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trlProps/ctrlProp1.xml" ContentType="application/vnd.ms-excel.controlproperties+xml"/>
  <Override PartName="/xl/ctrlProps/ctrlProp2.xml" ContentType="application/vnd.ms-excel.controlproperties+xml"/>
  <Override PartName="/xl/ctrlProps/ctrlProp4.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ttps://educationgovuk.sharepoint.com/sites/MusicPolicyTeam/Shared Documents/Music and Dance Scheme/Analytical folder - please don't move/Excel MD forms/Final _MDS_Excel_Templates_2024_25/"/>
    </mc:Choice>
  </mc:AlternateContent>
  <xr:revisionPtr revIDLastSave="0" documentId="8_{281EBDA3-2332-48C8-A7BE-7F1BC6A0C1A9}" xr6:coauthVersionLast="47" xr6:coauthVersionMax="47" xr10:uidLastSave="{00000000-0000-0000-0000-000000000000}"/>
  <bookViews>
    <workbookView xWindow="-110" yWindow="-110" windowWidth="22780" windowHeight="14540" xr2:uid="{995A8623-3265-453F-9724-BD013C9E8DC3}"/>
  </bookViews>
  <sheets>
    <sheet name="Music_and_Dance_Scheme_Form" sheetId="1" r:id="rId1"/>
    <sheet name="MDS_Form_Part_10" sheetId="2" r:id="rId2"/>
    <sheet name="School_or_CAT_Information" sheetId="3" state="hidden" r:id="rId3"/>
    <sheet name="Main_Form" sheetId="4" state="hidden" r:id="rId4"/>
    <sheet name="Other_financial_support" sheetId="5" state="hidden" r:id="rId5"/>
    <sheet name="Part_8" sheetId="6" state="hidden" r:id="rId6"/>
    <sheet name="Part_10" sheetId="7" state="hidden" r:id="rId7"/>
    <sheet name="Claim_for_Reimbursement_CAT" sheetId="8" state="hidden" r:id="rId8"/>
    <sheet name="Lists_and_controls" sheetId="9" state="hidden" r:id="rId9"/>
  </sheets>
  <externalReferences>
    <externalReference r:id="rId10"/>
  </externalReferences>
  <definedNames>
    <definedName name="_xlnm._FilterDatabase" localSheetId="3" hidden="1">Main_Form!$A$5:$EL$5</definedName>
    <definedName name="_xlnm._FilterDatabase" localSheetId="4" hidden="1">Other_financial_support!$A$6:$G$6</definedName>
    <definedName name="_xlnm._FilterDatabase" localSheetId="6" hidden="1">Part_10!$A$6:$R$6</definedName>
    <definedName name="_xlnm._FilterDatabase" localSheetId="5" hidden="1">Part_8!$A$6:$E$6</definedName>
    <definedName name="Academic_year_end">Lists_and_controls!$AC$7</definedName>
    <definedName name="Academic_year_start">Lists_and_controls!$AC$6</definedName>
    <definedName name="Board">Lists_and_controls!$S$6:$S$8</definedName>
    <definedName name="d_min_distance">Lists_and_controls!$W$6</definedName>
    <definedName name="Day_30">Lists_and_controls!$AN$6:$AN$35</definedName>
    <definedName name="Day_31">Lists_and_controls!$AN$6:$AN$36</definedName>
    <definedName name="Day_Feb">Lists_and_controls!$AN$6:$AN$33</definedName>
    <definedName name="Day_Feb_LY">Lists_and_controls!$AN$6:$AN$34</definedName>
    <definedName name="Days_years">Lists_and_controls!$I$7</definedName>
    <definedName name="Deduct_blind">Lists_and_controls!$Z$6</definedName>
    <definedName name="Deduct_dependent">Lists_and_controls!$Y$6</definedName>
    <definedName name="DoB_1">Lists_and_controls!$H$6</definedName>
    <definedName name="DoB_2">Lists_and_controls!$H$7</definedName>
    <definedName name="DoB_Day_Min">Lists_and_controls!$AS$6</definedName>
    <definedName name="Earliest_DOB">Lists_and_controls!$U$6</definedName>
    <definedName name="Employment_status">Lists_and_controls!$AH$6:$AH$11</definedName>
    <definedName name="Ethnic_origin">Lists_and_controls!$O$6:$O$25</definedName>
    <definedName name="financial_support_type">Lists_and_controls!$AJ$6:$AJ$9</definedName>
    <definedName name="fy_py">Lists_and_controls!$AA$6:$AA$7</definedName>
    <definedName name="Gender">Lists_and_controls!$G$6:$G$9</definedName>
    <definedName name="Leap_Year_YN">Lists_and_controls!$AR$6:$AR$27</definedName>
    <definedName name="Marital_status">Lists_and_controls!$AG$6:$AG$14</definedName>
    <definedName name="Month">Lists_and_controls!$AO$6:$AO$17</definedName>
    <definedName name="Month_value">Lists_and_controls!$AP$6:$AP$17</definedName>
    <definedName name="Nationality">Lists_and_controls!$AD$6:$AD$8</definedName>
    <definedName name="Other_financial_support">Lists_and_controls!$N$6:$N$8</definedName>
    <definedName name="Other_financial_support_form">Lists_and_controls!$M$6:$M$8</definedName>
    <definedName name="Postcode_all">Lists_and_controls!$K$6:$K$42</definedName>
    <definedName name="Postcode_alpha">Lists_and_controls!$K$7:$K$32</definedName>
    <definedName name="Postcode_alpha_numeric">Lists_and_controls!$K$7:$K$42</definedName>
    <definedName name="Postcode_max">Lists_and_controls!$J$7</definedName>
    <definedName name="Postcode_min">Lists_and_controls!$J$6</definedName>
    <definedName name="Postcode_numeric">Lists_and_controls!$K$33:$K$42</definedName>
    <definedName name="Preferred_contact">Lists_and_controls!$L$7:$L$8</definedName>
    <definedName name="School_or_CAT">School_or_CAT_Information!$H$11</definedName>
    <definedName name="School_or_CAT_2">School_or_CAT_Information!$H$10</definedName>
    <definedName name="select_total">Lists_and_controls!$AI$6:$AI$7</definedName>
    <definedName name="Sex_at_birth">Lists_and_controls!$F$6:$F$7</definedName>
    <definedName name="Start_September">Lists_and_controls!$I$6</definedName>
    <definedName name="Type_of_education">Lists_and_controls!$AE$6:$AE$8</definedName>
    <definedName name="UCI_length">Lists_and_controls!$R$6</definedName>
    <definedName name="ULN_length">Lists_and_controls!$Q$6</definedName>
    <definedName name="Uniform_R_Income_1">Lists_and_controls!$AB$6</definedName>
    <definedName name="Uniform_R_Income_2">Lists_and_controls!$AB$7</definedName>
    <definedName name="Uniform_R_Income_3">Lists_and_controls!$AB$8</definedName>
    <definedName name="Uniform_R_Income_4">Lists_and_controls!$AB$9</definedName>
    <definedName name="Uniform_R_Income_5">Lists_and_controls!$AB$11</definedName>
    <definedName name="Uniform_R_Income_6">Lists_and_controls!$AB$12</definedName>
    <definedName name="UPN_length">Lists_and_controls!$P$6</definedName>
    <definedName name="URN_length">Lists_and_controls!$AF$6</definedName>
    <definedName name="w_min_distance">Lists_and_controls!$X$6</definedName>
    <definedName name="Year_1">Lists_and_controls!$AQ$8:$AQ$28</definedName>
    <definedName name="Year_2">Lists_and_controls!$AQ$6:$AQ$28</definedName>
    <definedName name="Yes_no">Lists_and_controls!$E$6:$E$7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8" l="1"/>
  <c r="D34" i="8"/>
  <c r="D33" i="8"/>
  <c r="D32" i="8"/>
  <c r="D31" i="8"/>
  <c r="D30" i="8"/>
  <c r="D29" i="8"/>
  <c r="D28" i="8"/>
  <c r="D27" i="8"/>
  <c r="D26" i="8"/>
  <c r="D25" i="8"/>
  <c r="I13" i="8"/>
  <c r="I11" i="8"/>
  <c r="H5" i="8"/>
  <c r="D5" i="8"/>
  <c r="R1020" i="7"/>
  <c r="Q1020" i="7"/>
  <c r="O1020" i="7"/>
  <c r="N1020" i="7"/>
  <c r="M1020" i="7"/>
  <c r="P1020" i="7" s="1"/>
  <c r="L1020" i="7"/>
  <c r="K1020" i="7"/>
  <c r="J1020" i="7"/>
  <c r="I1020" i="7"/>
  <c r="H1020" i="7"/>
  <c r="G1020" i="7"/>
  <c r="R1019" i="7"/>
  <c r="Q1019" i="7"/>
  <c r="O1019" i="7"/>
  <c r="P1019" i="7" s="1"/>
  <c r="N1019" i="7"/>
  <c r="M1019" i="7"/>
  <c r="L1019" i="7"/>
  <c r="K1019" i="7"/>
  <c r="J1019" i="7"/>
  <c r="I1019" i="7"/>
  <c r="H1019" i="7"/>
  <c r="G1019" i="7"/>
  <c r="R1018" i="7"/>
  <c r="Q1018" i="7"/>
  <c r="O1018" i="7"/>
  <c r="N1018" i="7"/>
  <c r="M1018" i="7"/>
  <c r="P1018" i="7" s="1"/>
  <c r="L1018" i="7"/>
  <c r="K1018" i="7"/>
  <c r="J1018" i="7"/>
  <c r="I1018" i="7"/>
  <c r="H1018" i="7"/>
  <c r="G1018" i="7"/>
  <c r="R1017" i="7"/>
  <c r="Q1017" i="7"/>
  <c r="O1017" i="7"/>
  <c r="P1017" i="7" s="1"/>
  <c r="N1017" i="7"/>
  <c r="M1017" i="7"/>
  <c r="L1017" i="7"/>
  <c r="K1017" i="7"/>
  <c r="J1017" i="7"/>
  <c r="I1017" i="7"/>
  <c r="H1017" i="7"/>
  <c r="G1017" i="7"/>
  <c r="R1016" i="7"/>
  <c r="Q1016" i="7"/>
  <c r="O1016" i="7"/>
  <c r="N1016" i="7"/>
  <c r="M1016" i="7"/>
  <c r="P1016" i="7" s="1"/>
  <c r="L1016" i="7"/>
  <c r="K1016" i="7"/>
  <c r="J1016" i="7"/>
  <c r="I1016" i="7"/>
  <c r="H1016" i="7"/>
  <c r="G1016" i="7"/>
  <c r="R1015" i="7"/>
  <c r="Q1015" i="7"/>
  <c r="O1015" i="7"/>
  <c r="P1015" i="7" s="1"/>
  <c r="N1015" i="7"/>
  <c r="M1015" i="7"/>
  <c r="L1015" i="7"/>
  <c r="K1015" i="7"/>
  <c r="J1015" i="7"/>
  <c r="I1015" i="7"/>
  <c r="H1015" i="7"/>
  <c r="G1015" i="7"/>
  <c r="AC1008" i="7"/>
  <c r="P1008" i="7"/>
  <c r="F1008" i="7"/>
  <c r="C1008" i="7"/>
  <c r="B1008" i="7"/>
  <c r="AC1007" i="7"/>
  <c r="P1007" i="7"/>
  <c r="F1007" i="7"/>
  <c r="C1007" i="7"/>
  <c r="B1007" i="7"/>
  <c r="AC1006" i="7"/>
  <c r="P1006" i="7"/>
  <c r="F1006" i="7"/>
  <c r="C1006" i="7"/>
  <c r="B1006" i="7"/>
  <c r="AC1005" i="7"/>
  <c r="P1005" i="7"/>
  <c r="F1005" i="7"/>
  <c r="C1005" i="7"/>
  <c r="B1005" i="7"/>
  <c r="AC1004" i="7"/>
  <c r="P1004" i="7"/>
  <c r="F1004" i="7"/>
  <c r="C1004" i="7"/>
  <c r="B1004" i="7"/>
  <c r="AC1003" i="7"/>
  <c r="P1003" i="7"/>
  <c r="F1003" i="7"/>
  <c r="C1003" i="7"/>
  <c r="B1003" i="7"/>
  <c r="AC1002" i="7"/>
  <c r="P1002" i="7"/>
  <c r="F1002" i="7"/>
  <c r="C1002" i="7"/>
  <c r="B1002" i="7"/>
  <c r="AC1001" i="7"/>
  <c r="P1001" i="7"/>
  <c r="F1001" i="7"/>
  <c r="C1001" i="7"/>
  <c r="B1001" i="7"/>
  <c r="AC1000" i="7"/>
  <c r="P1000" i="7"/>
  <c r="F1000" i="7"/>
  <c r="C1000" i="7"/>
  <c r="B1000" i="7"/>
  <c r="AC999" i="7"/>
  <c r="P999" i="7"/>
  <c r="F999" i="7"/>
  <c r="C999" i="7"/>
  <c r="B999" i="7"/>
  <c r="AC998" i="7"/>
  <c r="P998" i="7"/>
  <c r="F998" i="7"/>
  <c r="C998" i="7"/>
  <c r="B998" i="7"/>
  <c r="AC997" i="7"/>
  <c r="P997" i="7"/>
  <c r="F997" i="7"/>
  <c r="C997" i="7"/>
  <c r="B997" i="7"/>
  <c r="AC996" i="7"/>
  <c r="P996" i="7"/>
  <c r="F996" i="7"/>
  <c r="C996" i="7"/>
  <c r="B996" i="7"/>
  <c r="AC995" i="7"/>
  <c r="P995" i="7"/>
  <c r="F995" i="7"/>
  <c r="C995" i="7"/>
  <c r="B995" i="7"/>
  <c r="AC994" i="7"/>
  <c r="P994" i="7"/>
  <c r="F994" i="7"/>
  <c r="C994" i="7"/>
  <c r="B994" i="7"/>
  <c r="AC993" i="7"/>
  <c r="P993" i="7"/>
  <c r="F993" i="7"/>
  <c r="C993" i="7"/>
  <c r="B993" i="7"/>
  <c r="AC992" i="7"/>
  <c r="P992" i="7"/>
  <c r="F992" i="7"/>
  <c r="C992" i="7"/>
  <c r="B992" i="7"/>
  <c r="AC991" i="7"/>
  <c r="P991" i="7"/>
  <c r="F991" i="7"/>
  <c r="C991" i="7"/>
  <c r="B991" i="7"/>
  <c r="AC990" i="7"/>
  <c r="P990" i="7"/>
  <c r="F990" i="7"/>
  <c r="C990" i="7"/>
  <c r="B990" i="7"/>
  <c r="AC989" i="7"/>
  <c r="P989" i="7"/>
  <c r="F989" i="7"/>
  <c r="C989" i="7"/>
  <c r="B989" i="7"/>
  <c r="AC988" i="7"/>
  <c r="P988" i="7"/>
  <c r="F988" i="7"/>
  <c r="C988" i="7"/>
  <c r="B988" i="7"/>
  <c r="AC987" i="7"/>
  <c r="P987" i="7"/>
  <c r="F987" i="7"/>
  <c r="C987" i="7"/>
  <c r="B987" i="7"/>
  <c r="AC986" i="7"/>
  <c r="P986" i="7"/>
  <c r="F986" i="7"/>
  <c r="C986" i="7"/>
  <c r="B986" i="7"/>
  <c r="AC985" i="7"/>
  <c r="P985" i="7"/>
  <c r="F985" i="7"/>
  <c r="C985" i="7"/>
  <c r="B985" i="7"/>
  <c r="AC984" i="7"/>
  <c r="P984" i="7"/>
  <c r="F984" i="7"/>
  <c r="C984" i="7"/>
  <c r="B984" i="7"/>
  <c r="AC983" i="7"/>
  <c r="P983" i="7"/>
  <c r="F983" i="7"/>
  <c r="C983" i="7"/>
  <c r="B983" i="7"/>
  <c r="AC982" i="7"/>
  <c r="P982" i="7"/>
  <c r="F982" i="7"/>
  <c r="C982" i="7"/>
  <c r="B982" i="7"/>
  <c r="AC981" i="7"/>
  <c r="P981" i="7"/>
  <c r="F981" i="7"/>
  <c r="C981" i="7"/>
  <c r="B981" i="7"/>
  <c r="AC980" i="7"/>
  <c r="P980" i="7"/>
  <c r="F980" i="7"/>
  <c r="C980" i="7"/>
  <c r="B980" i="7"/>
  <c r="AC979" i="7"/>
  <c r="P979" i="7"/>
  <c r="F979" i="7"/>
  <c r="C979" i="7"/>
  <c r="B979" i="7"/>
  <c r="AC978" i="7"/>
  <c r="P978" i="7"/>
  <c r="F978" i="7"/>
  <c r="C978" i="7"/>
  <c r="B978" i="7"/>
  <c r="AC977" i="7"/>
  <c r="P977" i="7"/>
  <c r="F977" i="7"/>
  <c r="C977" i="7"/>
  <c r="B977" i="7"/>
  <c r="AC976" i="7"/>
  <c r="P976" i="7"/>
  <c r="F976" i="7"/>
  <c r="C976" i="7"/>
  <c r="B976" i="7"/>
  <c r="AC975" i="7"/>
  <c r="P975" i="7"/>
  <c r="F975" i="7"/>
  <c r="C975" i="7"/>
  <c r="B975" i="7"/>
  <c r="AC974" i="7"/>
  <c r="P974" i="7"/>
  <c r="F974" i="7"/>
  <c r="C974" i="7"/>
  <c r="B974" i="7"/>
  <c r="AC973" i="7"/>
  <c r="P973" i="7"/>
  <c r="F973" i="7"/>
  <c r="C973" i="7"/>
  <c r="B973" i="7"/>
  <c r="AC972" i="7"/>
  <c r="P972" i="7"/>
  <c r="F972" i="7"/>
  <c r="C972" i="7"/>
  <c r="B972" i="7"/>
  <c r="AC971" i="7"/>
  <c r="P971" i="7"/>
  <c r="F971" i="7"/>
  <c r="C971" i="7"/>
  <c r="B971" i="7"/>
  <c r="AC970" i="7"/>
  <c r="P970" i="7"/>
  <c r="F970" i="7"/>
  <c r="C970" i="7"/>
  <c r="B970" i="7"/>
  <c r="AC969" i="7"/>
  <c r="P969" i="7"/>
  <c r="F969" i="7"/>
  <c r="C969" i="7"/>
  <c r="B969" i="7"/>
  <c r="AC968" i="7"/>
  <c r="P968" i="7"/>
  <c r="F968" i="7"/>
  <c r="C968" i="7"/>
  <c r="B968" i="7"/>
  <c r="AC967" i="7"/>
  <c r="P967" i="7"/>
  <c r="F967" i="7"/>
  <c r="C967" i="7"/>
  <c r="B967" i="7"/>
  <c r="AC966" i="7"/>
  <c r="P966" i="7"/>
  <c r="F966" i="7"/>
  <c r="C966" i="7"/>
  <c r="B966" i="7"/>
  <c r="AC965" i="7"/>
  <c r="P965" i="7"/>
  <c r="F965" i="7"/>
  <c r="C965" i="7"/>
  <c r="B965" i="7"/>
  <c r="AC964" i="7"/>
  <c r="P964" i="7"/>
  <c r="F964" i="7"/>
  <c r="C964" i="7"/>
  <c r="B964" i="7"/>
  <c r="AC963" i="7"/>
  <c r="P963" i="7"/>
  <c r="F963" i="7"/>
  <c r="C963" i="7"/>
  <c r="B963" i="7"/>
  <c r="AC962" i="7"/>
  <c r="P962" i="7"/>
  <c r="F962" i="7"/>
  <c r="C962" i="7"/>
  <c r="B962" i="7"/>
  <c r="AC961" i="7"/>
  <c r="P961" i="7"/>
  <c r="F961" i="7"/>
  <c r="C961" i="7"/>
  <c r="B961" i="7"/>
  <c r="AC960" i="7"/>
  <c r="P960" i="7"/>
  <c r="F960" i="7"/>
  <c r="C960" i="7"/>
  <c r="B960" i="7"/>
  <c r="AC959" i="7"/>
  <c r="P959" i="7"/>
  <c r="F959" i="7"/>
  <c r="C959" i="7"/>
  <c r="B959" i="7"/>
  <c r="AC958" i="7"/>
  <c r="P958" i="7"/>
  <c r="F958" i="7"/>
  <c r="C958" i="7"/>
  <c r="B958" i="7"/>
  <c r="AC957" i="7"/>
  <c r="P957" i="7"/>
  <c r="F957" i="7"/>
  <c r="C957" i="7"/>
  <c r="B957" i="7"/>
  <c r="AC956" i="7"/>
  <c r="P956" i="7"/>
  <c r="F956" i="7"/>
  <c r="C956" i="7"/>
  <c r="B956" i="7"/>
  <c r="AC955" i="7"/>
  <c r="P955" i="7"/>
  <c r="F955" i="7"/>
  <c r="C955" i="7"/>
  <c r="B955" i="7"/>
  <c r="AC954" i="7"/>
  <c r="P954" i="7"/>
  <c r="F954" i="7"/>
  <c r="C954" i="7"/>
  <c r="B954" i="7"/>
  <c r="AC953" i="7"/>
  <c r="P953" i="7"/>
  <c r="F953" i="7"/>
  <c r="C953" i="7"/>
  <c r="B953" i="7"/>
  <c r="AC952" i="7"/>
  <c r="P952" i="7"/>
  <c r="F952" i="7"/>
  <c r="C952" i="7"/>
  <c r="B952" i="7"/>
  <c r="AC951" i="7"/>
  <c r="P951" i="7"/>
  <c r="F951" i="7"/>
  <c r="C951" i="7"/>
  <c r="B951" i="7"/>
  <c r="AC950" i="7"/>
  <c r="P950" i="7"/>
  <c r="F950" i="7"/>
  <c r="C950" i="7"/>
  <c r="B950" i="7"/>
  <c r="AC949" i="7"/>
  <c r="P949" i="7"/>
  <c r="F949" i="7"/>
  <c r="C949" i="7"/>
  <c r="B949" i="7"/>
  <c r="AC948" i="7"/>
  <c r="P948" i="7"/>
  <c r="F948" i="7"/>
  <c r="C948" i="7"/>
  <c r="B948" i="7"/>
  <c r="AC947" i="7"/>
  <c r="P947" i="7"/>
  <c r="F947" i="7"/>
  <c r="C947" i="7"/>
  <c r="B947" i="7"/>
  <c r="AC946" i="7"/>
  <c r="P946" i="7"/>
  <c r="F946" i="7"/>
  <c r="C946" i="7"/>
  <c r="B946" i="7"/>
  <c r="AC945" i="7"/>
  <c r="P945" i="7"/>
  <c r="F945" i="7"/>
  <c r="C945" i="7"/>
  <c r="B945" i="7"/>
  <c r="AC944" i="7"/>
  <c r="P944" i="7"/>
  <c r="F944" i="7"/>
  <c r="C944" i="7"/>
  <c r="B944" i="7"/>
  <c r="AC943" i="7"/>
  <c r="P943" i="7"/>
  <c r="F943" i="7"/>
  <c r="C943" i="7"/>
  <c r="B943" i="7"/>
  <c r="AC942" i="7"/>
  <c r="P942" i="7"/>
  <c r="F942" i="7"/>
  <c r="C942" i="7"/>
  <c r="B942" i="7"/>
  <c r="AC941" i="7"/>
  <c r="P941" i="7"/>
  <c r="F941" i="7"/>
  <c r="C941" i="7"/>
  <c r="B941" i="7"/>
  <c r="AC940" i="7"/>
  <c r="P940" i="7"/>
  <c r="F940" i="7"/>
  <c r="C940" i="7"/>
  <c r="B940" i="7"/>
  <c r="AC939" i="7"/>
  <c r="P939" i="7"/>
  <c r="F939" i="7"/>
  <c r="C939" i="7"/>
  <c r="B939" i="7"/>
  <c r="AC938" i="7"/>
  <c r="P938" i="7"/>
  <c r="F938" i="7"/>
  <c r="C938" i="7"/>
  <c r="B938" i="7"/>
  <c r="AC937" i="7"/>
  <c r="P937" i="7"/>
  <c r="F937" i="7"/>
  <c r="C937" i="7"/>
  <c r="B937" i="7"/>
  <c r="AC936" i="7"/>
  <c r="P936" i="7"/>
  <c r="F936" i="7"/>
  <c r="C936" i="7"/>
  <c r="B936" i="7"/>
  <c r="AC935" i="7"/>
  <c r="P935" i="7"/>
  <c r="F935" i="7"/>
  <c r="C935" i="7"/>
  <c r="B935" i="7"/>
  <c r="AC934" i="7"/>
  <c r="P934" i="7"/>
  <c r="F934" i="7"/>
  <c r="C934" i="7"/>
  <c r="B934" i="7"/>
  <c r="AC933" i="7"/>
  <c r="P933" i="7"/>
  <c r="F933" i="7"/>
  <c r="C933" i="7"/>
  <c r="B933" i="7"/>
  <c r="AC932" i="7"/>
  <c r="P932" i="7"/>
  <c r="F932" i="7"/>
  <c r="C932" i="7"/>
  <c r="B932" i="7"/>
  <c r="AC931" i="7"/>
  <c r="P931" i="7"/>
  <c r="F931" i="7"/>
  <c r="C931" i="7"/>
  <c r="B931" i="7"/>
  <c r="AC930" i="7"/>
  <c r="P930" i="7"/>
  <c r="F930" i="7"/>
  <c r="C930" i="7"/>
  <c r="B930" i="7"/>
  <c r="AC929" i="7"/>
  <c r="P929" i="7"/>
  <c r="F929" i="7"/>
  <c r="C929" i="7"/>
  <c r="B929" i="7"/>
  <c r="AC928" i="7"/>
  <c r="P928" i="7"/>
  <c r="F928" i="7"/>
  <c r="C928" i="7"/>
  <c r="B928" i="7"/>
  <c r="AC927" i="7"/>
  <c r="P927" i="7"/>
  <c r="F927" i="7"/>
  <c r="C927" i="7"/>
  <c r="B927" i="7"/>
  <c r="AC926" i="7"/>
  <c r="P926" i="7"/>
  <c r="F926" i="7"/>
  <c r="C926" i="7"/>
  <c r="B926" i="7"/>
  <c r="AC925" i="7"/>
  <c r="P925" i="7"/>
  <c r="F925" i="7"/>
  <c r="C925" i="7"/>
  <c r="B925" i="7"/>
  <c r="AC924" i="7"/>
  <c r="P924" i="7"/>
  <c r="F924" i="7"/>
  <c r="C924" i="7"/>
  <c r="B924" i="7"/>
  <c r="AC923" i="7"/>
  <c r="P923" i="7"/>
  <c r="F923" i="7"/>
  <c r="C923" i="7"/>
  <c r="B923" i="7"/>
  <c r="AC922" i="7"/>
  <c r="P922" i="7"/>
  <c r="F922" i="7"/>
  <c r="C922" i="7"/>
  <c r="B922" i="7"/>
  <c r="AC921" i="7"/>
  <c r="P921" i="7"/>
  <c r="F921" i="7"/>
  <c r="C921" i="7"/>
  <c r="B921" i="7"/>
  <c r="AC920" i="7"/>
  <c r="P920" i="7"/>
  <c r="F920" i="7"/>
  <c r="C920" i="7"/>
  <c r="B920" i="7"/>
  <c r="AC919" i="7"/>
  <c r="P919" i="7"/>
  <c r="F919" i="7"/>
  <c r="C919" i="7"/>
  <c r="B919" i="7"/>
  <c r="AC918" i="7"/>
  <c r="P918" i="7"/>
  <c r="F918" i="7"/>
  <c r="C918" i="7"/>
  <c r="B918" i="7"/>
  <c r="AC917" i="7"/>
  <c r="P917" i="7"/>
  <c r="F917" i="7"/>
  <c r="C917" i="7"/>
  <c r="B917" i="7"/>
  <c r="AC916" i="7"/>
  <c r="P916" i="7"/>
  <c r="F916" i="7"/>
  <c r="C916" i="7"/>
  <c r="B916" i="7"/>
  <c r="AC915" i="7"/>
  <c r="P915" i="7"/>
  <c r="F915" i="7"/>
  <c r="C915" i="7"/>
  <c r="B915" i="7"/>
  <c r="AC914" i="7"/>
  <c r="P914" i="7"/>
  <c r="F914" i="7"/>
  <c r="C914" i="7"/>
  <c r="B914" i="7"/>
  <c r="AC913" i="7"/>
  <c r="P913" i="7"/>
  <c r="F913" i="7"/>
  <c r="C913" i="7"/>
  <c r="B913" i="7"/>
  <c r="AC912" i="7"/>
  <c r="P912" i="7"/>
  <c r="F912" i="7"/>
  <c r="C912" i="7"/>
  <c r="B912" i="7"/>
  <c r="AC911" i="7"/>
  <c r="P911" i="7"/>
  <c r="F911" i="7"/>
  <c r="C911" i="7"/>
  <c r="B911" i="7"/>
  <c r="AC910" i="7"/>
  <c r="P910" i="7"/>
  <c r="F910" i="7"/>
  <c r="C910" i="7"/>
  <c r="B910" i="7"/>
  <c r="AC909" i="7"/>
  <c r="P909" i="7"/>
  <c r="F909" i="7"/>
  <c r="C909" i="7"/>
  <c r="B909" i="7"/>
  <c r="AC908" i="7"/>
  <c r="P908" i="7"/>
  <c r="F908" i="7"/>
  <c r="C908" i="7"/>
  <c r="B908" i="7"/>
  <c r="AC907" i="7"/>
  <c r="P907" i="7"/>
  <c r="F907" i="7"/>
  <c r="C907" i="7"/>
  <c r="B907" i="7"/>
  <c r="AC906" i="7"/>
  <c r="P906" i="7"/>
  <c r="F906" i="7"/>
  <c r="C906" i="7"/>
  <c r="B906" i="7"/>
  <c r="AC905" i="7"/>
  <c r="P905" i="7"/>
  <c r="F905" i="7"/>
  <c r="C905" i="7"/>
  <c r="B905" i="7"/>
  <c r="AC904" i="7"/>
  <c r="P904" i="7"/>
  <c r="F904" i="7"/>
  <c r="C904" i="7"/>
  <c r="B904" i="7"/>
  <c r="AC903" i="7"/>
  <c r="P903" i="7"/>
  <c r="F903" i="7"/>
  <c r="C903" i="7"/>
  <c r="B903" i="7"/>
  <c r="AC902" i="7"/>
  <c r="P902" i="7"/>
  <c r="F902" i="7"/>
  <c r="C902" i="7"/>
  <c r="B902" i="7"/>
  <c r="AC901" i="7"/>
  <c r="P901" i="7"/>
  <c r="F901" i="7"/>
  <c r="C901" i="7"/>
  <c r="B901" i="7"/>
  <c r="AC900" i="7"/>
  <c r="P900" i="7"/>
  <c r="F900" i="7"/>
  <c r="C900" i="7"/>
  <c r="B900" i="7"/>
  <c r="AC899" i="7"/>
  <c r="P899" i="7"/>
  <c r="F899" i="7"/>
  <c r="C899" i="7"/>
  <c r="B899" i="7"/>
  <c r="AC898" i="7"/>
  <c r="P898" i="7"/>
  <c r="F898" i="7"/>
  <c r="C898" i="7"/>
  <c r="B898" i="7"/>
  <c r="AC897" i="7"/>
  <c r="P897" i="7"/>
  <c r="F897" i="7"/>
  <c r="C897" i="7"/>
  <c r="B897" i="7"/>
  <c r="AC896" i="7"/>
  <c r="P896" i="7"/>
  <c r="F896" i="7"/>
  <c r="C896" i="7"/>
  <c r="B896" i="7"/>
  <c r="AC895" i="7"/>
  <c r="P895" i="7"/>
  <c r="F895" i="7"/>
  <c r="C895" i="7"/>
  <c r="B895" i="7"/>
  <c r="AC894" i="7"/>
  <c r="P894" i="7"/>
  <c r="F894" i="7"/>
  <c r="C894" i="7"/>
  <c r="B894" i="7"/>
  <c r="AC893" i="7"/>
  <c r="P893" i="7"/>
  <c r="F893" i="7"/>
  <c r="C893" i="7"/>
  <c r="B893" i="7"/>
  <c r="AC892" i="7"/>
  <c r="P892" i="7"/>
  <c r="F892" i="7"/>
  <c r="C892" i="7"/>
  <c r="B892" i="7"/>
  <c r="AC891" i="7"/>
  <c r="P891" i="7"/>
  <c r="F891" i="7"/>
  <c r="C891" i="7"/>
  <c r="B891" i="7"/>
  <c r="AC890" i="7"/>
  <c r="P890" i="7"/>
  <c r="F890" i="7"/>
  <c r="C890" i="7"/>
  <c r="B890" i="7"/>
  <c r="AC889" i="7"/>
  <c r="P889" i="7"/>
  <c r="F889" i="7"/>
  <c r="C889" i="7"/>
  <c r="B889" i="7"/>
  <c r="AC888" i="7"/>
  <c r="P888" i="7"/>
  <c r="F888" i="7"/>
  <c r="C888" i="7"/>
  <c r="B888" i="7"/>
  <c r="AC887" i="7"/>
  <c r="P887" i="7"/>
  <c r="F887" i="7"/>
  <c r="C887" i="7"/>
  <c r="B887" i="7"/>
  <c r="AC886" i="7"/>
  <c r="P886" i="7"/>
  <c r="F886" i="7"/>
  <c r="C886" i="7"/>
  <c r="B886" i="7"/>
  <c r="AC885" i="7"/>
  <c r="P885" i="7"/>
  <c r="F885" i="7"/>
  <c r="C885" i="7"/>
  <c r="B885" i="7"/>
  <c r="AC884" i="7"/>
  <c r="P884" i="7"/>
  <c r="F884" i="7"/>
  <c r="C884" i="7"/>
  <c r="B884" i="7"/>
  <c r="AC883" i="7"/>
  <c r="P883" i="7"/>
  <c r="F883" i="7"/>
  <c r="C883" i="7"/>
  <c r="B883" i="7"/>
  <c r="AC882" i="7"/>
  <c r="P882" i="7"/>
  <c r="F882" i="7"/>
  <c r="C882" i="7"/>
  <c r="B882" i="7"/>
  <c r="AC881" i="7"/>
  <c r="P881" i="7"/>
  <c r="F881" i="7"/>
  <c r="C881" i="7"/>
  <c r="B881" i="7"/>
  <c r="AC880" i="7"/>
  <c r="P880" i="7"/>
  <c r="F880" i="7"/>
  <c r="C880" i="7"/>
  <c r="B880" i="7"/>
  <c r="AC879" i="7"/>
  <c r="P879" i="7"/>
  <c r="F879" i="7"/>
  <c r="C879" i="7"/>
  <c r="B879" i="7"/>
  <c r="AC878" i="7"/>
  <c r="P878" i="7"/>
  <c r="F878" i="7"/>
  <c r="C878" i="7"/>
  <c r="B878" i="7"/>
  <c r="AC877" i="7"/>
  <c r="P877" i="7"/>
  <c r="F877" i="7"/>
  <c r="C877" i="7"/>
  <c r="B877" i="7"/>
  <c r="AC876" i="7"/>
  <c r="P876" i="7"/>
  <c r="F876" i="7"/>
  <c r="C876" i="7"/>
  <c r="B876" i="7"/>
  <c r="AC875" i="7"/>
  <c r="P875" i="7"/>
  <c r="F875" i="7"/>
  <c r="C875" i="7"/>
  <c r="B875" i="7"/>
  <c r="AC874" i="7"/>
  <c r="P874" i="7"/>
  <c r="F874" i="7"/>
  <c r="C874" i="7"/>
  <c r="B874" i="7"/>
  <c r="AC873" i="7"/>
  <c r="P873" i="7"/>
  <c r="F873" i="7"/>
  <c r="C873" i="7"/>
  <c r="B873" i="7"/>
  <c r="AC872" i="7"/>
  <c r="P872" i="7"/>
  <c r="F872" i="7"/>
  <c r="C872" i="7"/>
  <c r="B872" i="7"/>
  <c r="AC871" i="7"/>
  <c r="P871" i="7"/>
  <c r="F871" i="7"/>
  <c r="C871" i="7"/>
  <c r="B871" i="7"/>
  <c r="AC870" i="7"/>
  <c r="P870" i="7"/>
  <c r="F870" i="7"/>
  <c r="C870" i="7"/>
  <c r="B870" i="7"/>
  <c r="AC869" i="7"/>
  <c r="P869" i="7"/>
  <c r="F869" i="7"/>
  <c r="C869" i="7"/>
  <c r="B869" i="7"/>
  <c r="AC868" i="7"/>
  <c r="P868" i="7"/>
  <c r="F868" i="7"/>
  <c r="C868" i="7"/>
  <c r="B868" i="7"/>
  <c r="AC867" i="7"/>
  <c r="P867" i="7"/>
  <c r="F867" i="7"/>
  <c r="C867" i="7"/>
  <c r="B867" i="7"/>
  <c r="AC866" i="7"/>
  <c r="P866" i="7"/>
  <c r="F866" i="7"/>
  <c r="C866" i="7"/>
  <c r="B866" i="7"/>
  <c r="AC865" i="7"/>
  <c r="P865" i="7"/>
  <c r="F865" i="7"/>
  <c r="C865" i="7"/>
  <c r="B865" i="7"/>
  <c r="AC864" i="7"/>
  <c r="P864" i="7"/>
  <c r="F864" i="7"/>
  <c r="C864" i="7"/>
  <c r="B864" i="7"/>
  <c r="AC863" i="7"/>
  <c r="P863" i="7"/>
  <c r="F863" i="7"/>
  <c r="C863" i="7"/>
  <c r="B863" i="7"/>
  <c r="AC862" i="7"/>
  <c r="P862" i="7"/>
  <c r="F862" i="7"/>
  <c r="C862" i="7"/>
  <c r="B862" i="7"/>
  <c r="AC861" i="7"/>
  <c r="P861" i="7"/>
  <c r="F861" i="7"/>
  <c r="C861" i="7"/>
  <c r="B861" i="7"/>
  <c r="AC860" i="7"/>
  <c r="P860" i="7"/>
  <c r="F860" i="7"/>
  <c r="C860" i="7"/>
  <c r="B860" i="7"/>
  <c r="AC859" i="7"/>
  <c r="P859" i="7"/>
  <c r="F859" i="7"/>
  <c r="C859" i="7"/>
  <c r="B859" i="7"/>
  <c r="AC858" i="7"/>
  <c r="P858" i="7"/>
  <c r="F858" i="7"/>
  <c r="C858" i="7"/>
  <c r="B858" i="7"/>
  <c r="AC857" i="7"/>
  <c r="P857" i="7"/>
  <c r="F857" i="7"/>
  <c r="C857" i="7"/>
  <c r="B857" i="7"/>
  <c r="AC856" i="7"/>
  <c r="P856" i="7"/>
  <c r="F856" i="7"/>
  <c r="C856" i="7"/>
  <c r="B856" i="7"/>
  <c r="AC855" i="7"/>
  <c r="P855" i="7"/>
  <c r="F855" i="7"/>
  <c r="C855" i="7"/>
  <c r="B855" i="7"/>
  <c r="AC854" i="7"/>
  <c r="P854" i="7"/>
  <c r="F854" i="7"/>
  <c r="C854" i="7"/>
  <c r="B854" i="7"/>
  <c r="AC853" i="7"/>
  <c r="P853" i="7"/>
  <c r="F853" i="7"/>
  <c r="C853" i="7"/>
  <c r="B853" i="7"/>
  <c r="AC852" i="7"/>
  <c r="P852" i="7"/>
  <c r="F852" i="7"/>
  <c r="C852" i="7"/>
  <c r="B852" i="7"/>
  <c r="AC851" i="7"/>
  <c r="P851" i="7"/>
  <c r="F851" i="7"/>
  <c r="C851" i="7"/>
  <c r="B851" i="7"/>
  <c r="AC850" i="7"/>
  <c r="P850" i="7"/>
  <c r="F850" i="7"/>
  <c r="C850" i="7"/>
  <c r="B850" i="7"/>
  <c r="AC849" i="7"/>
  <c r="P849" i="7"/>
  <c r="F849" i="7"/>
  <c r="C849" i="7"/>
  <c r="B849" i="7"/>
  <c r="AC848" i="7"/>
  <c r="P848" i="7"/>
  <c r="F848" i="7"/>
  <c r="C848" i="7"/>
  <c r="B848" i="7"/>
  <c r="AC847" i="7"/>
  <c r="P847" i="7"/>
  <c r="F847" i="7"/>
  <c r="C847" i="7"/>
  <c r="B847" i="7"/>
  <c r="AC846" i="7"/>
  <c r="P846" i="7"/>
  <c r="F846" i="7"/>
  <c r="C846" i="7"/>
  <c r="B846" i="7"/>
  <c r="AC845" i="7"/>
  <c r="P845" i="7"/>
  <c r="F845" i="7"/>
  <c r="C845" i="7"/>
  <c r="B845" i="7"/>
  <c r="AC844" i="7"/>
  <c r="P844" i="7"/>
  <c r="F844" i="7"/>
  <c r="C844" i="7"/>
  <c r="B844" i="7"/>
  <c r="AC843" i="7"/>
  <c r="P843" i="7"/>
  <c r="F843" i="7"/>
  <c r="C843" i="7"/>
  <c r="B843" i="7"/>
  <c r="AC842" i="7"/>
  <c r="P842" i="7"/>
  <c r="F842" i="7"/>
  <c r="C842" i="7"/>
  <c r="B842" i="7"/>
  <c r="AC841" i="7"/>
  <c r="P841" i="7"/>
  <c r="F841" i="7"/>
  <c r="C841" i="7"/>
  <c r="B841" i="7"/>
  <c r="AC840" i="7"/>
  <c r="P840" i="7"/>
  <c r="F840" i="7"/>
  <c r="C840" i="7"/>
  <c r="B840" i="7"/>
  <c r="AC839" i="7"/>
  <c r="P839" i="7"/>
  <c r="F839" i="7"/>
  <c r="C839" i="7"/>
  <c r="B839" i="7"/>
  <c r="AC838" i="7"/>
  <c r="P838" i="7"/>
  <c r="F838" i="7"/>
  <c r="C838" i="7"/>
  <c r="B838" i="7"/>
  <c r="AC837" i="7"/>
  <c r="P837" i="7"/>
  <c r="F837" i="7"/>
  <c r="C837" i="7"/>
  <c r="B837" i="7"/>
  <c r="AC836" i="7"/>
  <c r="P836" i="7"/>
  <c r="F836" i="7"/>
  <c r="C836" i="7"/>
  <c r="B836" i="7"/>
  <c r="AC835" i="7"/>
  <c r="P835" i="7"/>
  <c r="F835" i="7"/>
  <c r="C835" i="7"/>
  <c r="B835" i="7"/>
  <c r="AC834" i="7"/>
  <c r="P834" i="7"/>
  <c r="F834" i="7"/>
  <c r="C834" i="7"/>
  <c r="B834" i="7"/>
  <c r="AC833" i="7"/>
  <c r="P833" i="7"/>
  <c r="F833" i="7"/>
  <c r="C833" i="7"/>
  <c r="B833" i="7"/>
  <c r="AC832" i="7"/>
  <c r="P832" i="7"/>
  <c r="F832" i="7"/>
  <c r="C832" i="7"/>
  <c r="B832" i="7"/>
  <c r="AC831" i="7"/>
  <c r="P831" i="7"/>
  <c r="F831" i="7"/>
  <c r="C831" i="7"/>
  <c r="B831" i="7"/>
  <c r="AC830" i="7"/>
  <c r="P830" i="7"/>
  <c r="F830" i="7"/>
  <c r="C830" i="7"/>
  <c r="B830" i="7"/>
  <c r="AC829" i="7"/>
  <c r="P829" i="7"/>
  <c r="F829" i="7"/>
  <c r="C829" i="7"/>
  <c r="B829" i="7"/>
  <c r="AC828" i="7"/>
  <c r="P828" i="7"/>
  <c r="F828" i="7"/>
  <c r="C828" i="7"/>
  <c r="B828" i="7"/>
  <c r="AC827" i="7"/>
  <c r="P827" i="7"/>
  <c r="F827" i="7"/>
  <c r="C827" i="7"/>
  <c r="B827" i="7"/>
  <c r="AC826" i="7"/>
  <c r="P826" i="7"/>
  <c r="F826" i="7"/>
  <c r="C826" i="7"/>
  <c r="B826" i="7"/>
  <c r="AC825" i="7"/>
  <c r="P825" i="7"/>
  <c r="F825" i="7"/>
  <c r="C825" i="7"/>
  <c r="B825" i="7"/>
  <c r="AC824" i="7"/>
  <c r="P824" i="7"/>
  <c r="F824" i="7"/>
  <c r="C824" i="7"/>
  <c r="B824" i="7"/>
  <c r="AC823" i="7"/>
  <c r="P823" i="7"/>
  <c r="F823" i="7"/>
  <c r="C823" i="7"/>
  <c r="B823" i="7"/>
  <c r="AC822" i="7"/>
  <c r="P822" i="7"/>
  <c r="F822" i="7"/>
  <c r="C822" i="7"/>
  <c r="B822" i="7"/>
  <c r="AC821" i="7"/>
  <c r="P821" i="7"/>
  <c r="F821" i="7"/>
  <c r="C821" i="7"/>
  <c r="B821" i="7"/>
  <c r="AC820" i="7"/>
  <c r="P820" i="7"/>
  <c r="F820" i="7"/>
  <c r="C820" i="7"/>
  <c r="B820" i="7"/>
  <c r="AC819" i="7"/>
  <c r="P819" i="7"/>
  <c r="F819" i="7"/>
  <c r="C819" i="7"/>
  <c r="B819" i="7"/>
  <c r="AC818" i="7"/>
  <c r="P818" i="7"/>
  <c r="F818" i="7"/>
  <c r="C818" i="7"/>
  <c r="B818" i="7"/>
  <c r="AC817" i="7"/>
  <c r="P817" i="7"/>
  <c r="F817" i="7"/>
  <c r="C817" i="7"/>
  <c r="B817" i="7"/>
  <c r="AC816" i="7"/>
  <c r="P816" i="7"/>
  <c r="F816" i="7"/>
  <c r="C816" i="7"/>
  <c r="B816" i="7"/>
  <c r="AC815" i="7"/>
  <c r="P815" i="7"/>
  <c r="F815" i="7"/>
  <c r="C815" i="7"/>
  <c r="B815" i="7"/>
  <c r="AC814" i="7"/>
  <c r="P814" i="7"/>
  <c r="F814" i="7"/>
  <c r="C814" i="7"/>
  <c r="B814" i="7"/>
  <c r="AC813" i="7"/>
  <c r="P813" i="7"/>
  <c r="F813" i="7"/>
  <c r="C813" i="7"/>
  <c r="B813" i="7"/>
  <c r="AC812" i="7"/>
  <c r="P812" i="7"/>
  <c r="F812" i="7"/>
  <c r="C812" i="7"/>
  <c r="B812" i="7"/>
  <c r="AC811" i="7"/>
  <c r="P811" i="7"/>
  <c r="F811" i="7"/>
  <c r="C811" i="7"/>
  <c r="B811" i="7"/>
  <c r="AC810" i="7"/>
  <c r="P810" i="7"/>
  <c r="F810" i="7"/>
  <c r="C810" i="7"/>
  <c r="B810" i="7"/>
  <c r="AC809" i="7"/>
  <c r="P809" i="7"/>
  <c r="F809" i="7"/>
  <c r="C809" i="7"/>
  <c r="B809" i="7"/>
  <c r="AC808" i="7"/>
  <c r="P808" i="7"/>
  <c r="F808" i="7"/>
  <c r="C808" i="7"/>
  <c r="B808" i="7"/>
  <c r="AC807" i="7"/>
  <c r="P807" i="7"/>
  <c r="F807" i="7"/>
  <c r="C807" i="7"/>
  <c r="B807" i="7"/>
  <c r="AC806" i="7"/>
  <c r="P806" i="7"/>
  <c r="F806" i="7"/>
  <c r="C806" i="7"/>
  <c r="B806" i="7"/>
  <c r="AC805" i="7"/>
  <c r="P805" i="7"/>
  <c r="F805" i="7"/>
  <c r="C805" i="7"/>
  <c r="B805" i="7"/>
  <c r="AC804" i="7"/>
  <c r="P804" i="7"/>
  <c r="F804" i="7"/>
  <c r="C804" i="7"/>
  <c r="B804" i="7"/>
  <c r="AC803" i="7"/>
  <c r="P803" i="7"/>
  <c r="F803" i="7"/>
  <c r="C803" i="7"/>
  <c r="B803" i="7"/>
  <c r="AC802" i="7"/>
  <c r="P802" i="7"/>
  <c r="F802" i="7"/>
  <c r="C802" i="7"/>
  <c r="B802" i="7"/>
  <c r="AC801" i="7"/>
  <c r="P801" i="7"/>
  <c r="F801" i="7"/>
  <c r="C801" i="7"/>
  <c r="B801" i="7"/>
  <c r="AC800" i="7"/>
  <c r="P800" i="7"/>
  <c r="F800" i="7"/>
  <c r="C800" i="7"/>
  <c r="B800" i="7"/>
  <c r="AC799" i="7"/>
  <c r="P799" i="7"/>
  <c r="F799" i="7"/>
  <c r="C799" i="7"/>
  <c r="B799" i="7"/>
  <c r="AC798" i="7"/>
  <c r="P798" i="7"/>
  <c r="F798" i="7"/>
  <c r="C798" i="7"/>
  <c r="B798" i="7"/>
  <c r="AC797" i="7"/>
  <c r="P797" i="7"/>
  <c r="F797" i="7"/>
  <c r="C797" i="7"/>
  <c r="B797" i="7"/>
  <c r="AC796" i="7"/>
  <c r="P796" i="7"/>
  <c r="F796" i="7"/>
  <c r="C796" i="7"/>
  <c r="B796" i="7"/>
  <c r="AC795" i="7"/>
  <c r="P795" i="7"/>
  <c r="F795" i="7"/>
  <c r="C795" i="7"/>
  <c r="B795" i="7"/>
  <c r="AC794" i="7"/>
  <c r="P794" i="7"/>
  <c r="F794" i="7"/>
  <c r="C794" i="7"/>
  <c r="B794" i="7"/>
  <c r="AC793" i="7"/>
  <c r="P793" i="7"/>
  <c r="F793" i="7"/>
  <c r="C793" i="7"/>
  <c r="B793" i="7"/>
  <c r="AC792" i="7"/>
  <c r="P792" i="7"/>
  <c r="F792" i="7"/>
  <c r="C792" i="7"/>
  <c r="B792" i="7"/>
  <c r="AC791" i="7"/>
  <c r="P791" i="7"/>
  <c r="F791" i="7"/>
  <c r="C791" i="7"/>
  <c r="B791" i="7"/>
  <c r="AC790" i="7"/>
  <c r="P790" i="7"/>
  <c r="F790" i="7"/>
  <c r="C790" i="7"/>
  <c r="B790" i="7"/>
  <c r="AC789" i="7"/>
  <c r="P789" i="7"/>
  <c r="F789" i="7"/>
  <c r="C789" i="7"/>
  <c r="B789" i="7"/>
  <c r="AC788" i="7"/>
  <c r="P788" i="7"/>
  <c r="F788" i="7"/>
  <c r="C788" i="7"/>
  <c r="B788" i="7"/>
  <c r="AC787" i="7"/>
  <c r="P787" i="7"/>
  <c r="F787" i="7"/>
  <c r="C787" i="7"/>
  <c r="B787" i="7"/>
  <c r="AC786" i="7"/>
  <c r="P786" i="7"/>
  <c r="F786" i="7"/>
  <c r="C786" i="7"/>
  <c r="B786" i="7"/>
  <c r="AC785" i="7"/>
  <c r="P785" i="7"/>
  <c r="F785" i="7"/>
  <c r="C785" i="7"/>
  <c r="B785" i="7"/>
  <c r="AC784" i="7"/>
  <c r="P784" i="7"/>
  <c r="F784" i="7"/>
  <c r="C784" i="7"/>
  <c r="B784" i="7"/>
  <c r="AC783" i="7"/>
  <c r="P783" i="7"/>
  <c r="F783" i="7"/>
  <c r="C783" i="7"/>
  <c r="B783" i="7"/>
  <c r="AC782" i="7"/>
  <c r="P782" i="7"/>
  <c r="F782" i="7"/>
  <c r="C782" i="7"/>
  <c r="B782" i="7"/>
  <c r="AC781" i="7"/>
  <c r="P781" i="7"/>
  <c r="F781" i="7"/>
  <c r="C781" i="7"/>
  <c r="B781" i="7"/>
  <c r="AC780" i="7"/>
  <c r="P780" i="7"/>
  <c r="F780" i="7"/>
  <c r="C780" i="7"/>
  <c r="B780" i="7"/>
  <c r="AC779" i="7"/>
  <c r="P779" i="7"/>
  <c r="F779" i="7"/>
  <c r="C779" i="7"/>
  <c r="B779" i="7"/>
  <c r="AC778" i="7"/>
  <c r="P778" i="7"/>
  <c r="F778" i="7"/>
  <c r="C778" i="7"/>
  <c r="B778" i="7"/>
  <c r="AC777" i="7"/>
  <c r="P777" i="7"/>
  <c r="F777" i="7"/>
  <c r="C777" i="7"/>
  <c r="B777" i="7"/>
  <c r="AC776" i="7"/>
  <c r="P776" i="7"/>
  <c r="F776" i="7"/>
  <c r="C776" i="7"/>
  <c r="B776" i="7"/>
  <c r="AC775" i="7"/>
  <c r="P775" i="7"/>
  <c r="F775" i="7"/>
  <c r="C775" i="7"/>
  <c r="B775" i="7"/>
  <c r="AC774" i="7"/>
  <c r="P774" i="7"/>
  <c r="F774" i="7"/>
  <c r="C774" i="7"/>
  <c r="B774" i="7"/>
  <c r="AC773" i="7"/>
  <c r="P773" i="7"/>
  <c r="F773" i="7"/>
  <c r="C773" i="7"/>
  <c r="B773" i="7"/>
  <c r="AC772" i="7"/>
  <c r="P772" i="7"/>
  <c r="F772" i="7"/>
  <c r="C772" i="7"/>
  <c r="B772" i="7"/>
  <c r="AC771" i="7"/>
  <c r="P771" i="7"/>
  <c r="F771" i="7"/>
  <c r="C771" i="7"/>
  <c r="B771" i="7"/>
  <c r="AC770" i="7"/>
  <c r="P770" i="7"/>
  <c r="F770" i="7"/>
  <c r="C770" i="7"/>
  <c r="B770" i="7"/>
  <c r="AC769" i="7"/>
  <c r="P769" i="7"/>
  <c r="F769" i="7"/>
  <c r="C769" i="7"/>
  <c r="B769" i="7"/>
  <c r="AC768" i="7"/>
  <c r="P768" i="7"/>
  <c r="F768" i="7"/>
  <c r="C768" i="7"/>
  <c r="B768" i="7"/>
  <c r="AC767" i="7"/>
  <c r="P767" i="7"/>
  <c r="F767" i="7"/>
  <c r="C767" i="7"/>
  <c r="B767" i="7"/>
  <c r="AC766" i="7"/>
  <c r="P766" i="7"/>
  <c r="F766" i="7"/>
  <c r="C766" i="7"/>
  <c r="B766" i="7"/>
  <c r="AC765" i="7"/>
  <c r="P765" i="7"/>
  <c r="F765" i="7"/>
  <c r="C765" i="7"/>
  <c r="B765" i="7"/>
  <c r="AC764" i="7"/>
  <c r="P764" i="7"/>
  <c r="F764" i="7"/>
  <c r="C764" i="7"/>
  <c r="B764" i="7"/>
  <c r="AC763" i="7"/>
  <c r="P763" i="7"/>
  <c r="F763" i="7"/>
  <c r="C763" i="7"/>
  <c r="B763" i="7"/>
  <c r="AC762" i="7"/>
  <c r="P762" i="7"/>
  <c r="F762" i="7"/>
  <c r="C762" i="7"/>
  <c r="B762" i="7"/>
  <c r="AC761" i="7"/>
  <c r="P761" i="7"/>
  <c r="F761" i="7"/>
  <c r="C761" i="7"/>
  <c r="B761" i="7"/>
  <c r="AC760" i="7"/>
  <c r="P760" i="7"/>
  <c r="F760" i="7"/>
  <c r="C760" i="7"/>
  <c r="B760" i="7"/>
  <c r="AC759" i="7"/>
  <c r="P759" i="7"/>
  <c r="F759" i="7"/>
  <c r="C759" i="7"/>
  <c r="B759" i="7"/>
  <c r="AC758" i="7"/>
  <c r="P758" i="7"/>
  <c r="F758" i="7"/>
  <c r="C758" i="7"/>
  <c r="B758" i="7"/>
  <c r="AC757" i="7"/>
  <c r="P757" i="7"/>
  <c r="F757" i="7"/>
  <c r="C757" i="7"/>
  <c r="B757" i="7"/>
  <c r="AC756" i="7"/>
  <c r="P756" i="7"/>
  <c r="F756" i="7"/>
  <c r="C756" i="7"/>
  <c r="B756" i="7"/>
  <c r="AC755" i="7"/>
  <c r="P755" i="7"/>
  <c r="F755" i="7"/>
  <c r="C755" i="7"/>
  <c r="B755" i="7"/>
  <c r="AC754" i="7"/>
  <c r="P754" i="7"/>
  <c r="F754" i="7"/>
  <c r="C754" i="7"/>
  <c r="B754" i="7"/>
  <c r="AC753" i="7"/>
  <c r="P753" i="7"/>
  <c r="F753" i="7"/>
  <c r="C753" i="7"/>
  <c r="B753" i="7"/>
  <c r="AC752" i="7"/>
  <c r="P752" i="7"/>
  <c r="F752" i="7"/>
  <c r="C752" i="7"/>
  <c r="B752" i="7"/>
  <c r="AC751" i="7"/>
  <c r="P751" i="7"/>
  <c r="F751" i="7"/>
  <c r="C751" i="7"/>
  <c r="B751" i="7"/>
  <c r="AC750" i="7"/>
  <c r="P750" i="7"/>
  <c r="F750" i="7"/>
  <c r="C750" i="7"/>
  <c r="B750" i="7"/>
  <c r="AC749" i="7"/>
  <c r="P749" i="7"/>
  <c r="F749" i="7"/>
  <c r="C749" i="7"/>
  <c r="B749" i="7"/>
  <c r="AC748" i="7"/>
  <c r="P748" i="7"/>
  <c r="F748" i="7"/>
  <c r="C748" i="7"/>
  <c r="B748" i="7"/>
  <c r="AC747" i="7"/>
  <c r="P747" i="7"/>
  <c r="F747" i="7"/>
  <c r="C747" i="7"/>
  <c r="B747" i="7"/>
  <c r="AC746" i="7"/>
  <c r="P746" i="7"/>
  <c r="F746" i="7"/>
  <c r="C746" i="7"/>
  <c r="B746" i="7"/>
  <c r="AC745" i="7"/>
  <c r="P745" i="7"/>
  <c r="F745" i="7"/>
  <c r="C745" i="7"/>
  <c r="B745" i="7"/>
  <c r="AC744" i="7"/>
  <c r="P744" i="7"/>
  <c r="F744" i="7"/>
  <c r="C744" i="7"/>
  <c r="B744" i="7"/>
  <c r="AC743" i="7"/>
  <c r="P743" i="7"/>
  <c r="F743" i="7"/>
  <c r="C743" i="7"/>
  <c r="B743" i="7"/>
  <c r="AC742" i="7"/>
  <c r="P742" i="7"/>
  <c r="F742" i="7"/>
  <c r="C742" i="7"/>
  <c r="B742" i="7"/>
  <c r="AC741" i="7"/>
  <c r="P741" i="7"/>
  <c r="F741" i="7"/>
  <c r="C741" i="7"/>
  <c r="B741" i="7"/>
  <c r="AC740" i="7"/>
  <c r="P740" i="7"/>
  <c r="F740" i="7"/>
  <c r="C740" i="7"/>
  <c r="B740" i="7"/>
  <c r="AC739" i="7"/>
  <c r="P739" i="7"/>
  <c r="F739" i="7"/>
  <c r="C739" i="7"/>
  <c r="B739" i="7"/>
  <c r="AC738" i="7"/>
  <c r="P738" i="7"/>
  <c r="F738" i="7"/>
  <c r="C738" i="7"/>
  <c r="B738" i="7"/>
  <c r="AC737" i="7"/>
  <c r="P737" i="7"/>
  <c r="F737" i="7"/>
  <c r="C737" i="7"/>
  <c r="B737" i="7"/>
  <c r="AC736" i="7"/>
  <c r="P736" i="7"/>
  <c r="F736" i="7"/>
  <c r="C736" i="7"/>
  <c r="B736" i="7"/>
  <c r="AC735" i="7"/>
  <c r="P735" i="7"/>
  <c r="F735" i="7"/>
  <c r="C735" i="7"/>
  <c r="B735" i="7"/>
  <c r="AC734" i="7"/>
  <c r="P734" i="7"/>
  <c r="F734" i="7"/>
  <c r="C734" i="7"/>
  <c r="B734" i="7"/>
  <c r="AC733" i="7"/>
  <c r="P733" i="7"/>
  <c r="F733" i="7"/>
  <c r="C733" i="7"/>
  <c r="B733" i="7"/>
  <c r="AC732" i="7"/>
  <c r="P732" i="7"/>
  <c r="F732" i="7"/>
  <c r="C732" i="7"/>
  <c r="B732" i="7"/>
  <c r="AC731" i="7"/>
  <c r="P731" i="7"/>
  <c r="F731" i="7"/>
  <c r="C731" i="7"/>
  <c r="B731" i="7"/>
  <c r="AC730" i="7"/>
  <c r="P730" i="7"/>
  <c r="F730" i="7"/>
  <c r="C730" i="7"/>
  <c r="B730" i="7"/>
  <c r="AC729" i="7"/>
  <c r="P729" i="7"/>
  <c r="F729" i="7"/>
  <c r="C729" i="7"/>
  <c r="B729" i="7"/>
  <c r="AC728" i="7"/>
  <c r="P728" i="7"/>
  <c r="F728" i="7"/>
  <c r="C728" i="7"/>
  <c r="B728" i="7"/>
  <c r="AC727" i="7"/>
  <c r="P727" i="7"/>
  <c r="F727" i="7"/>
  <c r="C727" i="7"/>
  <c r="B727" i="7"/>
  <c r="AC726" i="7"/>
  <c r="P726" i="7"/>
  <c r="F726" i="7"/>
  <c r="C726" i="7"/>
  <c r="B726" i="7"/>
  <c r="AC725" i="7"/>
  <c r="P725" i="7"/>
  <c r="F725" i="7"/>
  <c r="C725" i="7"/>
  <c r="B725" i="7"/>
  <c r="AC724" i="7"/>
  <c r="P724" i="7"/>
  <c r="F724" i="7"/>
  <c r="C724" i="7"/>
  <c r="B724" i="7"/>
  <c r="AC723" i="7"/>
  <c r="P723" i="7"/>
  <c r="F723" i="7"/>
  <c r="C723" i="7"/>
  <c r="B723" i="7"/>
  <c r="AC722" i="7"/>
  <c r="P722" i="7"/>
  <c r="F722" i="7"/>
  <c r="C722" i="7"/>
  <c r="B722" i="7"/>
  <c r="AC721" i="7"/>
  <c r="P721" i="7"/>
  <c r="F721" i="7"/>
  <c r="C721" i="7"/>
  <c r="B721" i="7"/>
  <c r="AC720" i="7"/>
  <c r="P720" i="7"/>
  <c r="F720" i="7"/>
  <c r="C720" i="7"/>
  <c r="B720" i="7"/>
  <c r="AC719" i="7"/>
  <c r="P719" i="7"/>
  <c r="F719" i="7"/>
  <c r="C719" i="7"/>
  <c r="B719" i="7"/>
  <c r="AC718" i="7"/>
  <c r="P718" i="7"/>
  <c r="F718" i="7"/>
  <c r="C718" i="7"/>
  <c r="B718" i="7"/>
  <c r="AC717" i="7"/>
  <c r="P717" i="7"/>
  <c r="F717" i="7"/>
  <c r="C717" i="7"/>
  <c r="B717" i="7"/>
  <c r="AC716" i="7"/>
  <c r="P716" i="7"/>
  <c r="F716" i="7"/>
  <c r="C716" i="7"/>
  <c r="B716" i="7"/>
  <c r="AC715" i="7"/>
  <c r="P715" i="7"/>
  <c r="F715" i="7"/>
  <c r="C715" i="7"/>
  <c r="B715" i="7"/>
  <c r="AC714" i="7"/>
  <c r="P714" i="7"/>
  <c r="F714" i="7"/>
  <c r="C714" i="7"/>
  <c r="B714" i="7"/>
  <c r="AC713" i="7"/>
  <c r="P713" i="7"/>
  <c r="F713" i="7"/>
  <c r="C713" i="7"/>
  <c r="B713" i="7"/>
  <c r="AC712" i="7"/>
  <c r="P712" i="7"/>
  <c r="F712" i="7"/>
  <c r="C712" i="7"/>
  <c r="B712" i="7"/>
  <c r="AC711" i="7"/>
  <c r="P711" i="7"/>
  <c r="F711" i="7"/>
  <c r="C711" i="7"/>
  <c r="B711" i="7"/>
  <c r="AC710" i="7"/>
  <c r="P710" i="7"/>
  <c r="F710" i="7"/>
  <c r="C710" i="7"/>
  <c r="B710" i="7"/>
  <c r="AC709" i="7"/>
  <c r="P709" i="7"/>
  <c r="F709" i="7"/>
  <c r="C709" i="7"/>
  <c r="B709" i="7"/>
  <c r="AC708" i="7"/>
  <c r="P708" i="7"/>
  <c r="F708" i="7"/>
  <c r="C708" i="7"/>
  <c r="B708" i="7"/>
  <c r="AC707" i="7"/>
  <c r="P707" i="7"/>
  <c r="F707" i="7"/>
  <c r="C707" i="7"/>
  <c r="B707" i="7"/>
  <c r="AC706" i="7"/>
  <c r="P706" i="7"/>
  <c r="F706" i="7"/>
  <c r="C706" i="7"/>
  <c r="B706" i="7"/>
  <c r="AC705" i="7"/>
  <c r="P705" i="7"/>
  <c r="F705" i="7"/>
  <c r="C705" i="7"/>
  <c r="B705" i="7"/>
  <c r="AC704" i="7"/>
  <c r="P704" i="7"/>
  <c r="F704" i="7"/>
  <c r="C704" i="7"/>
  <c r="B704" i="7"/>
  <c r="AC703" i="7"/>
  <c r="P703" i="7"/>
  <c r="F703" i="7"/>
  <c r="C703" i="7"/>
  <c r="B703" i="7"/>
  <c r="AC702" i="7"/>
  <c r="P702" i="7"/>
  <c r="F702" i="7"/>
  <c r="C702" i="7"/>
  <c r="B702" i="7"/>
  <c r="AC701" i="7"/>
  <c r="P701" i="7"/>
  <c r="F701" i="7"/>
  <c r="C701" i="7"/>
  <c r="B701" i="7"/>
  <c r="AC700" i="7"/>
  <c r="P700" i="7"/>
  <c r="F700" i="7"/>
  <c r="C700" i="7"/>
  <c r="B700" i="7"/>
  <c r="AC699" i="7"/>
  <c r="P699" i="7"/>
  <c r="F699" i="7"/>
  <c r="C699" i="7"/>
  <c r="B699" i="7"/>
  <c r="AC698" i="7"/>
  <c r="P698" i="7"/>
  <c r="F698" i="7"/>
  <c r="C698" i="7"/>
  <c r="B698" i="7"/>
  <c r="AC697" i="7"/>
  <c r="P697" i="7"/>
  <c r="F697" i="7"/>
  <c r="C697" i="7"/>
  <c r="B697" i="7"/>
  <c r="AC696" i="7"/>
  <c r="P696" i="7"/>
  <c r="F696" i="7"/>
  <c r="C696" i="7"/>
  <c r="B696" i="7"/>
  <c r="AC695" i="7"/>
  <c r="P695" i="7"/>
  <c r="F695" i="7"/>
  <c r="C695" i="7"/>
  <c r="B695" i="7"/>
  <c r="AC694" i="7"/>
  <c r="P694" i="7"/>
  <c r="F694" i="7"/>
  <c r="C694" i="7"/>
  <c r="B694" i="7"/>
  <c r="AC693" i="7"/>
  <c r="P693" i="7"/>
  <c r="F693" i="7"/>
  <c r="C693" i="7"/>
  <c r="B693" i="7"/>
  <c r="AC692" i="7"/>
  <c r="P692" i="7"/>
  <c r="F692" i="7"/>
  <c r="C692" i="7"/>
  <c r="B692" i="7"/>
  <c r="AC691" i="7"/>
  <c r="P691" i="7"/>
  <c r="F691" i="7"/>
  <c r="C691" i="7"/>
  <c r="B691" i="7"/>
  <c r="AC690" i="7"/>
  <c r="P690" i="7"/>
  <c r="F690" i="7"/>
  <c r="C690" i="7"/>
  <c r="B690" i="7"/>
  <c r="AC689" i="7"/>
  <c r="P689" i="7"/>
  <c r="F689" i="7"/>
  <c r="C689" i="7"/>
  <c r="B689" i="7"/>
  <c r="AC688" i="7"/>
  <c r="P688" i="7"/>
  <c r="F688" i="7"/>
  <c r="C688" i="7"/>
  <c r="B688" i="7"/>
  <c r="AC687" i="7"/>
  <c r="P687" i="7"/>
  <c r="F687" i="7"/>
  <c r="C687" i="7"/>
  <c r="B687" i="7"/>
  <c r="AC686" i="7"/>
  <c r="P686" i="7"/>
  <c r="F686" i="7"/>
  <c r="C686" i="7"/>
  <c r="B686" i="7"/>
  <c r="AC685" i="7"/>
  <c r="P685" i="7"/>
  <c r="F685" i="7"/>
  <c r="C685" i="7"/>
  <c r="B685" i="7"/>
  <c r="AC684" i="7"/>
  <c r="P684" i="7"/>
  <c r="F684" i="7"/>
  <c r="C684" i="7"/>
  <c r="B684" i="7"/>
  <c r="AC683" i="7"/>
  <c r="P683" i="7"/>
  <c r="F683" i="7"/>
  <c r="C683" i="7"/>
  <c r="B683" i="7"/>
  <c r="AC682" i="7"/>
  <c r="P682" i="7"/>
  <c r="F682" i="7"/>
  <c r="C682" i="7"/>
  <c r="B682" i="7"/>
  <c r="AC681" i="7"/>
  <c r="P681" i="7"/>
  <c r="F681" i="7"/>
  <c r="C681" i="7"/>
  <c r="B681" i="7"/>
  <c r="AC680" i="7"/>
  <c r="P680" i="7"/>
  <c r="F680" i="7"/>
  <c r="C680" i="7"/>
  <c r="B680" i="7"/>
  <c r="AC679" i="7"/>
  <c r="P679" i="7"/>
  <c r="F679" i="7"/>
  <c r="C679" i="7"/>
  <c r="B679" i="7"/>
  <c r="AC678" i="7"/>
  <c r="P678" i="7"/>
  <c r="F678" i="7"/>
  <c r="C678" i="7"/>
  <c r="B678" i="7"/>
  <c r="AC677" i="7"/>
  <c r="P677" i="7"/>
  <c r="F677" i="7"/>
  <c r="C677" i="7"/>
  <c r="B677" i="7"/>
  <c r="AC676" i="7"/>
  <c r="P676" i="7"/>
  <c r="F676" i="7"/>
  <c r="C676" i="7"/>
  <c r="B676" i="7"/>
  <c r="AC675" i="7"/>
  <c r="P675" i="7"/>
  <c r="F675" i="7"/>
  <c r="C675" i="7"/>
  <c r="B675" i="7"/>
  <c r="AC674" i="7"/>
  <c r="P674" i="7"/>
  <c r="F674" i="7"/>
  <c r="C674" i="7"/>
  <c r="B674" i="7"/>
  <c r="AC673" i="7"/>
  <c r="P673" i="7"/>
  <c r="F673" i="7"/>
  <c r="C673" i="7"/>
  <c r="B673" i="7"/>
  <c r="AC672" i="7"/>
  <c r="P672" i="7"/>
  <c r="F672" i="7"/>
  <c r="C672" i="7"/>
  <c r="B672" i="7"/>
  <c r="AC671" i="7"/>
  <c r="P671" i="7"/>
  <c r="F671" i="7"/>
  <c r="C671" i="7"/>
  <c r="B671" i="7"/>
  <c r="AC670" i="7"/>
  <c r="P670" i="7"/>
  <c r="F670" i="7"/>
  <c r="C670" i="7"/>
  <c r="B670" i="7"/>
  <c r="AC669" i="7"/>
  <c r="P669" i="7"/>
  <c r="F669" i="7"/>
  <c r="C669" i="7"/>
  <c r="B669" i="7"/>
  <c r="AC668" i="7"/>
  <c r="P668" i="7"/>
  <c r="F668" i="7"/>
  <c r="C668" i="7"/>
  <c r="B668" i="7"/>
  <c r="AC667" i="7"/>
  <c r="P667" i="7"/>
  <c r="F667" i="7"/>
  <c r="C667" i="7"/>
  <c r="B667" i="7"/>
  <c r="AC666" i="7"/>
  <c r="P666" i="7"/>
  <c r="F666" i="7"/>
  <c r="C666" i="7"/>
  <c r="B666" i="7"/>
  <c r="AC665" i="7"/>
  <c r="P665" i="7"/>
  <c r="F665" i="7"/>
  <c r="C665" i="7"/>
  <c r="B665" i="7"/>
  <c r="AC664" i="7"/>
  <c r="P664" i="7"/>
  <c r="F664" i="7"/>
  <c r="C664" i="7"/>
  <c r="B664" i="7"/>
  <c r="AC663" i="7"/>
  <c r="P663" i="7"/>
  <c r="F663" i="7"/>
  <c r="C663" i="7"/>
  <c r="B663" i="7"/>
  <c r="AC662" i="7"/>
  <c r="P662" i="7"/>
  <c r="F662" i="7"/>
  <c r="C662" i="7"/>
  <c r="B662" i="7"/>
  <c r="AC661" i="7"/>
  <c r="P661" i="7"/>
  <c r="F661" i="7"/>
  <c r="C661" i="7"/>
  <c r="B661" i="7"/>
  <c r="AC660" i="7"/>
  <c r="P660" i="7"/>
  <c r="F660" i="7"/>
  <c r="C660" i="7"/>
  <c r="B660" i="7"/>
  <c r="AC659" i="7"/>
  <c r="P659" i="7"/>
  <c r="F659" i="7"/>
  <c r="C659" i="7"/>
  <c r="B659" i="7"/>
  <c r="AC658" i="7"/>
  <c r="P658" i="7"/>
  <c r="F658" i="7"/>
  <c r="C658" i="7"/>
  <c r="B658" i="7"/>
  <c r="AC657" i="7"/>
  <c r="P657" i="7"/>
  <c r="F657" i="7"/>
  <c r="C657" i="7"/>
  <c r="B657" i="7"/>
  <c r="AC656" i="7"/>
  <c r="P656" i="7"/>
  <c r="F656" i="7"/>
  <c r="C656" i="7"/>
  <c r="B656" i="7"/>
  <c r="AC655" i="7"/>
  <c r="P655" i="7"/>
  <c r="F655" i="7"/>
  <c r="C655" i="7"/>
  <c r="B655" i="7"/>
  <c r="AC654" i="7"/>
  <c r="P654" i="7"/>
  <c r="F654" i="7"/>
  <c r="C654" i="7"/>
  <c r="B654" i="7"/>
  <c r="AC653" i="7"/>
  <c r="P653" i="7"/>
  <c r="F653" i="7"/>
  <c r="C653" i="7"/>
  <c r="B653" i="7"/>
  <c r="AC652" i="7"/>
  <c r="P652" i="7"/>
  <c r="F652" i="7"/>
  <c r="C652" i="7"/>
  <c r="B652" i="7"/>
  <c r="AC651" i="7"/>
  <c r="P651" i="7"/>
  <c r="F651" i="7"/>
  <c r="C651" i="7"/>
  <c r="B651" i="7"/>
  <c r="AC650" i="7"/>
  <c r="P650" i="7"/>
  <c r="F650" i="7"/>
  <c r="C650" i="7"/>
  <c r="B650" i="7"/>
  <c r="AC649" i="7"/>
  <c r="P649" i="7"/>
  <c r="F649" i="7"/>
  <c r="C649" i="7"/>
  <c r="B649" i="7"/>
  <c r="AC648" i="7"/>
  <c r="P648" i="7"/>
  <c r="F648" i="7"/>
  <c r="C648" i="7"/>
  <c r="B648" i="7"/>
  <c r="AC647" i="7"/>
  <c r="P647" i="7"/>
  <c r="F647" i="7"/>
  <c r="C647" i="7"/>
  <c r="B647" i="7"/>
  <c r="AC646" i="7"/>
  <c r="P646" i="7"/>
  <c r="F646" i="7"/>
  <c r="C646" i="7"/>
  <c r="B646" i="7"/>
  <c r="AC645" i="7"/>
  <c r="P645" i="7"/>
  <c r="F645" i="7"/>
  <c r="C645" i="7"/>
  <c r="B645" i="7"/>
  <c r="AC644" i="7"/>
  <c r="P644" i="7"/>
  <c r="F644" i="7"/>
  <c r="C644" i="7"/>
  <c r="B644" i="7"/>
  <c r="AC643" i="7"/>
  <c r="P643" i="7"/>
  <c r="F643" i="7"/>
  <c r="C643" i="7"/>
  <c r="B643" i="7"/>
  <c r="AC642" i="7"/>
  <c r="P642" i="7"/>
  <c r="F642" i="7"/>
  <c r="C642" i="7"/>
  <c r="B642" i="7"/>
  <c r="AC641" i="7"/>
  <c r="P641" i="7"/>
  <c r="F641" i="7"/>
  <c r="C641" i="7"/>
  <c r="B641" i="7"/>
  <c r="AC640" i="7"/>
  <c r="P640" i="7"/>
  <c r="F640" i="7"/>
  <c r="C640" i="7"/>
  <c r="B640" i="7"/>
  <c r="AC639" i="7"/>
  <c r="P639" i="7"/>
  <c r="F639" i="7"/>
  <c r="C639" i="7"/>
  <c r="B639" i="7"/>
  <c r="AC638" i="7"/>
  <c r="P638" i="7"/>
  <c r="F638" i="7"/>
  <c r="C638" i="7"/>
  <c r="B638" i="7"/>
  <c r="AC637" i="7"/>
  <c r="P637" i="7"/>
  <c r="F637" i="7"/>
  <c r="C637" i="7"/>
  <c r="B637" i="7"/>
  <c r="AC636" i="7"/>
  <c r="P636" i="7"/>
  <c r="F636" i="7"/>
  <c r="C636" i="7"/>
  <c r="B636" i="7"/>
  <c r="AC635" i="7"/>
  <c r="P635" i="7"/>
  <c r="F635" i="7"/>
  <c r="C635" i="7"/>
  <c r="B635" i="7"/>
  <c r="AC634" i="7"/>
  <c r="P634" i="7"/>
  <c r="F634" i="7"/>
  <c r="C634" i="7"/>
  <c r="B634" i="7"/>
  <c r="AC633" i="7"/>
  <c r="P633" i="7"/>
  <c r="F633" i="7"/>
  <c r="C633" i="7"/>
  <c r="B633" i="7"/>
  <c r="AC632" i="7"/>
  <c r="P632" i="7"/>
  <c r="F632" i="7"/>
  <c r="C632" i="7"/>
  <c r="B632" i="7"/>
  <c r="AC631" i="7"/>
  <c r="P631" i="7"/>
  <c r="F631" i="7"/>
  <c r="C631" i="7"/>
  <c r="B631" i="7"/>
  <c r="AC630" i="7"/>
  <c r="P630" i="7"/>
  <c r="F630" i="7"/>
  <c r="C630" i="7"/>
  <c r="B630" i="7"/>
  <c r="AC629" i="7"/>
  <c r="P629" i="7"/>
  <c r="F629" i="7"/>
  <c r="C629" i="7"/>
  <c r="B629" i="7"/>
  <c r="AC628" i="7"/>
  <c r="P628" i="7"/>
  <c r="F628" i="7"/>
  <c r="C628" i="7"/>
  <c r="B628" i="7"/>
  <c r="AC627" i="7"/>
  <c r="P627" i="7"/>
  <c r="F627" i="7"/>
  <c r="C627" i="7"/>
  <c r="B627" i="7"/>
  <c r="AC626" i="7"/>
  <c r="P626" i="7"/>
  <c r="F626" i="7"/>
  <c r="C626" i="7"/>
  <c r="B626" i="7"/>
  <c r="AC625" i="7"/>
  <c r="P625" i="7"/>
  <c r="F625" i="7"/>
  <c r="C625" i="7"/>
  <c r="B625" i="7"/>
  <c r="AC624" i="7"/>
  <c r="P624" i="7"/>
  <c r="F624" i="7"/>
  <c r="C624" i="7"/>
  <c r="B624" i="7"/>
  <c r="AC623" i="7"/>
  <c r="P623" i="7"/>
  <c r="F623" i="7"/>
  <c r="C623" i="7"/>
  <c r="B623" i="7"/>
  <c r="AC622" i="7"/>
  <c r="P622" i="7"/>
  <c r="F622" i="7"/>
  <c r="C622" i="7"/>
  <c r="B622" i="7"/>
  <c r="AC621" i="7"/>
  <c r="P621" i="7"/>
  <c r="F621" i="7"/>
  <c r="C621" i="7"/>
  <c r="B621" i="7"/>
  <c r="AC620" i="7"/>
  <c r="P620" i="7"/>
  <c r="F620" i="7"/>
  <c r="C620" i="7"/>
  <c r="B620" i="7"/>
  <c r="AC619" i="7"/>
  <c r="P619" i="7"/>
  <c r="F619" i="7"/>
  <c r="C619" i="7"/>
  <c r="B619" i="7"/>
  <c r="AC618" i="7"/>
  <c r="P618" i="7"/>
  <c r="F618" i="7"/>
  <c r="C618" i="7"/>
  <c r="B618" i="7"/>
  <c r="AC617" i="7"/>
  <c r="P617" i="7"/>
  <c r="F617" i="7"/>
  <c r="C617" i="7"/>
  <c r="B617" i="7"/>
  <c r="AC616" i="7"/>
  <c r="P616" i="7"/>
  <c r="F616" i="7"/>
  <c r="C616" i="7"/>
  <c r="B616" i="7"/>
  <c r="AC615" i="7"/>
  <c r="P615" i="7"/>
  <c r="F615" i="7"/>
  <c r="C615" i="7"/>
  <c r="B615" i="7"/>
  <c r="AC614" i="7"/>
  <c r="P614" i="7"/>
  <c r="F614" i="7"/>
  <c r="C614" i="7"/>
  <c r="B614" i="7"/>
  <c r="AC613" i="7"/>
  <c r="P613" i="7"/>
  <c r="F613" i="7"/>
  <c r="C613" i="7"/>
  <c r="B613" i="7"/>
  <c r="AC612" i="7"/>
  <c r="P612" i="7"/>
  <c r="F612" i="7"/>
  <c r="C612" i="7"/>
  <c r="B612" i="7"/>
  <c r="AC611" i="7"/>
  <c r="P611" i="7"/>
  <c r="F611" i="7"/>
  <c r="C611" i="7"/>
  <c r="B611" i="7"/>
  <c r="AC610" i="7"/>
  <c r="P610" i="7"/>
  <c r="F610" i="7"/>
  <c r="C610" i="7"/>
  <c r="B610" i="7"/>
  <c r="AC609" i="7"/>
  <c r="P609" i="7"/>
  <c r="F609" i="7"/>
  <c r="C609" i="7"/>
  <c r="B609" i="7"/>
  <c r="AC608" i="7"/>
  <c r="P608" i="7"/>
  <c r="F608" i="7"/>
  <c r="C608" i="7"/>
  <c r="B608" i="7"/>
  <c r="AC607" i="7"/>
  <c r="P607" i="7"/>
  <c r="F607" i="7"/>
  <c r="C607" i="7"/>
  <c r="B607" i="7"/>
  <c r="AC606" i="7"/>
  <c r="P606" i="7"/>
  <c r="F606" i="7"/>
  <c r="C606" i="7"/>
  <c r="B606" i="7"/>
  <c r="AC605" i="7"/>
  <c r="P605" i="7"/>
  <c r="F605" i="7"/>
  <c r="C605" i="7"/>
  <c r="B605" i="7"/>
  <c r="AC604" i="7"/>
  <c r="P604" i="7"/>
  <c r="F604" i="7"/>
  <c r="C604" i="7"/>
  <c r="B604" i="7"/>
  <c r="AC603" i="7"/>
  <c r="P603" i="7"/>
  <c r="F603" i="7"/>
  <c r="C603" i="7"/>
  <c r="B603" i="7"/>
  <c r="AC602" i="7"/>
  <c r="P602" i="7"/>
  <c r="F602" i="7"/>
  <c r="C602" i="7"/>
  <c r="B602" i="7"/>
  <c r="AC601" i="7"/>
  <c r="P601" i="7"/>
  <c r="F601" i="7"/>
  <c r="C601" i="7"/>
  <c r="B601" i="7"/>
  <c r="AC600" i="7"/>
  <c r="P600" i="7"/>
  <c r="F600" i="7"/>
  <c r="C600" i="7"/>
  <c r="B600" i="7"/>
  <c r="AC599" i="7"/>
  <c r="P599" i="7"/>
  <c r="F599" i="7"/>
  <c r="C599" i="7"/>
  <c r="B599" i="7"/>
  <c r="AC598" i="7"/>
  <c r="P598" i="7"/>
  <c r="F598" i="7"/>
  <c r="C598" i="7"/>
  <c r="B598" i="7"/>
  <c r="AC597" i="7"/>
  <c r="P597" i="7"/>
  <c r="F597" i="7"/>
  <c r="C597" i="7"/>
  <c r="B597" i="7"/>
  <c r="AC596" i="7"/>
  <c r="P596" i="7"/>
  <c r="F596" i="7"/>
  <c r="C596" i="7"/>
  <c r="B596" i="7"/>
  <c r="AC595" i="7"/>
  <c r="P595" i="7"/>
  <c r="F595" i="7"/>
  <c r="C595" i="7"/>
  <c r="B595" i="7"/>
  <c r="AC594" i="7"/>
  <c r="P594" i="7"/>
  <c r="F594" i="7"/>
  <c r="C594" i="7"/>
  <c r="B594" i="7"/>
  <c r="AC593" i="7"/>
  <c r="P593" i="7"/>
  <c r="F593" i="7"/>
  <c r="C593" i="7"/>
  <c r="B593" i="7"/>
  <c r="AC592" i="7"/>
  <c r="P592" i="7"/>
  <c r="F592" i="7"/>
  <c r="C592" i="7"/>
  <c r="B592" i="7"/>
  <c r="AC591" i="7"/>
  <c r="P591" i="7"/>
  <c r="F591" i="7"/>
  <c r="C591" i="7"/>
  <c r="B591" i="7"/>
  <c r="AC590" i="7"/>
  <c r="P590" i="7"/>
  <c r="F590" i="7"/>
  <c r="C590" i="7"/>
  <c r="B590" i="7"/>
  <c r="AC589" i="7"/>
  <c r="P589" i="7"/>
  <c r="F589" i="7"/>
  <c r="C589" i="7"/>
  <c r="B589" i="7"/>
  <c r="AC588" i="7"/>
  <c r="P588" i="7"/>
  <c r="F588" i="7"/>
  <c r="C588" i="7"/>
  <c r="B588" i="7"/>
  <c r="AC587" i="7"/>
  <c r="P587" i="7"/>
  <c r="F587" i="7"/>
  <c r="C587" i="7"/>
  <c r="B587" i="7"/>
  <c r="AC586" i="7"/>
  <c r="P586" i="7"/>
  <c r="F586" i="7"/>
  <c r="C586" i="7"/>
  <c r="B586" i="7"/>
  <c r="AC585" i="7"/>
  <c r="P585" i="7"/>
  <c r="F585" i="7"/>
  <c r="C585" i="7"/>
  <c r="B585" i="7"/>
  <c r="AC584" i="7"/>
  <c r="P584" i="7"/>
  <c r="F584" i="7"/>
  <c r="C584" i="7"/>
  <c r="B584" i="7"/>
  <c r="AC583" i="7"/>
  <c r="P583" i="7"/>
  <c r="F583" i="7"/>
  <c r="C583" i="7"/>
  <c r="B583" i="7"/>
  <c r="AC582" i="7"/>
  <c r="P582" i="7"/>
  <c r="F582" i="7"/>
  <c r="C582" i="7"/>
  <c r="B582" i="7"/>
  <c r="AC581" i="7"/>
  <c r="P581" i="7"/>
  <c r="F581" i="7"/>
  <c r="C581" i="7"/>
  <c r="B581" i="7"/>
  <c r="AC580" i="7"/>
  <c r="P580" i="7"/>
  <c r="F580" i="7"/>
  <c r="C580" i="7"/>
  <c r="B580" i="7"/>
  <c r="AC579" i="7"/>
  <c r="P579" i="7"/>
  <c r="F579" i="7"/>
  <c r="C579" i="7"/>
  <c r="B579" i="7"/>
  <c r="AC578" i="7"/>
  <c r="P578" i="7"/>
  <c r="F578" i="7"/>
  <c r="C578" i="7"/>
  <c r="B578" i="7"/>
  <c r="AC577" i="7"/>
  <c r="P577" i="7"/>
  <c r="F577" i="7"/>
  <c r="C577" i="7"/>
  <c r="B577" i="7"/>
  <c r="AC576" i="7"/>
  <c r="P576" i="7"/>
  <c r="F576" i="7"/>
  <c r="C576" i="7"/>
  <c r="B576" i="7"/>
  <c r="AC575" i="7"/>
  <c r="P575" i="7"/>
  <c r="F575" i="7"/>
  <c r="C575" i="7"/>
  <c r="B575" i="7"/>
  <c r="AC574" i="7"/>
  <c r="P574" i="7"/>
  <c r="F574" i="7"/>
  <c r="C574" i="7"/>
  <c r="B574" i="7"/>
  <c r="AC573" i="7"/>
  <c r="P573" i="7"/>
  <c r="F573" i="7"/>
  <c r="C573" i="7"/>
  <c r="B573" i="7"/>
  <c r="AC572" i="7"/>
  <c r="P572" i="7"/>
  <c r="F572" i="7"/>
  <c r="C572" i="7"/>
  <c r="B572" i="7"/>
  <c r="AC571" i="7"/>
  <c r="P571" i="7"/>
  <c r="F571" i="7"/>
  <c r="C571" i="7"/>
  <c r="B571" i="7"/>
  <c r="AC570" i="7"/>
  <c r="P570" i="7"/>
  <c r="F570" i="7"/>
  <c r="C570" i="7"/>
  <c r="B570" i="7"/>
  <c r="AC569" i="7"/>
  <c r="P569" i="7"/>
  <c r="F569" i="7"/>
  <c r="C569" i="7"/>
  <c r="B569" i="7"/>
  <c r="AC568" i="7"/>
  <c r="P568" i="7"/>
  <c r="F568" i="7"/>
  <c r="C568" i="7"/>
  <c r="B568" i="7"/>
  <c r="AC567" i="7"/>
  <c r="P567" i="7"/>
  <c r="F567" i="7"/>
  <c r="C567" i="7"/>
  <c r="B567" i="7"/>
  <c r="AC566" i="7"/>
  <c r="P566" i="7"/>
  <c r="F566" i="7"/>
  <c r="C566" i="7"/>
  <c r="B566" i="7"/>
  <c r="AC565" i="7"/>
  <c r="P565" i="7"/>
  <c r="F565" i="7"/>
  <c r="C565" i="7"/>
  <c r="B565" i="7"/>
  <c r="AC564" i="7"/>
  <c r="P564" i="7"/>
  <c r="F564" i="7"/>
  <c r="C564" i="7"/>
  <c r="B564" i="7"/>
  <c r="AC563" i="7"/>
  <c r="P563" i="7"/>
  <c r="F563" i="7"/>
  <c r="C563" i="7"/>
  <c r="B563" i="7"/>
  <c r="AC562" i="7"/>
  <c r="P562" i="7"/>
  <c r="F562" i="7"/>
  <c r="C562" i="7"/>
  <c r="B562" i="7"/>
  <c r="AC561" i="7"/>
  <c r="P561" i="7"/>
  <c r="F561" i="7"/>
  <c r="C561" i="7"/>
  <c r="B561" i="7"/>
  <c r="AC560" i="7"/>
  <c r="P560" i="7"/>
  <c r="F560" i="7"/>
  <c r="C560" i="7"/>
  <c r="B560" i="7"/>
  <c r="AC559" i="7"/>
  <c r="P559" i="7"/>
  <c r="F559" i="7"/>
  <c r="C559" i="7"/>
  <c r="B559" i="7"/>
  <c r="AC558" i="7"/>
  <c r="P558" i="7"/>
  <c r="F558" i="7"/>
  <c r="C558" i="7"/>
  <c r="B558" i="7"/>
  <c r="AC557" i="7"/>
  <c r="P557" i="7"/>
  <c r="F557" i="7"/>
  <c r="C557" i="7"/>
  <c r="B557" i="7"/>
  <c r="AC556" i="7"/>
  <c r="P556" i="7"/>
  <c r="F556" i="7"/>
  <c r="C556" i="7"/>
  <c r="B556" i="7"/>
  <c r="AC555" i="7"/>
  <c r="P555" i="7"/>
  <c r="F555" i="7"/>
  <c r="C555" i="7"/>
  <c r="B555" i="7"/>
  <c r="AC554" i="7"/>
  <c r="P554" i="7"/>
  <c r="F554" i="7"/>
  <c r="C554" i="7"/>
  <c r="B554" i="7"/>
  <c r="AC553" i="7"/>
  <c r="P553" i="7"/>
  <c r="F553" i="7"/>
  <c r="C553" i="7"/>
  <c r="B553" i="7"/>
  <c r="AC552" i="7"/>
  <c r="P552" i="7"/>
  <c r="F552" i="7"/>
  <c r="C552" i="7"/>
  <c r="B552" i="7"/>
  <c r="AC551" i="7"/>
  <c r="P551" i="7"/>
  <c r="F551" i="7"/>
  <c r="C551" i="7"/>
  <c r="B551" i="7"/>
  <c r="AC550" i="7"/>
  <c r="P550" i="7"/>
  <c r="F550" i="7"/>
  <c r="C550" i="7"/>
  <c r="B550" i="7"/>
  <c r="AC549" i="7"/>
  <c r="P549" i="7"/>
  <c r="F549" i="7"/>
  <c r="C549" i="7"/>
  <c r="B549" i="7"/>
  <c r="AC548" i="7"/>
  <c r="P548" i="7"/>
  <c r="F548" i="7"/>
  <c r="C548" i="7"/>
  <c r="B548" i="7"/>
  <c r="AC547" i="7"/>
  <c r="P547" i="7"/>
  <c r="F547" i="7"/>
  <c r="C547" i="7"/>
  <c r="B547" i="7"/>
  <c r="AC546" i="7"/>
  <c r="P546" i="7"/>
  <c r="F546" i="7"/>
  <c r="C546" i="7"/>
  <c r="B546" i="7"/>
  <c r="AC545" i="7"/>
  <c r="P545" i="7"/>
  <c r="F545" i="7"/>
  <c r="C545" i="7"/>
  <c r="B545" i="7"/>
  <c r="AC544" i="7"/>
  <c r="P544" i="7"/>
  <c r="F544" i="7"/>
  <c r="C544" i="7"/>
  <c r="B544" i="7"/>
  <c r="AC543" i="7"/>
  <c r="P543" i="7"/>
  <c r="F543" i="7"/>
  <c r="C543" i="7"/>
  <c r="B543" i="7"/>
  <c r="AC542" i="7"/>
  <c r="P542" i="7"/>
  <c r="F542" i="7"/>
  <c r="C542" i="7"/>
  <c r="B542" i="7"/>
  <c r="AC541" i="7"/>
  <c r="P541" i="7"/>
  <c r="F541" i="7"/>
  <c r="C541" i="7"/>
  <c r="B541" i="7"/>
  <c r="AC540" i="7"/>
  <c r="P540" i="7"/>
  <c r="F540" i="7"/>
  <c r="C540" i="7"/>
  <c r="B540" i="7"/>
  <c r="AC539" i="7"/>
  <c r="P539" i="7"/>
  <c r="F539" i="7"/>
  <c r="C539" i="7"/>
  <c r="B539" i="7"/>
  <c r="AC538" i="7"/>
  <c r="P538" i="7"/>
  <c r="F538" i="7"/>
  <c r="C538" i="7"/>
  <c r="B538" i="7"/>
  <c r="AC537" i="7"/>
  <c r="P537" i="7"/>
  <c r="F537" i="7"/>
  <c r="C537" i="7"/>
  <c r="B537" i="7"/>
  <c r="AC536" i="7"/>
  <c r="P536" i="7"/>
  <c r="F536" i="7"/>
  <c r="C536" i="7"/>
  <c r="B536" i="7"/>
  <c r="AC535" i="7"/>
  <c r="P535" i="7"/>
  <c r="F535" i="7"/>
  <c r="C535" i="7"/>
  <c r="B535" i="7"/>
  <c r="AC534" i="7"/>
  <c r="P534" i="7"/>
  <c r="F534" i="7"/>
  <c r="C534" i="7"/>
  <c r="B534" i="7"/>
  <c r="AC533" i="7"/>
  <c r="P533" i="7"/>
  <c r="F533" i="7"/>
  <c r="C533" i="7"/>
  <c r="B533" i="7"/>
  <c r="AC532" i="7"/>
  <c r="P532" i="7"/>
  <c r="F532" i="7"/>
  <c r="C532" i="7"/>
  <c r="B532" i="7"/>
  <c r="AC531" i="7"/>
  <c r="P531" i="7"/>
  <c r="F531" i="7"/>
  <c r="C531" i="7"/>
  <c r="B531" i="7"/>
  <c r="AC530" i="7"/>
  <c r="P530" i="7"/>
  <c r="F530" i="7"/>
  <c r="C530" i="7"/>
  <c r="B530" i="7"/>
  <c r="AC529" i="7"/>
  <c r="P529" i="7"/>
  <c r="F529" i="7"/>
  <c r="C529" i="7"/>
  <c r="B529" i="7"/>
  <c r="AC528" i="7"/>
  <c r="P528" i="7"/>
  <c r="F528" i="7"/>
  <c r="C528" i="7"/>
  <c r="B528" i="7"/>
  <c r="AC527" i="7"/>
  <c r="P527" i="7"/>
  <c r="F527" i="7"/>
  <c r="C527" i="7"/>
  <c r="B527" i="7"/>
  <c r="AC526" i="7"/>
  <c r="P526" i="7"/>
  <c r="F526" i="7"/>
  <c r="C526" i="7"/>
  <c r="B526" i="7"/>
  <c r="AC525" i="7"/>
  <c r="P525" i="7"/>
  <c r="F525" i="7"/>
  <c r="C525" i="7"/>
  <c r="B525" i="7"/>
  <c r="AC524" i="7"/>
  <c r="P524" i="7"/>
  <c r="F524" i="7"/>
  <c r="C524" i="7"/>
  <c r="B524" i="7"/>
  <c r="AC523" i="7"/>
  <c r="P523" i="7"/>
  <c r="F523" i="7"/>
  <c r="C523" i="7"/>
  <c r="B523" i="7"/>
  <c r="AC522" i="7"/>
  <c r="P522" i="7"/>
  <c r="F522" i="7"/>
  <c r="C522" i="7"/>
  <c r="B522" i="7"/>
  <c r="AC521" i="7"/>
  <c r="P521" i="7"/>
  <c r="F521" i="7"/>
  <c r="C521" i="7"/>
  <c r="B521" i="7"/>
  <c r="AC520" i="7"/>
  <c r="P520" i="7"/>
  <c r="F520" i="7"/>
  <c r="C520" i="7"/>
  <c r="B520" i="7"/>
  <c r="AC519" i="7"/>
  <c r="P519" i="7"/>
  <c r="F519" i="7"/>
  <c r="C519" i="7"/>
  <c r="B519" i="7"/>
  <c r="AC518" i="7"/>
  <c r="P518" i="7"/>
  <c r="F518" i="7"/>
  <c r="C518" i="7"/>
  <c r="B518" i="7"/>
  <c r="AC517" i="7"/>
  <c r="P517" i="7"/>
  <c r="F517" i="7"/>
  <c r="C517" i="7"/>
  <c r="B517" i="7"/>
  <c r="AC516" i="7"/>
  <c r="P516" i="7"/>
  <c r="F516" i="7"/>
  <c r="C516" i="7"/>
  <c r="B516" i="7"/>
  <c r="AC515" i="7"/>
  <c r="P515" i="7"/>
  <c r="F515" i="7"/>
  <c r="C515" i="7"/>
  <c r="B515" i="7"/>
  <c r="AC514" i="7"/>
  <c r="P514" i="7"/>
  <c r="F514" i="7"/>
  <c r="C514" i="7"/>
  <c r="B514" i="7"/>
  <c r="AC513" i="7"/>
  <c r="P513" i="7"/>
  <c r="F513" i="7"/>
  <c r="C513" i="7"/>
  <c r="B513" i="7"/>
  <c r="AC512" i="7"/>
  <c r="P512" i="7"/>
  <c r="F512" i="7"/>
  <c r="C512" i="7"/>
  <c r="B512" i="7"/>
  <c r="AC511" i="7"/>
  <c r="P511" i="7"/>
  <c r="F511" i="7"/>
  <c r="C511" i="7"/>
  <c r="B511" i="7"/>
  <c r="AC510" i="7"/>
  <c r="P510" i="7"/>
  <c r="F510" i="7"/>
  <c r="C510" i="7"/>
  <c r="B510" i="7"/>
  <c r="AC509" i="7"/>
  <c r="P509" i="7"/>
  <c r="F509" i="7"/>
  <c r="C509" i="7"/>
  <c r="B509" i="7"/>
  <c r="AC508" i="7"/>
  <c r="P508" i="7"/>
  <c r="F508" i="7"/>
  <c r="C508" i="7"/>
  <c r="B508" i="7"/>
  <c r="AC507" i="7"/>
  <c r="P507" i="7"/>
  <c r="F507" i="7"/>
  <c r="C507" i="7"/>
  <c r="B507" i="7"/>
  <c r="AC506" i="7"/>
  <c r="P506" i="7"/>
  <c r="F506" i="7"/>
  <c r="C506" i="7"/>
  <c r="B506" i="7"/>
  <c r="AC505" i="7"/>
  <c r="P505" i="7"/>
  <c r="F505" i="7"/>
  <c r="C505" i="7"/>
  <c r="B505" i="7"/>
  <c r="AC504" i="7"/>
  <c r="P504" i="7"/>
  <c r="F504" i="7"/>
  <c r="C504" i="7"/>
  <c r="B504" i="7"/>
  <c r="AC503" i="7"/>
  <c r="P503" i="7"/>
  <c r="F503" i="7"/>
  <c r="C503" i="7"/>
  <c r="B503" i="7"/>
  <c r="AC502" i="7"/>
  <c r="P502" i="7"/>
  <c r="F502" i="7"/>
  <c r="C502" i="7"/>
  <c r="B502" i="7"/>
  <c r="AC501" i="7"/>
  <c r="P501" i="7"/>
  <c r="F501" i="7"/>
  <c r="C501" i="7"/>
  <c r="B501" i="7"/>
  <c r="AC500" i="7"/>
  <c r="P500" i="7"/>
  <c r="F500" i="7"/>
  <c r="C500" i="7"/>
  <c r="B500" i="7"/>
  <c r="AC499" i="7"/>
  <c r="P499" i="7"/>
  <c r="F499" i="7"/>
  <c r="C499" i="7"/>
  <c r="B499" i="7"/>
  <c r="AC498" i="7"/>
  <c r="P498" i="7"/>
  <c r="F498" i="7"/>
  <c r="C498" i="7"/>
  <c r="B498" i="7"/>
  <c r="AC497" i="7"/>
  <c r="P497" i="7"/>
  <c r="F497" i="7"/>
  <c r="C497" i="7"/>
  <c r="B497" i="7"/>
  <c r="AC496" i="7"/>
  <c r="P496" i="7"/>
  <c r="F496" i="7"/>
  <c r="C496" i="7"/>
  <c r="B496" i="7"/>
  <c r="AC495" i="7"/>
  <c r="P495" i="7"/>
  <c r="F495" i="7"/>
  <c r="C495" i="7"/>
  <c r="B495" i="7"/>
  <c r="AC494" i="7"/>
  <c r="P494" i="7"/>
  <c r="F494" i="7"/>
  <c r="C494" i="7"/>
  <c r="B494" i="7"/>
  <c r="AC493" i="7"/>
  <c r="P493" i="7"/>
  <c r="F493" i="7"/>
  <c r="C493" i="7"/>
  <c r="B493" i="7"/>
  <c r="AC492" i="7"/>
  <c r="P492" i="7"/>
  <c r="F492" i="7"/>
  <c r="C492" i="7"/>
  <c r="B492" i="7"/>
  <c r="AC491" i="7"/>
  <c r="P491" i="7"/>
  <c r="F491" i="7"/>
  <c r="C491" i="7"/>
  <c r="B491" i="7"/>
  <c r="AC490" i="7"/>
  <c r="P490" i="7"/>
  <c r="F490" i="7"/>
  <c r="C490" i="7"/>
  <c r="B490" i="7"/>
  <c r="AC489" i="7"/>
  <c r="P489" i="7"/>
  <c r="F489" i="7"/>
  <c r="C489" i="7"/>
  <c r="B489" i="7"/>
  <c r="AC488" i="7"/>
  <c r="P488" i="7"/>
  <c r="F488" i="7"/>
  <c r="C488" i="7"/>
  <c r="B488" i="7"/>
  <c r="AC487" i="7"/>
  <c r="P487" i="7"/>
  <c r="F487" i="7"/>
  <c r="C487" i="7"/>
  <c r="B487" i="7"/>
  <c r="AC486" i="7"/>
  <c r="P486" i="7"/>
  <c r="F486" i="7"/>
  <c r="C486" i="7"/>
  <c r="B486" i="7"/>
  <c r="AC485" i="7"/>
  <c r="P485" i="7"/>
  <c r="F485" i="7"/>
  <c r="C485" i="7"/>
  <c r="B485" i="7"/>
  <c r="AC484" i="7"/>
  <c r="P484" i="7"/>
  <c r="F484" i="7"/>
  <c r="C484" i="7"/>
  <c r="B484" i="7"/>
  <c r="AC483" i="7"/>
  <c r="P483" i="7"/>
  <c r="F483" i="7"/>
  <c r="C483" i="7"/>
  <c r="B483" i="7"/>
  <c r="AC482" i="7"/>
  <c r="P482" i="7"/>
  <c r="F482" i="7"/>
  <c r="C482" i="7"/>
  <c r="B482" i="7"/>
  <c r="AC481" i="7"/>
  <c r="P481" i="7"/>
  <c r="F481" i="7"/>
  <c r="C481" i="7"/>
  <c r="B481" i="7"/>
  <c r="AC480" i="7"/>
  <c r="P480" i="7"/>
  <c r="F480" i="7"/>
  <c r="C480" i="7"/>
  <c r="B480" i="7"/>
  <c r="AC479" i="7"/>
  <c r="P479" i="7"/>
  <c r="F479" i="7"/>
  <c r="C479" i="7"/>
  <c r="B479" i="7"/>
  <c r="AC478" i="7"/>
  <c r="P478" i="7"/>
  <c r="F478" i="7"/>
  <c r="C478" i="7"/>
  <c r="B478" i="7"/>
  <c r="AC477" i="7"/>
  <c r="P477" i="7"/>
  <c r="F477" i="7"/>
  <c r="C477" i="7"/>
  <c r="B477" i="7"/>
  <c r="AC476" i="7"/>
  <c r="P476" i="7"/>
  <c r="F476" i="7"/>
  <c r="C476" i="7"/>
  <c r="B476" i="7"/>
  <c r="AC475" i="7"/>
  <c r="P475" i="7"/>
  <c r="F475" i="7"/>
  <c r="C475" i="7"/>
  <c r="B475" i="7"/>
  <c r="AC474" i="7"/>
  <c r="P474" i="7"/>
  <c r="F474" i="7"/>
  <c r="C474" i="7"/>
  <c r="B474" i="7"/>
  <c r="AC473" i="7"/>
  <c r="P473" i="7"/>
  <c r="F473" i="7"/>
  <c r="C473" i="7"/>
  <c r="B473" i="7"/>
  <c r="AC472" i="7"/>
  <c r="P472" i="7"/>
  <c r="F472" i="7"/>
  <c r="C472" i="7"/>
  <c r="B472" i="7"/>
  <c r="AC471" i="7"/>
  <c r="P471" i="7"/>
  <c r="F471" i="7"/>
  <c r="C471" i="7"/>
  <c r="B471" i="7"/>
  <c r="AC470" i="7"/>
  <c r="P470" i="7"/>
  <c r="F470" i="7"/>
  <c r="C470" i="7"/>
  <c r="B470" i="7"/>
  <c r="AC469" i="7"/>
  <c r="P469" i="7"/>
  <c r="F469" i="7"/>
  <c r="C469" i="7"/>
  <c r="B469" i="7"/>
  <c r="AC468" i="7"/>
  <c r="P468" i="7"/>
  <c r="F468" i="7"/>
  <c r="C468" i="7"/>
  <c r="B468" i="7"/>
  <c r="AC467" i="7"/>
  <c r="P467" i="7"/>
  <c r="F467" i="7"/>
  <c r="C467" i="7"/>
  <c r="B467" i="7"/>
  <c r="AC466" i="7"/>
  <c r="P466" i="7"/>
  <c r="F466" i="7"/>
  <c r="C466" i="7"/>
  <c r="B466" i="7"/>
  <c r="AC465" i="7"/>
  <c r="P465" i="7"/>
  <c r="F465" i="7"/>
  <c r="C465" i="7"/>
  <c r="B465" i="7"/>
  <c r="AC464" i="7"/>
  <c r="P464" i="7"/>
  <c r="F464" i="7"/>
  <c r="C464" i="7"/>
  <c r="B464" i="7"/>
  <c r="AC463" i="7"/>
  <c r="P463" i="7"/>
  <c r="F463" i="7"/>
  <c r="C463" i="7"/>
  <c r="B463" i="7"/>
  <c r="AC462" i="7"/>
  <c r="P462" i="7"/>
  <c r="F462" i="7"/>
  <c r="C462" i="7"/>
  <c r="B462" i="7"/>
  <c r="AC461" i="7"/>
  <c r="P461" i="7"/>
  <c r="F461" i="7"/>
  <c r="C461" i="7"/>
  <c r="B461" i="7"/>
  <c r="AC460" i="7"/>
  <c r="P460" i="7"/>
  <c r="F460" i="7"/>
  <c r="C460" i="7"/>
  <c r="B460" i="7"/>
  <c r="AC459" i="7"/>
  <c r="P459" i="7"/>
  <c r="F459" i="7"/>
  <c r="C459" i="7"/>
  <c r="B459" i="7"/>
  <c r="AC458" i="7"/>
  <c r="P458" i="7"/>
  <c r="F458" i="7"/>
  <c r="C458" i="7"/>
  <c r="B458" i="7"/>
  <c r="AC457" i="7"/>
  <c r="P457" i="7"/>
  <c r="F457" i="7"/>
  <c r="C457" i="7"/>
  <c r="B457" i="7"/>
  <c r="AC456" i="7"/>
  <c r="P456" i="7"/>
  <c r="F456" i="7"/>
  <c r="C456" i="7"/>
  <c r="B456" i="7"/>
  <c r="AC455" i="7"/>
  <c r="P455" i="7"/>
  <c r="F455" i="7"/>
  <c r="C455" i="7"/>
  <c r="B455" i="7"/>
  <c r="AC454" i="7"/>
  <c r="P454" i="7"/>
  <c r="F454" i="7"/>
  <c r="C454" i="7"/>
  <c r="B454" i="7"/>
  <c r="AC453" i="7"/>
  <c r="P453" i="7"/>
  <c r="F453" i="7"/>
  <c r="C453" i="7"/>
  <c r="B453" i="7"/>
  <c r="AC452" i="7"/>
  <c r="P452" i="7"/>
  <c r="F452" i="7"/>
  <c r="C452" i="7"/>
  <c r="B452" i="7"/>
  <c r="AC451" i="7"/>
  <c r="P451" i="7"/>
  <c r="F451" i="7"/>
  <c r="C451" i="7"/>
  <c r="B451" i="7"/>
  <c r="AC450" i="7"/>
  <c r="P450" i="7"/>
  <c r="F450" i="7"/>
  <c r="C450" i="7"/>
  <c r="B450" i="7"/>
  <c r="AC449" i="7"/>
  <c r="P449" i="7"/>
  <c r="F449" i="7"/>
  <c r="C449" i="7"/>
  <c r="B449" i="7"/>
  <c r="AC448" i="7"/>
  <c r="P448" i="7"/>
  <c r="F448" i="7"/>
  <c r="C448" i="7"/>
  <c r="B448" i="7"/>
  <c r="AC447" i="7"/>
  <c r="P447" i="7"/>
  <c r="F447" i="7"/>
  <c r="C447" i="7"/>
  <c r="B447" i="7"/>
  <c r="AC446" i="7"/>
  <c r="P446" i="7"/>
  <c r="F446" i="7"/>
  <c r="C446" i="7"/>
  <c r="B446" i="7"/>
  <c r="AC445" i="7"/>
  <c r="P445" i="7"/>
  <c r="F445" i="7"/>
  <c r="C445" i="7"/>
  <c r="B445" i="7"/>
  <c r="AC444" i="7"/>
  <c r="P444" i="7"/>
  <c r="F444" i="7"/>
  <c r="C444" i="7"/>
  <c r="B444" i="7"/>
  <c r="AC443" i="7"/>
  <c r="P443" i="7"/>
  <c r="F443" i="7"/>
  <c r="C443" i="7"/>
  <c r="B443" i="7"/>
  <c r="AC442" i="7"/>
  <c r="P442" i="7"/>
  <c r="F442" i="7"/>
  <c r="C442" i="7"/>
  <c r="B442" i="7"/>
  <c r="AC441" i="7"/>
  <c r="P441" i="7"/>
  <c r="F441" i="7"/>
  <c r="C441" i="7"/>
  <c r="B441" i="7"/>
  <c r="AC440" i="7"/>
  <c r="P440" i="7"/>
  <c r="F440" i="7"/>
  <c r="C440" i="7"/>
  <c r="B440" i="7"/>
  <c r="AC439" i="7"/>
  <c r="P439" i="7"/>
  <c r="F439" i="7"/>
  <c r="C439" i="7"/>
  <c r="B439" i="7"/>
  <c r="AC438" i="7"/>
  <c r="P438" i="7"/>
  <c r="F438" i="7"/>
  <c r="C438" i="7"/>
  <c r="B438" i="7"/>
  <c r="AC437" i="7"/>
  <c r="P437" i="7"/>
  <c r="F437" i="7"/>
  <c r="C437" i="7"/>
  <c r="B437" i="7"/>
  <c r="AC436" i="7"/>
  <c r="P436" i="7"/>
  <c r="F436" i="7"/>
  <c r="C436" i="7"/>
  <c r="B436" i="7"/>
  <c r="AC435" i="7"/>
  <c r="P435" i="7"/>
  <c r="F435" i="7"/>
  <c r="C435" i="7"/>
  <c r="B435" i="7"/>
  <c r="AC434" i="7"/>
  <c r="P434" i="7"/>
  <c r="F434" i="7"/>
  <c r="C434" i="7"/>
  <c r="B434" i="7"/>
  <c r="AC433" i="7"/>
  <c r="P433" i="7"/>
  <c r="F433" i="7"/>
  <c r="C433" i="7"/>
  <c r="B433" i="7"/>
  <c r="AC432" i="7"/>
  <c r="P432" i="7"/>
  <c r="F432" i="7"/>
  <c r="C432" i="7"/>
  <c r="B432" i="7"/>
  <c r="AC431" i="7"/>
  <c r="P431" i="7"/>
  <c r="F431" i="7"/>
  <c r="C431" i="7"/>
  <c r="B431" i="7"/>
  <c r="AC430" i="7"/>
  <c r="P430" i="7"/>
  <c r="F430" i="7"/>
  <c r="C430" i="7"/>
  <c r="B430" i="7"/>
  <c r="AC429" i="7"/>
  <c r="P429" i="7"/>
  <c r="F429" i="7"/>
  <c r="C429" i="7"/>
  <c r="B429" i="7"/>
  <c r="AC428" i="7"/>
  <c r="P428" i="7"/>
  <c r="F428" i="7"/>
  <c r="C428" i="7"/>
  <c r="B428" i="7"/>
  <c r="AC427" i="7"/>
  <c r="P427" i="7"/>
  <c r="F427" i="7"/>
  <c r="C427" i="7"/>
  <c r="B427" i="7"/>
  <c r="AC426" i="7"/>
  <c r="P426" i="7"/>
  <c r="F426" i="7"/>
  <c r="C426" i="7"/>
  <c r="B426" i="7"/>
  <c r="AC425" i="7"/>
  <c r="P425" i="7"/>
  <c r="F425" i="7"/>
  <c r="C425" i="7"/>
  <c r="B425" i="7"/>
  <c r="AC424" i="7"/>
  <c r="P424" i="7"/>
  <c r="F424" i="7"/>
  <c r="C424" i="7"/>
  <c r="B424" i="7"/>
  <c r="AC423" i="7"/>
  <c r="P423" i="7"/>
  <c r="F423" i="7"/>
  <c r="C423" i="7"/>
  <c r="B423" i="7"/>
  <c r="AC422" i="7"/>
  <c r="P422" i="7"/>
  <c r="F422" i="7"/>
  <c r="C422" i="7"/>
  <c r="B422" i="7"/>
  <c r="AC421" i="7"/>
  <c r="P421" i="7"/>
  <c r="F421" i="7"/>
  <c r="C421" i="7"/>
  <c r="B421" i="7"/>
  <c r="AC420" i="7"/>
  <c r="P420" i="7"/>
  <c r="F420" i="7"/>
  <c r="C420" i="7"/>
  <c r="B420" i="7"/>
  <c r="AC419" i="7"/>
  <c r="P419" i="7"/>
  <c r="F419" i="7"/>
  <c r="C419" i="7"/>
  <c r="B419" i="7"/>
  <c r="AC418" i="7"/>
  <c r="P418" i="7"/>
  <c r="F418" i="7"/>
  <c r="C418" i="7"/>
  <c r="B418" i="7"/>
  <c r="AC417" i="7"/>
  <c r="P417" i="7"/>
  <c r="F417" i="7"/>
  <c r="C417" i="7"/>
  <c r="B417" i="7"/>
  <c r="AC416" i="7"/>
  <c r="P416" i="7"/>
  <c r="F416" i="7"/>
  <c r="C416" i="7"/>
  <c r="B416" i="7"/>
  <c r="AC415" i="7"/>
  <c r="P415" i="7"/>
  <c r="F415" i="7"/>
  <c r="C415" i="7"/>
  <c r="B415" i="7"/>
  <c r="AC414" i="7"/>
  <c r="P414" i="7"/>
  <c r="F414" i="7"/>
  <c r="C414" i="7"/>
  <c r="B414" i="7"/>
  <c r="AC413" i="7"/>
  <c r="P413" i="7"/>
  <c r="F413" i="7"/>
  <c r="C413" i="7"/>
  <c r="B413" i="7"/>
  <c r="AC412" i="7"/>
  <c r="P412" i="7"/>
  <c r="F412" i="7"/>
  <c r="C412" i="7"/>
  <c r="B412" i="7"/>
  <c r="AC411" i="7"/>
  <c r="P411" i="7"/>
  <c r="F411" i="7"/>
  <c r="C411" i="7"/>
  <c r="B411" i="7"/>
  <c r="AC410" i="7"/>
  <c r="P410" i="7"/>
  <c r="F410" i="7"/>
  <c r="C410" i="7"/>
  <c r="B410" i="7"/>
  <c r="AC409" i="7"/>
  <c r="P409" i="7"/>
  <c r="F409" i="7"/>
  <c r="C409" i="7"/>
  <c r="B409" i="7"/>
  <c r="AC408" i="7"/>
  <c r="P408" i="7"/>
  <c r="F408" i="7"/>
  <c r="C408" i="7"/>
  <c r="B408" i="7"/>
  <c r="AC407" i="7"/>
  <c r="P407" i="7"/>
  <c r="F407" i="7"/>
  <c r="C407" i="7"/>
  <c r="B407" i="7"/>
  <c r="AC406" i="7"/>
  <c r="P406" i="7"/>
  <c r="F406" i="7"/>
  <c r="C406" i="7"/>
  <c r="B406" i="7"/>
  <c r="AC405" i="7"/>
  <c r="P405" i="7"/>
  <c r="F405" i="7"/>
  <c r="C405" i="7"/>
  <c r="B405" i="7"/>
  <c r="AC404" i="7"/>
  <c r="P404" i="7"/>
  <c r="F404" i="7"/>
  <c r="C404" i="7"/>
  <c r="B404" i="7"/>
  <c r="AC403" i="7"/>
  <c r="P403" i="7"/>
  <c r="F403" i="7"/>
  <c r="C403" i="7"/>
  <c r="B403" i="7"/>
  <c r="AC402" i="7"/>
  <c r="P402" i="7"/>
  <c r="F402" i="7"/>
  <c r="C402" i="7"/>
  <c r="B402" i="7"/>
  <c r="AC401" i="7"/>
  <c r="P401" i="7"/>
  <c r="F401" i="7"/>
  <c r="C401" i="7"/>
  <c r="B401" i="7"/>
  <c r="AC400" i="7"/>
  <c r="P400" i="7"/>
  <c r="F400" i="7"/>
  <c r="C400" i="7"/>
  <c r="B400" i="7"/>
  <c r="AC399" i="7"/>
  <c r="P399" i="7"/>
  <c r="F399" i="7"/>
  <c r="C399" i="7"/>
  <c r="B399" i="7"/>
  <c r="AC398" i="7"/>
  <c r="P398" i="7"/>
  <c r="F398" i="7"/>
  <c r="C398" i="7"/>
  <c r="B398" i="7"/>
  <c r="AC397" i="7"/>
  <c r="P397" i="7"/>
  <c r="F397" i="7"/>
  <c r="C397" i="7"/>
  <c r="B397" i="7"/>
  <c r="AC396" i="7"/>
  <c r="P396" i="7"/>
  <c r="F396" i="7"/>
  <c r="C396" i="7"/>
  <c r="B396" i="7"/>
  <c r="AC395" i="7"/>
  <c r="P395" i="7"/>
  <c r="F395" i="7"/>
  <c r="C395" i="7"/>
  <c r="B395" i="7"/>
  <c r="AC394" i="7"/>
  <c r="P394" i="7"/>
  <c r="F394" i="7"/>
  <c r="C394" i="7"/>
  <c r="B394" i="7"/>
  <c r="AC393" i="7"/>
  <c r="P393" i="7"/>
  <c r="F393" i="7"/>
  <c r="C393" i="7"/>
  <c r="B393" i="7"/>
  <c r="AC392" i="7"/>
  <c r="P392" i="7"/>
  <c r="F392" i="7"/>
  <c r="C392" i="7"/>
  <c r="B392" i="7"/>
  <c r="AC391" i="7"/>
  <c r="P391" i="7"/>
  <c r="F391" i="7"/>
  <c r="C391" i="7"/>
  <c r="B391" i="7"/>
  <c r="AC390" i="7"/>
  <c r="P390" i="7"/>
  <c r="F390" i="7"/>
  <c r="C390" i="7"/>
  <c r="B390" i="7"/>
  <c r="AC389" i="7"/>
  <c r="P389" i="7"/>
  <c r="F389" i="7"/>
  <c r="C389" i="7"/>
  <c r="B389" i="7"/>
  <c r="AC388" i="7"/>
  <c r="P388" i="7"/>
  <c r="F388" i="7"/>
  <c r="C388" i="7"/>
  <c r="B388" i="7"/>
  <c r="AC387" i="7"/>
  <c r="P387" i="7"/>
  <c r="F387" i="7"/>
  <c r="C387" i="7"/>
  <c r="B387" i="7"/>
  <c r="AC386" i="7"/>
  <c r="P386" i="7"/>
  <c r="F386" i="7"/>
  <c r="C386" i="7"/>
  <c r="B386" i="7"/>
  <c r="AC385" i="7"/>
  <c r="P385" i="7"/>
  <c r="F385" i="7"/>
  <c r="C385" i="7"/>
  <c r="B385" i="7"/>
  <c r="AC384" i="7"/>
  <c r="P384" i="7"/>
  <c r="F384" i="7"/>
  <c r="C384" i="7"/>
  <c r="B384" i="7"/>
  <c r="AC383" i="7"/>
  <c r="P383" i="7"/>
  <c r="F383" i="7"/>
  <c r="C383" i="7"/>
  <c r="B383" i="7"/>
  <c r="AC382" i="7"/>
  <c r="P382" i="7"/>
  <c r="F382" i="7"/>
  <c r="C382" i="7"/>
  <c r="B382" i="7"/>
  <c r="AC381" i="7"/>
  <c r="P381" i="7"/>
  <c r="F381" i="7"/>
  <c r="C381" i="7"/>
  <c r="B381" i="7"/>
  <c r="AC380" i="7"/>
  <c r="P380" i="7"/>
  <c r="F380" i="7"/>
  <c r="C380" i="7"/>
  <c r="B380" i="7"/>
  <c r="AC379" i="7"/>
  <c r="P379" i="7"/>
  <c r="F379" i="7"/>
  <c r="C379" i="7"/>
  <c r="B379" i="7"/>
  <c r="AC378" i="7"/>
  <c r="P378" i="7"/>
  <c r="F378" i="7"/>
  <c r="C378" i="7"/>
  <c r="B378" i="7"/>
  <c r="AC377" i="7"/>
  <c r="P377" i="7"/>
  <c r="F377" i="7"/>
  <c r="C377" i="7"/>
  <c r="B377" i="7"/>
  <c r="AC376" i="7"/>
  <c r="P376" i="7"/>
  <c r="F376" i="7"/>
  <c r="C376" i="7"/>
  <c r="B376" i="7"/>
  <c r="AC375" i="7"/>
  <c r="P375" i="7"/>
  <c r="F375" i="7"/>
  <c r="C375" i="7"/>
  <c r="B375" i="7"/>
  <c r="AC374" i="7"/>
  <c r="P374" i="7"/>
  <c r="F374" i="7"/>
  <c r="C374" i="7"/>
  <c r="B374" i="7"/>
  <c r="AC373" i="7"/>
  <c r="P373" i="7"/>
  <c r="F373" i="7"/>
  <c r="C373" i="7"/>
  <c r="B373" i="7"/>
  <c r="AC372" i="7"/>
  <c r="P372" i="7"/>
  <c r="F372" i="7"/>
  <c r="C372" i="7"/>
  <c r="B372" i="7"/>
  <c r="AC371" i="7"/>
  <c r="P371" i="7"/>
  <c r="F371" i="7"/>
  <c r="C371" i="7"/>
  <c r="B371" i="7"/>
  <c r="AC370" i="7"/>
  <c r="P370" i="7"/>
  <c r="F370" i="7"/>
  <c r="C370" i="7"/>
  <c r="B370" i="7"/>
  <c r="AC369" i="7"/>
  <c r="P369" i="7"/>
  <c r="F369" i="7"/>
  <c r="C369" i="7"/>
  <c r="B369" i="7"/>
  <c r="AC368" i="7"/>
  <c r="P368" i="7"/>
  <c r="F368" i="7"/>
  <c r="C368" i="7"/>
  <c r="B368" i="7"/>
  <c r="AC367" i="7"/>
  <c r="P367" i="7"/>
  <c r="F367" i="7"/>
  <c r="C367" i="7"/>
  <c r="B367" i="7"/>
  <c r="AC366" i="7"/>
  <c r="P366" i="7"/>
  <c r="F366" i="7"/>
  <c r="C366" i="7"/>
  <c r="B366" i="7"/>
  <c r="AC365" i="7"/>
  <c r="P365" i="7"/>
  <c r="F365" i="7"/>
  <c r="C365" i="7"/>
  <c r="B365" i="7"/>
  <c r="AC364" i="7"/>
  <c r="P364" i="7"/>
  <c r="F364" i="7"/>
  <c r="C364" i="7"/>
  <c r="B364" i="7"/>
  <c r="AC363" i="7"/>
  <c r="P363" i="7"/>
  <c r="F363" i="7"/>
  <c r="C363" i="7"/>
  <c r="B363" i="7"/>
  <c r="AC362" i="7"/>
  <c r="P362" i="7"/>
  <c r="F362" i="7"/>
  <c r="C362" i="7"/>
  <c r="B362" i="7"/>
  <c r="AC361" i="7"/>
  <c r="P361" i="7"/>
  <c r="F361" i="7"/>
  <c r="C361" i="7"/>
  <c r="B361" i="7"/>
  <c r="AC360" i="7"/>
  <c r="P360" i="7"/>
  <c r="F360" i="7"/>
  <c r="C360" i="7"/>
  <c r="B360" i="7"/>
  <c r="AC359" i="7"/>
  <c r="P359" i="7"/>
  <c r="F359" i="7"/>
  <c r="C359" i="7"/>
  <c r="B359" i="7"/>
  <c r="AC358" i="7"/>
  <c r="P358" i="7"/>
  <c r="F358" i="7"/>
  <c r="C358" i="7"/>
  <c r="B358" i="7"/>
  <c r="AC357" i="7"/>
  <c r="P357" i="7"/>
  <c r="F357" i="7"/>
  <c r="C357" i="7"/>
  <c r="B357" i="7"/>
  <c r="AC356" i="7"/>
  <c r="P356" i="7"/>
  <c r="F356" i="7"/>
  <c r="C356" i="7"/>
  <c r="B356" i="7"/>
  <c r="AC355" i="7"/>
  <c r="P355" i="7"/>
  <c r="F355" i="7"/>
  <c r="C355" i="7"/>
  <c r="B355" i="7"/>
  <c r="AC354" i="7"/>
  <c r="P354" i="7"/>
  <c r="F354" i="7"/>
  <c r="C354" i="7"/>
  <c r="B354" i="7"/>
  <c r="AC353" i="7"/>
  <c r="P353" i="7"/>
  <c r="F353" i="7"/>
  <c r="C353" i="7"/>
  <c r="B353" i="7"/>
  <c r="AC352" i="7"/>
  <c r="P352" i="7"/>
  <c r="F352" i="7"/>
  <c r="C352" i="7"/>
  <c r="B352" i="7"/>
  <c r="AC351" i="7"/>
  <c r="P351" i="7"/>
  <c r="F351" i="7"/>
  <c r="C351" i="7"/>
  <c r="B351" i="7"/>
  <c r="AC350" i="7"/>
  <c r="P350" i="7"/>
  <c r="F350" i="7"/>
  <c r="C350" i="7"/>
  <c r="B350" i="7"/>
  <c r="AC349" i="7"/>
  <c r="P349" i="7"/>
  <c r="F349" i="7"/>
  <c r="C349" i="7"/>
  <c r="B349" i="7"/>
  <c r="AC348" i="7"/>
  <c r="P348" i="7"/>
  <c r="F348" i="7"/>
  <c r="C348" i="7"/>
  <c r="B348" i="7"/>
  <c r="AC347" i="7"/>
  <c r="P347" i="7"/>
  <c r="F347" i="7"/>
  <c r="C347" i="7"/>
  <c r="B347" i="7"/>
  <c r="AC346" i="7"/>
  <c r="P346" i="7"/>
  <c r="F346" i="7"/>
  <c r="C346" i="7"/>
  <c r="B346" i="7"/>
  <c r="AC345" i="7"/>
  <c r="P345" i="7"/>
  <c r="F345" i="7"/>
  <c r="C345" i="7"/>
  <c r="B345" i="7"/>
  <c r="AC344" i="7"/>
  <c r="P344" i="7"/>
  <c r="F344" i="7"/>
  <c r="C344" i="7"/>
  <c r="B344" i="7"/>
  <c r="AC343" i="7"/>
  <c r="P343" i="7"/>
  <c r="F343" i="7"/>
  <c r="C343" i="7"/>
  <c r="B343" i="7"/>
  <c r="AC342" i="7"/>
  <c r="P342" i="7"/>
  <c r="F342" i="7"/>
  <c r="C342" i="7"/>
  <c r="B342" i="7"/>
  <c r="AC341" i="7"/>
  <c r="P341" i="7"/>
  <c r="F341" i="7"/>
  <c r="C341" i="7"/>
  <c r="B341" i="7"/>
  <c r="AC340" i="7"/>
  <c r="P340" i="7"/>
  <c r="F340" i="7"/>
  <c r="C340" i="7"/>
  <c r="B340" i="7"/>
  <c r="AC339" i="7"/>
  <c r="P339" i="7"/>
  <c r="F339" i="7"/>
  <c r="C339" i="7"/>
  <c r="B339" i="7"/>
  <c r="AC338" i="7"/>
  <c r="P338" i="7"/>
  <c r="F338" i="7"/>
  <c r="C338" i="7"/>
  <c r="B338" i="7"/>
  <c r="AC337" i="7"/>
  <c r="P337" i="7"/>
  <c r="F337" i="7"/>
  <c r="C337" i="7"/>
  <c r="B337" i="7"/>
  <c r="AC336" i="7"/>
  <c r="P336" i="7"/>
  <c r="F336" i="7"/>
  <c r="C336" i="7"/>
  <c r="B336" i="7"/>
  <c r="AC335" i="7"/>
  <c r="P335" i="7"/>
  <c r="F335" i="7"/>
  <c r="C335" i="7"/>
  <c r="B335" i="7"/>
  <c r="AC334" i="7"/>
  <c r="P334" i="7"/>
  <c r="F334" i="7"/>
  <c r="C334" i="7"/>
  <c r="B334" i="7"/>
  <c r="AC333" i="7"/>
  <c r="P333" i="7"/>
  <c r="F333" i="7"/>
  <c r="C333" i="7"/>
  <c r="B333" i="7"/>
  <c r="AC332" i="7"/>
  <c r="P332" i="7"/>
  <c r="F332" i="7"/>
  <c r="C332" i="7"/>
  <c r="B332" i="7"/>
  <c r="AC331" i="7"/>
  <c r="P331" i="7"/>
  <c r="F331" i="7"/>
  <c r="C331" i="7"/>
  <c r="B331" i="7"/>
  <c r="AC330" i="7"/>
  <c r="P330" i="7"/>
  <c r="F330" i="7"/>
  <c r="C330" i="7"/>
  <c r="B330" i="7"/>
  <c r="AC329" i="7"/>
  <c r="P329" i="7"/>
  <c r="F329" i="7"/>
  <c r="C329" i="7"/>
  <c r="B329" i="7"/>
  <c r="AC328" i="7"/>
  <c r="P328" i="7"/>
  <c r="F328" i="7"/>
  <c r="C328" i="7"/>
  <c r="B328" i="7"/>
  <c r="AC327" i="7"/>
  <c r="P327" i="7"/>
  <c r="F327" i="7"/>
  <c r="C327" i="7"/>
  <c r="B327" i="7"/>
  <c r="AC326" i="7"/>
  <c r="P326" i="7"/>
  <c r="F326" i="7"/>
  <c r="C326" i="7"/>
  <c r="B326" i="7"/>
  <c r="AC325" i="7"/>
  <c r="P325" i="7"/>
  <c r="F325" i="7"/>
  <c r="C325" i="7"/>
  <c r="B325" i="7"/>
  <c r="AC324" i="7"/>
  <c r="P324" i="7"/>
  <c r="F324" i="7"/>
  <c r="C324" i="7"/>
  <c r="B324" i="7"/>
  <c r="AC323" i="7"/>
  <c r="P323" i="7"/>
  <c r="F323" i="7"/>
  <c r="C323" i="7"/>
  <c r="B323" i="7"/>
  <c r="AC322" i="7"/>
  <c r="P322" i="7"/>
  <c r="F322" i="7"/>
  <c r="C322" i="7"/>
  <c r="B322" i="7"/>
  <c r="AC321" i="7"/>
  <c r="P321" i="7"/>
  <c r="F321" i="7"/>
  <c r="C321" i="7"/>
  <c r="B321" i="7"/>
  <c r="AC320" i="7"/>
  <c r="P320" i="7"/>
  <c r="F320" i="7"/>
  <c r="C320" i="7"/>
  <c r="B320" i="7"/>
  <c r="AC319" i="7"/>
  <c r="P319" i="7"/>
  <c r="F319" i="7"/>
  <c r="C319" i="7"/>
  <c r="B319" i="7"/>
  <c r="AC318" i="7"/>
  <c r="P318" i="7"/>
  <c r="F318" i="7"/>
  <c r="C318" i="7"/>
  <c r="B318" i="7"/>
  <c r="AC317" i="7"/>
  <c r="P317" i="7"/>
  <c r="F317" i="7"/>
  <c r="C317" i="7"/>
  <c r="B317" i="7"/>
  <c r="AC316" i="7"/>
  <c r="P316" i="7"/>
  <c r="F316" i="7"/>
  <c r="C316" i="7"/>
  <c r="B316" i="7"/>
  <c r="AC315" i="7"/>
  <c r="P315" i="7"/>
  <c r="F315" i="7"/>
  <c r="C315" i="7"/>
  <c r="B315" i="7"/>
  <c r="AC314" i="7"/>
  <c r="P314" i="7"/>
  <c r="F314" i="7"/>
  <c r="C314" i="7"/>
  <c r="B314" i="7"/>
  <c r="AC313" i="7"/>
  <c r="P313" i="7"/>
  <c r="F313" i="7"/>
  <c r="C313" i="7"/>
  <c r="B313" i="7"/>
  <c r="AC312" i="7"/>
  <c r="P312" i="7"/>
  <c r="F312" i="7"/>
  <c r="C312" i="7"/>
  <c r="B312" i="7"/>
  <c r="AC311" i="7"/>
  <c r="P311" i="7"/>
  <c r="F311" i="7"/>
  <c r="C311" i="7"/>
  <c r="B311" i="7"/>
  <c r="AC310" i="7"/>
  <c r="P310" i="7"/>
  <c r="F310" i="7"/>
  <c r="C310" i="7"/>
  <c r="B310" i="7"/>
  <c r="AC309" i="7"/>
  <c r="P309" i="7"/>
  <c r="F309" i="7"/>
  <c r="C309" i="7"/>
  <c r="B309" i="7"/>
  <c r="AC308" i="7"/>
  <c r="P308" i="7"/>
  <c r="F308" i="7"/>
  <c r="C308" i="7"/>
  <c r="B308" i="7"/>
  <c r="AC307" i="7"/>
  <c r="P307" i="7"/>
  <c r="F307" i="7"/>
  <c r="C307" i="7"/>
  <c r="B307" i="7"/>
  <c r="AC306" i="7"/>
  <c r="P306" i="7"/>
  <c r="F306" i="7"/>
  <c r="C306" i="7"/>
  <c r="B306" i="7"/>
  <c r="AC305" i="7"/>
  <c r="P305" i="7"/>
  <c r="F305" i="7"/>
  <c r="C305" i="7"/>
  <c r="B305" i="7"/>
  <c r="AC304" i="7"/>
  <c r="P304" i="7"/>
  <c r="F304" i="7"/>
  <c r="C304" i="7"/>
  <c r="B304" i="7"/>
  <c r="AC303" i="7"/>
  <c r="P303" i="7"/>
  <c r="F303" i="7"/>
  <c r="C303" i="7"/>
  <c r="B303" i="7"/>
  <c r="AC302" i="7"/>
  <c r="P302" i="7"/>
  <c r="F302" i="7"/>
  <c r="C302" i="7"/>
  <c r="B302" i="7"/>
  <c r="AC301" i="7"/>
  <c r="P301" i="7"/>
  <c r="F301" i="7"/>
  <c r="C301" i="7"/>
  <c r="B301" i="7"/>
  <c r="AC300" i="7"/>
  <c r="P300" i="7"/>
  <c r="F300" i="7"/>
  <c r="C300" i="7"/>
  <c r="B300" i="7"/>
  <c r="AC299" i="7"/>
  <c r="P299" i="7"/>
  <c r="F299" i="7"/>
  <c r="C299" i="7"/>
  <c r="B299" i="7"/>
  <c r="AC298" i="7"/>
  <c r="P298" i="7"/>
  <c r="F298" i="7"/>
  <c r="C298" i="7"/>
  <c r="B298" i="7"/>
  <c r="AC297" i="7"/>
  <c r="P297" i="7"/>
  <c r="F297" i="7"/>
  <c r="C297" i="7"/>
  <c r="B297" i="7"/>
  <c r="AC296" i="7"/>
  <c r="P296" i="7"/>
  <c r="F296" i="7"/>
  <c r="C296" i="7"/>
  <c r="B296" i="7"/>
  <c r="AC295" i="7"/>
  <c r="P295" i="7"/>
  <c r="F295" i="7"/>
  <c r="C295" i="7"/>
  <c r="B295" i="7"/>
  <c r="AC294" i="7"/>
  <c r="P294" i="7"/>
  <c r="F294" i="7"/>
  <c r="C294" i="7"/>
  <c r="B294" i="7"/>
  <c r="AC293" i="7"/>
  <c r="P293" i="7"/>
  <c r="F293" i="7"/>
  <c r="C293" i="7"/>
  <c r="B293" i="7"/>
  <c r="AC292" i="7"/>
  <c r="P292" i="7"/>
  <c r="F292" i="7"/>
  <c r="C292" i="7"/>
  <c r="B292" i="7"/>
  <c r="AC291" i="7"/>
  <c r="P291" i="7"/>
  <c r="F291" i="7"/>
  <c r="C291" i="7"/>
  <c r="B291" i="7"/>
  <c r="AC290" i="7"/>
  <c r="P290" i="7"/>
  <c r="F290" i="7"/>
  <c r="C290" i="7"/>
  <c r="B290" i="7"/>
  <c r="AC289" i="7"/>
  <c r="P289" i="7"/>
  <c r="F289" i="7"/>
  <c r="C289" i="7"/>
  <c r="B289" i="7"/>
  <c r="AC288" i="7"/>
  <c r="P288" i="7"/>
  <c r="F288" i="7"/>
  <c r="C288" i="7"/>
  <c r="B288" i="7"/>
  <c r="AC287" i="7"/>
  <c r="P287" i="7"/>
  <c r="F287" i="7"/>
  <c r="C287" i="7"/>
  <c r="B287" i="7"/>
  <c r="AC286" i="7"/>
  <c r="P286" i="7"/>
  <c r="F286" i="7"/>
  <c r="C286" i="7"/>
  <c r="B286" i="7"/>
  <c r="AC285" i="7"/>
  <c r="P285" i="7"/>
  <c r="F285" i="7"/>
  <c r="C285" i="7"/>
  <c r="B285" i="7"/>
  <c r="AC284" i="7"/>
  <c r="P284" i="7"/>
  <c r="F284" i="7"/>
  <c r="C284" i="7"/>
  <c r="B284" i="7"/>
  <c r="AC283" i="7"/>
  <c r="P283" i="7"/>
  <c r="F283" i="7"/>
  <c r="C283" i="7"/>
  <c r="B283" i="7"/>
  <c r="AC282" i="7"/>
  <c r="P282" i="7"/>
  <c r="F282" i="7"/>
  <c r="C282" i="7"/>
  <c r="B282" i="7"/>
  <c r="AC281" i="7"/>
  <c r="P281" i="7"/>
  <c r="F281" i="7"/>
  <c r="C281" i="7"/>
  <c r="B281" i="7"/>
  <c r="AC280" i="7"/>
  <c r="P280" i="7"/>
  <c r="F280" i="7"/>
  <c r="C280" i="7"/>
  <c r="B280" i="7"/>
  <c r="AC279" i="7"/>
  <c r="P279" i="7"/>
  <c r="F279" i="7"/>
  <c r="C279" i="7"/>
  <c r="B279" i="7"/>
  <c r="AC278" i="7"/>
  <c r="P278" i="7"/>
  <c r="F278" i="7"/>
  <c r="C278" i="7"/>
  <c r="B278" i="7"/>
  <c r="AC277" i="7"/>
  <c r="P277" i="7"/>
  <c r="F277" i="7"/>
  <c r="C277" i="7"/>
  <c r="B277" i="7"/>
  <c r="AC276" i="7"/>
  <c r="P276" i="7"/>
  <c r="F276" i="7"/>
  <c r="C276" i="7"/>
  <c r="B276" i="7"/>
  <c r="AC275" i="7"/>
  <c r="P275" i="7"/>
  <c r="F275" i="7"/>
  <c r="C275" i="7"/>
  <c r="B275" i="7"/>
  <c r="AC274" i="7"/>
  <c r="P274" i="7"/>
  <c r="F274" i="7"/>
  <c r="C274" i="7"/>
  <c r="B274" i="7"/>
  <c r="AC273" i="7"/>
  <c r="P273" i="7"/>
  <c r="F273" i="7"/>
  <c r="C273" i="7"/>
  <c r="B273" i="7"/>
  <c r="AC272" i="7"/>
  <c r="P272" i="7"/>
  <c r="F272" i="7"/>
  <c r="C272" i="7"/>
  <c r="B272" i="7"/>
  <c r="AC271" i="7"/>
  <c r="P271" i="7"/>
  <c r="F271" i="7"/>
  <c r="C271" i="7"/>
  <c r="B271" i="7"/>
  <c r="AC270" i="7"/>
  <c r="P270" i="7"/>
  <c r="F270" i="7"/>
  <c r="C270" i="7"/>
  <c r="B270" i="7"/>
  <c r="AC269" i="7"/>
  <c r="P269" i="7"/>
  <c r="F269" i="7"/>
  <c r="C269" i="7"/>
  <c r="B269" i="7"/>
  <c r="AC268" i="7"/>
  <c r="P268" i="7"/>
  <c r="F268" i="7"/>
  <c r="C268" i="7"/>
  <c r="B268" i="7"/>
  <c r="AC267" i="7"/>
  <c r="P267" i="7"/>
  <c r="F267" i="7"/>
  <c r="C267" i="7"/>
  <c r="B267" i="7"/>
  <c r="AC266" i="7"/>
  <c r="P266" i="7"/>
  <c r="F266" i="7"/>
  <c r="C266" i="7"/>
  <c r="B266" i="7"/>
  <c r="AC265" i="7"/>
  <c r="P265" i="7"/>
  <c r="F265" i="7"/>
  <c r="C265" i="7"/>
  <c r="B265" i="7"/>
  <c r="AC264" i="7"/>
  <c r="P264" i="7"/>
  <c r="F264" i="7"/>
  <c r="C264" i="7"/>
  <c r="B264" i="7"/>
  <c r="AC263" i="7"/>
  <c r="P263" i="7"/>
  <c r="F263" i="7"/>
  <c r="C263" i="7"/>
  <c r="B263" i="7"/>
  <c r="AC262" i="7"/>
  <c r="P262" i="7"/>
  <c r="F262" i="7"/>
  <c r="C262" i="7"/>
  <c r="B262" i="7"/>
  <c r="AC261" i="7"/>
  <c r="P261" i="7"/>
  <c r="F261" i="7"/>
  <c r="C261" i="7"/>
  <c r="B261" i="7"/>
  <c r="AC260" i="7"/>
  <c r="P260" i="7"/>
  <c r="F260" i="7"/>
  <c r="C260" i="7"/>
  <c r="B260" i="7"/>
  <c r="AC259" i="7"/>
  <c r="P259" i="7"/>
  <c r="F259" i="7"/>
  <c r="C259" i="7"/>
  <c r="B259" i="7"/>
  <c r="AC258" i="7"/>
  <c r="P258" i="7"/>
  <c r="F258" i="7"/>
  <c r="C258" i="7"/>
  <c r="B258" i="7"/>
  <c r="AC257" i="7"/>
  <c r="P257" i="7"/>
  <c r="F257" i="7"/>
  <c r="C257" i="7"/>
  <c r="B257" i="7"/>
  <c r="AC256" i="7"/>
  <c r="P256" i="7"/>
  <c r="F256" i="7"/>
  <c r="C256" i="7"/>
  <c r="B256" i="7"/>
  <c r="AC255" i="7"/>
  <c r="P255" i="7"/>
  <c r="F255" i="7"/>
  <c r="C255" i="7"/>
  <c r="B255" i="7"/>
  <c r="AC254" i="7"/>
  <c r="P254" i="7"/>
  <c r="F254" i="7"/>
  <c r="C254" i="7"/>
  <c r="B254" i="7"/>
  <c r="AC253" i="7"/>
  <c r="P253" i="7"/>
  <c r="F253" i="7"/>
  <c r="C253" i="7"/>
  <c r="B253" i="7"/>
  <c r="AC252" i="7"/>
  <c r="P252" i="7"/>
  <c r="F252" i="7"/>
  <c r="C252" i="7"/>
  <c r="B252" i="7"/>
  <c r="AC251" i="7"/>
  <c r="P251" i="7"/>
  <c r="F251" i="7"/>
  <c r="C251" i="7"/>
  <c r="B251" i="7"/>
  <c r="AC250" i="7"/>
  <c r="P250" i="7"/>
  <c r="F250" i="7"/>
  <c r="C250" i="7"/>
  <c r="B250" i="7"/>
  <c r="AC249" i="7"/>
  <c r="P249" i="7"/>
  <c r="F249" i="7"/>
  <c r="C249" i="7"/>
  <c r="B249" i="7"/>
  <c r="AC248" i="7"/>
  <c r="P248" i="7"/>
  <c r="F248" i="7"/>
  <c r="C248" i="7"/>
  <c r="B248" i="7"/>
  <c r="AC247" i="7"/>
  <c r="P247" i="7"/>
  <c r="F247" i="7"/>
  <c r="C247" i="7"/>
  <c r="B247" i="7"/>
  <c r="AC246" i="7"/>
  <c r="P246" i="7"/>
  <c r="F246" i="7"/>
  <c r="C246" i="7"/>
  <c r="B246" i="7"/>
  <c r="AC245" i="7"/>
  <c r="P245" i="7"/>
  <c r="F245" i="7"/>
  <c r="C245" i="7"/>
  <c r="B245" i="7"/>
  <c r="AC244" i="7"/>
  <c r="P244" i="7"/>
  <c r="F244" i="7"/>
  <c r="C244" i="7"/>
  <c r="B244" i="7"/>
  <c r="AC243" i="7"/>
  <c r="P243" i="7"/>
  <c r="F243" i="7"/>
  <c r="C243" i="7"/>
  <c r="B243" i="7"/>
  <c r="AC242" i="7"/>
  <c r="P242" i="7"/>
  <c r="F242" i="7"/>
  <c r="C242" i="7"/>
  <c r="B242" i="7"/>
  <c r="AC241" i="7"/>
  <c r="P241" i="7"/>
  <c r="F241" i="7"/>
  <c r="C241" i="7"/>
  <c r="B241" i="7"/>
  <c r="AC240" i="7"/>
  <c r="P240" i="7"/>
  <c r="F240" i="7"/>
  <c r="C240" i="7"/>
  <c r="B240" i="7"/>
  <c r="AC239" i="7"/>
  <c r="P239" i="7"/>
  <c r="F239" i="7"/>
  <c r="C239" i="7"/>
  <c r="B239" i="7"/>
  <c r="AC238" i="7"/>
  <c r="P238" i="7"/>
  <c r="F238" i="7"/>
  <c r="C238" i="7"/>
  <c r="B238" i="7"/>
  <c r="AC237" i="7"/>
  <c r="P237" i="7"/>
  <c r="F237" i="7"/>
  <c r="C237" i="7"/>
  <c r="B237" i="7"/>
  <c r="AC236" i="7"/>
  <c r="P236" i="7"/>
  <c r="F236" i="7"/>
  <c r="C236" i="7"/>
  <c r="B236" i="7"/>
  <c r="AC235" i="7"/>
  <c r="P235" i="7"/>
  <c r="F235" i="7"/>
  <c r="C235" i="7"/>
  <c r="B235" i="7"/>
  <c r="AC234" i="7"/>
  <c r="P234" i="7"/>
  <c r="F234" i="7"/>
  <c r="C234" i="7"/>
  <c r="B234" i="7"/>
  <c r="AC233" i="7"/>
  <c r="P233" i="7"/>
  <c r="F233" i="7"/>
  <c r="C233" i="7"/>
  <c r="B233" i="7"/>
  <c r="AC232" i="7"/>
  <c r="P232" i="7"/>
  <c r="F232" i="7"/>
  <c r="C232" i="7"/>
  <c r="B232" i="7"/>
  <c r="AC231" i="7"/>
  <c r="P231" i="7"/>
  <c r="F231" i="7"/>
  <c r="C231" i="7"/>
  <c r="B231" i="7"/>
  <c r="AC230" i="7"/>
  <c r="P230" i="7"/>
  <c r="F230" i="7"/>
  <c r="C230" i="7"/>
  <c r="B230" i="7"/>
  <c r="AC229" i="7"/>
  <c r="P229" i="7"/>
  <c r="F229" i="7"/>
  <c r="C229" i="7"/>
  <c r="B229" i="7"/>
  <c r="AC228" i="7"/>
  <c r="P228" i="7"/>
  <c r="F228" i="7"/>
  <c r="C228" i="7"/>
  <c r="B228" i="7"/>
  <c r="AC227" i="7"/>
  <c r="P227" i="7"/>
  <c r="F227" i="7"/>
  <c r="C227" i="7"/>
  <c r="B227" i="7"/>
  <c r="AC226" i="7"/>
  <c r="P226" i="7"/>
  <c r="F226" i="7"/>
  <c r="C226" i="7"/>
  <c r="B226" i="7"/>
  <c r="AC225" i="7"/>
  <c r="P225" i="7"/>
  <c r="F225" i="7"/>
  <c r="C225" i="7"/>
  <c r="B225" i="7"/>
  <c r="AC224" i="7"/>
  <c r="P224" i="7"/>
  <c r="F224" i="7"/>
  <c r="C224" i="7"/>
  <c r="B224" i="7"/>
  <c r="AC223" i="7"/>
  <c r="P223" i="7"/>
  <c r="F223" i="7"/>
  <c r="C223" i="7"/>
  <c r="B223" i="7"/>
  <c r="AC222" i="7"/>
  <c r="P222" i="7"/>
  <c r="F222" i="7"/>
  <c r="C222" i="7"/>
  <c r="B222" i="7"/>
  <c r="AC221" i="7"/>
  <c r="P221" i="7"/>
  <c r="F221" i="7"/>
  <c r="C221" i="7"/>
  <c r="B221" i="7"/>
  <c r="AC220" i="7"/>
  <c r="P220" i="7"/>
  <c r="F220" i="7"/>
  <c r="C220" i="7"/>
  <c r="B220" i="7"/>
  <c r="AC219" i="7"/>
  <c r="P219" i="7"/>
  <c r="F219" i="7"/>
  <c r="C219" i="7"/>
  <c r="B219" i="7"/>
  <c r="AC218" i="7"/>
  <c r="P218" i="7"/>
  <c r="F218" i="7"/>
  <c r="C218" i="7"/>
  <c r="B218" i="7"/>
  <c r="AC217" i="7"/>
  <c r="P217" i="7"/>
  <c r="F217" i="7"/>
  <c r="C217" i="7"/>
  <c r="B217" i="7"/>
  <c r="AC216" i="7"/>
  <c r="P216" i="7"/>
  <c r="F216" i="7"/>
  <c r="C216" i="7"/>
  <c r="B216" i="7"/>
  <c r="AC215" i="7"/>
  <c r="P215" i="7"/>
  <c r="F215" i="7"/>
  <c r="C215" i="7"/>
  <c r="B215" i="7"/>
  <c r="AC214" i="7"/>
  <c r="P214" i="7"/>
  <c r="F214" i="7"/>
  <c r="C214" i="7"/>
  <c r="B214" i="7"/>
  <c r="AC213" i="7"/>
  <c r="P213" i="7"/>
  <c r="F213" i="7"/>
  <c r="C213" i="7"/>
  <c r="B213" i="7"/>
  <c r="AC212" i="7"/>
  <c r="P212" i="7"/>
  <c r="F212" i="7"/>
  <c r="C212" i="7"/>
  <c r="B212" i="7"/>
  <c r="AC211" i="7"/>
  <c r="P211" i="7"/>
  <c r="F211" i="7"/>
  <c r="C211" i="7"/>
  <c r="B211" i="7"/>
  <c r="AC210" i="7"/>
  <c r="P210" i="7"/>
  <c r="F210" i="7"/>
  <c r="C210" i="7"/>
  <c r="B210" i="7"/>
  <c r="AC209" i="7"/>
  <c r="P209" i="7"/>
  <c r="F209" i="7"/>
  <c r="C209" i="7"/>
  <c r="B209" i="7"/>
  <c r="AC208" i="7"/>
  <c r="P208" i="7"/>
  <c r="F208" i="7"/>
  <c r="C208" i="7"/>
  <c r="B208" i="7"/>
  <c r="AC207" i="7"/>
  <c r="P207" i="7"/>
  <c r="F207" i="7"/>
  <c r="C207" i="7"/>
  <c r="B207" i="7"/>
  <c r="AC206" i="7"/>
  <c r="P206" i="7"/>
  <c r="F206" i="7"/>
  <c r="C206" i="7"/>
  <c r="B206" i="7"/>
  <c r="AC205" i="7"/>
  <c r="P205" i="7"/>
  <c r="F205" i="7"/>
  <c r="C205" i="7"/>
  <c r="B205" i="7"/>
  <c r="AC204" i="7"/>
  <c r="P204" i="7"/>
  <c r="F204" i="7"/>
  <c r="C204" i="7"/>
  <c r="B204" i="7"/>
  <c r="AC203" i="7"/>
  <c r="P203" i="7"/>
  <c r="F203" i="7"/>
  <c r="C203" i="7"/>
  <c r="B203" i="7"/>
  <c r="AC202" i="7"/>
  <c r="P202" i="7"/>
  <c r="F202" i="7"/>
  <c r="C202" i="7"/>
  <c r="B202" i="7"/>
  <c r="AC201" i="7"/>
  <c r="P201" i="7"/>
  <c r="F201" i="7"/>
  <c r="C201" i="7"/>
  <c r="B201" i="7"/>
  <c r="AC200" i="7"/>
  <c r="P200" i="7"/>
  <c r="F200" i="7"/>
  <c r="C200" i="7"/>
  <c r="B200" i="7"/>
  <c r="AC199" i="7"/>
  <c r="P199" i="7"/>
  <c r="F199" i="7"/>
  <c r="C199" i="7"/>
  <c r="B199" i="7"/>
  <c r="AC198" i="7"/>
  <c r="P198" i="7"/>
  <c r="F198" i="7"/>
  <c r="C198" i="7"/>
  <c r="B198" i="7"/>
  <c r="AC197" i="7"/>
  <c r="P197" i="7"/>
  <c r="F197" i="7"/>
  <c r="C197" i="7"/>
  <c r="B197" i="7"/>
  <c r="AC196" i="7"/>
  <c r="P196" i="7"/>
  <c r="F196" i="7"/>
  <c r="C196" i="7"/>
  <c r="B196" i="7"/>
  <c r="AC195" i="7"/>
  <c r="P195" i="7"/>
  <c r="F195" i="7"/>
  <c r="C195" i="7"/>
  <c r="B195" i="7"/>
  <c r="AC194" i="7"/>
  <c r="P194" i="7"/>
  <c r="F194" i="7"/>
  <c r="C194" i="7"/>
  <c r="B194" i="7"/>
  <c r="AC193" i="7"/>
  <c r="P193" i="7"/>
  <c r="F193" i="7"/>
  <c r="C193" i="7"/>
  <c r="B193" i="7"/>
  <c r="AC192" i="7"/>
  <c r="P192" i="7"/>
  <c r="F192" i="7"/>
  <c r="C192" i="7"/>
  <c r="B192" i="7"/>
  <c r="AC191" i="7"/>
  <c r="P191" i="7"/>
  <c r="F191" i="7"/>
  <c r="C191" i="7"/>
  <c r="B191" i="7"/>
  <c r="AC190" i="7"/>
  <c r="P190" i="7"/>
  <c r="F190" i="7"/>
  <c r="C190" i="7"/>
  <c r="B190" i="7"/>
  <c r="AC189" i="7"/>
  <c r="P189" i="7"/>
  <c r="F189" i="7"/>
  <c r="C189" i="7"/>
  <c r="B189" i="7"/>
  <c r="AC188" i="7"/>
  <c r="P188" i="7"/>
  <c r="F188" i="7"/>
  <c r="C188" i="7"/>
  <c r="B188" i="7"/>
  <c r="AC187" i="7"/>
  <c r="P187" i="7"/>
  <c r="F187" i="7"/>
  <c r="C187" i="7"/>
  <c r="B187" i="7"/>
  <c r="AC186" i="7"/>
  <c r="P186" i="7"/>
  <c r="F186" i="7"/>
  <c r="C186" i="7"/>
  <c r="B186" i="7"/>
  <c r="AC185" i="7"/>
  <c r="P185" i="7"/>
  <c r="F185" i="7"/>
  <c r="C185" i="7"/>
  <c r="B185" i="7"/>
  <c r="AC184" i="7"/>
  <c r="P184" i="7"/>
  <c r="F184" i="7"/>
  <c r="C184" i="7"/>
  <c r="B184" i="7"/>
  <c r="AC183" i="7"/>
  <c r="P183" i="7"/>
  <c r="F183" i="7"/>
  <c r="C183" i="7"/>
  <c r="B183" i="7"/>
  <c r="AC182" i="7"/>
  <c r="P182" i="7"/>
  <c r="F182" i="7"/>
  <c r="C182" i="7"/>
  <c r="B182" i="7"/>
  <c r="AC181" i="7"/>
  <c r="P181" i="7"/>
  <c r="F181" i="7"/>
  <c r="C181" i="7"/>
  <c r="B181" i="7"/>
  <c r="AC180" i="7"/>
  <c r="P180" i="7"/>
  <c r="F180" i="7"/>
  <c r="C180" i="7"/>
  <c r="B180" i="7"/>
  <c r="AC179" i="7"/>
  <c r="P179" i="7"/>
  <c r="F179" i="7"/>
  <c r="C179" i="7"/>
  <c r="B179" i="7"/>
  <c r="AC178" i="7"/>
  <c r="P178" i="7"/>
  <c r="F178" i="7"/>
  <c r="C178" i="7"/>
  <c r="B178" i="7"/>
  <c r="AC177" i="7"/>
  <c r="P177" i="7"/>
  <c r="F177" i="7"/>
  <c r="C177" i="7"/>
  <c r="B177" i="7"/>
  <c r="AC176" i="7"/>
  <c r="P176" i="7"/>
  <c r="F176" i="7"/>
  <c r="C176" i="7"/>
  <c r="B176" i="7"/>
  <c r="AC175" i="7"/>
  <c r="P175" i="7"/>
  <c r="F175" i="7"/>
  <c r="C175" i="7"/>
  <c r="B175" i="7"/>
  <c r="AC174" i="7"/>
  <c r="P174" i="7"/>
  <c r="F174" i="7"/>
  <c r="C174" i="7"/>
  <c r="B174" i="7"/>
  <c r="AC173" i="7"/>
  <c r="P173" i="7"/>
  <c r="F173" i="7"/>
  <c r="C173" i="7"/>
  <c r="B173" i="7"/>
  <c r="AC172" i="7"/>
  <c r="P172" i="7"/>
  <c r="F172" i="7"/>
  <c r="C172" i="7"/>
  <c r="B172" i="7"/>
  <c r="AC171" i="7"/>
  <c r="P171" i="7"/>
  <c r="F171" i="7"/>
  <c r="C171" i="7"/>
  <c r="B171" i="7"/>
  <c r="AC170" i="7"/>
  <c r="P170" i="7"/>
  <c r="F170" i="7"/>
  <c r="C170" i="7"/>
  <c r="B170" i="7"/>
  <c r="AC169" i="7"/>
  <c r="P169" i="7"/>
  <c r="F169" i="7"/>
  <c r="C169" i="7"/>
  <c r="B169" i="7"/>
  <c r="AC168" i="7"/>
  <c r="P168" i="7"/>
  <c r="F168" i="7"/>
  <c r="C168" i="7"/>
  <c r="B168" i="7"/>
  <c r="AC167" i="7"/>
  <c r="P167" i="7"/>
  <c r="F167" i="7"/>
  <c r="C167" i="7"/>
  <c r="B167" i="7"/>
  <c r="AC166" i="7"/>
  <c r="P166" i="7"/>
  <c r="F166" i="7"/>
  <c r="C166" i="7"/>
  <c r="B166" i="7"/>
  <c r="AC165" i="7"/>
  <c r="P165" i="7"/>
  <c r="F165" i="7"/>
  <c r="C165" i="7"/>
  <c r="B165" i="7"/>
  <c r="AC164" i="7"/>
  <c r="P164" i="7"/>
  <c r="F164" i="7"/>
  <c r="C164" i="7"/>
  <c r="B164" i="7"/>
  <c r="AC163" i="7"/>
  <c r="P163" i="7"/>
  <c r="F163" i="7"/>
  <c r="C163" i="7"/>
  <c r="B163" i="7"/>
  <c r="AC162" i="7"/>
  <c r="P162" i="7"/>
  <c r="F162" i="7"/>
  <c r="C162" i="7"/>
  <c r="B162" i="7"/>
  <c r="AC161" i="7"/>
  <c r="P161" i="7"/>
  <c r="F161" i="7"/>
  <c r="C161" i="7"/>
  <c r="B161" i="7"/>
  <c r="AC160" i="7"/>
  <c r="P160" i="7"/>
  <c r="F160" i="7"/>
  <c r="C160" i="7"/>
  <c r="B160" i="7"/>
  <c r="AC159" i="7"/>
  <c r="P159" i="7"/>
  <c r="F159" i="7"/>
  <c r="C159" i="7"/>
  <c r="B159" i="7"/>
  <c r="AC158" i="7"/>
  <c r="P158" i="7"/>
  <c r="F158" i="7"/>
  <c r="C158" i="7"/>
  <c r="B158" i="7"/>
  <c r="AC157" i="7"/>
  <c r="P157" i="7"/>
  <c r="F157" i="7"/>
  <c r="C157" i="7"/>
  <c r="B157" i="7"/>
  <c r="AC156" i="7"/>
  <c r="P156" i="7"/>
  <c r="F156" i="7"/>
  <c r="C156" i="7"/>
  <c r="B156" i="7"/>
  <c r="AC155" i="7"/>
  <c r="P155" i="7"/>
  <c r="F155" i="7"/>
  <c r="C155" i="7"/>
  <c r="B155" i="7"/>
  <c r="AC154" i="7"/>
  <c r="P154" i="7"/>
  <c r="F154" i="7"/>
  <c r="C154" i="7"/>
  <c r="B154" i="7"/>
  <c r="AC153" i="7"/>
  <c r="P153" i="7"/>
  <c r="F153" i="7"/>
  <c r="C153" i="7"/>
  <c r="B153" i="7"/>
  <c r="AC152" i="7"/>
  <c r="P152" i="7"/>
  <c r="F152" i="7"/>
  <c r="C152" i="7"/>
  <c r="B152" i="7"/>
  <c r="AC151" i="7"/>
  <c r="P151" i="7"/>
  <c r="F151" i="7"/>
  <c r="C151" i="7"/>
  <c r="B151" i="7"/>
  <c r="AC150" i="7"/>
  <c r="P150" i="7"/>
  <c r="F150" i="7"/>
  <c r="C150" i="7"/>
  <c r="B150" i="7"/>
  <c r="AC149" i="7"/>
  <c r="P149" i="7"/>
  <c r="F149" i="7"/>
  <c r="C149" i="7"/>
  <c r="B149" i="7"/>
  <c r="AC148" i="7"/>
  <c r="P148" i="7"/>
  <c r="F148" i="7"/>
  <c r="C148" i="7"/>
  <c r="B148" i="7"/>
  <c r="AC147" i="7"/>
  <c r="P147" i="7"/>
  <c r="F147" i="7"/>
  <c r="C147" i="7"/>
  <c r="B147" i="7"/>
  <c r="AC146" i="7"/>
  <c r="P146" i="7"/>
  <c r="F146" i="7"/>
  <c r="C146" i="7"/>
  <c r="B146" i="7"/>
  <c r="AC145" i="7"/>
  <c r="P145" i="7"/>
  <c r="F145" i="7"/>
  <c r="C145" i="7"/>
  <c r="B145" i="7"/>
  <c r="AC144" i="7"/>
  <c r="P144" i="7"/>
  <c r="F144" i="7"/>
  <c r="C144" i="7"/>
  <c r="B144" i="7"/>
  <c r="AC143" i="7"/>
  <c r="P143" i="7"/>
  <c r="F143" i="7"/>
  <c r="C143" i="7"/>
  <c r="B143" i="7"/>
  <c r="AC142" i="7"/>
  <c r="P142" i="7"/>
  <c r="F142" i="7"/>
  <c r="C142" i="7"/>
  <c r="B142" i="7"/>
  <c r="AC141" i="7"/>
  <c r="P141" i="7"/>
  <c r="F141" i="7"/>
  <c r="C141" i="7"/>
  <c r="B141" i="7"/>
  <c r="AC140" i="7"/>
  <c r="P140" i="7"/>
  <c r="F140" i="7"/>
  <c r="C140" i="7"/>
  <c r="B140" i="7"/>
  <c r="AC139" i="7"/>
  <c r="P139" i="7"/>
  <c r="F139" i="7"/>
  <c r="C139" i="7"/>
  <c r="B139" i="7"/>
  <c r="AC138" i="7"/>
  <c r="P138" i="7"/>
  <c r="F138" i="7"/>
  <c r="C138" i="7"/>
  <c r="B138" i="7"/>
  <c r="AC137" i="7"/>
  <c r="P137" i="7"/>
  <c r="F137" i="7"/>
  <c r="C137" i="7"/>
  <c r="B137" i="7"/>
  <c r="AC136" i="7"/>
  <c r="P136" i="7"/>
  <c r="F136" i="7"/>
  <c r="C136" i="7"/>
  <c r="B136" i="7"/>
  <c r="AC135" i="7"/>
  <c r="P135" i="7"/>
  <c r="F135" i="7"/>
  <c r="C135" i="7"/>
  <c r="B135" i="7"/>
  <c r="AC134" i="7"/>
  <c r="P134" i="7"/>
  <c r="F134" i="7"/>
  <c r="C134" i="7"/>
  <c r="B134" i="7"/>
  <c r="AC133" i="7"/>
  <c r="P133" i="7"/>
  <c r="F133" i="7"/>
  <c r="C133" i="7"/>
  <c r="B133" i="7"/>
  <c r="AC132" i="7"/>
  <c r="P132" i="7"/>
  <c r="F132" i="7"/>
  <c r="C132" i="7"/>
  <c r="B132" i="7"/>
  <c r="AC131" i="7"/>
  <c r="P131" i="7"/>
  <c r="F131" i="7"/>
  <c r="C131" i="7"/>
  <c r="B131" i="7"/>
  <c r="AC130" i="7"/>
  <c r="P130" i="7"/>
  <c r="F130" i="7"/>
  <c r="C130" i="7"/>
  <c r="B130" i="7"/>
  <c r="AC129" i="7"/>
  <c r="P129" i="7"/>
  <c r="F129" i="7"/>
  <c r="C129" i="7"/>
  <c r="B129" i="7"/>
  <c r="AC128" i="7"/>
  <c r="P128" i="7"/>
  <c r="F128" i="7"/>
  <c r="C128" i="7"/>
  <c r="B128" i="7"/>
  <c r="AC127" i="7"/>
  <c r="P127" i="7"/>
  <c r="F127" i="7"/>
  <c r="C127" i="7"/>
  <c r="B127" i="7"/>
  <c r="AC126" i="7"/>
  <c r="P126" i="7"/>
  <c r="F126" i="7"/>
  <c r="C126" i="7"/>
  <c r="B126" i="7"/>
  <c r="AC125" i="7"/>
  <c r="P125" i="7"/>
  <c r="F125" i="7"/>
  <c r="C125" i="7"/>
  <c r="B125" i="7"/>
  <c r="AC124" i="7"/>
  <c r="P124" i="7"/>
  <c r="F124" i="7"/>
  <c r="C124" i="7"/>
  <c r="B124" i="7"/>
  <c r="AC123" i="7"/>
  <c r="P123" i="7"/>
  <c r="F123" i="7"/>
  <c r="C123" i="7"/>
  <c r="B123" i="7"/>
  <c r="AC122" i="7"/>
  <c r="P122" i="7"/>
  <c r="F122" i="7"/>
  <c r="C122" i="7"/>
  <c r="B122" i="7"/>
  <c r="AC121" i="7"/>
  <c r="P121" i="7"/>
  <c r="F121" i="7"/>
  <c r="C121" i="7"/>
  <c r="B121" i="7"/>
  <c r="AC120" i="7"/>
  <c r="P120" i="7"/>
  <c r="F120" i="7"/>
  <c r="C120" i="7"/>
  <c r="B120" i="7"/>
  <c r="AC119" i="7"/>
  <c r="P119" i="7"/>
  <c r="F119" i="7"/>
  <c r="C119" i="7"/>
  <c r="B119" i="7"/>
  <c r="AC118" i="7"/>
  <c r="P118" i="7"/>
  <c r="F118" i="7"/>
  <c r="C118" i="7"/>
  <c r="B118" i="7"/>
  <c r="AC117" i="7"/>
  <c r="P117" i="7"/>
  <c r="F117" i="7"/>
  <c r="C117" i="7"/>
  <c r="B117" i="7"/>
  <c r="AC116" i="7"/>
  <c r="P116" i="7"/>
  <c r="F116" i="7"/>
  <c r="C116" i="7"/>
  <c r="B116" i="7"/>
  <c r="AC115" i="7"/>
  <c r="P115" i="7"/>
  <c r="F115" i="7"/>
  <c r="C115" i="7"/>
  <c r="B115" i="7"/>
  <c r="AC114" i="7"/>
  <c r="P114" i="7"/>
  <c r="F114" i="7"/>
  <c r="C114" i="7"/>
  <c r="B114" i="7"/>
  <c r="AC113" i="7"/>
  <c r="P113" i="7"/>
  <c r="F113" i="7"/>
  <c r="C113" i="7"/>
  <c r="B113" i="7"/>
  <c r="AC112" i="7"/>
  <c r="P112" i="7"/>
  <c r="F112" i="7"/>
  <c r="C112" i="7"/>
  <c r="B112" i="7"/>
  <c r="AC111" i="7"/>
  <c r="P111" i="7"/>
  <c r="F111" i="7"/>
  <c r="C111" i="7"/>
  <c r="B111" i="7"/>
  <c r="AC110" i="7"/>
  <c r="P110" i="7"/>
  <c r="F110" i="7"/>
  <c r="C110" i="7"/>
  <c r="B110" i="7"/>
  <c r="AC109" i="7"/>
  <c r="P109" i="7"/>
  <c r="F109" i="7"/>
  <c r="C109" i="7"/>
  <c r="B109" i="7"/>
  <c r="AC108" i="7"/>
  <c r="P108" i="7"/>
  <c r="F108" i="7"/>
  <c r="C108" i="7"/>
  <c r="B108" i="7"/>
  <c r="AC107" i="7"/>
  <c r="P107" i="7"/>
  <c r="F107" i="7"/>
  <c r="C107" i="7"/>
  <c r="B107" i="7"/>
  <c r="AC106" i="7"/>
  <c r="P106" i="7"/>
  <c r="F106" i="7"/>
  <c r="C106" i="7"/>
  <c r="B106" i="7"/>
  <c r="AC105" i="7"/>
  <c r="P105" i="7"/>
  <c r="F105" i="7"/>
  <c r="C105" i="7"/>
  <c r="B105" i="7"/>
  <c r="AC104" i="7"/>
  <c r="P104" i="7"/>
  <c r="F104" i="7"/>
  <c r="C104" i="7"/>
  <c r="B104" i="7"/>
  <c r="AC103" i="7"/>
  <c r="P103" i="7"/>
  <c r="F103" i="7"/>
  <c r="C103" i="7"/>
  <c r="B103" i="7"/>
  <c r="AC102" i="7"/>
  <c r="P102" i="7"/>
  <c r="F102" i="7"/>
  <c r="C102" i="7"/>
  <c r="B102" i="7"/>
  <c r="AC101" i="7"/>
  <c r="P101" i="7"/>
  <c r="F101" i="7"/>
  <c r="C101" i="7"/>
  <c r="B101" i="7"/>
  <c r="AC100" i="7"/>
  <c r="P100" i="7"/>
  <c r="F100" i="7"/>
  <c r="C100" i="7"/>
  <c r="B100" i="7"/>
  <c r="AC99" i="7"/>
  <c r="P99" i="7"/>
  <c r="F99" i="7"/>
  <c r="C99" i="7"/>
  <c r="B99" i="7"/>
  <c r="AC98" i="7"/>
  <c r="P98" i="7"/>
  <c r="F98" i="7"/>
  <c r="C98" i="7"/>
  <c r="B98" i="7"/>
  <c r="AC97" i="7"/>
  <c r="P97" i="7"/>
  <c r="F97" i="7"/>
  <c r="C97" i="7"/>
  <c r="B97" i="7"/>
  <c r="AC96" i="7"/>
  <c r="P96" i="7"/>
  <c r="F96" i="7"/>
  <c r="C96" i="7"/>
  <c r="B96" i="7"/>
  <c r="AC95" i="7"/>
  <c r="P95" i="7"/>
  <c r="F95" i="7"/>
  <c r="C95" i="7"/>
  <c r="B95" i="7"/>
  <c r="AC94" i="7"/>
  <c r="P94" i="7"/>
  <c r="F94" i="7"/>
  <c r="C94" i="7"/>
  <c r="B94" i="7"/>
  <c r="AC93" i="7"/>
  <c r="P93" i="7"/>
  <c r="F93" i="7"/>
  <c r="C93" i="7"/>
  <c r="B93" i="7"/>
  <c r="AC92" i="7"/>
  <c r="P92" i="7"/>
  <c r="F92" i="7"/>
  <c r="C92" i="7"/>
  <c r="B92" i="7"/>
  <c r="AC91" i="7"/>
  <c r="P91" i="7"/>
  <c r="F91" i="7"/>
  <c r="C91" i="7"/>
  <c r="B91" i="7"/>
  <c r="AC90" i="7"/>
  <c r="P90" i="7"/>
  <c r="F90" i="7"/>
  <c r="C90" i="7"/>
  <c r="B90" i="7"/>
  <c r="AC89" i="7"/>
  <c r="P89" i="7"/>
  <c r="F89" i="7"/>
  <c r="C89" i="7"/>
  <c r="B89" i="7"/>
  <c r="AC88" i="7"/>
  <c r="P88" i="7"/>
  <c r="F88" i="7"/>
  <c r="C88" i="7"/>
  <c r="B88" i="7"/>
  <c r="AC87" i="7"/>
  <c r="P87" i="7"/>
  <c r="F87" i="7"/>
  <c r="C87" i="7"/>
  <c r="B87" i="7"/>
  <c r="AC86" i="7"/>
  <c r="P86" i="7"/>
  <c r="F86" i="7"/>
  <c r="C86" i="7"/>
  <c r="B86" i="7"/>
  <c r="AC85" i="7"/>
  <c r="P85" i="7"/>
  <c r="F85" i="7"/>
  <c r="C85" i="7"/>
  <c r="B85" i="7"/>
  <c r="AC84" i="7"/>
  <c r="P84" i="7"/>
  <c r="F84" i="7"/>
  <c r="C84" i="7"/>
  <c r="B84" i="7"/>
  <c r="AC83" i="7"/>
  <c r="P83" i="7"/>
  <c r="F83" i="7"/>
  <c r="C83" i="7"/>
  <c r="B83" i="7"/>
  <c r="AC82" i="7"/>
  <c r="P82" i="7"/>
  <c r="F82" i="7"/>
  <c r="C82" i="7"/>
  <c r="B82" i="7"/>
  <c r="AC81" i="7"/>
  <c r="P81" i="7"/>
  <c r="F81" i="7"/>
  <c r="C81" i="7"/>
  <c r="B81" i="7"/>
  <c r="AC80" i="7"/>
  <c r="P80" i="7"/>
  <c r="F80" i="7"/>
  <c r="C80" i="7"/>
  <c r="B80" i="7"/>
  <c r="AC79" i="7"/>
  <c r="P79" i="7"/>
  <c r="F79" i="7"/>
  <c r="C79" i="7"/>
  <c r="B79" i="7"/>
  <c r="AC78" i="7"/>
  <c r="P78" i="7"/>
  <c r="F78" i="7"/>
  <c r="C78" i="7"/>
  <c r="B78" i="7"/>
  <c r="AC77" i="7"/>
  <c r="P77" i="7"/>
  <c r="F77" i="7"/>
  <c r="C77" i="7"/>
  <c r="B77" i="7"/>
  <c r="AC76" i="7"/>
  <c r="P76" i="7"/>
  <c r="F76" i="7"/>
  <c r="C76" i="7"/>
  <c r="B76" i="7"/>
  <c r="AC75" i="7"/>
  <c r="P75" i="7"/>
  <c r="F75" i="7"/>
  <c r="C75" i="7"/>
  <c r="B75" i="7"/>
  <c r="AC74" i="7"/>
  <c r="P74" i="7"/>
  <c r="F74" i="7"/>
  <c r="C74" i="7"/>
  <c r="B74" i="7"/>
  <c r="AC73" i="7"/>
  <c r="P73" i="7"/>
  <c r="F73" i="7"/>
  <c r="C73" i="7"/>
  <c r="B73" i="7"/>
  <c r="AC72" i="7"/>
  <c r="P72" i="7"/>
  <c r="F72" i="7"/>
  <c r="C72" i="7"/>
  <c r="B72" i="7"/>
  <c r="AC71" i="7"/>
  <c r="P71" i="7"/>
  <c r="F71" i="7"/>
  <c r="C71" i="7"/>
  <c r="B71" i="7"/>
  <c r="AC70" i="7"/>
  <c r="P70" i="7"/>
  <c r="F70" i="7"/>
  <c r="C70" i="7"/>
  <c r="B70" i="7"/>
  <c r="AC69" i="7"/>
  <c r="P69" i="7"/>
  <c r="F69" i="7"/>
  <c r="C69" i="7"/>
  <c r="B69" i="7"/>
  <c r="AC68" i="7"/>
  <c r="P68" i="7"/>
  <c r="F68" i="7"/>
  <c r="C68" i="7"/>
  <c r="B68" i="7"/>
  <c r="AC67" i="7"/>
  <c r="P67" i="7"/>
  <c r="F67" i="7"/>
  <c r="C67" i="7"/>
  <c r="B67" i="7"/>
  <c r="AC66" i="7"/>
  <c r="P66" i="7"/>
  <c r="F66" i="7"/>
  <c r="C66" i="7"/>
  <c r="B66" i="7"/>
  <c r="AC65" i="7"/>
  <c r="P65" i="7"/>
  <c r="F65" i="7"/>
  <c r="C65" i="7"/>
  <c r="B65" i="7"/>
  <c r="AC64" i="7"/>
  <c r="P64" i="7"/>
  <c r="F64" i="7"/>
  <c r="C64" i="7"/>
  <c r="B64" i="7"/>
  <c r="AC63" i="7"/>
  <c r="P63" i="7"/>
  <c r="F63" i="7"/>
  <c r="C63" i="7"/>
  <c r="B63" i="7"/>
  <c r="AC62" i="7"/>
  <c r="P62" i="7"/>
  <c r="F62" i="7"/>
  <c r="C62" i="7"/>
  <c r="B62" i="7"/>
  <c r="AC61" i="7"/>
  <c r="P61" i="7"/>
  <c r="F61" i="7"/>
  <c r="C61" i="7"/>
  <c r="B61" i="7"/>
  <c r="AC60" i="7"/>
  <c r="P60" i="7"/>
  <c r="F60" i="7"/>
  <c r="C60" i="7"/>
  <c r="B60" i="7"/>
  <c r="AC59" i="7"/>
  <c r="P59" i="7"/>
  <c r="F59" i="7"/>
  <c r="C59" i="7"/>
  <c r="B59" i="7"/>
  <c r="AC58" i="7"/>
  <c r="P58" i="7"/>
  <c r="F58" i="7"/>
  <c r="C58" i="7"/>
  <c r="B58" i="7"/>
  <c r="AC57" i="7"/>
  <c r="P57" i="7"/>
  <c r="F57" i="7"/>
  <c r="C57" i="7"/>
  <c r="B57" i="7"/>
  <c r="AC56" i="7"/>
  <c r="P56" i="7"/>
  <c r="F56" i="7"/>
  <c r="C56" i="7"/>
  <c r="B56" i="7"/>
  <c r="AC55" i="7"/>
  <c r="P55" i="7"/>
  <c r="F55" i="7"/>
  <c r="C55" i="7"/>
  <c r="B55" i="7"/>
  <c r="AC54" i="7"/>
  <c r="P54" i="7"/>
  <c r="F54" i="7"/>
  <c r="C54" i="7"/>
  <c r="B54" i="7"/>
  <c r="AC53" i="7"/>
  <c r="P53" i="7"/>
  <c r="F53" i="7"/>
  <c r="C53" i="7"/>
  <c r="B53" i="7"/>
  <c r="AC52" i="7"/>
  <c r="P52" i="7"/>
  <c r="F52" i="7"/>
  <c r="C52" i="7"/>
  <c r="B52" i="7"/>
  <c r="AC51" i="7"/>
  <c r="P51" i="7"/>
  <c r="F51" i="7"/>
  <c r="C51" i="7"/>
  <c r="B51" i="7"/>
  <c r="AC50" i="7"/>
  <c r="P50" i="7"/>
  <c r="F50" i="7"/>
  <c r="C50" i="7"/>
  <c r="B50" i="7"/>
  <c r="AC49" i="7"/>
  <c r="P49" i="7"/>
  <c r="F49" i="7"/>
  <c r="C49" i="7"/>
  <c r="B49" i="7"/>
  <c r="AC48" i="7"/>
  <c r="P48" i="7"/>
  <c r="F48" i="7"/>
  <c r="C48" i="7"/>
  <c r="B48" i="7"/>
  <c r="AC47" i="7"/>
  <c r="P47" i="7"/>
  <c r="F47" i="7"/>
  <c r="C47" i="7"/>
  <c r="B47" i="7"/>
  <c r="AC46" i="7"/>
  <c r="P46" i="7"/>
  <c r="F46" i="7"/>
  <c r="C46" i="7"/>
  <c r="B46" i="7"/>
  <c r="AC45" i="7"/>
  <c r="P45" i="7"/>
  <c r="F45" i="7"/>
  <c r="C45" i="7"/>
  <c r="B45" i="7"/>
  <c r="AC44" i="7"/>
  <c r="P44" i="7"/>
  <c r="F44" i="7"/>
  <c r="C44" i="7"/>
  <c r="B44" i="7"/>
  <c r="AC43" i="7"/>
  <c r="P43" i="7"/>
  <c r="F43" i="7"/>
  <c r="C43" i="7"/>
  <c r="B43" i="7"/>
  <c r="AC42" i="7"/>
  <c r="P42" i="7"/>
  <c r="F42" i="7"/>
  <c r="C42" i="7"/>
  <c r="B42" i="7"/>
  <c r="AC41" i="7"/>
  <c r="P41" i="7"/>
  <c r="F41" i="7"/>
  <c r="C41" i="7"/>
  <c r="B41" i="7"/>
  <c r="AC40" i="7"/>
  <c r="P40" i="7"/>
  <c r="F40" i="7"/>
  <c r="C40" i="7"/>
  <c r="B40" i="7"/>
  <c r="AC39" i="7"/>
  <c r="P39" i="7"/>
  <c r="F39" i="7"/>
  <c r="C39" i="7"/>
  <c r="B39" i="7"/>
  <c r="AC38" i="7"/>
  <c r="P38" i="7"/>
  <c r="F38" i="7"/>
  <c r="C38" i="7"/>
  <c r="B38" i="7"/>
  <c r="AC37" i="7"/>
  <c r="P37" i="7"/>
  <c r="F37" i="7"/>
  <c r="C37" i="7"/>
  <c r="B37" i="7"/>
  <c r="AC36" i="7"/>
  <c r="P36" i="7"/>
  <c r="F36" i="7"/>
  <c r="C36" i="7"/>
  <c r="B36" i="7"/>
  <c r="AC35" i="7"/>
  <c r="P35" i="7"/>
  <c r="F35" i="7"/>
  <c r="C35" i="7"/>
  <c r="B35" i="7"/>
  <c r="AC34" i="7"/>
  <c r="P34" i="7"/>
  <c r="F34" i="7"/>
  <c r="C34" i="7"/>
  <c r="B34" i="7"/>
  <c r="AC33" i="7"/>
  <c r="P33" i="7"/>
  <c r="F33" i="7"/>
  <c r="C33" i="7"/>
  <c r="B33" i="7"/>
  <c r="AC32" i="7"/>
  <c r="P32" i="7"/>
  <c r="F32" i="7"/>
  <c r="C32" i="7"/>
  <c r="B32" i="7"/>
  <c r="AC31" i="7"/>
  <c r="P31" i="7"/>
  <c r="F31" i="7"/>
  <c r="C31" i="7"/>
  <c r="B31" i="7"/>
  <c r="AC30" i="7"/>
  <c r="P30" i="7"/>
  <c r="F30" i="7"/>
  <c r="C30" i="7"/>
  <c r="B30" i="7"/>
  <c r="AC29" i="7"/>
  <c r="P29" i="7"/>
  <c r="F29" i="7"/>
  <c r="C29" i="7"/>
  <c r="B29" i="7"/>
  <c r="AC28" i="7"/>
  <c r="P28" i="7"/>
  <c r="F28" i="7"/>
  <c r="C28" i="7"/>
  <c r="B28" i="7"/>
  <c r="AC27" i="7"/>
  <c r="P27" i="7"/>
  <c r="F27" i="7"/>
  <c r="C27" i="7"/>
  <c r="B27" i="7"/>
  <c r="AC26" i="7"/>
  <c r="P26" i="7"/>
  <c r="F26" i="7"/>
  <c r="C26" i="7"/>
  <c r="B26" i="7"/>
  <c r="AC25" i="7"/>
  <c r="P25" i="7"/>
  <c r="F25" i="7"/>
  <c r="C25" i="7"/>
  <c r="B25" i="7"/>
  <c r="AC24" i="7"/>
  <c r="P24" i="7"/>
  <c r="F24" i="7"/>
  <c r="C24" i="7"/>
  <c r="B24" i="7"/>
  <c r="AC23" i="7"/>
  <c r="P23" i="7"/>
  <c r="F23" i="7"/>
  <c r="C23" i="7"/>
  <c r="B23" i="7"/>
  <c r="AC22" i="7"/>
  <c r="P22" i="7"/>
  <c r="F22" i="7"/>
  <c r="C22" i="7"/>
  <c r="B22" i="7"/>
  <c r="AC21" i="7"/>
  <c r="P21" i="7"/>
  <c r="F21" i="7"/>
  <c r="C21" i="7"/>
  <c r="B21" i="7"/>
  <c r="AC20" i="7"/>
  <c r="P20" i="7"/>
  <c r="F20" i="7"/>
  <c r="C20" i="7"/>
  <c r="B20" i="7"/>
  <c r="AC19" i="7"/>
  <c r="P19" i="7"/>
  <c r="F19" i="7"/>
  <c r="C19" i="7"/>
  <c r="B19" i="7"/>
  <c r="AC18" i="7"/>
  <c r="P18" i="7"/>
  <c r="F18" i="7"/>
  <c r="C18" i="7"/>
  <c r="B18" i="7"/>
  <c r="AC17" i="7"/>
  <c r="P17" i="7"/>
  <c r="F17" i="7"/>
  <c r="C17" i="7"/>
  <c r="B17" i="7"/>
  <c r="AC16" i="7"/>
  <c r="P16" i="7"/>
  <c r="F16" i="7"/>
  <c r="C16" i="7"/>
  <c r="B16" i="7"/>
  <c r="AC15" i="7"/>
  <c r="P15" i="7"/>
  <c r="F15" i="7"/>
  <c r="C15" i="7"/>
  <c r="B15" i="7"/>
  <c r="AC14" i="7"/>
  <c r="P14" i="7"/>
  <c r="F14" i="7"/>
  <c r="C14" i="7"/>
  <c r="B14" i="7"/>
  <c r="AC13" i="7"/>
  <c r="P13" i="7"/>
  <c r="F13" i="7"/>
  <c r="C13" i="7"/>
  <c r="B13" i="7"/>
  <c r="AC12" i="7"/>
  <c r="P12" i="7"/>
  <c r="F12" i="7"/>
  <c r="C12" i="7"/>
  <c r="B12" i="7"/>
  <c r="AC11" i="7"/>
  <c r="P11" i="7"/>
  <c r="F11" i="7"/>
  <c r="C11" i="7"/>
  <c r="B11" i="7"/>
  <c r="AC10" i="7"/>
  <c r="P10" i="7"/>
  <c r="F10" i="7"/>
  <c r="C10" i="7"/>
  <c r="B10" i="7"/>
  <c r="AC9" i="7"/>
  <c r="P9" i="7"/>
  <c r="F9" i="7"/>
  <c r="C9" i="7"/>
  <c r="B9" i="7"/>
  <c r="AC8" i="7"/>
  <c r="P8" i="7"/>
  <c r="F8" i="7"/>
  <c r="C8" i="7"/>
  <c r="B8" i="7"/>
  <c r="AC7" i="7"/>
  <c r="AB7" i="7"/>
  <c r="P7" i="7"/>
  <c r="F7" i="7"/>
  <c r="C7" i="7"/>
  <c r="B7" i="7"/>
  <c r="E1029" i="6"/>
  <c r="E1028" i="6"/>
  <c r="E1027" i="6"/>
  <c r="E1026" i="6"/>
  <c r="E1025" i="6"/>
  <c r="E1024" i="6"/>
  <c r="E1023" i="6"/>
  <c r="E1022" i="6"/>
  <c r="E1021" i="6"/>
  <c r="E1020" i="6"/>
  <c r="E1019" i="6"/>
  <c r="E1018" i="6"/>
  <c r="E1017" i="6"/>
  <c r="E1016" i="6"/>
  <c r="E1015" i="6"/>
  <c r="P1008" i="6"/>
  <c r="O1008" i="6"/>
  <c r="D1008" i="6"/>
  <c r="C1008" i="6"/>
  <c r="B1008" i="6"/>
  <c r="P1007" i="6"/>
  <c r="O1007" i="6"/>
  <c r="D1007" i="6"/>
  <c r="C1007" i="6"/>
  <c r="B1007" i="6"/>
  <c r="P1006" i="6"/>
  <c r="O1006" i="6"/>
  <c r="D1006" i="6"/>
  <c r="C1006" i="6"/>
  <c r="B1006" i="6"/>
  <c r="P1005" i="6"/>
  <c r="O1005" i="6"/>
  <c r="D1005" i="6"/>
  <c r="C1005" i="6"/>
  <c r="B1005" i="6"/>
  <c r="P1004" i="6"/>
  <c r="O1004" i="6"/>
  <c r="D1004" i="6"/>
  <c r="C1004" i="6"/>
  <c r="B1004" i="6"/>
  <c r="P1003" i="6"/>
  <c r="O1003" i="6"/>
  <c r="D1003" i="6"/>
  <c r="C1003" i="6"/>
  <c r="B1003" i="6"/>
  <c r="P1002" i="6"/>
  <c r="O1002" i="6"/>
  <c r="D1002" i="6"/>
  <c r="C1002" i="6"/>
  <c r="B1002" i="6"/>
  <c r="P1001" i="6"/>
  <c r="O1001" i="6"/>
  <c r="D1001" i="6"/>
  <c r="C1001" i="6"/>
  <c r="B1001" i="6"/>
  <c r="P1000" i="6"/>
  <c r="O1000" i="6"/>
  <c r="D1000" i="6"/>
  <c r="C1000" i="6"/>
  <c r="B1000" i="6"/>
  <c r="P999" i="6"/>
  <c r="O999" i="6"/>
  <c r="D999" i="6"/>
  <c r="C999" i="6"/>
  <c r="B999" i="6"/>
  <c r="P998" i="6"/>
  <c r="O998" i="6"/>
  <c r="D998" i="6"/>
  <c r="C998" i="6"/>
  <c r="B998" i="6"/>
  <c r="P997" i="6"/>
  <c r="O997" i="6"/>
  <c r="D997" i="6"/>
  <c r="C997" i="6"/>
  <c r="B997" i="6"/>
  <c r="P996" i="6"/>
  <c r="O996" i="6"/>
  <c r="D996" i="6"/>
  <c r="C996" i="6"/>
  <c r="B996" i="6"/>
  <c r="P995" i="6"/>
  <c r="O995" i="6"/>
  <c r="D995" i="6"/>
  <c r="C995" i="6"/>
  <c r="B995" i="6"/>
  <c r="P994" i="6"/>
  <c r="O994" i="6"/>
  <c r="D994" i="6"/>
  <c r="C994" i="6"/>
  <c r="B994" i="6"/>
  <c r="P993" i="6"/>
  <c r="O993" i="6"/>
  <c r="D993" i="6"/>
  <c r="C993" i="6"/>
  <c r="B993" i="6"/>
  <c r="P992" i="6"/>
  <c r="O992" i="6"/>
  <c r="D992" i="6"/>
  <c r="C992" i="6"/>
  <c r="B992" i="6"/>
  <c r="P991" i="6"/>
  <c r="O991" i="6"/>
  <c r="D991" i="6"/>
  <c r="C991" i="6"/>
  <c r="B991" i="6"/>
  <c r="P990" i="6"/>
  <c r="O990" i="6"/>
  <c r="D990" i="6"/>
  <c r="C990" i="6"/>
  <c r="B990" i="6"/>
  <c r="P989" i="6"/>
  <c r="O989" i="6"/>
  <c r="D989" i="6"/>
  <c r="C989" i="6"/>
  <c r="B989" i="6"/>
  <c r="P988" i="6"/>
  <c r="O988" i="6"/>
  <c r="D988" i="6"/>
  <c r="C988" i="6"/>
  <c r="B988" i="6"/>
  <c r="P987" i="6"/>
  <c r="O987" i="6"/>
  <c r="D987" i="6"/>
  <c r="C987" i="6"/>
  <c r="B987" i="6"/>
  <c r="P986" i="6"/>
  <c r="O986" i="6"/>
  <c r="D986" i="6"/>
  <c r="C986" i="6"/>
  <c r="B986" i="6"/>
  <c r="P985" i="6"/>
  <c r="O985" i="6"/>
  <c r="D985" i="6"/>
  <c r="C985" i="6"/>
  <c r="B985" i="6"/>
  <c r="P984" i="6"/>
  <c r="O984" i="6"/>
  <c r="D984" i="6"/>
  <c r="C984" i="6"/>
  <c r="B984" i="6"/>
  <c r="P983" i="6"/>
  <c r="O983" i="6"/>
  <c r="D983" i="6"/>
  <c r="C983" i="6"/>
  <c r="B983" i="6"/>
  <c r="P982" i="6"/>
  <c r="O982" i="6"/>
  <c r="D982" i="6"/>
  <c r="C982" i="6"/>
  <c r="B982" i="6"/>
  <c r="P981" i="6"/>
  <c r="O981" i="6"/>
  <c r="D981" i="6"/>
  <c r="C981" i="6"/>
  <c r="B981" i="6"/>
  <c r="P980" i="6"/>
  <c r="O980" i="6"/>
  <c r="D980" i="6"/>
  <c r="C980" i="6"/>
  <c r="B980" i="6"/>
  <c r="P979" i="6"/>
  <c r="O979" i="6"/>
  <c r="D979" i="6"/>
  <c r="C979" i="6"/>
  <c r="B979" i="6"/>
  <c r="P978" i="6"/>
  <c r="O978" i="6"/>
  <c r="D978" i="6"/>
  <c r="C978" i="6"/>
  <c r="B978" i="6"/>
  <c r="P977" i="6"/>
  <c r="O977" i="6"/>
  <c r="D977" i="6"/>
  <c r="C977" i="6"/>
  <c r="B977" i="6"/>
  <c r="P976" i="6"/>
  <c r="O976" i="6"/>
  <c r="D976" i="6"/>
  <c r="C976" i="6"/>
  <c r="B976" i="6"/>
  <c r="P975" i="6"/>
  <c r="O975" i="6"/>
  <c r="D975" i="6"/>
  <c r="C975" i="6"/>
  <c r="B975" i="6"/>
  <c r="P974" i="6"/>
  <c r="O974" i="6"/>
  <c r="D974" i="6"/>
  <c r="C974" i="6"/>
  <c r="B974" i="6"/>
  <c r="P973" i="6"/>
  <c r="O973" i="6"/>
  <c r="D973" i="6"/>
  <c r="C973" i="6"/>
  <c r="B973" i="6"/>
  <c r="P972" i="6"/>
  <c r="O972" i="6"/>
  <c r="D972" i="6"/>
  <c r="C972" i="6"/>
  <c r="B972" i="6"/>
  <c r="P971" i="6"/>
  <c r="O971" i="6"/>
  <c r="D971" i="6"/>
  <c r="C971" i="6"/>
  <c r="B971" i="6"/>
  <c r="P970" i="6"/>
  <c r="O970" i="6"/>
  <c r="D970" i="6"/>
  <c r="C970" i="6"/>
  <c r="B970" i="6"/>
  <c r="P969" i="6"/>
  <c r="O969" i="6"/>
  <c r="D969" i="6"/>
  <c r="C969" i="6"/>
  <c r="B969" i="6"/>
  <c r="P968" i="6"/>
  <c r="O968" i="6"/>
  <c r="D968" i="6"/>
  <c r="C968" i="6"/>
  <c r="B968" i="6"/>
  <c r="P967" i="6"/>
  <c r="O967" i="6"/>
  <c r="D967" i="6"/>
  <c r="C967" i="6"/>
  <c r="B967" i="6"/>
  <c r="P966" i="6"/>
  <c r="O966" i="6"/>
  <c r="D966" i="6"/>
  <c r="C966" i="6"/>
  <c r="B966" i="6"/>
  <c r="P965" i="6"/>
  <c r="O965" i="6"/>
  <c r="D965" i="6"/>
  <c r="C965" i="6"/>
  <c r="B965" i="6"/>
  <c r="P964" i="6"/>
  <c r="O964" i="6"/>
  <c r="D964" i="6"/>
  <c r="C964" i="6"/>
  <c r="B964" i="6"/>
  <c r="P963" i="6"/>
  <c r="O963" i="6"/>
  <c r="D963" i="6"/>
  <c r="C963" i="6"/>
  <c r="B963" i="6"/>
  <c r="P962" i="6"/>
  <c r="O962" i="6"/>
  <c r="D962" i="6"/>
  <c r="C962" i="6"/>
  <c r="B962" i="6"/>
  <c r="P961" i="6"/>
  <c r="O961" i="6"/>
  <c r="D961" i="6"/>
  <c r="C961" i="6"/>
  <c r="B961" i="6"/>
  <c r="P960" i="6"/>
  <c r="O960" i="6"/>
  <c r="D960" i="6"/>
  <c r="C960" i="6"/>
  <c r="B960" i="6"/>
  <c r="P959" i="6"/>
  <c r="O959" i="6"/>
  <c r="D959" i="6"/>
  <c r="C959" i="6"/>
  <c r="B959" i="6"/>
  <c r="P958" i="6"/>
  <c r="O958" i="6"/>
  <c r="D958" i="6"/>
  <c r="C958" i="6"/>
  <c r="B958" i="6"/>
  <c r="P957" i="6"/>
  <c r="O957" i="6"/>
  <c r="D957" i="6"/>
  <c r="C957" i="6"/>
  <c r="B957" i="6"/>
  <c r="P956" i="6"/>
  <c r="O956" i="6"/>
  <c r="D956" i="6"/>
  <c r="C956" i="6"/>
  <c r="B956" i="6"/>
  <c r="P955" i="6"/>
  <c r="O955" i="6"/>
  <c r="D955" i="6"/>
  <c r="C955" i="6"/>
  <c r="B955" i="6"/>
  <c r="P954" i="6"/>
  <c r="O954" i="6"/>
  <c r="D954" i="6"/>
  <c r="C954" i="6"/>
  <c r="B954" i="6"/>
  <c r="P953" i="6"/>
  <c r="O953" i="6"/>
  <c r="D953" i="6"/>
  <c r="C953" i="6"/>
  <c r="B953" i="6"/>
  <c r="P952" i="6"/>
  <c r="O952" i="6"/>
  <c r="D952" i="6"/>
  <c r="C952" i="6"/>
  <c r="B952" i="6"/>
  <c r="P951" i="6"/>
  <c r="O951" i="6"/>
  <c r="D951" i="6"/>
  <c r="C951" i="6"/>
  <c r="B951" i="6"/>
  <c r="P950" i="6"/>
  <c r="O950" i="6"/>
  <c r="D950" i="6"/>
  <c r="C950" i="6"/>
  <c r="B950" i="6"/>
  <c r="P949" i="6"/>
  <c r="O949" i="6"/>
  <c r="D949" i="6"/>
  <c r="C949" i="6"/>
  <c r="B949" i="6"/>
  <c r="P948" i="6"/>
  <c r="O948" i="6"/>
  <c r="D948" i="6"/>
  <c r="C948" i="6"/>
  <c r="B948" i="6"/>
  <c r="P947" i="6"/>
  <c r="O947" i="6"/>
  <c r="D947" i="6"/>
  <c r="C947" i="6"/>
  <c r="B947" i="6"/>
  <c r="P946" i="6"/>
  <c r="O946" i="6"/>
  <c r="D946" i="6"/>
  <c r="C946" i="6"/>
  <c r="B946" i="6"/>
  <c r="P945" i="6"/>
  <c r="O945" i="6"/>
  <c r="D945" i="6"/>
  <c r="C945" i="6"/>
  <c r="B945" i="6"/>
  <c r="P944" i="6"/>
  <c r="O944" i="6"/>
  <c r="D944" i="6"/>
  <c r="C944" i="6"/>
  <c r="B944" i="6"/>
  <c r="P943" i="6"/>
  <c r="O943" i="6"/>
  <c r="D943" i="6"/>
  <c r="C943" i="6"/>
  <c r="B943" i="6"/>
  <c r="P942" i="6"/>
  <c r="O942" i="6"/>
  <c r="D942" i="6"/>
  <c r="C942" i="6"/>
  <c r="B942" i="6"/>
  <c r="P941" i="6"/>
  <c r="O941" i="6"/>
  <c r="D941" i="6"/>
  <c r="C941" i="6"/>
  <c r="B941" i="6"/>
  <c r="P940" i="6"/>
  <c r="O940" i="6"/>
  <c r="D940" i="6"/>
  <c r="C940" i="6"/>
  <c r="B940" i="6"/>
  <c r="P939" i="6"/>
  <c r="O939" i="6"/>
  <c r="D939" i="6"/>
  <c r="C939" i="6"/>
  <c r="B939" i="6"/>
  <c r="P938" i="6"/>
  <c r="O938" i="6"/>
  <c r="D938" i="6"/>
  <c r="C938" i="6"/>
  <c r="B938" i="6"/>
  <c r="P937" i="6"/>
  <c r="O937" i="6"/>
  <c r="D937" i="6"/>
  <c r="C937" i="6"/>
  <c r="B937" i="6"/>
  <c r="P936" i="6"/>
  <c r="O936" i="6"/>
  <c r="D936" i="6"/>
  <c r="C936" i="6"/>
  <c r="B936" i="6"/>
  <c r="P935" i="6"/>
  <c r="O935" i="6"/>
  <c r="D935" i="6"/>
  <c r="C935" i="6"/>
  <c r="B935" i="6"/>
  <c r="P934" i="6"/>
  <c r="O934" i="6"/>
  <c r="D934" i="6"/>
  <c r="C934" i="6"/>
  <c r="B934" i="6"/>
  <c r="P933" i="6"/>
  <c r="O933" i="6"/>
  <c r="D933" i="6"/>
  <c r="C933" i="6"/>
  <c r="B933" i="6"/>
  <c r="P932" i="6"/>
  <c r="O932" i="6"/>
  <c r="D932" i="6"/>
  <c r="C932" i="6"/>
  <c r="B932" i="6"/>
  <c r="P931" i="6"/>
  <c r="O931" i="6"/>
  <c r="D931" i="6"/>
  <c r="C931" i="6"/>
  <c r="B931" i="6"/>
  <c r="P930" i="6"/>
  <c r="O930" i="6"/>
  <c r="D930" i="6"/>
  <c r="C930" i="6"/>
  <c r="B930" i="6"/>
  <c r="P929" i="6"/>
  <c r="O929" i="6"/>
  <c r="D929" i="6"/>
  <c r="C929" i="6"/>
  <c r="B929" i="6"/>
  <c r="P928" i="6"/>
  <c r="O928" i="6"/>
  <c r="D928" i="6"/>
  <c r="C928" i="6"/>
  <c r="B928" i="6"/>
  <c r="P927" i="6"/>
  <c r="O927" i="6"/>
  <c r="D927" i="6"/>
  <c r="C927" i="6"/>
  <c r="B927" i="6"/>
  <c r="P926" i="6"/>
  <c r="O926" i="6"/>
  <c r="D926" i="6"/>
  <c r="C926" i="6"/>
  <c r="B926" i="6"/>
  <c r="P925" i="6"/>
  <c r="O925" i="6"/>
  <c r="D925" i="6"/>
  <c r="C925" i="6"/>
  <c r="B925" i="6"/>
  <c r="P924" i="6"/>
  <c r="O924" i="6"/>
  <c r="D924" i="6"/>
  <c r="C924" i="6"/>
  <c r="B924" i="6"/>
  <c r="P923" i="6"/>
  <c r="O923" i="6"/>
  <c r="D923" i="6"/>
  <c r="C923" i="6"/>
  <c r="B923" i="6"/>
  <c r="P922" i="6"/>
  <c r="O922" i="6"/>
  <c r="D922" i="6"/>
  <c r="C922" i="6"/>
  <c r="B922" i="6"/>
  <c r="P921" i="6"/>
  <c r="O921" i="6"/>
  <c r="D921" i="6"/>
  <c r="C921" i="6"/>
  <c r="B921" i="6"/>
  <c r="P920" i="6"/>
  <c r="O920" i="6"/>
  <c r="D920" i="6"/>
  <c r="C920" i="6"/>
  <c r="B920" i="6"/>
  <c r="P919" i="6"/>
  <c r="O919" i="6"/>
  <c r="D919" i="6"/>
  <c r="C919" i="6"/>
  <c r="B919" i="6"/>
  <c r="P918" i="6"/>
  <c r="O918" i="6"/>
  <c r="D918" i="6"/>
  <c r="C918" i="6"/>
  <c r="B918" i="6"/>
  <c r="P917" i="6"/>
  <c r="O917" i="6"/>
  <c r="D917" i="6"/>
  <c r="C917" i="6"/>
  <c r="B917" i="6"/>
  <c r="P916" i="6"/>
  <c r="O916" i="6"/>
  <c r="D916" i="6"/>
  <c r="C916" i="6"/>
  <c r="B916" i="6"/>
  <c r="P915" i="6"/>
  <c r="O915" i="6"/>
  <c r="D915" i="6"/>
  <c r="C915" i="6"/>
  <c r="B915" i="6"/>
  <c r="P914" i="6"/>
  <c r="O914" i="6"/>
  <c r="D914" i="6"/>
  <c r="C914" i="6"/>
  <c r="B914" i="6"/>
  <c r="P913" i="6"/>
  <c r="O913" i="6"/>
  <c r="D913" i="6"/>
  <c r="C913" i="6"/>
  <c r="B913" i="6"/>
  <c r="P912" i="6"/>
  <c r="O912" i="6"/>
  <c r="D912" i="6"/>
  <c r="C912" i="6"/>
  <c r="B912" i="6"/>
  <c r="P911" i="6"/>
  <c r="O911" i="6"/>
  <c r="D911" i="6"/>
  <c r="C911" i="6"/>
  <c r="B911" i="6"/>
  <c r="P910" i="6"/>
  <c r="O910" i="6"/>
  <c r="D910" i="6"/>
  <c r="C910" i="6"/>
  <c r="B910" i="6"/>
  <c r="P909" i="6"/>
  <c r="O909" i="6"/>
  <c r="D909" i="6"/>
  <c r="C909" i="6"/>
  <c r="B909" i="6"/>
  <c r="P908" i="6"/>
  <c r="O908" i="6"/>
  <c r="D908" i="6"/>
  <c r="C908" i="6"/>
  <c r="B908" i="6"/>
  <c r="P907" i="6"/>
  <c r="O907" i="6"/>
  <c r="D907" i="6"/>
  <c r="C907" i="6"/>
  <c r="B907" i="6"/>
  <c r="P906" i="6"/>
  <c r="O906" i="6"/>
  <c r="D906" i="6"/>
  <c r="C906" i="6"/>
  <c r="B906" i="6"/>
  <c r="P905" i="6"/>
  <c r="O905" i="6"/>
  <c r="D905" i="6"/>
  <c r="C905" i="6"/>
  <c r="B905" i="6"/>
  <c r="P904" i="6"/>
  <c r="O904" i="6"/>
  <c r="D904" i="6"/>
  <c r="C904" i="6"/>
  <c r="B904" i="6"/>
  <c r="P903" i="6"/>
  <c r="O903" i="6"/>
  <c r="D903" i="6"/>
  <c r="C903" i="6"/>
  <c r="B903" i="6"/>
  <c r="P902" i="6"/>
  <c r="O902" i="6"/>
  <c r="D902" i="6"/>
  <c r="C902" i="6"/>
  <c r="B902" i="6"/>
  <c r="P901" i="6"/>
  <c r="O901" i="6"/>
  <c r="D901" i="6"/>
  <c r="C901" i="6"/>
  <c r="B901" i="6"/>
  <c r="P900" i="6"/>
  <c r="O900" i="6"/>
  <c r="D900" i="6"/>
  <c r="C900" i="6"/>
  <c r="B900" i="6"/>
  <c r="P899" i="6"/>
  <c r="O899" i="6"/>
  <c r="D899" i="6"/>
  <c r="C899" i="6"/>
  <c r="B899" i="6"/>
  <c r="P898" i="6"/>
  <c r="O898" i="6"/>
  <c r="D898" i="6"/>
  <c r="C898" i="6"/>
  <c r="B898" i="6"/>
  <c r="P897" i="6"/>
  <c r="O897" i="6"/>
  <c r="D897" i="6"/>
  <c r="C897" i="6"/>
  <c r="B897" i="6"/>
  <c r="P896" i="6"/>
  <c r="O896" i="6"/>
  <c r="D896" i="6"/>
  <c r="C896" i="6"/>
  <c r="B896" i="6"/>
  <c r="P895" i="6"/>
  <c r="O895" i="6"/>
  <c r="D895" i="6"/>
  <c r="C895" i="6"/>
  <c r="B895" i="6"/>
  <c r="P894" i="6"/>
  <c r="O894" i="6"/>
  <c r="D894" i="6"/>
  <c r="C894" i="6"/>
  <c r="B894" i="6"/>
  <c r="P893" i="6"/>
  <c r="O893" i="6"/>
  <c r="D893" i="6"/>
  <c r="C893" i="6"/>
  <c r="B893" i="6"/>
  <c r="P892" i="6"/>
  <c r="O892" i="6"/>
  <c r="D892" i="6"/>
  <c r="C892" i="6"/>
  <c r="B892" i="6"/>
  <c r="P891" i="6"/>
  <c r="O891" i="6"/>
  <c r="D891" i="6"/>
  <c r="C891" i="6"/>
  <c r="B891" i="6"/>
  <c r="P890" i="6"/>
  <c r="O890" i="6"/>
  <c r="D890" i="6"/>
  <c r="C890" i="6"/>
  <c r="B890" i="6"/>
  <c r="P889" i="6"/>
  <c r="O889" i="6"/>
  <c r="D889" i="6"/>
  <c r="C889" i="6"/>
  <c r="B889" i="6"/>
  <c r="P888" i="6"/>
  <c r="O888" i="6"/>
  <c r="D888" i="6"/>
  <c r="C888" i="6"/>
  <c r="B888" i="6"/>
  <c r="P887" i="6"/>
  <c r="O887" i="6"/>
  <c r="D887" i="6"/>
  <c r="C887" i="6"/>
  <c r="B887" i="6"/>
  <c r="P886" i="6"/>
  <c r="O886" i="6"/>
  <c r="D886" i="6"/>
  <c r="C886" i="6"/>
  <c r="B886" i="6"/>
  <c r="P885" i="6"/>
  <c r="O885" i="6"/>
  <c r="D885" i="6"/>
  <c r="C885" i="6"/>
  <c r="B885" i="6"/>
  <c r="P884" i="6"/>
  <c r="O884" i="6"/>
  <c r="D884" i="6"/>
  <c r="C884" i="6"/>
  <c r="B884" i="6"/>
  <c r="P883" i="6"/>
  <c r="O883" i="6"/>
  <c r="D883" i="6"/>
  <c r="C883" i="6"/>
  <c r="B883" i="6"/>
  <c r="P882" i="6"/>
  <c r="O882" i="6"/>
  <c r="D882" i="6"/>
  <c r="C882" i="6"/>
  <c r="B882" i="6"/>
  <c r="P881" i="6"/>
  <c r="O881" i="6"/>
  <c r="D881" i="6"/>
  <c r="C881" i="6"/>
  <c r="B881" i="6"/>
  <c r="P880" i="6"/>
  <c r="O880" i="6"/>
  <c r="D880" i="6"/>
  <c r="C880" i="6"/>
  <c r="B880" i="6"/>
  <c r="P879" i="6"/>
  <c r="O879" i="6"/>
  <c r="D879" i="6"/>
  <c r="C879" i="6"/>
  <c r="B879" i="6"/>
  <c r="P878" i="6"/>
  <c r="O878" i="6"/>
  <c r="D878" i="6"/>
  <c r="C878" i="6"/>
  <c r="B878" i="6"/>
  <c r="P877" i="6"/>
  <c r="O877" i="6"/>
  <c r="D877" i="6"/>
  <c r="C877" i="6"/>
  <c r="B877" i="6"/>
  <c r="P876" i="6"/>
  <c r="O876" i="6"/>
  <c r="D876" i="6"/>
  <c r="C876" i="6"/>
  <c r="B876" i="6"/>
  <c r="P875" i="6"/>
  <c r="O875" i="6"/>
  <c r="D875" i="6"/>
  <c r="C875" i="6"/>
  <c r="B875" i="6"/>
  <c r="P874" i="6"/>
  <c r="O874" i="6"/>
  <c r="D874" i="6"/>
  <c r="C874" i="6"/>
  <c r="B874" i="6"/>
  <c r="P873" i="6"/>
  <c r="O873" i="6"/>
  <c r="D873" i="6"/>
  <c r="C873" i="6"/>
  <c r="B873" i="6"/>
  <c r="P872" i="6"/>
  <c r="O872" i="6"/>
  <c r="D872" i="6"/>
  <c r="C872" i="6"/>
  <c r="B872" i="6"/>
  <c r="P871" i="6"/>
  <c r="O871" i="6"/>
  <c r="D871" i="6"/>
  <c r="C871" i="6"/>
  <c r="B871" i="6"/>
  <c r="P870" i="6"/>
  <c r="O870" i="6"/>
  <c r="D870" i="6"/>
  <c r="C870" i="6"/>
  <c r="B870" i="6"/>
  <c r="P869" i="6"/>
  <c r="O869" i="6"/>
  <c r="D869" i="6"/>
  <c r="C869" i="6"/>
  <c r="B869" i="6"/>
  <c r="P868" i="6"/>
  <c r="O868" i="6"/>
  <c r="D868" i="6"/>
  <c r="C868" i="6"/>
  <c r="B868" i="6"/>
  <c r="P867" i="6"/>
  <c r="O867" i="6"/>
  <c r="D867" i="6"/>
  <c r="C867" i="6"/>
  <c r="B867" i="6"/>
  <c r="P866" i="6"/>
  <c r="O866" i="6"/>
  <c r="D866" i="6"/>
  <c r="C866" i="6"/>
  <c r="B866" i="6"/>
  <c r="P865" i="6"/>
  <c r="O865" i="6"/>
  <c r="D865" i="6"/>
  <c r="C865" i="6"/>
  <c r="B865" i="6"/>
  <c r="P864" i="6"/>
  <c r="O864" i="6"/>
  <c r="D864" i="6"/>
  <c r="C864" i="6"/>
  <c r="B864" i="6"/>
  <c r="P863" i="6"/>
  <c r="O863" i="6"/>
  <c r="D863" i="6"/>
  <c r="C863" i="6"/>
  <c r="B863" i="6"/>
  <c r="P862" i="6"/>
  <c r="O862" i="6"/>
  <c r="D862" i="6"/>
  <c r="C862" i="6"/>
  <c r="B862" i="6"/>
  <c r="P861" i="6"/>
  <c r="O861" i="6"/>
  <c r="D861" i="6"/>
  <c r="C861" i="6"/>
  <c r="B861" i="6"/>
  <c r="P860" i="6"/>
  <c r="O860" i="6"/>
  <c r="D860" i="6"/>
  <c r="C860" i="6"/>
  <c r="B860" i="6"/>
  <c r="P859" i="6"/>
  <c r="O859" i="6"/>
  <c r="D859" i="6"/>
  <c r="C859" i="6"/>
  <c r="B859" i="6"/>
  <c r="P858" i="6"/>
  <c r="O858" i="6"/>
  <c r="D858" i="6"/>
  <c r="C858" i="6"/>
  <c r="B858" i="6"/>
  <c r="P857" i="6"/>
  <c r="O857" i="6"/>
  <c r="D857" i="6"/>
  <c r="C857" i="6"/>
  <c r="B857" i="6"/>
  <c r="P856" i="6"/>
  <c r="O856" i="6"/>
  <c r="D856" i="6"/>
  <c r="C856" i="6"/>
  <c r="B856" i="6"/>
  <c r="P855" i="6"/>
  <c r="O855" i="6"/>
  <c r="D855" i="6"/>
  <c r="C855" i="6"/>
  <c r="B855" i="6"/>
  <c r="P854" i="6"/>
  <c r="O854" i="6"/>
  <c r="D854" i="6"/>
  <c r="C854" i="6"/>
  <c r="B854" i="6"/>
  <c r="P853" i="6"/>
  <c r="O853" i="6"/>
  <c r="D853" i="6"/>
  <c r="C853" i="6"/>
  <c r="B853" i="6"/>
  <c r="P852" i="6"/>
  <c r="O852" i="6"/>
  <c r="D852" i="6"/>
  <c r="C852" i="6"/>
  <c r="B852" i="6"/>
  <c r="P851" i="6"/>
  <c r="O851" i="6"/>
  <c r="D851" i="6"/>
  <c r="C851" i="6"/>
  <c r="B851" i="6"/>
  <c r="P850" i="6"/>
  <c r="O850" i="6"/>
  <c r="D850" i="6"/>
  <c r="C850" i="6"/>
  <c r="B850" i="6"/>
  <c r="P849" i="6"/>
  <c r="O849" i="6"/>
  <c r="D849" i="6"/>
  <c r="C849" i="6"/>
  <c r="B849" i="6"/>
  <c r="P848" i="6"/>
  <c r="O848" i="6"/>
  <c r="D848" i="6"/>
  <c r="C848" i="6"/>
  <c r="B848" i="6"/>
  <c r="P847" i="6"/>
  <c r="O847" i="6"/>
  <c r="D847" i="6"/>
  <c r="C847" i="6"/>
  <c r="B847" i="6"/>
  <c r="P846" i="6"/>
  <c r="O846" i="6"/>
  <c r="D846" i="6"/>
  <c r="C846" i="6"/>
  <c r="B846" i="6"/>
  <c r="P845" i="6"/>
  <c r="O845" i="6"/>
  <c r="D845" i="6"/>
  <c r="C845" i="6"/>
  <c r="B845" i="6"/>
  <c r="P844" i="6"/>
  <c r="O844" i="6"/>
  <c r="D844" i="6"/>
  <c r="C844" i="6"/>
  <c r="B844" i="6"/>
  <c r="P843" i="6"/>
  <c r="O843" i="6"/>
  <c r="D843" i="6"/>
  <c r="C843" i="6"/>
  <c r="B843" i="6"/>
  <c r="P842" i="6"/>
  <c r="O842" i="6"/>
  <c r="D842" i="6"/>
  <c r="C842" i="6"/>
  <c r="B842" i="6"/>
  <c r="P841" i="6"/>
  <c r="O841" i="6"/>
  <c r="D841" i="6"/>
  <c r="C841" i="6"/>
  <c r="B841" i="6"/>
  <c r="P840" i="6"/>
  <c r="O840" i="6"/>
  <c r="D840" i="6"/>
  <c r="C840" i="6"/>
  <c r="B840" i="6"/>
  <c r="P839" i="6"/>
  <c r="O839" i="6"/>
  <c r="D839" i="6"/>
  <c r="C839" i="6"/>
  <c r="B839" i="6"/>
  <c r="P838" i="6"/>
  <c r="O838" i="6"/>
  <c r="D838" i="6"/>
  <c r="C838" i="6"/>
  <c r="B838" i="6"/>
  <c r="P837" i="6"/>
  <c r="O837" i="6"/>
  <c r="D837" i="6"/>
  <c r="C837" i="6"/>
  <c r="B837" i="6"/>
  <c r="P836" i="6"/>
  <c r="O836" i="6"/>
  <c r="D836" i="6"/>
  <c r="C836" i="6"/>
  <c r="B836" i="6"/>
  <c r="P835" i="6"/>
  <c r="O835" i="6"/>
  <c r="D835" i="6"/>
  <c r="C835" i="6"/>
  <c r="B835" i="6"/>
  <c r="P834" i="6"/>
  <c r="O834" i="6"/>
  <c r="D834" i="6"/>
  <c r="C834" i="6"/>
  <c r="B834" i="6"/>
  <c r="P833" i="6"/>
  <c r="O833" i="6"/>
  <c r="D833" i="6"/>
  <c r="C833" i="6"/>
  <c r="B833" i="6"/>
  <c r="P832" i="6"/>
  <c r="O832" i="6"/>
  <c r="D832" i="6"/>
  <c r="C832" i="6"/>
  <c r="B832" i="6"/>
  <c r="P831" i="6"/>
  <c r="O831" i="6"/>
  <c r="D831" i="6"/>
  <c r="C831" i="6"/>
  <c r="B831" i="6"/>
  <c r="P830" i="6"/>
  <c r="O830" i="6"/>
  <c r="D830" i="6"/>
  <c r="C830" i="6"/>
  <c r="B830" i="6"/>
  <c r="P829" i="6"/>
  <c r="O829" i="6"/>
  <c r="D829" i="6"/>
  <c r="C829" i="6"/>
  <c r="B829" i="6"/>
  <c r="P828" i="6"/>
  <c r="O828" i="6"/>
  <c r="D828" i="6"/>
  <c r="C828" i="6"/>
  <c r="B828" i="6"/>
  <c r="P827" i="6"/>
  <c r="O827" i="6"/>
  <c r="D827" i="6"/>
  <c r="C827" i="6"/>
  <c r="B827" i="6"/>
  <c r="P826" i="6"/>
  <c r="O826" i="6"/>
  <c r="D826" i="6"/>
  <c r="C826" i="6"/>
  <c r="B826" i="6"/>
  <c r="P825" i="6"/>
  <c r="O825" i="6"/>
  <c r="D825" i="6"/>
  <c r="C825" i="6"/>
  <c r="B825" i="6"/>
  <c r="P824" i="6"/>
  <c r="O824" i="6"/>
  <c r="D824" i="6"/>
  <c r="C824" i="6"/>
  <c r="B824" i="6"/>
  <c r="P823" i="6"/>
  <c r="O823" i="6"/>
  <c r="D823" i="6"/>
  <c r="C823" i="6"/>
  <c r="B823" i="6"/>
  <c r="P822" i="6"/>
  <c r="O822" i="6"/>
  <c r="D822" i="6"/>
  <c r="C822" i="6"/>
  <c r="B822" i="6"/>
  <c r="P821" i="6"/>
  <c r="O821" i="6"/>
  <c r="D821" i="6"/>
  <c r="C821" i="6"/>
  <c r="B821" i="6"/>
  <c r="P820" i="6"/>
  <c r="O820" i="6"/>
  <c r="D820" i="6"/>
  <c r="C820" i="6"/>
  <c r="B820" i="6"/>
  <c r="P819" i="6"/>
  <c r="O819" i="6"/>
  <c r="D819" i="6"/>
  <c r="C819" i="6"/>
  <c r="B819" i="6"/>
  <c r="P818" i="6"/>
  <c r="O818" i="6"/>
  <c r="D818" i="6"/>
  <c r="C818" i="6"/>
  <c r="B818" i="6"/>
  <c r="P817" i="6"/>
  <c r="O817" i="6"/>
  <c r="D817" i="6"/>
  <c r="C817" i="6"/>
  <c r="B817" i="6"/>
  <c r="P816" i="6"/>
  <c r="O816" i="6"/>
  <c r="D816" i="6"/>
  <c r="C816" i="6"/>
  <c r="B816" i="6"/>
  <c r="P815" i="6"/>
  <c r="O815" i="6"/>
  <c r="D815" i="6"/>
  <c r="C815" i="6"/>
  <c r="B815" i="6"/>
  <c r="P814" i="6"/>
  <c r="O814" i="6"/>
  <c r="D814" i="6"/>
  <c r="C814" i="6"/>
  <c r="B814" i="6"/>
  <c r="P813" i="6"/>
  <c r="O813" i="6"/>
  <c r="D813" i="6"/>
  <c r="C813" i="6"/>
  <c r="B813" i="6"/>
  <c r="P812" i="6"/>
  <c r="O812" i="6"/>
  <c r="D812" i="6"/>
  <c r="C812" i="6"/>
  <c r="B812" i="6"/>
  <c r="P811" i="6"/>
  <c r="O811" i="6"/>
  <c r="D811" i="6"/>
  <c r="C811" i="6"/>
  <c r="B811" i="6"/>
  <c r="P810" i="6"/>
  <c r="O810" i="6"/>
  <c r="D810" i="6"/>
  <c r="C810" i="6"/>
  <c r="B810" i="6"/>
  <c r="P809" i="6"/>
  <c r="O809" i="6"/>
  <c r="D809" i="6"/>
  <c r="C809" i="6"/>
  <c r="B809" i="6"/>
  <c r="P808" i="6"/>
  <c r="O808" i="6"/>
  <c r="D808" i="6"/>
  <c r="C808" i="6"/>
  <c r="B808" i="6"/>
  <c r="P807" i="6"/>
  <c r="O807" i="6"/>
  <c r="D807" i="6"/>
  <c r="C807" i="6"/>
  <c r="B807" i="6"/>
  <c r="P806" i="6"/>
  <c r="O806" i="6"/>
  <c r="D806" i="6"/>
  <c r="C806" i="6"/>
  <c r="B806" i="6"/>
  <c r="P805" i="6"/>
  <c r="O805" i="6"/>
  <c r="D805" i="6"/>
  <c r="C805" i="6"/>
  <c r="B805" i="6"/>
  <c r="P804" i="6"/>
  <c r="O804" i="6"/>
  <c r="D804" i="6"/>
  <c r="C804" i="6"/>
  <c r="B804" i="6"/>
  <c r="P803" i="6"/>
  <c r="O803" i="6"/>
  <c r="D803" i="6"/>
  <c r="C803" i="6"/>
  <c r="B803" i="6"/>
  <c r="P802" i="6"/>
  <c r="O802" i="6"/>
  <c r="D802" i="6"/>
  <c r="C802" i="6"/>
  <c r="B802" i="6"/>
  <c r="P801" i="6"/>
  <c r="O801" i="6"/>
  <c r="D801" i="6"/>
  <c r="C801" i="6"/>
  <c r="B801" i="6"/>
  <c r="P800" i="6"/>
  <c r="O800" i="6"/>
  <c r="D800" i="6"/>
  <c r="C800" i="6"/>
  <c r="B800" i="6"/>
  <c r="P799" i="6"/>
  <c r="O799" i="6"/>
  <c r="D799" i="6"/>
  <c r="C799" i="6"/>
  <c r="B799" i="6"/>
  <c r="P798" i="6"/>
  <c r="O798" i="6"/>
  <c r="D798" i="6"/>
  <c r="C798" i="6"/>
  <c r="B798" i="6"/>
  <c r="P797" i="6"/>
  <c r="O797" i="6"/>
  <c r="D797" i="6"/>
  <c r="C797" i="6"/>
  <c r="B797" i="6"/>
  <c r="P796" i="6"/>
  <c r="O796" i="6"/>
  <c r="D796" i="6"/>
  <c r="C796" i="6"/>
  <c r="B796" i="6"/>
  <c r="P795" i="6"/>
  <c r="O795" i="6"/>
  <c r="D795" i="6"/>
  <c r="C795" i="6"/>
  <c r="B795" i="6"/>
  <c r="P794" i="6"/>
  <c r="O794" i="6"/>
  <c r="D794" i="6"/>
  <c r="C794" i="6"/>
  <c r="B794" i="6"/>
  <c r="P793" i="6"/>
  <c r="O793" i="6"/>
  <c r="D793" i="6"/>
  <c r="C793" i="6"/>
  <c r="B793" i="6"/>
  <c r="P792" i="6"/>
  <c r="O792" i="6"/>
  <c r="D792" i="6"/>
  <c r="C792" i="6"/>
  <c r="B792" i="6"/>
  <c r="P791" i="6"/>
  <c r="O791" i="6"/>
  <c r="D791" i="6"/>
  <c r="C791" i="6"/>
  <c r="B791" i="6"/>
  <c r="P790" i="6"/>
  <c r="O790" i="6"/>
  <c r="D790" i="6"/>
  <c r="C790" i="6"/>
  <c r="B790" i="6"/>
  <c r="P789" i="6"/>
  <c r="O789" i="6"/>
  <c r="D789" i="6"/>
  <c r="C789" i="6"/>
  <c r="B789" i="6"/>
  <c r="P788" i="6"/>
  <c r="O788" i="6"/>
  <c r="D788" i="6"/>
  <c r="C788" i="6"/>
  <c r="B788" i="6"/>
  <c r="P787" i="6"/>
  <c r="O787" i="6"/>
  <c r="D787" i="6"/>
  <c r="C787" i="6"/>
  <c r="B787" i="6"/>
  <c r="P786" i="6"/>
  <c r="O786" i="6"/>
  <c r="D786" i="6"/>
  <c r="C786" i="6"/>
  <c r="B786" i="6"/>
  <c r="P785" i="6"/>
  <c r="O785" i="6"/>
  <c r="D785" i="6"/>
  <c r="C785" i="6"/>
  <c r="B785" i="6"/>
  <c r="P784" i="6"/>
  <c r="O784" i="6"/>
  <c r="D784" i="6"/>
  <c r="C784" i="6"/>
  <c r="B784" i="6"/>
  <c r="P783" i="6"/>
  <c r="O783" i="6"/>
  <c r="D783" i="6"/>
  <c r="C783" i="6"/>
  <c r="B783" i="6"/>
  <c r="P782" i="6"/>
  <c r="O782" i="6"/>
  <c r="D782" i="6"/>
  <c r="C782" i="6"/>
  <c r="B782" i="6"/>
  <c r="P781" i="6"/>
  <c r="O781" i="6"/>
  <c r="D781" i="6"/>
  <c r="C781" i="6"/>
  <c r="B781" i="6"/>
  <c r="P780" i="6"/>
  <c r="O780" i="6"/>
  <c r="D780" i="6"/>
  <c r="C780" i="6"/>
  <c r="B780" i="6"/>
  <c r="P779" i="6"/>
  <c r="O779" i="6"/>
  <c r="D779" i="6"/>
  <c r="C779" i="6"/>
  <c r="B779" i="6"/>
  <c r="P778" i="6"/>
  <c r="O778" i="6"/>
  <c r="D778" i="6"/>
  <c r="C778" i="6"/>
  <c r="B778" i="6"/>
  <c r="P777" i="6"/>
  <c r="O777" i="6"/>
  <c r="D777" i="6"/>
  <c r="C777" i="6"/>
  <c r="B777" i="6"/>
  <c r="P776" i="6"/>
  <c r="O776" i="6"/>
  <c r="D776" i="6"/>
  <c r="C776" i="6"/>
  <c r="B776" i="6"/>
  <c r="P775" i="6"/>
  <c r="O775" i="6"/>
  <c r="D775" i="6"/>
  <c r="C775" i="6"/>
  <c r="B775" i="6"/>
  <c r="P774" i="6"/>
  <c r="O774" i="6"/>
  <c r="D774" i="6"/>
  <c r="C774" i="6"/>
  <c r="B774" i="6"/>
  <c r="P773" i="6"/>
  <c r="O773" i="6"/>
  <c r="D773" i="6"/>
  <c r="C773" i="6"/>
  <c r="B773" i="6"/>
  <c r="P772" i="6"/>
  <c r="O772" i="6"/>
  <c r="D772" i="6"/>
  <c r="C772" i="6"/>
  <c r="B772" i="6"/>
  <c r="P771" i="6"/>
  <c r="O771" i="6"/>
  <c r="D771" i="6"/>
  <c r="C771" i="6"/>
  <c r="B771" i="6"/>
  <c r="P770" i="6"/>
  <c r="O770" i="6"/>
  <c r="D770" i="6"/>
  <c r="C770" i="6"/>
  <c r="B770" i="6"/>
  <c r="P769" i="6"/>
  <c r="O769" i="6"/>
  <c r="D769" i="6"/>
  <c r="C769" i="6"/>
  <c r="B769" i="6"/>
  <c r="P768" i="6"/>
  <c r="O768" i="6"/>
  <c r="D768" i="6"/>
  <c r="C768" i="6"/>
  <c r="B768" i="6"/>
  <c r="P767" i="6"/>
  <c r="O767" i="6"/>
  <c r="D767" i="6"/>
  <c r="C767" i="6"/>
  <c r="B767" i="6"/>
  <c r="P766" i="6"/>
  <c r="O766" i="6"/>
  <c r="D766" i="6"/>
  <c r="C766" i="6"/>
  <c r="B766" i="6"/>
  <c r="P765" i="6"/>
  <c r="O765" i="6"/>
  <c r="D765" i="6"/>
  <c r="C765" i="6"/>
  <c r="B765" i="6"/>
  <c r="P764" i="6"/>
  <c r="O764" i="6"/>
  <c r="D764" i="6"/>
  <c r="C764" i="6"/>
  <c r="B764" i="6"/>
  <c r="P763" i="6"/>
  <c r="O763" i="6"/>
  <c r="D763" i="6"/>
  <c r="C763" i="6"/>
  <c r="B763" i="6"/>
  <c r="P762" i="6"/>
  <c r="O762" i="6"/>
  <c r="D762" i="6"/>
  <c r="C762" i="6"/>
  <c r="B762" i="6"/>
  <c r="P761" i="6"/>
  <c r="O761" i="6"/>
  <c r="D761" i="6"/>
  <c r="C761" i="6"/>
  <c r="B761" i="6"/>
  <c r="P760" i="6"/>
  <c r="O760" i="6"/>
  <c r="D760" i="6"/>
  <c r="C760" i="6"/>
  <c r="B760" i="6"/>
  <c r="P759" i="6"/>
  <c r="O759" i="6"/>
  <c r="D759" i="6"/>
  <c r="C759" i="6"/>
  <c r="B759" i="6"/>
  <c r="P758" i="6"/>
  <c r="O758" i="6"/>
  <c r="D758" i="6"/>
  <c r="C758" i="6"/>
  <c r="B758" i="6"/>
  <c r="P757" i="6"/>
  <c r="O757" i="6"/>
  <c r="D757" i="6"/>
  <c r="C757" i="6"/>
  <c r="B757" i="6"/>
  <c r="P756" i="6"/>
  <c r="O756" i="6"/>
  <c r="D756" i="6"/>
  <c r="C756" i="6"/>
  <c r="B756" i="6"/>
  <c r="P755" i="6"/>
  <c r="O755" i="6"/>
  <c r="D755" i="6"/>
  <c r="C755" i="6"/>
  <c r="B755" i="6"/>
  <c r="P754" i="6"/>
  <c r="O754" i="6"/>
  <c r="D754" i="6"/>
  <c r="C754" i="6"/>
  <c r="B754" i="6"/>
  <c r="P753" i="6"/>
  <c r="O753" i="6"/>
  <c r="D753" i="6"/>
  <c r="C753" i="6"/>
  <c r="B753" i="6"/>
  <c r="P752" i="6"/>
  <c r="O752" i="6"/>
  <c r="D752" i="6"/>
  <c r="C752" i="6"/>
  <c r="B752" i="6"/>
  <c r="P751" i="6"/>
  <c r="O751" i="6"/>
  <c r="D751" i="6"/>
  <c r="C751" i="6"/>
  <c r="B751" i="6"/>
  <c r="P750" i="6"/>
  <c r="O750" i="6"/>
  <c r="D750" i="6"/>
  <c r="C750" i="6"/>
  <c r="B750" i="6"/>
  <c r="P749" i="6"/>
  <c r="O749" i="6"/>
  <c r="D749" i="6"/>
  <c r="C749" i="6"/>
  <c r="B749" i="6"/>
  <c r="P748" i="6"/>
  <c r="O748" i="6"/>
  <c r="D748" i="6"/>
  <c r="C748" i="6"/>
  <c r="B748" i="6"/>
  <c r="P747" i="6"/>
  <c r="O747" i="6"/>
  <c r="D747" i="6"/>
  <c r="C747" i="6"/>
  <c r="B747" i="6"/>
  <c r="P746" i="6"/>
  <c r="O746" i="6"/>
  <c r="D746" i="6"/>
  <c r="C746" i="6"/>
  <c r="B746" i="6"/>
  <c r="P745" i="6"/>
  <c r="O745" i="6"/>
  <c r="D745" i="6"/>
  <c r="C745" i="6"/>
  <c r="B745" i="6"/>
  <c r="P744" i="6"/>
  <c r="O744" i="6"/>
  <c r="D744" i="6"/>
  <c r="C744" i="6"/>
  <c r="B744" i="6"/>
  <c r="P743" i="6"/>
  <c r="O743" i="6"/>
  <c r="D743" i="6"/>
  <c r="C743" i="6"/>
  <c r="B743" i="6"/>
  <c r="P742" i="6"/>
  <c r="O742" i="6"/>
  <c r="D742" i="6"/>
  <c r="C742" i="6"/>
  <c r="B742" i="6"/>
  <c r="P741" i="6"/>
  <c r="O741" i="6"/>
  <c r="D741" i="6"/>
  <c r="C741" i="6"/>
  <c r="B741" i="6"/>
  <c r="P740" i="6"/>
  <c r="O740" i="6"/>
  <c r="D740" i="6"/>
  <c r="C740" i="6"/>
  <c r="B740" i="6"/>
  <c r="P739" i="6"/>
  <c r="O739" i="6"/>
  <c r="D739" i="6"/>
  <c r="C739" i="6"/>
  <c r="B739" i="6"/>
  <c r="P738" i="6"/>
  <c r="O738" i="6"/>
  <c r="D738" i="6"/>
  <c r="C738" i="6"/>
  <c r="B738" i="6"/>
  <c r="P737" i="6"/>
  <c r="O737" i="6"/>
  <c r="D737" i="6"/>
  <c r="C737" i="6"/>
  <c r="B737" i="6"/>
  <c r="P736" i="6"/>
  <c r="O736" i="6"/>
  <c r="D736" i="6"/>
  <c r="C736" i="6"/>
  <c r="B736" i="6"/>
  <c r="P735" i="6"/>
  <c r="O735" i="6"/>
  <c r="D735" i="6"/>
  <c r="C735" i="6"/>
  <c r="B735" i="6"/>
  <c r="P734" i="6"/>
  <c r="O734" i="6"/>
  <c r="D734" i="6"/>
  <c r="C734" i="6"/>
  <c r="B734" i="6"/>
  <c r="P733" i="6"/>
  <c r="O733" i="6"/>
  <c r="D733" i="6"/>
  <c r="C733" i="6"/>
  <c r="B733" i="6"/>
  <c r="P732" i="6"/>
  <c r="O732" i="6"/>
  <c r="D732" i="6"/>
  <c r="C732" i="6"/>
  <c r="B732" i="6"/>
  <c r="P731" i="6"/>
  <c r="O731" i="6"/>
  <c r="D731" i="6"/>
  <c r="C731" i="6"/>
  <c r="B731" i="6"/>
  <c r="P730" i="6"/>
  <c r="O730" i="6"/>
  <c r="D730" i="6"/>
  <c r="C730" i="6"/>
  <c r="B730" i="6"/>
  <c r="P729" i="6"/>
  <c r="O729" i="6"/>
  <c r="D729" i="6"/>
  <c r="C729" i="6"/>
  <c r="B729" i="6"/>
  <c r="P728" i="6"/>
  <c r="O728" i="6"/>
  <c r="D728" i="6"/>
  <c r="C728" i="6"/>
  <c r="B728" i="6"/>
  <c r="P727" i="6"/>
  <c r="O727" i="6"/>
  <c r="D727" i="6"/>
  <c r="C727" i="6"/>
  <c r="B727" i="6"/>
  <c r="P726" i="6"/>
  <c r="O726" i="6"/>
  <c r="D726" i="6"/>
  <c r="C726" i="6"/>
  <c r="B726" i="6"/>
  <c r="P725" i="6"/>
  <c r="O725" i="6"/>
  <c r="D725" i="6"/>
  <c r="C725" i="6"/>
  <c r="B725" i="6"/>
  <c r="P724" i="6"/>
  <c r="O724" i="6"/>
  <c r="D724" i="6"/>
  <c r="C724" i="6"/>
  <c r="B724" i="6"/>
  <c r="P723" i="6"/>
  <c r="O723" i="6"/>
  <c r="D723" i="6"/>
  <c r="C723" i="6"/>
  <c r="B723" i="6"/>
  <c r="P722" i="6"/>
  <c r="O722" i="6"/>
  <c r="D722" i="6"/>
  <c r="C722" i="6"/>
  <c r="B722" i="6"/>
  <c r="P721" i="6"/>
  <c r="O721" i="6"/>
  <c r="D721" i="6"/>
  <c r="C721" i="6"/>
  <c r="B721" i="6"/>
  <c r="P720" i="6"/>
  <c r="O720" i="6"/>
  <c r="D720" i="6"/>
  <c r="C720" i="6"/>
  <c r="B720" i="6"/>
  <c r="P719" i="6"/>
  <c r="O719" i="6"/>
  <c r="D719" i="6"/>
  <c r="C719" i="6"/>
  <c r="B719" i="6"/>
  <c r="P718" i="6"/>
  <c r="O718" i="6"/>
  <c r="D718" i="6"/>
  <c r="C718" i="6"/>
  <c r="B718" i="6"/>
  <c r="P717" i="6"/>
  <c r="O717" i="6"/>
  <c r="D717" i="6"/>
  <c r="C717" i="6"/>
  <c r="B717" i="6"/>
  <c r="P716" i="6"/>
  <c r="O716" i="6"/>
  <c r="D716" i="6"/>
  <c r="C716" i="6"/>
  <c r="B716" i="6"/>
  <c r="P715" i="6"/>
  <c r="O715" i="6"/>
  <c r="D715" i="6"/>
  <c r="C715" i="6"/>
  <c r="B715" i="6"/>
  <c r="P714" i="6"/>
  <c r="O714" i="6"/>
  <c r="D714" i="6"/>
  <c r="C714" i="6"/>
  <c r="B714" i="6"/>
  <c r="P713" i="6"/>
  <c r="O713" i="6"/>
  <c r="D713" i="6"/>
  <c r="C713" i="6"/>
  <c r="B713" i="6"/>
  <c r="P712" i="6"/>
  <c r="O712" i="6"/>
  <c r="D712" i="6"/>
  <c r="C712" i="6"/>
  <c r="B712" i="6"/>
  <c r="P711" i="6"/>
  <c r="O711" i="6"/>
  <c r="D711" i="6"/>
  <c r="C711" i="6"/>
  <c r="B711" i="6"/>
  <c r="P710" i="6"/>
  <c r="O710" i="6"/>
  <c r="D710" i="6"/>
  <c r="C710" i="6"/>
  <c r="B710" i="6"/>
  <c r="P709" i="6"/>
  <c r="O709" i="6"/>
  <c r="D709" i="6"/>
  <c r="C709" i="6"/>
  <c r="B709" i="6"/>
  <c r="P708" i="6"/>
  <c r="O708" i="6"/>
  <c r="D708" i="6"/>
  <c r="C708" i="6"/>
  <c r="B708" i="6"/>
  <c r="P707" i="6"/>
  <c r="O707" i="6"/>
  <c r="D707" i="6"/>
  <c r="C707" i="6"/>
  <c r="B707" i="6"/>
  <c r="P706" i="6"/>
  <c r="O706" i="6"/>
  <c r="D706" i="6"/>
  <c r="C706" i="6"/>
  <c r="B706" i="6"/>
  <c r="P705" i="6"/>
  <c r="O705" i="6"/>
  <c r="D705" i="6"/>
  <c r="C705" i="6"/>
  <c r="B705" i="6"/>
  <c r="P704" i="6"/>
  <c r="O704" i="6"/>
  <c r="D704" i="6"/>
  <c r="C704" i="6"/>
  <c r="B704" i="6"/>
  <c r="P703" i="6"/>
  <c r="O703" i="6"/>
  <c r="D703" i="6"/>
  <c r="C703" i="6"/>
  <c r="B703" i="6"/>
  <c r="P702" i="6"/>
  <c r="O702" i="6"/>
  <c r="D702" i="6"/>
  <c r="C702" i="6"/>
  <c r="B702" i="6"/>
  <c r="P701" i="6"/>
  <c r="O701" i="6"/>
  <c r="D701" i="6"/>
  <c r="C701" i="6"/>
  <c r="B701" i="6"/>
  <c r="P700" i="6"/>
  <c r="O700" i="6"/>
  <c r="D700" i="6"/>
  <c r="C700" i="6"/>
  <c r="B700" i="6"/>
  <c r="P699" i="6"/>
  <c r="O699" i="6"/>
  <c r="D699" i="6"/>
  <c r="C699" i="6"/>
  <c r="B699" i="6"/>
  <c r="P698" i="6"/>
  <c r="O698" i="6"/>
  <c r="D698" i="6"/>
  <c r="C698" i="6"/>
  <c r="B698" i="6"/>
  <c r="P697" i="6"/>
  <c r="O697" i="6"/>
  <c r="D697" i="6"/>
  <c r="C697" i="6"/>
  <c r="B697" i="6"/>
  <c r="P696" i="6"/>
  <c r="O696" i="6"/>
  <c r="D696" i="6"/>
  <c r="C696" i="6"/>
  <c r="B696" i="6"/>
  <c r="P695" i="6"/>
  <c r="O695" i="6"/>
  <c r="D695" i="6"/>
  <c r="C695" i="6"/>
  <c r="B695" i="6"/>
  <c r="P694" i="6"/>
  <c r="O694" i="6"/>
  <c r="D694" i="6"/>
  <c r="C694" i="6"/>
  <c r="B694" i="6"/>
  <c r="P693" i="6"/>
  <c r="O693" i="6"/>
  <c r="D693" i="6"/>
  <c r="C693" i="6"/>
  <c r="B693" i="6"/>
  <c r="P692" i="6"/>
  <c r="O692" i="6"/>
  <c r="D692" i="6"/>
  <c r="C692" i="6"/>
  <c r="B692" i="6"/>
  <c r="P691" i="6"/>
  <c r="O691" i="6"/>
  <c r="D691" i="6"/>
  <c r="C691" i="6"/>
  <c r="B691" i="6"/>
  <c r="P690" i="6"/>
  <c r="O690" i="6"/>
  <c r="D690" i="6"/>
  <c r="C690" i="6"/>
  <c r="B690" i="6"/>
  <c r="P689" i="6"/>
  <c r="O689" i="6"/>
  <c r="D689" i="6"/>
  <c r="C689" i="6"/>
  <c r="B689" i="6"/>
  <c r="P688" i="6"/>
  <c r="O688" i="6"/>
  <c r="D688" i="6"/>
  <c r="C688" i="6"/>
  <c r="B688" i="6"/>
  <c r="P687" i="6"/>
  <c r="O687" i="6"/>
  <c r="D687" i="6"/>
  <c r="C687" i="6"/>
  <c r="B687" i="6"/>
  <c r="P686" i="6"/>
  <c r="O686" i="6"/>
  <c r="D686" i="6"/>
  <c r="C686" i="6"/>
  <c r="B686" i="6"/>
  <c r="P685" i="6"/>
  <c r="O685" i="6"/>
  <c r="D685" i="6"/>
  <c r="C685" i="6"/>
  <c r="B685" i="6"/>
  <c r="P684" i="6"/>
  <c r="O684" i="6"/>
  <c r="D684" i="6"/>
  <c r="C684" i="6"/>
  <c r="B684" i="6"/>
  <c r="P683" i="6"/>
  <c r="O683" i="6"/>
  <c r="D683" i="6"/>
  <c r="C683" i="6"/>
  <c r="B683" i="6"/>
  <c r="P682" i="6"/>
  <c r="O682" i="6"/>
  <c r="D682" i="6"/>
  <c r="C682" i="6"/>
  <c r="B682" i="6"/>
  <c r="P681" i="6"/>
  <c r="O681" i="6"/>
  <c r="D681" i="6"/>
  <c r="C681" i="6"/>
  <c r="B681" i="6"/>
  <c r="P680" i="6"/>
  <c r="O680" i="6"/>
  <c r="D680" i="6"/>
  <c r="C680" i="6"/>
  <c r="B680" i="6"/>
  <c r="P679" i="6"/>
  <c r="O679" i="6"/>
  <c r="D679" i="6"/>
  <c r="C679" i="6"/>
  <c r="B679" i="6"/>
  <c r="P678" i="6"/>
  <c r="O678" i="6"/>
  <c r="D678" i="6"/>
  <c r="C678" i="6"/>
  <c r="B678" i="6"/>
  <c r="P677" i="6"/>
  <c r="O677" i="6"/>
  <c r="D677" i="6"/>
  <c r="C677" i="6"/>
  <c r="B677" i="6"/>
  <c r="P676" i="6"/>
  <c r="O676" i="6"/>
  <c r="D676" i="6"/>
  <c r="C676" i="6"/>
  <c r="B676" i="6"/>
  <c r="P675" i="6"/>
  <c r="O675" i="6"/>
  <c r="D675" i="6"/>
  <c r="C675" i="6"/>
  <c r="B675" i="6"/>
  <c r="P674" i="6"/>
  <c r="O674" i="6"/>
  <c r="D674" i="6"/>
  <c r="C674" i="6"/>
  <c r="B674" i="6"/>
  <c r="P673" i="6"/>
  <c r="O673" i="6"/>
  <c r="D673" i="6"/>
  <c r="C673" i="6"/>
  <c r="B673" i="6"/>
  <c r="P672" i="6"/>
  <c r="O672" i="6"/>
  <c r="D672" i="6"/>
  <c r="C672" i="6"/>
  <c r="B672" i="6"/>
  <c r="P671" i="6"/>
  <c r="O671" i="6"/>
  <c r="D671" i="6"/>
  <c r="C671" i="6"/>
  <c r="B671" i="6"/>
  <c r="P670" i="6"/>
  <c r="O670" i="6"/>
  <c r="D670" i="6"/>
  <c r="C670" i="6"/>
  <c r="B670" i="6"/>
  <c r="P669" i="6"/>
  <c r="O669" i="6"/>
  <c r="D669" i="6"/>
  <c r="C669" i="6"/>
  <c r="B669" i="6"/>
  <c r="P668" i="6"/>
  <c r="O668" i="6"/>
  <c r="D668" i="6"/>
  <c r="C668" i="6"/>
  <c r="B668" i="6"/>
  <c r="P667" i="6"/>
  <c r="O667" i="6"/>
  <c r="D667" i="6"/>
  <c r="C667" i="6"/>
  <c r="B667" i="6"/>
  <c r="P666" i="6"/>
  <c r="O666" i="6"/>
  <c r="D666" i="6"/>
  <c r="C666" i="6"/>
  <c r="B666" i="6"/>
  <c r="P665" i="6"/>
  <c r="O665" i="6"/>
  <c r="D665" i="6"/>
  <c r="C665" i="6"/>
  <c r="B665" i="6"/>
  <c r="P664" i="6"/>
  <c r="O664" i="6"/>
  <c r="D664" i="6"/>
  <c r="C664" i="6"/>
  <c r="B664" i="6"/>
  <c r="P663" i="6"/>
  <c r="O663" i="6"/>
  <c r="D663" i="6"/>
  <c r="C663" i="6"/>
  <c r="B663" i="6"/>
  <c r="P662" i="6"/>
  <c r="O662" i="6"/>
  <c r="D662" i="6"/>
  <c r="C662" i="6"/>
  <c r="B662" i="6"/>
  <c r="P661" i="6"/>
  <c r="O661" i="6"/>
  <c r="D661" i="6"/>
  <c r="C661" i="6"/>
  <c r="B661" i="6"/>
  <c r="P660" i="6"/>
  <c r="O660" i="6"/>
  <c r="D660" i="6"/>
  <c r="C660" i="6"/>
  <c r="B660" i="6"/>
  <c r="P659" i="6"/>
  <c r="O659" i="6"/>
  <c r="D659" i="6"/>
  <c r="C659" i="6"/>
  <c r="B659" i="6"/>
  <c r="P658" i="6"/>
  <c r="O658" i="6"/>
  <c r="D658" i="6"/>
  <c r="C658" i="6"/>
  <c r="B658" i="6"/>
  <c r="P657" i="6"/>
  <c r="O657" i="6"/>
  <c r="D657" i="6"/>
  <c r="C657" i="6"/>
  <c r="B657" i="6"/>
  <c r="P656" i="6"/>
  <c r="O656" i="6"/>
  <c r="D656" i="6"/>
  <c r="C656" i="6"/>
  <c r="B656" i="6"/>
  <c r="P655" i="6"/>
  <c r="O655" i="6"/>
  <c r="D655" i="6"/>
  <c r="C655" i="6"/>
  <c r="B655" i="6"/>
  <c r="P654" i="6"/>
  <c r="O654" i="6"/>
  <c r="D654" i="6"/>
  <c r="C654" i="6"/>
  <c r="B654" i="6"/>
  <c r="P653" i="6"/>
  <c r="O653" i="6"/>
  <c r="D653" i="6"/>
  <c r="C653" i="6"/>
  <c r="B653" i="6"/>
  <c r="P652" i="6"/>
  <c r="O652" i="6"/>
  <c r="D652" i="6"/>
  <c r="C652" i="6"/>
  <c r="B652" i="6"/>
  <c r="P651" i="6"/>
  <c r="O651" i="6"/>
  <c r="D651" i="6"/>
  <c r="C651" i="6"/>
  <c r="B651" i="6"/>
  <c r="P650" i="6"/>
  <c r="O650" i="6"/>
  <c r="D650" i="6"/>
  <c r="C650" i="6"/>
  <c r="B650" i="6"/>
  <c r="P649" i="6"/>
  <c r="O649" i="6"/>
  <c r="D649" i="6"/>
  <c r="C649" i="6"/>
  <c r="B649" i="6"/>
  <c r="P648" i="6"/>
  <c r="O648" i="6"/>
  <c r="D648" i="6"/>
  <c r="C648" i="6"/>
  <c r="B648" i="6"/>
  <c r="P647" i="6"/>
  <c r="O647" i="6"/>
  <c r="D647" i="6"/>
  <c r="C647" i="6"/>
  <c r="B647" i="6"/>
  <c r="P646" i="6"/>
  <c r="O646" i="6"/>
  <c r="D646" i="6"/>
  <c r="C646" i="6"/>
  <c r="B646" i="6"/>
  <c r="P645" i="6"/>
  <c r="O645" i="6"/>
  <c r="D645" i="6"/>
  <c r="C645" i="6"/>
  <c r="B645" i="6"/>
  <c r="P644" i="6"/>
  <c r="O644" i="6"/>
  <c r="D644" i="6"/>
  <c r="C644" i="6"/>
  <c r="B644" i="6"/>
  <c r="P643" i="6"/>
  <c r="O643" i="6"/>
  <c r="D643" i="6"/>
  <c r="C643" i="6"/>
  <c r="B643" i="6"/>
  <c r="P642" i="6"/>
  <c r="O642" i="6"/>
  <c r="D642" i="6"/>
  <c r="C642" i="6"/>
  <c r="B642" i="6"/>
  <c r="P641" i="6"/>
  <c r="O641" i="6"/>
  <c r="D641" i="6"/>
  <c r="C641" i="6"/>
  <c r="B641" i="6"/>
  <c r="P640" i="6"/>
  <c r="O640" i="6"/>
  <c r="D640" i="6"/>
  <c r="C640" i="6"/>
  <c r="B640" i="6"/>
  <c r="P639" i="6"/>
  <c r="O639" i="6"/>
  <c r="D639" i="6"/>
  <c r="C639" i="6"/>
  <c r="B639" i="6"/>
  <c r="P638" i="6"/>
  <c r="O638" i="6"/>
  <c r="D638" i="6"/>
  <c r="C638" i="6"/>
  <c r="B638" i="6"/>
  <c r="P637" i="6"/>
  <c r="O637" i="6"/>
  <c r="D637" i="6"/>
  <c r="C637" i="6"/>
  <c r="B637" i="6"/>
  <c r="P636" i="6"/>
  <c r="O636" i="6"/>
  <c r="D636" i="6"/>
  <c r="C636" i="6"/>
  <c r="B636" i="6"/>
  <c r="P635" i="6"/>
  <c r="O635" i="6"/>
  <c r="D635" i="6"/>
  <c r="C635" i="6"/>
  <c r="B635" i="6"/>
  <c r="P634" i="6"/>
  <c r="O634" i="6"/>
  <c r="D634" i="6"/>
  <c r="C634" i="6"/>
  <c r="B634" i="6"/>
  <c r="P633" i="6"/>
  <c r="O633" i="6"/>
  <c r="D633" i="6"/>
  <c r="C633" i="6"/>
  <c r="B633" i="6"/>
  <c r="P632" i="6"/>
  <c r="O632" i="6"/>
  <c r="D632" i="6"/>
  <c r="C632" i="6"/>
  <c r="B632" i="6"/>
  <c r="P631" i="6"/>
  <c r="O631" i="6"/>
  <c r="D631" i="6"/>
  <c r="C631" i="6"/>
  <c r="B631" i="6"/>
  <c r="P630" i="6"/>
  <c r="O630" i="6"/>
  <c r="D630" i="6"/>
  <c r="C630" i="6"/>
  <c r="B630" i="6"/>
  <c r="P629" i="6"/>
  <c r="O629" i="6"/>
  <c r="D629" i="6"/>
  <c r="C629" i="6"/>
  <c r="B629" i="6"/>
  <c r="P628" i="6"/>
  <c r="O628" i="6"/>
  <c r="D628" i="6"/>
  <c r="C628" i="6"/>
  <c r="B628" i="6"/>
  <c r="P627" i="6"/>
  <c r="O627" i="6"/>
  <c r="D627" i="6"/>
  <c r="C627" i="6"/>
  <c r="B627" i="6"/>
  <c r="P626" i="6"/>
  <c r="O626" i="6"/>
  <c r="D626" i="6"/>
  <c r="C626" i="6"/>
  <c r="B626" i="6"/>
  <c r="P625" i="6"/>
  <c r="O625" i="6"/>
  <c r="D625" i="6"/>
  <c r="C625" i="6"/>
  <c r="B625" i="6"/>
  <c r="P624" i="6"/>
  <c r="O624" i="6"/>
  <c r="D624" i="6"/>
  <c r="C624" i="6"/>
  <c r="B624" i="6"/>
  <c r="P623" i="6"/>
  <c r="O623" i="6"/>
  <c r="D623" i="6"/>
  <c r="C623" i="6"/>
  <c r="B623" i="6"/>
  <c r="P622" i="6"/>
  <c r="O622" i="6"/>
  <c r="D622" i="6"/>
  <c r="C622" i="6"/>
  <c r="B622" i="6"/>
  <c r="P621" i="6"/>
  <c r="O621" i="6"/>
  <c r="D621" i="6"/>
  <c r="C621" i="6"/>
  <c r="B621" i="6"/>
  <c r="P620" i="6"/>
  <c r="O620" i="6"/>
  <c r="D620" i="6"/>
  <c r="C620" i="6"/>
  <c r="B620" i="6"/>
  <c r="P619" i="6"/>
  <c r="O619" i="6"/>
  <c r="D619" i="6"/>
  <c r="C619" i="6"/>
  <c r="B619" i="6"/>
  <c r="P618" i="6"/>
  <c r="O618" i="6"/>
  <c r="D618" i="6"/>
  <c r="C618" i="6"/>
  <c r="B618" i="6"/>
  <c r="P617" i="6"/>
  <c r="O617" i="6"/>
  <c r="D617" i="6"/>
  <c r="C617" i="6"/>
  <c r="B617" i="6"/>
  <c r="P616" i="6"/>
  <c r="O616" i="6"/>
  <c r="D616" i="6"/>
  <c r="C616" i="6"/>
  <c r="B616" i="6"/>
  <c r="P615" i="6"/>
  <c r="O615" i="6"/>
  <c r="D615" i="6"/>
  <c r="C615" i="6"/>
  <c r="B615" i="6"/>
  <c r="P614" i="6"/>
  <c r="O614" i="6"/>
  <c r="D614" i="6"/>
  <c r="C614" i="6"/>
  <c r="B614" i="6"/>
  <c r="P613" i="6"/>
  <c r="O613" i="6"/>
  <c r="D613" i="6"/>
  <c r="C613" i="6"/>
  <c r="B613" i="6"/>
  <c r="P612" i="6"/>
  <c r="O612" i="6"/>
  <c r="D612" i="6"/>
  <c r="C612" i="6"/>
  <c r="B612" i="6"/>
  <c r="P611" i="6"/>
  <c r="O611" i="6"/>
  <c r="D611" i="6"/>
  <c r="C611" i="6"/>
  <c r="B611" i="6"/>
  <c r="P610" i="6"/>
  <c r="O610" i="6"/>
  <c r="D610" i="6"/>
  <c r="C610" i="6"/>
  <c r="B610" i="6"/>
  <c r="P609" i="6"/>
  <c r="O609" i="6"/>
  <c r="D609" i="6"/>
  <c r="C609" i="6"/>
  <c r="B609" i="6"/>
  <c r="P608" i="6"/>
  <c r="O608" i="6"/>
  <c r="D608" i="6"/>
  <c r="C608" i="6"/>
  <c r="B608" i="6"/>
  <c r="P607" i="6"/>
  <c r="O607" i="6"/>
  <c r="D607" i="6"/>
  <c r="C607" i="6"/>
  <c r="B607" i="6"/>
  <c r="P606" i="6"/>
  <c r="O606" i="6"/>
  <c r="D606" i="6"/>
  <c r="C606" i="6"/>
  <c r="B606" i="6"/>
  <c r="P605" i="6"/>
  <c r="O605" i="6"/>
  <c r="D605" i="6"/>
  <c r="C605" i="6"/>
  <c r="B605" i="6"/>
  <c r="P604" i="6"/>
  <c r="O604" i="6"/>
  <c r="D604" i="6"/>
  <c r="C604" i="6"/>
  <c r="B604" i="6"/>
  <c r="P603" i="6"/>
  <c r="O603" i="6"/>
  <c r="D603" i="6"/>
  <c r="C603" i="6"/>
  <c r="B603" i="6"/>
  <c r="P602" i="6"/>
  <c r="O602" i="6"/>
  <c r="D602" i="6"/>
  <c r="C602" i="6"/>
  <c r="B602" i="6"/>
  <c r="P601" i="6"/>
  <c r="O601" i="6"/>
  <c r="D601" i="6"/>
  <c r="C601" i="6"/>
  <c r="B601" i="6"/>
  <c r="P600" i="6"/>
  <c r="O600" i="6"/>
  <c r="D600" i="6"/>
  <c r="C600" i="6"/>
  <c r="B600" i="6"/>
  <c r="P599" i="6"/>
  <c r="O599" i="6"/>
  <c r="D599" i="6"/>
  <c r="C599" i="6"/>
  <c r="B599" i="6"/>
  <c r="P598" i="6"/>
  <c r="O598" i="6"/>
  <c r="D598" i="6"/>
  <c r="C598" i="6"/>
  <c r="B598" i="6"/>
  <c r="P597" i="6"/>
  <c r="O597" i="6"/>
  <c r="D597" i="6"/>
  <c r="C597" i="6"/>
  <c r="B597" i="6"/>
  <c r="P596" i="6"/>
  <c r="O596" i="6"/>
  <c r="D596" i="6"/>
  <c r="C596" i="6"/>
  <c r="B596" i="6"/>
  <c r="P595" i="6"/>
  <c r="O595" i="6"/>
  <c r="D595" i="6"/>
  <c r="C595" i="6"/>
  <c r="B595" i="6"/>
  <c r="P594" i="6"/>
  <c r="O594" i="6"/>
  <c r="D594" i="6"/>
  <c r="C594" i="6"/>
  <c r="B594" i="6"/>
  <c r="P593" i="6"/>
  <c r="O593" i="6"/>
  <c r="D593" i="6"/>
  <c r="C593" i="6"/>
  <c r="B593" i="6"/>
  <c r="P592" i="6"/>
  <c r="O592" i="6"/>
  <c r="D592" i="6"/>
  <c r="C592" i="6"/>
  <c r="B592" i="6"/>
  <c r="P591" i="6"/>
  <c r="O591" i="6"/>
  <c r="D591" i="6"/>
  <c r="C591" i="6"/>
  <c r="B591" i="6"/>
  <c r="P590" i="6"/>
  <c r="O590" i="6"/>
  <c r="D590" i="6"/>
  <c r="C590" i="6"/>
  <c r="B590" i="6"/>
  <c r="P589" i="6"/>
  <c r="O589" i="6"/>
  <c r="D589" i="6"/>
  <c r="C589" i="6"/>
  <c r="B589" i="6"/>
  <c r="P588" i="6"/>
  <c r="O588" i="6"/>
  <c r="D588" i="6"/>
  <c r="C588" i="6"/>
  <c r="B588" i="6"/>
  <c r="P587" i="6"/>
  <c r="O587" i="6"/>
  <c r="D587" i="6"/>
  <c r="C587" i="6"/>
  <c r="B587" i="6"/>
  <c r="P586" i="6"/>
  <c r="O586" i="6"/>
  <c r="D586" i="6"/>
  <c r="C586" i="6"/>
  <c r="B586" i="6"/>
  <c r="P585" i="6"/>
  <c r="O585" i="6"/>
  <c r="D585" i="6"/>
  <c r="C585" i="6"/>
  <c r="B585" i="6"/>
  <c r="P584" i="6"/>
  <c r="O584" i="6"/>
  <c r="D584" i="6"/>
  <c r="C584" i="6"/>
  <c r="B584" i="6"/>
  <c r="P583" i="6"/>
  <c r="O583" i="6"/>
  <c r="D583" i="6"/>
  <c r="C583" i="6"/>
  <c r="B583" i="6"/>
  <c r="P582" i="6"/>
  <c r="O582" i="6"/>
  <c r="D582" i="6"/>
  <c r="C582" i="6"/>
  <c r="B582" i="6"/>
  <c r="P581" i="6"/>
  <c r="O581" i="6"/>
  <c r="D581" i="6"/>
  <c r="C581" i="6"/>
  <c r="B581" i="6"/>
  <c r="P580" i="6"/>
  <c r="O580" i="6"/>
  <c r="D580" i="6"/>
  <c r="C580" i="6"/>
  <c r="B580" i="6"/>
  <c r="P579" i="6"/>
  <c r="O579" i="6"/>
  <c r="D579" i="6"/>
  <c r="C579" i="6"/>
  <c r="B579" i="6"/>
  <c r="P578" i="6"/>
  <c r="O578" i="6"/>
  <c r="D578" i="6"/>
  <c r="C578" i="6"/>
  <c r="B578" i="6"/>
  <c r="P577" i="6"/>
  <c r="O577" i="6"/>
  <c r="D577" i="6"/>
  <c r="C577" i="6"/>
  <c r="B577" i="6"/>
  <c r="P576" i="6"/>
  <c r="O576" i="6"/>
  <c r="D576" i="6"/>
  <c r="C576" i="6"/>
  <c r="B576" i="6"/>
  <c r="P575" i="6"/>
  <c r="O575" i="6"/>
  <c r="D575" i="6"/>
  <c r="C575" i="6"/>
  <c r="B575" i="6"/>
  <c r="P574" i="6"/>
  <c r="O574" i="6"/>
  <c r="D574" i="6"/>
  <c r="C574" i="6"/>
  <c r="B574" i="6"/>
  <c r="P573" i="6"/>
  <c r="O573" i="6"/>
  <c r="D573" i="6"/>
  <c r="C573" i="6"/>
  <c r="B573" i="6"/>
  <c r="P572" i="6"/>
  <c r="O572" i="6"/>
  <c r="D572" i="6"/>
  <c r="C572" i="6"/>
  <c r="B572" i="6"/>
  <c r="P571" i="6"/>
  <c r="O571" i="6"/>
  <c r="D571" i="6"/>
  <c r="C571" i="6"/>
  <c r="B571" i="6"/>
  <c r="P570" i="6"/>
  <c r="O570" i="6"/>
  <c r="D570" i="6"/>
  <c r="C570" i="6"/>
  <c r="B570" i="6"/>
  <c r="P569" i="6"/>
  <c r="O569" i="6"/>
  <c r="D569" i="6"/>
  <c r="C569" i="6"/>
  <c r="B569" i="6"/>
  <c r="P568" i="6"/>
  <c r="O568" i="6"/>
  <c r="D568" i="6"/>
  <c r="C568" i="6"/>
  <c r="B568" i="6"/>
  <c r="P567" i="6"/>
  <c r="O567" i="6"/>
  <c r="D567" i="6"/>
  <c r="C567" i="6"/>
  <c r="B567" i="6"/>
  <c r="P566" i="6"/>
  <c r="O566" i="6"/>
  <c r="D566" i="6"/>
  <c r="C566" i="6"/>
  <c r="B566" i="6"/>
  <c r="P565" i="6"/>
  <c r="O565" i="6"/>
  <c r="D565" i="6"/>
  <c r="C565" i="6"/>
  <c r="B565" i="6"/>
  <c r="P564" i="6"/>
  <c r="O564" i="6"/>
  <c r="D564" i="6"/>
  <c r="C564" i="6"/>
  <c r="B564" i="6"/>
  <c r="P563" i="6"/>
  <c r="O563" i="6"/>
  <c r="D563" i="6"/>
  <c r="C563" i="6"/>
  <c r="B563" i="6"/>
  <c r="P562" i="6"/>
  <c r="O562" i="6"/>
  <c r="D562" i="6"/>
  <c r="C562" i="6"/>
  <c r="B562" i="6"/>
  <c r="P561" i="6"/>
  <c r="O561" i="6"/>
  <c r="D561" i="6"/>
  <c r="C561" i="6"/>
  <c r="B561" i="6"/>
  <c r="P560" i="6"/>
  <c r="O560" i="6"/>
  <c r="D560" i="6"/>
  <c r="C560" i="6"/>
  <c r="B560" i="6"/>
  <c r="P559" i="6"/>
  <c r="O559" i="6"/>
  <c r="D559" i="6"/>
  <c r="C559" i="6"/>
  <c r="B559" i="6"/>
  <c r="P558" i="6"/>
  <c r="O558" i="6"/>
  <c r="D558" i="6"/>
  <c r="C558" i="6"/>
  <c r="B558" i="6"/>
  <c r="P557" i="6"/>
  <c r="O557" i="6"/>
  <c r="D557" i="6"/>
  <c r="C557" i="6"/>
  <c r="B557" i="6"/>
  <c r="P556" i="6"/>
  <c r="O556" i="6"/>
  <c r="D556" i="6"/>
  <c r="C556" i="6"/>
  <c r="B556" i="6"/>
  <c r="P555" i="6"/>
  <c r="O555" i="6"/>
  <c r="D555" i="6"/>
  <c r="C555" i="6"/>
  <c r="B555" i="6"/>
  <c r="P554" i="6"/>
  <c r="O554" i="6"/>
  <c r="D554" i="6"/>
  <c r="C554" i="6"/>
  <c r="B554" i="6"/>
  <c r="P553" i="6"/>
  <c r="O553" i="6"/>
  <c r="D553" i="6"/>
  <c r="C553" i="6"/>
  <c r="B553" i="6"/>
  <c r="P552" i="6"/>
  <c r="O552" i="6"/>
  <c r="D552" i="6"/>
  <c r="C552" i="6"/>
  <c r="B552" i="6"/>
  <c r="P551" i="6"/>
  <c r="O551" i="6"/>
  <c r="D551" i="6"/>
  <c r="C551" i="6"/>
  <c r="B551" i="6"/>
  <c r="P550" i="6"/>
  <c r="O550" i="6"/>
  <c r="D550" i="6"/>
  <c r="C550" i="6"/>
  <c r="B550" i="6"/>
  <c r="P549" i="6"/>
  <c r="O549" i="6"/>
  <c r="D549" i="6"/>
  <c r="C549" i="6"/>
  <c r="B549" i="6"/>
  <c r="P548" i="6"/>
  <c r="O548" i="6"/>
  <c r="D548" i="6"/>
  <c r="C548" i="6"/>
  <c r="B548" i="6"/>
  <c r="P547" i="6"/>
  <c r="O547" i="6"/>
  <c r="D547" i="6"/>
  <c r="C547" i="6"/>
  <c r="B547" i="6"/>
  <c r="P546" i="6"/>
  <c r="O546" i="6"/>
  <c r="D546" i="6"/>
  <c r="C546" i="6"/>
  <c r="B546" i="6"/>
  <c r="P545" i="6"/>
  <c r="O545" i="6"/>
  <c r="D545" i="6"/>
  <c r="C545" i="6"/>
  <c r="B545" i="6"/>
  <c r="P544" i="6"/>
  <c r="O544" i="6"/>
  <c r="D544" i="6"/>
  <c r="C544" i="6"/>
  <c r="B544" i="6"/>
  <c r="P543" i="6"/>
  <c r="O543" i="6"/>
  <c r="D543" i="6"/>
  <c r="C543" i="6"/>
  <c r="B543" i="6"/>
  <c r="P542" i="6"/>
  <c r="O542" i="6"/>
  <c r="D542" i="6"/>
  <c r="C542" i="6"/>
  <c r="B542" i="6"/>
  <c r="P541" i="6"/>
  <c r="O541" i="6"/>
  <c r="D541" i="6"/>
  <c r="C541" i="6"/>
  <c r="B541" i="6"/>
  <c r="P540" i="6"/>
  <c r="O540" i="6"/>
  <c r="D540" i="6"/>
  <c r="C540" i="6"/>
  <c r="B540" i="6"/>
  <c r="P539" i="6"/>
  <c r="O539" i="6"/>
  <c r="D539" i="6"/>
  <c r="C539" i="6"/>
  <c r="B539" i="6"/>
  <c r="P538" i="6"/>
  <c r="O538" i="6"/>
  <c r="D538" i="6"/>
  <c r="C538" i="6"/>
  <c r="B538" i="6"/>
  <c r="P537" i="6"/>
  <c r="O537" i="6"/>
  <c r="D537" i="6"/>
  <c r="C537" i="6"/>
  <c r="B537" i="6"/>
  <c r="P536" i="6"/>
  <c r="O536" i="6"/>
  <c r="D536" i="6"/>
  <c r="C536" i="6"/>
  <c r="B536" i="6"/>
  <c r="P535" i="6"/>
  <c r="O535" i="6"/>
  <c r="D535" i="6"/>
  <c r="C535" i="6"/>
  <c r="B535" i="6"/>
  <c r="P534" i="6"/>
  <c r="O534" i="6"/>
  <c r="D534" i="6"/>
  <c r="C534" i="6"/>
  <c r="B534" i="6"/>
  <c r="P533" i="6"/>
  <c r="O533" i="6"/>
  <c r="D533" i="6"/>
  <c r="C533" i="6"/>
  <c r="B533" i="6"/>
  <c r="P532" i="6"/>
  <c r="O532" i="6"/>
  <c r="D532" i="6"/>
  <c r="C532" i="6"/>
  <c r="B532" i="6"/>
  <c r="P531" i="6"/>
  <c r="O531" i="6"/>
  <c r="D531" i="6"/>
  <c r="C531" i="6"/>
  <c r="B531" i="6"/>
  <c r="P530" i="6"/>
  <c r="O530" i="6"/>
  <c r="D530" i="6"/>
  <c r="C530" i="6"/>
  <c r="B530" i="6"/>
  <c r="P529" i="6"/>
  <c r="O529" i="6"/>
  <c r="D529" i="6"/>
  <c r="C529" i="6"/>
  <c r="B529" i="6"/>
  <c r="P528" i="6"/>
  <c r="O528" i="6"/>
  <c r="D528" i="6"/>
  <c r="C528" i="6"/>
  <c r="B528" i="6"/>
  <c r="P527" i="6"/>
  <c r="O527" i="6"/>
  <c r="D527" i="6"/>
  <c r="C527" i="6"/>
  <c r="B527" i="6"/>
  <c r="P526" i="6"/>
  <c r="O526" i="6"/>
  <c r="D526" i="6"/>
  <c r="C526" i="6"/>
  <c r="B526" i="6"/>
  <c r="P525" i="6"/>
  <c r="O525" i="6"/>
  <c r="D525" i="6"/>
  <c r="C525" i="6"/>
  <c r="B525" i="6"/>
  <c r="P524" i="6"/>
  <c r="O524" i="6"/>
  <c r="D524" i="6"/>
  <c r="C524" i="6"/>
  <c r="B524" i="6"/>
  <c r="P523" i="6"/>
  <c r="O523" i="6"/>
  <c r="D523" i="6"/>
  <c r="C523" i="6"/>
  <c r="B523" i="6"/>
  <c r="P522" i="6"/>
  <c r="O522" i="6"/>
  <c r="D522" i="6"/>
  <c r="C522" i="6"/>
  <c r="B522" i="6"/>
  <c r="P521" i="6"/>
  <c r="O521" i="6"/>
  <c r="D521" i="6"/>
  <c r="C521" i="6"/>
  <c r="B521" i="6"/>
  <c r="P520" i="6"/>
  <c r="O520" i="6"/>
  <c r="D520" i="6"/>
  <c r="C520" i="6"/>
  <c r="B520" i="6"/>
  <c r="P519" i="6"/>
  <c r="O519" i="6"/>
  <c r="D519" i="6"/>
  <c r="C519" i="6"/>
  <c r="B519" i="6"/>
  <c r="P518" i="6"/>
  <c r="O518" i="6"/>
  <c r="D518" i="6"/>
  <c r="C518" i="6"/>
  <c r="B518" i="6"/>
  <c r="P517" i="6"/>
  <c r="O517" i="6"/>
  <c r="D517" i="6"/>
  <c r="C517" i="6"/>
  <c r="B517" i="6"/>
  <c r="P516" i="6"/>
  <c r="O516" i="6"/>
  <c r="D516" i="6"/>
  <c r="C516" i="6"/>
  <c r="B516" i="6"/>
  <c r="P515" i="6"/>
  <c r="O515" i="6"/>
  <c r="D515" i="6"/>
  <c r="C515" i="6"/>
  <c r="B515" i="6"/>
  <c r="P514" i="6"/>
  <c r="O514" i="6"/>
  <c r="D514" i="6"/>
  <c r="C514" i="6"/>
  <c r="B514" i="6"/>
  <c r="P513" i="6"/>
  <c r="O513" i="6"/>
  <c r="D513" i="6"/>
  <c r="C513" i="6"/>
  <c r="B513" i="6"/>
  <c r="P512" i="6"/>
  <c r="O512" i="6"/>
  <c r="D512" i="6"/>
  <c r="C512" i="6"/>
  <c r="B512" i="6"/>
  <c r="P511" i="6"/>
  <c r="O511" i="6"/>
  <c r="D511" i="6"/>
  <c r="C511" i="6"/>
  <c r="B511" i="6"/>
  <c r="P510" i="6"/>
  <c r="O510" i="6"/>
  <c r="D510" i="6"/>
  <c r="C510" i="6"/>
  <c r="B510" i="6"/>
  <c r="P509" i="6"/>
  <c r="O509" i="6"/>
  <c r="D509" i="6"/>
  <c r="C509" i="6"/>
  <c r="B509" i="6"/>
  <c r="P508" i="6"/>
  <c r="O508" i="6"/>
  <c r="D508" i="6"/>
  <c r="C508" i="6"/>
  <c r="B508" i="6"/>
  <c r="P507" i="6"/>
  <c r="O507" i="6"/>
  <c r="D507" i="6"/>
  <c r="C507" i="6"/>
  <c r="B507" i="6"/>
  <c r="P506" i="6"/>
  <c r="O506" i="6"/>
  <c r="D506" i="6"/>
  <c r="C506" i="6"/>
  <c r="B506" i="6"/>
  <c r="P505" i="6"/>
  <c r="O505" i="6"/>
  <c r="D505" i="6"/>
  <c r="C505" i="6"/>
  <c r="B505" i="6"/>
  <c r="P504" i="6"/>
  <c r="O504" i="6"/>
  <c r="D504" i="6"/>
  <c r="C504" i="6"/>
  <c r="B504" i="6"/>
  <c r="P503" i="6"/>
  <c r="O503" i="6"/>
  <c r="D503" i="6"/>
  <c r="C503" i="6"/>
  <c r="B503" i="6"/>
  <c r="P502" i="6"/>
  <c r="O502" i="6"/>
  <c r="D502" i="6"/>
  <c r="C502" i="6"/>
  <c r="B502" i="6"/>
  <c r="P501" i="6"/>
  <c r="O501" i="6"/>
  <c r="D501" i="6"/>
  <c r="C501" i="6"/>
  <c r="B501" i="6"/>
  <c r="P500" i="6"/>
  <c r="O500" i="6"/>
  <c r="D500" i="6"/>
  <c r="C500" i="6"/>
  <c r="B500" i="6"/>
  <c r="P499" i="6"/>
  <c r="O499" i="6"/>
  <c r="D499" i="6"/>
  <c r="C499" i="6"/>
  <c r="B499" i="6"/>
  <c r="P498" i="6"/>
  <c r="O498" i="6"/>
  <c r="D498" i="6"/>
  <c r="C498" i="6"/>
  <c r="B498" i="6"/>
  <c r="P497" i="6"/>
  <c r="O497" i="6"/>
  <c r="D497" i="6"/>
  <c r="C497" i="6"/>
  <c r="B497" i="6"/>
  <c r="P496" i="6"/>
  <c r="O496" i="6"/>
  <c r="D496" i="6"/>
  <c r="C496" i="6"/>
  <c r="B496" i="6"/>
  <c r="P495" i="6"/>
  <c r="O495" i="6"/>
  <c r="D495" i="6"/>
  <c r="C495" i="6"/>
  <c r="B495" i="6"/>
  <c r="P494" i="6"/>
  <c r="O494" i="6"/>
  <c r="D494" i="6"/>
  <c r="C494" i="6"/>
  <c r="B494" i="6"/>
  <c r="P493" i="6"/>
  <c r="O493" i="6"/>
  <c r="D493" i="6"/>
  <c r="C493" i="6"/>
  <c r="B493" i="6"/>
  <c r="P492" i="6"/>
  <c r="O492" i="6"/>
  <c r="D492" i="6"/>
  <c r="C492" i="6"/>
  <c r="B492" i="6"/>
  <c r="P491" i="6"/>
  <c r="O491" i="6"/>
  <c r="D491" i="6"/>
  <c r="C491" i="6"/>
  <c r="B491" i="6"/>
  <c r="P490" i="6"/>
  <c r="O490" i="6"/>
  <c r="D490" i="6"/>
  <c r="C490" i="6"/>
  <c r="B490" i="6"/>
  <c r="P489" i="6"/>
  <c r="O489" i="6"/>
  <c r="D489" i="6"/>
  <c r="C489" i="6"/>
  <c r="B489" i="6"/>
  <c r="P488" i="6"/>
  <c r="O488" i="6"/>
  <c r="D488" i="6"/>
  <c r="C488" i="6"/>
  <c r="B488" i="6"/>
  <c r="P487" i="6"/>
  <c r="O487" i="6"/>
  <c r="D487" i="6"/>
  <c r="C487" i="6"/>
  <c r="B487" i="6"/>
  <c r="P486" i="6"/>
  <c r="O486" i="6"/>
  <c r="D486" i="6"/>
  <c r="C486" i="6"/>
  <c r="B486" i="6"/>
  <c r="P485" i="6"/>
  <c r="O485" i="6"/>
  <c r="D485" i="6"/>
  <c r="C485" i="6"/>
  <c r="B485" i="6"/>
  <c r="P484" i="6"/>
  <c r="O484" i="6"/>
  <c r="D484" i="6"/>
  <c r="C484" i="6"/>
  <c r="B484" i="6"/>
  <c r="P483" i="6"/>
  <c r="O483" i="6"/>
  <c r="D483" i="6"/>
  <c r="C483" i="6"/>
  <c r="B483" i="6"/>
  <c r="P482" i="6"/>
  <c r="O482" i="6"/>
  <c r="D482" i="6"/>
  <c r="C482" i="6"/>
  <c r="B482" i="6"/>
  <c r="P481" i="6"/>
  <c r="O481" i="6"/>
  <c r="D481" i="6"/>
  <c r="C481" i="6"/>
  <c r="B481" i="6"/>
  <c r="P480" i="6"/>
  <c r="O480" i="6"/>
  <c r="D480" i="6"/>
  <c r="C480" i="6"/>
  <c r="B480" i="6"/>
  <c r="P479" i="6"/>
  <c r="O479" i="6"/>
  <c r="D479" i="6"/>
  <c r="C479" i="6"/>
  <c r="B479" i="6"/>
  <c r="P478" i="6"/>
  <c r="O478" i="6"/>
  <c r="D478" i="6"/>
  <c r="C478" i="6"/>
  <c r="B478" i="6"/>
  <c r="P477" i="6"/>
  <c r="O477" i="6"/>
  <c r="D477" i="6"/>
  <c r="C477" i="6"/>
  <c r="B477" i="6"/>
  <c r="P476" i="6"/>
  <c r="O476" i="6"/>
  <c r="D476" i="6"/>
  <c r="C476" i="6"/>
  <c r="B476" i="6"/>
  <c r="P475" i="6"/>
  <c r="O475" i="6"/>
  <c r="D475" i="6"/>
  <c r="C475" i="6"/>
  <c r="B475" i="6"/>
  <c r="P474" i="6"/>
  <c r="O474" i="6"/>
  <c r="D474" i="6"/>
  <c r="C474" i="6"/>
  <c r="B474" i="6"/>
  <c r="P473" i="6"/>
  <c r="O473" i="6"/>
  <c r="D473" i="6"/>
  <c r="C473" i="6"/>
  <c r="B473" i="6"/>
  <c r="P472" i="6"/>
  <c r="O472" i="6"/>
  <c r="D472" i="6"/>
  <c r="C472" i="6"/>
  <c r="B472" i="6"/>
  <c r="P471" i="6"/>
  <c r="O471" i="6"/>
  <c r="D471" i="6"/>
  <c r="C471" i="6"/>
  <c r="B471" i="6"/>
  <c r="P470" i="6"/>
  <c r="O470" i="6"/>
  <c r="D470" i="6"/>
  <c r="C470" i="6"/>
  <c r="B470" i="6"/>
  <c r="P469" i="6"/>
  <c r="O469" i="6"/>
  <c r="D469" i="6"/>
  <c r="C469" i="6"/>
  <c r="B469" i="6"/>
  <c r="P468" i="6"/>
  <c r="O468" i="6"/>
  <c r="D468" i="6"/>
  <c r="C468" i="6"/>
  <c r="B468" i="6"/>
  <c r="P467" i="6"/>
  <c r="O467" i="6"/>
  <c r="D467" i="6"/>
  <c r="C467" i="6"/>
  <c r="B467" i="6"/>
  <c r="P466" i="6"/>
  <c r="O466" i="6"/>
  <c r="D466" i="6"/>
  <c r="C466" i="6"/>
  <c r="B466" i="6"/>
  <c r="P465" i="6"/>
  <c r="O465" i="6"/>
  <c r="D465" i="6"/>
  <c r="C465" i="6"/>
  <c r="B465" i="6"/>
  <c r="P464" i="6"/>
  <c r="O464" i="6"/>
  <c r="D464" i="6"/>
  <c r="C464" i="6"/>
  <c r="B464" i="6"/>
  <c r="P463" i="6"/>
  <c r="O463" i="6"/>
  <c r="D463" i="6"/>
  <c r="C463" i="6"/>
  <c r="B463" i="6"/>
  <c r="P462" i="6"/>
  <c r="O462" i="6"/>
  <c r="D462" i="6"/>
  <c r="C462" i="6"/>
  <c r="B462" i="6"/>
  <c r="P461" i="6"/>
  <c r="O461" i="6"/>
  <c r="D461" i="6"/>
  <c r="C461" i="6"/>
  <c r="B461" i="6"/>
  <c r="P460" i="6"/>
  <c r="O460" i="6"/>
  <c r="D460" i="6"/>
  <c r="C460" i="6"/>
  <c r="B460" i="6"/>
  <c r="P459" i="6"/>
  <c r="O459" i="6"/>
  <c r="D459" i="6"/>
  <c r="C459" i="6"/>
  <c r="B459" i="6"/>
  <c r="P458" i="6"/>
  <c r="O458" i="6"/>
  <c r="D458" i="6"/>
  <c r="C458" i="6"/>
  <c r="B458" i="6"/>
  <c r="P457" i="6"/>
  <c r="O457" i="6"/>
  <c r="D457" i="6"/>
  <c r="C457" i="6"/>
  <c r="B457" i="6"/>
  <c r="P456" i="6"/>
  <c r="O456" i="6"/>
  <c r="D456" i="6"/>
  <c r="C456" i="6"/>
  <c r="B456" i="6"/>
  <c r="P455" i="6"/>
  <c r="O455" i="6"/>
  <c r="D455" i="6"/>
  <c r="C455" i="6"/>
  <c r="B455" i="6"/>
  <c r="P454" i="6"/>
  <c r="O454" i="6"/>
  <c r="D454" i="6"/>
  <c r="C454" i="6"/>
  <c r="B454" i="6"/>
  <c r="P453" i="6"/>
  <c r="O453" i="6"/>
  <c r="D453" i="6"/>
  <c r="C453" i="6"/>
  <c r="B453" i="6"/>
  <c r="P452" i="6"/>
  <c r="O452" i="6"/>
  <c r="D452" i="6"/>
  <c r="C452" i="6"/>
  <c r="B452" i="6"/>
  <c r="P451" i="6"/>
  <c r="O451" i="6"/>
  <c r="D451" i="6"/>
  <c r="C451" i="6"/>
  <c r="B451" i="6"/>
  <c r="P450" i="6"/>
  <c r="O450" i="6"/>
  <c r="D450" i="6"/>
  <c r="C450" i="6"/>
  <c r="B450" i="6"/>
  <c r="P449" i="6"/>
  <c r="O449" i="6"/>
  <c r="D449" i="6"/>
  <c r="C449" i="6"/>
  <c r="B449" i="6"/>
  <c r="P448" i="6"/>
  <c r="O448" i="6"/>
  <c r="D448" i="6"/>
  <c r="C448" i="6"/>
  <c r="B448" i="6"/>
  <c r="P447" i="6"/>
  <c r="O447" i="6"/>
  <c r="D447" i="6"/>
  <c r="C447" i="6"/>
  <c r="B447" i="6"/>
  <c r="P446" i="6"/>
  <c r="O446" i="6"/>
  <c r="D446" i="6"/>
  <c r="C446" i="6"/>
  <c r="B446" i="6"/>
  <c r="P445" i="6"/>
  <c r="O445" i="6"/>
  <c r="D445" i="6"/>
  <c r="C445" i="6"/>
  <c r="B445" i="6"/>
  <c r="P444" i="6"/>
  <c r="O444" i="6"/>
  <c r="D444" i="6"/>
  <c r="C444" i="6"/>
  <c r="B444" i="6"/>
  <c r="P443" i="6"/>
  <c r="O443" i="6"/>
  <c r="D443" i="6"/>
  <c r="C443" i="6"/>
  <c r="B443" i="6"/>
  <c r="P442" i="6"/>
  <c r="O442" i="6"/>
  <c r="D442" i="6"/>
  <c r="C442" i="6"/>
  <c r="B442" i="6"/>
  <c r="P441" i="6"/>
  <c r="O441" i="6"/>
  <c r="D441" i="6"/>
  <c r="C441" i="6"/>
  <c r="B441" i="6"/>
  <c r="P440" i="6"/>
  <c r="O440" i="6"/>
  <c r="D440" i="6"/>
  <c r="C440" i="6"/>
  <c r="B440" i="6"/>
  <c r="P439" i="6"/>
  <c r="O439" i="6"/>
  <c r="D439" i="6"/>
  <c r="C439" i="6"/>
  <c r="B439" i="6"/>
  <c r="P438" i="6"/>
  <c r="O438" i="6"/>
  <c r="D438" i="6"/>
  <c r="C438" i="6"/>
  <c r="B438" i="6"/>
  <c r="P437" i="6"/>
  <c r="O437" i="6"/>
  <c r="D437" i="6"/>
  <c r="C437" i="6"/>
  <c r="B437" i="6"/>
  <c r="P436" i="6"/>
  <c r="O436" i="6"/>
  <c r="D436" i="6"/>
  <c r="C436" i="6"/>
  <c r="B436" i="6"/>
  <c r="P435" i="6"/>
  <c r="O435" i="6"/>
  <c r="D435" i="6"/>
  <c r="C435" i="6"/>
  <c r="B435" i="6"/>
  <c r="P434" i="6"/>
  <c r="O434" i="6"/>
  <c r="D434" i="6"/>
  <c r="C434" i="6"/>
  <c r="B434" i="6"/>
  <c r="P433" i="6"/>
  <c r="O433" i="6"/>
  <c r="D433" i="6"/>
  <c r="C433" i="6"/>
  <c r="B433" i="6"/>
  <c r="P432" i="6"/>
  <c r="O432" i="6"/>
  <c r="D432" i="6"/>
  <c r="C432" i="6"/>
  <c r="B432" i="6"/>
  <c r="P431" i="6"/>
  <c r="O431" i="6"/>
  <c r="D431" i="6"/>
  <c r="C431" i="6"/>
  <c r="B431" i="6"/>
  <c r="P430" i="6"/>
  <c r="O430" i="6"/>
  <c r="D430" i="6"/>
  <c r="C430" i="6"/>
  <c r="B430" i="6"/>
  <c r="P429" i="6"/>
  <c r="O429" i="6"/>
  <c r="D429" i="6"/>
  <c r="C429" i="6"/>
  <c r="B429" i="6"/>
  <c r="P428" i="6"/>
  <c r="O428" i="6"/>
  <c r="D428" i="6"/>
  <c r="C428" i="6"/>
  <c r="B428" i="6"/>
  <c r="P427" i="6"/>
  <c r="O427" i="6"/>
  <c r="D427" i="6"/>
  <c r="C427" i="6"/>
  <c r="B427" i="6"/>
  <c r="P426" i="6"/>
  <c r="O426" i="6"/>
  <c r="D426" i="6"/>
  <c r="C426" i="6"/>
  <c r="B426" i="6"/>
  <c r="P425" i="6"/>
  <c r="O425" i="6"/>
  <c r="D425" i="6"/>
  <c r="C425" i="6"/>
  <c r="B425" i="6"/>
  <c r="P424" i="6"/>
  <c r="O424" i="6"/>
  <c r="D424" i="6"/>
  <c r="C424" i="6"/>
  <c r="B424" i="6"/>
  <c r="P423" i="6"/>
  <c r="O423" i="6"/>
  <c r="D423" i="6"/>
  <c r="C423" i="6"/>
  <c r="B423" i="6"/>
  <c r="P422" i="6"/>
  <c r="O422" i="6"/>
  <c r="D422" i="6"/>
  <c r="C422" i="6"/>
  <c r="B422" i="6"/>
  <c r="P421" i="6"/>
  <c r="O421" i="6"/>
  <c r="D421" i="6"/>
  <c r="C421" i="6"/>
  <c r="B421" i="6"/>
  <c r="P420" i="6"/>
  <c r="O420" i="6"/>
  <c r="D420" i="6"/>
  <c r="C420" i="6"/>
  <c r="B420" i="6"/>
  <c r="P419" i="6"/>
  <c r="O419" i="6"/>
  <c r="D419" i="6"/>
  <c r="C419" i="6"/>
  <c r="B419" i="6"/>
  <c r="P418" i="6"/>
  <c r="O418" i="6"/>
  <c r="D418" i="6"/>
  <c r="C418" i="6"/>
  <c r="B418" i="6"/>
  <c r="P417" i="6"/>
  <c r="O417" i="6"/>
  <c r="D417" i="6"/>
  <c r="C417" i="6"/>
  <c r="B417" i="6"/>
  <c r="P416" i="6"/>
  <c r="O416" i="6"/>
  <c r="D416" i="6"/>
  <c r="C416" i="6"/>
  <c r="B416" i="6"/>
  <c r="P415" i="6"/>
  <c r="O415" i="6"/>
  <c r="D415" i="6"/>
  <c r="C415" i="6"/>
  <c r="B415" i="6"/>
  <c r="P414" i="6"/>
  <c r="O414" i="6"/>
  <c r="D414" i="6"/>
  <c r="C414" i="6"/>
  <c r="B414" i="6"/>
  <c r="P413" i="6"/>
  <c r="O413" i="6"/>
  <c r="D413" i="6"/>
  <c r="C413" i="6"/>
  <c r="B413" i="6"/>
  <c r="P412" i="6"/>
  <c r="O412" i="6"/>
  <c r="D412" i="6"/>
  <c r="C412" i="6"/>
  <c r="B412" i="6"/>
  <c r="P411" i="6"/>
  <c r="O411" i="6"/>
  <c r="D411" i="6"/>
  <c r="C411" i="6"/>
  <c r="B411" i="6"/>
  <c r="P410" i="6"/>
  <c r="O410" i="6"/>
  <c r="D410" i="6"/>
  <c r="C410" i="6"/>
  <c r="B410" i="6"/>
  <c r="P409" i="6"/>
  <c r="O409" i="6"/>
  <c r="D409" i="6"/>
  <c r="C409" i="6"/>
  <c r="B409" i="6"/>
  <c r="P408" i="6"/>
  <c r="O408" i="6"/>
  <c r="D408" i="6"/>
  <c r="C408" i="6"/>
  <c r="B408" i="6"/>
  <c r="P407" i="6"/>
  <c r="O407" i="6"/>
  <c r="D407" i="6"/>
  <c r="C407" i="6"/>
  <c r="B407" i="6"/>
  <c r="P406" i="6"/>
  <c r="O406" i="6"/>
  <c r="D406" i="6"/>
  <c r="C406" i="6"/>
  <c r="B406" i="6"/>
  <c r="P405" i="6"/>
  <c r="O405" i="6"/>
  <c r="D405" i="6"/>
  <c r="C405" i="6"/>
  <c r="B405" i="6"/>
  <c r="P404" i="6"/>
  <c r="O404" i="6"/>
  <c r="D404" i="6"/>
  <c r="C404" i="6"/>
  <c r="B404" i="6"/>
  <c r="P403" i="6"/>
  <c r="O403" i="6"/>
  <c r="D403" i="6"/>
  <c r="C403" i="6"/>
  <c r="B403" i="6"/>
  <c r="P402" i="6"/>
  <c r="O402" i="6"/>
  <c r="D402" i="6"/>
  <c r="C402" i="6"/>
  <c r="B402" i="6"/>
  <c r="P401" i="6"/>
  <c r="O401" i="6"/>
  <c r="D401" i="6"/>
  <c r="C401" i="6"/>
  <c r="B401" i="6"/>
  <c r="P400" i="6"/>
  <c r="O400" i="6"/>
  <c r="D400" i="6"/>
  <c r="C400" i="6"/>
  <c r="B400" i="6"/>
  <c r="P399" i="6"/>
  <c r="O399" i="6"/>
  <c r="D399" i="6"/>
  <c r="C399" i="6"/>
  <c r="B399" i="6"/>
  <c r="P398" i="6"/>
  <c r="O398" i="6"/>
  <c r="D398" i="6"/>
  <c r="C398" i="6"/>
  <c r="B398" i="6"/>
  <c r="P397" i="6"/>
  <c r="O397" i="6"/>
  <c r="D397" i="6"/>
  <c r="C397" i="6"/>
  <c r="B397" i="6"/>
  <c r="P396" i="6"/>
  <c r="O396" i="6"/>
  <c r="D396" i="6"/>
  <c r="C396" i="6"/>
  <c r="B396" i="6"/>
  <c r="P395" i="6"/>
  <c r="O395" i="6"/>
  <c r="D395" i="6"/>
  <c r="C395" i="6"/>
  <c r="B395" i="6"/>
  <c r="P394" i="6"/>
  <c r="O394" i="6"/>
  <c r="D394" i="6"/>
  <c r="C394" i="6"/>
  <c r="B394" i="6"/>
  <c r="P393" i="6"/>
  <c r="O393" i="6"/>
  <c r="D393" i="6"/>
  <c r="C393" i="6"/>
  <c r="B393" i="6"/>
  <c r="P392" i="6"/>
  <c r="O392" i="6"/>
  <c r="D392" i="6"/>
  <c r="C392" i="6"/>
  <c r="B392" i="6"/>
  <c r="P391" i="6"/>
  <c r="O391" i="6"/>
  <c r="D391" i="6"/>
  <c r="C391" i="6"/>
  <c r="B391" i="6"/>
  <c r="P390" i="6"/>
  <c r="O390" i="6"/>
  <c r="D390" i="6"/>
  <c r="C390" i="6"/>
  <c r="B390" i="6"/>
  <c r="P389" i="6"/>
  <c r="O389" i="6"/>
  <c r="D389" i="6"/>
  <c r="C389" i="6"/>
  <c r="B389" i="6"/>
  <c r="P388" i="6"/>
  <c r="O388" i="6"/>
  <c r="D388" i="6"/>
  <c r="C388" i="6"/>
  <c r="B388" i="6"/>
  <c r="P387" i="6"/>
  <c r="O387" i="6"/>
  <c r="D387" i="6"/>
  <c r="C387" i="6"/>
  <c r="B387" i="6"/>
  <c r="P386" i="6"/>
  <c r="O386" i="6"/>
  <c r="D386" i="6"/>
  <c r="C386" i="6"/>
  <c r="B386" i="6"/>
  <c r="P385" i="6"/>
  <c r="O385" i="6"/>
  <c r="D385" i="6"/>
  <c r="C385" i="6"/>
  <c r="B385" i="6"/>
  <c r="P384" i="6"/>
  <c r="O384" i="6"/>
  <c r="D384" i="6"/>
  <c r="C384" i="6"/>
  <c r="B384" i="6"/>
  <c r="P383" i="6"/>
  <c r="O383" i="6"/>
  <c r="D383" i="6"/>
  <c r="C383" i="6"/>
  <c r="B383" i="6"/>
  <c r="P382" i="6"/>
  <c r="O382" i="6"/>
  <c r="D382" i="6"/>
  <c r="C382" i="6"/>
  <c r="B382" i="6"/>
  <c r="P381" i="6"/>
  <c r="O381" i="6"/>
  <c r="D381" i="6"/>
  <c r="C381" i="6"/>
  <c r="B381" i="6"/>
  <c r="P380" i="6"/>
  <c r="O380" i="6"/>
  <c r="D380" i="6"/>
  <c r="C380" i="6"/>
  <c r="B380" i="6"/>
  <c r="P379" i="6"/>
  <c r="O379" i="6"/>
  <c r="D379" i="6"/>
  <c r="C379" i="6"/>
  <c r="B379" i="6"/>
  <c r="P378" i="6"/>
  <c r="O378" i="6"/>
  <c r="D378" i="6"/>
  <c r="C378" i="6"/>
  <c r="B378" i="6"/>
  <c r="P377" i="6"/>
  <c r="O377" i="6"/>
  <c r="D377" i="6"/>
  <c r="C377" i="6"/>
  <c r="B377" i="6"/>
  <c r="P376" i="6"/>
  <c r="O376" i="6"/>
  <c r="D376" i="6"/>
  <c r="C376" i="6"/>
  <c r="B376" i="6"/>
  <c r="P375" i="6"/>
  <c r="O375" i="6"/>
  <c r="D375" i="6"/>
  <c r="C375" i="6"/>
  <c r="B375" i="6"/>
  <c r="P374" i="6"/>
  <c r="O374" i="6"/>
  <c r="D374" i="6"/>
  <c r="C374" i="6"/>
  <c r="B374" i="6"/>
  <c r="P373" i="6"/>
  <c r="O373" i="6"/>
  <c r="D373" i="6"/>
  <c r="C373" i="6"/>
  <c r="B373" i="6"/>
  <c r="P372" i="6"/>
  <c r="O372" i="6"/>
  <c r="D372" i="6"/>
  <c r="C372" i="6"/>
  <c r="B372" i="6"/>
  <c r="P371" i="6"/>
  <c r="O371" i="6"/>
  <c r="D371" i="6"/>
  <c r="C371" i="6"/>
  <c r="B371" i="6"/>
  <c r="P370" i="6"/>
  <c r="O370" i="6"/>
  <c r="D370" i="6"/>
  <c r="C370" i="6"/>
  <c r="B370" i="6"/>
  <c r="P369" i="6"/>
  <c r="O369" i="6"/>
  <c r="D369" i="6"/>
  <c r="C369" i="6"/>
  <c r="B369" i="6"/>
  <c r="P368" i="6"/>
  <c r="O368" i="6"/>
  <c r="D368" i="6"/>
  <c r="C368" i="6"/>
  <c r="B368" i="6"/>
  <c r="P367" i="6"/>
  <c r="O367" i="6"/>
  <c r="D367" i="6"/>
  <c r="C367" i="6"/>
  <c r="B367" i="6"/>
  <c r="P366" i="6"/>
  <c r="O366" i="6"/>
  <c r="D366" i="6"/>
  <c r="C366" i="6"/>
  <c r="B366" i="6"/>
  <c r="P365" i="6"/>
  <c r="O365" i="6"/>
  <c r="D365" i="6"/>
  <c r="C365" i="6"/>
  <c r="B365" i="6"/>
  <c r="P364" i="6"/>
  <c r="O364" i="6"/>
  <c r="D364" i="6"/>
  <c r="C364" i="6"/>
  <c r="B364" i="6"/>
  <c r="P363" i="6"/>
  <c r="O363" i="6"/>
  <c r="D363" i="6"/>
  <c r="C363" i="6"/>
  <c r="B363" i="6"/>
  <c r="P362" i="6"/>
  <c r="O362" i="6"/>
  <c r="D362" i="6"/>
  <c r="C362" i="6"/>
  <c r="B362" i="6"/>
  <c r="P361" i="6"/>
  <c r="O361" i="6"/>
  <c r="D361" i="6"/>
  <c r="C361" i="6"/>
  <c r="B361" i="6"/>
  <c r="P360" i="6"/>
  <c r="O360" i="6"/>
  <c r="D360" i="6"/>
  <c r="C360" i="6"/>
  <c r="B360" i="6"/>
  <c r="P359" i="6"/>
  <c r="O359" i="6"/>
  <c r="D359" i="6"/>
  <c r="C359" i="6"/>
  <c r="B359" i="6"/>
  <c r="P358" i="6"/>
  <c r="O358" i="6"/>
  <c r="D358" i="6"/>
  <c r="C358" i="6"/>
  <c r="B358" i="6"/>
  <c r="P357" i="6"/>
  <c r="O357" i="6"/>
  <c r="D357" i="6"/>
  <c r="C357" i="6"/>
  <c r="B357" i="6"/>
  <c r="P356" i="6"/>
  <c r="O356" i="6"/>
  <c r="D356" i="6"/>
  <c r="C356" i="6"/>
  <c r="B356" i="6"/>
  <c r="P355" i="6"/>
  <c r="O355" i="6"/>
  <c r="D355" i="6"/>
  <c r="C355" i="6"/>
  <c r="B355" i="6"/>
  <c r="P354" i="6"/>
  <c r="O354" i="6"/>
  <c r="D354" i="6"/>
  <c r="C354" i="6"/>
  <c r="B354" i="6"/>
  <c r="P353" i="6"/>
  <c r="O353" i="6"/>
  <c r="D353" i="6"/>
  <c r="C353" i="6"/>
  <c r="B353" i="6"/>
  <c r="P352" i="6"/>
  <c r="O352" i="6"/>
  <c r="D352" i="6"/>
  <c r="C352" i="6"/>
  <c r="B352" i="6"/>
  <c r="P351" i="6"/>
  <c r="O351" i="6"/>
  <c r="D351" i="6"/>
  <c r="C351" i="6"/>
  <c r="B351" i="6"/>
  <c r="P350" i="6"/>
  <c r="O350" i="6"/>
  <c r="D350" i="6"/>
  <c r="C350" i="6"/>
  <c r="B350" i="6"/>
  <c r="P349" i="6"/>
  <c r="O349" i="6"/>
  <c r="D349" i="6"/>
  <c r="C349" i="6"/>
  <c r="B349" i="6"/>
  <c r="P348" i="6"/>
  <c r="O348" i="6"/>
  <c r="D348" i="6"/>
  <c r="C348" i="6"/>
  <c r="B348" i="6"/>
  <c r="P347" i="6"/>
  <c r="O347" i="6"/>
  <c r="D347" i="6"/>
  <c r="C347" i="6"/>
  <c r="B347" i="6"/>
  <c r="P346" i="6"/>
  <c r="O346" i="6"/>
  <c r="D346" i="6"/>
  <c r="C346" i="6"/>
  <c r="B346" i="6"/>
  <c r="P345" i="6"/>
  <c r="O345" i="6"/>
  <c r="D345" i="6"/>
  <c r="C345" i="6"/>
  <c r="B345" i="6"/>
  <c r="P344" i="6"/>
  <c r="O344" i="6"/>
  <c r="D344" i="6"/>
  <c r="C344" i="6"/>
  <c r="B344" i="6"/>
  <c r="P343" i="6"/>
  <c r="O343" i="6"/>
  <c r="D343" i="6"/>
  <c r="C343" i="6"/>
  <c r="B343" i="6"/>
  <c r="P342" i="6"/>
  <c r="O342" i="6"/>
  <c r="D342" i="6"/>
  <c r="C342" i="6"/>
  <c r="B342" i="6"/>
  <c r="P341" i="6"/>
  <c r="O341" i="6"/>
  <c r="D341" i="6"/>
  <c r="C341" i="6"/>
  <c r="B341" i="6"/>
  <c r="P340" i="6"/>
  <c r="O340" i="6"/>
  <c r="D340" i="6"/>
  <c r="C340" i="6"/>
  <c r="B340" i="6"/>
  <c r="P339" i="6"/>
  <c r="O339" i="6"/>
  <c r="D339" i="6"/>
  <c r="C339" i="6"/>
  <c r="B339" i="6"/>
  <c r="P338" i="6"/>
  <c r="O338" i="6"/>
  <c r="D338" i="6"/>
  <c r="C338" i="6"/>
  <c r="B338" i="6"/>
  <c r="P337" i="6"/>
  <c r="O337" i="6"/>
  <c r="D337" i="6"/>
  <c r="C337" i="6"/>
  <c r="B337" i="6"/>
  <c r="P336" i="6"/>
  <c r="O336" i="6"/>
  <c r="D336" i="6"/>
  <c r="C336" i="6"/>
  <c r="B336" i="6"/>
  <c r="P335" i="6"/>
  <c r="O335" i="6"/>
  <c r="D335" i="6"/>
  <c r="C335" i="6"/>
  <c r="B335" i="6"/>
  <c r="P334" i="6"/>
  <c r="O334" i="6"/>
  <c r="D334" i="6"/>
  <c r="C334" i="6"/>
  <c r="B334" i="6"/>
  <c r="P333" i="6"/>
  <c r="O333" i="6"/>
  <c r="D333" i="6"/>
  <c r="C333" i="6"/>
  <c r="B333" i="6"/>
  <c r="P332" i="6"/>
  <c r="O332" i="6"/>
  <c r="D332" i="6"/>
  <c r="C332" i="6"/>
  <c r="B332" i="6"/>
  <c r="P331" i="6"/>
  <c r="O331" i="6"/>
  <c r="D331" i="6"/>
  <c r="C331" i="6"/>
  <c r="B331" i="6"/>
  <c r="P330" i="6"/>
  <c r="O330" i="6"/>
  <c r="D330" i="6"/>
  <c r="C330" i="6"/>
  <c r="B330" i="6"/>
  <c r="P329" i="6"/>
  <c r="O329" i="6"/>
  <c r="D329" i="6"/>
  <c r="C329" i="6"/>
  <c r="B329" i="6"/>
  <c r="P328" i="6"/>
  <c r="O328" i="6"/>
  <c r="D328" i="6"/>
  <c r="C328" i="6"/>
  <c r="B328" i="6"/>
  <c r="P327" i="6"/>
  <c r="O327" i="6"/>
  <c r="D327" i="6"/>
  <c r="C327" i="6"/>
  <c r="B327" i="6"/>
  <c r="P326" i="6"/>
  <c r="O326" i="6"/>
  <c r="D326" i="6"/>
  <c r="C326" i="6"/>
  <c r="B326" i="6"/>
  <c r="P325" i="6"/>
  <c r="O325" i="6"/>
  <c r="D325" i="6"/>
  <c r="C325" i="6"/>
  <c r="B325" i="6"/>
  <c r="P324" i="6"/>
  <c r="O324" i="6"/>
  <c r="D324" i="6"/>
  <c r="C324" i="6"/>
  <c r="B324" i="6"/>
  <c r="P323" i="6"/>
  <c r="O323" i="6"/>
  <c r="D323" i="6"/>
  <c r="C323" i="6"/>
  <c r="B323" i="6"/>
  <c r="P322" i="6"/>
  <c r="O322" i="6"/>
  <c r="D322" i="6"/>
  <c r="C322" i="6"/>
  <c r="B322" i="6"/>
  <c r="P321" i="6"/>
  <c r="O321" i="6"/>
  <c r="D321" i="6"/>
  <c r="C321" i="6"/>
  <c r="B321" i="6"/>
  <c r="P320" i="6"/>
  <c r="O320" i="6"/>
  <c r="D320" i="6"/>
  <c r="C320" i="6"/>
  <c r="B320" i="6"/>
  <c r="P319" i="6"/>
  <c r="O319" i="6"/>
  <c r="D319" i="6"/>
  <c r="C319" i="6"/>
  <c r="B319" i="6"/>
  <c r="P318" i="6"/>
  <c r="O318" i="6"/>
  <c r="D318" i="6"/>
  <c r="C318" i="6"/>
  <c r="B318" i="6"/>
  <c r="P317" i="6"/>
  <c r="O317" i="6"/>
  <c r="D317" i="6"/>
  <c r="C317" i="6"/>
  <c r="B317" i="6"/>
  <c r="P316" i="6"/>
  <c r="O316" i="6"/>
  <c r="D316" i="6"/>
  <c r="C316" i="6"/>
  <c r="B316" i="6"/>
  <c r="P315" i="6"/>
  <c r="O315" i="6"/>
  <c r="D315" i="6"/>
  <c r="C315" i="6"/>
  <c r="B315" i="6"/>
  <c r="P314" i="6"/>
  <c r="O314" i="6"/>
  <c r="D314" i="6"/>
  <c r="C314" i="6"/>
  <c r="B314" i="6"/>
  <c r="P313" i="6"/>
  <c r="O313" i="6"/>
  <c r="D313" i="6"/>
  <c r="C313" i="6"/>
  <c r="B313" i="6"/>
  <c r="P312" i="6"/>
  <c r="O312" i="6"/>
  <c r="D312" i="6"/>
  <c r="C312" i="6"/>
  <c r="B312" i="6"/>
  <c r="P311" i="6"/>
  <c r="O311" i="6"/>
  <c r="D311" i="6"/>
  <c r="C311" i="6"/>
  <c r="B311" i="6"/>
  <c r="P310" i="6"/>
  <c r="O310" i="6"/>
  <c r="D310" i="6"/>
  <c r="C310" i="6"/>
  <c r="B310" i="6"/>
  <c r="P309" i="6"/>
  <c r="O309" i="6"/>
  <c r="D309" i="6"/>
  <c r="C309" i="6"/>
  <c r="B309" i="6"/>
  <c r="P308" i="6"/>
  <c r="O308" i="6"/>
  <c r="D308" i="6"/>
  <c r="C308" i="6"/>
  <c r="B308" i="6"/>
  <c r="P307" i="6"/>
  <c r="O307" i="6"/>
  <c r="D307" i="6"/>
  <c r="C307" i="6"/>
  <c r="B307" i="6"/>
  <c r="P306" i="6"/>
  <c r="O306" i="6"/>
  <c r="D306" i="6"/>
  <c r="C306" i="6"/>
  <c r="B306" i="6"/>
  <c r="P305" i="6"/>
  <c r="O305" i="6"/>
  <c r="D305" i="6"/>
  <c r="C305" i="6"/>
  <c r="B305" i="6"/>
  <c r="P304" i="6"/>
  <c r="O304" i="6"/>
  <c r="D304" i="6"/>
  <c r="C304" i="6"/>
  <c r="B304" i="6"/>
  <c r="P303" i="6"/>
  <c r="O303" i="6"/>
  <c r="D303" i="6"/>
  <c r="C303" i="6"/>
  <c r="B303" i="6"/>
  <c r="P302" i="6"/>
  <c r="O302" i="6"/>
  <c r="D302" i="6"/>
  <c r="C302" i="6"/>
  <c r="B302" i="6"/>
  <c r="P301" i="6"/>
  <c r="O301" i="6"/>
  <c r="D301" i="6"/>
  <c r="C301" i="6"/>
  <c r="B301" i="6"/>
  <c r="P300" i="6"/>
  <c r="O300" i="6"/>
  <c r="D300" i="6"/>
  <c r="C300" i="6"/>
  <c r="B300" i="6"/>
  <c r="P299" i="6"/>
  <c r="O299" i="6"/>
  <c r="D299" i="6"/>
  <c r="C299" i="6"/>
  <c r="B299" i="6"/>
  <c r="P298" i="6"/>
  <c r="O298" i="6"/>
  <c r="D298" i="6"/>
  <c r="C298" i="6"/>
  <c r="B298" i="6"/>
  <c r="P297" i="6"/>
  <c r="O297" i="6"/>
  <c r="D297" i="6"/>
  <c r="C297" i="6"/>
  <c r="B297" i="6"/>
  <c r="P296" i="6"/>
  <c r="O296" i="6"/>
  <c r="D296" i="6"/>
  <c r="C296" i="6"/>
  <c r="B296" i="6"/>
  <c r="P295" i="6"/>
  <c r="O295" i="6"/>
  <c r="D295" i="6"/>
  <c r="C295" i="6"/>
  <c r="B295" i="6"/>
  <c r="P294" i="6"/>
  <c r="O294" i="6"/>
  <c r="D294" i="6"/>
  <c r="C294" i="6"/>
  <c r="B294" i="6"/>
  <c r="P293" i="6"/>
  <c r="O293" i="6"/>
  <c r="D293" i="6"/>
  <c r="C293" i="6"/>
  <c r="B293" i="6"/>
  <c r="P292" i="6"/>
  <c r="O292" i="6"/>
  <c r="D292" i="6"/>
  <c r="C292" i="6"/>
  <c r="B292" i="6"/>
  <c r="P291" i="6"/>
  <c r="O291" i="6"/>
  <c r="D291" i="6"/>
  <c r="C291" i="6"/>
  <c r="B291" i="6"/>
  <c r="P290" i="6"/>
  <c r="O290" i="6"/>
  <c r="D290" i="6"/>
  <c r="C290" i="6"/>
  <c r="B290" i="6"/>
  <c r="P289" i="6"/>
  <c r="O289" i="6"/>
  <c r="D289" i="6"/>
  <c r="C289" i="6"/>
  <c r="B289" i="6"/>
  <c r="P288" i="6"/>
  <c r="O288" i="6"/>
  <c r="D288" i="6"/>
  <c r="C288" i="6"/>
  <c r="B288" i="6"/>
  <c r="P287" i="6"/>
  <c r="O287" i="6"/>
  <c r="D287" i="6"/>
  <c r="C287" i="6"/>
  <c r="B287" i="6"/>
  <c r="P286" i="6"/>
  <c r="O286" i="6"/>
  <c r="D286" i="6"/>
  <c r="C286" i="6"/>
  <c r="B286" i="6"/>
  <c r="P285" i="6"/>
  <c r="O285" i="6"/>
  <c r="D285" i="6"/>
  <c r="C285" i="6"/>
  <c r="B285" i="6"/>
  <c r="P284" i="6"/>
  <c r="O284" i="6"/>
  <c r="D284" i="6"/>
  <c r="C284" i="6"/>
  <c r="B284" i="6"/>
  <c r="P283" i="6"/>
  <c r="O283" i="6"/>
  <c r="D283" i="6"/>
  <c r="C283" i="6"/>
  <c r="B283" i="6"/>
  <c r="P282" i="6"/>
  <c r="O282" i="6"/>
  <c r="D282" i="6"/>
  <c r="C282" i="6"/>
  <c r="B282" i="6"/>
  <c r="P281" i="6"/>
  <c r="O281" i="6"/>
  <c r="D281" i="6"/>
  <c r="C281" i="6"/>
  <c r="B281" i="6"/>
  <c r="P280" i="6"/>
  <c r="O280" i="6"/>
  <c r="D280" i="6"/>
  <c r="C280" i="6"/>
  <c r="B280" i="6"/>
  <c r="P279" i="6"/>
  <c r="O279" i="6"/>
  <c r="D279" i="6"/>
  <c r="C279" i="6"/>
  <c r="B279" i="6"/>
  <c r="P278" i="6"/>
  <c r="O278" i="6"/>
  <c r="D278" i="6"/>
  <c r="C278" i="6"/>
  <c r="B278" i="6"/>
  <c r="P277" i="6"/>
  <c r="O277" i="6"/>
  <c r="D277" i="6"/>
  <c r="C277" i="6"/>
  <c r="B277" i="6"/>
  <c r="P276" i="6"/>
  <c r="O276" i="6"/>
  <c r="D276" i="6"/>
  <c r="C276" i="6"/>
  <c r="B276" i="6"/>
  <c r="P275" i="6"/>
  <c r="O275" i="6"/>
  <c r="D275" i="6"/>
  <c r="C275" i="6"/>
  <c r="B275" i="6"/>
  <c r="P274" i="6"/>
  <c r="O274" i="6"/>
  <c r="D274" i="6"/>
  <c r="C274" i="6"/>
  <c r="B274" i="6"/>
  <c r="P273" i="6"/>
  <c r="O273" i="6"/>
  <c r="D273" i="6"/>
  <c r="C273" i="6"/>
  <c r="B273" i="6"/>
  <c r="P272" i="6"/>
  <c r="O272" i="6"/>
  <c r="D272" i="6"/>
  <c r="C272" i="6"/>
  <c r="B272" i="6"/>
  <c r="P271" i="6"/>
  <c r="O271" i="6"/>
  <c r="D271" i="6"/>
  <c r="C271" i="6"/>
  <c r="B271" i="6"/>
  <c r="P270" i="6"/>
  <c r="O270" i="6"/>
  <c r="D270" i="6"/>
  <c r="C270" i="6"/>
  <c r="B270" i="6"/>
  <c r="P269" i="6"/>
  <c r="O269" i="6"/>
  <c r="D269" i="6"/>
  <c r="C269" i="6"/>
  <c r="B269" i="6"/>
  <c r="P268" i="6"/>
  <c r="O268" i="6"/>
  <c r="D268" i="6"/>
  <c r="C268" i="6"/>
  <c r="B268" i="6"/>
  <c r="P267" i="6"/>
  <c r="O267" i="6"/>
  <c r="D267" i="6"/>
  <c r="C267" i="6"/>
  <c r="B267" i="6"/>
  <c r="P266" i="6"/>
  <c r="O266" i="6"/>
  <c r="D266" i="6"/>
  <c r="C266" i="6"/>
  <c r="B266" i="6"/>
  <c r="P265" i="6"/>
  <c r="O265" i="6"/>
  <c r="D265" i="6"/>
  <c r="C265" i="6"/>
  <c r="B265" i="6"/>
  <c r="P264" i="6"/>
  <c r="O264" i="6"/>
  <c r="D264" i="6"/>
  <c r="C264" i="6"/>
  <c r="B264" i="6"/>
  <c r="P263" i="6"/>
  <c r="O263" i="6"/>
  <c r="D263" i="6"/>
  <c r="C263" i="6"/>
  <c r="B263" i="6"/>
  <c r="P262" i="6"/>
  <c r="O262" i="6"/>
  <c r="D262" i="6"/>
  <c r="C262" i="6"/>
  <c r="B262" i="6"/>
  <c r="P261" i="6"/>
  <c r="O261" i="6"/>
  <c r="D261" i="6"/>
  <c r="C261" i="6"/>
  <c r="B261" i="6"/>
  <c r="P260" i="6"/>
  <c r="O260" i="6"/>
  <c r="D260" i="6"/>
  <c r="C260" i="6"/>
  <c r="B260" i="6"/>
  <c r="P259" i="6"/>
  <c r="O259" i="6"/>
  <c r="D259" i="6"/>
  <c r="C259" i="6"/>
  <c r="B259" i="6"/>
  <c r="P258" i="6"/>
  <c r="O258" i="6"/>
  <c r="D258" i="6"/>
  <c r="C258" i="6"/>
  <c r="B258" i="6"/>
  <c r="P257" i="6"/>
  <c r="O257" i="6"/>
  <c r="D257" i="6"/>
  <c r="C257" i="6"/>
  <c r="B257" i="6"/>
  <c r="P256" i="6"/>
  <c r="O256" i="6"/>
  <c r="D256" i="6"/>
  <c r="C256" i="6"/>
  <c r="B256" i="6"/>
  <c r="P255" i="6"/>
  <c r="O255" i="6"/>
  <c r="D255" i="6"/>
  <c r="C255" i="6"/>
  <c r="B255" i="6"/>
  <c r="P254" i="6"/>
  <c r="O254" i="6"/>
  <c r="D254" i="6"/>
  <c r="C254" i="6"/>
  <c r="B254" i="6"/>
  <c r="P253" i="6"/>
  <c r="O253" i="6"/>
  <c r="D253" i="6"/>
  <c r="C253" i="6"/>
  <c r="B253" i="6"/>
  <c r="P252" i="6"/>
  <c r="O252" i="6"/>
  <c r="D252" i="6"/>
  <c r="C252" i="6"/>
  <c r="B252" i="6"/>
  <c r="P251" i="6"/>
  <c r="O251" i="6"/>
  <c r="D251" i="6"/>
  <c r="C251" i="6"/>
  <c r="B251" i="6"/>
  <c r="P250" i="6"/>
  <c r="O250" i="6"/>
  <c r="D250" i="6"/>
  <c r="C250" i="6"/>
  <c r="B250" i="6"/>
  <c r="P249" i="6"/>
  <c r="O249" i="6"/>
  <c r="D249" i="6"/>
  <c r="C249" i="6"/>
  <c r="B249" i="6"/>
  <c r="P248" i="6"/>
  <c r="O248" i="6"/>
  <c r="D248" i="6"/>
  <c r="C248" i="6"/>
  <c r="B248" i="6"/>
  <c r="P247" i="6"/>
  <c r="O247" i="6"/>
  <c r="D247" i="6"/>
  <c r="C247" i="6"/>
  <c r="B247" i="6"/>
  <c r="P246" i="6"/>
  <c r="O246" i="6"/>
  <c r="D246" i="6"/>
  <c r="C246" i="6"/>
  <c r="B246" i="6"/>
  <c r="P245" i="6"/>
  <c r="O245" i="6"/>
  <c r="D245" i="6"/>
  <c r="C245" i="6"/>
  <c r="B245" i="6"/>
  <c r="P244" i="6"/>
  <c r="O244" i="6"/>
  <c r="D244" i="6"/>
  <c r="C244" i="6"/>
  <c r="B244" i="6"/>
  <c r="P243" i="6"/>
  <c r="O243" i="6"/>
  <c r="D243" i="6"/>
  <c r="C243" i="6"/>
  <c r="B243" i="6"/>
  <c r="P242" i="6"/>
  <c r="O242" i="6"/>
  <c r="D242" i="6"/>
  <c r="C242" i="6"/>
  <c r="B242" i="6"/>
  <c r="P241" i="6"/>
  <c r="O241" i="6"/>
  <c r="D241" i="6"/>
  <c r="C241" i="6"/>
  <c r="B241" i="6"/>
  <c r="P240" i="6"/>
  <c r="O240" i="6"/>
  <c r="D240" i="6"/>
  <c r="C240" i="6"/>
  <c r="B240" i="6"/>
  <c r="P239" i="6"/>
  <c r="O239" i="6"/>
  <c r="D239" i="6"/>
  <c r="C239" i="6"/>
  <c r="B239" i="6"/>
  <c r="P238" i="6"/>
  <c r="O238" i="6"/>
  <c r="D238" i="6"/>
  <c r="C238" i="6"/>
  <c r="B238" i="6"/>
  <c r="P237" i="6"/>
  <c r="O237" i="6"/>
  <c r="D237" i="6"/>
  <c r="C237" i="6"/>
  <c r="B237" i="6"/>
  <c r="P236" i="6"/>
  <c r="O236" i="6"/>
  <c r="D236" i="6"/>
  <c r="C236" i="6"/>
  <c r="B236" i="6"/>
  <c r="P235" i="6"/>
  <c r="O235" i="6"/>
  <c r="D235" i="6"/>
  <c r="C235" i="6"/>
  <c r="B235" i="6"/>
  <c r="P234" i="6"/>
  <c r="O234" i="6"/>
  <c r="D234" i="6"/>
  <c r="C234" i="6"/>
  <c r="B234" i="6"/>
  <c r="P233" i="6"/>
  <c r="O233" i="6"/>
  <c r="D233" i="6"/>
  <c r="C233" i="6"/>
  <c r="B233" i="6"/>
  <c r="P232" i="6"/>
  <c r="O232" i="6"/>
  <c r="D232" i="6"/>
  <c r="C232" i="6"/>
  <c r="B232" i="6"/>
  <c r="P231" i="6"/>
  <c r="O231" i="6"/>
  <c r="D231" i="6"/>
  <c r="C231" i="6"/>
  <c r="B231" i="6"/>
  <c r="P230" i="6"/>
  <c r="O230" i="6"/>
  <c r="D230" i="6"/>
  <c r="C230" i="6"/>
  <c r="B230" i="6"/>
  <c r="P229" i="6"/>
  <c r="O229" i="6"/>
  <c r="D229" i="6"/>
  <c r="C229" i="6"/>
  <c r="B229" i="6"/>
  <c r="P228" i="6"/>
  <c r="O228" i="6"/>
  <c r="D228" i="6"/>
  <c r="C228" i="6"/>
  <c r="B228" i="6"/>
  <c r="P227" i="6"/>
  <c r="O227" i="6"/>
  <c r="D227" i="6"/>
  <c r="C227" i="6"/>
  <c r="B227" i="6"/>
  <c r="P226" i="6"/>
  <c r="O226" i="6"/>
  <c r="D226" i="6"/>
  <c r="C226" i="6"/>
  <c r="B226" i="6"/>
  <c r="P225" i="6"/>
  <c r="O225" i="6"/>
  <c r="D225" i="6"/>
  <c r="C225" i="6"/>
  <c r="B225" i="6"/>
  <c r="P224" i="6"/>
  <c r="O224" i="6"/>
  <c r="D224" i="6"/>
  <c r="C224" i="6"/>
  <c r="B224" i="6"/>
  <c r="P223" i="6"/>
  <c r="O223" i="6"/>
  <c r="D223" i="6"/>
  <c r="C223" i="6"/>
  <c r="B223" i="6"/>
  <c r="P222" i="6"/>
  <c r="O222" i="6"/>
  <c r="D222" i="6"/>
  <c r="C222" i="6"/>
  <c r="B222" i="6"/>
  <c r="P221" i="6"/>
  <c r="O221" i="6"/>
  <c r="D221" i="6"/>
  <c r="C221" i="6"/>
  <c r="B221" i="6"/>
  <c r="P220" i="6"/>
  <c r="O220" i="6"/>
  <c r="D220" i="6"/>
  <c r="C220" i="6"/>
  <c r="B220" i="6"/>
  <c r="P219" i="6"/>
  <c r="O219" i="6"/>
  <c r="D219" i="6"/>
  <c r="C219" i="6"/>
  <c r="B219" i="6"/>
  <c r="P218" i="6"/>
  <c r="O218" i="6"/>
  <c r="D218" i="6"/>
  <c r="C218" i="6"/>
  <c r="B218" i="6"/>
  <c r="P217" i="6"/>
  <c r="O217" i="6"/>
  <c r="D217" i="6"/>
  <c r="C217" i="6"/>
  <c r="B217" i="6"/>
  <c r="P216" i="6"/>
  <c r="O216" i="6"/>
  <c r="D216" i="6"/>
  <c r="C216" i="6"/>
  <c r="B216" i="6"/>
  <c r="P215" i="6"/>
  <c r="O215" i="6"/>
  <c r="D215" i="6"/>
  <c r="C215" i="6"/>
  <c r="B215" i="6"/>
  <c r="P214" i="6"/>
  <c r="O214" i="6"/>
  <c r="D214" i="6"/>
  <c r="C214" i="6"/>
  <c r="B214" i="6"/>
  <c r="P213" i="6"/>
  <c r="O213" i="6"/>
  <c r="D213" i="6"/>
  <c r="C213" i="6"/>
  <c r="B213" i="6"/>
  <c r="P212" i="6"/>
  <c r="O212" i="6"/>
  <c r="D212" i="6"/>
  <c r="C212" i="6"/>
  <c r="B212" i="6"/>
  <c r="P211" i="6"/>
  <c r="O211" i="6"/>
  <c r="D211" i="6"/>
  <c r="C211" i="6"/>
  <c r="B211" i="6"/>
  <c r="P210" i="6"/>
  <c r="O210" i="6"/>
  <c r="D210" i="6"/>
  <c r="C210" i="6"/>
  <c r="B210" i="6"/>
  <c r="P209" i="6"/>
  <c r="O209" i="6"/>
  <c r="D209" i="6"/>
  <c r="C209" i="6"/>
  <c r="B209" i="6"/>
  <c r="P208" i="6"/>
  <c r="O208" i="6"/>
  <c r="D208" i="6"/>
  <c r="C208" i="6"/>
  <c r="B208" i="6"/>
  <c r="P207" i="6"/>
  <c r="O207" i="6"/>
  <c r="D207" i="6"/>
  <c r="C207" i="6"/>
  <c r="B207" i="6"/>
  <c r="P206" i="6"/>
  <c r="O206" i="6"/>
  <c r="D206" i="6"/>
  <c r="C206" i="6"/>
  <c r="B206" i="6"/>
  <c r="P205" i="6"/>
  <c r="O205" i="6"/>
  <c r="D205" i="6"/>
  <c r="C205" i="6"/>
  <c r="B205" i="6"/>
  <c r="P204" i="6"/>
  <c r="O204" i="6"/>
  <c r="D204" i="6"/>
  <c r="C204" i="6"/>
  <c r="B204" i="6"/>
  <c r="P203" i="6"/>
  <c r="O203" i="6"/>
  <c r="D203" i="6"/>
  <c r="C203" i="6"/>
  <c r="B203" i="6"/>
  <c r="P202" i="6"/>
  <c r="O202" i="6"/>
  <c r="D202" i="6"/>
  <c r="C202" i="6"/>
  <c r="B202" i="6"/>
  <c r="P201" i="6"/>
  <c r="O201" i="6"/>
  <c r="D201" i="6"/>
  <c r="C201" i="6"/>
  <c r="B201" i="6"/>
  <c r="P200" i="6"/>
  <c r="O200" i="6"/>
  <c r="D200" i="6"/>
  <c r="C200" i="6"/>
  <c r="B200" i="6"/>
  <c r="P199" i="6"/>
  <c r="O199" i="6"/>
  <c r="D199" i="6"/>
  <c r="C199" i="6"/>
  <c r="B199" i="6"/>
  <c r="P198" i="6"/>
  <c r="O198" i="6"/>
  <c r="D198" i="6"/>
  <c r="C198" i="6"/>
  <c r="B198" i="6"/>
  <c r="P197" i="6"/>
  <c r="O197" i="6"/>
  <c r="D197" i="6"/>
  <c r="C197" i="6"/>
  <c r="B197" i="6"/>
  <c r="P196" i="6"/>
  <c r="O196" i="6"/>
  <c r="D196" i="6"/>
  <c r="C196" i="6"/>
  <c r="B196" i="6"/>
  <c r="P195" i="6"/>
  <c r="O195" i="6"/>
  <c r="D195" i="6"/>
  <c r="C195" i="6"/>
  <c r="B195" i="6"/>
  <c r="P194" i="6"/>
  <c r="O194" i="6"/>
  <c r="D194" i="6"/>
  <c r="C194" i="6"/>
  <c r="B194" i="6"/>
  <c r="P193" i="6"/>
  <c r="O193" i="6"/>
  <c r="D193" i="6"/>
  <c r="C193" i="6"/>
  <c r="B193" i="6"/>
  <c r="P192" i="6"/>
  <c r="O192" i="6"/>
  <c r="D192" i="6"/>
  <c r="C192" i="6"/>
  <c r="B192" i="6"/>
  <c r="P191" i="6"/>
  <c r="O191" i="6"/>
  <c r="D191" i="6"/>
  <c r="C191" i="6"/>
  <c r="B191" i="6"/>
  <c r="P190" i="6"/>
  <c r="O190" i="6"/>
  <c r="D190" i="6"/>
  <c r="C190" i="6"/>
  <c r="B190" i="6"/>
  <c r="P189" i="6"/>
  <c r="O189" i="6"/>
  <c r="D189" i="6"/>
  <c r="C189" i="6"/>
  <c r="B189" i="6"/>
  <c r="P188" i="6"/>
  <c r="O188" i="6"/>
  <c r="D188" i="6"/>
  <c r="C188" i="6"/>
  <c r="B188" i="6"/>
  <c r="P187" i="6"/>
  <c r="O187" i="6"/>
  <c r="D187" i="6"/>
  <c r="C187" i="6"/>
  <c r="B187" i="6"/>
  <c r="P186" i="6"/>
  <c r="O186" i="6"/>
  <c r="D186" i="6"/>
  <c r="C186" i="6"/>
  <c r="B186" i="6"/>
  <c r="P185" i="6"/>
  <c r="O185" i="6"/>
  <c r="D185" i="6"/>
  <c r="C185" i="6"/>
  <c r="B185" i="6"/>
  <c r="P184" i="6"/>
  <c r="O184" i="6"/>
  <c r="D184" i="6"/>
  <c r="C184" i="6"/>
  <c r="B184" i="6"/>
  <c r="P183" i="6"/>
  <c r="O183" i="6"/>
  <c r="D183" i="6"/>
  <c r="C183" i="6"/>
  <c r="B183" i="6"/>
  <c r="P182" i="6"/>
  <c r="O182" i="6"/>
  <c r="D182" i="6"/>
  <c r="C182" i="6"/>
  <c r="B182" i="6"/>
  <c r="P181" i="6"/>
  <c r="O181" i="6"/>
  <c r="D181" i="6"/>
  <c r="C181" i="6"/>
  <c r="B181" i="6"/>
  <c r="P180" i="6"/>
  <c r="O180" i="6"/>
  <c r="D180" i="6"/>
  <c r="C180" i="6"/>
  <c r="B180" i="6"/>
  <c r="P179" i="6"/>
  <c r="O179" i="6"/>
  <c r="D179" i="6"/>
  <c r="C179" i="6"/>
  <c r="B179" i="6"/>
  <c r="P178" i="6"/>
  <c r="O178" i="6"/>
  <c r="D178" i="6"/>
  <c r="C178" i="6"/>
  <c r="B178" i="6"/>
  <c r="P177" i="6"/>
  <c r="O177" i="6"/>
  <c r="D177" i="6"/>
  <c r="C177" i="6"/>
  <c r="B177" i="6"/>
  <c r="P176" i="6"/>
  <c r="O176" i="6"/>
  <c r="D176" i="6"/>
  <c r="C176" i="6"/>
  <c r="B176" i="6"/>
  <c r="P175" i="6"/>
  <c r="O175" i="6"/>
  <c r="D175" i="6"/>
  <c r="C175" i="6"/>
  <c r="B175" i="6"/>
  <c r="P174" i="6"/>
  <c r="O174" i="6"/>
  <c r="D174" i="6"/>
  <c r="C174" i="6"/>
  <c r="B174" i="6"/>
  <c r="P173" i="6"/>
  <c r="O173" i="6"/>
  <c r="D173" i="6"/>
  <c r="C173" i="6"/>
  <c r="B173" i="6"/>
  <c r="P172" i="6"/>
  <c r="O172" i="6"/>
  <c r="D172" i="6"/>
  <c r="C172" i="6"/>
  <c r="B172" i="6"/>
  <c r="P171" i="6"/>
  <c r="O171" i="6"/>
  <c r="D171" i="6"/>
  <c r="C171" i="6"/>
  <c r="B171" i="6"/>
  <c r="P170" i="6"/>
  <c r="O170" i="6"/>
  <c r="D170" i="6"/>
  <c r="C170" i="6"/>
  <c r="B170" i="6"/>
  <c r="P169" i="6"/>
  <c r="O169" i="6"/>
  <c r="D169" i="6"/>
  <c r="C169" i="6"/>
  <c r="B169" i="6"/>
  <c r="P168" i="6"/>
  <c r="O168" i="6"/>
  <c r="D168" i="6"/>
  <c r="C168" i="6"/>
  <c r="B168" i="6"/>
  <c r="P167" i="6"/>
  <c r="O167" i="6"/>
  <c r="D167" i="6"/>
  <c r="C167" i="6"/>
  <c r="B167" i="6"/>
  <c r="P166" i="6"/>
  <c r="O166" i="6"/>
  <c r="D166" i="6"/>
  <c r="C166" i="6"/>
  <c r="B166" i="6"/>
  <c r="P165" i="6"/>
  <c r="O165" i="6"/>
  <c r="D165" i="6"/>
  <c r="C165" i="6"/>
  <c r="B165" i="6"/>
  <c r="P164" i="6"/>
  <c r="O164" i="6"/>
  <c r="D164" i="6"/>
  <c r="C164" i="6"/>
  <c r="B164" i="6"/>
  <c r="P163" i="6"/>
  <c r="O163" i="6"/>
  <c r="D163" i="6"/>
  <c r="C163" i="6"/>
  <c r="B163" i="6"/>
  <c r="P162" i="6"/>
  <c r="O162" i="6"/>
  <c r="D162" i="6"/>
  <c r="C162" i="6"/>
  <c r="B162" i="6"/>
  <c r="P161" i="6"/>
  <c r="O161" i="6"/>
  <c r="D161" i="6"/>
  <c r="C161" i="6"/>
  <c r="B161" i="6"/>
  <c r="P160" i="6"/>
  <c r="O160" i="6"/>
  <c r="D160" i="6"/>
  <c r="C160" i="6"/>
  <c r="B160" i="6"/>
  <c r="P159" i="6"/>
  <c r="O159" i="6"/>
  <c r="D159" i="6"/>
  <c r="C159" i="6"/>
  <c r="B159" i="6"/>
  <c r="P158" i="6"/>
  <c r="O158" i="6"/>
  <c r="D158" i="6"/>
  <c r="C158" i="6"/>
  <c r="B158" i="6"/>
  <c r="P157" i="6"/>
  <c r="O157" i="6"/>
  <c r="D157" i="6"/>
  <c r="C157" i="6"/>
  <c r="B157" i="6"/>
  <c r="P156" i="6"/>
  <c r="O156" i="6"/>
  <c r="D156" i="6"/>
  <c r="C156" i="6"/>
  <c r="B156" i="6"/>
  <c r="P155" i="6"/>
  <c r="O155" i="6"/>
  <c r="D155" i="6"/>
  <c r="C155" i="6"/>
  <c r="B155" i="6"/>
  <c r="P154" i="6"/>
  <c r="O154" i="6"/>
  <c r="D154" i="6"/>
  <c r="C154" i="6"/>
  <c r="B154" i="6"/>
  <c r="P153" i="6"/>
  <c r="O153" i="6"/>
  <c r="D153" i="6"/>
  <c r="C153" i="6"/>
  <c r="B153" i="6"/>
  <c r="P152" i="6"/>
  <c r="O152" i="6"/>
  <c r="D152" i="6"/>
  <c r="C152" i="6"/>
  <c r="B152" i="6"/>
  <c r="P151" i="6"/>
  <c r="O151" i="6"/>
  <c r="D151" i="6"/>
  <c r="C151" i="6"/>
  <c r="B151" i="6"/>
  <c r="P150" i="6"/>
  <c r="O150" i="6"/>
  <c r="D150" i="6"/>
  <c r="C150" i="6"/>
  <c r="B150" i="6"/>
  <c r="P149" i="6"/>
  <c r="O149" i="6"/>
  <c r="D149" i="6"/>
  <c r="C149" i="6"/>
  <c r="B149" i="6"/>
  <c r="P148" i="6"/>
  <c r="O148" i="6"/>
  <c r="D148" i="6"/>
  <c r="C148" i="6"/>
  <c r="B148" i="6"/>
  <c r="P147" i="6"/>
  <c r="O147" i="6"/>
  <c r="D147" i="6"/>
  <c r="C147" i="6"/>
  <c r="B147" i="6"/>
  <c r="P146" i="6"/>
  <c r="O146" i="6"/>
  <c r="D146" i="6"/>
  <c r="C146" i="6"/>
  <c r="B146" i="6"/>
  <c r="P145" i="6"/>
  <c r="O145" i="6"/>
  <c r="D145" i="6"/>
  <c r="C145" i="6"/>
  <c r="B145" i="6"/>
  <c r="P144" i="6"/>
  <c r="O144" i="6"/>
  <c r="D144" i="6"/>
  <c r="C144" i="6"/>
  <c r="B144" i="6"/>
  <c r="P143" i="6"/>
  <c r="O143" i="6"/>
  <c r="D143" i="6"/>
  <c r="C143" i="6"/>
  <c r="B143" i="6"/>
  <c r="P142" i="6"/>
  <c r="O142" i="6"/>
  <c r="D142" i="6"/>
  <c r="C142" i="6"/>
  <c r="B142" i="6"/>
  <c r="P141" i="6"/>
  <c r="O141" i="6"/>
  <c r="D141" i="6"/>
  <c r="C141" i="6"/>
  <c r="B141" i="6"/>
  <c r="P140" i="6"/>
  <c r="O140" i="6"/>
  <c r="D140" i="6"/>
  <c r="C140" i="6"/>
  <c r="B140" i="6"/>
  <c r="P139" i="6"/>
  <c r="O139" i="6"/>
  <c r="D139" i="6"/>
  <c r="C139" i="6"/>
  <c r="B139" i="6"/>
  <c r="P138" i="6"/>
  <c r="O138" i="6"/>
  <c r="D138" i="6"/>
  <c r="C138" i="6"/>
  <c r="B138" i="6"/>
  <c r="P137" i="6"/>
  <c r="O137" i="6"/>
  <c r="D137" i="6"/>
  <c r="C137" i="6"/>
  <c r="B137" i="6"/>
  <c r="P136" i="6"/>
  <c r="O136" i="6"/>
  <c r="D136" i="6"/>
  <c r="C136" i="6"/>
  <c r="B136" i="6"/>
  <c r="P135" i="6"/>
  <c r="O135" i="6"/>
  <c r="D135" i="6"/>
  <c r="C135" i="6"/>
  <c r="B135" i="6"/>
  <c r="P134" i="6"/>
  <c r="O134" i="6"/>
  <c r="D134" i="6"/>
  <c r="C134" i="6"/>
  <c r="B134" i="6"/>
  <c r="P133" i="6"/>
  <c r="O133" i="6"/>
  <c r="D133" i="6"/>
  <c r="C133" i="6"/>
  <c r="B133" i="6"/>
  <c r="P132" i="6"/>
  <c r="O132" i="6"/>
  <c r="D132" i="6"/>
  <c r="C132" i="6"/>
  <c r="B132" i="6"/>
  <c r="P131" i="6"/>
  <c r="O131" i="6"/>
  <c r="D131" i="6"/>
  <c r="C131" i="6"/>
  <c r="B131" i="6"/>
  <c r="P130" i="6"/>
  <c r="O130" i="6"/>
  <c r="D130" i="6"/>
  <c r="C130" i="6"/>
  <c r="B130" i="6"/>
  <c r="P129" i="6"/>
  <c r="O129" i="6"/>
  <c r="D129" i="6"/>
  <c r="C129" i="6"/>
  <c r="B129" i="6"/>
  <c r="P128" i="6"/>
  <c r="O128" i="6"/>
  <c r="D128" i="6"/>
  <c r="C128" i="6"/>
  <c r="B128" i="6"/>
  <c r="P127" i="6"/>
  <c r="O127" i="6"/>
  <c r="D127" i="6"/>
  <c r="C127" i="6"/>
  <c r="B127" i="6"/>
  <c r="P126" i="6"/>
  <c r="O126" i="6"/>
  <c r="D126" i="6"/>
  <c r="C126" i="6"/>
  <c r="B126" i="6"/>
  <c r="P125" i="6"/>
  <c r="O125" i="6"/>
  <c r="D125" i="6"/>
  <c r="C125" i="6"/>
  <c r="B125" i="6"/>
  <c r="P124" i="6"/>
  <c r="O124" i="6"/>
  <c r="D124" i="6"/>
  <c r="C124" i="6"/>
  <c r="B124" i="6"/>
  <c r="P123" i="6"/>
  <c r="O123" i="6"/>
  <c r="D123" i="6"/>
  <c r="C123" i="6"/>
  <c r="B123" i="6"/>
  <c r="P122" i="6"/>
  <c r="O122" i="6"/>
  <c r="D122" i="6"/>
  <c r="C122" i="6"/>
  <c r="B122" i="6"/>
  <c r="P121" i="6"/>
  <c r="O121" i="6"/>
  <c r="D121" i="6"/>
  <c r="C121" i="6"/>
  <c r="B121" i="6"/>
  <c r="P120" i="6"/>
  <c r="O120" i="6"/>
  <c r="D120" i="6"/>
  <c r="C120" i="6"/>
  <c r="B120" i="6"/>
  <c r="P119" i="6"/>
  <c r="O119" i="6"/>
  <c r="D119" i="6"/>
  <c r="C119" i="6"/>
  <c r="B119" i="6"/>
  <c r="P118" i="6"/>
  <c r="O118" i="6"/>
  <c r="D118" i="6"/>
  <c r="C118" i="6"/>
  <c r="B118" i="6"/>
  <c r="P117" i="6"/>
  <c r="O117" i="6"/>
  <c r="D117" i="6"/>
  <c r="C117" i="6"/>
  <c r="B117" i="6"/>
  <c r="P116" i="6"/>
  <c r="O116" i="6"/>
  <c r="D116" i="6"/>
  <c r="C116" i="6"/>
  <c r="B116" i="6"/>
  <c r="P115" i="6"/>
  <c r="O115" i="6"/>
  <c r="D115" i="6"/>
  <c r="C115" i="6"/>
  <c r="B115" i="6"/>
  <c r="P114" i="6"/>
  <c r="O114" i="6"/>
  <c r="D114" i="6"/>
  <c r="C114" i="6"/>
  <c r="B114" i="6"/>
  <c r="P113" i="6"/>
  <c r="O113" i="6"/>
  <c r="D113" i="6"/>
  <c r="C113" i="6"/>
  <c r="B113" i="6"/>
  <c r="P112" i="6"/>
  <c r="O112" i="6"/>
  <c r="D112" i="6"/>
  <c r="C112" i="6"/>
  <c r="B112" i="6"/>
  <c r="P111" i="6"/>
  <c r="O111" i="6"/>
  <c r="D111" i="6"/>
  <c r="C111" i="6"/>
  <c r="B111" i="6"/>
  <c r="P110" i="6"/>
  <c r="O110" i="6"/>
  <c r="D110" i="6"/>
  <c r="C110" i="6"/>
  <c r="B110" i="6"/>
  <c r="P109" i="6"/>
  <c r="O109" i="6"/>
  <c r="D109" i="6"/>
  <c r="C109" i="6"/>
  <c r="B109" i="6"/>
  <c r="P108" i="6"/>
  <c r="O108" i="6"/>
  <c r="D108" i="6"/>
  <c r="C108" i="6"/>
  <c r="B108" i="6"/>
  <c r="P107" i="6"/>
  <c r="O107" i="6"/>
  <c r="D107" i="6"/>
  <c r="C107" i="6"/>
  <c r="B107" i="6"/>
  <c r="P106" i="6"/>
  <c r="O106" i="6"/>
  <c r="D106" i="6"/>
  <c r="C106" i="6"/>
  <c r="B106" i="6"/>
  <c r="P105" i="6"/>
  <c r="O105" i="6"/>
  <c r="D105" i="6"/>
  <c r="C105" i="6"/>
  <c r="B105" i="6"/>
  <c r="P104" i="6"/>
  <c r="O104" i="6"/>
  <c r="D104" i="6"/>
  <c r="C104" i="6"/>
  <c r="B104" i="6"/>
  <c r="P103" i="6"/>
  <c r="O103" i="6"/>
  <c r="D103" i="6"/>
  <c r="C103" i="6"/>
  <c r="B103" i="6"/>
  <c r="P102" i="6"/>
  <c r="O102" i="6"/>
  <c r="D102" i="6"/>
  <c r="C102" i="6"/>
  <c r="B102" i="6"/>
  <c r="P101" i="6"/>
  <c r="O101" i="6"/>
  <c r="D101" i="6"/>
  <c r="C101" i="6"/>
  <c r="B101" i="6"/>
  <c r="P100" i="6"/>
  <c r="O100" i="6"/>
  <c r="D100" i="6"/>
  <c r="C100" i="6"/>
  <c r="B100" i="6"/>
  <c r="P99" i="6"/>
  <c r="O99" i="6"/>
  <c r="D99" i="6"/>
  <c r="C99" i="6"/>
  <c r="B99" i="6"/>
  <c r="P98" i="6"/>
  <c r="O98" i="6"/>
  <c r="D98" i="6"/>
  <c r="C98" i="6"/>
  <c r="B98" i="6"/>
  <c r="P97" i="6"/>
  <c r="O97" i="6"/>
  <c r="D97" i="6"/>
  <c r="C97" i="6"/>
  <c r="B97" i="6"/>
  <c r="P96" i="6"/>
  <c r="O96" i="6"/>
  <c r="D96" i="6"/>
  <c r="C96" i="6"/>
  <c r="B96" i="6"/>
  <c r="P95" i="6"/>
  <c r="O95" i="6"/>
  <c r="D95" i="6"/>
  <c r="C95" i="6"/>
  <c r="B95" i="6"/>
  <c r="P94" i="6"/>
  <c r="O94" i="6"/>
  <c r="D94" i="6"/>
  <c r="C94" i="6"/>
  <c r="B94" i="6"/>
  <c r="P93" i="6"/>
  <c r="O93" i="6"/>
  <c r="D93" i="6"/>
  <c r="C93" i="6"/>
  <c r="B93" i="6"/>
  <c r="P92" i="6"/>
  <c r="O92" i="6"/>
  <c r="D92" i="6"/>
  <c r="C92" i="6"/>
  <c r="B92" i="6"/>
  <c r="P91" i="6"/>
  <c r="O91" i="6"/>
  <c r="D91" i="6"/>
  <c r="C91" i="6"/>
  <c r="B91" i="6"/>
  <c r="P90" i="6"/>
  <c r="O90" i="6"/>
  <c r="D90" i="6"/>
  <c r="C90" i="6"/>
  <c r="B90" i="6"/>
  <c r="P89" i="6"/>
  <c r="O89" i="6"/>
  <c r="D89" i="6"/>
  <c r="C89" i="6"/>
  <c r="B89" i="6"/>
  <c r="P88" i="6"/>
  <c r="O88" i="6"/>
  <c r="D88" i="6"/>
  <c r="C88" i="6"/>
  <c r="B88" i="6"/>
  <c r="P87" i="6"/>
  <c r="O87" i="6"/>
  <c r="D87" i="6"/>
  <c r="C87" i="6"/>
  <c r="B87" i="6"/>
  <c r="P86" i="6"/>
  <c r="O86" i="6"/>
  <c r="D86" i="6"/>
  <c r="C86" i="6"/>
  <c r="B86" i="6"/>
  <c r="P85" i="6"/>
  <c r="O85" i="6"/>
  <c r="D85" i="6"/>
  <c r="C85" i="6"/>
  <c r="B85" i="6"/>
  <c r="P84" i="6"/>
  <c r="O84" i="6"/>
  <c r="D84" i="6"/>
  <c r="C84" i="6"/>
  <c r="B84" i="6"/>
  <c r="P83" i="6"/>
  <c r="O83" i="6"/>
  <c r="D83" i="6"/>
  <c r="C83" i="6"/>
  <c r="B83" i="6"/>
  <c r="P82" i="6"/>
  <c r="O82" i="6"/>
  <c r="D82" i="6"/>
  <c r="C82" i="6"/>
  <c r="B82" i="6"/>
  <c r="P81" i="6"/>
  <c r="O81" i="6"/>
  <c r="D81" i="6"/>
  <c r="C81" i="6"/>
  <c r="B81" i="6"/>
  <c r="P80" i="6"/>
  <c r="O80" i="6"/>
  <c r="D80" i="6"/>
  <c r="C80" i="6"/>
  <c r="B80" i="6"/>
  <c r="P79" i="6"/>
  <c r="O79" i="6"/>
  <c r="D79" i="6"/>
  <c r="C79" i="6"/>
  <c r="B79" i="6"/>
  <c r="P78" i="6"/>
  <c r="O78" i="6"/>
  <c r="D78" i="6"/>
  <c r="C78" i="6"/>
  <c r="B78" i="6"/>
  <c r="P77" i="6"/>
  <c r="O77" i="6"/>
  <c r="D77" i="6"/>
  <c r="C77" i="6"/>
  <c r="B77" i="6"/>
  <c r="P76" i="6"/>
  <c r="O76" i="6"/>
  <c r="D76" i="6"/>
  <c r="C76" i="6"/>
  <c r="B76" i="6"/>
  <c r="P75" i="6"/>
  <c r="O75" i="6"/>
  <c r="D75" i="6"/>
  <c r="C75" i="6"/>
  <c r="B75" i="6"/>
  <c r="P74" i="6"/>
  <c r="O74" i="6"/>
  <c r="D74" i="6"/>
  <c r="C74" i="6"/>
  <c r="B74" i="6"/>
  <c r="P73" i="6"/>
  <c r="O73" i="6"/>
  <c r="D73" i="6"/>
  <c r="C73" i="6"/>
  <c r="B73" i="6"/>
  <c r="P72" i="6"/>
  <c r="O72" i="6"/>
  <c r="D72" i="6"/>
  <c r="C72" i="6"/>
  <c r="B72" i="6"/>
  <c r="P71" i="6"/>
  <c r="O71" i="6"/>
  <c r="D71" i="6"/>
  <c r="C71" i="6"/>
  <c r="B71" i="6"/>
  <c r="P70" i="6"/>
  <c r="O70" i="6"/>
  <c r="D70" i="6"/>
  <c r="C70" i="6"/>
  <c r="B70" i="6"/>
  <c r="P69" i="6"/>
  <c r="O69" i="6"/>
  <c r="D69" i="6"/>
  <c r="C69" i="6"/>
  <c r="B69" i="6"/>
  <c r="P68" i="6"/>
  <c r="O68" i="6"/>
  <c r="D68" i="6"/>
  <c r="C68" i="6"/>
  <c r="B68" i="6"/>
  <c r="P67" i="6"/>
  <c r="O67" i="6"/>
  <c r="D67" i="6"/>
  <c r="C67" i="6"/>
  <c r="B67" i="6"/>
  <c r="P66" i="6"/>
  <c r="O66" i="6"/>
  <c r="D66" i="6"/>
  <c r="C66" i="6"/>
  <c r="B66" i="6"/>
  <c r="P65" i="6"/>
  <c r="O65" i="6"/>
  <c r="D65" i="6"/>
  <c r="C65" i="6"/>
  <c r="B65" i="6"/>
  <c r="P64" i="6"/>
  <c r="O64" i="6"/>
  <c r="D64" i="6"/>
  <c r="C64" i="6"/>
  <c r="B64" i="6"/>
  <c r="P63" i="6"/>
  <c r="O63" i="6"/>
  <c r="D63" i="6"/>
  <c r="C63" i="6"/>
  <c r="B63" i="6"/>
  <c r="P62" i="6"/>
  <c r="O62" i="6"/>
  <c r="D62" i="6"/>
  <c r="C62" i="6"/>
  <c r="B62" i="6"/>
  <c r="P61" i="6"/>
  <c r="O61" i="6"/>
  <c r="D61" i="6"/>
  <c r="C61" i="6"/>
  <c r="B61" i="6"/>
  <c r="P60" i="6"/>
  <c r="O60" i="6"/>
  <c r="D60" i="6"/>
  <c r="C60" i="6"/>
  <c r="B60" i="6"/>
  <c r="P59" i="6"/>
  <c r="O59" i="6"/>
  <c r="D59" i="6"/>
  <c r="C59" i="6"/>
  <c r="B59" i="6"/>
  <c r="P58" i="6"/>
  <c r="O58" i="6"/>
  <c r="D58" i="6"/>
  <c r="C58" i="6"/>
  <c r="B58" i="6"/>
  <c r="P57" i="6"/>
  <c r="O57" i="6"/>
  <c r="D57" i="6"/>
  <c r="C57" i="6"/>
  <c r="B57" i="6"/>
  <c r="P56" i="6"/>
  <c r="O56" i="6"/>
  <c r="D56" i="6"/>
  <c r="C56" i="6"/>
  <c r="B56" i="6"/>
  <c r="P55" i="6"/>
  <c r="O55" i="6"/>
  <c r="D55" i="6"/>
  <c r="C55" i="6"/>
  <c r="B55" i="6"/>
  <c r="P54" i="6"/>
  <c r="O54" i="6"/>
  <c r="D54" i="6"/>
  <c r="C54" i="6"/>
  <c r="B54" i="6"/>
  <c r="P53" i="6"/>
  <c r="O53" i="6"/>
  <c r="D53" i="6"/>
  <c r="C53" i="6"/>
  <c r="B53" i="6"/>
  <c r="P52" i="6"/>
  <c r="O52" i="6"/>
  <c r="D52" i="6"/>
  <c r="C52" i="6"/>
  <c r="B52" i="6"/>
  <c r="P51" i="6"/>
  <c r="O51" i="6"/>
  <c r="D51" i="6"/>
  <c r="C51" i="6"/>
  <c r="B51" i="6"/>
  <c r="P50" i="6"/>
  <c r="O50" i="6"/>
  <c r="D50" i="6"/>
  <c r="C50" i="6"/>
  <c r="B50" i="6"/>
  <c r="P49" i="6"/>
  <c r="O49" i="6"/>
  <c r="D49" i="6"/>
  <c r="C49" i="6"/>
  <c r="B49" i="6"/>
  <c r="P48" i="6"/>
  <c r="O48" i="6"/>
  <c r="D48" i="6"/>
  <c r="C48" i="6"/>
  <c r="B48" i="6"/>
  <c r="P47" i="6"/>
  <c r="O47" i="6"/>
  <c r="D47" i="6"/>
  <c r="C47" i="6"/>
  <c r="B47" i="6"/>
  <c r="P46" i="6"/>
  <c r="O46" i="6"/>
  <c r="D46" i="6"/>
  <c r="C46" i="6"/>
  <c r="B46" i="6"/>
  <c r="P45" i="6"/>
  <c r="O45" i="6"/>
  <c r="D45" i="6"/>
  <c r="C45" i="6"/>
  <c r="B45" i="6"/>
  <c r="P44" i="6"/>
  <c r="O44" i="6"/>
  <c r="D44" i="6"/>
  <c r="C44" i="6"/>
  <c r="B44" i="6"/>
  <c r="P43" i="6"/>
  <c r="O43" i="6"/>
  <c r="D43" i="6"/>
  <c r="C43" i="6"/>
  <c r="B43" i="6"/>
  <c r="P42" i="6"/>
  <c r="O42" i="6"/>
  <c r="D42" i="6"/>
  <c r="C42" i="6"/>
  <c r="B42" i="6"/>
  <c r="P41" i="6"/>
  <c r="O41" i="6"/>
  <c r="D41" i="6"/>
  <c r="C41" i="6"/>
  <c r="B41" i="6"/>
  <c r="P40" i="6"/>
  <c r="O40" i="6"/>
  <c r="D40" i="6"/>
  <c r="C40" i="6"/>
  <c r="B40" i="6"/>
  <c r="P39" i="6"/>
  <c r="O39" i="6"/>
  <c r="D39" i="6"/>
  <c r="C39" i="6"/>
  <c r="B39" i="6"/>
  <c r="P38" i="6"/>
  <c r="O38" i="6"/>
  <c r="D38" i="6"/>
  <c r="C38" i="6"/>
  <c r="B38" i="6"/>
  <c r="P37" i="6"/>
  <c r="O37" i="6"/>
  <c r="D37" i="6"/>
  <c r="C37" i="6"/>
  <c r="B37" i="6"/>
  <c r="P36" i="6"/>
  <c r="O36" i="6"/>
  <c r="D36" i="6"/>
  <c r="C36" i="6"/>
  <c r="B36" i="6"/>
  <c r="P35" i="6"/>
  <c r="O35" i="6"/>
  <c r="D35" i="6"/>
  <c r="C35" i="6"/>
  <c r="B35" i="6"/>
  <c r="P34" i="6"/>
  <c r="O34" i="6"/>
  <c r="D34" i="6"/>
  <c r="C34" i="6"/>
  <c r="B34" i="6"/>
  <c r="P33" i="6"/>
  <c r="O33" i="6"/>
  <c r="D33" i="6"/>
  <c r="C33" i="6"/>
  <c r="B33" i="6"/>
  <c r="P32" i="6"/>
  <c r="O32" i="6"/>
  <c r="D32" i="6"/>
  <c r="C32" i="6"/>
  <c r="B32" i="6"/>
  <c r="P31" i="6"/>
  <c r="O31" i="6"/>
  <c r="D31" i="6"/>
  <c r="C31" i="6"/>
  <c r="B31" i="6"/>
  <c r="P30" i="6"/>
  <c r="O30" i="6"/>
  <c r="D30" i="6"/>
  <c r="C30" i="6"/>
  <c r="B30" i="6"/>
  <c r="P29" i="6"/>
  <c r="O29" i="6"/>
  <c r="D29" i="6"/>
  <c r="C29" i="6"/>
  <c r="B29" i="6"/>
  <c r="P28" i="6"/>
  <c r="O28" i="6"/>
  <c r="D28" i="6"/>
  <c r="C28" i="6"/>
  <c r="B28" i="6"/>
  <c r="P27" i="6"/>
  <c r="O27" i="6"/>
  <c r="D27" i="6"/>
  <c r="C27" i="6"/>
  <c r="B27" i="6"/>
  <c r="P26" i="6"/>
  <c r="O26" i="6"/>
  <c r="D26" i="6"/>
  <c r="C26" i="6"/>
  <c r="B26" i="6"/>
  <c r="P25" i="6"/>
  <c r="O25" i="6"/>
  <c r="D25" i="6"/>
  <c r="C25" i="6"/>
  <c r="B25" i="6"/>
  <c r="P24" i="6"/>
  <c r="O24" i="6"/>
  <c r="D24" i="6"/>
  <c r="C24" i="6"/>
  <c r="B24" i="6"/>
  <c r="P23" i="6"/>
  <c r="O23" i="6"/>
  <c r="D23" i="6"/>
  <c r="C23" i="6"/>
  <c r="B23" i="6"/>
  <c r="P22" i="6"/>
  <c r="O22" i="6"/>
  <c r="D22" i="6"/>
  <c r="C22" i="6"/>
  <c r="B22" i="6"/>
  <c r="P21" i="6"/>
  <c r="O21" i="6"/>
  <c r="D21" i="6"/>
  <c r="C21" i="6"/>
  <c r="B21" i="6"/>
  <c r="P20" i="6"/>
  <c r="O20" i="6"/>
  <c r="D20" i="6"/>
  <c r="C20" i="6"/>
  <c r="B20" i="6"/>
  <c r="P19" i="6"/>
  <c r="O19" i="6"/>
  <c r="D19" i="6"/>
  <c r="C19" i="6"/>
  <c r="B19" i="6"/>
  <c r="P18" i="6"/>
  <c r="O18" i="6"/>
  <c r="D18" i="6"/>
  <c r="C18" i="6"/>
  <c r="B18" i="6"/>
  <c r="P17" i="6"/>
  <c r="O17" i="6"/>
  <c r="D17" i="6"/>
  <c r="C17" i="6"/>
  <c r="B17" i="6"/>
  <c r="P16" i="6"/>
  <c r="O16" i="6"/>
  <c r="D16" i="6"/>
  <c r="C16" i="6"/>
  <c r="B16" i="6"/>
  <c r="P15" i="6"/>
  <c r="O15" i="6"/>
  <c r="D15" i="6"/>
  <c r="C15" i="6"/>
  <c r="B15" i="6"/>
  <c r="P14" i="6"/>
  <c r="O14" i="6"/>
  <c r="D14" i="6"/>
  <c r="C14" i="6"/>
  <c r="B14" i="6"/>
  <c r="P13" i="6"/>
  <c r="O13" i="6"/>
  <c r="D13" i="6"/>
  <c r="C13" i="6"/>
  <c r="B13" i="6"/>
  <c r="P12" i="6"/>
  <c r="O12" i="6"/>
  <c r="D12" i="6"/>
  <c r="C12" i="6"/>
  <c r="B12" i="6"/>
  <c r="P11" i="6"/>
  <c r="O11" i="6"/>
  <c r="D11" i="6"/>
  <c r="C11" i="6"/>
  <c r="B11" i="6"/>
  <c r="P10" i="6"/>
  <c r="O10" i="6"/>
  <c r="D10" i="6"/>
  <c r="C10" i="6"/>
  <c r="B10" i="6"/>
  <c r="P9" i="6"/>
  <c r="O9" i="6"/>
  <c r="D9" i="6"/>
  <c r="C9" i="6"/>
  <c r="B9" i="6"/>
  <c r="P8" i="6"/>
  <c r="O8" i="6"/>
  <c r="D8" i="6"/>
  <c r="C8" i="6"/>
  <c r="B8" i="6"/>
  <c r="P7" i="6"/>
  <c r="O7" i="6"/>
  <c r="D7" i="6"/>
  <c r="C7" i="6"/>
  <c r="B7" i="6"/>
  <c r="G1020" i="5"/>
  <c r="G1019" i="5"/>
  <c r="F1019" i="5"/>
  <c r="E1019" i="5"/>
  <c r="G1018" i="5"/>
  <c r="F1018" i="5"/>
  <c r="E1018" i="5"/>
  <c r="G1017" i="5"/>
  <c r="F1017" i="5"/>
  <c r="E1017" i="5"/>
  <c r="G1016" i="5"/>
  <c r="F1016" i="5"/>
  <c r="E1016" i="5"/>
  <c r="G1015" i="5"/>
  <c r="F1015" i="5"/>
  <c r="E1015" i="5"/>
  <c r="R1008" i="5"/>
  <c r="Q1008" i="5"/>
  <c r="C1008" i="5"/>
  <c r="B1008" i="5"/>
  <c r="R1007" i="5"/>
  <c r="Q1007" i="5"/>
  <c r="C1007" i="5"/>
  <c r="B1007" i="5"/>
  <c r="R1006" i="5"/>
  <c r="Q1006" i="5"/>
  <c r="C1006" i="5"/>
  <c r="B1006" i="5"/>
  <c r="R1005" i="5"/>
  <c r="Q1005" i="5"/>
  <c r="C1005" i="5"/>
  <c r="B1005" i="5"/>
  <c r="R1004" i="5"/>
  <c r="Q1004" i="5"/>
  <c r="C1004" i="5"/>
  <c r="B1004" i="5"/>
  <c r="R1003" i="5"/>
  <c r="Q1003" i="5"/>
  <c r="C1003" i="5"/>
  <c r="B1003" i="5"/>
  <c r="R1002" i="5"/>
  <c r="Q1002" i="5"/>
  <c r="C1002" i="5"/>
  <c r="B1002" i="5"/>
  <c r="R1001" i="5"/>
  <c r="Q1001" i="5"/>
  <c r="C1001" i="5"/>
  <c r="B1001" i="5"/>
  <c r="R1000" i="5"/>
  <c r="Q1000" i="5"/>
  <c r="C1000" i="5"/>
  <c r="B1000" i="5"/>
  <c r="R999" i="5"/>
  <c r="Q999" i="5"/>
  <c r="C999" i="5"/>
  <c r="B999" i="5"/>
  <c r="R998" i="5"/>
  <c r="Q998" i="5"/>
  <c r="C998" i="5"/>
  <c r="B998" i="5"/>
  <c r="R997" i="5"/>
  <c r="Q997" i="5"/>
  <c r="C997" i="5"/>
  <c r="B997" i="5"/>
  <c r="R996" i="5"/>
  <c r="Q996" i="5"/>
  <c r="C996" i="5"/>
  <c r="B996" i="5"/>
  <c r="R995" i="5"/>
  <c r="Q995" i="5"/>
  <c r="C995" i="5"/>
  <c r="B995" i="5"/>
  <c r="R994" i="5"/>
  <c r="Q994" i="5"/>
  <c r="C994" i="5"/>
  <c r="B994" i="5"/>
  <c r="R993" i="5"/>
  <c r="Q993" i="5"/>
  <c r="C993" i="5"/>
  <c r="B993" i="5"/>
  <c r="R992" i="5"/>
  <c r="Q992" i="5"/>
  <c r="C992" i="5"/>
  <c r="B992" i="5"/>
  <c r="R991" i="5"/>
  <c r="Q991" i="5"/>
  <c r="C991" i="5"/>
  <c r="B991" i="5"/>
  <c r="R990" i="5"/>
  <c r="Q990" i="5"/>
  <c r="C990" i="5"/>
  <c r="B990" i="5"/>
  <c r="R989" i="5"/>
  <c r="Q989" i="5"/>
  <c r="C989" i="5"/>
  <c r="B989" i="5"/>
  <c r="R988" i="5"/>
  <c r="Q988" i="5"/>
  <c r="C988" i="5"/>
  <c r="B988" i="5"/>
  <c r="R987" i="5"/>
  <c r="Q987" i="5"/>
  <c r="C987" i="5"/>
  <c r="B987" i="5"/>
  <c r="R986" i="5"/>
  <c r="Q986" i="5"/>
  <c r="C986" i="5"/>
  <c r="B986" i="5"/>
  <c r="R985" i="5"/>
  <c r="Q985" i="5"/>
  <c r="C985" i="5"/>
  <c r="B985" i="5"/>
  <c r="R984" i="5"/>
  <c r="Q984" i="5"/>
  <c r="C984" i="5"/>
  <c r="B984" i="5"/>
  <c r="R983" i="5"/>
  <c r="Q983" i="5"/>
  <c r="C983" i="5"/>
  <c r="B983" i="5"/>
  <c r="R982" i="5"/>
  <c r="Q982" i="5"/>
  <c r="C982" i="5"/>
  <c r="B982" i="5"/>
  <c r="R981" i="5"/>
  <c r="Q981" i="5"/>
  <c r="C981" i="5"/>
  <c r="B981" i="5"/>
  <c r="R980" i="5"/>
  <c r="Q980" i="5"/>
  <c r="C980" i="5"/>
  <c r="B980" i="5"/>
  <c r="R979" i="5"/>
  <c r="Q979" i="5"/>
  <c r="C979" i="5"/>
  <c r="B979" i="5"/>
  <c r="R978" i="5"/>
  <c r="Q978" i="5"/>
  <c r="C978" i="5"/>
  <c r="B978" i="5"/>
  <c r="R977" i="5"/>
  <c r="Q977" i="5"/>
  <c r="C977" i="5"/>
  <c r="B977" i="5"/>
  <c r="R976" i="5"/>
  <c r="Q976" i="5"/>
  <c r="C976" i="5"/>
  <c r="B976" i="5"/>
  <c r="R975" i="5"/>
  <c r="Q975" i="5"/>
  <c r="C975" i="5"/>
  <c r="B975" i="5"/>
  <c r="R974" i="5"/>
  <c r="Q974" i="5"/>
  <c r="C974" i="5"/>
  <c r="B974" i="5"/>
  <c r="R973" i="5"/>
  <c r="Q973" i="5"/>
  <c r="C973" i="5"/>
  <c r="B973" i="5"/>
  <c r="R972" i="5"/>
  <c r="Q972" i="5"/>
  <c r="C972" i="5"/>
  <c r="B972" i="5"/>
  <c r="R971" i="5"/>
  <c r="Q971" i="5"/>
  <c r="C971" i="5"/>
  <c r="B971" i="5"/>
  <c r="R970" i="5"/>
  <c r="Q970" i="5"/>
  <c r="C970" i="5"/>
  <c r="B970" i="5"/>
  <c r="R969" i="5"/>
  <c r="Q969" i="5"/>
  <c r="C969" i="5"/>
  <c r="B969" i="5"/>
  <c r="R968" i="5"/>
  <c r="Q968" i="5"/>
  <c r="C968" i="5"/>
  <c r="B968" i="5"/>
  <c r="R967" i="5"/>
  <c r="Q967" i="5"/>
  <c r="C967" i="5"/>
  <c r="B967" i="5"/>
  <c r="R966" i="5"/>
  <c r="Q966" i="5"/>
  <c r="C966" i="5"/>
  <c r="B966" i="5"/>
  <c r="R965" i="5"/>
  <c r="Q965" i="5"/>
  <c r="C965" i="5"/>
  <c r="B965" i="5"/>
  <c r="R964" i="5"/>
  <c r="Q964" i="5"/>
  <c r="C964" i="5"/>
  <c r="B964" i="5"/>
  <c r="R963" i="5"/>
  <c r="Q963" i="5"/>
  <c r="C963" i="5"/>
  <c r="B963" i="5"/>
  <c r="R962" i="5"/>
  <c r="Q962" i="5"/>
  <c r="C962" i="5"/>
  <c r="B962" i="5"/>
  <c r="R961" i="5"/>
  <c r="Q961" i="5"/>
  <c r="C961" i="5"/>
  <c r="B961" i="5"/>
  <c r="R960" i="5"/>
  <c r="Q960" i="5"/>
  <c r="C960" i="5"/>
  <c r="B960" i="5"/>
  <c r="R959" i="5"/>
  <c r="Q959" i="5"/>
  <c r="C959" i="5"/>
  <c r="B959" i="5"/>
  <c r="R958" i="5"/>
  <c r="Q958" i="5"/>
  <c r="C958" i="5"/>
  <c r="B958" i="5"/>
  <c r="R957" i="5"/>
  <c r="Q957" i="5"/>
  <c r="C957" i="5"/>
  <c r="B957" i="5"/>
  <c r="R956" i="5"/>
  <c r="Q956" i="5"/>
  <c r="C956" i="5"/>
  <c r="B956" i="5"/>
  <c r="R955" i="5"/>
  <c r="Q955" i="5"/>
  <c r="C955" i="5"/>
  <c r="B955" i="5"/>
  <c r="R954" i="5"/>
  <c r="Q954" i="5"/>
  <c r="C954" i="5"/>
  <c r="B954" i="5"/>
  <c r="R953" i="5"/>
  <c r="Q953" i="5"/>
  <c r="C953" i="5"/>
  <c r="B953" i="5"/>
  <c r="R952" i="5"/>
  <c r="Q952" i="5"/>
  <c r="C952" i="5"/>
  <c r="B952" i="5"/>
  <c r="R951" i="5"/>
  <c r="Q951" i="5"/>
  <c r="C951" i="5"/>
  <c r="B951" i="5"/>
  <c r="R950" i="5"/>
  <c r="Q950" i="5"/>
  <c r="C950" i="5"/>
  <c r="B950" i="5"/>
  <c r="R949" i="5"/>
  <c r="Q949" i="5"/>
  <c r="C949" i="5"/>
  <c r="B949" i="5"/>
  <c r="R948" i="5"/>
  <c r="Q948" i="5"/>
  <c r="C948" i="5"/>
  <c r="B948" i="5"/>
  <c r="R947" i="5"/>
  <c r="Q947" i="5"/>
  <c r="C947" i="5"/>
  <c r="B947" i="5"/>
  <c r="R946" i="5"/>
  <c r="Q946" i="5"/>
  <c r="C946" i="5"/>
  <c r="B946" i="5"/>
  <c r="R945" i="5"/>
  <c r="Q945" i="5"/>
  <c r="C945" i="5"/>
  <c r="B945" i="5"/>
  <c r="R944" i="5"/>
  <c r="Q944" i="5"/>
  <c r="C944" i="5"/>
  <c r="B944" i="5"/>
  <c r="R943" i="5"/>
  <c r="Q943" i="5"/>
  <c r="C943" i="5"/>
  <c r="B943" i="5"/>
  <c r="R942" i="5"/>
  <c r="Q942" i="5"/>
  <c r="C942" i="5"/>
  <c r="B942" i="5"/>
  <c r="R941" i="5"/>
  <c r="Q941" i="5"/>
  <c r="C941" i="5"/>
  <c r="B941" i="5"/>
  <c r="R940" i="5"/>
  <c r="Q940" i="5"/>
  <c r="C940" i="5"/>
  <c r="B940" i="5"/>
  <c r="R939" i="5"/>
  <c r="Q939" i="5"/>
  <c r="C939" i="5"/>
  <c r="B939" i="5"/>
  <c r="R938" i="5"/>
  <c r="Q938" i="5"/>
  <c r="C938" i="5"/>
  <c r="B938" i="5"/>
  <c r="R937" i="5"/>
  <c r="Q937" i="5"/>
  <c r="C937" i="5"/>
  <c r="B937" i="5"/>
  <c r="R936" i="5"/>
  <c r="Q936" i="5"/>
  <c r="C936" i="5"/>
  <c r="B936" i="5"/>
  <c r="R935" i="5"/>
  <c r="Q935" i="5"/>
  <c r="C935" i="5"/>
  <c r="B935" i="5"/>
  <c r="R934" i="5"/>
  <c r="Q934" i="5"/>
  <c r="C934" i="5"/>
  <c r="B934" i="5"/>
  <c r="R933" i="5"/>
  <c r="Q933" i="5"/>
  <c r="C933" i="5"/>
  <c r="B933" i="5"/>
  <c r="R932" i="5"/>
  <c r="Q932" i="5"/>
  <c r="C932" i="5"/>
  <c r="B932" i="5"/>
  <c r="R931" i="5"/>
  <c r="Q931" i="5"/>
  <c r="C931" i="5"/>
  <c r="B931" i="5"/>
  <c r="R930" i="5"/>
  <c r="Q930" i="5"/>
  <c r="C930" i="5"/>
  <c r="B930" i="5"/>
  <c r="R929" i="5"/>
  <c r="Q929" i="5"/>
  <c r="C929" i="5"/>
  <c r="B929" i="5"/>
  <c r="R928" i="5"/>
  <c r="Q928" i="5"/>
  <c r="C928" i="5"/>
  <c r="B928" i="5"/>
  <c r="R927" i="5"/>
  <c r="Q927" i="5"/>
  <c r="C927" i="5"/>
  <c r="B927" i="5"/>
  <c r="R926" i="5"/>
  <c r="Q926" i="5"/>
  <c r="C926" i="5"/>
  <c r="B926" i="5"/>
  <c r="R925" i="5"/>
  <c r="Q925" i="5"/>
  <c r="C925" i="5"/>
  <c r="B925" i="5"/>
  <c r="R924" i="5"/>
  <c r="Q924" i="5"/>
  <c r="C924" i="5"/>
  <c r="B924" i="5"/>
  <c r="R923" i="5"/>
  <c r="Q923" i="5"/>
  <c r="C923" i="5"/>
  <c r="B923" i="5"/>
  <c r="R922" i="5"/>
  <c r="Q922" i="5"/>
  <c r="C922" i="5"/>
  <c r="B922" i="5"/>
  <c r="R921" i="5"/>
  <c r="Q921" i="5"/>
  <c r="C921" i="5"/>
  <c r="B921" i="5"/>
  <c r="R920" i="5"/>
  <c r="Q920" i="5"/>
  <c r="C920" i="5"/>
  <c r="B920" i="5"/>
  <c r="R919" i="5"/>
  <c r="Q919" i="5"/>
  <c r="C919" i="5"/>
  <c r="B919" i="5"/>
  <c r="R918" i="5"/>
  <c r="Q918" i="5"/>
  <c r="C918" i="5"/>
  <c r="B918" i="5"/>
  <c r="R917" i="5"/>
  <c r="Q917" i="5"/>
  <c r="C917" i="5"/>
  <c r="B917" i="5"/>
  <c r="R916" i="5"/>
  <c r="Q916" i="5"/>
  <c r="C916" i="5"/>
  <c r="B916" i="5"/>
  <c r="R915" i="5"/>
  <c r="Q915" i="5"/>
  <c r="C915" i="5"/>
  <c r="B915" i="5"/>
  <c r="R914" i="5"/>
  <c r="Q914" i="5"/>
  <c r="C914" i="5"/>
  <c r="B914" i="5"/>
  <c r="R913" i="5"/>
  <c r="Q913" i="5"/>
  <c r="C913" i="5"/>
  <c r="B913" i="5"/>
  <c r="R912" i="5"/>
  <c r="Q912" i="5"/>
  <c r="C912" i="5"/>
  <c r="B912" i="5"/>
  <c r="R911" i="5"/>
  <c r="Q911" i="5"/>
  <c r="C911" i="5"/>
  <c r="B911" i="5"/>
  <c r="R910" i="5"/>
  <c r="Q910" i="5"/>
  <c r="C910" i="5"/>
  <c r="B910" i="5"/>
  <c r="R909" i="5"/>
  <c r="Q909" i="5"/>
  <c r="C909" i="5"/>
  <c r="B909" i="5"/>
  <c r="R908" i="5"/>
  <c r="Q908" i="5"/>
  <c r="C908" i="5"/>
  <c r="B908" i="5"/>
  <c r="R907" i="5"/>
  <c r="Q907" i="5"/>
  <c r="C907" i="5"/>
  <c r="B907" i="5"/>
  <c r="R906" i="5"/>
  <c r="Q906" i="5"/>
  <c r="C906" i="5"/>
  <c r="B906" i="5"/>
  <c r="R905" i="5"/>
  <c r="Q905" i="5"/>
  <c r="C905" i="5"/>
  <c r="B905" i="5"/>
  <c r="R904" i="5"/>
  <c r="Q904" i="5"/>
  <c r="C904" i="5"/>
  <c r="B904" i="5"/>
  <c r="R903" i="5"/>
  <c r="Q903" i="5"/>
  <c r="C903" i="5"/>
  <c r="B903" i="5"/>
  <c r="R902" i="5"/>
  <c r="Q902" i="5"/>
  <c r="C902" i="5"/>
  <c r="B902" i="5"/>
  <c r="R901" i="5"/>
  <c r="Q901" i="5"/>
  <c r="C901" i="5"/>
  <c r="B901" i="5"/>
  <c r="R900" i="5"/>
  <c r="Q900" i="5"/>
  <c r="C900" i="5"/>
  <c r="B900" i="5"/>
  <c r="R899" i="5"/>
  <c r="Q899" i="5"/>
  <c r="C899" i="5"/>
  <c r="B899" i="5"/>
  <c r="R898" i="5"/>
  <c r="Q898" i="5"/>
  <c r="C898" i="5"/>
  <c r="B898" i="5"/>
  <c r="R897" i="5"/>
  <c r="Q897" i="5"/>
  <c r="C897" i="5"/>
  <c r="B897" i="5"/>
  <c r="R896" i="5"/>
  <c r="Q896" i="5"/>
  <c r="C896" i="5"/>
  <c r="B896" i="5"/>
  <c r="R895" i="5"/>
  <c r="Q895" i="5"/>
  <c r="C895" i="5"/>
  <c r="B895" i="5"/>
  <c r="R894" i="5"/>
  <c r="Q894" i="5"/>
  <c r="C894" i="5"/>
  <c r="B894" i="5"/>
  <c r="R893" i="5"/>
  <c r="Q893" i="5"/>
  <c r="C893" i="5"/>
  <c r="B893" i="5"/>
  <c r="R892" i="5"/>
  <c r="Q892" i="5"/>
  <c r="C892" i="5"/>
  <c r="B892" i="5"/>
  <c r="R891" i="5"/>
  <c r="Q891" i="5"/>
  <c r="C891" i="5"/>
  <c r="B891" i="5"/>
  <c r="R890" i="5"/>
  <c r="Q890" i="5"/>
  <c r="C890" i="5"/>
  <c r="B890" i="5"/>
  <c r="R889" i="5"/>
  <c r="Q889" i="5"/>
  <c r="C889" i="5"/>
  <c r="B889" i="5"/>
  <c r="R888" i="5"/>
  <c r="Q888" i="5"/>
  <c r="C888" i="5"/>
  <c r="B888" i="5"/>
  <c r="R887" i="5"/>
  <c r="Q887" i="5"/>
  <c r="C887" i="5"/>
  <c r="B887" i="5"/>
  <c r="R886" i="5"/>
  <c r="Q886" i="5"/>
  <c r="C886" i="5"/>
  <c r="B886" i="5"/>
  <c r="R885" i="5"/>
  <c r="Q885" i="5"/>
  <c r="C885" i="5"/>
  <c r="B885" i="5"/>
  <c r="R884" i="5"/>
  <c r="Q884" i="5"/>
  <c r="C884" i="5"/>
  <c r="B884" i="5"/>
  <c r="R883" i="5"/>
  <c r="Q883" i="5"/>
  <c r="C883" i="5"/>
  <c r="B883" i="5"/>
  <c r="R882" i="5"/>
  <c r="Q882" i="5"/>
  <c r="C882" i="5"/>
  <c r="B882" i="5"/>
  <c r="R881" i="5"/>
  <c r="Q881" i="5"/>
  <c r="C881" i="5"/>
  <c r="B881" i="5"/>
  <c r="R880" i="5"/>
  <c r="Q880" i="5"/>
  <c r="C880" i="5"/>
  <c r="B880" i="5"/>
  <c r="R879" i="5"/>
  <c r="Q879" i="5"/>
  <c r="C879" i="5"/>
  <c r="B879" i="5"/>
  <c r="R878" i="5"/>
  <c r="Q878" i="5"/>
  <c r="C878" i="5"/>
  <c r="B878" i="5"/>
  <c r="R877" i="5"/>
  <c r="Q877" i="5"/>
  <c r="C877" i="5"/>
  <c r="B877" i="5"/>
  <c r="R876" i="5"/>
  <c r="Q876" i="5"/>
  <c r="C876" i="5"/>
  <c r="B876" i="5"/>
  <c r="R875" i="5"/>
  <c r="Q875" i="5"/>
  <c r="C875" i="5"/>
  <c r="B875" i="5"/>
  <c r="R874" i="5"/>
  <c r="Q874" i="5"/>
  <c r="C874" i="5"/>
  <c r="B874" i="5"/>
  <c r="R873" i="5"/>
  <c r="Q873" i="5"/>
  <c r="C873" i="5"/>
  <c r="B873" i="5"/>
  <c r="R872" i="5"/>
  <c r="Q872" i="5"/>
  <c r="C872" i="5"/>
  <c r="B872" i="5"/>
  <c r="R871" i="5"/>
  <c r="Q871" i="5"/>
  <c r="C871" i="5"/>
  <c r="B871" i="5"/>
  <c r="R870" i="5"/>
  <c r="Q870" i="5"/>
  <c r="C870" i="5"/>
  <c r="B870" i="5"/>
  <c r="R869" i="5"/>
  <c r="Q869" i="5"/>
  <c r="C869" i="5"/>
  <c r="B869" i="5"/>
  <c r="R868" i="5"/>
  <c r="Q868" i="5"/>
  <c r="C868" i="5"/>
  <c r="B868" i="5"/>
  <c r="R867" i="5"/>
  <c r="Q867" i="5"/>
  <c r="C867" i="5"/>
  <c r="B867" i="5"/>
  <c r="R866" i="5"/>
  <c r="Q866" i="5"/>
  <c r="C866" i="5"/>
  <c r="B866" i="5"/>
  <c r="R865" i="5"/>
  <c r="Q865" i="5"/>
  <c r="C865" i="5"/>
  <c r="B865" i="5"/>
  <c r="R864" i="5"/>
  <c r="Q864" i="5"/>
  <c r="C864" i="5"/>
  <c r="B864" i="5"/>
  <c r="R863" i="5"/>
  <c r="Q863" i="5"/>
  <c r="C863" i="5"/>
  <c r="B863" i="5"/>
  <c r="R862" i="5"/>
  <c r="Q862" i="5"/>
  <c r="C862" i="5"/>
  <c r="B862" i="5"/>
  <c r="R861" i="5"/>
  <c r="Q861" i="5"/>
  <c r="C861" i="5"/>
  <c r="B861" i="5"/>
  <c r="R860" i="5"/>
  <c r="Q860" i="5"/>
  <c r="C860" i="5"/>
  <c r="B860" i="5"/>
  <c r="R859" i="5"/>
  <c r="Q859" i="5"/>
  <c r="C859" i="5"/>
  <c r="B859" i="5"/>
  <c r="R858" i="5"/>
  <c r="Q858" i="5"/>
  <c r="C858" i="5"/>
  <c r="B858" i="5"/>
  <c r="R857" i="5"/>
  <c r="Q857" i="5"/>
  <c r="C857" i="5"/>
  <c r="B857" i="5"/>
  <c r="R856" i="5"/>
  <c r="Q856" i="5"/>
  <c r="C856" i="5"/>
  <c r="B856" i="5"/>
  <c r="R855" i="5"/>
  <c r="Q855" i="5"/>
  <c r="C855" i="5"/>
  <c r="B855" i="5"/>
  <c r="R854" i="5"/>
  <c r="Q854" i="5"/>
  <c r="C854" i="5"/>
  <c r="B854" i="5"/>
  <c r="R853" i="5"/>
  <c r="Q853" i="5"/>
  <c r="C853" i="5"/>
  <c r="B853" i="5"/>
  <c r="R852" i="5"/>
  <c r="Q852" i="5"/>
  <c r="C852" i="5"/>
  <c r="B852" i="5"/>
  <c r="R851" i="5"/>
  <c r="Q851" i="5"/>
  <c r="C851" i="5"/>
  <c r="B851" i="5"/>
  <c r="R850" i="5"/>
  <c r="Q850" i="5"/>
  <c r="C850" i="5"/>
  <c r="B850" i="5"/>
  <c r="R849" i="5"/>
  <c r="Q849" i="5"/>
  <c r="C849" i="5"/>
  <c r="B849" i="5"/>
  <c r="R848" i="5"/>
  <c r="Q848" i="5"/>
  <c r="C848" i="5"/>
  <c r="B848" i="5"/>
  <c r="R847" i="5"/>
  <c r="Q847" i="5"/>
  <c r="C847" i="5"/>
  <c r="B847" i="5"/>
  <c r="R846" i="5"/>
  <c r="Q846" i="5"/>
  <c r="C846" i="5"/>
  <c r="B846" i="5"/>
  <c r="R845" i="5"/>
  <c r="Q845" i="5"/>
  <c r="C845" i="5"/>
  <c r="B845" i="5"/>
  <c r="R844" i="5"/>
  <c r="Q844" i="5"/>
  <c r="C844" i="5"/>
  <c r="B844" i="5"/>
  <c r="R843" i="5"/>
  <c r="Q843" i="5"/>
  <c r="C843" i="5"/>
  <c r="B843" i="5"/>
  <c r="R842" i="5"/>
  <c r="Q842" i="5"/>
  <c r="C842" i="5"/>
  <c r="B842" i="5"/>
  <c r="R841" i="5"/>
  <c r="Q841" i="5"/>
  <c r="C841" i="5"/>
  <c r="B841" i="5"/>
  <c r="R840" i="5"/>
  <c r="Q840" i="5"/>
  <c r="C840" i="5"/>
  <c r="B840" i="5"/>
  <c r="R839" i="5"/>
  <c r="Q839" i="5"/>
  <c r="C839" i="5"/>
  <c r="B839" i="5"/>
  <c r="R838" i="5"/>
  <c r="Q838" i="5"/>
  <c r="C838" i="5"/>
  <c r="B838" i="5"/>
  <c r="R837" i="5"/>
  <c r="Q837" i="5"/>
  <c r="C837" i="5"/>
  <c r="B837" i="5"/>
  <c r="R836" i="5"/>
  <c r="Q836" i="5"/>
  <c r="C836" i="5"/>
  <c r="B836" i="5"/>
  <c r="R835" i="5"/>
  <c r="Q835" i="5"/>
  <c r="C835" i="5"/>
  <c r="B835" i="5"/>
  <c r="R834" i="5"/>
  <c r="Q834" i="5"/>
  <c r="C834" i="5"/>
  <c r="B834" i="5"/>
  <c r="R833" i="5"/>
  <c r="Q833" i="5"/>
  <c r="C833" i="5"/>
  <c r="B833" i="5"/>
  <c r="R832" i="5"/>
  <c r="Q832" i="5"/>
  <c r="C832" i="5"/>
  <c r="B832" i="5"/>
  <c r="R831" i="5"/>
  <c r="Q831" i="5"/>
  <c r="C831" i="5"/>
  <c r="B831" i="5"/>
  <c r="R830" i="5"/>
  <c r="Q830" i="5"/>
  <c r="C830" i="5"/>
  <c r="B830" i="5"/>
  <c r="R829" i="5"/>
  <c r="Q829" i="5"/>
  <c r="C829" i="5"/>
  <c r="B829" i="5"/>
  <c r="R828" i="5"/>
  <c r="Q828" i="5"/>
  <c r="C828" i="5"/>
  <c r="B828" i="5"/>
  <c r="R827" i="5"/>
  <c r="Q827" i="5"/>
  <c r="C827" i="5"/>
  <c r="B827" i="5"/>
  <c r="R826" i="5"/>
  <c r="Q826" i="5"/>
  <c r="C826" i="5"/>
  <c r="B826" i="5"/>
  <c r="R825" i="5"/>
  <c r="Q825" i="5"/>
  <c r="C825" i="5"/>
  <c r="B825" i="5"/>
  <c r="R824" i="5"/>
  <c r="Q824" i="5"/>
  <c r="C824" i="5"/>
  <c r="B824" i="5"/>
  <c r="R823" i="5"/>
  <c r="Q823" i="5"/>
  <c r="C823" i="5"/>
  <c r="B823" i="5"/>
  <c r="R822" i="5"/>
  <c r="Q822" i="5"/>
  <c r="C822" i="5"/>
  <c r="B822" i="5"/>
  <c r="R821" i="5"/>
  <c r="Q821" i="5"/>
  <c r="C821" i="5"/>
  <c r="B821" i="5"/>
  <c r="R820" i="5"/>
  <c r="Q820" i="5"/>
  <c r="C820" i="5"/>
  <c r="B820" i="5"/>
  <c r="R819" i="5"/>
  <c r="Q819" i="5"/>
  <c r="C819" i="5"/>
  <c r="B819" i="5"/>
  <c r="R818" i="5"/>
  <c r="Q818" i="5"/>
  <c r="C818" i="5"/>
  <c r="B818" i="5"/>
  <c r="R817" i="5"/>
  <c r="Q817" i="5"/>
  <c r="C817" i="5"/>
  <c r="B817" i="5"/>
  <c r="R816" i="5"/>
  <c r="Q816" i="5"/>
  <c r="C816" i="5"/>
  <c r="B816" i="5"/>
  <c r="R815" i="5"/>
  <c r="Q815" i="5"/>
  <c r="C815" i="5"/>
  <c r="B815" i="5"/>
  <c r="R814" i="5"/>
  <c r="Q814" i="5"/>
  <c r="C814" i="5"/>
  <c r="B814" i="5"/>
  <c r="R813" i="5"/>
  <c r="Q813" i="5"/>
  <c r="C813" i="5"/>
  <c r="B813" i="5"/>
  <c r="R812" i="5"/>
  <c r="Q812" i="5"/>
  <c r="C812" i="5"/>
  <c r="B812" i="5"/>
  <c r="R811" i="5"/>
  <c r="Q811" i="5"/>
  <c r="C811" i="5"/>
  <c r="B811" i="5"/>
  <c r="R810" i="5"/>
  <c r="Q810" i="5"/>
  <c r="C810" i="5"/>
  <c r="B810" i="5"/>
  <c r="R809" i="5"/>
  <c r="Q809" i="5"/>
  <c r="C809" i="5"/>
  <c r="B809" i="5"/>
  <c r="R808" i="5"/>
  <c r="Q808" i="5"/>
  <c r="C808" i="5"/>
  <c r="B808" i="5"/>
  <c r="R807" i="5"/>
  <c r="Q807" i="5"/>
  <c r="C807" i="5"/>
  <c r="B807" i="5"/>
  <c r="R806" i="5"/>
  <c r="Q806" i="5"/>
  <c r="C806" i="5"/>
  <c r="B806" i="5"/>
  <c r="R805" i="5"/>
  <c r="Q805" i="5"/>
  <c r="C805" i="5"/>
  <c r="B805" i="5"/>
  <c r="R804" i="5"/>
  <c r="Q804" i="5"/>
  <c r="C804" i="5"/>
  <c r="B804" i="5"/>
  <c r="R803" i="5"/>
  <c r="Q803" i="5"/>
  <c r="C803" i="5"/>
  <c r="B803" i="5"/>
  <c r="R802" i="5"/>
  <c r="Q802" i="5"/>
  <c r="C802" i="5"/>
  <c r="B802" i="5"/>
  <c r="R801" i="5"/>
  <c r="Q801" i="5"/>
  <c r="C801" i="5"/>
  <c r="B801" i="5"/>
  <c r="R800" i="5"/>
  <c r="Q800" i="5"/>
  <c r="C800" i="5"/>
  <c r="B800" i="5"/>
  <c r="R799" i="5"/>
  <c r="Q799" i="5"/>
  <c r="C799" i="5"/>
  <c r="B799" i="5"/>
  <c r="R798" i="5"/>
  <c r="Q798" i="5"/>
  <c r="C798" i="5"/>
  <c r="B798" i="5"/>
  <c r="R797" i="5"/>
  <c r="Q797" i="5"/>
  <c r="C797" i="5"/>
  <c r="B797" i="5"/>
  <c r="R796" i="5"/>
  <c r="Q796" i="5"/>
  <c r="C796" i="5"/>
  <c r="B796" i="5"/>
  <c r="R795" i="5"/>
  <c r="Q795" i="5"/>
  <c r="C795" i="5"/>
  <c r="B795" i="5"/>
  <c r="R794" i="5"/>
  <c r="Q794" i="5"/>
  <c r="C794" i="5"/>
  <c r="B794" i="5"/>
  <c r="R793" i="5"/>
  <c r="Q793" i="5"/>
  <c r="C793" i="5"/>
  <c r="B793" i="5"/>
  <c r="R792" i="5"/>
  <c r="Q792" i="5"/>
  <c r="C792" i="5"/>
  <c r="B792" i="5"/>
  <c r="R791" i="5"/>
  <c r="Q791" i="5"/>
  <c r="C791" i="5"/>
  <c r="B791" i="5"/>
  <c r="R790" i="5"/>
  <c r="Q790" i="5"/>
  <c r="C790" i="5"/>
  <c r="B790" i="5"/>
  <c r="R789" i="5"/>
  <c r="Q789" i="5"/>
  <c r="C789" i="5"/>
  <c r="B789" i="5"/>
  <c r="R788" i="5"/>
  <c r="Q788" i="5"/>
  <c r="C788" i="5"/>
  <c r="B788" i="5"/>
  <c r="R787" i="5"/>
  <c r="Q787" i="5"/>
  <c r="C787" i="5"/>
  <c r="B787" i="5"/>
  <c r="R786" i="5"/>
  <c r="Q786" i="5"/>
  <c r="C786" i="5"/>
  <c r="B786" i="5"/>
  <c r="R785" i="5"/>
  <c r="Q785" i="5"/>
  <c r="C785" i="5"/>
  <c r="B785" i="5"/>
  <c r="R784" i="5"/>
  <c r="Q784" i="5"/>
  <c r="C784" i="5"/>
  <c r="B784" i="5"/>
  <c r="R783" i="5"/>
  <c r="Q783" i="5"/>
  <c r="C783" i="5"/>
  <c r="B783" i="5"/>
  <c r="R782" i="5"/>
  <c r="Q782" i="5"/>
  <c r="C782" i="5"/>
  <c r="B782" i="5"/>
  <c r="R781" i="5"/>
  <c r="Q781" i="5"/>
  <c r="C781" i="5"/>
  <c r="B781" i="5"/>
  <c r="R780" i="5"/>
  <c r="Q780" i="5"/>
  <c r="C780" i="5"/>
  <c r="B780" i="5"/>
  <c r="R779" i="5"/>
  <c r="Q779" i="5"/>
  <c r="C779" i="5"/>
  <c r="B779" i="5"/>
  <c r="R778" i="5"/>
  <c r="Q778" i="5"/>
  <c r="C778" i="5"/>
  <c r="B778" i="5"/>
  <c r="R777" i="5"/>
  <c r="Q777" i="5"/>
  <c r="C777" i="5"/>
  <c r="B777" i="5"/>
  <c r="R776" i="5"/>
  <c r="Q776" i="5"/>
  <c r="C776" i="5"/>
  <c r="B776" i="5"/>
  <c r="R775" i="5"/>
  <c r="Q775" i="5"/>
  <c r="C775" i="5"/>
  <c r="B775" i="5"/>
  <c r="R774" i="5"/>
  <c r="Q774" i="5"/>
  <c r="C774" i="5"/>
  <c r="B774" i="5"/>
  <c r="R773" i="5"/>
  <c r="Q773" i="5"/>
  <c r="C773" i="5"/>
  <c r="B773" i="5"/>
  <c r="R772" i="5"/>
  <c r="Q772" i="5"/>
  <c r="C772" i="5"/>
  <c r="B772" i="5"/>
  <c r="R771" i="5"/>
  <c r="Q771" i="5"/>
  <c r="C771" i="5"/>
  <c r="B771" i="5"/>
  <c r="R770" i="5"/>
  <c r="Q770" i="5"/>
  <c r="C770" i="5"/>
  <c r="B770" i="5"/>
  <c r="R769" i="5"/>
  <c r="Q769" i="5"/>
  <c r="C769" i="5"/>
  <c r="B769" i="5"/>
  <c r="R768" i="5"/>
  <c r="Q768" i="5"/>
  <c r="C768" i="5"/>
  <c r="B768" i="5"/>
  <c r="R767" i="5"/>
  <c r="Q767" i="5"/>
  <c r="C767" i="5"/>
  <c r="B767" i="5"/>
  <c r="R766" i="5"/>
  <c r="Q766" i="5"/>
  <c r="C766" i="5"/>
  <c r="B766" i="5"/>
  <c r="R765" i="5"/>
  <c r="Q765" i="5"/>
  <c r="C765" i="5"/>
  <c r="B765" i="5"/>
  <c r="R764" i="5"/>
  <c r="Q764" i="5"/>
  <c r="C764" i="5"/>
  <c r="B764" i="5"/>
  <c r="R763" i="5"/>
  <c r="Q763" i="5"/>
  <c r="C763" i="5"/>
  <c r="B763" i="5"/>
  <c r="R762" i="5"/>
  <c r="Q762" i="5"/>
  <c r="C762" i="5"/>
  <c r="B762" i="5"/>
  <c r="R761" i="5"/>
  <c r="Q761" i="5"/>
  <c r="C761" i="5"/>
  <c r="B761" i="5"/>
  <c r="R760" i="5"/>
  <c r="Q760" i="5"/>
  <c r="C760" i="5"/>
  <c r="B760" i="5"/>
  <c r="R759" i="5"/>
  <c r="Q759" i="5"/>
  <c r="C759" i="5"/>
  <c r="B759" i="5"/>
  <c r="R758" i="5"/>
  <c r="Q758" i="5"/>
  <c r="C758" i="5"/>
  <c r="B758" i="5"/>
  <c r="R757" i="5"/>
  <c r="Q757" i="5"/>
  <c r="C757" i="5"/>
  <c r="B757" i="5"/>
  <c r="R756" i="5"/>
  <c r="Q756" i="5"/>
  <c r="C756" i="5"/>
  <c r="B756" i="5"/>
  <c r="R755" i="5"/>
  <c r="Q755" i="5"/>
  <c r="C755" i="5"/>
  <c r="B755" i="5"/>
  <c r="R754" i="5"/>
  <c r="Q754" i="5"/>
  <c r="C754" i="5"/>
  <c r="B754" i="5"/>
  <c r="R753" i="5"/>
  <c r="Q753" i="5"/>
  <c r="C753" i="5"/>
  <c r="B753" i="5"/>
  <c r="R752" i="5"/>
  <c r="Q752" i="5"/>
  <c r="C752" i="5"/>
  <c r="B752" i="5"/>
  <c r="R751" i="5"/>
  <c r="Q751" i="5"/>
  <c r="C751" i="5"/>
  <c r="B751" i="5"/>
  <c r="R750" i="5"/>
  <c r="Q750" i="5"/>
  <c r="C750" i="5"/>
  <c r="B750" i="5"/>
  <c r="R749" i="5"/>
  <c r="Q749" i="5"/>
  <c r="C749" i="5"/>
  <c r="B749" i="5"/>
  <c r="R748" i="5"/>
  <c r="Q748" i="5"/>
  <c r="C748" i="5"/>
  <c r="B748" i="5"/>
  <c r="R747" i="5"/>
  <c r="Q747" i="5"/>
  <c r="C747" i="5"/>
  <c r="B747" i="5"/>
  <c r="R746" i="5"/>
  <c r="Q746" i="5"/>
  <c r="C746" i="5"/>
  <c r="B746" i="5"/>
  <c r="R745" i="5"/>
  <c r="Q745" i="5"/>
  <c r="C745" i="5"/>
  <c r="B745" i="5"/>
  <c r="R744" i="5"/>
  <c r="Q744" i="5"/>
  <c r="C744" i="5"/>
  <c r="B744" i="5"/>
  <c r="R743" i="5"/>
  <c r="Q743" i="5"/>
  <c r="C743" i="5"/>
  <c r="B743" i="5"/>
  <c r="R742" i="5"/>
  <c r="Q742" i="5"/>
  <c r="C742" i="5"/>
  <c r="B742" i="5"/>
  <c r="R741" i="5"/>
  <c r="Q741" i="5"/>
  <c r="C741" i="5"/>
  <c r="B741" i="5"/>
  <c r="R740" i="5"/>
  <c r="Q740" i="5"/>
  <c r="C740" i="5"/>
  <c r="B740" i="5"/>
  <c r="R739" i="5"/>
  <c r="Q739" i="5"/>
  <c r="C739" i="5"/>
  <c r="B739" i="5"/>
  <c r="R738" i="5"/>
  <c r="Q738" i="5"/>
  <c r="C738" i="5"/>
  <c r="B738" i="5"/>
  <c r="R737" i="5"/>
  <c r="Q737" i="5"/>
  <c r="C737" i="5"/>
  <c r="B737" i="5"/>
  <c r="R736" i="5"/>
  <c r="Q736" i="5"/>
  <c r="C736" i="5"/>
  <c r="B736" i="5"/>
  <c r="R735" i="5"/>
  <c r="Q735" i="5"/>
  <c r="C735" i="5"/>
  <c r="B735" i="5"/>
  <c r="R734" i="5"/>
  <c r="Q734" i="5"/>
  <c r="C734" i="5"/>
  <c r="B734" i="5"/>
  <c r="R733" i="5"/>
  <c r="Q733" i="5"/>
  <c r="C733" i="5"/>
  <c r="B733" i="5"/>
  <c r="R732" i="5"/>
  <c r="Q732" i="5"/>
  <c r="C732" i="5"/>
  <c r="B732" i="5"/>
  <c r="R731" i="5"/>
  <c r="Q731" i="5"/>
  <c r="C731" i="5"/>
  <c r="B731" i="5"/>
  <c r="R730" i="5"/>
  <c r="Q730" i="5"/>
  <c r="C730" i="5"/>
  <c r="B730" i="5"/>
  <c r="R729" i="5"/>
  <c r="Q729" i="5"/>
  <c r="C729" i="5"/>
  <c r="B729" i="5"/>
  <c r="R728" i="5"/>
  <c r="Q728" i="5"/>
  <c r="C728" i="5"/>
  <c r="B728" i="5"/>
  <c r="R727" i="5"/>
  <c r="Q727" i="5"/>
  <c r="C727" i="5"/>
  <c r="B727" i="5"/>
  <c r="R726" i="5"/>
  <c r="Q726" i="5"/>
  <c r="C726" i="5"/>
  <c r="B726" i="5"/>
  <c r="R725" i="5"/>
  <c r="Q725" i="5"/>
  <c r="C725" i="5"/>
  <c r="B725" i="5"/>
  <c r="R724" i="5"/>
  <c r="Q724" i="5"/>
  <c r="C724" i="5"/>
  <c r="B724" i="5"/>
  <c r="R723" i="5"/>
  <c r="Q723" i="5"/>
  <c r="C723" i="5"/>
  <c r="B723" i="5"/>
  <c r="R722" i="5"/>
  <c r="Q722" i="5"/>
  <c r="C722" i="5"/>
  <c r="B722" i="5"/>
  <c r="R721" i="5"/>
  <c r="Q721" i="5"/>
  <c r="C721" i="5"/>
  <c r="B721" i="5"/>
  <c r="R720" i="5"/>
  <c r="Q720" i="5"/>
  <c r="C720" i="5"/>
  <c r="B720" i="5"/>
  <c r="R719" i="5"/>
  <c r="Q719" i="5"/>
  <c r="C719" i="5"/>
  <c r="B719" i="5"/>
  <c r="R718" i="5"/>
  <c r="Q718" i="5"/>
  <c r="C718" i="5"/>
  <c r="B718" i="5"/>
  <c r="R717" i="5"/>
  <c r="Q717" i="5"/>
  <c r="C717" i="5"/>
  <c r="B717" i="5"/>
  <c r="R716" i="5"/>
  <c r="Q716" i="5"/>
  <c r="C716" i="5"/>
  <c r="B716" i="5"/>
  <c r="R715" i="5"/>
  <c r="Q715" i="5"/>
  <c r="C715" i="5"/>
  <c r="B715" i="5"/>
  <c r="R714" i="5"/>
  <c r="Q714" i="5"/>
  <c r="C714" i="5"/>
  <c r="B714" i="5"/>
  <c r="R713" i="5"/>
  <c r="Q713" i="5"/>
  <c r="C713" i="5"/>
  <c r="B713" i="5"/>
  <c r="R712" i="5"/>
  <c r="Q712" i="5"/>
  <c r="C712" i="5"/>
  <c r="B712" i="5"/>
  <c r="R711" i="5"/>
  <c r="Q711" i="5"/>
  <c r="C711" i="5"/>
  <c r="B711" i="5"/>
  <c r="R710" i="5"/>
  <c r="Q710" i="5"/>
  <c r="C710" i="5"/>
  <c r="B710" i="5"/>
  <c r="R709" i="5"/>
  <c r="Q709" i="5"/>
  <c r="C709" i="5"/>
  <c r="B709" i="5"/>
  <c r="R708" i="5"/>
  <c r="Q708" i="5"/>
  <c r="C708" i="5"/>
  <c r="B708" i="5"/>
  <c r="R707" i="5"/>
  <c r="Q707" i="5"/>
  <c r="C707" i="5"/>
  <c r="B707" i="5"/>
  <c r="R706" i="5"/>
  <c r="Q706" i="5"/>
  <c r="C706" i="5"/>
  <c r="B706" i="5"/>
  <c r="R705" i="5"/>
  <c r="Q705" i="5"/>
  <c r="C705" i="5"/>
  <c r="B705" i="5"/>
  <c r="R704" i="5"/>
  <c r="Q704" i="5"/>
  <c r="C704" i="5"/>
  <c r="B704" i="5"/>
  <c r="R703" i="5"/>
  <c r="Q703" i="5"/>
  <c r="C703" i="5"/>
  <c r="B703" i="5"/>
  <c r="R702" i="5"/>
  <c r="Q702" i="5"/>
  <c r="C702" i="5"/>
  <c r="B702" i="5"/>
  <c r="R701" i="5"/>
  <c r="Q701" i="5"/>
  <c r="C701" i="5"/>
  <c r="B701" i="5"/>
  <c r="R700" i="5"/>
  <c r="Q700" i="5"/>
  <c r="C700" i="5"/>
  <c r="B700" i="5"/>
  <c r="R699" i="5"/>
  <c r="Q699" i="5"/>
  <c r="C699" i="5"/>
  <c r="B699" i="5"/>
  <c r="R698" i="5"/>
  <c r="Q698" i="5"/>
  <c r="C698" i="5"/>
  <c r="B698" i="5"/>
  <c r="R697" i="5"/>
  <c r="Q697" i="5"/>
  <c r="C697" i="5"/>
  <c r="B697" i="5"/>
  <c r="R696" i="5"/>
  <c r="Q696" i="5"/>
  <c r="C696" i="5"/>
  <c r="B696" i="5"/>
  <c r="R695" i="5"/>
  <c r="Q695" i="5"/>
  <c r="C695" i="5"/>
  <c r="B695" i="5"/>
  <c r="R694" i="5"/>
  <c r="Q694" i="5"/>
  <c r="C694" i="5"/>
  <c r="B694" i="5"/>
  <c r="R693" i="5"/>
  <c r="Q693" i="5"/>
  <c r="C693" i="5"/>
  <c r="B693" i="5"/>
  <c r="R692" i="5"/>
  <c r="Q692" i="5"/>
  <c r="C692" i="5"/>
  <c r="B692" i="5"/>
  <c r="R691" i="5"/>
  <c r="Q691" i="5"/>
  <c r="C691" i="5"/>
  <c r="B691" i="5"/>
  <c r="R690" i="5"/>
  <c r="Q690" i="5"/>
  <c r="C690" i="5"/>
  <c r="B690" i="5"/>
  <c r="R689" i="5"/>
  <c r="Q689" i="5"/>
  <c r="C689" i="5"/>
  <c r="B689" i="5"/>
  <c r="R688" i="5"/>
  <c r="Q688" i="5"/>
  <c r="C688" i="5"/>
  <c r="B688" i="5"/>
  <c r="R687" i="5"/>
  <c r="Q687" i="5"/>
  <c r="C687" i="5"/>
  <c r="B687" i="5"/>
  <c r="R686" i="5"/>
  <c r="Q686" i="5"/>
  <c r="C686" i="5"/>
  <c r="B686" i="5"/>
  <c r="R685" i="5"/>
  <c r="Q685" i="5"/>
  <c r="C685" i="5"/>
  <c r="B685" i="5"/>
  <c r="R684" i="5"/>
  <c r="Q684" i="5"/>
  <c r="C684" i="5"/>
  <c r="B684" i="5"/>
  <c r="R683" i="5"/>
  <c r="Q683" i="5"/>
  <c r="C683" i="5"/>
  <c r="B683" i="5"/>
  <c r="R682" i="5"/>
  <c r="Q682" i="5"/>
  <c r="C682" i="5"/>
  <c r="B682" i="5"/>
  <c r="R681" i="5"/>
  <c r="Q681" i="5"/>
  <c r="C681" i="5"/>
  <c r="B681" i="5"/>
  <c r="R680" i="5"/>
  <c r="Q680" i="5"/>
  <c r="C680" i="5"/>
  <c r="B680" i="5"/>
  <c r="R679" i="5"/>
  <c r="Q679" i="5"/>
  <c r="C679" i="5"/>
  <c r="B679" i="5"/>
  <c r="R678" i="5"/>
  <c r="Q678" i="5"/>
  <c r="C678" i="5"/>
  <c r="B678" i="5"/>
  <c r="R677" i="5"/>
  <c r="Q677" i="5"/>
  <c r="C677" i="5"/>
  <c r="B677" i="5"/>
  <c r="R676" i="5"/>
  <c r="Q676" i="5"/>
  <c r="C676" i="5"/>
  <c r="B676" i="5"/>
  <c r="R675" i="5"/>
  <c r="Q675" i="5"/>
  <c r="C675" i="5"/>
  <c r="B675" i="5"/>
  <c r="R674" i="5"/>
  <c r="Q674" i="5"/>
  <c r="C674" i="5"/>
  <c r="B674" i="5"/>
  <c r="R673" i="5"/>
  <c r="Q673" i="5"/>
  <c r="C673" i="5"/>
  <c r="B673" i="5"/>
  <c r="R672" i="5"/>
  <c r="Q672" i="5"/>
  <c r="C672" i="5"/>
  <c r="B672" i="5"/>
  <c r="R671" i="5"/>
  <c r="Q671" i="5"/>
  <c r="C671" i="5"/>
  <c r="B671" i="5"/>
  <c r="R670" i="5"/>
  <c r="Q670" i="5"/>
  <c r="C670" i="5"/>
  <c r="B670" i="5"/>
  <c r="R669" i="5"/>
  <c r="Q669" i="5"/>
  <c r="C669" i="5"/>
  <c r="B669" i="5"/>
  <c r="R668" i="5"/>
  <c r="Q668" i="5"/>
  <c r="C668" i="5"/>
  <c r="B668" i="5"/>
  <c r="R667" i="5"/>
  <c r="Q667" i="5"/>
  <c r="C667" i="5"/>
  <c r="B667" i="5"/>
  <c r="R666" i="5"/>
  <c r="Q666" i="5"/>
  <c r="C666" i="5"/>
  <c r="B666" i="5"/>
  <c r="R665" i="5"/>
  <c r="Q665" i="5"/>
  <c r="C665" i="5"/>
  <c r="B665" i="5"/>
  <c r="R664" i="5"/>
  <c r="Q664" i="5"/>
  <c r="C664" i="5"/>
  <c r="B664" i="5"/>
  <c r="R663" i="5"/>
  <c r="Q663" i="5"/>
  <c r="C663" i="5"/>
  <c r="B663" i="5"/>
  <c r="R662" i="5"/>
  <c r="Q662" i="5"/>
  <c r="C662" i="5"/>
  <c r="B662" i="5"/>
  <c r="R661" i="5"/>
  <c r="Q661" i="5"/>
  <c r="C661" i="5"/>
  <c r="B661" i="5"/>
  <c r="R660" i="5"/>
  <c r="Q660" i="5"/>
  <c r="C660" i="5"/>
  <c r="B660" i="5"/>
  <c r="R659" i="5"/>
  <c r="Q659" i="5"/>
  <c r="C659" i="5"/>
  <c r="B659" i="5"/>
  <c r="R658" i="5"/>
  <c r="Q658" i="5"/>
  <c r="C658" i="5"/>
  <c r="B658" i="5"/>
  <c r="R657" i="5"/>
  <c r="Q657" i="5"/>
  <c r="C657" i="5"/>
  <c r="B657" i="5"/>
  <c r="R656" i="5"/>
  <c r="Q656" i="5"/>
  <c r="C656" i="5"/>
  <c r="B656" i="5"/>
  <c r="R655" i="5"/>
  <c r="Q655" i="5"/>
  <c r="C655" i="5"/>
  <c r="B655" i="5"/>
  <c r="R654" i="5"/>
  <c r="Q654" i="5"/>
  <c r="C654" i="5"/>
  <c r="B654" i="5"/>
  <c r="R653" i="5"/>
  <c r="Q653" i="5"/>
  <c r="C653" i="5"/>
  <c r="B653" i="5"/>
  <c r="R652" i="5"/>
  <c r="Q652" i="5"/>
  <c r="C652" i="5"/>
  <c r="B652" i="5"/>
  <c r="R651" i="5"/>
  <c r="Q651" i="5"/>
  <c r="C651" i="5"/>
  <c r="B651" i="5"/>
  <c r="R650" i="5"/>
  <c r="Q650" i="5"/>
  <c r="C650" i="5"/>
  <c r="B650" i="5"/>
  <c r="R649" i="5"/>
  <c r="Q649" i="5"/>
  <c r="C649" i="5"/>
  <c r="B649" i="5"/>
  <c r="R648" i="5"/>
  <c r="Q648" i="5"/>
  <c r="C648" i="5"/>
  <c r="B648" i="5"/>
  <c r="R647" i="5"/>
  <c r="Q647" i="5"/>
  <c r="C647" i="5"/>
  <c r="B647" i="5"/>
  <c r="R646" i="5"/>
  <c r="Q646" i="5"/>
  <c r="C646" i="5"/>
  <c r="B646" i="5"/>
  <c r="R645" i="5"/>
  <c r="Q645" i="5"/>
  <c r="C645" i="5"/>
  <c r="B645" i="5"/>
  <c r="R644" i="5"/>
  <c r="Q644" i="5"/>
  <c r="C644" i="5"/>
  <c r="B644" i="5"/>
  <c r="R643" i="5"/>
  <c r="Q643" i="5"/>
  <c r="C643" i="5"/>
  <c r="B643" i="5"/>
  <c r="R642" i="5"/>
  <c r="Q642" i="5"/>
  <c r="C642" i="5"/>
  <c r="B642" i="5"/>
  <c r="R641" i="5"/>
  <c r="Q641" i="5"/>
  <c r="C641" i="5"/>
  <c r="B641" i="5"/>
  <c r="R640" i="5"/>
  <c r="Q640" i="5"/>
  <c r="C640" i="5"/>
  <c r="B640" i="5"/>
  <c r="R639" i="5"/>
  <c r="Q639" i="5"/>
  <c r="C639" i="5"/>
  <c r="B639" i="5"/>
  <c r="R638" i="5"/>
  <c r="Q638" i="5"/>
  <c r="C638" i="5"/>
  <c r="B638" i="5"/>
  <c r="R637" i="5"/>
  <c r="Q637" i="5"/>
  <c r="C637" i="5"/>
  <c r="B637" i="5"/>
  <c r="R636" i="5"/>
  <c r="Q636" i="5"/>
  <c r="C636" i="5"/>
  <c r="B636" i="5"/>
  <c r="R635" i="5"/>
  <c r="Q635" i="5"/>
  <c r="C635" i="5"/>
  <c r="B635" i="5"/>
  <c r="R634" i="5"/>
  <c r="Q634" i="5"/>
  <c r="C634" i="5"/>
  <c r="B634" i="5"/>
  <c r="R633" i="5"/>
  <c r="Q633" i="5"/>
  <c r="C633" i="5"/>
  <c r="B633" i="5"/>
  <c r="R632" i="5"/>
  <c r="Q632" i="5"/>
  <c r="C632" i="5"/>
  <c r="B632" i="5"/>
  <c r="R631" i="5"/>
  <c r="Q631" i="5"/>
  <c r="C631" i="5"/>
  <c r="B631" i="5"/>
  <c r="R630" i="5"/>
  <c r="Q630" i="5"/>
  <c r="C630" i="5"/>
  <c r="B630" i="5"/>
  <c r="R629" i="5"/>
  <c r="Q629" i="5"/>
  <c r="C629" i="5"/>
  <c r="B629" i="5"/>
  <c r="R628" i="5"/>
  <c r="Q628" i="5"/>
  <c r="C628" i="5"/>
  <c r="B628" i="5"/>
  <c r="R627" i="5"/>
  <c r="Q627" i="5"/>
  <c r="C627" i="5"/>
  <c r="B627" i="5"/>
  <c r="R626" i="5"/>
  <c r="Q626" i="5"/>
  <c r="C626" i="5"/>
  <c r="B626" i="5"/>
  <c r="R625" i="5"/>
  <c r="Q625" i="5"/>
  <c r="C625" i="5"/>
  <c r="B625" i="5"/>
  <c r="R624" i="5"/>
  <c r="Q624" i="5"/>
  <c r="C624" i="5"/>
  <c r="B624" i="5"/>
  <c r="R623" i="5"/>
  <c r="Q623" i="5"/>
  <c r="C623" i="5"/>
  <c r="B623" i="5"/>
  <c r="R622" i="5"/>
  <c r="Q622" i="5"/>
  <c r="C622" i="5"/>
  <c r="B622" i="5"/>
  <c r="R621" i="5"/>
  <c r="Q621" i="5"/>
  <c r="C621" i="5"/>
  <c r="B621" i="5"/>
  <c r="R620" i="5"/>
  <c r="Q620" i="5"/>
  <c r="C620" i="5"/>
  <c r="B620" i="5"/>
  <c r="R619" i="5"/>
  <c r="Q619" i="5"/>
  <c r="C619" i="5"/>
  <c r="B619" i="5"/>
  <c r="R618" i="5"/>
  <c r="Q618" i="5"/>
  <c r="C618" i="5"/>
  <c r="B618" i="5"/>
  <c r="R617" i="5"/>
  <c r="Q617" i="5"/>
  <c r="C617" i="5"/>
  <c r="B617" i="5"/>
  <c r="R616" i="5"/>
  <c r="Q616" i="5"/>
  <c r="C616" i="5"/>
  <c r="B616" i="5"/>
  <c r="R615" i="5"/>
  <c r="Q615" i="5"/>
  <c r="C615" i="5"/>
  <c r="B615" i="5"/>
  <c r="R614" i="5"/>
  <c r="Q614" i="5"/>
  <c r="C614" i="5"/>
  <c r="B614" i="5"/>
  <c r="R613" i="5"/>
  <c r="Q613" i="5"/>
  <c r="C613" i="5"/>
  <c r="B613" i="5"/>
  <c r="R612" i="5"/>
  <c r="Q612" i="5"/>
  <c r="C612" i="5"/>
  <c r="B612" i="5"/>
  <c r="R611" i="5"/>
  <c r="Q611" i="5"/>
  <c r="C611" i="5"/>
  <c r="B611" i="5"/>
  <c r="R610" i="5"/>
  <c r="Q610" i="5"/>
  <c r="C610" i="5"/>
  <c r="B610" i="5"/>
  <c r="R609" i="5"/>
  <c r="Q609" i="5"/>
  <c r="C609" i="5"/>
  <c r="B609" i="5"/>
  <c r="R608" i="5"/>
  <c r="Q608" i="5"/>
  <c r="C608" i="5"/>
  <c r="B608" i="5"/>
  <c r="R607" i="5"/>
  <c r="Q607" i="5"/>
  <c r="C607" i="5"/>
  <c r="B607" i="5"/>
  <c r="R606" i="5"/>
  <c r="Q606" i="5"/>
  <c r="C606" i="5"/>
  <c r="B606" i="5"/>
  <c r="R605" i="5"/>
  <c r="Q605" i="5"/>
  <c r="C605" i="5"/>
  <c r="B605" i="5"/>
  <c r="R604" i="5"/>
  <c r="Q604" i="5"/>
  <c r="C604" i="5"/>
  <c r="B604" i="5"/>
  <c r="R603" i="5"/>
  <c r="Q603" i="5"/>
  <c r="C603" i="5"/>
  <c r="B603" i="5"/>
  <c r="R602" i="5"/>
  <c r="Q602" i="5"/>
  <c r="C602" i="5"/>
  <c r="B602" i="5"/>
  <c r="R601" i="5"/>
  <c r="Q601" i="5"/>
  <c r="C601" i="5"/>
  <c r="B601" i="5"/>
  <c r="R600" i="5"/>
  <c r="Q600" i="5"/>
  <c r="C600" i="5"/>
  <c r="B600" i="5"/>
  <c r="R599" i="5"/>
  <c r="Q599" i="5"/>
  <c r="C599" i="5"/>
  <c r="B599" i="5"/>
  <c r="R598" i="5"/>
  <c r="Q598" i="5"/>
  <c r="C598" i="5"/>
  <c r="B598" i="5"/>
  <c r="R597" i="5"/>
  <c r="Q597" i="5"/>
  <c r="C597" i="5"/>
  <c r="B597" i="5"/>
  <c r="R596" i="5"/>
  <c r="Q596" i="5"/>
  <c r="C596" i="5"/>
  <c r="B596" i="5"/>
  <c r="R595" i="5"/>
  <c r="Q595" i="5"/>
  <c r="C595" i="5"/>
  <c r="B595" i="5"/>
  <c r="R594" i="5"/>
  <c r="Q594" i="5"/>
  <c r="C594" i="5"/>
  <c r="B594" i="5"/>
  <c r="R593" i="5"/>
  <c r="Q593" i="5"/>
  <c r="C593" i="5"/>
  <c r="B593" i="5"/>
  <c r="R592" i="5"/>
  <c r="Q592" i="5"/>
  <c r="C592" i="5"/>
  <c r="B592" i="5"/>
  <c r="R591" i="5"/>
  <c r="Q591" i="5"/>
  <c r="C591" i="5"/>
  <c r="B591" i="5"/>
  <c r="R590" i="5"/>
  <c r="Q590" i="5"/>
  <c r="C590" i="5"/>
  <c r="B590" i="5"/>
  <c r="R589" i="5"/>
  <c r="Q589" i="5"/>
  <c r="C589" i="5"/>
  <c r="B589" i="5"/>
  <c r="R588" i="5"/>
  <c r="Q588" i="5"/>
  <c r="C588" i="5"/>
  <c r="B588" i="5"/>
  <c r="R587" i="5"/>
  <c r="Q587" i="5"/>
  <c r="C587" i="5"/>
  <c r="B587" i="5"/>
  <c r="R586" i="5"/>
  <c r="Q586" i="5"/>
  <c r="C586" i="5"/>
  <c r="B586" i="5"/>
  <c r="R585" i="5"/>
  <c r="Q585" i="5"/>
  <c r="C585" i="5"/>
  <c r="B585" i="5"/>
  <c r="R584" i="5"/>
  <c r="Q584" i="5"/>
  <c r="C584" i="5"/>
  <c r="B584" i="5"/>
  <c r="R583" i="5"/>
  <c r="Q583" i="5"/>
  <c r="C583" i="5"/>
  <c r="B583" i="5"/>
  <c r="R582" i="5"/>
  <c r="Q582" i="5"/>
  <c r="C582" i="5"/>
  <c r="B582" i="5"/>
  <c r="R581" i="5"/>
  <c r="Q581" i="5"/>
  <c r="C581" i="5"/>
  <c r="B581" i="5"/>
  <c r="R580" i="5"/>
  <c r="Q580" i="5"/>
  <c r="C580" i="5"/>
  <c r="B580" i="5"/>
  <c r="R579" i="5"/>
  <c r="Q579" i="5"/>
  <c r="C579" i="5"/>
  <c r="B579" i="5"/>
  <c r="R578" i="5"/>
  <c r="Q578" i="5"/>
  <c r="C578" i="5"/>
  <c r="B578" i="5"/>
  <c r="R577" i="5"/>
  <c r="Q577" i="5"/>
  <c r="C577" i="5"/>
  <c r="B577" i="5"/>
  <c r="R576" i="5"/>
  <c r="Q576" i="5"/>
  <c r="C576" i="5"/>
  <c r="B576" i="5"/>
  <c r="R575" i="5"/>
  <c r="Q575" i="5"/>
  <c r="C575" i="5"/>
  <c r="B575" i="5"/>
  <c r="R574" i="5"/>
  <c r="Q574" i="5"/>
  <c r="C574" i="5"/>
  <c r="B574" i="5"/>
  <c r="R573" i="5"/>
  <c r="Q573" i="5"/>
  <c r="C573" i="5"/>
  <c r="B573" i="5"/>
  <c r="R572" i="5"/>
  <c r="Q572" i="5"/>
  <c r="C572" i="5"/>
  <c r="B572" i="5"/>
  <c r="R571" i="5"/>
  <c r="Q571" i="5"/>
  <c r="C571" i="5"/>
  <c r="B571" i="5"/>
  <c r="R570" i="5"/>
  <c r="Q570" i="5"/>
  <c r="C570" i="5"/>
  <c r="B570" i="5"/>
  <c r="R569" i="5"/>
  <c r="Q569" i="5"/>
  <c r="C569" i="5"/>
  <c r="B569" i="5"/>
  <c r="R568" i="5"/>
  <c r="Q568" i="5"/>
  <c r="C568" i="5"/>
  <c r="B568" i="5"/>
  <c r="R567" i="5"/>
  <c r="Q567" i="5"/>
  <c r="C567" i="5"/>
  <c r="B567" i="5"/>
  <c r="R566" i="5"/>
  <c r="Q566" i="5"/>
  <c r="C566" i="5"/>
  <c r="B566" i="5"/>
  <c r="R565" i="5"/>
  <c r="Q565" i="5"/>
  <c r="C565" i="5"/>
  <c r="B565" i="5"/>
  <c r="R564" i="5"/>
  <c r="Q564" i="5"/>
  <c r="C564" i="5"/>
  <c r="B564" i="5"/>
  <c r="R563" i="5"/>
  <c r="Q563" i="5"/>
  <c r="C563" i="5"/>
  <c r="B563" i="5"/>
  <c r="R562" i="5"/>
  <c r="Q562" i="5"/>
  <c r="C562" i="5"/>
  <c r="B562" i="5"/>
  <c r="R561" i="5"/>
  <c r="Q561" i="5"/>
  <c r="C561" i="5"/>
  <c r="B561" i="5"/>
  <c r="R560" i="5"/>
  <c r="Q560" i="5"/>
  <c r="C560" i="5"/>
  <c r="B560" i="5"/>
  <c r="R559" i="5"/>
  <c r="Q559" i="5"/>
  <c r="C559" i="5"/>
  <c r="B559" i="5"/>
  <c r="R558" i="5"/>
  <c r="Q558" i="5"/>
  <c r="C558" i="5"/>
  <c r="B558" i="5"/>
  <c r="R557" i="5"/>
  <c r="Q557" i="5"/>
  <c r="C557" i="5"/>
  <c r="B557" i="5"/>
  <c r="R556" i="5"/>
  <c r="Q556" i="5"/>
  <c r="C556" i="5"/>
  <c r="B556" i="5"/>
  <c r="R555" i="5"/>
  <c r="Q555" i="5"/>
  <c r="C555" i="5"/>
  <c r="B555" i="5"/>
  <c r="R554" i="5"/>
  <c r="Q554" i="5"/>
  <c r="C554" i="5"/>
  <c r="B554" i="5"/>
  <c r="R553" i="5"/>
  <c r="Q553" i="5"/>
  <c r="C553" i="5"/>
  <c r="B553" i="5"/>
  <c r="R552" i="5"/>
  <c r="Q552" i="5"/>
  <c r="C552" i="5"/>
  <c r="B552" i="5"/>
  <c r="R551" i="5"/>
  <c r="Q551" i="5"/>
  <c r="C551" i="5"/>
  <c r="B551" i="5"/>
  <c r="R550" i="5"/>
  <c r="Q550" i="5"/>
  <c r="C550" i="5"/>
  <c r="B550" i="5"/>
  <c r="R549" i="5"/>
  <c r="Q549" i="5"/>
  <c r="C549" i="5"/>
  <c r="B549" i="5"/>
  <c r="R548" i="5"/>
  <c r="Q548" i="5"/>
  <c r="C548" i="5"/>
  <c r="B548" i="5"/>
  <c r="R547" i="5"/>
  <c r="Q547" i="5"/>
  <c r="C547" i="5"/>
  <c r="B547" i="5"/>
  <c r="R546" i="5"/>
  <c r="Q546" i="5"/>
  <c r="C546" i="5"/>
  <c r="B546" i="5"/>
  <c r="R545" i="5"/>
  <c r="Q545" i="5"/>
  <c r="C545" i="5"/>
  <c r="B545" i="5"/>
  <c r="R544" i="5"/>
  <c r="Q544" i="5"/>
  <c r="C544" i="5"/>
  <c r="B544" i="5"/>
  <c r="R543" i="5"/>
  <c r="Q543" i="5"/>
  <c r="C543" i="5"/>
  <c r="B543" i="5"/>
  <c r="R542" i="5"/>
  <c r="Q542" i="5"/>
  <c r="C542" i="5"/>
  <c r="B542" i="5"/>
  <c r="R541" i="5"/>
  <c r="Q541" i="5"/>
  <c r="C541" i="5"/>
  <c r="B541" i="5"/>
  <c r="R540" i="5"/>
  <c r="Q540" i="5"/>
  <c r="C540" i="5"/>
  <c r="B540" i="5"/>
  <c r="R539" i="5"/>
  <c r="Q539" i="5"/>
  <c r="C539" i="5"/>
  <c r="B539" i="5"/>
  <c r="R538" i="5"/>
  <c r="Q538" i="5"/>
  <c r="C538" i="5"/>
  <c r="B538" i="5"/>
  <c r="R537" i="5"/>
  <c r="Q537" i="5"/>
  <c r="C537" i="5"/>
  <c r="B537" i="5"/>
  <c r="R536" i="5"/>
  <c r="Q536" i="5"/>
  <c r="C536" i="5"/>
  <c r="B536" i="5"/>
  <c r="R535" i="5"/>
  <c r="Q535" i="5"/>
  <c r="C535" i="5"/>
  <c r="B535" i="5"/>
  <c r="R534" i="5"/>
  <c r="Q534" i="5"/>
  <c r="C534" i="5"/>
  <c r="B534" i="5"/>
  <c r="R533" i="5"/>
  <c r="Q533" i="5"/>
  <c r="C533" i="5"/>
  <c r="B533" i="5"/>
  <c r="R532" i="5"/>
  <c r="Q532" i="5"/>
  <c r="C532" i="5"/>
  <c r="B532" i="5"/>
  <c r="R531" i="5"/>
  <c r="Q531" i="5"/>
  <c r="C531" i="5"/>
  <c r="B531" i="5"/>
  <c r="R530" i="5"/>
  <c r="Q530" i="5"/>
  <c r="C530" i="5"/>
  <c r="B530" i="5"/>
  <c r="R529" i="5"/>
  <c r="Q529" i="5"/>
  <c r="C529" i="5"/>
  <c r="B529" i="5"/>
  <c r="R528" i="5"/>
  <c r="Q528" i="5"/>
  <c r="C528" i="5"/>
  <c r="B528" i="5"/>
  <c r="R527" i="5"/>
  <c r="Q527" i="5"/>
  <c r="C527" i="5"/>
  <c r="B527" i="5"/>
  <c r="R526" i="5"/>
  <c r="Q526" i="5"/>
  <c r="C526" i="5"/>
  <c r="B526" i="5"/>
  <c r="R525" i="5"/>
  <c r="Q525" i="5"/>
  <c r="C525" i="5"/>
  <c r="B525" i="5"/>
  <c r="R524" i="5"/>
  <c r="Q524" i="5"/>
  <c r="C524" i="5"/>
  <c r="B524" i="5"/>
  <c r="R523" i="5"/>
  <c r="Q523" i="5"/>
  <c r="C523" i="5"/>
  <c r="B523" i="5"/>
  <c r="R522" i="5"/>
  <c r="Q522" i="5"/>
  <c r="C522" i="5"/>
  <c r="B522" i="5"/>
  <c r="R521" i="5"/>
  <c r="Q521" i="5"/>
  <c r="C521" i="5"/>
  <c r="B521" i="5"/>
  <c r="R520" i="5"/>
  <c r="Q520" i="5"/>
  <c r="C520" i="5"/>
  <c r="B520" i="5"/>
  <c r="R519" i="5"/>
  <c r="Q519" i="5"/>
  <c r="C519" i="5"/>
  <c r="B519" i="5"/>
  <c r="R518" i="5"/>
  <c r="Q518" i="5"/>
  <c r="C518" i="5"/>
  <c r="B518" i="5"/>
  <c r="R517" i="5"/>
  <c r="Q517" i="5"/>
  <c r="C517" i="5"/>
  <c r="B517" i="5"/>
  <c r="R516" i="5"/>
  <c r="Q516" i="5"/>
  <c r="C516" i="5"/>
  <c r="B516" i="5"/>
  <c r="R515" i="5"/>
  <c r="Q515" i="5"/>
  <c r="C515" i="5"/>
  <c r="B515" i="5"/>
  <c r="R514" i="5"/>
  <c r="Q514" i="5"/>
  <c r="C514" i="5"/>
  <c r="B514" i="5"/>
  <c r="R513" i="5"/>
  <c r="Q513" i="5"/>
  <c r="C513" i="5"/>
  <c r="B513" i="5"/>
  <c r="R512" i="5"/>
  <c r="Q512" i="5"/>
  <c r="C512" i="5"/>
  <c r="B512" i="5"/>
  <c r="R511" i="5"/>
  <c r="Q511" i="5"/>
  <c r="C511" i="5"/>
  <c r="B511" i="5"/>
  <c r="R510" i="5"/>
  <c r="Q510" i="5"/>
  <c r="C510" i="5"/>
  <c r="B510" i="5"/>
  <c r="R509" i="5"/>
  <c r="Q509" i="5"/>
  <c r="C509" i="5"/>
  <c r="B509" i="5"/>
  <c r="R508" i="5"/>
  <c r="Q508" i="5"/>
  <c r="C508" i="5"/>
  <c r="B508" i="5"/>
  <c r="R507" i="5"/>
  <c r="Q507" i="5"/>
  <c r="C507" i="5"/>
  <c r="B507" i="5"/>
  <c r="R506" i="5"/>
  <c r="Q506" i="5"/>
  <c r="C506" i="5"/>
  <c r="B506" i="5"/>
  <c r="R505" i="5"/>
  <c r="Q505" i="5"/>
  <c r="C505" i="5"/>
  <c r="B505" i="5"/>
  <c r="R504" i="5"/>
  <c r="Q504" i="5"/>
  <c r="C504" i="5"/>
  <c r="B504" i="5"/>
  <c r="R503" i="5"/>
  <c r="Q503" i="5"/>
  <c r="C503" i="5"/>
  <c r="B503" i="5"/>
  <c r="R502" i="5"/>
  <c r="Q502" i="5"/>
  <c r="C502" i="5"/>
  <c r="B502" i="5"/>
  <c r="R501" i="5"/>
  <c r="Q501" i="5"/>
  <c r="C501" i="5"/>
  <c r="B501" i="5"/>
  <c r="R500" i="5"/>
  <c r="Q500" i="5"/>
  <c r="C500" i="5"/>
  <c r="B500" i="5"/>
  <c r="R499" i="5"/>
  <c r="Q499" i="5"/>
  <c r="C499" i="5"/>
  <c r="B499" i="5"/>
  <c r="R498" i="5"/>
  <c r="Q498" i="5"/>
  <c r="C498" i="5"/>
  <c r="B498" i="5"/>
  <c r="R497" i="5"/>
  <c r="Q497" i="5"/>
  <c r="C497" i="5"/>
  <c r="B497" i="5"/>
  <c r="R496" i="5"/>
  <c r="Q496" i="5"/>
  <c r="C496" i="5"/>
  <c r="B496" i="5"/>
  <c r="R495" i="5"/>
  <c r="Q495" i="5"/>
  <c r="C495" i="5"/>
  <c r="B495" i="5"/>
  <c r="R494" i="5"/>
  <c r="Q494" i="5"/>
  <c r="C494" i="5"/>
  <c r="B494" i="5"/>
  <c r="R493" i="5"/>
  <c r="Q493" i="5"/>
  <c r="C493" i="5"/>
  <c r="B493" i="5"/>
  <c r="R492" i="5"/>
  <c r="Q492" i="5"/>
  <c r="C492" i="5"/>
  <c r="B492" i="5"/>
  <c r="R491" i="5"/>
  <c r="Q491" i="5"/>
  <c r="C491" i="5"/>
  <c r="B491" i="5"/>
  <c r="R490" i="5"/>
  <c r="Q490" i="5"/>
  <c r="C490" i="5"/>
  <c r="B490" i="5"/>
  <c r="R489" i="5"/>
  <c r="Q489" i="5"/>
  <c r="C489" i="5"/>
  <c r="B489" i="5"/>
  <c r="R488" i="5"/>
  <c r="Q488" i="5"/>
  <c r="C488" i="5"/>
  <c r="B488" i="5"/>
  <c r="R487" i="5"/>
  <c r="Q487" i="5"/>
  <c r="C487" i="5"/>
  <c r="B487" i="5"/>
  <c r="R486" i="5"/>
  <c r="Q486" i="5"/>
  <c r="C486" i="5"/>
  <c r="B486" i="5"/>
  <c r="R485" i="5"/>
  <c r="Q485" i="5"/>
  <c r="C485" i="5"/>
  <c r="B485" i="5"/>
  <c r="R484" i="5"/>
  <c r="Q484" i="5"/>
  <c r="C484" i="5"/>
  <c r="B484" i="5"/>
  <c r="R483" i="5"/>
  <c r="Q483" i="5"/>
  <c r="C483" i="5"/>
  <c r="B483" i="5"/>
  <c r="R482" i="5"/>
  <c r="Q482" i="5"/>
  <c r="C482" i="5"/>
  <c r="B482" i="5"/>
  <c r="R481" i="5"/>
  <c r="Q481" i="5"/>
  <c r="C481" i="5"/>
  <c r="B481" i="5"/>
  <c r="R480" i="5"/>
  <c r="Q480" i="5"/>
  <c r="C480" i="5"/>
  <c r="B480" i="5"/>
  <c r="R479" i="5"/>
  <c r="Q479" i="5"/>
  <c r="C479" i="5"/>
  <c r="B479" i="5"/>
  <c r="R478" i="5"/>
  <c r="Q478" i="5"/>
  <c r="C478" i="5"/>
  <c r="B478" i="5"/>
  <c r="R477" i="5"/>
  <c r="Q477" i="5"/>
  <c r="C477" i="5"/>
  <c r="B477" i="5"/>
  <c r="R476" i="5"/>
  <c r="Q476" i="5"/>
  <c r="C476" i="5"/>
  <c r="B476" i="5"/>
  <c r="R475" i="5"/>
  <c r="Q475" i="5"/>
  <c r="C475" i="5"/>
  <c r="B475" i="5"/>
  <c r="R474" i="5"/>
  <c r="Q474" i="5"/>
  <c r="C474" i="5"/>
  <c r="B474" i="5"/>
  <c r="R473" i="5"/>
  <c r="Q473" i="5"/>
  <c r="C473" i="5"/>
  <c r="B473" i="5"/>
  <c r="R472" i="5"/>
  <c r="Q472" i="5"/>
  <c r="C472" i="5"/>
  <c r="B472" i="5"/>
  <c r="R471" i="5"/>
  <c r="Q471" i="5"/>
  <c r="C471" i="5"/>
  <c r="B471" i="5"/>
  <c r="R470" i="5"/>
  <c r="Q470" i="5"/>
  <c r="C470" i="5"/>
  <c r="B470" i="5"/>
  <c r="R469" i="5"/>
  <c r="Q469" i="5"/>
  <c r="C469" i="5"/>
  <c r="B469" i="5"/>
  <c r="R468" i="5"/>
  <c r="Q468" i="5"/>
  <c r="C468" i="5"/>
  <c r="B468" i="5"/>
  <c r="R467" i="5"/>
  <c r="Q467" i="5"/>
  <c r="C467" i="5"/>
  <c r="B467" i="5"/>
  <c r="R466" i="5"/>
  <c r="Q466" i="5"/>
  <c r="C466" i="5"/>
  <c r="B466" i="5"/>
  <c r="R465" i="5"/>
  <c r="Q465" i="5"/>
  <c r="C465" i="5"/>
  <c r="B465" i="5"/>
  <c r="R464" i="5"/>
  <c r="Q464" i="5"/>
  <c r="C464" i="5"/>
  <c r="B464" i="5"/>
  <c r="R463" i="5"/>
  <c r="Q463" i="5"/>
  <c r="C463" i="5"/>
  <c r="B463" i="5"/>
  <c r="R462" i="5"/>
  <c r="Q462" i="5"/>
  <c r="C462" i="5"/>
  <c r="B462" i="5"/>
  <c r="R461" i="5"/>
  <c r="Q461" i="5"/>
  <c r="C461" i="5"/>
  <c r="B461" i="5"/>
  <c r="R460" i="5"/>
  <c r="Q460" i="5"/>
  <c r="C460" i="5"/>
  <c r="B460" i="5"/>
  <c r="R459" i="5"/>
  <c r="Q459" i="5"/>
  <c r="C459" i="5"/>
  <c r="B459" i="5"/>
  <c r="R458" i="5"/>
  <c r="Q458" i="5"/>
  <c r="C458" i="5"/>
  <c r="B458" i="5"/>
  <c r="R457" i="5"/>
  <c r="Q457" i="5"/>
  <c r="C457" i="5"/>
  <c r="B457" i="5"/>
  <c r="R456" i="5"/>
  <c r="Q456" i="5"/>
  <c r="C456" i="5"/>
  <c r="B456" i="5"/>
  <c r="R455" i="5"/>
  <c r="Q455" i="5"/>
  <c r="C455" i="5"/>
  <c r="B455" i="5"/>
  <c r="R454" i="5"/>
  <c r="Q454" i="5"/>
  <c r="C454" i="5"/>
  <c r="B454" i="5"/>
  <c r="R453" i="5"/>
  <c r="Q453" i="5"/>
  <c r="C453" i="5"/>
  <c r="B453" i="5"/>
  <c r="R452" i="5"/>
  <c r="Q452" i="5"/>
  <c r="C452" i="5"/>
  <c r="B452" i="5"/>
  <c r="R451" i="5"/>
  <c r="Q451" i="5"/>
  <c r="C451" i="5"/>
  <c r="B451" i="5"/>
  <c r="R450" i="5"/>
  <c r="Q450" i="5"/>
  <c r="C450" i="5"/>
  <c r="B450" i="5"/>
  <c r="R449" i="5"/>
  <c r="Q449" i="5"/>
  <c r="C449" i="5"/>
  <c r="B449" i="5"/>
  <c r="R448" i="5"/>
  <c r="Q448" i="5"/>
  <c r="C448" i="5"/>
  <c r="B448" i="5"/>
  <c r="R447" i="5"/>
  <c r="Q447" i="5"/>
  <c r="C447" i="5"/>
  <c r="B447" i="5"/>
  <c r="R446" i="5"/>
  <c r="Q446" i="5"/>
  <c r="C446" i="5"/>
  <c r="B446" i="5"/>
  <c r="R445" i="5"/>
  <c r="Q445" i="5"/>
  <c r="C445" i="5"/>
  <c r="B445" i="5"/>
  <c r="R444" i="5"/>
  <c r="Q444" i="5"/>
  <c r="C444" i="5"/>
  <c r="B444" i="5"/>
  <c r="R443" i="5"/>
  <c r="Q443" i="5"/>
  <c r="C443" i="5"/>
  <c r="B443" i="5"/>
  <c r="R442" i="5"/>
  <c r="Q442" i="5"/>
  <c r="C442" i="5"/>
  <c r="B442" i="5"/>
  <c r="R441" i="5"/>
  <c r="Q441" i="5"/>
  <c r="C441" i="5"/>
  <c r="B441" i="5"/>
  <c r="R440" i="5"/>
  <c r="Q440" i="5"/>
  <c r="C440" i="5"/>
  <c r="B440" i="5"/>
  <c r="R439" i="5"/>
  <c r="Q439" i="5"/>
  <c r="C439" i="5"/>
  <c r="B439" i="5"/>
  <c r="R438" i="5"/>
  <c r="Q438" i="5"/>
  <c r="C438" i="5"/>
  <c r="B438" i="5"/>
  <c r="R437" i="5"/>
  <c r="Q437" i="5"/>
  <c r="C437" i="5"/>
  <c r="B437" i="5"/>
  <c r="R436" i="5"/>
  <c r="Q436" i="5"/>
  <c r="C436" i="5"/>
  <c r="B436" i="5"/>
  <c r="R435" i="5"/>
  <c r="Q435" i="5"/>
  <c r="C435" i="5"/>
  <c r="B435" i="5"/>
  <c r="R434" i="5"/>
  <c r="Q434" i="5"/>
  <c r="C434" i="5"/>
  <c r="B434" i="5"/>
  <c r="R433" i="5"/>
  <c r="Q433" i="5"/>
  <c r="C433" i="5"/>
  <c r="B433" i="5"/>
  <c r="R432" i="5"/>
  <c r="Q432" i="5"/>
  <c r="C432" i="5"/>
  <c r="B432" i="5"/>
  <c r="R431" i="5"/>
  <c r="Q431" i="5"/>
  <c r="C431" i="5"/>
  <c r="B431" i="5"/>
  <c r="R430" i="5"/>
  <c r="Q430" i="5"/>
  <c r="C430" i="5"/>
  <c r="B430" i="5"/>
  <c r="R429" i="5"/>
  <c r="Q429" i="5"/>
  <c r="C429" i="5"/>
  <c r="B429" i="5"/>
  <c r="R428" i="5"/>
  <c r="Q428" i="5"/>
  <c r="C428" i="5"/>
  <c r="B428" i="5"/>
  <c r="R427" i="5"/>
  <c r="Q427" i="5"/>
  <c r="C427" i="5"/>
  <c r="B427" i="5"/>
  <c r="R426" i="5"/>
  <c r="Q426" i="5"/>
  <c r="C426" i="5"/>
  <c r="B426" i="5"/>
  <c r="R425" i="5"/>
  <c r="Q425" i="5"/>
  <c r="C425" i="5"/>
  <c r="B425" i="5"/>
  <c r="R424" i="5"/>
  <c r="Q424" i="5"/>
  <c r="C424" i="5"/>
  <c r="B424" i="5"/>
  <c r="R423" i="5"/>
  <c r="Q423" i="5"/>
  <c r="C423" i="5"/>
  <c r="B423" i="5"/>
  <c r="R422" i="5"/>
  <c r="Q422" i="5"/>
  <c r="C422" i="5"/>
  <c r="B422" i="5"/>
  <c r="R421" i="5"/>
  <c r="Q421" i="5"/>
  <c r="C421" i="5"/>
  <c r="B421" i="5"/>
  <c r="R420" i="5"/>
  <c r="Q420" i="5"/>
  <c r="C420" i="5"/>
  <c r="B420" i="5"/>
  <c r="R419" i="5"/>
  <c r="Q419" i="5"/>
  <c r="C419" i="5"/>
  <c r="B419" i="5"/>
  <c r="R418" i="5"/>
  <c r="Q418" i="5"/>
  <c r="C418" i="5"/>
  <c r="B418" i="5"/>
  <c r="R417" i="5"/>
  <c r="Q417" i="5"/>
  <c r="C417" i="5"/>
  <c r="B417" i="5"/>
  <c r="R416" i="5"/>
  <c r="Q416" i="5"/>
  <c r="C416" i="5"/>
  <c r="B416" i="5"/>
  <c r="R415" i="5"/>
  <c r="Q415" i="5"/>
  <c r="C415" i="5"/>
  <c r="B415" i="5"/>
  <c r="R414" i="5"/>
  <c r="Q414" i="5"/>
  <c r="C414" i="5"/>
  <c r="B414" i="5"/>
  <c r="R413" i="5"/>
  <c r="Q413" i="5"/>
  <c r="C413" i="5"/>
  <c r="B413" i="5"/>
  <c r="R412" i="5"/>
  <c r="Q412" i="5"/>
  <c r="C412" i="5"/>
  <c r="B412" i="5"/>
  <c r="R411" i="5"/>
  <c r="Q411" i="5"/>
  <c r="C411" i="5"/>
  <c r="B411" i="5"/>
  <c r="R410" i="5"/>
  <c r="Q410" i="5"/>
  <c r="C410" i="5"/>
  <c r="B410" i="5"/>
  <c r="R409" i="5"/>
  <c r="Q409" i="5"/>
  <c r="C409" i="5"/>
  <c r="B409" i="5"/>
  <c r="R408" i="5"/>
  <c r="Q408" i="5"/>
  <c r="C408" i="5"/>
  <c r="B408" i="5"/>
  <c r="R407" i="5"/>
  <c r="Q407" i="5"/>
  <c r="C407" i="5"/>
  <c r="B407" i="5"/>
  <c r="R406" i="5"/>
  <c r="Q406" i="5"/>
  <c r="C406" i="5"/>
  <c r="B406" i="5"/>
  <c r="R405" i="5"/>
  <c r="Q405" i="5"/>
  <c r="C405" i="5"/>
  <c r="B405" i="5"/>
  <c r="R404" i="5"/>
  <c r="Q404" i="5"/>
  <c r="C404" i="5"/>
  <c r="B404" i="5"/>
  <c r="R403" i="5"/>
  <c r="Q403" i="5"/>
  <c r="C403" i="5"/>
  <c r="B403" i="5"/>
  <c r="R402" i="5"/>
  <c r="Q402" i="5"/>
  <c r="C402" i="5"/>
  <c r="B402" i="5"/>
  <c r="R401" i="5"/>
  <c r="Q401" i="5"/>
  <c r="C401" i="5"/>
  <c r="B401" i="5"/>
  <c r="R400" i="5"/>
  <c r="Q400" i="5"/>
  <c r="C400" i="5"/>
  <c r="B400" i="5"/>
  <c r="R399" i="5"/>
  <c r="Q399" i="5"/>
  <c r="C399" i="5"/>
  <c r="B399" i="5"/>
  <c r="R398" i="5"/>
  <c r="Q398" i="5"/>
  <c r="C398" i="5"/>
  <c r="B398" i="5"/>
  <c r="R397" i="5"/>
  <c r="Q397" i="5"/>
  <c r="C397" i="5"/>
  <c r="B397" i="5"/>
  <c r="R396" i="5"/>
  <c r="Q396" i="5"/>
  <c r="C396" i="5"/>
  <c r="B396" i="5"/>
  <c r="R395" i="5"/>
  <c r="Q395" i="5"/>
  <c r="C395" i="5"/>
  <c r="B395" i="5"/>
  <c r="R394" i="5"/>
  <c r="Q394" i="5"/>
  <c r="C394" i="5"/>
  <c r="B394" i="5"/>
  <c r="R393" i="5"/>
  <c r="Q393" i="5"/>
  <c r="C393" i="5"/>
  <c r="B393" i="5"/>
  <c r="R392" i="5"/>
  <c r="Q392" i="5"/>
  <c r="C392" i="5"/>
  <c r="B392" i="5"/>
  <c r="R391" i="5"/>
  <c r="Q391" i="5"/>
  <c r="C391" i="5"/>
  <c r="B391" i="5"/>
  <c r="R390" i="5"/>
  <c r="Q390" i="5"/>
  <c r="C390" i="5"/>
  <c r="B390" i="5"/>
  <c r="R389" i="5"/>
  <c r="Q389" i="5"/>
  <c r="C389" i="5"/>
  <c r="B389" i="5"/>
  <c r="R388" i="5"/>
  <c r="Q388" i="5"/>
  <c r="C388" i="5"/>
  <c r="B388" i="5"/>
  <c r="R387" i="5"/>
  <c r="Q387" i="5"/>
  <c r="C387" i="5"/>
  <c r="B387" i="5"/>
  <c r="R386" i="5"/>
  <c r="Q386" i="5"/>
  <c r="C386" i="5"/>
  <c r="B386" i="5"/>
  <c r="R385" i="5"/>
  <c r="Q385" i="5"/>
  <c r="C385" i="5"/>
  <c r="B385" i="5"/>
  <c r="R384" i="5"/>
  <c r="Q384" i="5"/>
  <c r="C384" i="5"/>
  <c r="B384" i="5"/>
  <c r="R383" i="5"/>
  <c r="Q383" i="5"/>
  <c r="C383" i="5"/>
  <c r="B383" i="5"/>
  <c r="R382" i="5"/>
  <c r="Q382" i="5"/>
  <c r="C382" i="5"/>
  <c r="B382" i="5"/>
  <c r="R381" i="5"/>
  <c r="Q381" i="5"/>
  <c r="C381" i="5"/>
  <c r="B381" i="5"/>
  <c r="R380" i="5"/>
  <c r="Q380" i="5"/>
  <c r="C380" i="5"/>
  <c r="B380" i="5"/>
  <c r="R379" i="5"/>
  <c r="Q379" i="5"/>
  <c r="C379" i="5"/>
  <c r="B379" i="5"/>
  <c r="R378" i="5"/>
  <c r="Q378" i="5"/>
  <c r="C378" i="5"/>
  <c r="B378" i="5"/>
  <c r="R377" i="5"/>
  <c r="Q377" i="5"/>
  <c r="C377" i="5"/>
  <c r="B377" i="5"/>
  <c r="R376" i="5"/>
  <c r="Q376" i="5"/>
  <c r="C376" i="5"/>
  <c r="B376" i="5"/>
  <c r="R375" i="5"/>
  <c r="Q375" i="5"/>
  <c r="C375" i="5"/>
  <c r="B375" i="5"/>
  <c r="R374" i="5"/>
  <c r="Q374" i="5"/>
  <c r="C374" i="5"/>
  <c r="B374" i="5"/>
  <c r="R373" i="5"/>
  <c r="Q373" i="5"/>
  <c r="C373" i="5"/>
  <c r="B373" i="5"/>
  <c r="R372" i="5"/>
  <c r="Q372" i="5"/>
  <c r="C372" i="5"/>
  <c r="B372" i="5"/>
  <c r="R371" i="5"/>
  <c r="Q371" i="5"/>
  <c r="C371" i="5"/>
  <c r="B371" i="5"/>
  <c r="R370" i="5"/>
  <c r="Q370" i="5"/>
  <c r="C370" i="5"/>
  <c r="B370" i="5"/>
  <c r="R369" i="5"/>
  <c r="Q369" i="5"/>
  <c r="C369" i="5"/>
  <c r="B369" i="5"/>
  <c r="R368" i="5"/>
  <c r="Q368" i="5"/>
  <c r="C368" i="5"/>
  <c r="B368" i="5"/>
  <c r="R367" i="5"/>
  <c r="Q367" i="5"/>
  <c r="C367" i="5"/>
  <c r="B367" i="5"/>
  <c r="R366" i="5"/>
  <c r="Q366" i="5"/>
  <c r="C366" i="5"/>
  <c r="B366" i="5"/>
  <c r="R365" i="5"/>
  <c r="Q365" i="5"/>
  <c r="C365" i="5"/>
  <c r="B365" i="5"/>
  <c r="R364" i="5"/>
  <c r="Q364" i="5"/>
  <c r="C364" i="5"/>
  <c r="B364" i="5"/>
  <c r="R363" i="5"/>
  <c r="Q363" i="5"/>
  <c r="C363" i="5"/>
  <c r="B363" i="5"/>
  <c r="R362" i="5"/>
  <c r="Q362" i="5"/>
  <c r="C362" i="5"/>
  <c r="B362" i="5"/>
  <c r="R361" i="5"/>
  <c r="Q361" i="5"/>
  <c r="C361" i="5"/>
  <c r="B361" i="5"/>
  <c r="R360" i="5"/>
  <c r="Q360" i="5"/>
  <c r="C360" i="5"/>
  <c r="B360" i="5"/>
  <c r="R359" i="5"/>
  <c r="Q359" i="5"/>
  <c r="C359" i="5"/>
  <c r="B359" i="5"/>
  <c r="R358" i="5"/>
  <c r="Q358" i="5"/>
  <c r="C358" i="5"/>
  <c r="B358" i="5"/>
  <c r="R357" i="5"/>
  <c r="Q357" i="5"/>
  <c r="C357" i="5"/>
  <c r="B357" i="5"/>
  <c r="R356" i="5"/>
  <c r="Q356" i="5"/>
  <c r="C356" i="5"/>
  <c r="B356" i="5"/>
  <c r="R355" i="5"/>
  <c r="Q355" i="5"/>
  <c r="C355" i="5"/>
  <c r="B355" i="5"/>
  <c r="R354" i="5"/>
  <c r="Q354" i="5"/>
  <c r="C354" i="5"/>
  <c r="B354" i="5"/>
  <c r="R353" i="5"/>
  <c r="Q353" i="5"/>
  <c r="C353" i="5"/>
  <c r="B353" i="5"/>
  <c r="R352" i="5"/>
  <c r="Q352" i="5"/>
  <c r="C352" i="5"/>
  <c r="B352" i="5"/>
  <c r="R351" i="5"/>
  <c r="Q351" i="5"/>
  <c r="C351" i="5"/>
  <c r="B351" i="5"/>
  <c r="R350" i="5"/>
  <c r="Q350" i="5"/>
  <c r="C350" i="5"/>
  <c r="B350" i="5"/>
  <c r="R349" i="5"/>
  <c r="Q349" i="5"/>
  <c r="C349" i="5"/>
  <c r="B349" i="5"/>
  <c r="R348" i="5"/>
  <c r="Q348" i="5"/>
  <c r="C348" i="5"/>
  <c r="B348" i="5"/>
  <c r="R347" i="5"/>
  <c r="Q347" i="5"/>
  <c r="C347" i="5"/>
  <c r="B347" i="5"/>
  <c r="R346" i="5"/>
  <c r="Q346" i="5"/>
  <c r="C346" i="5"/>
  <c r="B346" i="5"/>
  <c r="R345" i="5"/>
  <c r="Q345" i="5"/>
  <c r="C345" i="5"/>
  <c r="B345" i="5"/>
  <c r="R344" i="5"/>
  <c r="Q344" i="5"/>
  <c r="C344" i="5"/>
  <c r="B344" i="5"/>
  <c r="R343" i="5"/>
  <c r="Q343" i="5"/>
  <c r="C343" i="5"/>
  <c r="B343" i="5"/>
  <c r="R342" i="5"/>
  <c r="Q342" i="5"/>
  <c r="C342" i="5"/>
  <c r="B342" i="5"/>
  <c r="R341" i="5"/>
  <c r="Q341" i="5"/>
  <c r="C341" i="5"/>
  <c r="B341" i="5"/>
  <c r="R340" i="5"/>
  <c r="Q340" i="5"/>
  <c r="C340" i="5"/>
  <c r="B340" i="5"/>
  <c r="R339" i="5"/>
  <c r="Q339" i="5"/>
  <c r="C339" i="5"/>
  <c r="B339" i="5"/>
  <c r="R338" i="5"/>
  <c r="Q338" i="5"/>
  <c r="C338" i="5"/>
  <c r="B338" i="5"/>
  <c r="R337" i="5"/>
  <c r="Q337" i="5"/>
  <c r="C337" i="5"/>
  <c r="B337" i="5"/>
  <c r="R336" i="5"/>
  <c r="Q336" i="5"/>
  <c r="C336" i="5"/>
  <c r="B336" i="5"/>
  <c r="R335" i="5"/>
  <c r="Q335" i="5"/>
  <c r="C335" i="5"/>
  <c r="B335" i="5"/>
  <c r="R334" i="5"/>
  <c r="Q334" i="5"/>
  <c r="C334" i="5"/>
  <c r="B334" i="5"/>
  <c r="R333" i="5"/>
  <c r="Q333" i="5"/>
  <c r="C333" i="5"/>
  <c r="B333" i="5"/>
  <c r="R332" i="5"/>
  <c r="Q332" i="5"/>
  <c r="C332" i="5"/>
  <c r="B332" i="5"/>
  <c r="R331" i="5"/>
  <c r="Q331" i="5"/>
  <c r="C331" i="5"/>
  <c r="B331" i="5"/>
  <c r="R330" i="5"/>
  <c r="Q330" i="5"/>
  <c r="C330" i="5"/>
  <c r="B330" i="5"/>
  <c r="R329" i="5"/>
  <c r="Q329" i="5"/>
  <c r="C329" i="5"/>
  <c r="B329" i="5"/>
  <c r="R328" i="5"/>
  <c r="Q328" i="5"/>
  <c r="C328" i="5"/>
  <c r="B328" i="5"/>
  <c r="R327" i="5"/>
  <c r="Q327" i="5"/>
  <c r="C327" i="5"/>
  <c r="B327" i="5"/>
  <c r="R326" i="5"/>
  <c r="Q326" i="5"/>
  <c r="C326" i="5"/>
  <c r="B326" i="5"/>
  <c r="R325" i="5"/>
  <c r="Q325" i="5"/>
  <c r="C325" i="5"/>
  <c r="B325" i="5"/>
  <c r="R324" i="5"/>
  <c r="Q324" i="5"/>
  <c r="C324" i="5"/>
  <c r="B324" i="5"/>
  <c r="R323" i="5"/>
  <c r="Q323" i="5"/>
  <c r="C323" i="5"/>
  <c r="B323" i="5"/>
  <c r="R322" i="5"/>
  <c r="Q322" i="5"/>
  <c r="C322" i="5"/>
  <c r="B322" i="5"/>
  <c r="R321" i="5"/>
  <c r="Q321" i="5"/>
  <c r="C321" i="5"/>
  <c r="B321" i="5"/>
  <c r="R320" i="5"/>
  <c r="Q320" i="5"/>
  <c r="C320" i="5"/>
  <c r="B320" i="5"/>
  <c r="R319" i="5"/>
  <c r="Q319" i="5"/>
  <c r="C319" i="5"/>
  <c r="B319" i="5"/>
  <c r="R318" i="5"/>
  <c r="Q318" i="5"/>
  <c r="C318" i="5"/>
  <c r="B318" i="5"/>
  <c r="R317" i="5"/>
  <c r="Q317" i="5"/>
  <c r="C317" i="5"/>
  <c r="B317" i="5"/>
  <c r="R316" i="5"/>
  <c r="Q316" i="5"/>
  <c r="C316" i="5"/>
  <c r="B316" i="5"/>
  <c r="R315" i="5"/>
  <c r="Q315" i="5"/>
  <c r="C315" i="5"/>
  <c r="B315" i="5"/>
  <c r="R314" i="5"/>
  <c r="Q314" i="5"/>
  <c r="C314" i="5"/>
  <c r="B314" i="5"/>
  <c r="R313" i="5"/>
  <c r="Q313" i="5"/>
  <c r="C313" i="5"/>
  <c r="B313" i="5"/>
  <c r="R312" i="5"/>
  <c r="Q312" i="5"/>
  <c r="C312" i="5"/>
  <c r="B312" i="5"/>
  <c r="R311" i="5"/>
  <c r="Q311" i="5"/>
  <c r="C311" i="5"/>
  <c r="B311" i="5"/>
  <c r="R310" i="5"/>
  <c r="Q310" i="5"/>
  <c r="C310" i="5"/>
  <c r="B310" i="5"/>
  <c r="R309" i="5"/>
  <c r="Q309" i="5"/>
  <c r="C309" i="5"/>
  <c r="B309" i="5"/>
  <c r="R308" i="5"/>
  <c r="Q308" i="5"/>
  <c r="C308" i="5"/>
  <c r="B308" i="5"/>
  <c r="R307" i="5"/>
  <c r="Q307" i="5"/>
  <c r="C307" i="5"/>
  <c r="B307" i="5"/>
  <c r="R306" i="5"/>
  <c r="Q306" i="5"/>
  <c r="C306" i="5"/>
  <c r="B306" i="5"/>
  <c r="R305" i="5"/>
  <c r="Q305" i="5"/>
  <c r="C305" i="5"/>
  <c r="B305" i="5"/>
  <c r="R304" i="5"/>
  <c r="Q304" i="5"/>
  <c r="C304" i="5"/>
  <c r="B304" i="5"/>
  <c r="R303" i="5"/>
  <c r="Q303" i="5"/>
  <c r="C303" i="5"/>
  <c r="B303" i="5"/>
  <c r="R302" i="5"/>
  <c r="Q302" i="5"/>
  <c r="C302" i="5"/>
  <c r="B302" i="5"/>
  <c r="R301" i="5"/>
  <c r="Q301" i="5"/>
  <c r="C301" i="5"/>
  <c r="B301" i="5"/>
  <c r="R300" i="5"/>
  <c r="Q300" i="5"/>
  <c r="C300" i="5"/>
  <c r="B300" i="5"/>
  <c r="R299" i="5"/>
  <c r="Q299" i="5"/>
  <c r="C299" i="5"/>
  <c r="B299" i="5"/>
  <c r="R298" i="5"/>
  <c r="Q298" i="5"/>
  <c r="C298" i="5"/>
  <c r="B298" i="5"/>
  <c r="R297" i="5"/>
  <c r="Q297" i="5"/>
  <c r="C297" i="5"/>
  <c r="B297" i="5"/>
  <c r="R296" i="5"/>
  <c r="Q296" i="5"/>
  <c r="C296" i="5"/>
  <c r="B296" i="5"/>
  <c r="R295" i="5"/>
  <c r="Q295" i="5"/>
  <c r="C295" i="5"/>
  <c r="B295" i="5"/>
  <c r="R294" i="5"/>
  <c r="Q294" i="5"/>
  <c r="C294" i="5"/>
  <c r="B294" i="5"/>
  <c r="R293" i="5"/>
  <c r="Q293" i="5"/>
  <c r="C293" i="5"/>
  <c r="B293" i="5"/>
  <c r="R292" i="5"/>
  <c r="Q292" i="5"/>
  <c r="C292" i="5"/>
  <c r="B292" i="5"/>
  <c r="R291" i="5"/>
  <c r="Q291" i="5"/>
  <c r="C291" i="5"/>
  <c r="B291" i="5"/>
  <c r="R290" i="5"/>
  <c r="Q290" i="5"/>
  <c r="C290" i="5"/>
  <c r="B290" i="5"/>
  <c r="R289" i="5"/>
  <c r="Q289" i="5"/>
  <c r="C289" i="5"/>
  <c r="B289" i="5"/>
  <c r="R288" i="5"/>
  <c r="Q288" i="5"/>
  <c r="C288" i="5"/>
  <c r="B288" i="5"/>
  <c r="R287" i="5"/>
  <c r="Q287" i="5"/>
  <c r="C287" i="5"/>
  <c r="B287" i="5"/>
  <c r="R286" i="5"/>
  <c r="Q286" i="5"/>
  <c r="C286" i="5"/>
  <c r="B286" i="5"/>
  <c r="R285" i="5"/>
  <c r="Q285" i="5"/>
  <c r="C285" i="5"/>
  <c r="B285" i="5"/>
  <c r="R284" i="5"/>
  <c r="Q284" i="5"/>
  <c r="C284" i="5"/>
  <c r="B284" i="5"/>
  <c r="R283" i="5"/>
  <c r="Q283" i="5"/>
  <c r="C283" i="5"/>
  <c r="B283" i="5"/>
  <c r="R282" i="5"/>
  <c r="Q282" i="5"/>
  <c r="C282" i="5"/>
  <c r="B282" i="5"/>
  <c r="R281" i="5"/>
  <c r="Q281" i="5"/>
  <c r="C281" i="5"/>
  <c r="B281" i="5"/>
  <c r="R280" i="5"/>
  <c r="Q280" i="5"/>
  <c r="C280" i="5"/>
  <c r="B280" i="5"/>
  <c r="R279" i="5"/>
  <c r="Q279" i="5"/>
  <c r="C279" i="5"/>
  <c r="B279" i="5"/>
  <c r="R278" i="5"/>
  <c r="Q278" i="5"/>
  <c r="C278" i="5"/>
  <c r="B278" i="5"/>
  <c r="R277" i="5"/>
  <c r="Q277" i="5"/>
  <c r="C277" i="5"/>
  <c r="B277" i="5"/>
  <c r="R276" i="5"/>
  <c r="Q276" i="5"/>
  <c r="C276" i="5"/>
  <c r="B276" i="5"/>
  <c r="R275" i="5"/>
  <c r="Q275" i="5"/>
  <c r="C275" i="5"/>
  <c r="B275" i="5"/>
  <c r="R274" i="5"/>
  <c r="Q274" i="5"/>
  <c r="C274" i="5"/>
  <c r="B274" i="5"/>
  <c r="R273" i="5"/>
  <c r="Q273" i="5"/>
  <c r="C273" i="5"/>
  <c r="B273" i="5"/>
  <c r="R272" i="5"/>
  <c r="Q272" i="5"/>
  <c r="C272" i="5"/>
  <c r="B272" i="5"/>
  <c r="R271" i="5"/>
  <c r="Q271" i="5"/>
  <c r="C271" i="5"/>
  <c r="B271" i="5"/>
  <c r="R270" i="5"/>
  <c r="Q270" i="5"/>
  <c r="C270" i="5"/>
  <c r="B270" i="5"/>
  <c r="R269" i="5"/>
  <c r="Q269" i="5"/>
  <c r="C269" i="5"/>
  <c r="B269" i="5"/>
  <c r="R268" i="5"/>
  <c r="Q268" i="5"/>
  <c r="C268" i="5"/>
  <c r="B268" i="5"/>
  <c r="R267" i="5"/>
  <c r="Q267" i="5"/>
  <c r="C267" i="5"/>
  <c r="B267" i="5"/>
  <c r="R266" i="5"/>
  <c r="Q266" i="5"/>
  <c r="C266" i="5"/>
  <c r="B266" i="5"/>
  <c r="R265" i="5"/>
  <c r="Q265" i="5"/>
  <c r="C265" i="5"/>
  <c r="B265" i="5"/>
  <c r="R264" i="5"/>
  <c r="Q264" i="5"/>
  <c r="C264" i="5"/>
  <c r="B264" i="5"/>
  <c r="R263" i="5"/>
  <c r="Q263" i="5"/>
  <c r="C263" i="5"/>
  <c r="B263" i="5"/>
  <c r="R262" i="5"/>
  <c r="Q262" i="5"/>
  <c r="C262" i="5"/>
  <c r="B262" i="5"/>
  <c r="R261" i="5"/>
  <c r="Q261" i="5"/>
  <c r="C261" i="5"/>
  <c r="B261" i="5"/>
  <c r="R260" i="5"/>
  <c r="Q260" i="5"/>
  <c r="C260" i="5"/>
  <c r="B260" i="5"/>
  <c r="R259" i="5"/>
  <c r="Q259" i="5"/>
  <c r="C259" i="5"/>
  <c r="B259" i="5"/>
  <c r="R258" i="5"/>
  <c r="Q258" i="5"/>
  <c r="C258" i="5"/>
  <c r="B258" i="5"/>
  <c r="R257" i="5"/>
  <c r="Q257" i="5"/>
  <c r="C257" i="5"/>
  <c r="B257" i="5"/>
  <c r="R256" i="5"/>
  <c r="Q256" i="5"/>
  <c r="C256" i="5"/>
  <c r="B256" i="5"/>
  <c r="R255" i="5"/>
  <c r="Q255" i="5"/>
  <c r="C255" i="5"/>
  <c r="B255" i="5"/>
  <c r="R254" i="5"/>
  <c r="Q254" i="5"/>
  <c r="C254" i="5"/>
  <c r="B254" i="5"/>
  <c r="R253" i="5"/>
  <c r="Q253" i="5"/>
  <c r="C253" i="5"/>
  <c r="B253" i="5"/>
  <c r="R252" i="5"/>
  <c r="Q252" i="5"/>
  <c r="C252" i="5"/>
  <c r="B252" i="5"/>
  <c r="R251" i="5"/>
  <c r="Q251" i="5"/>
  <c r="C251" i="5"/>
  <c r="B251" i="5"/>
  <c r="R250" i="5"/>
  <c r="Q250" i="5"/>
  <c r="C250" i="5"/>
  <c r="B250" i="5"/>
  <c r="R249" i="5"/>
  <c r="Q249" i="5"/>
  <c r="C249" i="5"/>
  <c r="B249" i="5"/>
  <c r="R248" i="5"/>
  <c r="Q248" i="5"/>
  <c r="C248" i="5"/>
  <c r="B248" i="5"/>
  <c r="R247" i="5"/>
  <c r="Q247" i="5"/>
  <c r="C247" i="5"/>
  <c r="B247" i="5"/>
  <c r="R246" i="5"/>
  <c r="Q246" i="5"/>
  <c r="C246" i="5"/>
  <c r="B246" i="5"/>
  <c r="R245" i="5"/>
  <c r="Q245" i="5"/>
  <c r="C245" i="5"/>
  <c r="B245" i="5"/>
  <c r="R244" i="5"/>
  <c r="Q244" i="5"/>
  <c r="C244" i="5"/>
  <c r="B244" i="5"/>
  <c r="R243" i="5"/>
  <c r="Q243" i="5"/>
  <c r="C243" i="5"/>
  <c r="B243" i="5"/>
  <c r="R242" i="5"/>
  <c r="Q242" i="5"/>
  <c r="C242" i="5"/>
  <c r="B242" i="5"/>
  <c r="R241" i="5"/>
  <c r="Q241" i="5"/>
  <c r="C241" i="5"/>
  <c r="B241" i="5"/>
  <c r="R240" i="5"/>
  <c r="Q240" i="5"/>
  <c r="C240" i="5"/>
  <c r="B240" i="5"/>
  <c r="R239" i="5"/>
  <c r="Q239" i="5"/>
  <c r="C239" i="5"/>
  <c r="B239" i="5"/>
  <c r="R238" i="5"/>
  <c r="Q238" i="5"/>
  <c r="C238" i="5"/>
  <c r="B238" i="5"/>
  <c r="R237" i="5"/>
  <c r="Q237" i="5"/>
  <c r="C237" i="5"/>
  <c r="B237" i="5"/>
  <c r="R236" i="5"/>
  <c r="Q236" i="5"/>
  <c r="C236" i="5"/>
  <c r="B236" i="5"/>
  <c r="R235" i="5"/>
  <c r="Q235" i="5"/>
  <c r="C235" i="5"/>
  <c r="B235" i="5"/>
  <c r="R234" i="5"/>
  <c r="Q234" i="5"/>
  <c r="C234" i="5"/>
  <c r="B234" i="5"/>
  <c r="R233" i="5"/>
  <c r="Q233" i="5"/>
  <c r="C233" i="5"/>
  <c r="B233" i="5"/>
  <c r="R232" i="5"/>
  <c r="Q232" i="5"/>
  <c r="C232" i="5"/>
  <c r="B232" i="5"/>
  <c r="R231" i="5"/>
  <c r="Q231" i="5"/>
  <c r="C231" i="5"/>
  <c r="B231" i="5"/>
  <c r="R230" i="5"/>
  <c r="Q230" i="5"/>
  <c r="C230" i="5"/>
  <c r="B230" i="5"/>
  <c r="R229" i="5"/>
  <c r="Q229" i="5"/>
  <c r="C229" i="5"/>
  <c r="B229" i="5"/>
  <c r="R228" i="5"/>
  <c r="Q228" i="5"/>
  <c r="C228" i="5"/>
  <c r="B228" i="5"/>
  <c r="R227" i="5"/>
  <c r="Q227" i="5"/>
  <c r="C227" i="5"/>
  <c r="B227" i="5"/>
  <c r="R226" i="5"/>
  <c r="Q226" i="5"/>
  <c r="C226" i="5"/>
  <c r="B226" i="5"/>
  <c r="R225" i="5"/>
  <c r="Q225" i="5"/>
  <c r="C225" i="5"/>
  <c r="B225" i="5"/>
  <c r="R224" i="5"/>
  <c r="Q224" i="5"/>
  <c r="C224" i="5"/>
  <c r="B224" i="5"/>
  <c r="R223" i="5"/>
  <c r="Q223" i="5"/>
  <c r="C223" i="5"/>
  <c r="B223" i="5"/>
  <c r="R222" i="5"/>
  <c r="Q222" i="5"/>
  <c r="C222" i="5"/>
  <c r="B222" i="5"/>
  <c r="R221" i="5"/>
  <c r="Q221" i="5"/>
  <c r="C221" i="5"/>
  <c r="B221" i="5"/>
  <c r="R220" i="5"/>
  <c r="Q220" i="5"/>
  <c r="C220" i="5"/>
  <c r="B220" i="5"/>
  <c r="R219" i="5"/>
  <c r="Q219" i="5"/>
  <c r="C219" i="5"/>
  <c r="B219" i="5"/>
  <c r="R218" i="5"/>
  <c r="Q218" i="5"/>
  <c r="C218" i="5"/>
  <c r="B218" i="5"/>
  <c r="R217" i="5"/>
  <c r="Q217" i="5"/>
  <c r="C217" i="5"/>
  <c r="B217" i="5"/>
  <c r="R216" i="5"/>
  <c r="Q216" i="5"/>
  <c r="C216" i="5"/>
  <c r="B216" i="5"/>
  <c r="R215" i="5"/>
  <c r="Q215" i="5"/>
  <c r="C215" i="5"/>
  <c r="B215" i="5"/>
  <c r="R214" i="5"/>
  <c r="Q214" i="5"/>
  <c r="C214" i="5"/>
  <c r="B214" i="5"/>
  <c r="R213" i="5"/>
  <c r="Q213" i="5"/>
  <c r="C213" i="5"/>
  <c r="B213" i="5"/>
  <c r="R212" i="5"/>
  <c r="Q212" i="5"/>
  <c r="C212" i="5"/>
  <c r="B212" i="5"/>
  <c r="R211" i="5"/>
  <c r="Q211" i="5"/>
  <c r="C211" i="5"/>
  <c r="B211" i="5"/>
  <c r="R210" i="5"/>
  <c r="Q210" i="5"/>
  <c r="C210" i="5"/>
  <c r="B210" i="5"/>
  <c r="R209" i="5"/>
  <c r="Q209" i="5"/>
  <c r="C209" i="5"/>
  <c r="B209" i="5"/>
  <c r="R208" i="5"/>
  <c r="Q208" i="5"/>
  <c r="C208" i="5"/>
  <c r="B208" i="5"/>
  <c r="R207" i="5"/>
  <c r="Q207" i="5"/>
  <c r="C207" i="5"/>
  <c r="B207" i="5"/>
  <c r="R206" i="5"/>
  <c r="Q206" i="5"/>
  <c r="C206" i="5"/>
  <c r="B206" i="5"/>
  <c r="R205" i="5"/>
  <c r="Q205" i="5"/>
  <c r="C205" i="5"/>
  <c r="B205" i="5"/>
  <c r="R204" i="5"/>
  <c r="Q204" i="5"/>
  <c r="C204" i="5"/>
  <c r="B204" i="5"/>
  <c r="R203" i="5"/>
  <c r="Q203" i="5"/>
  <c r="C203" i="5"/>
  <c r="B203" i="5"/>
  <c r="R202" i="5"/>
  <c r="Q202" i="5"/>
  <c r="C202" i="5"/>
  <c r="B202" i="5"/>
  <c r="R201" i="5"/>
  <c r="Q201" i="5"/>
  <c r="C201" i="5"/>
  <c r="B201" i="5"/>
  <c r="R200" i="5"/>
  <c r="Q200" i="5"/>
  <c r="C200" i="5"/>
  <c r="B200" i="5"/>
  <c r="R199" i="5"/>
  <c r="Q199" i="5"/>
  <c r="C199" i="5"/>
  <c r="B199" i="5"/>
  <c r="R198" i="5"/>
  <c r="Q198" i="5"/>
  <c r="C198" i="5"/>
  <c r="B198" i="5"/>
  <c r="R197" i="5"/>
  <c r="Q197" i="5"/>
  <c r="C197" i="5"/>
  <c r="B197" i="5"/>
  <c r="R196" i="5"/>
  <c r="Q196" i="5"/>
  <c r="C196" i="5"/>
  <c r="B196" i="5"/>
  <c r="R195" i="5"/>
  <c r="Q195" i="5"/>
  <c r="C195" i="5"/>
  <c r="B195" i="5"/>
  <c r="R194" i="5"/>
  <c r="Q194" i="5"/>
  <c r="C194" i="5"/>
  <c r="B194" i="5"/>
  <c r="R193" i="5"/>
  <c r="Q193" i="5"/>
  <c r="C193" i="5"/>
  <c r="B193" i="5"/>
  <c r="R192" i="5"/>
  <c r="Q192" i="5"/>
  <c r="C192" i="5"/>
  <c r="B192" i="5"/>
  <c r="R191" i="5"/>
  <c r="Q191" i="5"/>
  <c r="C191" i="5"/>
  <c r="B191" i="5"/>
  <c r="R190" i="5"/>
  <c r="Q190" i="5"/>
  <c r="C190" i="5"/>
  <c r="B190" i="5"/>
  <c r="R189" i="5"/>
  <c r="Q189" i="5"/>
  <c r="C189" i="5"/>
  <c r="B189" i="5"/>
  <c r="R188" i="5"/>
  <c r="Q188" i="5"/>
  <c r="C188" i="5"/>
  <c r="B188" i="5"/>
  <c r="R187" i="5"/>
  <c r="Q187" i="5"/>
  <c r="C187" i="5"/>
  <c r="B187" i="5"/>
  <c r="R186" i="5"/>
  <c r="Q186" i="5"/>
  <c r="C186" i="5"/>
  <c r="B186" i="5"/>
  <c r="R185" i="5"/>
  <c r="Q185" i="5"/>
  <c r="C185" i="5"/>
  <c r="B185" i="5"/>
  <c r="R184" i="5"/>
  <c r="Q184" i="5"/>
  <c r="C184" i="5"/>
  <c r="B184" i="5"/>
  <c r="R183" i="5"/>
  <c r="Q183" i="5"/>
  <c r="C183" i="5"/>
  <c r="B183" i="5"/>
  <c r="R182" i="5"/>
  <c r="Q182" i="5"/>
  <c r="C182" i="5"/>
  <c r="B182" i="5"/>
  <c r="R181" i="5"/>
  <c r="Q181" i="5"/>
  <c r="C181" i="5"/>
  <c r="B181" i="5"/>
  <c r="R180" i="5"/>
  <c r="Q180" i="5"/>
  <c r="C180" i="5"/>
  <c r="B180" i="5"/>
  <c r="R179" i="5"/>
  <c r="Q179" i="5"/>
  <c r="C179" i="5"/>
  <c r="B179" i="5"/>
  <c r="R178" i="5"/>
  <c r="Q178" i="5"/>
  <c r="C178" i="5"/>
  <c r="B178" i="5"/>
  <c r="R177" i="5"/>
  <c r="Q177" i="5"/>
  <c r="C177" i="5"/>
  <c r="B177" i="5"/>
  <c r="R176" i="5"/>
  <c r="Q176" i="5"/>
  <c r="C176" i="5"/>
  <c r="B176" i="5"/>
  <c r="R175" i="5"/>
  <c r="Q175" i="5"/>
  <c r="C175" i="5"/>
  <c r="B175" i="5"/>
  <c r="R174" i="5"/>
  <c r="Q174" i="5"/>
  <c r="C174" i="5"/>
  <c r="B174" i="5"/>
  <c r="R173" i="5"/>
  <c r="Q173" i="5"/>
  <c r="C173" i="5"/>
  <c r="B173" i="5"/>
  <c r="R172" i="5"/>
  <c r="Q172" i="5"/>
  <c r="C172" i="5"/>
  <c r="B172" i="5"/>
  <c r="R171" i="5"/>
  <c r="Q171" i="5"/>
  <c r="C171" i="5"/>
  <c r="B171" i="5"/>
  <c r="R170" i="5"/>
  <c r="Q170" i="5"/>
  <c r="C170" i="5"/>
  <c r="B170" i="5"/>
  <c r="R169" i="5"/>
  <c r="Q169" i="5"/>
  <c r="C169" i="5"/>
  <c r="B169" i="5"/>
  <c r="R168" i="5"/>
  <c r="Q168" i="5"/>
  <c r="C168" i="5"/>
  <c r="B168" i="5"/>
  <c r="R167" i="5"/>
  <c r="Q167" i="5"/>
  <c r="C167" i="5"/>
  <c r="B167" i="5"/>
  <c r="R166" i="5"/>
  <c r="Q166" i="5"/>
  <c r="C166" i="5"/>
  <c r="B166" i="5"/>
  <c r="R165" i="5"/>
  <c r="Q165" i="5"/>
  <c r="C165" i="5"/>
  <c r="B165" i="5"/>
  <c r="R164" i="5"/>
  <c r="Q164" i="5"/>
  <c r="C164" i="5"/>
  <c r="B164" i="5"/>
  <c r="R163" i="5"/>
  <c r="Q163" i="5"/>
  <c r="C163" i="5"/>
  <c r="B163" i="5"/>
  <c r="R162" i="5"/>
  <c r="Q162" i="5"/>
  <c r="C162" i="5"/>
  <c r="B162" i="5"/>
  <c r="R161" i="5"/>
  <c r="Q161" i="5"/>
  <c r="C161" i="5"/>
  <c r="B161" i="5"/>
  <c r="R160" i="5"/>
  <c r="Q160" i="5"/>
  <c r="C160" i="5"/>
  <c r="B160" i="5"/>
  <c r="R159" i="5"/>
  <c r="Q159" i="5"/>
  <c r="C159" i="5"/>
  <c r="B159" i="5"/>
  <c r="R158" i="5"/>
  <c r="Q158" i="5"/>
  <c r="C158" i="5"/>
  <c r="B158" i="5"/>
  <c r="R157" i="5"/>
  <c r="Q157" i="5"/>
  <c r="C157" i="5"/>
  <c r="B157" i="5"/>
  <c r="R156" i="5"/>
  <c r="Q156" i="5"/>
  <c r="C156" i="5"/>
  <c r="B156" i="5"/>
  <c r="R155" i="5"/>
  <c r="Q155" i="5"/>
  <c r="C155" i="5"/>
  <c r="B155" i="5"/>
  <c r="R154" i="5"/>
  <c r="Q154" i="5"/>
  <c r="C154" i="5"/>
  <c r="B154" i="5"/>
  <c r="R153" i="5"/>
  <c r="Q153" i="5"/>
  <c r="C153" i="5"/>
  <c r="B153" i="5"/>
  <c r="R152" i="5"/>
  <c r="Q152" i="5"/>
  <c r="C152" i="5"/>
  <c r="B152" i="5"/>
  <c r="R151" i="5"/>
  <c r="Q151" i="5"/>
  <c r="C151" i="5"/>
  <c r="B151" i="5"/>
  <c r="R150" i="5"/>
  <c r="Q150" i="5"/>
  <c r="C150" i="5"/>
  <c r="B150" i="5"/>
  <c r="R149" i="5"/>
  <c r="Q149" i="5"/>
  <c r="C149" i="5"/>
  <c r="B149" i="5"/>
  <c r="R148" i="5"/>
  <c r="Q148" i="5"/>
  <c r="C148" i="5"/>
  <c r="B148" i="5"/>
  <c r="R147" i="5"/>
  <c r="Q147" i="5"/>
  <c r="C147" i="5"/>
  <c r="B147" i="5"/>
  <c r="R146" i="5"/>
  <c r="Q146" i="5"/>
  <c r="C146" i="5"/>
  <c r="B146" i="5"/>
  <c r="R145" i="5"/>
  <c r="Q145" i="5"/>
  <c r="C145" i="5"/>
  <c r="B145" i="5"/>
  <c r="R144" i="5"/>
  <c r="Q144" i="5"/>
  <c r="C144" i="5"/>
  <c r="B144" i="5"/>
  <c r="R143" i="5"/>
  <c r="Q143" i="5"/>
  <c r="C143" i="5"/>
  <c r="B143" i="5"/>
  <c r="R142" i="5"/>
  <c r="Q142" i="5"/>
  <c r="C142" i="5"/>
  <c r="B142" i="5"/>
  <c r="R141" i="5"/>
  <c r="Q141" i="5"/>
  <c r="C141" i="5"/>
  <c r="B141" i="5"/>
  <c r="R140" i="5"/>
  <c r="Q140" i="5"/>
  <c r="C140" i="5"/>
  <c r="B140" i="5"/>
  <c r="R139" i="5"/>
  <c r="Q139" i="5"/>
  <c r="C139" i="5"/>
  <c r="B139" i="5"/>
  <c r="R138" i="5"/>
  <c r="Q138" i="5"/>
  <c r="C138" i="5"/>
  <c r="B138" i="5"/>
  <c r="R137" i="5"/>
  <c r="Q137" i="5"/>
  <c r="C137" i="5"/>
  <c r="B137" i="5"/>
  <c r="R136" i="5"/>
  <c r="Q136" i="5"/>
  <c r="C136" i="5"/>
  <c r="B136" i="5"/>
  <c r="R135" i="5"/>
  <c r="Q135" i="5"/>
  <c r="C135" i="5"/>
  <c r="B135" i="5"/>
  <c r="R134" i="5"/>
  <c r="Q134" i="5"/>
  <c r="C134" i="5"/>
  <c r="B134" i="5"/>
  <c r="R133" i="5"/>
  <c r="Q133" i="5"/>
  <c r="C133" i="5"/>
  <c r="B133" i="5"/>
  <c r="R132" i="5"/>
  <c r="Q132" i="5"/>
  <c r="C132" i="5"/>
  <c r="B132" i="5"/>
  <c r="R131" i="5"/>
  <c r="Q131" i="5"/>
  <c r="C131" i="5"/>
  <c r="B131" i="5"/>
  <c r="R130" i="5"/>
  <c r="Q130" i="5"/>
  <c r="C130" i="5"/>
  <c r="B130" i="5"/>
  <c r="R129" i="5"/>
  <c r="Q129" i="5"/>
  <c r="C129" i="5"/>
  <c r="B129" i="5"/>
  <c r="R128" i="5"/>
  <c r="Q128" i="5"/>
  <c r="C128" i="5"/>
  <c r="B128" i="5"/>
  <c r="R127" i="5"/>
  <c r="Q127" i="5"/>
  <c r="C127" i="5"/>
  <c r="B127" i="5"/>
  <c r="R126" i="5"/>
  <c r="Q126" i="5"/>
  <c r="C126" i="5"/>
  <c r="B126" i="5"/>
  <c r="R125" i="5"/>
  <c r="Q125" i="5"/>
  <c r="C125" i="5"/>
  <c r="B125" i="5"/>
  <c r="R124" i="5"/>
  <c r="Q124" i="5"/>
  <c r="C124" i="5"/>
  <c r="B124" i="5"/>
  <c r="R123" i="5"/>
  <c r="Q123" i="5"/>
  <c r="C123" i="5"/>
  <c r="B123" i="5"/>
  <c r="R122" i="5"/>
  <c r="Q122" i="5"/>
  <c r="C122" i="5"/>
  <c r="B122" i="5"/>
  <c r="R121" i="5"/>
  <c r="Q121" i="5"/>
  <c r="C121" i="5"/>
  <c r="B121" i="5"/>
  <c r="R120" i="5"/>
  <c r="Q120" i="5"/>
  <c r="C120" i="5"/>
  <c r="B120" i="5"/>
  <c r="R119" i="5"/>
  <c r="Q119" i="5"/>
  <c r="C119" i="5"/>
  <c r="B119" i="5"/>
  <c r="R118" i="5"/>
  <c r="Q118" i="5"/>
  <c r="C118" i="5"/>
  <c r="B118" i="5"/>
  <c r="R117" i="5"/>
  <c r="Q117" i="5"/>
  <c r="C117" i="5"/>
  <c r="B117" i="5"/>
  <c r="R116" i="5"/>
  <c r="Q116" i="5"/>
  <c r="C116" i="5"/>
  <c r="B116" i="5"/>
  <c r="R115" i="5"/>
  <c r="Q115" i="5"/>
  <c r="C115" i="5"/>
  <c r="B115" i="5"/>
  <c r="R114" i="5"/>
  <c r="Q114" i="5"/>
  <c r="C114" i="5"/>
  <c r="B114" i="5"/>
  <c r="R113" i="5"/>
  <c r="Q113" i="5"/>
  <c r="C113" i="5"/>
  <c r="B113" i="5"/>
  <c r="R112" i="5"/>
  <c r="Q112" i="5"/>
  <c r="C112" i="5"/>
  <c r="B112" i="5"/>
  <c r="R111" i="5"/>
  <c r="Q111" i="5"/>
  <c r="C111" i="5"/>
  <c r="B111" i="5"/>
  <c r="R110" i="5"/>
  <c r="Q110" i="5"/>
  <c r="C110" i="5"/>
  <c r="B110" i="5"/>
  <c r="R109" i="5"/>
  <c r="Q109" i="5"/>
  <c r="C109" i="5"/>
  <c r="B109" i="5"/>
  <c r="R108" i="5"/>
  <c r="Q108" i="5"/>
  <c r="C108" i="5"/>
  <c r="B108" i="5"/>
  <c r="R107" i="5"/>
  <c r="Q107" i="5"/>
  <c r="C107" i="5"/>
  <c r="B107" i="5"/>
  <c r="R106" i="5"/>
  <c r="Q106" i="5"/>
  <c r="C106" i="5"/>
  <c r="B106" i="5"/>
  <c r="R105" i="5"/>
  <c r="Q105" i="5"/>
  <c r="C105" i="5"/>
  <c r="B105" i="5"/>
  <c r="R104" i="5"/>
  <c r="Q104" i="5"/>
  <c r="C104" i="5"/>
  <c r="B104" i="5"/>
  <c r="R103" i="5"/>
  <c r="Q103" i="5"/>
  <c r="C103" i="5"/>
  <c r="B103" i="5"/>
  <c r="R102" i="5"/>
  <c r="Q102" i="5"/>
  <c r="C102" i="5"/>
  <c r="B102" i="5"/>
  <c r="R101" i="5"/>
  <c r="Q101" i="5"/>
  <c r="C101" i="5"/>
  <c r="B101" i="5"/>
  <c r="R100" i="5"/>
  <c r="Q100" i="5"/>
  <c r="C100" i="5"/>
  <c r="B100" i="5"/>
  <c r="R99" i="5"/>
  <c r="Q99" i="5"/>
  <c r="C99" i="5"/>
  <c r="B99" i="5"/>
  <c r="R98" i="5"/>
  <c r="Q98" i="5"/>
  <c r="C98" i="5"/>
  <c r="B98" i="5"/>
  <c r="R97" i="5"/>
  <c r="Q97" i="5"/>
  <c r="C97" i="5"/>
  <c r="B97" i="5"/>
  <c r="R96" i="5"/>
  <c r="Q96" i="5"/>
  <c r="C96" i="5"/>
  <c r="B96" i="5"/>
  <c r="R95" i="5"/>
  <c r="Q95" i="5"/>
  <c r="C95" i="5"/>
  <c r="B95" i="5"/>
  <c r="R94" i="5"/>
  <c r="Q94" i="5"/>
  <c r="C94" i="5"/>
  <c r="B94" i="5"/>
  <c r="R93" i="5"/>
  <c r="Q93" i="5"/>
  <c r="C93" i="5"/>
  <c r="B93" i="5"/>
  <c r="R92" i="5"/>
  <c r="Q92" i="5"/>
  <c r="C92" i="5"/>
  <c r="B92" i="5"/>
  <c r="R91" i="5"/>
  <c r="Q91" i="5"/>
  <c r="C91" i="5"/>
  <c r="B91" i="5"/>
  <c r="R90" i="5"/>
  <c r="Q90" i="5"/>
  <c r="C90" i="5"/>
  <c r="B90" i="5"/>
  <c r="R89" i="5"/>
  <c r="Q89" i="5"/>
  <c r="C89" i="5"/>
  <c r="B89" i="5"/>
  <c r="R88" i="5"/>
  <c r="Q88" i="5"/>
  <c r="C88" i="5"/>
  <c r="B88" i="5"/>
  <c r="R87" i="5"/>
  <c r="Q87" i="5"/>
  <c r="C87" i="5"/>
  <c r="B87" i="5"/>
  <c r="R86" i="5"/>
  <c r="Q86" i="5"/>
  <c r="C86" i="5"/>
  <c r="B86" i="5"/>
  <c r="R85" i="5"/>
  <c r="Q85" i="5"/>
  <c r="C85" i="5"/>
  <c r="B85" i="5"/>
  <c r="R84" i="5"/>
  <c r="Q84" i="5"/>
  <c r="C84" i="5"/>
  <c r="B84" i="5"/>
  <c r="R83" i="5"/>
  <c r="Q83" i="5"/>
  <c r="C83" i="5"/>
  <c r="B83" i="5"/>
  <c r="R82" i="5"/>
  <c r="Q82" i="5"/>
  <c r="C82" i="5"/>
  <c r="B82" i="5"/>
  <c r="R81" i="5"/>
  <c r="Q81" i="5"/>
  <c r="C81" i="5"/>
  <c r="B81" i="5"/>
  <c r="R80" i="5"/>
  <c r="Q80" i="5"/>
  <c r="C80" i="5"/>
  <c r="B80" i="5"/>
  <c r="R79" i="5"/>
  <c r="Q79" i="5"/>
  <c r="C79" i="5"/>
  <c r="B79" i="5"/>
  <c r="R78" i="5"/>
  <c r="Q78" i="5"/>
  <c r="C78" i="5"/>
  <c r="B78" i="5"/>
  <c r="R77" i="5"/>
  <c r="Q77" i="5"/>
  <c r="C77" i="5"/>
  <c r="B77" i="5"/>
  <c r="R76" i="5"/>
  <c r="Q76" i="5"/>
  <c r="C76" i="5"/>
  <c r="B76" i="5"/>
  <c r="R75" i="5"/>
  <c r="Q75" i="5"/>
  <c r="C75" i="5"/>
  <c r="B75" i="5"/>
  <c r="R74" i="5"/>
  <c r="Q74" i="5"/>
  <c r="C74" i="5"/>
  <c r="B74" i="5"/>
  <c r="R73" i="5"/>
  <c r="Q73" i="5"/>
  <c r="C73" i="5"/>
  <c r="B73" i="5"/>
  <c r="R72" i="5"/>
  <c r="Q72" i="5"/>
  <c r="C72" i="5"/>
  <c r="B72" i="5"/>
  <c r="R71" i="5"/>
  <c r="Q71" i="5"/>
  <c r="C71" i="5"/>
  <c r="B71" i="5"/>
  <c r="R70" i="5"/>
  <c r="Q70" i="5"/>
  <c r="C70" i="5"/>
  <c r="B70" i="5"/>
  <c r="R69" i="5"/>
  <c r="Q69" i="5"/>
  <c r="C69" i="5"/>
  <c r="B69" i="5"/>
  <c r="R68" i="5"/>
  <c r="Q68" i="5"/>
  <c r="C68" i="5"/>
  <c r="B68" i="5"/>
  <c r="R67" i="5"/>
  <c r="Q67" i="5"/>
  <c r="C67" i="5"/>
  <c r="B67" i="5"/>
  <c r="R66" i="5"/>
  <c r="Q66" i="5"/>
  <c r="C66" i="5"/>
  <c r="B66" i="5"/>
  <c r="R65" i="5"/>
  <c r="Q65" i="5"/>
  <c r="C65" i="5"/>
  <c r="B65" i="5"/>
  <c r="R64" i="5"/>
  <c r="Q64" i="5"/>
  <c r="C64" i="5"/>
  <c r="B64" i="5"/>
  <c r="R63" i="5"/>
  <c r="Q63" i="5"/>
  <c r="C63" i="5"/>
  <c r="B63" i="5"/>
  <c r="R62" i="5"/>
  <c r="Q62" i="5"/>
  <c r="C62" i="5"/>
  <c r="B62" i="5"/>
  <c r="R61" i="5"/>
  <c r="Q61" i="5"/>
  <c r="C61" i="5"/>
  <c r="B61" i="5"/>
  <c r="R60" i="5"/>
  <c r="Q60" i="5"/>
  <c r="C60" i="5"/>
  <c r="B60" i="5"/>
  <c r="R59" i="5"/>
  <c r="Q59" i="5"/>
  <c r="C59" i="5"/>
  <c r="B59" i="5"/>
  <c r="R58" i="5"/>
  <c r="Q58" i="5"/>
  <c r="C58" i="5"/>
  <c r="B58" i="5"/>
  <c r="R57" i="5"/>
  <c r="Q57" i="5"/>
  <c r="C57" i="5"/>
  <c r="B57" i="5"/>
  <c r="R56" i="5"/>
  <c r="Q56" i="5"/>
  <c r="C56" i="5"/>
  <c r="B56" i="5"/>
  <c r="R55" i="5"/>
  <c r="Q55" i="5"/>
  <c r="C55" i="5"/>
  <c r="B55" i="5"/>
  <c r="R54" i="5"/>
  <c r="Q54" i="5"/>
  <c r="C54" i="5"/>
  <c r="B54" i="5"/>
  <c r="R53" i="5"/>
  <c r="Q53" i="5"/>
  <c r="C53" i="5"/>
  <c r="B53" i="5"/>
  <c r="R52" i="5"/>
  <c r="Q52" i="5"/>
  <c r="C52" i="5"/>
  <c r="B52" i="5"/>
  <c r="R51" i="5"/>
  <c r="Q51" i="5"/>
  <c r="C51" i="5"/>
  <c r="B51" i="5"/>
  <c r="R50" i="5"/>
  <c r="Q50" i="5"/>
  <c r="C50" i="5"/>
  <c r="B50" i="5"/>
  <c r="R49" i="5"/>
  <c r="Q49" i="5"/>
  <c r="C49" i="5"/>
  <c r="B49" i="5"/>
  <c r="R48" i="5"/>
  <c r="Q48" i="5"/>
  <c r="C48" i="5"/>
  <c r="B48" i="5"/>
  <c r="R47" i="5"/>
  <c r="Q47" i="5"/>
  <c r="C47" i="5"/>
  <c r="B47" i="5"/>
  <c r="R46" i="5"/>
  <c r="Q46" i="5"/>
  <c r="C46" i="5"/>
  <c r="B46" i="5"/>
  <c r="R45" i="5"/>
  <c r="Q45" i="5"/>
  <c r="C45" i="5"/>
  <c r="B45" i="5"/>
  <c r="R44" i="5"/>
  <c r="Q44" i="5"/>
  <c r="C44" i="5"/>
  <c r="B44" i="5"/>
  <c r="R43" i="5"/>
  <c r="Q43" i="5"/>
  <c r="C43" i="5"/>
  <c r="B43" i="5"/>
  <c r="R42" i="5"/>
  <c r="Q42" i="5"/>
  <c r="C42" i="5"/>
  <c r="B42" i="5"/>
  <c r="R41" i="5"/>
  <c r="Q41" i="5"/>
  <c r="C41" i="5"/>
  <c r="B41" i="5"/>
  <c r="R40" i="5"/>
  <c r="Q40" i="5"/>
  <c r="C40" i="5"/>
  <c r="B40" i="5"/>
  <c r="R39" i="5"/>
  <c r="Q39" i="5"/>
  <c r="C39" i="5"/>
  <c r="B39" i="5"/>
  <c r="R38" i="5"/>
  <c r="Q38" i="5"/>
  <c r="C38" i="5"/>
  <c r="B38" i="5"/>
  <c r="R37" i="5"/>
  <c r="Q37" i="5"/>
  <c r="C37" i="5"/>
  <c r="B37" i="5"/>
  <c r="R36" i="5"/>
  <c r="Q36" i="5"/>
  <c r="C36" i="5"/>
  <c r="B36" i="5"/>
  <c r="R35" i="5"/>
  <c r="Q35" i="5"/>
  <c r="C35" i="5"/>
  <c r="B35" i="5"/>
  <c r="R34" i="5"/>
  <c r="Q34" i="5"/>
  <c r="C34" i="5"/>
  <c r="B34" i="5"/>
  <c r="R33" i="5"/>
  <c r="Q33" i="5"/>
  <c r="C33" i="5"/>
  <c r="B33" i="5"/>
  <c r="R32" i="5"/>
  <c r="Q32" i="5"/>
  <c r="C32" i="5"/>
  <c r="B32" i="5"/>
  <c r="R31" i="5"/>
  <c r="Q31" i="5"/>
  <c r="C31" i="5"/>
  <c r="B31" i="5"/>
  <c r="R30" i="5"/>
  <c r="Q30" i="5"/>
  <c r="C30" i="5"/>
  <c r="B30" i="5"/>
  <c r="R29" i="5"/>
  <c r="Q29" i="5"/>
  <c r="C29" i="5"/>
  <c r="B29" i="5"/>
  <c r="R28" i="5"/>
  <c r="Q28" i="5"/>
  <c r="C28" i="5"/>
  <c r="B28" i="5"/>
  <c r="R27" i="5"/>
  <c r="Q27" i="5"/>
  <c r="C27" i="5"/>
  <c r="B27" i="5"/>
  <c r="R26" i="5"/>
  <c r="Q26" i="5"/>
  <c r="C26" i="5"/>
  <c r="B26" i="5"/>
  <c r="R25" i="5"/>
  <c r="Q25" i="5"/>
  <c r="C25" i="5"/>
  <c r="B25" i="5"/>
  <c r="R24" i="5"/>
  <c r="Q24" i="5"/>
  <c r="C24" i="5"/>
  <c r="B24" i="5"/>
  <c r="R23" i="5"/>
  <c r="Q23" i="5"/>
  <c r="C23" i="5"/>
  <c r="B23" i="5"/>
  <c r="R22" i="5"/>
  <c r="Q22" i="5"/>
  <c r="C22" i="5"/>
  <c r="B22" i="5"/>
  <c r="R21" i="5"/>
  <c r="Q21" i="5"/>
  <c r="C21" i="5"/>
  <c r="B21" i="5"/>
  <c r="R20" i="5"/>
  <c r="Q20" i="5"/>
  <c r="C20" i="5"/>
  <c r="B20" i="5"/>
  <c r="R19" i="5"/>
  <c r="Q19" i="5"/>
  <c r="C19" i="5"/>
  <c r="B19" i="5"/>
  <c r="R18" i="5"/>
  <c r="Q18" i="5"/>
  <c r="C18" i="5"/>
  <c r="B18" i="5"/>
  <c r="R17" i="5"/>
  <c r="Q17" i="5"/>
  <c r="C17" i="5"/>
  <c r="B17" i="5"/>
  <c r="R16" i="5"/>
  <c r="Q16" i="5"/>
  <c r="C16" i="5"/>
  <c r="B16" i="5"/>
  <c r="R15" i="5"/>
  <c r="Q15" i="5"/>
  <c r="C15" i="5"/>
  <c r="B15" i="5"/>
  <c r="R14" i="5"/>
  <c r="Q14" i="5"/>
  <c r="C14" i="5"/>
  <c r="B14" i="5"/>
  <c r="R13" i="5"/>
  <c r="Q13" i="5"/>
  <c r="C13" i="5"/>
  <c r="B13" i="5"/>
  <c r="R12" i="5"/>
  <c r="Q12" i="5"/>
  <c r="C12" i="5"/>
  <c r="B12" i="5"/>
  <c r="R11" i="5"/>
  <c r="Q11" i="5"/>
  <c r="C11" i="5"/>
  <c r="B11" i="5"/>
  <c r="R10" i="5"/>
  <c r="Q10" i="5"/>
  <c r="C10" i="5"/>
  <c r="B10" i="5"/>
  <c r="R9" i="5"/>
  <c r="Q9" i="5"/>
  <c r="C9" i="5"/>
  <c r="B9" i="5"/>
  <c r="R8" i="5"/>
  <c r="Q8" i="5"/>
  <c r="C8" i="5"/>
  <c r="B8" i="5"/>
  <c r="R7" i="5"/>
  <c r="Q7" i="5"/>
  <c r="C7" i="5"/>
  <c r="B7" i="5"/>
  <c r="EL510" i="4"/>
  <c r="EK510" i="4"/>
  <c r="EJ510" i="4"/>
  <c r="EH510" i="4"/>
  <c r="EF510" i="4"/>
  <c r="ED510" i="4"/>
  <c r="EB510" i="4"/>
  <c r="EA510" i="4"/>
  <c r="DZ510" i="4"/>
  <c r="DY510" i="4"/>
  <c r="DX510" i="4"/>
  <c r="DW510" i="4"/>
  <c r="DV510" i="4"/>
  <c r="DU510" i="4"/>
  <c r="DT510" i="4"/>
  <c r="DS510" i="4"/>
  <c r="DR510" i="4"/>
  <c r="DQ510" i="4"/>
  <c r="DP510" i="4"/>
  <c r="DO510" i="4"/>
  <c r="DN510" i="4"/>
  <c r="DM510" i="4"/>
  <c r="DL510" i="4"/>
  <c r="DK510" i="4"/>
  <c r="DJ510" i="4"/>
  <c r="DI510" i="4"/>
  <c r="CT510" i="4"/>
  <c r="CS510" i="4"/>
  <c r="CR510" i="4"/>
  <c r="CQ510" i="4"/>
  <c r="CP510" i="4"/>
  <c r="CO510" i="4"/>
  <c r="CL510" i="4"/>
  <c r="CK510" i="4"/>
  <c r="CJ510" i="4"/>
  <c r="CI510" i="4"/>
  <c r="CH510" i="4"/>
  <c r="CG510" i="4"/>
  <c r="CF510" i="4"/>
  <c r="CE510" i="4"/>
  <c r="CD510" i="4"/>
  <c r="CC510" i="4"/>
  <c r="CB510" i="4"/>
  <c r="CA510" i="4"/>
  <c r="BZ510" i="4"/>
  <c r="BY510" i="4"/>
  <c r="BX510" i="4"/>
  <c r="BW510" i="4"/>
  <c r="BV510" i="4"/>
  <c r="BU510" i="4"/>
  <c r="BT510" i="4"/>
  <c r="BS510" i="4"/>
  <c r="BR510" i="4"/>
  <c r="BQ510" i="4"/>
  <c r="BP510" i="4"/>
  <c r="BO510" i="4"/>
  <c r="BN510" i="4"/>
  <c r="BM510" i="4"/>
  <c r="BL510" i="4"/>
  <c r="BK510" i="4"/>
  <c r="BJ510" i="4"/>
  <c r="BI510" i="4"/>
  <c r="BH510" i="4"/>
  <c r="BG510" i="4"/>
  <c r="BF510" i="4"/>
  <c r="BE510" i="4"/>
  <c r="BD510" i="4"/>
  <c r="BC510" i="4"/>
  <c r="BB510" i="4"/>
  <c r="BA510" i="4"/>
  <c r="AZ510" i="4"/>
  <c r="AY510" i="4"/>
  <c r="AX510" i="4"/>
  <c r="AW510" i="4"/>
  <c r="AV510" i="4"/>
  <c r="AU510" i="4"/>
  <c r="AT510" i="4"/>
  <c r="AS510" i="4"/>
  <c r="AR510" i="4"/>
  <c r="AQ510" i="4"/>
  <c r="AP510" i="4"/>
  <c r="AO510" i="4"/>
  <c r="AN510" i="4"/>
  <c r="AM510" i="4"/>
  <c r="AL510" i="4"/>
  <c r="AK510" i="4"/>
  <c r="AJ510" i="4"/>
  <c r="AI510" i="4"/>
  <c r="AH510" i="4"/>
  <c r="AG510" i="4"/>
  <c r="AF510" i="4"/>
  <c r="AE510" i="4"/>
  <c r="AD510" i="4"/>
  <c r="AC510" i="4"/>
  <c r="AB510" i="4"/>
  <c r="AA510" i="4"/>
  <c r="Y510" i="4"/>
  <c r="X510" i="4"/>
  <c r="W510" i="4"/>
  <c r="V510" i="4"/>
  <c r="U510" i="4"/>
  <c r="T510" i="4"/>
  <c r="S510" i="4"/>
  <c r="R510" i="4"/>
  <c r="Q510" i="4"/>
  <c r="P510" i="4"/>
  <c r="O510" i="4"/>
  <c r="N510" i="4"/>
  <c r="M510" i="4"/>
  <c r="L510" i="4"/>
  <c r="K510" i="4"/>
  <c r="J510" i="4"/>
  <c r="I510" i="4"/>
  <c r="H510" i="4"/>
  <c r="G510" i="4"/>
  <c r="F510" i="4"/>
  <c r="E510" i="4"/>
  <c r="D510" i="4"/>
  <c r="C510" i="4"/>
  <c r="B510" i="4"/>
  <c r="EX506" i="4"/>
  <c r="EW506" i="4"/>
  <c r="EV506" i="4"/>
  <c r="ES506" i="4"/>
  <c r="EF506" i="4"/>
  <c r="ED506" i="4" s="1"/>
  <c r="DX506" i="4"/>
  <c r="DV506" i="4"/>
  <c r="DR506" i="4"/>
  <c r="DP506" i="4"/>
  <c r="DN506" i="4"/>
  <c r="DK506" i="4"/>
  <c r="CT506" i="4"/>
  <c r="CQ506" i="4"/>
  <c r="DW506" i="4" s="1"/>
  <c r="CH506" i="4"/>
  <c r="CG506" i="4"/>
  <c r="DU506" i="4" s="1"/>
  <c r="CF506" i="4"/>
  <c r="CE506" i="4"/>
  <c r="CD506" i="4"/>
  <c r="CC506" i="4"/>
  <c r="CB506" i="4"/>
  <c r="CA506" i="4"/>
  <c r="DT506" i="4" s="1"/>
  <c r="BZ506" i="4"/>
  <c r="BY506" i="4"/>
  <c r="BX506" i="4"/>
  <c r="BW506" i="4"/>
  <c r="BV506" i="4"/>
  <c r="BU506" i="4"/>
  <c r="BT506" i="4"/>
  <c r="BS506" i="4"/>
  <c r="BC506" i="4"/>
  <c r="S506" i="4"/>
  <c r="J506" i="4"/>
  <c r="K506" i="4" s="1"/>
  <c r="EX505" i="4"/>
  <c r="EW505" i="4"/>
  <c r="EV505" i="4"/>
  <c r="DV505" i="4" s="1"/>
  <c r="ES505" i="4"/>
  <c r="EF505" i="4"/>
  <c r="ED505" i="4" s="1"/>
  <c r="DX505" i="4"/>
  <c r="DR505" i="4"/>
  <c r="DP505" i="4"/>
  <c r="DN505" i="4"/>
  <c r="DK505" i="4"/>
  <c r="CT505" i="4"/>
  <c r="CQ505" i="4"/>
  <c r="CH505" i="4"/>
  <c r="CG505" i="4"/>
  <c r="DU505" i="4" s="1"/>
  <c r="CF505" i="4"/>
  <c r="CE505" i="4"/>
  <c r="CD505" i="4"/>
  <c r="CC505" i="4"/>
  <c r="CB505" i="4"/>
  <c r="CA505" i="4"/>
  <c r="DT505" i="4" s="1"/>
  <c r="BZ505" i="4"/>
  <c r="BY505" i="4"/>
  <c r="BX505" i="4"/>
  <c r="BW505" i="4"/>
  <c r="BV505" i="4"/>
  <c r="BU505" i="4"/>
  <c r="BT505" i="4"/>
  <c r="BS505" i="4"/>
  <c r="BC505" i="4"/>
  <c r="S505" i="4"/>
  <c r="J505" i="4"/>
  <c r="K505" i="4" s="1"/>
  <c r="EX504" i="4"/>
  <c r="EW504" i="4"/>
  <c r="EV504" i="4"/>
  <c r="DV504" i="4" s="1"/>
  <c r="ES504" i="4"/>
  <c r="EF504" i="4"/>
  <c r="ED504" i="4" s="1"/>
  <c r="DX504" i="4"/>
  <c r="DR504" i="4"/>
  <c r="DP504" i="4"/>
  <c r="DN504" i="4"/>
  <c r="DK504" i="4"/>
  <c r="CT504" i="4"/>
  <c r="CQ504" i="4"/>
  <c r="CH504" i="4"/>
  <c r="CG504" i="4"/>
  <c r="DU504" i="4" s="1"/>
  <c r="CF504" i="4"/>
  <c r="CE504" i="4"/>
  <c r="CD504" i="4"/>
  <c r="CC504" i="4"/>
  <c r="CB504" i="4"/>
  <c r="CA504" i="4"/>
  <c r="DT504" i="4" s="1"/>
  <c r="BZ504" i="4"/>
  <c r="BY504" i="4"/>
  <c r="BX504" i="4"/>
  <c r="BW504" i="4"/>
  <c r="BV504" i="4"/>
  <c r="BU504" i="4"/>
  <c r="BT504" i="4"/>
  <c r="BS504" i="4"/>
  <c r="BC504" i="4"/>
  <c r="S504" i="4"/>
  <c r="J504" i="4"/>
  <c r="ET504" i="4" s="1"/>
  <c r="EU504" i="4" s="1"/>
  <c r="EX503" i="4"/>
  <c r="EW503" i="4"/>
  <c r="EV503" i="4"/>
  <c r="DV503" i="4" s="1"/>
  <c r="ES503" i="4"/>
  <c r="EF503" i="4"/>
  <c r="ED503" i="4" s="1"/>
  <c r="DX503" i="4"/>
  <c r="DT503" i="4"/>
  <c r="DR503" i="4"/>
  <c r="DP503" i="4"/>
  <c r="DN503" i="4"/>
  <c r="DK503" i="4"/>
  <c r="CT503" i="4"/>
  <c r="DW503" i="4" s="1"/>
  <c r="CQ503" i="4"/>
  <c r="CH503" i="4"/>
  <c r="CG503" i="4"/>
  <c r="DU503" i="4" s="1"/>
  <c r="CF503" i="4"/>
  <c r="CE503" i="4"/>
  <c r="CD503" i="4"/>
  <c r="CC503" i="4"/>
  <c r="CB503" i="4"/>
  <c r="CA503" i="4"/>
  <c r="BZ503" i="4"/>
  <c r="BY503" i="4"/>
  <c r="BX503" i="4"/>
  <c r="BW503" i="4"/>
  <c r="BV503" i="4"/>
  <c r="BU503" i="4"/>
  <c r="BT503" i="4"/>
  <c r="BS503" i="4"/>
  <c r="BC503" i="4"/>
  <c r="S503" i="4"/>
  <c r="K503" i="4"/>
  <c r="J503" i="4"/>
  <c r="ET503" i="4" s="1"/>
  <c r="EU503" i="4" s="1"/>
  <c r="EX502" i="4"/>
  <c r="EW502" i="4"/>
  <c r="EV502" i="4"/>
  <c r="DV502" i="4" s="1"/>
  <c r="ES502" i="4"/>
  <c r="EF502" i="4"/>
  <c r="ED502" i="4"/>
  <c r="DX502" i="4"/>
  <c r="DR502" i="4"/>
  <c r="DP502" i="4"/>
  <c r="DN502" i="4"/>
  <c r="DK502" i="4"/>
  <c r="CT502" i="4"/>
  <c r="CQ502" i="4"/>
  <c r="CH502" i="4"/>
  <c r="CG502" i="4"/>
  <c r="DU502" i="4" s="1"/>
  <c r="CF502" i="4"/>
  <c r="CE502" i="4"/>
  <c r="CD502" i="4"/>
  <c r="CC502" i="4"/>
  <c r="CB502" i="4"/>
  <c r="CA502" i="4"/>
  <c r="DT502" i="4" s="1"/>
  <c r="BZ502" i="4"/>
  <c r="BY502" i="4"/>
  <c r="BX502" i="4"/>
  <c r="BW502" i="4"/>
  <c r="BV502" i="4"/>
  <c r="BU502" i="4"/>
  <c r="BT502" i="4"/>
  <c r="BS502" i="4"/>
  <c r="BC502" i="4"/>
  <c r="S502" i="4"/>
  <c r="J502" i="4"/>
  <c r="K502" i="4" s="1"/>
  <c r="EX501" i="4"/>
  <c r="EW501" i="4"/>
  <c r="EV501" i="4"/>
  <c r="DV501" i="4" s="1"/>
  <c r="ES501" i="4"/>
  <c r="EF501" i="4"/>
  <c r="ED501" i="4"/>
  <c r="DX501" i="4"/>
  <c r="DR501" i="4"/>
  <c r="DP501" i="4"/>
  <c r="DN501" i="4"/>
  <c r="DK501" i="4"/>
  <c r="CT501" i="4"/>
  <c r="CQ501" i="4"/>
  <c r="DW501" i="4" s="1"/>
  <c r="CH501" i="4"/>
  <c r="CG501" i="4"/>
  <c r="DU501" i="4" s="1"/>
  <c r="CF501" i="4"/>
  <c r="CE501" i="4"/>
  <c r="CD501" i="4"/>
  <c r="CC501" i="4"/>
  <c r="CB501" i="4"/>
  <c r="CA501" i="4"/>
  <c r="DT501" i="4" s="1"/>
  <c r="BZ501" i="4"/>
  <c r="BY501" i="4"/>
  <c r="BX501" i="4"/>
  <c r="BW501" i="4"/>
  <c r="BV501" i="4"/>
  <c r="BU501" i="4"/>
  <c r="BT501" i="4"/>
  <c r="BS501" i="4"/>
  <c r="CI501" i="4" s="1"/>
  <c r="DQ501" i="4" s="1"/>
  <c r="DS501" i="4" s="1"/>
  <c r="BC501" i="4"/>
  <c r="S501" i="4"/>
  <c r="J501" i="4"/>
  <c r="K501" i="4" s="1"/>
  <c r="EX500" i="4"/>
  <c r="EW500" i="4"/>
  <c r="EV500" i="4"/>
  <c r="ES500" i="4"/>
  <c r="EF500" i="4"/>
  <c r="ED500" i="4" s="1"/>
  <c r="DX500" i="4"/>
  <c r="DV500" i="4"/>
  <c r="DU500" i="4"/>
  <c r="DR500" i="4"/>
  <c r="DP500" i="4"/>
  <c r="DN500" i="4"/>
  <c r="DK500" i="4"/>
  <c r="CT500" i="4"/>
  <c r="CQ500" i="4"/>
  <c r="CH500" i="4"/>
  <c r="CG500" i="4"/>
  <c r="CF500" i="4"/>
  <c r="CE500" i="4"/>
  <c r="CD500" i="4"/>
  <c r="CC500" i="4"/>
  <c r="CB500" i="4"/>
  <c r="CA500" i="4"/>
  <c r="DT500" i="4" s="1"/>
  <c r="BZ500" i="4"/>
  <c r="BY500" i="4"/>
  <c r="BX500" i="4"/>
  <c r="BW500" i="4"/>
  <c r="BV500" i="4"/>
  <c r="BU500" i="4"/>
  <c r="BT500" i="4"/>
  <c r="BS500" i="4"/>
  <c r="BC500" i="4"/>
  <c r="CI500" i="4" s="1"/>
  <c r="DQ500" i="4" s="1"/>
  <c r="DS500" i="4" s="1"/>
  <c r="S500" i="4"/>
  <c r="J500" i="4"/>
  <c r="EX499" i="4"/>
  <c r="EW499" i="4"/>
  <c r="EV499" i="4"/>
  <c r="DV499" i="4" s="1"/>
  <c r="ES499" i="4"/>
  <c r="EF499" i="4"/>
  <c r="ED499" i="4" s="1"/>
  <c r="DX499" i="4"/>
  <c r="DR499" i="4"/>
  <c r="DP499" i="4"/>
  <c r="DN499" i="4"/>
  <c r="DK499" i="4"/>
  <c r="CT499" i="4"/>
  <c r="CQ499" i="4"/>
  <c r="CH499" i="4"/>
  <c r="CG499" i="4"/>
  <c r="DU499" i="4" s="1"/>
  <c r="CF499" i="4"/>
  <c r="CE499" i="4"/>
  <c r="CD499" i="4"/>
  <c r="CC499" i="4"/>
  <c r="CB499" i="4"/>
  <c r="CA499" i="4"/>
  <c r="DT499" i="4" s="1"/>
  <c r="BZ499" i="4"/>
  <c r="BY499" i="4"/>
  <c r="BX499" i="4"/>
  <c r="BW499" i="4"/>
  <c r="BV499" i="4"/>
  <c r="BU499" i="4"/>
  <c r="BT499" i="4"/>
  <c r="BS499" i="4"/>
  <c r="CI499" i="4" s="1"/>
  <c r="DQ499" i="4" s="1"/>
  <c r="BC499" i="4"/>
  <c r="S499" i="4"/>
  <c r="J499" i="4"/>
  <c r="ET499" i="4" s="1"/>
  <c r="EU499" i="4" s="1"/>
  <c r="EX498" i="4"/>
  <c r="EW498" i="4"/>
  <c r="EV498" i="4"/>
  <c r="DV498" i="4" s="1"/>
  <c r="ES498" i="4"/>
  <c r="EF498" i="4"/>
  <c r="ED498" i="4" s="1"/>
  <c r="DX498" i="4"/>
  <c r="DW498" i="4"/>
  <c r="DR498" i="4"/>
  <c r="DP498" i="4"/>
  <c r="DN498" i="4"/>
  <c r="DK498" i="4"/>
  <c r="CT498" i="4"/>
  <c r="CQ498" i="4"/>
  <c r="CH498" i="4"/>
  <c r="CG498" i="4"/>
  <c r="DU498" i="4" s="1"/>
  <c r="CF498" i="4"/>
  <c r="CE498" i="4"/>
  <c r="CD498" i="4"/>
  <c r="CC498" i="4"/>
  <c r="CB498" i="4"/>
  <c r="CA498" i="4"/>
  <c r="DT498" i="4" s="1"/>
  <c r="BZ498" i="4"/>
  <c r="BY498" i="4"/>
  <c r="BX498" i="4"/>
  <c r="BW498" i="4"/>
  <c r="BV498" i="4"/>
  <c r="BU498" i="4"/>
  <c r="BT498" i="4"/>
  <c r="BS498" i="4"/>
  <c r="BC498" i="4"/>
  <c r="CI498" i="4" s="1"/>
  <c r="DQ498" i="4" s="1"/>
  <c r="DS498" i="4" s="1"/>
  <c r="S498" i="4"/>
  <c r="J498" i="4"/>
  <c r="K498" i="4" s="1"/>
  <c r="EX497" i="4"/>
  <c r="EW497" i="4"/>
  <c r="EV497" i="4"/>
  <c r="DV497" i="4" s="1"/>
  <c r="ES497" i="4"/>
  <c r="EF497" i="4"/>
  <c r="ED497" i="4" s="1"/>
  <c r="DX497" i="4"/>
  <c r="DR497" i="4"/>
  <c r="DP497" i="4"/>
  <c r="DN497" i="4"/>
  <c r="DK497" i="4"/>
  <c r="CT497" i="4"/>
  <c r="CQ497" i="4"/>
  <c r="CH497" i="4"/>
  <c r="CG497" i="4"/>
  <c r="DU497" i="4" s="1"/>
  <c r="CF497" i="4"/>
  <c r="CE497" i="4"/>
  <c r="CD497" i="4"/>
  <c r="CC497" i="4"/>
  <c r="CB497" i="4"/>
  <c r="CA497" i="4"/>
  <c r="DT497" i="4" s="1"/>
  <c r="BZ497" i="4"/>
  <c r="BY497" i="4"/>
  <c r="BX497" i="4"/>
  <c r="BW497" i="4"/>
  <c r="BV497" i="4"/>
  <c r="BU497" i="4"/>
  <c r="BT497" i="4"/>
  <c r="BS497" i="4"/>
  <c r="BC497" i="4"/>
  <c r="S497" i="4"/>
  <c r="J497" i="4"/>
  <c r="K497" i="4" s="1"/>
  <c r="EX496" i="4"/>
  <c r="EW496" i="4"/>
  <c r="EV496" i="4"/>
  <c r="DV496" i="4" s="1"/>
  <c r="ES496" i="4"/>
  <c r="EF496" i="4"/>
  <c r="ED496" i="4" s="1"/>
  <c r="DX496" i="4"/>
  <c r="DT496" i="4"/>
  <c r="DR496" i="4"/>
  <c r="DP496" i="4"/>
  <c r="DN496" i="4"/>
  <c r="DK496" i="4"/>
  <c r="CT496" i="4"/>
  <c r="CQ496" i="4"/>
  <c r="DW496" i="4" s="1"/>
  <c r="CH496" i="4"/>
  <c r="CG496" i="4"/>
  <c r="DU496" i="4" s="1"/>
  <c r="CF496" i="4"/>
  <c r="CE496" i="4"/>
  <c r="CD496" i="4"/>
  <c r="CC496" i="4"/>
  <c r="CB496" i="4"/>
  <c r="CA496" i="4"/>
  <c r="BZ496" i="4"/>
  <c r="BY496" i="4"/>
  <c r="BX496" i="4"/>
  <c r="BW496" i="4"/>
  <c r="BV496" i="4"/>
  <c r="BU496" i="4"/>
  <c r="BT496" i="4"/>
  <c r="BS496" i="4"/>
  <c r="BC496" i="4"/>
  <c r="CI496" i="4" s="1"/>
  <c r="DQ496" i="4" s="1"/>
  <c r="DS496" i="4" s="1"/>
  <c r="S496" i="4"/>
  <c r="J496" i="4"/>
  <c r="ET496" i="4" s="1"/>
  <c r="EU496" i="4" s="1"/>
  <c r="EX495" i="4"/>
  <c r="EW495" i="4"/>
  <c r="EV495" i="4"/>
  <c r="DV495" i="4" s="1"/>
  <c r="ES495" i="4"/>
  <c r="EF495" i="4"/>
  <c r="ED495" i="4" s="1"/>
  <c r="DX495" i="4"/>
  <c r="DT495" i="4"/>
  <c r="DR495" i="4"/>
  <c r="DP495" i="4"/>
  <c r="DN495" i="4"/>
  <c r="DK495" i="4"/>
  <c r="CT495" i="4"/>
  <c r="DW495" i="4" s="1"/>
  <c r="CQ495" i="4"/>
  <c r="CH495" i="4"/>
  <c r="CG495" i="4"/>
  <c r="DU495" i="4" s="1"/>
  <c r="CF495" i="4"/>
  <c r="CE495" i="4"/>
  <c r="CD495" i="4"/>
  <c r="CC495" i="4"/>
  <c r="CB495" i="4"/>
  <c r="CA495" i="4"/>
  <c r="BZ495" i="4"/>
  <c r="BY495" i="4"/>
  <c r="BX495" i="4"/>
  <c r="BW495" i="4"/>
  <c r="BV495" i="4"/>
  <c r="BU495" i="4"/>
  <c r="BT495" i="4"/>
  <c r="BS495" i="4"/>
  <c r="BC495" i="4"/>
  <c r="CI495" i="4" s="1"/>
  <c r="DQ495" i="4" s="1"/>
  <c r="DS495" i="4" s="1"/>
  <c r="S495" i="4"/>
  <c r="J495" i="4"/>
  <c r="K495" i="4" s="1"/>
  <c r="EX494" i="4"/>
  <c r="EW494" i="4"/>
  <c r="EV494" i="4"/>
  <c r="DV494" i="4" s="1"/>
  <c r="ES494" i="4"/>
  <c r="EF494" i="4"/>
  <c r="ED494" i="4" s="1"/>
  <c r="DX494" i="4"/>
  <c r="DR494" i="4"/>
  <c r="DP494" i="4"/>
  <c r="DN494" i="4"/>
  <c r="DK494" i="4"/>
  <c r="CT494" i="4"/>
  <c r="CQ494" i="4"/>
  <c r="CH494" i="4"/>
  <c r="CG494" i="4"/>
  <c r="DU494" i="4" s="1"/>
  <c r="CF494" i="4"/>
  <c r="CE494" i="4"/>
  <c r="CD494" i="4"/>
  <c r="CC494" i="4"/>
  <c r="CB494" i="4"/>
  <c r="CA494" i="4"/>
  <c r="DT494" i="4" s="1"/>
  <c r="BZ494" i="4"/>
  <c r="BY494" i="4"/>
  <c r="BX494" i="4"/>
  <c r="BW494" i="4"/>
  <c r="BV494" i="4"/>
  <c r="BU494" i="4"/>
  <c r="BT494" i="4"/>
  <c r="BS494" i="4"/>
  <c r="CI494" i="4" s="1"/>
  <c r="DQ494" i="4" s="1"/>
  <c r="DS494" i="4" s="1"/>
  <c r="BC494" i="4"/>
  <c r="S494" i="4"/>
  <c r="J494" i="4"/>
  <c r="K494" i="4" s="1"/>
  <c r="EX493" i="4"/>
  <c r="EW493" i="4"/>
  <c r="EV493" i="4"/>
  <c r="DV493" i="4" s="1"/>
  <c r="ES493" i="4"/>
  <c r="EF493" i="4"/>
  <c r="ED493" i="4" s="1"/>
  <c r="DX493" i="4"/>
  <c r="DR493" i="4"/>
  <c r="DP493" i="4"/>
  <c r="DN493" i="4"/>
  <c r="DK493" i="4"/>
  <c r="CT493" i="4"/>
  <c r="DW493" i="4" s="1"/>
  <c r="DY493" i="4" s="1"/>
  <c r="CQ493" i="4"/>
  <c r="CH493" i="4"/>
  <c r="CG493" i="4"/>
  <c r="DU493" i="4" s="1"/>
  <c r="CF493" i="4"/>
  <c r="CE493" i="4"/>
  <c r="CD493" i="4"/>
  <c r="CC493" i="4"/>
  <c r="CB493" i="4"/>
  <c r="CA493" i="4"/>
  <c r="DT493" i="4" s="1"/>
  <c r="BZ493" i="4"/>
  <c r="BY493" i="4"/>
  <c r="BX493" i="4"/>
  <c r="BW493" i="4"/>
  <c r="BV493" i="4"/>
  <c r="BU493" i="4"/>
  <c r="BT493" i="4"/>
  <c r="BS493" i="4"/>
  <c r="BC493" i="4"/>
  <c r="CI493" i="4" s="1"/>
  <c r="DQ493" i="4" s="1"/>
  <c r="S493" i="4"/>
  <c r="J493" i="4"/>
  <c r="K493" i="4" s="1"/>
  <c r="EX492" i="4"/>
  <c r="EW492" i="4"/>
  <c r="EV492" i="4"/>
  <c r="DV492" i="4" s="1"/>
  <c r="ES492" i="4"/>
  <c r="EF492" i="4"/>
  <c r="ED492" i="4" s="1"/>
  <c r="DX492" i="4"/>
  <c r="DR492" i="4"/>
  <c r="DP492" i="4"/>
  <c r="DN492" i="4"/>
  <c r="DK492" i="4"/>
  <c r="CT492" i="4"/>
  <c r="CQ492" i="4"/>
  <c r="DW492" i="4" s="1"/>
  <c r="CH492" i="4"/>
  <c r="CG492" i="4"/>
  <c r="DU492" i="4" s="1"/>
  <c r="CF492" i="4"/>
  <c r="CE492" i="4"/>
  <c r="CD492" i="4"/>
  <c r="CC492" i="4"/>
  <c r="CB492" i="4"/>
  <c r="CA492" i="4"/>
  <c r="DT492" i="4" s="1"/>
  <c r="BZ492" i="4"/>
  <c r="BY492" i="4"/>
  <c r="BX492" i="4"/>
  <c r="BW492" i="4"/>
  <c r="BV492" i="4"/>
  <c r="BU492" i="4"/>
  <c r="BT492" i="4"/>
  <c r="BS492" i="4"/>
  <c r="CI492" i="4" s="1"/>
  <c r="DQ492" i="4" s="1"/>
  <c r="BC492" i="4"/>
  <c r="S492" i="4"/>
  <c r="J492" i="4"/>
  <c r="EX491" i="4"/>
  <c r="EW491" i="4"/>
  <c r="EV491" i="4"/>
  <c r="DV491" i="4" s="1"/>
  <c r="ES491" i="4"/>
  <c r="EF491" i="4"/>
  <c r="ED491" i="4" s="1"/>
  <c r="DX491" i="4"/>
  <c r="DU491" i="4"/>
  <c r="DR491" i="4"/>
  <c r="DP491" i="4"/>
  <c r="DN491" i="4"/>
  <c r="DK491" i="4"/>
  <c r="CT491" i="4"/>
  <c r="CQ491" i="4"/>
  <c r="DW491" i="4" s="1"/>
  <c r="CH491" i="4"/>
  <c r="CG491" i="4"/>
  <c r="CF491" i="4"/>
  <c r="CE491" i="4"/>
  <c r="CD491" i="4"/>
  <c r="CC491" i="4"/>
  <c r="CB491" i="4"/>
  <c r="CA491" i="4"/>
  <c r="DT491" i="4" s="1"/>
  <c r="BZ491" i="4"/>
  <c r="BY491" i="4"/>
  <c r="BX491" i="4"/>
  <c r="BW491" i="4"/>
  <c r="BV491" i="4"/>
  <c r="BU491" i="4"/>
  <c r="BT491" i="4"/>
  <c r="BS491" i="4"/>
  <c r="BC491" i="4"/>
  <c r="S491" i="4"/>
  <c r="J491" i="4"/>
  <c r="ET491" i="4" s="1"/>
  <c r="EU491" i="4" s="1"/>
  <c r="EX490" i="4"/>
  <c r="EW490" i="4"/>
  <c r="EV490" i="4"/>
  <c r="DV490" i="4" s="1"/>
  <c r="ES490" i="4"/>
  <c r="EF490" i="4"/>
  <c r="ED490" i="4" s="1"/>
  <c r="DX490" i="4"/>
  <c r="DR490" i="4"/>
  <c r="DQ490" i="4"/>
  <c r="DS490" i="4" s="1"/>
  <c r="DP490" i="4"/>
  <c r="DN490" i="4"/>
  <c r="DK490" i="4"/>
  <c r="CT490" i="4"/>
  <c r="DW490" i="4" s="1"/>
  <c r="CQ490" i="4"/>
  <c r="CH490" i="4"/>
  <c r="CG490" i="4"/>
  <c r="DU490" i="4" s="1"/>
  <c r="CF490" i="4"/>
  <c r="CE490" i="4"/>
  <c r="CD490" i="4"/>
  <c r="CC490" i="4"/>
  <c r="CB490" i="4"/>
  <c r="CA490" i="4"/>
  <c r="DT490" i="4" s="1"/>
  <c r="BZ490" i="4"/>
  <c r="BY490" i="4"/>
  <c r="BX490" i="4"/>
  <c r="BW490" i="4"/>
  <c r="BV490" i="4"/>
  <c r="BU490" i="4"/>
  <c r="BT490" i="4"/>
  <c r="BS490" i="4"/>
  <c r="BC490" i="4"/>
  <c r="CI490" i="4" s="1"/>
  <c r="S490" i="4"/>
  <c r="K490" i="4"/>
  <c r="J490" i="4"/>
  <c r="ET490" i="4" s="1"/>
  <c r="EU490" i="4" s="1"/>
  <c r="EX489" i="4"/>
  <c r="EW489" i="4"/>
  <c r="EV489" i="4"/>
  <c r="DV489" i="4" s="1"/>
  <c r="ES489" i="4"/>
  <c r="EF489" i="4"/>
  <c r="ED489" i="4" s="1"/>
  <c r="DX489" i="4"/>
  <c r="DR489" i="4"/>
  <c r="DP489" i="4"/>
  <c r="DN489" i="4"/>
  <c r="DK489" i="4"/>
  <c r="CT489" i="4"/>
  <c r="DW489" i="4" s="1"/>
  <c r="CQ489" i="4"/>
  <c r="CH489" i="4"/>
  <c r="CG489" i="4"/>
  <c r="DU489" i="4" s="1"/>
  <c r="CF489" i="4"/>
  <c r="CE489" i="4"/>
  <c r="CD489" i="4"/>
  <c r="CC489" i="4"/>
  <c r="CB489" i="4"/>
  <c r="CA489" i="4"/>
  <c r="DT489" i="4" s="1"/>
  <c r="BZ489" i="4"/>
  <c r="BY489" i="4"/>
  <c r="BX489" i="4"/>
  <c r="BW489" i="4"/>
  <c r="BV489" i="4"/>
  <c r="BU489" i="4"/>
  <c r="BT489" i="4"/>
  <c r="BS489" i="4"/>
  <c r="CI489" i="4" s="1"/>
  <c r="DQ489" i="4" s="1"/>
  <c r="BC489" i="4"/>
  <c r="S489" i="4"/>
  <c r="J489" i="4"/>
  <c r="K489" i="4" s="1"/>
  <c r="EX488" i="4"/>
  <c r="EW488" i="4"/>
  <c r="EV488" i="4"/>
  <c r="DV488" i="4" s="1"/>
  <c r="ES488" i="4"/>
  <c r="EF488" i="4"/>
  <c r="ED488" i="4" s="1"/>
  <c r="DX488" i="4"/>
  <c r="DR488" i="4"/>
  <c r="DP488" i="4"/>
  <c r="DN488" i="4"/>
  <c r="DK488" i="4"/>
  <c r="CT488" i="4"/>
  <c r="CQ488" i="4"/>
  <c r="CH488" i="4"/>
  <c r="CG488" i="4"/>
  <c r="DU488" i="4" s="1"/>
  <c r="CF488" i="4"/>
  <c r="CE488" i="4"/>
  <c r="CD488" i="4"/>
  <c r="CC488" i="4"/>
  <c r="CB488" i="4"/>
  <c r="CA488" i="4"/>
  <c r="DT488" i="4" s="1"/>
  <c r="BZ488" i="4"/>
  <c r="BY488" i="4"/>
  <c r="BX488" i="4"/>
  <c r="BW488" i="4"/>
  <c r="BV488" i="4"/>
  <c r="BU488" i="4"/>
  <c r="BT488" i="4"/>
  <c r="BS488" i="4"/>
  <c r="BC488" i="4"/>
  <c r="S488" i="4"/>
  <c r="J488" i="4"/>
  <c r="ET488" i="4" s="1"/>
  <c r="EU488" i="4" s="1"/>
  <c r="EX487" i="4"/>
  <c r="EW487" i="4"/>
  <c r="EV487" i="4"/>
  <c r="ES487" i="4"/>
  <c r="EF487" i="4"/>
  <c r="ED487" i="4" s="1"/>
  <c r="DX487" i="4"/>
  <c r="DV487" i="4"/>
  <c r="DT487" i="4"/>
  <c r="DR487" i="4"/>
  <c r="DP487" i="4"/>
  <c r="DN487" i="4"/>
  <c r="DK487" i="4"/>
  <c r="CT487" i="4"/>
  <c r="DW487" i="4" s="1"/>
  <c r="CQ487" i="4"/>
  <c r="CH487" i="4"/>
  <c r="CG487" i="4"/>
  <c r="DU487" i="4" s="1"/>
  <c r="CF487" i="4"/>
  <c r="CE487" i="4"/>
  <c r="CD487" i="4"/>
  <c r="CC487" i="4"/>
  <c r="CB487" i="4"/>
  <c r="CA487" i="4"/>
  <c r="BZ487" i="4"/>
  <c r="BY487" i="4"/>
  <c r="BX487" i="4"/>
  <c r="BW487" i="4"/>
  <c r="BV487" i="4"/>
  <c r="BU487" i="4"/>
  <c r="BT487" i="4"/>
  <c r="BS487" i="4"/>
  <c r="BC487" i="4"/>
  <c r="CI487" i="4" s="1"/>
  <c r="DQ487" i="4" s="1"/>
  <c r="S487" i="4"/>
  <c r="K487" i="4"/>
  <c r="J487" i="4"/>
  <c r="ET487" i="4" s="1"/>
  <c r="EU487" i="4" s="1"/>
  <c r="EX486" i="4"/>
  <c r="EW486" i="4"/>
  <c r="EV486" i="4"/>
  <c r="DV486" i="4" s="1"/>
  <c r="ES486" i="4"/>
  <c r="EF486" i="4"/>
  <c r="ED486" i="4" s="1"/>
  <c r="DX486" i="4"/>
  <c r="DR486" i="4"/>
  <c r="DP486" i="4"/>
  <c r="DN486" i="4"/>
  <c r="DK486" i="4"/>
  <c r="CT486" i="4"/>
  <c r="CQ486" i="4"/>
  <c r="CH486" i="4"/>
  <c r="CG486" i="4"/>
  <c r="DU486" i="4" s="1"/>
  <c r="CF486" i="4"/>
  <c r="CE486" i="4"/>
  <c r="CD486" i="4"/>
  <c r="CC486" i="4"/>
  <c r="CB486" i="4"/>
  <c r="CA486" i="4"/>
  <c r="DT486" i="4" s="1"/>
  <c r="BZ486" i="4"/>
  <c r="BY486" i="4"/>
  <c r="BX486" i="4"/>
  <c r="BW486" i="4"/>
  <c r="BV486" i="4"/>
  <c r="BU486" i="4"/>
  <c r="BT486" i="4"/>
  <c r="BS486" i="4"/>
  <c r="BC486" i="4"/>
  <c r="S486" i="4"/>
  <c r="J486" i="4"/>
  <c r="K486" i="4" s="1"/>
  <c r="EX485" i="4"/>
  <c r="EW485" i="4"/>
  <c r="EV485" i="4"/>
  <c r="DV485" i="4" s="1"/>
  <c r="ES485" i="4"/>
  <c r="EF485" i="4"/>
  <c r="ED485" i="4" s="1"/>
  <c r="DX485" i="4"/>
  <c r="DW485" i="4"/>
  <c r="DR485" i="4"/>
  <c r="DP485" i="4"/>
  <c r="DN485" i="4"/>
  <c r="DK485" i="4"/>
  <c r="CT485" i="4"/>
  <c r="CQ485" i="4"/>
  <c r="CH485" i="4"/>
  <c r="CG485" i="4"/>
  <c r="DU485" i="4" s="1"/>
  <c r="CF485" i="4"/>
  <c r="CE485" i="4"/>
  <c r="CD485" i="4"/>
  <c r="CC485" i="4"/>
  <c r="CB485" i="4"/>
  <c r="CA485" i="4"/>
  <c r="DT485" i="4" s="1"/>
  <c r="BZ485" i="4"/>
  <c r="BY485" i="4"/>
  <c r="BX485" i="4"/>
  <c r="BW485" i="4"/>
  <c r="BV485" i="4"/>
  <c r="BU485" i="4"/>
  <c r="BT485" i="4"/>
  <c r="BS485" i="4"/>
  <c r="BC485" i="4"/>
  <c r="S485" i="4"/>
  <c r="J485" i="4"/>
  <c r="EX484" i="4"/>
  <c r="EW484" i="4"/>
  <c r="EV484" i="4"/>
  <c r="DV484" i="4" s="1"/>
  <c r="ES484" i="4"/>
  <c r="EF484" i="4"/>
  <c r="ED484" i="4" s="1"/>
  <c r="DX484" i="4"/>
  <c r="DT484" i="4"/>
  <c r="DR484" i="4"/>
  <c r="DP484" i="4"/>
  <c r="DN484" i="4"/>
  <c r="DK484" i="4"/>
  <c r="CT484" i="4"/>
  <c r="DW484" i="4" s="1"/>
  <c r="CQ484" i="4"/>
  <c r="CH484" i="4"/>
  <c r="CG484" i="4"/>
  <c r="DU484" i="4" s="1"/>
  <c r="CF484" i="4"/>
  <c r="CE484" i="4"/>
  <c r="CD484" i="4"/>
  <c r="CC484" i="4"/>
  <c r="CB484" i="4"/>
  <c r="CA484" i="4"/>
  <c r="BZ484" i="4"/>
  <c r="BY484" i="4"/>
  <c r="BX484" i="4"/>
  <c r="BW484" i="4"/>
  <c r="BV484" i="4"/>
  <c r="BU484" i="4"/>
  <c r="BT484" i="4"/>
  <c r="BS484" i="4"/>
  <c r="BC484" i="4"/>
  <c r="CI484" i="4" s="1"/>
  <c r="DQ484" i="4" s="1"/>
  <c r="S484" i="4"/>
  <c r="J484" i="4"/>
  <c r="ET484" i="4" s="1"/>
  <c r="EU484" i="4" s="1"/>
  <c r="EX483" i="4"/>
  <c r="EW483" i="4"/>
  <c r="EV483" i="4"/>
  <c r="DV483" i="4" s="1"/>
  <c r="ES483" i="4"/>
  <c r="EF483" i="4"/>
  <c r="ED483" i="4" s="1"/>
  <c r="DX483" i="4"/>
  <c r="DR483" i="4"/>
  <c r="DP483" i="4"/>
  <c r="DN483" i="4"/>
  <c r="DK483" i="4"/>
  <c r="CT483" i="4"/>
  <c r="CQ483" i="4"/>
  <c r="CH483" i="4"/>
  <c r="CG483" i="4"/>
  <c r="DU483" i="4" s="1"/>
  <c r="CF483" i="4"/>
  <c r="CE483" i="4"/>
  <c r="CD483" i="4"/>
  <c r="CC483" i="4"/>
  <c r="CB483" i="4"/>
  <c r="CA483" i="4"/>
  <c r="DT483" i="4" s="1"/>
  <c r="BZ483" i="4"/>
  <c r="BY483" i="4"/>
  <c r="BX483" i="4"/>
  <c r="BW483" i="4"/>
  <c r="BV483" i="4"/>
  <c r="BU483" i="4"/>
  <c r="BT483" i="4"/>
  <c r="BS483" i="4"/>
  <c r="BC483" i="4"/>
  <c r="S483" i="4"/>
  <c r="J483" i="4"/>
  <c r="K483" i="4" s="1"/>
  <c r="EX482" i="4"/>
  <c r="EW482" i="4"/>
  <c r="EV482" i="4"/>
  <c r="DV482" i="4" s="1"/>
  <c r="ES482" i="4"/>
  <c r="EF482" i="4"/>
  <c r="ED482" i="4" s="1"/>
  <c r="DX482" i="4"/>
  <c r="DW482" i="4"/>
  <c r="DR482" i="4"/>
  <c r="DP482" i="4"/>
  <c r="DN482" i="4"/>
  <c r="DK482" i="4"/>
  <c r="CT482" i="4"/>
  <c r="CQ482" i="4"/>
  <c r="CH482" i="4"/>
  <c r="CG482" i="4"/>
  <c r="DU482" i="4" s="1"/>
  <c r="CF482" i="4"/>
  <c r="CE482" i="4"/>
  <c r="CD482" i="4"/>
  <c r="CC482" i="4"/>
  <c r="CB482" i="4"/>
  <c r="CA482" i="4"/>
  <c r="DT482" i="4" s="1"/>
  <c r="BZ482" i="4"/>
  <c r="BY482" i="4"/>
  <c r="BX482" i="4"/>
  <c r="BW482" i="4"/>
  <c r="BV482" i="4"/>
  <c r="BU482" i="4"/>
  <c r="BT482" i="4"/>
  <c r="BS482" i="4"/>
  <c r="BC482" i="4"/>
  <c r="CI482" i="4" s="1"/>
  <c r="DQ482" i="4" s="1"/>
  <c r="DS482" i="4" s="1"/>
  <c r="S482" i="4"/>
  <c r="J482" i="4"/>
  <c r="EX481" i="4"/>
  <c r="EW481" i="4"/>
  <c r="EV481" i="4"/>
  <c r="ES481" i="4"/>
  <c r="EF481" i="4"/>
  <c r="ED481" i="4" s="1"/>
  <c r="DX481" i="4"/>
  <c r="DV481" i="4"/>
  <c r="DU481" i="4"/>
  <c r="DR481" i="4"/>
  <c r="DP481" i="4"/>
  <c r="DN481" i="4"/>
  <c r="DK481" i="4"/>
  <c r="CT481" i="4"/>
  <c r="CQ481" i="4"/>
  <c r="CH481" i="4"/>
  <c r="CG481" i="4"/>
  <c r="CF481" i="4"/>
  <c r="CE481" i="4"/>
  <c r="CD481" i="4"/>
  <c r="CC481" i="4"/>
  <c r="CB481" i="4"/>
  <c r="CA481" i="4"/>
  <c r="DT481" i="4" s="1"/>
  <c r="BZ481" i="4"/>
  <c r="BY481" i="4"/>
  <c r="BX481" i="4"/>
  <c r="BW481" i="4"/>
  <c r="BV481" i="4"/>
  <c r="BU481" i="4"/>
  <c r="BT481" i="4"/>
  <c r="BS481" i="4"/>
  <c r="CI481" i="4" s="1"/>
  <c r="DQ481" i="4" s="1"/>
  <c r="DS481" i="4" s="1"/>
  <c r="BC481" i="4"/>
  <c r="S481" i="4"/>
  <c r="J481" i="4"/>
  <c r="K481" i="4" s="1"/>
  <c r="EX480" i="4"/>
  <c r="EW480" i="4"/>
  <c r="EV480" i="4"/>
  <c r="DV480" i="4" s="1"/>
  <c r="ES480" i="4"/>
  <c r="EF480" i="4"/>
  <c r="ED480" i="4" s="1"/>
  <c r="DX480" i="4"/>
  <c r="DR480" i="4"/>
  <c r="DP480" i="4"/>
  <c r="DN480" i="4"/>
  <c r="DK480" i="4"/>
  <c r="CT480" i="4"/>
  <c r="CQ480" i="4"/>
  <c r="DW480" i="4" s="1"/>
  <c r="CH480" i="4"/>
  <c r="CG480" i="4"/>
  <c r="DU480" i="4" s="1"/>
  <c r="CF480" i="4"/>
  <c r="CE480" i="4"/>
  <c r="CD480" i="4"/>
  <c r="CC480" i="4"/>
  <c r="CB480" i="4"/>
  <c r="CA480" i="4"/>
  <c r="DT480" i="4" s="1"/>
  <c r="BZ480" i="4"/>
  <c r="BY480" i="4"/>
  <c r="BX480" i="4"/>
  <c r="BW480" i="4"/>
  <c r="BV480" i="4"/>
  <c r="BU480" i="4"/>
  <c r="BT480" i="4"/>
  <c r="BS480" i="4"/>
  <c r="CI480" i="4" s="1"/>
  <c r="DQ480" i="4" s="1"/>
  <c r="DS480" i="4" s="1"/>
  <c r="BC480" i="4"/>
  <c r="S480" i="4"/>
  <c r="J480" i="4"/>
  <c r="ET480" i="4" s="1"/>
  <c r="EU480" i="4" s="1"/>
  <c r="EX479" i="4"/>
  <c r="EW479" i="4"/>
  <c r="EV479" i="4"/>
  <c r="ES479" i="4"/>
  <c r="EF479" i="4"/>
  <c r="ED479" i="4" s="1"/>
  <c r="DX479" i="4"/>
  <c r="DV479" i="4"/>
  <c r="DU479" i="4"/>
  <c r="DR479" i="4"/>
  <c r="DP479" i="4"/>
  <c r="DN479" i="4"/>
  <c r="DK479" i="4"/>
  <c r="CT479" i="4"/>
  <c r="CQ479" i="4"/>
  <c r="CH479" i="4"/>
  <c r="CG479" i="4"/>
  <c r="CF479" i="4"/>
  <c r="CE479" i="4"/>
  <c r="CD479" i="4"/>
  <c r="CC479" i="4"/>
  <c r="CB479" i="4"/>
  <c r="CA479" i="4"/>
  <c r="DT479" i="4" s="1"/>
  <c r="BZ479" i="4"/>
  <c r="BY479" i="4"/>
  <c r="BX479" i="4"/>
  <c r="BW479" i="4"/>
  <c r="BV479" i="4"/>
  <c r="BU479" i="4"/>
  <c r="BT479" i="4"/>
  <c r="BS479" i="4"/>
  <c r="BC479" i="4"/>
  <c r="S479" i="4"/>
  <c r="J479" i="4"/>
  <c r="ET479" i="4" s="1"/>
  <c r="EU479" i="4" s="1"/>
  <c r="EX478" i="4"/>
  <c r="EW478" i="4"/>
  <c r="EV478" i="4"/>
  <c r="ES478" i="4"/>
  <c r="EF478" i="4"/>
  <c r="ED478" i="4" s="1"/>
  <c r="DX478" i="4"/>
  <c r="DV478" i="4"/>
  <c r="DR478" i="4"/>
  <c r="DP478" i="4"/>
  <c r="DN478" i="4"/>
  <c r="DK478" i="4"/>
  <c r="CT478" i="4"/>
  <c r="CQ478" i="4"/>
  <c r="CH478" i="4"/>
  <c r="CG478" i="4"/>
  <c r="DU478" i="4" s="1"/>
  <c r="CF478" i="4"/>
  <c r="CE478" i="4"/>
  <c r="CD478" i="4"/>
  <c r="CC478" i="4"/>
  <c r="CB478" i="4"/>
  <c r="CA478" i="4"/>
  <c r="DT478" i="4" s="1"/>
  <c r="BZ478" i="4"/>
  <c r="BY478" i="4"/>
  <c r="BX478" i="4"/>
  <c r="BW478" i="4"/>
  <c r="BV478" i="4"/>
  <c r="BU478" i="4"/>
  <c r="BT478" i="4"/>
  <c r="BS478" i="4"/>
  <c r="BC478" i="4"/>
  <c r="CI478" i="4" s="1"/>
  <c r="DQ478" i="4" s="1"/>
  <c r="DS478" i="4" s="1"/>
  <c r="S478" i="4"/>
  <c r="J478" i="4"/>
  <c r="K478" i="4" s="1"/>
  <c r="EX477" i="4"/>
  <c r="EW477" i="4"/>
  <c r="EV477" i="4"/>
  <c r="DV477" i="4" s="1"/>
  <c r="ES477" i="4"/>
  <c r="EF477" i="4"/>
  <c r="ED477" i="4" s="1"/>
  <c r="DX477" i="4"/>
  <c r="DR477" i="4"/>
  <c r="DP477" i="4"/>
  <c r="DN477" i="4"/>
  <c r="DK477" i="4"/>
  <c r="CT477" i="4"/>
  <c r="CQ477" i="4"/>
  <c r="DW477" i="4" s="1"/>
  <c r="CH477" i="4"/>
  <c r="CG477" i="4"/>
  <c r="DU477" i="4" s="1"/>
  <c r="CF477" i="4"/>
  <c r="CE477" i="4"/>
  <c r="CD477" i="4"/>
  <c r="CC477" i="4"/>
  <c r="CB477" i="4"/>
  <c r="CA477" i="4"/>
  <c r="DT477" i="4" s="1"/>
  <c r="BZ477" i="4"/>
  <c r="BY477" i="4"/>
  <c r="BX477" i="4"/>
  <c r="BW477" i="4"/>
  <c r="BV477" i="4"/>
  <c r="BU477" i="4"/>
  <c r="BT477" i="4"/>
  <c r="BS477" i="4"/>
  <c r="CI477" i="4" s="1"/>
  <c r="DQ477" i="4" s="1"/>
  <c r="DS477" i="4" s="1"/>
  <c r="BC477" i="4"/>
  <c r="S477" i="4"/>
  <c r="J477" i="4"/>
  <c r="K477" i="4" s="1"/>
  <c r="EX476" i="4"/>
  <c r="EW476" i="4"/>
  <c r="EV476" i="4"/>
  <c r="ES476" i="4"/>
  <c r="EF476" i="4"/>
  <c r="ED476" i="4" s="1"/>
  <c r="DX476" i="4"/>
  <c r="DV476" i="4"/>
  <c r="DT476" i="4"/>
  <c r="DR476" i="4"/>
  <c r="DP476" i="4"/>
  <c r="DN476" i="4"/>
  <c r="DK476" i="4"/>
  <c r="CT476" i="4"/>
  <c r="CQ476" i="4"/>
  <c r="CH476" i="4"/>
  <c r="CG476" i="4"/>
  <c r="DU476" i="4" s="1"/>
  <c r="CF476" i="4"/>
  <c r="CE476" i="4"/>
  <c r="CD476" i="4"/>
  <c r="CC476" i="4"/>
  <c r="CB476" i="4"/>
  <c r="CA476" i="4"/>
  <c r="BZ476" i="4"/>
  <c r="BY476" i="4"/>
  <c r="BX476" i="4"/>
  <c r="BW476" i="4"/>
  <c r="BV476" i="4"/>
  <c r="BU476" i="4"/>
  <c r="BT476" i="4"/>
  <c r="BS476" i="4"/>
  <c r="BC476" i="4"/>
  <c r="CI476" i="4" s="1"/>
  <c r="DQ476" i="4" s="1"/>
  <c r="DS476" i="4" s="1"/>
  <c r="S476" i="4"/>
  <c r="J476" i="4"/>
  <c r="ET476" i="4" s="1"/>
  <c r="EU476" i="4" s="1"/>
  <c r="EX475" i="4"/>
  <c r="EW475" i="4"/>
  <c r="EV475" i="4"/>
  <c r="DV475" i="4" s="1"/>
  <c r="ES475" i="4"/>
  <c r="EF475" i="4"/>
  <c r="ED475" i="4" s="1"/>
  <c r="DX475" i="4"/>
  <c r="DR475" i="4"/>
  <c r="DP475" i="4"/>
  <c r="DN475" i="4"/>
  <c r="DK475" i="4"/>
  <c r="CT475" i="4"/>
  <c r="CQ475" i="4"/>
  <c r="CH475" i="4"/>
  <c r="CG475" i="4"/>
  <c r="DU475" i="4" s="1"/>
  <c r="CF475" i="4"/>
  <c r="CE475" i="4"/>
  <c r="CD475" i="4"/>
  <c r="CC475" i="4"/>
  <c r="CB475" i="4"/>
  <c r="CA475" i="4"/>
  <c r="DT475" i="4" s="1"/>
  <c r="BZ475" i="4"/>
  <c r="BY475" i="4"/>
  <c r="BX475" i="4"/>
  <c r="BW475" i="4"/>
  <c r="BV475" i="4"/>
  <c r="BU475" i="4"/>
  <c r="BT475" i="4"/>
  <c r="BS475" i="4"/>
  <c r="BC475" i="4"/>
  <c r="S475" i="4"/>
  <c r="K475" i="4"/>
  <c r="J475" i="4"/>
  <c r="ET475" i="4" s="1"/>
  <c r="EU475" i="4" s="1"/>
  <c r="EX474" i="4"/>
  <c r="EW474" i="4"/>
  <c r="EV474" i="4"/>
  <c r="DV474" i="4" s="1"/>
  <c r="ES474" i="4"/>
  <c r="EF474" i="4"/>
  <c r="ED474" i="4" s="1"/>
  <c r="DX474" i="4"/>
  <c r="DR474" i="4"/>
  <c r="DP474" i="4"/>
  <c r="DN474" i="4"/>
  <c r="DK474" i="4"/>
  <c r="CT474" i="4"/>
  <c r="CQ474" i="4"/>
  <c r="DW474" i="4" s="1"/>
  <c r="CH474" i="4"/>
  <c r="CG474" i="4"/>
  <c r="DU474" i="4" s="1"/>
  <c r="CF474" i="4"/>
  <c r="CE474" i="4"/>
  <c r="CD474" i="4"/>
  <c r="CC474" i="4"/>
  <c r="CB474" i="4"/>
  <c r="CA474" i="4"/>
  <c r="DT474" i="4" s="1"/>
  <c r="BZ474" i="4"/>
  <c r="BY474" i="4"/>
  <c r="BX474" i="4"/>
  <c r="BW474" i="4"/>
  <c r="BV474" i="4"/>
  <c r="BU474" i="4"/>
  <c r="BT474" i="4"/>
  <c r="BS474" i="4"/>
  <c r="BC474" i="4"/>
  <c r="S474" i="4"/>
  <c r="J474" i="4"/>
  <c r="K474" i="4" s="1"/>
  <c r="EX473" i="4"/>
  <c r="EW473" i="4"/>
  <c r="EV473" i="4"/>
  <c r="ES473" i="4"/>
  <c r="EF473" i="4"/>
  <c r="ED473" i="4" s="1"/>
  <c r="DX473" i="4"/>
  <c r="DV473" i="4"/>
  <c r="DR473" i="4"/>
  <c r="DP473" i="4"/>
  <c r="DN473" i="4"/>
  <c r="DK473" i="4"/>
  <c r="CT473" i="4"/>
  <c r="CQ473" i="4"/>
  <c r="CH473" i="4"/>
  <c r="CG473" i="4"/>
  <c r="DU473" i="4" s="1"/>
  <c r="CF473" i="4"/>
  <c r="CE473" i="4"/>
  <c r="CD473" i="4"/>
  <c r="CC473" i="4"/>
  <c r="CB473" i="4"/>
  <c r="CA473" i="4"/>
  <c r="DT473" i="4" s="1"/>
  <c r="BZ473" i="4"/>
  <c r="BY473" i="4"/>
  <c r="BX473" i="4"/>
  <c r="BW473" i="4"/>
  <c r="BV473" i="4"/>
  <c r="BU473" i="4"/>
  <c r="BT473" i="4"/>
  <c r="BS473" i="4"/>
  <c r="BC473" i="4"/>
  <c r="S473" i="4"/>
  <c r="J473" i="4"/>
  <c r="K473" i="4" s="1"/>
  <c r="EX472" i="4"/>
  <c r="EW472" i="4"/>
  <c r="EV472" i="4"/>
  <c r="DV472" i="4" s="1"/>
  <c r="ES472" i="4"/>
  <c r="EF472" i="4"/>
  <c r="ED472" i="4"/>
  <c r="DX472" i="4"/>
  <c r="DR472" i="4"/>
  <c r="DP472" i="4"/>
  <c r="DN472" i="4"/>
  <c r="DK472" i="4"/>
  <c r="CT472" i="4"/>
  <c r="CQ472" i="4"/>
  <c r="CH472" i="4"/>
  <c r="CG472" i="4"/>
  <c r="DU472" i="4" s="1"/>
  <c r="CF472" i="4"/>
  <c r="CE472" i="4"/>
  <c r="CD472" i="4"/>
  <c r="CC472" i="4"/>
  <c r="CB472" i="4"/>
  <c r="CA472" i="4"/>
  <c r="DT472" i="4" s="1"/>
  <c r="BZ472" i="4"/>
  <c r="BY472" i="4"/>
  <c r="BX472" i="4"/>
  <c r="BW472" i="4"/>
  <c r="BV472" i="4"/>
  <c r="BU472" i="4"/>
  <c r="BT472" i="4"/>
  <c r="BS472" i="4"/>
  <c r="BC472" i="4"/>
  <c r="S472" i="4"/>
  <c r="J472" i="4"/>
  <c r="ET472" i="4" s="1"/>
  <c r="EU472" i="4" s="1"/>
  <c r="EX471" i="4"/>
  <c r="EW471" i="4"/>
  <c r="EV471" i="4"/>
  <c r="DV471" i="4" s="1"/>
  <c r="ES471" i="4"/>
  <c r="EF471" i="4"/>
  <c r="ED471" i="4" s="1"/>
  <c r="DX471" i="4"/>
  <c r="DT471" i="4"/>
  <c r="DR471" i="4"/>
  <c r="DP471" i="4"/>
  <c r="DN471" i="4"/>
  <c r="DK471" i="4"/>
  <c r="CT471" i="4"/>
  <c r="DW471" i="4" s="1"/>
  <c r="CQ471" i="4"/>
  <c r="CH471" i="4"/>
  <c r="CG471" i="4"/>
  <c r="DU471" i="4" s="1"/>
  <c r="CF471" i="4"/>
  <c r="CE471" i="4"/>
  <c r="CD471" i="4"/>
  <c r="CC471" i="4"/>
  <c r="CB471" i="4"/>
  <c r="CA471" i="4"/>
  <c r="BZ471" i="4"/>
  <c r="BY471" i="4"/>
  <c r="BX471" i="4"/>
  <c r="BW471" i="4"/>
  <c r="BV471" i="4"/>
  <c r="BU471" i="4"/>
  <c r="BT471" i="4"/>
  <c r="BS471" i="4"/>
  <c r="BC471" i="4"/>
  <c r="CI471" i="4" s="1"/>
  <c r="DQ471" i="4" s="1"/>
  <c r="DS471" i="4" s="1"/>
  <c r="S471" i="4"/>
  <c r="J471" i="4"/>
  <c r="K471" i="4" s="1"/>
  <c r="EX470" i="4"/>
  <c r="EW470" i="4"/>
  <c r="EV470" i="4"/>
  <c r="DV470" i="4" s="1"/>
  <c r="ES470" i="4"/>
  <c r="EF470" i="4"/>
  <c r="ED470" i="4" s="1"/>
  <c r="DX470" i="4"/>
  <c r="DR470" i="4"/>
  <c r="DP470" i="4"/>
  <c r="DN470" i="4"/>
  <c r="DK470" i="4"/>
  <c r="CT470" i="4"/>
  <c r="CQ470" i="4"/>
  <c r="CH470" i="4"/>
  <c r="CG470" i="4"/>
  <c r="DU470" i="4" s="1"/>
  <c r="CF470" i="4"/>
  <c r="CE470" i="4"/>
  <c r="CD470" i="4"/>
  <c r="CC470" i="4"/>
  <c r="CB470" i="4"/>
  <c r="CA470" i="4"/>
  <c r="DT470" i="4" s="1"/>
  <c r="BZ470" i="4"/>
  <c r="BY470" i="4"/>
  <c r="BX470" i="4"/>
  <c r="BW470" i="4"/>
  <c r="BV470" i="4"/>
  <c r="BU470" i="4"/>
  <c r="BT470" i="4"/>
  <c r="BS470" i="4"/>
  <c r="CI470" i="4" s="1"/>
  <c r="DQ470" i="4" s="1"/>
  <c r="DS470" i="4" s="1"/>
  <c r="BC470" i="4"/>
  <c r="S470" i="4"/>
  <c r="J470" i="4"/>
  <c r="K470" i="4" s="1"/>
  <c r="EX469" i="4"/>
  <c r="EW469" i="4"/>
  <c r="EV469" i="4"/>
  <c r="DV469" i="4" s="1"/>
  <c r="ES469" i="4"/>
  <c r="EF469" i="4"/>
  <c r="ED469" i="4" s="1"/>
  <c r="DX469" i="4"/>
  <c r="DW469" i="4"/>
  <c r="DR469" i="4"/>
  <c r="DP469" i="4"/>
  <c r="DN469" i="4"/>
  <c r="DK469" i="4"/>
  <c r="CT469" i="4"/>
  <c r="CQ469" i="4"/>
  <c r="CH469" i="4"/>
  <c r="CG469" i="4"/>
  <c r="DU469" i="4" s="1"/>
  <c r="CF469" i="4"/>
  <c r="CE469" i="4"/>
  <c r="CD469" i="4"/>
  <c r="CC469" i="4"/>
  <c r="CB469" i="4"/>
  <c r="CA469" i="4"/>
  <c r="DT469" i="4" s="1"/>
  <c r="BZ469" i="4"/>
  <c r="BY469" i="4"/>
  <c r="BX469" i="4"/>
  <c r="BW469" i="4"/>
  <c r="BV469" i="4"/>
  <c r="BU469" i="4"/>
  <c r="BT469" i="4"/>
  <c r="BS469" i="4"/>
  <c r="BC469" i="4"/>
  <c r="CI469" i="4" s="1"/>
  <c r="DQ469" i="4" s="1"/>
  <c r="DS469" i="4" s="1"/>
  <c r="S469" i="4"/>
  <c r="J469" i="4"/>
  <c r="ET469" i="4" s="1"/>
  <c r="EU469" i="4" s="1"/>
  <c r="EX468" i="4"/>
  <c r="EW468" i="4"/>
  <c r="EV468" i="4"/>
  <c r="ES468" i="4"/>
  <c r="EF468" i="4"/>
  <c r="ED468" i="4" s="1"/>
  <c r="DX468" i="4"/>
  <c r="DV468" i="4"/>
  <c r="DU468" i="4"/>
  <c r="DT468" i="4"/>
  <c r="DR468" i="4"/>
  <c r="DP468" i="4"/>
  <c r="DN468" i="4"/>
  <c r="DK468" i="4"/>
  <c r="CT468" i="4"/>
  <c r="CQ468" i="4"/>
  <c r="DW468" i="4" s="1"/>
  <c r="CH468" i="4"/>
  <c r="CG468" i="4"/>
  <c r="CF468" i="4"/>
  <c r="CE468" i="4"/>
  <c r="CD468" i="4"/>
  <c r="CC468" i="4"/>
  <c r="CB468" i="4"/>
  <c r="CA468" i="4"/>
  <c r="BZ468" i="4"/>
  <c r="BY468" i="4"/>
  <c r="BX468" i="4"/>
  <c r="BW468" i="4"/>
  <c r="BV468" i="4"/>
  <c r="BU468" i="4"/>
  <c r="BT468" i="4"/>
  <c r="BS468" i="4"/>
  <c r="BC468" i="4"/>
  <c r="CI468" i="4" s="1"/>
  <c r="DQ468" i="4" s="1"/>
  <c r="DS468" i="4" s="1"/>
  <c r="S468" i="4"/>
  <c r="J468" i="4"/>
  <c r="EX467" i="4"/>
  <c r="EW467" i="4"/>
  <c r="EV467" i="4"/>
  <c r="DV467" i="4" s="1"/>
  <c r="ES467" i="4"/>
  <c r="EF467" i="4"/>
  <c r="ED467" i="4" s="1"/>
  <c r="DX467" i="4"/>
  <c r="DR467" i="4"/>
  <c r="DP467" i="4"/>
  <c r="DN467" i="4"/>
  <c r="DK467" i="4"/>
  <c r="CT467" i="4"/>
  <c r="CQ467" i="4"/>
  <c r="CH467" i="4"/>
  <c r="CG467" i="4"/>
  <c r="DU467" i="4" s="1"/>
  <c r="CF467" i="4"/>
  <c r="CE467" i="4"/>
  <c r="CD467" i="4"/>
  <c r="CC467" i="4"/>
  <c r="CB467" i="4"/>
  <c r="CA467" i="4"/>
  <c r="DT467" i="4" s="1"/>
  <c r="BZ467" i="4"/>
  <c r="BY467" i="4"/>
  <c r="BX467" i="4"/>
  <c r="BW467" i="4"/>
  <c r="BV467" i="4"/>
  <c r="BU467" i="4"/>
  <c r="BT467" i="4"/>
  <c r="BS467" i="4"/>
  <c r="BC467" i="4"/>
  <c r="S467" i="4"/>
  <c r="J467" i="4"/>
  <c r="K467" i="4" s="1"/>
  <c r="EX466" i="4"/>
  <c r="EW466" i="4"/>
  <c r="EV466" i="4"/>
  <c r="DV466" i="4" s="1"/>
  <c r="ES466" i="4"/>
  <c r="EF466" i="4"/>
  <c r="ED466" i="4" s="1"/>
  <c r="DX466" i="4"/>
  <c r="DR466" i="4"/>
  <c r="DP466" i="4"/>
  <c r="DN466" i="4"/>
  <c r="DK466" i="4"/>
  <c r="CT466" i="4"/>
  <c r="DW466" i="4" s="1"/>
  <c r="CQ466" i="4"/>
  <c r="CH466" i="4"/>
  <c r="CG466" i="4"/>
  <c r="DU466" i="4" s="1"/>
  <c r="CF466" i="4"/>
  <c r="CE466" i="4"/>
  <c r="CD466" i="4"/>
  <c r="CC466" i="4"/>
  <c r="CB466" i="4"/>
  <c r="CA466" i="4"/>
  <c r="DT466" i="4" s="1"/>
  <c r="BZ466" i="4"/>
  <c r="BY466" i="4"/>
  <c r="BX466" i="4"/>
  <c r="BW466" i="4"/>
  <c r="BV466" i="4"/>
  <c r="BU466" i="4"/>
  <c r="BT466" i="4"/>
  <c r="BS466" i="4"/>
  <c r="BC466" i="4"/>
  <c r="CI466" i="4" s="1"/>
  <c r="DQ466" i="4" s="1"/>
  <c r="S466" i="4"/>
  <c r="J466" i="4"/>
  <c r="EX465" i="4"/>
  <c r="EW465" i="4"/>
  <c r="EV465" i="4"/>
  <c r="DV465" i="4" s="1"/>
  <c r="ES465" i="4"/>
  <c r="EF465" i="4"/>
  <c r="ED465" i="4" s="1"/>
  <c r="DX465" i="4"/>
  <c r="DU465" i="4"/>
  <c r="DR465" i="4"/>
  <c r="DP465" i="4"/>
  <c r="DN465" i="4"/>
  <c r="DK465" i="4"/>
  <c r="CT465" i="4"/>
  <c r="CQ465" i="4"/>
  <c r="DW465" i="4" s="1"/>
  <c r="CH465" i="4"/>
  <c r="CG465" i="4"/>
  <c r="CF465" i="4"/>
  <c r="CE465" i="4"/>
  <c r="CD465" i="4"/>
  <c r="CC465" i="4"/>
  <c r="CB465" i="4"/>
  <c r="CA465" i="4"/>
  <c r="DT465" i="4" s="1"/>
  <c r="BZ465" i="4"/>
  <c r="BY465" i="4"/>
  <c r="BX465" i="4"/>
  <c r="BW465" i="4"/>
  <c r="BV465" i="4"/>
  <c r="BU465" i="4"/>
  <c r="BT465" i="4"/>
  <c r="BS465" i="4"/>
  <c r="BC465" i="4"/>
  <c r="S465" i="4"/>
  <c r="J465" i="4"/>
  <c r="K465" i="4" s="1"/>
  <c r="EX464" i="4"/>
  <c r="EW464" i="4"/>
  <c r="EV464" i="4"/>
  <c r="DV464" i="4" s="1"/>
  <c r="ES464" i="4"/>
  <c r="EF464" i="4"/>
  <c r="ED464" i="4" s="1"/>
  <c r="DX464" i="4"/>
  <c r="DR464" i="4"/>
  <c r="DP464" i="4"/>
  <c r="DN464" i="4"/>
  <c r="DK464" i="4"/>
  <c r="CT464" i="4"/>
  <c r="CQ464" i="4"/>
  <c r="DW464" i="4" s="1"/>
  <c r="CH464" i="4"/>
  <c r="CG464" i="4"/>
  <c r="DU464" i="4" s="1"/>
  <c r="CF464" i="4"/>
  <c r="CE464" i="4"/>
  <c r="CD464" i="4"/>
  <c r="CC464" i="4"/>
  <c r="CB464" i="4"/>
  <c r="CA464" i="4"/>
  <c r="DT464" i="4" s="1"/>
  <c r="BZ464" i="4"/>
  <c r="BY464" i="4"/>
  <c r="BX464" i="4"/>
  <c r="BW464" i="4"/>
  <c r="BV464" i="4"/>
  <c r="BU464" i="4"/>
  <c r="BT464" i="4"/>
  <c r="BS464" i="4"/>
  <c r="BC464" i="4"/>
  <c r="S464" i="4"/>
  <c r="J464" i="4"/>
  <c r="ET464" i="4" s="1"/>
  <c r="EU464" i="4" s="1"/>
  <c r="EX463" i="4"/>
  <c r="EW463" i="4"/>
  <c r="EV463" i="4"/>
  <c r="DV463" i="4" s="1"/>
  <c r="ES463" i="4"/>
  <c r="EF463" i="4"/>
  <c r="ED463" i="4" s="1"/>
  <c r="DX463" i="4"/>
  <c r="DR463" i="4"/>
  <c r="DP463" i="4"/>
  <c r="DN463" i="4"/>
  <c r="DK463" i="4"/>
  <c r="CT463" i="4"/>
  <c r="CQ463" i="4"/>
  <c r="DW463" i="4" s="1"/>
  <c r="CH463" i="4"/>
  <c r="CG463" i="4"/>
  <c r="DU463" i="4" s="1"/>
  <c r="CF463" i="4"/>
  <c r="CE463" i="4"/>
  <c r="CD463" i="4"/>
  <c r="CC463" i="4"/>
  <c r="CB463" i="4"/>
  <c r="CA463" i="4"/>
  <c r="DT463" i="4" s="1"/>
  <c r="BZ463" i="4"/>
  <c r="BY463" i="4"/>
  <c r="BX463" i="4"/>
  <c r="BW463" i="4"/>
  <c r="BV463" i="4"/>
  <c r="BU463" i="4"/>
  <c r="BT463" i="4"/>
  <c r="BS463" i="4"/>
  <c r="BC463" i="4"/>
  <c r="CI463" i="4" s="1"/>
  <c r="DQ463" i="4" s="1"/>
  <c r="DS463" i="4" s="1"/>
  <c r="S463" i="4"/>
  <c r="J463" i="4"/>
  <c r="ET463" i="4" s="1"/>
  <c r="EU463" i="4" s="1"/>
  <c r="EX462" i="4"/>
  <c r="EW462" i="4"/>
  <c r="EV462" i="4"/>
  <c r="DV462" i="4" s="1"/>
  <c r="ES462" i="4"/>
  <c r="EF462" i="4"/>
  <c r="ED462" i="4" s="1"/>
  <c r="DX462" i="4"/>
  <c r="DR462" i="4"/>
  <c r="DP462" i="4"/>
  <c r="DN462" i="4"/>
  <c r="DK462" i="4"/>
  <c r="CT462" i="4"/>
  <c r="CQ462" i="4"/>
  <c r="DW462" i="4" s="1"/>
  <c r="CH462" i="4"/>
  <c r="CG462" i="4"/>
  <c r="DU462" i="4" s="1"/>
  <c r="CF462" i="4"/>
  <c r="CE462" i="4"/>
  <c r="CD462" i="4"/>
  <c r="CC462" i="4"/>
  <c r="CB462" i="4"/>
  <c r="CA462" i="4"/>
  <c r="DT462" i="4" s="1"/>
  <c r="BZ462" i="4"/>
  <c r="BY462" i="4"/>
  <c r="BX462" i="4"/>
  <c r="BW462" i="4"/>
  <c r="BV462" i="4"/>
  <c r="BU462" i="4"/>
  <c r="BT462" i="4"/>
  <c r="BS462" i="4"/>
  <c r="BC462" i="4"/>
  <c r="S462" i="4"/>
  <c r="J462" i="4"/>
  <c r="K462" i="4" s="1"/>
  <c r="EX461" i="4"/>
  <c r="EW461" i="4"/>
  <c r="EV461" i="4"/>
  <c r="DV461" i="4" s="1"/>
  <c r="ES461" i="4"/>
  <c r="EF461" i="4"/>
  <c r="ED461" i="4" s="1"/>
  <c r="DX461" i="4"/>
  <c r="DW461" i="4"/>
  <c r="DR461" i="4"/>
  <c r="DP461" i="4"/>
  <c r="DN461" i="4"/>
  <c r="DK461" i="4"/>
  <c r="CT461" i="4"/>
  <c r="CQ461" i="4"/>
  <c r="CH461" i="4"/>
  <c r="CG461" i="4"/>
  <c r="DU461" i="4" s="1"/>
  <c r="CF461" i="4"/>
  <c r="CE461" i="4"/>
  <c r="CD461" i="4"/>
  <c r="CC461" i="4"/>
  <c r="CB461" i="4"/>
  <c r="CA461" i="4"/>
  <c r="DT461" i="4" s="1"/>
  <c r="BZ461" i="4"/>
  <c r="BY461" i="4"/>
  <c r="BX461" i="4"/>
  <c r="BW461" i="4"/>
  <c r="BV461" i="4"/>
  <c r="BU461" i="4"/>
  <c r="BT461" i="4"/>
  <c r="BS461" i="4"/>
  <c r="BC461" i="4"/>
  <c r="S461" i="4"/>
  <c r="J461" i="4"/>
  <c r="EX460" i="4"/>
  <c r="EW460" i="4"/>
  <c r="EV460" i="4"/>
  <c r="DV460" i="4" s="1"/>
  <c r="EU460" i="4"/>
  <c r="ES460" i="4"/>
  <c r="EF460" i="4"/>
  <c r="ED460" i="4" s="1"/>
  <c r="DX460" i="4"/>
  <c r="DT460" i="4"/>
  <c r="DR460" i="4"/>
  <c r="DP460" i="4"/>
  <c r="DN460" i="4"/>
  <c r="DK460" i="4"/>
  <c r="CT460" i="4"/>
  <c r="DW460" i="4" s="1"/>
  <c r="CQ460" i="4"/>
  <c r="CH460" i="4"/>
  <c r="CG460" i="4"/>
  <c r="DU460" i="4" s="1"/>
  <c r="CF460" i="4"/>
  <c r="CE460" i="4"/>
  <c r="CD460" i="4"/>
  <c r="CC460" i="4"/>
  <c r="CB460" i="4"/>
  <c r="CA460" i="4"/>
  <c r="BZ460" i="4"/>
  <c r="BY460" i="4"/>
  <c r="BX460" i="4"/>
  <c r="BW460" i="4"/>
  <c r="BV460" i="4"/>
  <c r="BU460" i="4"/>
  <c r="BT460" i="4"/>
  <c r="BS460" i="4"/>
  <c r="BC460" i="4"/>
  <c r="CI460" i="4" s="1"/>
  <c r="DQ460" i="4" s="1"/>
  <c r="S460" i="4"/>
  <c r="K460" i="4"/>
  <c r="J460" i="4"/>
  <c r="ET460" i="4" s="1"/>
  <c r="EX459" i="4"/>
  <c r="EW459" i="4"/>
  <c r="EV459" i="4"/>
  <c r="DV459" i="4" s="1"/>
  <c r="ES459" i="4"/>
  <c r="EF459" i="4"/>
  <c r="ED459" i="4" s="1"/>
  <c r="DX459" i="4"/>
  <c r="DR459" i="4"/>
  <c r="DP459" i="4"/>
  <c r="DN459" i="4"/>
  <c r="DK459" i="4"/>
  <c r="CT459" i="4"/>
  <c r="CQ459" i="4"/>
  <c r="CH459" i="4"/>
  <c r="CG459" i="4"/>
  <c r="DU459" i="4" s="1"/>
  <c r="CF459" i="4"/>
  <c r="CE459" i="4"/>
  <c r="CD459" i="4"/>
  <c r="CC459" i="4"/>
  <c r="CB459" i="4"/>
  <c r="CA459" i="4"/>
  <c r="DT459" i="4" s="1"/>
  <c r="BZ459" i="4"/>
  <c r="BY459" i="4"/>
  <c r="BX459" i="4"/>
  <c r="BW459" i="4"/>
  <c r="BV459" i="4"/>
  <c r="BU459" i="4"/>
  <c r="BT459" i="4"/>
  <c r="BS459" i="4"/>
  <c r="BC459" i="4"/>
  <c r="S459" i="4"/>
  <c r="J459" i="4"/>
  <c r="K459" i="4" s="1"/>
  <c r="EX458" i="4"/>
  <c r="EW458" i="4"/>
  <c r="EV458" i="4"/>
  <c r="DV458" i="4" s="1"/>
  <c r="ES458" i="4"/>
  <c r="EF458" i="4"/>
  <c r="ED458" i="4" s="1"/>
  <c r="DX458" i="4"/>
  <c r="DT458" i="4"/>
  <c r="DR458" i="4"/>
  <c r="DP458" i="4"/>
  <c r="DN458" i="4"/>
  <c r="DK458" i="4"/>
  <c r="CT458" i="4"/>
  <c r="CQ458" i="4"/>
  <c r="DW458" i="4" s="1"/>
  <c r="CH458" i="4"/>
  <c r="CG458" i="4"/>
  <c r="DU458" i="4" s="1"/>
  <c r="CF458" i="4"/>
  <c r="CE458" i="4"/>
  <c r="CD458" i="4"/>
  <c r="CC458" i="4"/>
  <c r="CB458" i="4"/>
  <c r="CA458" i="4"/>
  <c r="BZ458" i="4"/>
  <c r="BY458" i="4"/>
  <c r="BX458" i="4"/>
  <c r="BW458" i="4"/>
  <c r="BV458" i="4"/>
  <c r="BU458" i="4"/>
  <c r="BT458" i="4"/>
  <c r="BS458" i="4"/>
  <c r="BC458" i="4"/>
  <c r="CI458" i="4" s="1"/>
  <c r="DQ458" i="4" s="1"/>
  <c r="S458" i="4"/>
  <c r="J458" i="4"/>
  <c r="K458" i="4" s="1"/>
  <c r="EX457" i="4"/>
  <c r="EW457" i="4"/>
  <c r="EV457" i="4"/>
  <c r="DV457" i="4" s="1"/>
  <c r="ES457" i="4"/>
  <c r="EF457" i="4"/>
  <c r="ED457" i="4" s="1"/>
  <c r="DX457" i="4"/>
  <c r="DR457" i="4"/>
  <c r="DP457" i="4"/>
  <c r="DN457" i="4"/>
  <c r="DK457" i="4"/>
  <c r="CT457" i="4"/>
  <c r="CQ457" i="4"/>
  <c r="DW457" i="4" s="1"/>
  <c r="CH457" i="4"/>
  <c r="CG457" i="4"/>
  <c r="DU457" i="4" s="1"/>
  <c r="CF457" i="4"/>
  <c r="CE457" i="4"/>
  <c r="CD457" i="4"/>
  <c r="CC457" i="4"/>
  <c r="CB457" i="4"/>
  <c r="CA457" i="4"/>
  <c r="DT457" i="4" s="1"/>
  <c r="BZ457" i="4"/>
  <c r="BY457" i="4"/>
  <c r="BX457" i="4"/>
  <c r="BW457" i="4"/>
  <c r="BV457" i="4"/>
  <c r="BU457" i="4"/>
  <c r="BT457" i="4"/>
  <c r="BS457" i="4"/>
  <c r="BC457" i="4"/>
  <c r="S457" i="4"/>
  <c r="J457" i="4"/>
  <c r="K457" i="4" s="1"/>
  <c r="EX456" i="4"/>
  <c r="EW456" i="4"/>
  <c r="EV456" i="4"/>
  <c r="DV456" i="4" s="1"/>
  <c r="ES456" i="4"/>
  <c r="EF456" i="4"/>
  <c r="ED456" i="4"/>
  <c r="DX456" i="4"/>
  <c r="DR456" i="4"/>
  <c r="DP456" i="4"/>
  <c r="DN456" i="4"/>
  <c r="DK456" i="4"/>
  <c r="CT456" i="4"/>
  <c r="CQ456" i="4"/>
  <c r="CH456" i="4"/>
  <c r="CG456" i="4"/>
  <c r="DU456" i="4" s="1"/>
  <c r="CF456" i="4"/>
  <c r="CE456" i="4"/>
  <c r="CD456" i="4"/>
  <c r="CC456" i="4"/>
  <c r="CB456" i="4"/>
  <c r="CA456" i="4"/>
  <c r="DT456" i="4" s="1"/>
  <c r="BZ456" i="4"/>
  <c r="BY456" i="4"/>
  <c r="BX456" i="4"/>
  <c r="BW456" i="4"/>
  <c r="BV456" i="4"/>
  <c r="BU456" i="4"/>
  <c r="BT456" i="4"/>
  <c r="BS456" i="4"/>
  <c r="BC456" i="4"/>
  <c r="CI456" i="4" s="1"/>
  <c r="DQ456" i="4" s="1"/>
  <c r="S456" i="4"/>
  <c r="J456" i="4"/>
  <c r="ET456" i="4" s="1"/>
  <c r="EU456" i="4" s="1"/>
  <c r="EX455" i="4"/>
  <c r="EW455" i="4"/>
  <c r="EV455" i="4"/>
  <c r="DV455" i="4" s="1"/>
  <c r="ES455" i="4"/>
  <c r="EF455" i="4"/>
  <c r="ED455" i="4" s="1"/>
  <c r="DX455" i="4"/>
  <c r="DR455" i="4"/>
  <c r="DQ455" i="4"/>
  <c r="DP455" i="4"/>
  <c r="DN455" i="4"/>
  <c r="DK455" i="4"/>
  <c r="CT455" i="4"/>
  <c r="DW455" i="4" s="1"/>
  <c r="CQ455" i="4"/>
  <c r="CH455" i="4"/>
  <c r="CG455" i="4"/>
  <c r="DU455" i="4" s="1"/>
  <c r="CF455" i="4"/>
  <c r="CE455" i="4"/>
  <c r="CD455" i="4"/>
  <c r="CC455" i="4"/>
  <c r="CB455" i="4"/>
  <c r="CA455" i="4"/>
  <c r="DT455" i="4" s="1"/>
  <c r="BZ455" i="4"/>
  <c r="BY455" i="4"/>
  <c r="BX455" i="4"/>
  <c r="BW455" i="4"/>
  <c r="BV455" i="4"/>
  <c r="BU455" i="4"/>
  <c r="BT455" i="4"/>
  <c r="BS455" i="4"/>
  <c r="BC455" i="4"/>
  <c r="CI455" i="4" s="1"/>
  <c r="S455" i="4"/>
  <c r="J455" i="4"/>
  <c r="K455" i="4" s="1"/>
  <c r="EX454" i="4"/>
  <c r="EW454" i="4"/>
  <c r="EV454" i="4"/>
  <c r="ES454" i="4"/>
  <c r="EF454" i="4"/>
  <c r="ED454" i="4" s="1"/>
  <c r="DX454" i="4"/>
  <c r="DV454" i="4"/>
  <c r="DR454" i="4"/>
  <c r="DP454" i="4"/>
  <c r="DN454" i="4"/>
  <c r="DK454" i="4"/>
  <c r="CT454" i="4"/>
  <c r="CQ454" i="4"/>
  <c r="CH454" i="4"/>
  <c r="CG454" i="4"/>
  <c r="DU454" i="4" s="1"/>
  <c r="CF454" i="4"/>
  <c r="CE454" i="4"/>
  <c r="CD454" i="4"/>
  <c r="CC454" i="4"/>
  <c r="CB454" i="4"/>
  <c r="CA454" i="4"/>
  <c r="DT454" i="4" s="1"/>
  <c r="BZ454" i="4"/>
  <c r="BY454" i="4"/>
  <c r="BX454" i="4"/>
  <c r="BW454" i="4"/>
  <c r="BV454" i="4"/>
  <c r="BU454" i="4"/>
  <c r="BT454" i="4"/>
  <c r="BS454" i="4"/>
  <c r="BC454" i="4"/>
  <c r="S454" i="4"/>
  <c r="J454" i="4"/>
  <c r="EX453" i="4"/>
  <c r="EW453" i="4"/>
  <c r="EV453" i="4"/>
  <c r="DV453" i="4" s="1"/>
  <c r="ES453" i="4"/>
  <c r="EF453" i="4"/>
  <c r="ED453" i="4" s="1"/>
  <c r="DX453" i="4"/>
  <c r="DR453" i="4"/>
  <c r="DP453" i="4"/>
  <c r="DN453" i="4"/>
  <c r="DK453" i="4"/>
  <c r="CT453" i="4"/>
  <c r="CQ453" i="4"/>
  <c r="CH453" i="4"/>
  <c r="CG453" i="4"/>
  <c r="DU453" i="4" s="1"/>
  <c r="CF453" i="4"/>
  <c r="CE453" i="4"/>
  <c r="CD453" i="4"/>
  <c r="CC453" i="4"/>
  <c r="CB453" i="4"/>
  <c r="CA453" i="4"/>
  <c r="DT453" i="4" s="1"/>
  <c r="BZ453" i="4"/>
  <c r="BY453" i="4"/>
  <c r="BX453" i="4"/>
  <c r="BW453" i="4"/>
  <c r="BV453" i="4"/>
  <c r="BU453" i="4"/>
  <c r="BT453" i="4"/>
  <c r="BS453" i="4"/>
  <c r="BC453" i="4"/>
  <c r="S453" i="4"/>
  <c r="J453" i="4"/>
  <c r="ET453" i="4" s="1"/>
  <c r="EU453" i="4" s="1"/>
  <c r="EX452" i="4"/>
  <c r="EW452" i="4"/>
  <c r="EV452" i="4"/>
  <c r="DV452" i="4" s="1"/>
  <c r="ET452" i="4"/>
  <c r="EU452" i="4" s="1"/>
  <c r="ES452" i="4"/>
  <c r="EF452" i="4"/>
  <c r="ED452" i="4"/>
  <c r="DX452" i="4"/>
  <c r="DR452" i="4"/>
  <c r="DP452" i="4"/>
  <c r="DN452" i="4"/>
  <c r="DK452" i="4"/>
  <c r="CT452" i="4"/>
  <c r="CQ452" i="4"/>
  <c r="CH452" i="4"/>
  <c r="CG452" i="4"/>
  <c r="DU452" i="4" s="1"/>
  <c r="CF452" i="4"/>
  <c r="CE452" i="4"/>
  <c r="CD452" i="4"/>
  <c r="CC452" i="4"/>
  <c r="CB452" i="4"/>
  <c r="CA452" i="4"/>
  <c r="DT452" i="4" s="1"/>
  <c r="BZ452" i="4"/>
  <c r="BY452" i="4"/>
  <c r="BX452" i="4"/>
  <c r="BW452" i="4"/>
  <c r="BV452" i="4"/>
  <c r="BU452" i="4"/>
  <c r="BT452" i="4"/>
  <c r="BS452" i="4"/>
  <c r="BC452" i="4"/>
  <c r="S452" i="4"/>
  <c r="J452" i="4"/>
  <c r="K452" i="4" s="1"/>
  <c r="EX451" i="4"/>
  <c r="EW451" i="4"/>
  <c r="EV451" i="4"/>
  <c r="ES451" i="4"/>
  <c r="EF451" i="4"/>
  <c r="ED451" i="4" s="1"/>
  <c r="DX451" i="4"/>
  <c r="DV451" i="4"/>
  <c r="DT451" i="4"/>
  <c r="DR451" i="4"/>
  <c r="DP451" i="4"/>
  <c r="DN451" i="4"/>
  <c r="DK451" i="4"/>
  <c r="CT451" i="4"/>
  <c r="CQ451" i="4"/>
  <c r="DW451" i="4" s="1"/>
  <c r="CH451" i="4"/>
  <c r="CG451" i="4"/>
  <c r="DU451" i="4" s="1"/>
  <c r="CF451" i="4"/>
  <c r="CE451" i="4"/>
  <c r="CD451" i="4"/>
  <c r="CC451" i="4"/>
  <c r="CB451" i="4"/>
  <c r="CA451" i="4"/>
  <c r="BZ451" i="4"/>
  <c r="BY451" i="4"/>
  <c r="BX451" i="4"/>
  <c r="BW451" i="4"/>
  <c r="BV451" i="4"/>
  <c r="BU451" i="4"/>
  <c r="BT451" i="4"/>
  <c r="BS451" i="4"/>
  <c r="BC451" i="4"/>
  <c r="CI451" i="4" s="1"/>
  <c r="DQ451" i="4" s="1"/>
  <c r="DS451" i="4" s="1"/>
  <c r="S451" i="4"/>
  <c r="J451" i="4"/>
  <c r="ET451" i="4" s="1"/>
  <c r="EU451" i="4" s="1"/>
  <c r="EX450" i="4"/>
  <c r="EW450" i="4"/>
  <c r="EV450" i="4"/>
  <c r="DV450" i="4" s="1"/>
  <c r="ES450" i="4"/>
  <c r="EF450" i="4"/>
  <c r="ED450" i="4" s="1"/>
  <c r="DX450" i="4"/>
  <c r="DR450" i="4"/>
  <c r="DP450" i="4"/>
  <c r="DN450" i="4"/>
  <c r="DK450" i="4"/>
  <c r="CT450" i="4"/>
  <c r="CQ450" i="4"/>
  <c r="CH450" i="4"/>
  <c r="CG450" i="4"/>
  <c r="DU450" i="4" s="1"/>
  <c r="CF450" i="4"/>
  <c r="CE450" i="4"/>
  <c r="CD450" i="4"/>
  <c r="CC450" i="4"/>
  <c r="CB450" i="4"/>
  <c r="CA450" i="4"/>
  <c r="DT450" i="4" s="1"/>
  <c r="BZ450" i="4"/>
  <c r="BY450" i="4"/>
  <c r="BX450" i="4"/>
  <c r="BW450" i="4"/>
  <c r="BV450" i="4"/>
  <c r="BU450" i="4"/>
  <c r="BT450" i="4"/>
  <c r="BS450" i="4"/>
  <c r="BC450" i="4"/>
  <c r="S450" i="4"/>
  <c r="J450" i="4"/>
  <c r="K450" i="4" s="1"/>
  <c r="EX449" i="4"/>
  <c r="EW449" i="4"/>
  <c r="EV449" i="4"/>
  <c r="DV449" i="4" s="1"/>
  <c r="ES449" i="4"/>
  <c r="EF449" i="4"/>
  <c r="ED449" i="4" s="1"/>
  <c r="DX449" i="4"/>
  <c r="DT449" i="4"/>
  <c r="DR449" i="4"/>
  <c r="DP449" i="4"/>
  <c r="DN449" i="4"/>
  <c r="DK449" i="4"/>
  <c r="CT449" i="4"/>
  <c r="CQ449" i="4"/>
  <c r="CH449" i="4"/>
  <c r="CG449" i="4"/>
  <c r="DU449" i="4" s="1"/>
  <c r="CF449" i="4"/>
  <c r="CE449" i="4"/>
  <c r="CD449" i="4"/>
  <c r="CC449" i="4"/>
  <c r="CB449" i="4"/>
  <c r="CA449" i="4"/>
  <c r="BZ449" i="4"/>
  <c r="BY449" i="4"/>
  <c r="BX449" i="4"/>
  <c r="BW449" i="4"/>
  <c r="BV449" i="4"/>
  <c r="BU449" i="4"/>
  <c r="BT449" i="4"/>
  <c r="BS449" i="4"/>
  <c r="BC449" i="4"/>
  <c r="CI449" i="4" s="1"/>
  <c r="DQ449" i="4" s="1"/>
  <c r="S449" i="4"/>
  <c r="J449" i="4"/>
  <c r="EX448" i="4"/>
  <c r="EW448" i="4"/>
  <c r="EV448" i="4"/>
  <c r="DV448" i="4" s="1"/>
  <c r="ES448" i="4"/>
  <c r="EF448" i="4"/>
  <c r="ED448" i="4" s="1"/>
  <c r="DX448" i="4"/>
  <c r="DR448" i="4"/>
  <c r="DP448" i="4"/>
  <c r="DN448" i="4"/>
  <c r="DK448" i="4"/>
  <c r="CT448" i="4"/>
  <c r="CQ448" i="4"/>
  <c r="CH448" i="4"/>
  <c r="CG448" i="4"/>
  <c r="DU448" i="4" s="1"/>
  <c r="CF448" i="4"/>
  <c r="CE448" i="4"/>
  <c r="CD448" i="4"/>
  <c r="CC448" i="4"/>
  <c r="CB448" i="4"/>
  <c r="CA448" i="4"/>
  <c r="DT448" i="4" s="1"/>
  <c r="BZ448" i="4"/>
  <c r="BY448" i="4"/>
  <c r="BX448" i="4"/>
  <c r="BW448" i="4"/>
  <c r="BV448" i="4"/>
  <c r="BU448" i="4"/>
  <c r="BT448" i="4"/>
  <c r="BS448" i="4"/>
  <c r="BC448" i="4"/>
  <c r="S448" i="4"/>
  <c r="J448" i="4"/>
  <c r="K448" i="4" s="1"/>
  <c r="EX447" i="4"/>
  <c r="EW447" i="4"/>
  <c r="EV447" i="4"/>
  <c r="DV447" i="4" s="1"/>
  <c r="ES447" i="4"/>
  <c r="EF447" i="4"/>
  <c r="ED447" i="4" s="1"/>
  <c r="DX447" i="4"/>
  <c r="DT447" i="4"/>
  <c r="DR447" i="4"/>
  <c r="DP447" i="4"/>
  <c r="DN447" i="4"/>
  <c r="DK447" i="4"/>
  <c r="CT447" i="4"/>
  <c r="CQ447" i="4"/>
  <c r="CH447" i="4"/>
  <c r="CG447" i="4"/>
  <c r="DU447" i="4" s="1"/>
  <c r="CF447" i="4"/>
  <c r="CE447" i="4"/>
  <c r="CD447" i="4"/>
  <c r="CC447" i="4"/>
  <c r="CB447" i="4"/>
  <c r="CA447" i="4"/>
  <c r="BZ447" i="4"/>
  <c r="BY447" i="4"/>
  <c r="BX447" i="4"/>
  <c r="BW447" i="4"/>
  <c r="BV447" i="4"/>
  <c r="BU447" i="4"/>
  <c r="BT447" i="4"/>
  <c r="BS447" i="4"/>
  <c r="BC447" i="4"/>
  <c r="CI447" i="4" s="1"/>
  <c r="DQ447" i="4" s="1"/>
  <c r="S447" i="4"/>
  <c r="K447" i="4"/>
  <c r="J447" i="4"/>
  <c r="ET447" i="4" s="1"/>
  <c r="EU447" i="4" s="1"/>
  <c r="EX446" i="4"/>
  <c r="EW446" i="4"/>
  <c r="EV446" i="4"/>
  <c r="DV446" i="4" s="1"/>
  <c r="ES446" i="4"/>
  <c r="EF446" i="4"/>
  <c r="ED446" i="4" s="1"/>
  <c r="DX446" i="4"/>
  <c r="DR446" i="4"/>
  <c r="DP446" i="4"/>
  <c r="DN446" i="4"/>
  <c r="DK446" i="4"/>
  <c r="CT446" i="4"/>
  <c r="CQ446" i="4"/>
  <c r="CH446" i="4"/>
  <c r="CG446" i="4"/>
  <c r="DU446" i="4" s="1"/>
  <c r="CF446" i="4"/>
  <c r="CE446" i="4"/>
  <c r="CD446" i="4"/>
  <c r="CC446" i="4"/>
  <c r="CB446" i="4"/>
  <c r="CA446" i="4"/>
  <c r="DT446" i="4" s="1"/>
  <c r="BZ446" i="4"/>
  <c r="BY446" i="4"/>
  <c r="BX446" i="4"/>
  <c r="BW446" i="4"/>
  <c r="BV446" i="4"/>
  <c r="BU446" i="4"/>
  <c r="BT446" i="4"/>
  <c r="BS446" i="4"/>
  <c r="BC446" i="4"/>
  <c r="S446" i="4"/>
  <c r="J446" i="4"/>
  <c r="K446" i="4" s="1"/>
  <c r="EX445" i="4"/>
  <c r="EW445" i="4"/>
  <c r="EV445" i="4"/>
  <c r="DV445" i="4" s="1"/>
  <c r="ES445" i="4"/>
  <c r="EF445" i="4"/>
  <c r="ED445" i="4" s="1"/>
  <c r="DX445" i="4"/>
  <c r="DR445" i="4"/>
  <c r="DP445" i="4"/>
  <c r="DN445" i="4"/>
  <c r="DK445" i="4"/>
  <c r="CT445" i="4"/>
  <c r="CQ445" i="4"/>
  <c r="CH445" i="4"/>
  <c r="CG445" i="4"/>
  <c r="DU445" i="4" s="1"/>
  <c r="CF445" i="4"/>
  <c r="CE445" i="4"/>
  <c r="CD445" i="4"/>
  <c r="CC445" i="4"/>
  <c r="CB445" i="4"/>
  <c r="CA445" i="4"/>
  <c r="DT445" i="4" s="1"/>
  <c r="BZ445" i="4"/>
  <c r="BY445" i="4"/>
  <c r="BX445" i="4"/>
  <c r="BW445" i="4"/>
  <c r="BV445" i="4"/>
  <c r="BU445" i="4"/>
  <c r="BT445" i="4"/>
  <c r="BS445" i="4"/>
  <c r="BC445" i="4"/>
  <c r="S445" i="4"/>
  <c r="J445" i="4"/>
  <c r="EX444" i="4"/>
  <c r="EW444" i="4"/>
  <c r="EV444" i="4"/>
  <c r="DV444" i="4" s="1"/>
  <c r="ET444" i="4"/>
  <c r="EU444" i="4" s="1"/>
  <c r="ES444" i="4"/>
  <c r="EF444" i="4"/>
  <c r="ED444" i="4" s="1"/>
  <c r="DX444" i="4"/>
  <c r="DR444" i="4"/>
  <c r="DP444" i="4"/>
  <c r="DN444" i="4"/>
  <c r="DK444" i="4"/>
  <c r="CT444" i="4"/>
  <c r="CQ444" i="4"/>
  <c r="CH444" i="4"/>
  <c r="CG444" i="4"/>
  <c r="DU444" i="4" s="1"/>
  <c r="CF444" i="4"/>
  <c r="CE444" i="4"/>
  <c r="CD444" i="4"/>
  <c r="CC444" i="4"/>
  <c r="CB444" i="4"/>
  <c r="CA444" i="4"/>
  <c r="DT444" i="4" s="1"/>
  <c r="BZ444" i="4"/>
  <c r="BY444" i="4"/>
  <c r="BX444" i="4"/>
  <c r="BW444" i="4"/>
  <c r="BV444" i="4"/>
  <c r="BU444" i="4"/>
  <c r="BT444" i="4"/>
  <c r="BS444" i="4"/>
  <c r="BC444" i="4"/>
  <c r="S444" i="4"/>
  <c r="J444" i="4"/>
  <c r="K444" i="4" s="1"/>
  <c r="EX443" i="4"/>
  <c r="EW443" i="4"/>
  <c r="EV443" i="4"/>
  <c r="DV443" i="4" s="1"/>
  <c r="ES443" i="4"/>
  <c r="EF443" i="4"/>
  <c r="ED443" i="4" s="1"/>
  <c r="DX443" i="4"/>
  <c r="DR443" i="4"/>
  <c r="DP443" i="4"/>
  <c r="DN443" i="4"/>
  <c r="DK443" i="4"/>
  <c r="CT443" i="4"/>
  <c r="CQ443" i="4"/>
  <c r="DW443" i="4" s="1"/>
  <c r="CH443" i="4"/>
  <c r="CG443" i="4"/>
  <c r="DU443" i="4" s="1"/>
  <c r="CF443" i="4"/>
  <c r="CE443" i="4"/>
  <c r="CD443" i="4"/>
  <c r="CC443" i="4"/>
  <c r="CB443" i="4"/>
  <c r="CA443" i="4"/>
  <c r="DT443" i="4" s="1"/>
  <c r="BZ443" i="4"/>
  <c r="BY443" i="4"/>
  <c r="BX443" i="4"/>
  <c r="BW443" i="4"/>
  <c r="BV443" i="4"/>
  <c r="BU443" i="4"/>
  <c r="BT443" i="4"/>
  <c r="BS443" i="4"/>
  <c r="BC443" i="4"/>
  <c r="S443" i="4"/>
  <c r="J443" i="4"/>
  <c r="ET443" i="4" s="1"/>
  <c r="EU443" i="4" s="1"/>
  <c r="EX442" i="4"/>
  <c r="EW442" i="4"/>
  <c r="EV442" i="4"/>
  <c r="DV442" i="4" s="1"/>
  <c r="ES442" i="4"/>
  <c r="EF442" i="4"/>
  <c r="ED442" i="4" s="1"/>
  <c r="DX442" i="4"/>
  <c r="DR442" i="4"/>
  <c r="DP442" i="4"/>
  <c r="DN442" i="4"/>
  <c r="DK442" i="4"/>
  <c r="CT442" i="4"/>
  <c r="DW442" i="4" s="1"/>
  <c r="CQ442" i="4"/>
  <c r="CH442" i="4"/>
  <c r="CG442" i="4"/>
  <c r="DU442" i="4" s="1"/>
  <c r="CF442" i="4"/>
  <c r="CE442" i="4"/>
  <c r="CD442" i="4"/>
  <c r="CC442" i="4"/>
  <c r="CB442" i="4"/>
  <c r="CA442" i="4"/>
  <c r="DT442" i="4" s="1"/>
  <c r="BZ442" i="4"/>
  <c r="BY442" i="4"/>
  <c r="BX442" i="4"/>
  <c r="BW442" i="4"/>
  <c r="BV442" i="4"/>
  <c r="BU442" i="4"/>
  <c r="BT442" i="4"/>
  <c r="BS442" i="4"/>
  <c r="BC442" i="4"/>
  <c r="S442" i="4"/>
  <c r="J442" i="4"/>
  <c r="K442" i="4" s="1"/>
  <c r="EX441" i="4"/>
  <c r="EW441" i="4"/>
  <c r="EV441" i="4"/>
  <c r="ES441" i="4"/>
  <c r="EF441" i="4"/>
  <c r="ED441" i="4" s="1"/>
  <c r="DX441" i="4"/>
  <c r="DV441" i="4"/>
  <c r="DR441" i="4"/>
  <c r="DP441" i="4"/>
  <c r="DN441" i="4"/>
  <c r="DK441" i="4"/>
  <c r="CT441" i="4"/>
  <c r="CQ441" i="4"/>
  <c r="CH441" i="4"/>
  <c r="CG441" i="4"/>
  <c r="DU441" i="4" s="1"/>
  <c r="CF441" i="4"/>
  <c r="CE441" i="4"/>
  <c r="CD441" i="4"/>
  <c r="CC441" i="4"/>
  <c r="CB441" i="4"/>
  <c r="CA441" i="4"/>
  <c r="DT441" i="4" s="1"/>
  <c r="BZ441" i="4"/>
  <c r="BY441" i="4"/>
  <c r="BX441" i="4"/>
  <c r="BW441" i="4"/>
  <c r="BV441" i="4"/>
  <c r="BU441" i="4"/>
  <c r="BT441" i="4"/>
  <c r="BS441" i="4"/>
  <c r="BC441" i="4"/>
  <c r="S441" i="4"/>
  <c r="J441" i="4"/>
  <c r="ET441" i="4" s="1"/>
  <c r="EU441" i="4" s="1"/>
  <c r="EX440" i="4"/>
  <c r="EW440" i="4"/>
  <c r="EV440" i="4"/>
  <c r="DV440" i="4" s="1"/>
  <c r="ES440" i="4"/>
  <c r="EF440" i="4"/>
  <c r="ED440" i="4" s="1"/>
  <c r="DX440" i="4"/>
  <c r="DR440" i="4"/>
  <c r="DP440" i="4"/>
  <c r="DN440" i="4"/>
  <c r="DK440" i="4"/>
  <c r="CT440" i="4"/>
  <c r="CQ440" i="4"/>
  <c r="CH440" i="4"/>
  <c r="CG440" i="4"/>
  <c r="DU440" i="4" s="1"/>
  <c r="CF440" i="4"/>
  <c r="CE440" i="4"/>
  <c r="CD440" i="4"/>
  <c r="CC440" i="4"/>
  <c r="CB440" i="4"/>
  <c r="CA440" i="4"/>
  <c r="DT440" i="4" s="1"/>
  <c r="BZ440" i="4"/>
  <c r="BY440" i="4"/>
  <c r="BX440" i="4"/>
  <c r="BW440" i="4"/>
  <c r="BV440" i="4"/>
  <c r="BU440" i="4"/>
  <c r="BT440" i="4"/>
  <c r="BS440" i="4"/>
  <c r="CI440" i="4" s="1"/>
  <c r="DQ440" i="4" s="1"/>
  <c r="DS440" i="4" s="1"/>
  <c r="BC440" i="4"/>
  <c r="S440" i="4"/>
  <c r="J440" i="4"/>
  <c r="K440" i="4" s="1"/>
  <c r="EX439" i="4"/>
  <c r="EW439" i="4"/>
  <c r="EV439" i="4"/>
  <c r="DV439" i="4" s="1"/>
  <c r="ES439" i="4"/>
  <c r="EF439" i="4"/>
  <c r="ED439" i="4" s="1"/>
  <c r="DX439" i="4"/>
  <c r="DT439" i="4"/>
  <c r="DR439" i="4"/>
  <c r="DP439" i="4"/>
  <c r="DN439" i="4"/>
  <c r="DK439" i="4"/>
  <c r="CT439" i="4"/>
  <c r="CQ439" i="4"/>
  <c r="CH439" i="4"/>
  <c r="CG439" i="4"/>
  <c r="DU439" i="4" s="1"/>
  <c r="CF439" i="4"/>
  <c r="CE439" i="4"/>
  <c r="CD439" i="4"/>
  <c r="CC439" i="4"/>
  <c r="CB439" i="4"/>
  <c r="CA439" i="4"/>
  <c r="BZ439" i="4"/>
  <c r="BY439" i="4"/>
  <c r="BX439" i="4"/>
  <c r="BW439" i="4"/>
  <c r="BV439" i="4"/>
  <c r="BU439" i="4"/>
  <c r="BT439" i="4"/>
  <c r="BS439" i="4"/>
  <c r="BC439" i="4"/>
  <c r="CI439" i="4" s="1"/>
  <c r="DQ439" i="4" s="1"/>
  <c r="S439" i="4"/>
  <c r="J439" i="4"/>
  <c r="ET439" i="4" s="1"/>
  <c r="EU439" i="4" s="1"/>
  <c r="EX438" i="4"/>
  <c r="EW438" i="4"/>
  <c r="EV438" i="4"/>
  <c r="DV438" i="4" s="1"/>
  <c r="ET438" i="4"/>
  <c r="EU438" i="4" s="1"/>
  <c r="ES438" i="4"/>
  <c r="EF438" i="4"/>
  <c r="ED438" i="4" s="1"/>
  <c r="DX438" i="4"/>
  <c r="DR438" i="4"/>
  <c r="DP438" i="4"/>
  <c r="DN438" i="4"/>
  <c r="DK438" i="4"/>
  <c r="CT438" i="4"/>
  <c r="CQ438" i="4"/>
  <c r="DW438" i="4" s="1"/>
  <c r="CH438" i="4"/>
  <c r="CG438" i="4"/>
  <c r="DU438" i="4" s="1"/>
  <c r="CF438" i="4"/>
  <c r="CE438" i="4"/>
  <c r="CD438" i="4"/>
  <c r="CC438" i="4"/>
  <c r="CB438" i="4"/>
  <c r="CA438" i="4"/>
  <c r="DT438" i="4" s="1"/>
  <c r="BZ438" i="4"/>
  <c r="BY438" i="4"/>
  <c r="BX438" i="4"/>
  <c r="BW438" i="4"/>
  <c r="BV438" i="4"/>
  <c r="BU438" i="4"/>
  <c r="BT438" i="4"/>
  <c r="BS438" i="4"/>
  <c r="CI438" i="4" s="1"/>
  <c r="DQ438" i="4" s="1"/>
  <c r="DS438" i="4" s="1"/>
  <c r="BC438" i="4"/>
  <c r="S438" i="4"/>
  <c r="J438" i="4"/>
  <c r="K438" i="4" s="1"/>
  <c r="EX437" i="4"/>
  <c r="EW437" i="4"/>
  <c r="EV437" i="4"/>
  <c r="ES437" i="4"/>
  <c r="EF437" i="4"/>
  <c r="ED437" i="4" s="1"/>
  <c r="DX437" i="4"/>
  <c r="DV437" i="4"/>
  <c r="DR437" i="4"/>
  <c r="DP437" i="4"/>
  <c r="DN437" i="4"/>
  <c r="DK437" i="4"/>
  <c r="CT437" i="4"/>
  <c r="CQ437" i="4"/>
  <c r="DW437" i="4" s="1"/>
  <c r="CH437" i="4"/>
  <c r="CG437" i="4"/>
  <c r="DU437" i="4" s="1"/>
  <c r="CF437" i="4"/>
  <c r="CE437" i="4"/>
  <c r="CD437" i="4"/>
  <c r="CC437" i="4"/>
  <c r="CB437" i="4"/>
  <c r="CA437" i="4"/>
  <c r="DT437" i="4" s="1"/>
  <c r="DY437" i="4" s="1"/>
  <c r="BZ437" i="4"/>
  <c r="BY437" i="4"/>
  <c r="BX437" i="4"/>
  <c r="BW437" i="4"/>
  <c r="BV437" i="4"/>
  <c r="BU437" i="4"/>
  <c r="BT437" i="4"/>
  <c r="BS437" i="4"/>
  <c r="BC437" i="4"/>
  <c r="S437" i="4"/>
  <c r="J437" i="4"/>
  <c r="ET437" i="4" s="1"/>
  <c r="EU437" i="4" s="1"/>
  <c r="EX436" i="4"/>
  <c r="EW436" i="4"/>
  <c r="EV436" i="4"/>
  <c r="ES436" i="4"/>
  <c r="EF436" i="4"/>
  <c r="ED436" i="4" s="1"/>
  <c r="DX436" i="4"/>
  <c r="DV436" i="4"/>
  <c r="DR436" i="4"/>
  <c r="DP436" i="4"/>
  <c r="DN436" i="4"/>
  <c r="DK436" i="4"/>
  <c r="CT436" i="4"/>
  <c r="CQ436" i="4"/>
  <c r="DW436" i="4" s="1"/>
  <c r="CH436" i="4"/>
  <c r="CG436" i="4"/>
  <c r="DU436" i="4" s="1"/>
  <c r="CF436" i="4"/>
  <c r="CE436" i="4"/>
  <c r="CD436" i="4"/>
  <c r="CC436" i="4"/>
  <c r="CB436" i="4"/>
  <c r="CA436" i="4"/>
  <c r="DT436" i="4" s="1"/>
  <c r="BZ436" i="4"/>
  <c r="BY436" i="4"/>
  <c r="BX436" i="4"/>
  <c r="BW436" i="4"/>
  <c r="BV436" i="4"/>
  <c r="BU436" i="4"/>
  <c r="BT436" i="4"/>
  <c r="BS436" i="4"/>
  <c r="CI436" i="4" s="1"/>
  <c r="DQ436" i="4" s="1"/>
  <c r="BC436" i="4"/>
  <c r="S436" i="4"/>
  <c r="J436" i="4"/>
  <c r="K436" i="4" s="1"/>
  <c r="EX435" i="4"/>
  <c r="EW435" i="4"/>
  <c r="EV435" i="4"/>
  <c r="DV435" i="4" s="1"/>
  <c r="ES435" i="4"/>
  <c r="EF435" i="4"/>
  <c r="ED435" i="4" s="1"/>
  <c r="DX435" i="4"/>
  <c r="DU435" i="4"/>
  <c r="DR435" i="4"/>
  <c r="DP435" i="4"/>
  <c r="DN435" i="4"/>
  <c r="DK435" i="4"/>
  <c r="CT435" i="4"/>
  <c r="CQ435" i="4"/>
  <c r="DW435" i="4" s="1"/>
  <c r="CH435" i="4"/>
  <c r="CG435" i="4"/>
  <c r="CF435" i="4"/>
  <c r="CE435" i="4"/>
  <c r="CD435" i="4"/>
  <c r="CC435" i="4"/>
  <c r="CB435" i="4"/>
  <c r="CA435" i="4"/>
  <c r="DT435" i="4" s="1"/>
  <c r="BZ435" i="4"/>
  <c r="BY435" i="4"/>
  <c r="BX435" i="4"/>
  <c r="BW435" i="4"/>
  <c r="BV435" i="4"/>
  <c r="BU435" i="4"/>
  <c r="BT435" i="4"/>
  <c r="BS435" i="4"/>
  <c r="CI435" i="4" s="1"/>
  <c r="DQ435" i="4" s="1"/>
  <c r="DS435" i="4" s="1"/>
  <c r="BC435" i="4"/>
  <c r="S435" i="4"/>
  <c r="K435" i="4"/>
  <c r="J435" i="4"/>
  <c r="ET435" i="4" s="1"/>
  <c r="EU435" i="4" s="1"/>
  <c r="EX434" i="4"/>
  <c r="EW434" i="4"/>
  <c r="EV434" i="4"/>
  <c r="DV434" i="4" s="1"/>
  <c r="ES434" i="4"/>
  <c r="EF434" i="4"/>
  <c r="ED434" i="4" s="1"/>
  <c r="DX434" i="4"/>
  <c r="DW434" i="4"/>
  <c r="DR434" i="4"/>
  <c r="DP434" i="4"/>
  <c r="DN434" i="4"/>
  <c r="DK434" i="4"/>
  <c r="CT434" i="4"/>
  <c r="CQ434" i="4"/>
  <c r="CH434" i="4"/>
  <c r="CG434" i="4"/>
  <c r="DU434" i="4" s="1"/>
  <c r="CF434" i="4"/>
  <c r="CE434" i="4"/>
  <c r="CD434" i="4"/>
  <c r="CC434" i="4"/>
  <c r="CB434" i="4"/>
  <c r="CA434" i="4"/>
  <c r="DT434" i="4" s="1"/>
  <c r="BZ434" i="4"/>
  <c r="BY434" i="4"/>
  <c r="BX434" i="4"/>
  <c r="BW434" i="4"/>
  <c r="BV434" i="4"/>
  <c r="BU434" i="4"/>
  <c r="BT434" i="4"/>
  <c r="BS434" i="4"/>
  <c r="CI434" i="4" s="1"/>
  <c r="DQ434" i="4" s="1"/>
  <c r="DS434" i="4" s="1"/>
  <c r="BC434" i="4"/>
  <c r="S434" i="4"/>
  <c r="J434" i="4"/>
  <c r="ET434" i="4" s="1"/>
  <c r="EU434" i="4" s="1"/>
  <c r="EX433" i="4"/>
  <c r="EW433" i="4"/>
  <c r="EV433" i="4"/>
  <c r="DV433" i="4" s="1"/>
  <c r="ES433" i="4"/>
  <c r="EF433" i="4"/>
  <c r="ED433" i="4" s="1"/>
  <c r="DX433" i="4"/>
  <c r="DR433" i="4"/>
  <c r="DP433" i="4"/>
  <c r="DN433" i="4"/>
  <c r="DK433" i="4"/>
  <c r="CT433" i="4"/>
  <c r="CQ433" i="4"/>
  <c r="DW433" i="4" s="1"/>
  <c r="CH433" i="4"/>
  <c r="CG433" i="4"/>
  <c r="DU433" i="4" s="1"/>
  <c r="CF433" i="4"/>
  <c r="CE433" i="4"/>
  <c r="CD433" i="4"/>
  <c r="CC433" i="4"/>
  <c r="CB433" i="4"/>
  <c r="CA433" i="4"/>
  <c r="DT433" i="4" s="1"/>
  <c r="BZ433" i="4"/>
  <c r="BY433" i="4"/>
  <c r="BX433" i="4"/>
  <c r="BW433" i="4"/>
  <c r="BV433" i="4"/>
  <c r="BU433" i="4"/>
  <c r="BT433" i="4"/>
  <c r="BS433" i="4"/>
  <c r="BC433" i="4"/>
  <c r="S433" i="4"/>
  <c r="J433" i="4"/>
  <c r="K433" i="4" s="1"/>
  <c r="EX432" i="4"/>
  <c r="EW432" i="4"/>
  <c r="EV432" i="4"/>
  <c r="DV432" i="4" s="1"/>
  <c r="ES432" i="4"/>
  <c r="EF432" i="4"/>
  <c r="ED432" i="4" s="1"/>
  <c r="DX432" i="4"/>
  <c r="DR432" i="4"/>
  <c r="DP432" i="4"/>
  <c r="DN432" i="4"/>
  <c r="DK432" i="4"/>
  <c r="CT432" i="4"/>
  <c r="CQ432" i="4"/>
  <c r="DW432" i="4" s="1"/>
  <c r="CH432" i="4"/>
  <c r="CG432" i="4"/>
  <c r="DU432" i="4" s="1"/>
  <c r="CF432" i="4"/>
  <c r="CE432" i="4"/>
  <c r="CD432" i="4"/>
  <c r="CC432" i="4"/>
  <c r="CB432" i="4"/>
  <c r="CA432" i="4"/>
  <c r="DT432" i="4" s="1"/>
  <c r="DY432" i="4" s="1"/>
  <c r="BZ432" i="4"/>
  <c r="BY432" i="4"/>
  <c r="BX432" i="4"/>
  <c r="BW432" i="4"/>
  <c r="BV432" i="4"/>
  <c r="BU432" i="4"/>
  <c r="BT432" i="4"/>
  <c r="BS432" i="4"/>
  <c r="BC432" i="4"/>
  <c r="S432" i="4"/>
  <c r="J432" i="4"/>
  <c r="ET432" i="4" s="1"/>
  <c r="EU432" i="4" s="1"/>
  <c r="EX431" i="4"/>
  <c r="EW431" i="4"/>
  <c r="EV431" i="4"/>
  <c r="ES431" i="4"/>
  <c r="EF431" i="4"/>
  <c r="ED431" i="4" s="1"/>
  <c r="DX431" i="4"/>
  <c r="DV431" i="4"/>
  <c r="DT431" i="4"/>
  <c r="DR431" i="4"/>
  <c r="DP431" i="4"/>
  <c r="DN431" i="4"/>
  <c r="DK431" i="4"/>
  <c r="CT431" i="4"/>
  <c r="CQ431" i="4"/>
  <c r="DW431" i="4" s="1"/>
  <c r="CH431" i="4"/>
  <c r="CG431" i="4"/>
  <c r="DU431" i="4" s="1"/>
  <c r="CF431" i="4"/>
  <c r="CE431" i="4"/>
  <c r="CD431" i="4"/>
  <c r="CC431" i="4"/>
  <c r="CB431" i="4"/>
  <c r="CA431" i="4"/>
  <c r="BZ431" i="4"/>
  <c r="BY431" i="4"/>
  <c r="BX431" i="4"/>
  <c r="BW431" i="4"/>
  <c r="BV431" i="4"/>
  <c r="BU431" i="4"/>
  <c r="BT431" i="4"/>
  <c r="BS431" i="4"/>
  <c r="CI431" i="4" s="1"/>
  <c r="DQ431" i="4" s="1"/>
  <c r="DS431" i="4" s="1"/>
  <c r="BC431" i="4"/>
  <c r="S431" i="4"/>
  <c r="J431" i="4"/>
  <c r="K431" i="4" s="1"/>
  <c r="EX430" i="4"/>
  <c r="EW430" i="4"/>
  <c r="EV430" i="4"/>
  <c r="DV430" i="4" s="1"/>
  <c r="ES430" i="4"/>
  <c r="EF430" i="4"/>
  <c r="ED430" i="4" s="1"/>
  <c r="DX430" i="4"/>
  <c r="DR430" i="4"/>
  <c r="DP430" i="4"/>
  <c r="DN430" i="4"/>
  <c r="DK430" i="4"/>
  <c r="CT430" i="4"/>
  <c r="CQ430" i="4"/>
  <c r="DW430" i="4" s="1"/>
  <c r="CH430" i="4"/>
  <c r="CG430" i="4"/>
  <c r="DU430" i="4" s="1"/>
  <c r="CF430" i="4"/>
  <c r="CE430" i="4"/>
  <c r="CD430" i="4"/>
  <c r="CC430" i="4"/>
  <c r="CB430" i="4"/>
  <c r="CA430" i="4"/>
  <c r="DT430" i="4" s="1"/>
  <c r="BZ430" i="4"/>
  <c r="BY430" i="4"/>
  <c r="BX430" i="4"/>
  <c r="BW430" i="4"/>
  <c r="BV430" i="4"/>
  <c r="BU430" i="4"/>
  <c r="BT430" i="4"/>
  <c r="BS430" i="4"/>
  <c r="CI430" i="4" s="1"/>
  <c r="DQ430" i="4" s="1"/>
  <c r="DS430" i="4" s="1"/>
  <c r="BC430" i="4"/>
  <c r="S430" i="4"/>
  <c r="J430" i="4"/>
  <c r="EX429" i="4"/>
  <c r="EW429" i="4"/>
  <c r="EV429" i="4"/>
  <c r="DV429" i="4" s="1"/>
  <c r="ES429" i="4"/>
  <c r="EF429" i="4"/>
  <c r="ED429" i="4" s="1"/>
  <c r="DX429" i="4"/>
  <c r="DR429" i="4"/>
  <c r="DP429" i="4"/>
  <c r="DN429" i="4"/>
  <c r="DK429" i="4"/>
  <c r="CT429" i="4"/>
  <c r="DW429" i="4" s="1"/>
  <c r="CQ429" i="4"/>
  <c r="CH429" i="4"/>
  <c r="CG429" i="4"/>
  <c r="DU429" i="4" s="1"/>
  <c r="CF429" i="4"/>
  <c r="CE429" i="4"/>
  <c r="CD429" i="4"/>
  <c r="CC429" i="4"/>
  <c r="CB429" i="4"/>
  <c r="CA429" i="4"/>
  <c r="DT429" i="4" s="1"/>
  <c r="BZ429" i="4"/>
  <c r="BY429" i="4"/>
  <c r="BX429" i="4"/>
  <c r="BW429" i="4"/>
  <c r="BV429" i="4"/>
  <c r="BU429" i="4"/>
  <c r="BT429" i="4"/>
  <c r="BS429" i="4"/>
  <c r="BC429" i="4"/>
  <c r="CI429" i="4" s="1"/>
  <c r="DQ429" i="4" s="1"/>
  <c r="DS429" i="4" s="1"/>
  <c r="S429" i="4"/>
  <c r="J429" i="4"/>
  <c r="EX428" i="4"/>
  <c r="EW428" i="4"/>
  <c r="EV428" i="4"/>
  <c r="ES428" i="4"/>
  <c r="EF428" i="4"/>
  <c r="ED428" i="4" s="1"/>
  <c r="DX428" i="4"/>
  <c r="DV428" i="4"/>
  <c r="DR428" i="4"/>
  <c r="DP428" i="4"/>
  <c r="DN428" i="4"/>
  <c r="DK428" i="4"/>
  <c r="CT428" i="4"/>
  <c r="CQ428" i="4"/>
  <c r="DW428" i="4" s="1"/>
  <c r="CH428" i="4"/>
  <c r="CG428" i="4"/>
  <c r="DU428" i="4" s="1"/>
  <c r="CF428" i="4"/>
  <c r="CE428" i="4"/>
  <c r="CD428" i="4"/>
  <c r="CC428" i="4"/>
  <c r="CB428" i="4"/>
  <c r="CA428" i="4"/>
  <c r="DT428" i="4" s="1"/>
  <c r="BZ428" i="4"/>
  <c r="BY428" i="4"/>
  <c r="BX428" i="4"/>
  <c r="BW428" i="4"/>
  <c r="BV428" i="4"/>
  <c r="BU428" i="4"/>
  <c r="BT428" i="4"/>
  <c r="BS428" i="4"/>
  <c r="CI428" i="4" s="1"/>
  <c r="DQ428" i="4" s="1"/>
  <c r="DS428" i="4" s="1"/>
  <c r="BC428" i="4"/>
  <c r="S428" i="4"/>
  <c r="J428" i="4"/>
  <c r="K428" i="4" s="1"/>
  <c r="EX427" i="4"/>
  <c r="EW427" i="4"/>
  <c r="EV427" i="4"/>
  <c r="DV427" i="4" s="1"/>
  <c r="ES427" i="4"/>
  <c r="EF427" i="4"/>
  <c r="ED427" i="4" s="1"/>
  <c r="DX427" i="4"/>
  <c r="DR427" i="4"/>
  <c r="DP427" i="4"/>
  <c r="DN427" i="4"/>
  <c r="DK427" i="4"/>
  <c r="CT427" i="4"/>
  <c r="DW427" i="4" s="1"/>
  <c r="CQ427" i="4"/>
  <c r="CH427" i="4"/>
  <c r="CG427" i="4"/>
  <c r="DU427" i="4" s="1"/>
  <c r="CF427" i="4"/>
  <c r="CE427" i="4"/>
  <c r="CD427" i="4"/>
  <c r="CC427" i="4"/>
  <c r="CB427" i="4"/>
  <c r="CA427" i="4"/>
  <c r="DT427" i="4" s="1"/>
  <c r="BZ427" i="4"/>
  <c r="BY427" i="4"/>
  <c r="BX427" i="4"/>
  <c r="BW427" i="4"/>
  <c r="BV427" i="4"/>
  <c r="BU427" i="4"/>
  <c r="BT427" i="4"/>
  <c r="BS427" i="4"/>
  <c r="BC427" i="4"/>
  <c r="S427" i="4"/>
  <c r="J427" i="4"/>
  <c r="EX426" i="4"/>
  <c r="EW426" i="4"/>
  <c r="EV426" i="4"/>
  <c r="ES426" i="4"/>
  <c r="EF426" i="4"/>
  <c r="ED426" i="4" s="1"/>
  <c r="DX426" i="4"/>
  <c r="DV426" i="4"/>
  <c r="DR426" i="4"/>
  <c r="DP426" i="4"/>
  <c r="DN426" i="4"/>
  <c r="DK426" i="4"/>
  <c r="CT426" i="4"/>
  <c r="CQ426" i="4"/>
  <c r="CH426" i="4"/>
  <c r="CG426" i="4"/>
  <c r="DU426" i="4" s="1"/>
  <c r="CF426" i="4"/>
  <c r="CE426" i="4"/>
  <c r="CD426" i="4"/>
  <c r="CC426" i="4"/>
  <c r="CB426" i="4"/>
  <c r="CA426" i="4"/>
  <c r="DT426" i="4" s="1"/>
  <c r="BZ426" i="4"/>
  <c r="BY426" i="4"/>
  <c r="BX426" i="4"/>
  <c r="BW426" i="4"/>
  <c r="BV426" i="4"/>
  <c r="BU426" i="4"/>
  <c r="BT426" i="4"/>
  <c r="BS426" i="4"/>
  <c r="BC426" i="4"/>
  <c r="S426" i="4"/>
  <c r="J426" i="4"/>
  <c r="ET426" i="4" s="1"/>
  <c r="EU426" i="4" s="1"/>
  <c r="EX425" i="4"/>
  <c r="EW425" i="4"/>
  <c r="EV425" i="4"/>
  <c r="DV425" i="4" s="1"/>
  <c r="ES425" i="4"/>
  <c r="EF425" i="4"/>
  <c r="ED425" i="4" s="1"/>
  <c r="DX425" i="4"/>
  <c r="DT425" i="4"/>
  <c r="DR425" i="4"/>
  <c r="DP425" i="4"/>
  <c r="DN425" i="4"/>
  <c r="DK425" i="4"/>
  <c r="CT425" i="4"/>
  <c r="CQ425" i="4"/>
  <c r="DW425" i="4" s="1"/>
  <c r="CH425" i="4"/>
  <c r="CG425" i="4"/>
  <c r="DU425" i="4" s="1"/>
  <c r="CF425" i="4"/>
  <c r="CE425" i="4"/>
  <c r="CD425" i="4"/>
  <c r="CC425" i="4"/>
  <c r="CB425" i="4"/>
  <c r="CA425" i="4"/>
  <c r="BZ425" i="4"/>
  <c r="BY425" i="4"/>
  <c r="BX425" i="4"/>
  <c r="BW425" i="4"/>
  <c r="BV425" i="4"/>
  <c r="BU425" i="4"/>
  <c r="BT425" i="4"/>
  <c r="BS425" i="4"/>
  <c r="BC425" i="4"/>
  <c r="CI425" i="4" s="1"/>
  <c r="DQ425" i="4" s="1"/>
  <c r="DS425" i="4" s="1"/>
  <c r="S425" i="4"/>
  <c r="J425" i="4"/>
  <c r="K425" i="4" s="1"/>
  <c r="EX424" i="4"/>
  <c r="EW424" i="4"/>
  <c r="EV424" i="4"/>
  <c r="DV424" i="4" s="1"/>
  <c r="ES424" i="4"/>
  <c r="EF424" i="4"/>
  <c r="ED424" i="4" s="1"/>
  <c r="DX424" i="4"/>
  <c r="DR424" i="4"/>
  <c r="DP424" i="4"/>
  <c r="DN424" i="4"/>
  <c r="DK424" i="4"/>
  <c r="CT424" i="4"/>
  <c r="CQ424" i="4"/>
  <c r="DW424" i="4" s="1"/>
  <c r="CH424" i="4"/>
  <c r="CG424" i="4"/>
  <c r="DU424" i="4" s="1"/>
  <c r="CF424" i="4"/>
  <c r="CE424" i="4"/>
  <c r="CD424" i="4"/>
  <c r="CC424" i="4"/>
  <c r="CB424" i="4"/>
  <c r="CA424" i="4"/>
  <c r="DT424" i="4" s="1"/>
  <c r="BZ424" i="4"/>
  <c r="BY424" i="4"/>
  <c r="BX424" i="4"/>
  <c r="BW424" i="4"/>
  <c r="BV424" i="4"/>
  <c r="BU424" i="4"/>
  <c r="BT424" i="4"/>
  <c r="BS424" i="4"/>
  <c r="BC424" i="4"/>
  <c r="S424" i="4"/>
  <c r="J424" i="4"/>
  <c r="K424" i="4" s="1"/>
  <c r="EX423" i="4"/>
  <c r="EW423" i="4"/>
  <c r="EV423" i="4"/>
  <c r="ES423" i="4"/>
  <c r="EF423" i="4"/>
  <c r="ED423" i="4" s="1"/>
  <c r="DX423" i="4"/>
  <c r="DV423" i="4"/>
  <c r="DT423" i="4"/>
  <c r="DR423" i="4"/>
  <c r="DP423" i="4"/>
  <c r="DN423" i="4"/>
  <c r="DK423" i="4"/>
  <c r="CT423" i="4"/>
  <c r="CQ423" i="4"/>
  <c r="DW423" i="4" s="1"/>
  <c r="CH423" i="4"/>
  <c r="CG423" i="4"/>
  <c r="DU423" i="4" s="1"/>
  <c r="CF423" i="4"/>
  <c r="CE423" i="4"/>
  <c r="CD423" i="4"/>
  <c r="CC423" i="4"/>
  <c r="CB423" i="4"/>
  <c r="CA423" i="4"/>
  <c r="BZ423" i="4"/>
  <c r="BY423" i="4"/>
  <c r="BX423" i="4"/>
  <c r="BW423" i="4"/>
  <c r="BV423" i="4"/>
  <c r="BU423" i="4"/>
  <c r="BT423" i="4"/>
  <c r="BS423" i="4"/>
  <c r="CI423" i="4" s="1"/>
  <c r="DQ423" i="4" s="1"/>
  <c r="DS423" i="4" s="1"/>
  <c r="BC423" i="4"/>
  <c r="S423" i="4"/>
  <c r="J423" i="4"/>
  <c r="K423" i="4" s="1"/>
  <c r="EX422" i="4"/>
  <c r="EW422" i="4"/>
  <c r="EV422" i="4"/>
  <c r="DV422" i="4" s="1"/>
  <c r="ES422" i="4"/>
  <c r="EF422" i="4"/>
  <c r="ED422" i="4" s="1"/>
  <c r="DX422" i="4"/>
  <c r="DR422" i="4"/>
  <c r="DP422" i="4"/>
  <c r="DN422" i="4"/>
  <c r="DK422" i="4"/>
  <c r="CT422" i="4"/>
  <c r="CQ422" i="4"/>
  <c r="DW422" i="4" s="1"/>
  <c r="CH422" i="4"/>
  <c r="CG422" i="4"/>
  <c r="DU422" i="4" s="1"/>
  <c r="CF422" i="4"/>
  <c r="CE422" i="4"/>
  <c r="CD422" i="4"/>
  <c r="CC422" i="4"/>
  <c r="CB422" i="4"/>
  <c r="CA422" i="4"/>
  <c r="DT422" i="4" s="1"/>
  <c r="BZ422" i="4"/>
  <c r="BY422" i="4"/>
  <c r="BX422" i="4"/>
  <c r="BW422" i="4"/>
  <c r="BV422" i="4"/>
  <c r="BU422" i="4"/>
  <c r="BT422" i="4"/>
  <c r="BS422" i="4"/>
  <c r="CI422" i="4" s="1"/>
  <c r="DQ422" i="4" s="1"/>
  <c r="DS422" i="4" s="1"/>
  <c r="BC422" i="4"/>
  <c r="S422" i="4"/>
  <c r="J422" i="4"/>
  <c r="ET422" i="4" s="1"/>
  <c r="EU422" i="4" s="1"/>
  <c r="EX421" i="4"/>
  <c r="EW421" i="4"/>
  <c r="EV421" i="4"/>
  <c r="ES421" i="4"/>
  <c r="EF421" i="4"/>
  <c r="ED421" i="4" s="1"/>
  <c r="DX421" i="4"/>
  <c r="DV421" i="4"/>
  <c r="DR421" i="4"/>
  <c r="DP421" i="4"/>
  <c r="DN421" i="4"/>
  <c r="DK421" i="4"/>
  <c r="CT421" i="4"/>
  <c r="DW421" i="4" s="1"/>
  <c r="CQ421" i="4"/>
  <c r="CH421" i="4"/>
  <c r="CG421" i="4"/>
  <c r="DU421" i="4" s="1"/>
  <c r="CF421" i="4"/>
  <c r="CE421" i="4"/>
  <c r="CD421" i="4"/>
  <c r="CC421" i="4"/>
  <c r="CB421" i="4"/>
  <c r="CA421" i="4"/>
  <c r="DT421" i="4" s="1"/>
  <c r="BZ421" i="4"/>
  <c r="BY421" i="4"/>
  <c r="BX421" i="4"/>
  <c r="BW421" i="4"/>
  <c r="BV421" i="4"/>
  <c r="BU421" i="4"/>
  <c r="BT421" i="4"/>
  <c r="BS421" i="4"/>
  <c r="BC421" i="4"/>
  <c r="CI421" i="4" s="1"/>
  <c r="DQ421" i="4" s="1"/>
  <c r="S421" i="4"/>
  <c r="J421" i="4"/>
  <c r="EX420" i="4"/>
  <c r="EW420" i="4"/>
  <c r="EV420" i="4"/>
  <c r="DV420" i="4" s="1"/>
  <c r="ES420" i="4"/>
  <c r="EF420" i="4"/>
  <c r="ED420" i="4"/>
  <c r="DX420" i="4"/>
  <c r="DR420" i="4"/>
  <c r="DP420" i="4"/>
  <c r="DN420" i="4"/>
  <c r="DK420" i="4"/>
  <c r="CT420" i="4"/>
  <c r="CQ420" i="4"/>
  <c r="CH420" i="4"/>
  <c r="CG420" i="4"/>
  <c r="DU420" i="4" s="1"/>
  <c r="CF420" i="4"/>
  <c r="CE420" i="4"/>
  <c r="CD420" i="4"/>
  <c r="CC420" i="4"/>
  <c r="CB420" i="4"/>
  <c r="CA420" i="4"/>
  <c r="DT420" i="4" s="1"/>
  <c r="BZ420" i="4"/>
  <c r="BY420" i="4"/>
  <c r="BX420" i="4"/>
  <c r="BW420" i="4"/>
  <c r="BV420" i="4"/>
  <c r="BU420" i="4"/>
  <c r="BT420" i="4"/>
  <c r="BS420" i="4"/>
  <c r="CI420" i="4" s="1"/>
  <c r="DQ420" i="4" s="1"/>
  <c r="DS420" i="4" s="1"/>
  <c r="BC420" i="4"/>
  <c r="S420" i="4"/>
  <c r="J420" i="4"/>
  <c r="K420" i="4" s="1"/>
  <c r="EX419" i="4"/>
  <c r="EW419" i="4"/>
  <c r="EV419" i="4"/>
  <c r="DV419" i="4" s="1"/>
  <c r="ES419" i="4"/>
  <c r="EF419" i="4"/>
  <c r="ED419" i="4" s="1"/>
  <c r="DX419" i="4"/>
  <c r="DR419" i="4"/>
  <c r="DP419" i="4"/>
  <c r="DN419" i="4"/>
  <c r="DK419" i="4"/>
  <c r="CT419" i="4"/>
  <c r="DW419" i="4" s="1"/>
  <c r="CQ419" i="4"/>
  <c r="CH419" i="4"/>
  <c r="CG419" i="4"/>
  <c r="DU419" i="4" s="1"/>
  <c r="CF419" i="4"/>
  <c r="CE419" i="4"/>
  <c r="CD419" i="4"/>
  <c r="CC419" i="4"/>
  <c r="CB419" i="4"/>
  <c r="CA419" i="4"/>
  <c r="DT419" i="4" s="1"/>
  <c r="BZ419" i="4"/>
  <c r="BY419" i="4"/>
  <c r="BX419" i="4"/>
  <c r="BW419" i="4"/>
  <c r="BV419" i="4"/>
  <c r="BU419" i="4"/>
  <c r="BT419" i="4"/>
  <c r="BS419" i="4"/>
  <c r="BC419" i="4"/>
  <c r="S419" i="4"/>
  <c r="K419" i="4"/>
  <c r="J419" i="4"/>
  <c r="ET419" i="4" s="1"/>
  <c r="EU419" i="4" s="1"/>
  <c r="EX418" i="4"/>
  <c r="EW418" i="4"/>
  <c r="EV418" i="4"/>
  <c r="DV418" i="4" s="1"/>
  <c r="ES418" i="4"/>
  <c r="EF418" i="4"/>
  <c r="ED418" i="4" s="1"/>
  <c r="DX418" i="4"/>
  <c r="DT418" i="4"/>
  <c r="DR418" i="4"/>
  <c r="DP418" i="4"/>
  <c r="DN418" i="4"/>
  <c r="DK418" i="4"/>
  <c r="CT418" i="4"/>
  <c r="DW418" i="4" s="1"/>
  <c r="CQ418" i="4"/>
  <c r="CH418" i="4"/>
  <c r="CG418" i="4"/>
  <c r="DU418" i="4" s="1"/>
  <c r="CF418" i="4"/>
  <c r="CE418" i="4"/>
  <c r="CD418" i="4"/>
  <c r="CC418" i="4"/>
  <c r="CB418" i="4"/>
  <c r="CA418" i="4"/>
  <c r="BZ418" i="4"/>
  <c r="BY418" i="4"/>
  <c r="BX418" i="4"/>
  <c r="BW418" i="4"/>
  <c r="BV418" i="4"/>
  <c r="BU418" i="4"/>
  <c r="BT418" i="4"/>
  <c r="BS418" i="4"/>
  <c r="BC418" i="4"/>
  <c r="CI418" i="4" s="1"/>
  <c r="DQ418" i="4" s="1"/>
  <c r="S418" i="4"/>
  <c r="K418" i="4"/>
  <c r="J418" i="4"/>
  <c r="ET418" i="4" s="1"/>
  <c r="EU418" i="4" s="1"/>
  <c r="EX417" i="4"/>
  <c r="EW417" i="4"/>
  <c r="EV417" i="4"/>
  <c r="DV417" i="4" s="1"/>
  <c r="ES417" i="4"/>
  <c r="EF417" i="4"/>
  <c r="ED417" i="4" s="1"/>
  <c r="DX417" i="4"/>
  <c r="DR417" i="4"/>
  <c r="DP417" i="4"/>
  <c r="DN417" i="4"/>
  <c r="DK417" i="4"/>
  <c r="CT417" i="4"/>
  <c r="CQ417" i="4"/>
  <c r="CH417" i="4"/>
  <c r="CG417" i="4"/>
  <c r="DU417" i="4" s="1"/>
  <c r="CF417" i="4"/>
  <c r="CE417" i="4"/>
  <c r="CD417" i="4"/>
  <c r="CC417" i="4"/>
  <c r="CB417" i="4"/>
  <c r="CA417" i="4"/>
  <c r="DT417" i="4" s="1"/>
  <c r="BZ417" i="4"/>
  <c r="BY417" i="4"/>
  <c r="BX417" i="4"/>
  <c r="BW417" i="4"/>
  <c r="BV417" i="4"/>
  <c r="BU417" i="4"/>
  <c r="BT417" i="4"/>
  <c r="BS417" i="4"/>
  <c r="BC417" i="4"/>
  <c r="S417" i="4"/>
  <c r="J417" i="4"/>
  <c r="K417" i="4" s="1"/>
  <c r="EX416" i="4"/>
  <c r="EW416" i="4"/>
  <c r="EV416" i="4"/>
  <c r="DV416" i="4" s="1"/>
  <c r="ET416" i="4"/>
  <c r="EU416" i="4" s="1"/>
  <c r="ES416" i="4"/>
  <c r="EF416" i="4"/>
  <c r="ED416" i="4"/>
  <c r="DX416" i="4"/>
  <c r="DR416" i="4"/>
  <c r="DP416" i="4"/>
  <c r="DN416" i="4"/>
  <c r="DK416" i="4"/>
  <c r="CT416" i="4"/>
  <c r="CQ416" i="4"/>
  <c r="DW416" i="4" s="1"/>
  <c r="CH416" i="4"/>
  <c r="CG416" i="4"/>
  <c r="DU416" i="4" s="1"/>
  <c r="CF416" i="4"/>
  <c r="CE416" i="4"/>
  <c r="CD416" i="4"/>
  <c r="CC416" i="4"/>
  <c r="CB416" i="4"/>
  <c r="CA416" i="4"/>
  <c r="DT416" i="4" s="1"/>
  <c r="BZ416" i="4"/>
  <c r="BY416" i="4"/>
  <c r="BX416" i="4"/>
  <c r="BW416" i="4"/>
  <c r="BV416" i="4"/>
  <c r="BU416" i="4"/>
  <c r="BT416" i="4"/>
  <c r="BS416" i="4"/>
  <c r="BC416" i="4"/>
  <c r="CI416" i="4" s="1"/>
  <c r="DQ416" i="4" s="1"/>
  <c r="DS416" i="4" s="1"/>
  <c r="S416" i="4"/>
  <c r="J416" i="4"/>
  <c r="K416" i="4" s="1"/>
  <c r="EX415" i="4"/>
  <c r="EW415" i="4"/>
  <c r="EV415" i="4"/>
  <c r="ES415" i="4"/>
  <c r="EF415" i="4"/>
  <c r="ED415" i="4" s="1"/>
  <c r="DX415" i="4"/>
  <c r="DV415" i="4"/>
  <c r="DT415" i="4"/>
  <c r="DR415" i="4"/>
  <c r="DP415" i="4"/>
  <c r="DN415" i="4"/>
  <c r="DK415" i="4"/>
  <c r="CT415" i="4"/>
  <c r="CQ415" i="4"/>
  <c r="DW415" i="4" s="1"/>
  <c r="CH415" i="4"/>
  <c r="CG415" i="4"/>
  <c r="DU415" i="4" s="1"/>
  <c r="CF415" i="4"/>
  <c r="CE415" i="4"/>
  <c r="CD415" i="4"/>
  <c r="CC415" i="4"/>
  <c r="CB415" i="4"/>
  <c r="CA415" i="4"/>
  <c r="BZ415" i="4"/>
  <c r="BY415" i="4"/>
  <c r="BX415" i="4"/>
  <c r="BW415" i="4"/>
  <c r="BV415" i="4"/>
  <c r="BU415" i="4"/>
  <c r="BT415" i="4"/>
  <c r="BS415" i="4"/>
  <c r="BC415" i="4"/>
  <c r="S415" i="4"/>
  <c r="J415" i="4"/>
  <c r="K415" i="4" s="1"/>
  <c r="EX414" i="4"/>
  <c r="EW414" i="4"/>
  <c r="EV414" i="4"/>
  <c r="DV414" i="4" s="1"/>
  <c r="ES414" i="4"/>
  <c r="EF414" i="4"/>
  <c r="ED414" i="4" s="1"/>
  <c r="DX414" i="4"/>
  <c r="DR414" i="4"/>
  <c r="DP414" i="4"/>
  <c r="DN414" i="4"/>
  <c r="DK414" i="4"/>
  <c r="CT414" i="4"/>
  <c r="CQ414" i="4"/>
  <c r="DW414" i="4" s="1"/>
  <c r="CH414" i="4"/>
  <c r="CG414" i="4"/>
  <c r="DU414" i="4" s="1"/>
  <c r="CF414" i="4"/>
  <c r="CE414" i="4"/>
  <c r="CD414" i="4"/>
  <c r="CC414" i="4"/>
  <c r="CB414" i="4"/>
  <c r="CA414" i="4"/>
  <c r="DT414" i="4" s="1"/>
  <c r="BZ414" i="4"/>
  <c r="BY414" i="4"/>
  <c r="BX414" i="4"/>
  <c r="BW414" i="4"/>
  <c r="BV414" i="4"/>
  <c r="BU414" i="4"/>
  <c r="BT414" i="4"/>
  <c r="BS414" i="4"/>
  <c r="CI414" i="4" s="1"/>
  <c r="DQ414" i="4" s="1"/>
  <c r="DS414" i="4" s="1"/>
  <c r="BC414" i="4"/>
  <c r="S414" i="4"/>
  <c r="J414" i="4"/>
  <c r="EX413" i="4"/>
  <c r="EW413" i="4"/>
  <c r="EV413" i="4"/>
  <c r="DV413" i="4" s="1"/>
  <c r="ES413" i="4"/>
  <c r="EF413" i="4"/>
  <c r="ED413" i="4" s="1"/>
  <c r="DX413" i="4"/>
  <c r="DW413" i="4"/>
  <c r="DR413" i="4"/>
  <c r="DP413" i="4"/>
  <c r="DN413" i="4"/>
  <c r="DK413" i="4"/>
  <c r="CT413" i="4"/>
  <c r="CQ413" i="4"/>
  <c r="CH413" i="4"/>
  <c r="CG413" i="4"/>
  <c r="DU413" i="4" s="1"/>
  <c r="CF413" i="4"/>
  <c r="CE413" i="4"/>
  <c r="CD413" i="4"/>
  <c r="CC413" i="4"/>
  <c r="CB413" i="4"/>
  <c r="CA413" i="4"/>
  <c r="DT413" i="4" s="1"/>
  <c r="BZ413" i="4"/>
  <c r="BY413" i="4"/>
  <c r="BX413" i="4"/>
  <c r="BW413" i="4"/>
  <c r="BV413" i="4"/>
  <c r="BU413" i="4"/>
  <c r="BT413" i="4"/>
  <c r="BS413" i="4"/>
  <c r="BC413" i="4"/>
  <c r="CI413" i="4" s="1"/>
  <c r="DQ413" i="4" s="1"/>
  <c r="DS413" i="4" s="1"/>
  <c r="S413" i="4"/>
  <c r="J413" i="4"/>
  <c r="EX412" i="4"/>
  <c r="EW412" i="4"/>
  <c r="EV412" i="4"/>
  <c r="ES412" i="4"/>
  <c r="EF412" i="4"/>
  <c r="ED412" i="4" s="1"/>
  <c r="DX412" i="4"/>
  <c r="DV412" i="4"/>
  <c r="DR412" i="4"/>
  <c r="DP412" i="4"/>
  <c r="DN412" i="4"/>
  <c r="DK412" i="4"/>
  <c r="CT412" i="4"/>
  <c r="CQ412" i="4"/>
  <c r="DW412" i="4" s="1"/>
  <c r="CH412" i="4"/>
  <c r="CG412" i="4"/>
  <c r="DU412" i="4" s="1"/>
  <c r="CF412" i="4"/>
  <c r="CE412" i="4"/>
  <c r="CD412" i="4"/>
  <c r="CC412" i="4"/>
  <c r="CB412" i="4"/>
  <c r="CA412" i="4"/>
  <c r="DT412" i="4" s="1"/>
  <c r="BZ412" i="4"/>
  <c r="BY412" i="4"/>
  <c r="BX412" i="4"/>
  <c r="BW412" i="4"/>
  <c r="BV412" i="4"/>
  <c r="BU412" i="4"/>
  <c r="BT412" i="4"/>
  <c r="BS412" i="4"/>
  <c r="BC412" i="4"/>
  <c r="S412" i="4"/>
  <c r="J412" i="4"/>
  <c r="K412" i="4" s="1"/>
  <c r="EX411" i="4"/>
  <c r="EW411" i="4"/>
  <c r="EV411" i="4"/>
  <c r="DV411" i="4" s="1"/>
  <c r="ES411" i="4"/>
  <c r="EF411" i="4"/>
  <c r="ED411" i="4" s="1"/>
  <c r="DX411" i="4"/>
  <c r="DR411" i="4"/>
  <c r="DP411" i="4"/>
  <c r="DN411" i="4"/>
  <c r="DK411" i="4"/>
  <c r="CT411" i="4"/>
  <c r="CQ411" i="4"/>
  <c r="DW411" i="4" s="1"/>
  <c r="CH411" i="4"/>
  <c r="CG411" i="4"/>
  <c r="DU411" i="4" s="1"/>
  <c r="CF411" i="4"/>
  <c r="CE411" i="4"/>
  <c r="CD411" i="4"/>
  <c r="CC411" i="4"/>
  <c r="CB411" i="4"/>
  <c r="CA411" i="4"/>
  <c r="DT411" i="4" s="1"/>
  <c r="BZ411" i="4"/>
  <c r="BY411" i="4"/>
  <c r="BX411" i="4"/>
  <c r="BW411" i="4"/>
  <c r="BV411" i="4"/>
  <c r="BU411" i="4"/>
  <c r="BT411" i="4"/>
  <c r="BS411" i="4"/>
  <c r="CI411" i="4" s="1"/>
  <c r="DQ411" i="4" s="1"/>
  <c r="DS411" i="4" s="1"/>
  <c r="BC411" i="4"/>
  <c r="S411" i="4"/>
  <c r="K411" i="4"/>
  <c r="J411" i="4"/>
  <c r="ET411" i="4" s="1"/>
  <c r="EU411" i="4" s="1"/>
  <c r="EX410" i="4"/>
  <c r="EW410" i="4"/>
  <c r="EV410" i="4"/>
  <c r="DV410" i="4" s="1"/>
  <c r="ES410" i="4"/>
  <c r="EF410" i="4"/>
  <c r="ED410" i="4" s="1"/>
  <c r="DX410" i="4"/>
  <c r="DU410" i="4"/>
  <c r="DR410" i="4"/>
  <c r="DP410" i="4"/>
  <c r="DN410" i="4"/>
  <c r="DK410" i="4"/>
  <c r="CT410" i="4"/>
  <c r="DW410" i="4" s="1"/>
  <c r="CQ410" i="4"/>
  <c r="CH410" i="4"/>
  <c r="CG410" i="4"/>
  <c r="CF410" i="4"/>
  <c r="CE410" i="4"/>
  <c r="CD410" i="4"/>
  <c r="CC410" i="4"/>
  <c r="CB410" i="4"/>
  <c r="CA410" i="4"/>
  <c r="DT410" i="4" s="1"/>
  <c r="BZ410" i="4"/>
  <c r="BY410" i="4"/>
  <c r="BX410" i="4"/>
  <c r="BW410" i="4"/>
  <c r="BV410" i="4"/>
  <c r="BU410" i="4"/>
  <c r="BT410" i="4"/>
  <c r="BS410" i="4"/>
  <c r="BC410" i="4"/>
  <c r="CI410" i="4" s="1"/>
  <c r="DQ410" i="4" s="1"/>
  <c r="DS410" i="4" s="1"/>
  <c r="S410" i="4"/>
  <c r="J410" i="4"/>
  <c r="EX409" i="4"/>
  <c r="EW409" i="4"/>
  <c r="EV409" i="4"/>
  <c r="DV409" i="4" s="1"/>
  <c r="ES409" i="4"/>
  <c r="EF409" i="4"/>
  <c r="ED409" i="4" s="1"/>
  <c r="DX409" i="4"/>
  <c r="DR409" i="4"/>
  <c r="DP409" i="4"/>
  <c r="DN409" i="4"/>
  <c r="DK409" i="4"/>
  <c r="CT409" i="4"/>
  <c r="CQ409" i="4"/>
  <c r="CH409" i="4"/>
  <c r="CG409" i="4"/>
  <c r="DU409" i="4" s="1"/>
  <c r="CF409" i="4"/>
  <c r="CE409" i="4"/>
  <c r="CD409" i="4"/>
  <c r="CC409" i="4"/>
  <c r="CB409" i="4"/>
  <c r="CA409" i="4"/>
  <c r="DT409" i="4" s="1"/>
  <c r="BZ409" i="4"/>
  <c r="BY409" i="4"/>
  <c r="BX409" i="4"/>
  <c r="BW409" i="4"/>
  <c r="BV409" i="4"/>
  <c r="BU409" i="4"/>
  <c r="BT409" i="4"/>
  <c r="BS409" i="4"/>
  <c r="BC409" i="4"/>
  <c r="CI409" i="4" s="1"/>
  <c r="DQ409" i="4" s="1"/>
  <c r="S409" i="4"/>
  <c r="J409" i="4"/>
  <c r="K409" i="4" s="1"/>
  <c r="EX408" i="4"/>
  <c r="EW408" i="4"/>
  <c r="EV408" i="4"/>
  <c r="DV408" i="4" s="1"/>
  <c r="ES408" i="4"/>
  <c r="EF408" i="4"/>
  <c r="ED408" i="4" s="1"/>
  <c r="DX408" i="4"/>
  <c r="DW408" i="4"/>
  <c r="DR408" i="4"/>
  <c r="DP408" i="4"/>
  <c r="DN408" i="4"/>
  <c r="DK408" i="4"/>
  <c r="CT408" i="4"/>
  <c r="CQ408" i="4"/>
  <c r="CH408" i="4"/>
  <c r="CG408" i="4"/>
  <c r="DU408" i="4" s="1"/>
  <c r="CF408" i="4"/>
  <c r="CE408" i="4"/>
  <c r="CD408" i="4"/>
  <c r="CC408" i="4"/>
  <c r="CB408" i="4"/>
  <c r="CA408" i="4"/>
  <c r="DT408" i="4" s="1"/>
  <c r="BZ408" i="4"/>
  <c r="BY408" i="4"/>
  <c r="BX408" i="4"/>
  <c r="BW408" i="4"/>
  <c r="BV408" i="4"/>
  <c r="BU408" i="4"/>
  <c r="BT408" i="4"/>
  <c r="BS408" i="4"/>
  <c r="BC408" i="4"/>
  <c r="CI408" i="4" s="1"/>
  <c r="DQ408" i="4" s="1"/>
  <c r="DS408" i="4" s="1"/>
  <c r="S408" i="4"/>
  <c r="J408" i="4"/>
  <c r="EX407" i="4"/>
  <c r="EW407" i="4"/>
  <c r="EV407" i="4"/>
  <c r="DV407" i="4" s="1"/>
  <c r="ES407" i="4"/>
  <c r="EF407" i="4"/>
  <c r="ED407" i="4" s="1"/>
  <c r="DX407" i="4"/>
  <c r="DU407" i="4"/>
  <c r="DT407" i="4"/>
  <c r="DR407" i="4"/>
  <c r="DP407" i="4"/>
  <c r="DN407" i="4"/>
  <c r="DK407" i="4"/>
  <c r="CT407" i="4"/>
  <c r="CQ407" i="4"/>
  <c r="CH407" i="4"/>
  <c r="CG407" i="4"/>
  <c r="CF407" i="4"/>
  <c r="CE407" i="4"/>
  <c r="CD407" i="4"/>
  <c r="CC407" i="4"/>
  <c r="CB407" i="4"/>
  <c r="CA407" i="4"/>
  <c r="BZ407" i="4"/>
  <c r="BY407" i="4"/>
  <c r="BX407" i="4"/>
  <c r="BW407" i="4"/>
  <c r="BV407" i="4"/>
  <c r="BU407" i="4"/>
  <c r="BT407" i="4"/>
  <c r="BS407" i="4"/>
  <c r="BC407" i="4"/>
  <c r="S407" i="4"/>
  <c r="J407" i="4"/>
  <c r="K407" i="4" s="1"/>
  <c r="EX406" i="4"/>
  <c r="EW406" i="4"/>
  <c r="EV406" i="4"/>
  <c r="DV406" i="4" s="1"/>
  <c r="ES406" i="4"/>
  <c r="EF406" i="4"/>
  <c r="ED406" i="4" s="1"/>
  <c r="DX406" i="4"/>
  <c r="DR406" i="4"/>
  <c r="DP406" i="4"/>
  <c r="DN406" i="4"/>
  <c r="DK406" i="4"/>
  <c r="CT406" i="4"/>
  <c r="CQ406" i="4"/>
  <c r="DW406" i="4" s="1"/>
  <c r="CH406" i="4"/>
  <c r="CG406" i="4"/>
  <c r="DU406" i="4" s="1"/>
  <c r="CF406" i="4"/>
  <c r="CE406" i="4"/>
  <c r="CD406" i="4"/>
  <c r="CC406" i="4"/>
  <c r="CB406" i="4"/>
  <c r="CA406" i="4"/>
  <c r="DT406" i="4" s="1"/>
  <c r="BZ406" i="4"/>
  <c r="BY406" i="4"/>
  <c r="BX406" i="4"/>
  <c r="BW406" i="4"/>
  <c r="BV406" i="4"/>
  <c r="BU406" i="4"/>
  <c r="BT406" i="4"/>
  <c r="BS406" i="4"/>
  <c r="CI406" i="4" s="1"/>
  <c r="DQ406" i="4" s="1"/>
  <c r="DS406" i="4" s="1"/>
  <c r="BC406" i="4"/>
  <c r="S406" i="4"/>
  <c r="J406" i="4"/>
  <c r="ET406" i="4" s="1"/>
  <c r="EU406" i="4" s="1"/>
  <c r="EX405" i="4"/>
  <c r="EW405" i="4"/>
  <c r="EV405" i="4"/>
  <c r="ES405" i="4"/>
  <c r="EF405" i="4"/>
  <c r="ED405" i="4" s="1"/>
  <c r="DX405" i="4"/>
  <c r="DV405" i="4"/>
  <c r="DR405" i="4"/>
  <c r="DP405" i="4"/>
  <c r="DN405" i="4"/>
  <c r="DK405" i="4"/>
  <c r="CT405" i="4"/>
  <c r="CQ405" i="4"/>
  <c r="DW405" i="4" s="1"/>
  <c r="CH405" i="4"/>
  <c r="CG405" i="4"/>
  <c r="DU405" i="4" s="1"/>
  <c r="CF405" i="4"/>
  <c r="CE405" i="4"/>
  <c r="CD405" i="4"/>
  <c r="CC405" i="4"/>
  <c r="CB405" i="4"/>
  <c r="CA405" i="4"/>
  <c r="DT405" i="4" s="1"/>
  <c r="BZ405" i="4"/>
  <c r="BY405" i="4"/>
  <c r="BX405" i="4"/>
  <c r="BW405" i="4"/>
  <c r="BV405" i="4"/>
  <c r="BU405" i="4"/>
  <c r="BT405" i="4"/>
  <c r="BS405" i="4"/>
  <c r="BC405" i="4"/>
  <c r="S405" i="4"/>
  <c r="K405" i="4"/>
  <c r="J405" i="4"/>
  <c r="ET405" i="4" s="1"/>
  <c r="EU405" i="4" s="1"/>
  <c r="EX404" i="4"/>
  <c r="EW404" i="4"/>
  <c r="EV404" i="4"/>
  <c r="DV404" i="4" s="1"/>
  <c r="ES404" i="4"/>
  <c r="EF404" i="4"/>
  <c r="ED404" i="4" s="1"/>
  <c r="DX404" i="4"/>
  <c r="DR404" i="4"/>
  <c r="DP404" i="4"/>
  <c r="DN404" i="4"/>
  <c r="DK404" i="4"/>
  <c r="CT404" i="4"/>
  <c r="CQ404" i="4"/>
  <c r="DW404" i="4" s="1"/>
  <c r="CH404" i="4"/>
  <c r="CG404" i="4"/>
  <c r="DU404" i="4" s="1"/>
  <c r="CF404" i="4"/>
  <c r="CE404" i="4"/>
  <c r="CD404" i="4"/>
  <c r="CC404" i="4"/>
  <c r="CB404" i="4"/>
  <c r="CA404" i="4"/>
  <c r="DT404" i="4" s="1"/>
  <c r="BZ404" i="4"/>
  <c r="BY404" i="4"/>
  <c r="BX404" i="4"/>
  <c r="BW404" i="4"/>
  <c r="BV404" i="4"/>
  <c r="BU404" i="4"/>
  <c r="BT404" i="4"/>
  <c r="BS404" i="4"/>
  <c r="CI404" i="4" s="1"/>
  <c r="DQ404" i="4" s="1"/>
  <c r="DS404" i="4" s="1"/>
  <c r="BC404" i="4"/>
  <c r="S404" i="4"/>
  <c r="J404" i="4"/>
  <c r="K404" i="4" s="1"/>
  <c r="EX403" i="4"/>
  <c r="EW403" i="4"/>
  <c r="EV403" i="4"/>
  <c r="DV403" i="4" s="1"/>
  <c r="ES403" i="4"/>
  <c r="EF403" i="4"/>
  <c r="ED403" i="4" s="1"/>
  <c r="DX403" i="4"/>
  <c r="DR403" i="4"/>
  <c r="DP403" i="4"/>
  <c r="DN403" i="4"/>
  <c r="DK403" i="4"/>
  <c r="CT403" i="4"/>
  <c r="CQ403" i="4"/>
  <c r="CH403" i="4"/>
  <c r="CG403" i="4"/>
  <c r="DU403" i="4" s="1"/>
  <c r="CF403" i="4"/>
  <c r="CE403" i="4"/>
  <c r="CD403" i="4"/>
  <c r="CC403" i="4"/>
  <c r="CB403" i="4"/>
  <c r="CA403" i="4"/>
  <c r="DT403" i="4" s="1"/>
  <c r="BZ403" i="4"/>
  <c r="BY403" i="4"/>
  <c r="BX403" i="4"/>
  <c r="BW403" i="4"/>
  <c r="BV403" i="4"/>
  <c r="BU403" i="4"/>
  <c r="BT403" i="4"/>
  <c r="BS403" i="4"/>
  <c r="BC403" i="4"/>
  <c r="S403" i="4"/>
  <c r="J403" i="4"/>
  <c r="ET403" i="4" s="1"/>
  <c r="EU403" i="4" s="1"/>
  <c r="EX402" i="4"/>
  <c r="EW402" i="4"/>
  <c r="EV402" i="4"/>
  <c r="ES402" i="4"/>
  <c r="EF402" i="4"/>
  <c r="ED402" i="4" s="1"/>
  <c r="DX402" i="4"/>
  <c r="DV402" i="4"/>
  <c r="DU402" i="4"/>
  <c r="DT402" i="4"/>
  <c r="DR402" i="4"/>
  <c r="DP402" i="4"/>
  <c r="DN402" i="4"/>
  <c r="DK402" i="4"/>
  <c r="CT402" i="4"/>
  <c r="CQ402" i="4"/>
  <c r="CH402" i="4"/>
  <c r="CG402" i="4"/>
  <c r="CF402" i="4"/>
  <c r="CE402" i="4"/>
  <c r="CD402" i="4"/>
  <c r="CC402" i="4"/>
  <c r="CB402" i="4"/>
  <c r="CA402" i="4"/>
  <c r="BZ402" i="4"/>
  <c r="BY402" i="4"/>
  <c r="BX402" i="4"/>
  <c r="BW402" i="4"/>
  <c r="BV402" i="4"/>
  <c r="BU402" i="4"/>
  <c r="BT402" i="4"/>
  <c r="BS402" i="4"/>
  <c r="BC402" i="4"/>
  <c r="CI402" i="4" s="1"/>
  <c r="DQ402" i="4" s="1"/>
  <c r="DS402" i="4" s="1"/>
  <c r="S402" i="4"/>
  <c r="J402" i="4"/>
  <c r="ET402" i="4" s="1"/>
  <c r="EU402" i="4" s="1"/>
  <c r="EX401" i="4"/>
  <c r="EW401" i="4"/>
  <c r="EV401" i="4"/>
  <c r="DV401" i="4" s="1"/>
  <c r="ES401" i="4"/>
  <c r="EF401" i="4"/>
  <c r="ED401" i="4" s="1"/>
  <c r="DX401" i="4"/>
  <c r="DR401" i="4"/>
  <c r="DP401" i="4"/>
  <c r="DN401" i="4"/>
  <c r="DK401" i="4"/>
  <c r="CT401" i="4"/>
  <c r="CQ401" i="4"/>
  <c r="DW401" i="4" s="1"/>
  <c r="CH401" i="4"/>
  <c r="CG401" i="4"/>
  <c r="DU401" i="4" s="1"/>
  <c r="CF401" i="4"/>
  <c r="CE401" i="4"/>
  <c r="CD401" i="4"/>
  <c r="CC401" i="4"/>
  <c r="CB401" i="4"/>
  <c r="CA401" i="4"/>
  <c r="DT401" i="4" s="1"/>
  <c r="BZ401" i="4"/>
  <c r="BY401" i="4"/>
  <c r="BX401" i="4"/>
  <c r="BW401" i="4"/>
  <c r="BV401" i="4"/>
  <c r="BU401" i="4"/>
  <c r="BT401" i="4"/>
  <c r="BS401" i="4"/>
  <c r="BC401" i="4"/>
  <c r="S401" i="4"/>
  <c r="J401" i="4"/>
  <c r="K401" i="4" s="1"/>
  <c r="EX400" i="4"/>
  <c r="EW400" i="4"/>
  <c r="EV400" i="4"/>
  <c r="DV400" i="4" s="1"/>
  <c r="ES400" i="4"/>
  <c r="EF400" i="4"/>
  <c r="ED400" i="4" s="1"/>
  <c r="DX400" i="4"/>
  <c r="DW400" i="4"/>
  <c r="DR400" i="4"/>
  <c r="DP400" i="4"/>
  <c r="DN400" i="4"/>
  <c r="DK400" i="4"/>
  <c r="CT400" i="4"/>
  <c r="CQ400" i="4"/>
  <c r="CH400" i="4"/>
  <c r="CG400" i="4"/>
  <c r="DU400" i="4" s="1"/>
  <c r="CF400" i="4"/>
  <c r="CE400" i="4"/>
  <c r="CD400" i="4"/>
  <c r="CC400" i="4"/>
  <c r="CB400" i="4"/>
  <c r="CA400" i="4"/>
  <c r="DT400" i="4" s="1"/>
  <c r="BZ400" i="4"/>
  <c r="BY400" i="4"/>
  <c r="BX400" i="4"/>
  <c r="BW400" i="4"/>
  <c r="BV400" i="4"/>
  <c r="BU400" i="4"/>
  <c r="BT400" i="4"/>
  <c r="BS400" i="4"/>
  <c r="BC400" i="4"/>
  <c r="CI400" i="4" s="1"/>
  <c r="DQ400" i="4" s="1"/>
  <c r="DS400" i="4" s="1"/>
  <c r="S400" i="4"/>
  <c r="J400" i="4"/>
  <c r="EX399" i="4"/>
  <c r="EW399" i="4"/>
  <c r="EV399" i="4"/>
  <c r="ES399" i="4"/>
  <c r="EF399" i="4"/>
  <c r="ED399" i="4" s="1"/>
  <c r="DX399" i="4"/>
  <c r="DV399" i="4"/>
  <c r="DR399" i="4"/>
  <c r="DP399" i="4"/>
  <c r="DN399" i="4"/>
  <c r="DK399" i="4"/>
  <c r="CT399" i="4"/>
  <c r="DW399" i="4" s="1"/>
  <c r="CQ399" i="4"/>
  <c r="CH399" i="4"/>
  <c r="CG399" i="4"/>
  <c r="DU399" i="4" s="1"/>
  <c r="CF399" i="4"/>
  <c r="CE399" i="4"/>
  <c r="CD399" i="4"/>
  <c r="CC399" i="4"/>
  <c r="CB399" i="4"/>
  <c r="CA399" i="4"/>
  <c r="DT399" i="4" s="1"/>
  <c r="BZ399" i="4"/>
  <c r="BY399" i="4"/>
  <c r="BX399" i="4"/>
  <c r="BW399" i="4"/>
  <c r="BV399" i="4"/>
  <c r="BU399" i="4"/>
  <c r="BT399" i="4"/>
  <c r="BS399" i="4"/>
  <c r="BC399" i="4"/>
  <c r="S399" i="4"/>
  <c r="J399" i="4"/>
  <c r="ET399" i="4" s="1"/>
  <c r="EU399" i="4" s="1"/>
  <c r="EX398" i="4"/>
  <c r="EW398" i="4"/>
  <c r="EV398" i="4"/>
  <c r="DV398" i="4" s="1"/>
  <c r="ES398" i="4"/>
  <c r="EF398" i="4"/>
  <c r="ED398" i="4" s="1"/>
  <c r="DX398" i="4"/>
  <c r="DR398" i="4"/>
  <c r="DP398" i="4"/>
  <c r="DN398" i="4"/>
  <c r="DK398" i="4"/>
  <c r="CT398" i="4"/>
  <c r="CQ398" i="4"/>
  <c r="DW398" i="4" s="1"/>
  <c r="CH398" i="4"/>
  <c r="CG398" i="4"/>
  <c r="DU398" i="4" s="1"/>
  <c r="CF398" i="4"/>
  <c r="CE398" i="4"/>
  <c r="CD398" i="4"/>
  <c r="CC398" i="4"/>
  <c r="CB398" i="4"/>
  <c r="CA398" i="4"/>
  <c r="DT398" i="4" s="1"/>
  <c r="BZ398" i="4"/>
  <c r="BY398" i="4"/>
  <c r="BX398" i="4"/>
  <c r="BW398" i="4"/>
  <c r="BV398" i="4"/>
  <c r="BU398" i="4"/>
  <c r="BT398" i="4"/>
  <c r="BS398" i="4"/>
  <c r="BC398" i="4"/>
  <c r="S398" i="4"/>
  <c r="J398" i="4"/>
  <c r="ET398" i="4" s="1"/>
  <c r="EU398" i="4" s="1"/>
  <c r="EX397" i="4"/>
  <c r="EW397" i="4"/>
  <c r="EV397" i="4"/>
  <c r="DV397" i="4" s="1"/>
  <c r="ES397" i="4"/>
  <c r="EF397" i="4"/>
  <c r="ED397" i="4"/>
  <c r="DX397" i="4"/>
  <c r="DU397" i="4"/>
  <c r="DR397" i="4"/>
  <c r="DP397" i="4"/>
  <c r="DN397" i="4"/>
  <c r="DK397" i="4"/>
  <c r="CT397" i="4"/>
  <c r="DW397" i="4" s="1"/>
  <c r="CQ397" i="4"/>
  <c r="CH397" i="4"/>
  <c r="CG397" i="4"/>
  <c r="CF397" i="4"/>
  <c r="CE397" i="4"/>
  <c r="CD397" i="4"/>
  <c r="CC397" i="4"/>
  <c r="CB397" i="4"/>
  <c r="CA397" i="4"/>
  <c r="DT397" i="4" s="1"/>
  <c r="BZ397" i="4"/>
  <c r="BY397" i="4"/>
  <c r="BX397" i="4"/>
  <c r="BW397" i="4"/>
  <c r="BV397" i="4"/>
  <c r="BU397" i="4"/>
  <c r="BT397" i="4"/>
  <c r="BS397" i="4"/>
  <c r="BC397" i="4"/>
  <c r="S397" i="4"/>
  <c r="J397" i="4"/>
  <c r="ET397" i="4" s="1"/>
  <c r="EU397" i="4" s="1"/>
  <c r="EX396" i="4"/>
  <c r="EW396" i="4"/>
  <c r="EV396" i="4"/>
  <c r="DV396" i="4" s="1"/>
  <c r="ES396" i="4"/>
  <c r="EF396" i="4"/>
  <c r="ED396" i="4" s="1"/>
  <c r="DX396" i="4"/>
  <c r="DR396" i="4"/>
  <c r="DP396" i="4"/>
  <c r="DN396" i="4"/>
  <c r="DK396" i="4"/>
  <c r="CT396" i="4"/>
  <c r="CQ396" i="4"/>
  <c r="DW396" i="4" s="1"/>
  <c r="CH396" i="4"/>
  <c r="CG396" i="4"/>
  <c r="DU396" i="4" s="1"/>
  <c r="CF396" i="4"/>
  <c r="CE396" i="4"/>
  <c r="CD396" i="4"/>
  <c r="CC396" i="4"/>
  <c r="CB396" i="4"/>
  <c r="CA396" i="4"/>
  <c r="DT396" i="4" s="1"/>
  <c r="BZ396" i="4"/>
  <c r="BY396" i="4"/>
  <c r="BX396" i="4"/>
  <c r="BW396" i="4"/>
  <c r="BV396" i="4"/>
  <c r="BU396" i="4"/>
  <c r="BT396" i="4"/>
  <c r="BS396" i="4"/>
  <c r="CI396" i="4" s="1"/>
  <c r="DQ396" i="4" s="1"/>
  <c r="BC396" i="4"/>
  <c r="S396" i="4"/>
  <c r="K396" i="4"/>
  <c r="J396" i="4"/>
  <c r="ET396" i="4" s="1"/>
  <c r="EU396" i="4" s="1"/>
  <c r="EX395" i="4"/>
  <c r="EW395" i="4"/>
  <c r="EV395" i="4"/>
  <c r="DV395" i="4" s="1"/>
  <c r="ES395" i="4"/>
  <c r="EF395" i="4"/>
  <c r="ED395" i="4" s="1"/>
  <c r="DX395" i="4"/>
  <c r="DR395" i="4"/>
  <c r="DP395" i="4"/>
  <c r="DN395" i="4"/>
  <c r="DK395" i="4"/>
  <c r="CT395" i="4"/>
  <c r="DW395" i="4" s="1"/>
  <c r="CQ395" i="4"/>
  <c r="CH395" i="4"/>
  <c r="CG395" i="4"/>
  <c r="DU395" i="4" s="1"/>
  <c r="CF395" i="4"/>
  <c r="CE395" i="4"/>
  <c r="CD395" i="4"/>
  <c r="CC395" i="4"/>
  <c r="CB395" i="4"/>
  <c r="CA395" i="4"/>
  <c r="DT395" i="4" s="1"/>
  <c r="BZ395" i="4"/>
  <c r="BY395" i="4"/>
  <c r="BX395" i="4"/>
  <c r="BW395" i="4"/>
  <c r="BV395" i="4"/>
  <c r="BU395" i="4"/>
  <c r="BT395" i="4"/>
  <c r="BS395" i="4"/>
  <c r="BC395" i="4"/>
  <c r="CI395" i="4" s="1"/>
  <c r="DQ395" i="4" s="1"/>
  <c r="S395" i="4"/>
  <c r="K395" i="4"/>
  <c r="J395" i="4"/>
  <c r="ET395" i="4" s="1"/>
  <c r="EU395" i="4" s="1"/>
  <c r="EX394" i="4"/>
  <c r="EW394" i="4"/>
  <c r="EV394" i="4"/>
  <c r="DV394" i="4" s="1"/>
  <c r="ES394" i="4"/>
  <c r="EF394" i="4"/>
  <c r="ED394" i="4" s="1"/>
  <c r="DX394" i="4"/>
  <c r="DR394" i="4"/>
  <c r="DP394" i="4"/>
  <c r="DN394" i="4"/>
  <c r="DK394" i="4"/>
  <c r="CT394" i="4"/>
  <c r="CQ394" i="4"/>
  <c r="CH394" i="4"/>
  <c r="CG394" i="4"/>
  <c r="DU394" i="4" s="1"/>
  <c r="CF394" i="4"/>
  <c r="CE394" i="4"/>
  <c r="CD394" i="4"/>
  <c r="CC394" i="4"/>
  <c r="CB394" i="4"/>
  <c r="CA394" i="4"/>
  <c r="DT394" i="4" s="1"/>
  <c r="BZ394" i="4"/>
  <c r="BY394" i="4"/>
  <c r="BX394" i="4"/>
  <c r="BW394" i="4"/>
  <c r="BV394" i="4"/>
  <c r="BU394" i="4"/>
  <c r="BT394" i="4"/>
  <c r="BS394" i="4"/>
  <c r="CI394" i="4" s="1"/>
  <c r="DQ394" i="4" s="1"/>
  <c r="DS394" i="4" s="1"/>
  <c r="BC394" i="4"/>
  <c r="S394" i="4"/>
  <c r="J394" i="4"/>
  <c r="K394" i="4" s="1"/>
  <c r="EX393" i="4"/>
  <c r="EW393" i="4"/>
  <c r="EV393" i="4"/>
  <c r="DV393" i="4" s="1"/>
  <c r="ES393" i="4"/>
  <c r="EF393" i="4"/>
  <c r="ED393" i="4" s="1"/>
  <c r="DX393" i="4"/>
  <c r="DT393" i="4"/>
  <c r="DR393" i="4"/>
  <c r="DP393" i="4"/>
  <c r="DN393" i="4"/>
  <c r="DK393" i="4"/>
  <c r="CT393" i="4"/>
  <c r="CQ393" i="4"/>
  <c r="DW393" i="4" s="1"/>
  <c r="CH393" i="4"/>
  <c r="CG393" i="4"/>
  <c r="DU393" i="4" s="1"/>
  <c r="CF393" i="4"/>
  <c r="CE393" i="4"/>
  <c r="CD393" i="4"/>
  <c r="CC393" i="4"/>
  <c r="CB393" i="4"/>
  <c r="CA393" i="4"/>
  <c r="BZ393" i="4"/>
  <c r="BY393" i="4"/>
  <c r="BX393" i="4"/>
  <c r="BW393" i="4"/>
  <c r="BV393" i="4"/>
  <c r="BU393" i="4"/>
  <c r="BT393" i="4"/>
  <c r="BS393" i="4"/>
  <c r="BC393" i="4"/>
  <c r="CI393" i="4" s="1"/>
  <c r="DQ393" i="4" s="1"/>
  <c r="S393" i="4"/>
  <c r="J393" i="4"/>
  <c r="ET393" i="4" s="1"/>
  <c r="EU393" i="4" s="1"/>
  <c r="EX392" i="4"/>
  <c r="EW392" i="4"/>
  <c r="EV392" i="4"/>
  <c r="DV392" i="4" s="1"/>
  <c r="ES392" i="4"/>
  <c r="EF392" i="4"/>
  <c r="ED392" i="4" s="1"/>
  <c r="DX392" i="4"/>
  <c r="DT392" i="4"/>
  <c r="DR392" i="4"/>
  <c r="DP392" i="4"/>
  <c r="DN392" i="4"/>
  <c r="DK392" i="4"/>
  <c r="CT392" i="4"/>
  <c r="DW392" i="4" s="1"/>
  <c r="CQ392" i="4"/>
  <c r="CH392" i="4"/>
  <c r="CG392" i="4"/>
  <c r="DU392" i="4" s="1"/>
  <c r="CF392" i="4"/>
  <c r="CE392" i="4"/>
  <c r="CD392" i="4"/>
  <c r="CC392" i="4"/>
  <c r="CB392" i="4"/>
  <c r="CA392" i="4"/>
  <c r="BZ392" i="4"/>
  <c r="BY392" i="4"/>
  <c r="BX392" i="4"/>
  <c r="BW392" i="4"/>
  <c r="BV392" i="4"/>
  <c r="BU392" i="4"/>
  <c r="BT392" i="4"/>
  <c r="BS392" i="4"/>
  <c r="BC392" i="4"/>
  <c r="CI392" i="4" s="1"/>
  <c r="DQ392" i="4" s="1"/>
  <c r="S392" i="4"/>
  <c r="J392" i="4"/>
  <c r="EX391" i="4"/>
  <c r="EW391" i="4"/>
  <c r="EV391" i="4"/>
  <c r="ES391" i="4"/>
  <c r="EF391" i="4"/>
  <c r="ED391" i="4" s="1"/>
  <c r="DX391" i="4"/>
  <c r="DV391" i="4"/>
  <c r="DR391" i="4"/>
  <c r="DP391" i="4"/>
  <c r="DN391" i="4"/>
  <c r="DK391" i="4"/>
  <c r="CT391" i="4"/>
  <c r="CQ391" i="4"/>
  <c r="DW391" i="4" s="1"/>
  <c r="CH391" i="4"/>
  <c r="CG391" i="4"/>
  <c r="DU391" i="4" s="1"/>
  <c r="CF391" i="4"/>
  <c r="CE391" i="4"/>
  <c r="CD391" i="4"/>
  <c r="CC391" i="4"/>
  <c r="CB391" i="4"/>
  <c r="CA391" i="4"/>
  <c r="DT391" i="4" s="1"/>
  <c r="BZ391" i="4"/>
  <c r="BY391" i="4"/>
  <c r="BX391" i="4"/>
  <c r="BW391" i="4"/>
  <c r="BV391" i="4"/>
  <c r="BU391" i="4"/>
  <c r="BT391" i="4"/>
  <c r="BS391" i="4"/>
  <c r="BC391" i="4"/>
  <c r="S391" i="4"/>
  <c r="J391" i="4"/>
  <c r="K391" i="4" s="1"/>
  <c r="EX390" i="4"/>
  <c r="EW390" i="4"/>
  <c r="EV390" i="4"/>
  <c r="DV390" i="4" s="1"/>
  <c r="ES390" i="4"/>
  <c r="EF390" i="4"/>
  <c r="ED390" i="4" s="1"/>
  <c r="DX390" i="4"/>
  <c r="DW390" i="4"/>
  <c r="DR390" i="4"/>
  <c r="DP390" i="4"/>
  <c r="DN390" i="4"/>
  <c r="DK390" i="4"/>
  <c r="CT390" i="4"/>
  <c r="CQ390" i="4"/>
  <c r="CH390" i="4"/>
  <c r="CG390" i="4"/>
  <c r="DU390" i="4" s="1"/>
  <c r="CF390" i="4"/>
  <c r="CE390" i="4"/>
  <c r="CD390" i="4"/>
  <c r="CC390" i="4"/>
  <c r="CB390" i="4"/>
  <c r="CA390" i="4"/>
  <c r="DT390" i="4" s="1"/>
  <c r="BZ390" i="4"/>
  <c r="BY390" i="4"/>
  <c r="BX390" i="4"/>
  <c r="BW390" i="4"/>
  <c r="BV390" i="4"/>
  <c r="BU390" i="4"/>
  <c r="BT390" i="4"/>
  <c r="BS390" i="4"/>
  <c r="BC390" i="4"/>
  <c r="S390" i="4"/>
  <c r="J390" i="4"/>
  <c r="K390" i="4" s="1"/>
  <c r="EX389" i="4"/>
  <c r="EW389" i="4"/>
  <c r="EV389" i="4"/>
  <c r="DV389" i="4" s="1"/>
  <c r="ES389" i="4"/>
  <c r="EF389" i="4"/>
  <c r="ED389" i="4" s="1"/>
  <c r="DX389" i="4"/>
  <c r="DT389" i="4"/>
  <c r="DR389" i="4"/>
  <c r="DP389" i="4"/>
  <c r="DN389" i="4"/>
  <c r="DK389" i="4"/>
  <c r="CT389" i="4"/>
  <c r="CQ389" i="4"/>
  <c r="DW389" i="4" s="1"/>
  <c r="CH389" i="4"/>
  <c r="CG389" i="4"/>
  <c r="DU389" i="4" s="1"/>
  <c r="CF389" i="4"/>
  <c r="CE389" i="4"/>
  <c r="CD389" i="4"/>
  <c r="CC389" i="4"/>
  <c r="CB389" i="4"/>
  <c r="CA389" i="4"/>
  <c r="BZ389" i="4"/>
  <c r="BY389" i="4"/>
  <c r="BX389" i="4"/>
  <c r="BW389" i="4"/>
  <c r="BV389" i="4"/>
  <c r="BU389" i="4"/>
  <c r="BT389" i="4"/>
  <c r="BS389" i="4"/>
  <c r="BC389" i="4"/>
  <c r="S389" i="4"/>
  <c r="J389" i="4"/>
  <c r="ET389" i="4" s="1"/>
  <c r="EU389" i="4" s="1"/>
  <c r="EX388" i="4"/>
  <c r="EW388" i="4"/>
  <c r="EV388" i="4"/>
  <c r="DV388" i="4" s="1"/>
  <c r="ES388" i="4"/>
  <c r="EF388" i="4"/>
  <c r="ED388" i="4" s="1"/>
  <c r="DX388" i="4"/>
  <c r="DR388" i="4"/>
  <c r="DP388" i="4"/>
  <c r="DN388" i="4"/>
  <c r="DK388" i="4"/>
  <c r="CT388" i="4"/>
  <c r="CQ388" i="4"/>
  <c r="CH388" i="4"/>
  <c r="CG388" i="4"/>
  <c r="DU388" i="4" s="1"/>
  <c r="CF388" i="4"/>
  <c r="CE388" i="4"/>
  <c r="CD388" i="4"/>
  <c r="CC388" i="4"/>
  <c r="CB388" i="4"/>
  <c r="CA388" i="4"/>
  <c r="DT388" i="4" s="1"/>
  <c r="BZ388" i="4"/>
  <c r="BY388" i="4"/>
  <c r="BX388" i="4"/>
  <c r="BW388" i="4"/>
  <c r="BV388" i="4"/>
  <c r="BU388" i="4"/>
  <c r="BT388" i="4"/>
  <c r="BS388" i="4"/>
  <c r="BC388" i="4"/>
  <c r="S388" i="4"/>
  <c r="J388" i="4"/>
  <c r="EX387" i="4"/>
  <c r="EW387" i="4"/>
  <c r="EV387" i="4"/>
  <c r="DV387" i="4" s="1"/>
  <c r="EU387" i="4"/>
  <c r="ES387" i="4"/>
  <c r="EF387" i="4"/>
  <c r="ED387" i="4" s="1"/>
  <c r="DX387" i="4"/>
  <c r="DR387" i="4"/>
  <c r="DP387" i="4"/>
  <c r="DN387" i="4"/>
  <c r="DK387" i="4"/>
  <c r="CT387" i="4"/>
  <c r="CQ387" i="4"/>
  <c r="CH387" i="4"/>
  <c r="CG387" i="4"/>
  <c r="DU387" i="4" s="1"/>
  <c r="CF387" i="4"/>
  <c r="CE387" i="4"/>
  <c r="CD387" i="4"/>
  <c r="CC387" i="4"/>
  <c r="CB387" i="4"/>
  <c r="CA387" i="4"/>
  <c r="DT387" i="4" s="1"/>
  <c r="BZ387" i="4"/>
  <c r="BY387" i="4"/>
  <c r="BX387" i="4"/>
  <c r="BW387" i="4"/>
  <c r="BV387" i="4"/>
  <c r="BU387" i="4"/>
  <c r="BT387" i="4"/>
  <c r="BS387" i="4"/>
  <c r="BC387" i="4"/>
  <c r="S387" i="4"/>
  <c r="J387" i="4"/>
  <c r="ET387" i="4" s="1"/>
  <c r="EX386" i="4"/>
  <c r="EW386" i="4"/>
  <c r="EV386" i="4"/>
  <c r="ES386" i="4"/>
  <c r="EF386" i="4"/>
  <c r="ED386" i="4" s="1"/>
  <c r="DX386" i="4"/>
  <c r="DV386" i="4"/>
  <c r="DR386" i="4"/>
  <c r="DP386" i="4"/>
  <c r="DN386" i="4"/>
  <c r="DK386" i="4"/>
  <c r="CT386" i="4"/>
  <c r="DW386" i="4" s="1"/>
  <c r="CQ386" i="4"/>
  <c r="CH386" i="4"/>
  <c r="CG386" i="4"/>
  <c r="DU386" i="4" s="1"/>
  <c r="CF386" i="4"/>
  <c r="CE386" i="4"/>
  <c r="CD386" i="4"/>
  <c r="CC386" i="4"/>
  <c r="CB386" i="4"/>
  <c r="CA386" i="4"/>
  <c r="DT386" i="4" s="1"/>
  <c r="BZ386" i="4"/>
  <c r="BY386" i="4"/>
  <c r="BX386" i="4"/>
  <c r="BW386" i="4"/>
  <c r="BV386" i="4"/>
  <c r="BU386" i="4"/>
  <c r="BT386" i="4"/>
  <c r="BS386" i="4"/>
  <c r="BC386" i="4"/>
  <c r="S386" i="4"/>
  <c r="J386" i="4"/>
  <c r="K386" i="4" s="1"/>
  <c r="EX385" i="4"/>
  <c r="EW385" i="4"/>
  <c r="EV385" i="4"/>
  <c r="DV385" i="4" s="1"/>
  <c r="ES385" i="4"/>
  <c r="EF385" i="4"/>
  <c r="ED385" i="4" s="1"/>
  <c r="DX385" i="4"/>
  <c r="DU385" i="4"/>
  <c r="DR385" i="4"/>
  <c r="DP385" i="4"/>
  <c r="DN385" i="4"/>
  <c r="DK385" i="4"/>
  <c r="CT385" i="4"/>
  <c r="CQ385" i="4"/>
  <c r="DW385" i="4" s="1"/>
  <c r="CH385" i="4"/>
  <c r="CG385" i="4"/>
  <c r="CF385" i="4"/>
  <c r="CE385" i="4"/>
  <c r="CD385" i="4"/>
  <c r="CC385" i="4"/>
  <c r="CB385" i="4"/>
  <c r="CA385" i="4"/>
  <c r="DT385" i="4" s="1"/>
  <c r="BZ385" i="4"/>
  <c r="BY385" i="4"/>
  <c r="BX385" i="4"/>
  <c r="BW385" i="4"/>
  <c r="BV385" i="4"/>
  <c r="BU385" i="4"/>
  <c r="BT385" i="4"/>
  <c r="BS385" i="4"/>
  <c r="BC385" i="4"/>
  <c r="CI385" i="4" s="1"/>
  <c r="DQ385" i="4" s="1"/>
  <c r="DS385" i="4" s="1"/>
  <c r="S385" i="4"/>
  <c r="J385" i="4"/>
  <c r="EX384" i="4"/>
  <c r="EW384" i="4"/>
  <c r="EV384" i="4"/>
  <c r="DV384" i="4" s="1"/>
  <c r="ES384" i="4"/>
  <c r="EF384" i="4"/>
  <c r="ED384" i="4" s="1"/>
  <c r="DX384" i="4"/>
  <c r="DT384" i="4"/>
  <c r="DR384" i="4"/>
  <c r="DP384" i="4"/>
  <c r="DN384" i="4"/>
  <c r="DK384" i="4"/>
  <c r="CT384" i="4"/>
  <c r="DW384" i="4" s="1"/>
  <c r="CQ384" i="4"/>
  <c r="CH384" i="4"/>
  <c r="CG384" i="4"/>
  <c r="DU384" i="4" s="1"/>
  <c r="CF384" i="4"/>
  <c r="CE384" i="4"/>
  <c r="CD384" i="4"/>
  <c r="CC384" i="4"/>
  <c r="CB384" i="4"/>
  <c r="CA384" i="4"/>
  <c r="BZ384" i="4"/>
  <c r="BY384" i="4"/>
  <c r="BX384" i="4"/>
  <c r="BW384" i="4"/>
  <c r="BV384" i="4"/>
  <c r="BU384" i="4"/>
  <c r="BT384" i="4"/>
  <c r="BS384" i="4"/>
  <c r="BC384" i="4"/>
  <c r="CI384" i="4" s="1"/>
  <c r="DQ384" i="4" s="1"/>
  <c r="S384" i="4"/>
  <c r="J384" i="4"/>
  <c r="K384" i="4" s="1"/>
  <c r="EX383" i="4"/>
  <c r="EW383" i="4"/>
  <c r="EV383" i="4"/>
  <c r="DV383" i="4" s="1"/>
  <c r="ES383" i="4"/>
  <c r="EF383" i="4"/>
  <c r="ED383" i="4" s="1"/>
  <c r="DX383" i="4"/>
  <c r="DR383" i="4"/>
  <c r="DP383" i="4"/>
  <c r="DN383" i="4"/>
  <c r="DK383" i="4"/>
  <c r="CT383" i="4"/>
  <c r="CQ383" i="4"/>
  <c r="DW383" i="4" s="1"/>
  <c r="CH383" i="4"/>
  <c r="CG383" i="4"/>
  <c r="DU383" i="4" s="1"/>
  <c r="CF383" i="4"/>
  <c r="CE383" i="4"/>
  <c r="CD383" i="4"/>
  <c r="CC383" i="4"/>
  <c r="CB383" i="4"/>
  <c r="CA383" i="4"/>
  <c r="DT383" i="4" s="1"/>
  <c r="BZ383" i="4"/>
  <c r="BY383" i="4"/>
  <c r="BX383" i="4"/>
  <c r="BW383" i="4"/>
  <c r="BV383" i="4"/>
  <c r="BU383" i="4"/>
  <c r="BT383" i="4"/>
  <c r="BS383" i="4"/>
  <c r="BC383" i="4"/>
  <c r="S383" i="4"/>
  <c r="J383" i="4"/>
  <c r="K383" i="4" s="1"/>
  <c r="EX382" i="4"/>
  <c r="EW382" i="4"/>
  <c r="EV382" i="4"/>
  <c r="DV382" i="4" s="1"/>
  <c r="ES382" i="4"/>
  <c r="EF382" i="4"/>
  <c r="ED382" i="4" s="1"/>
  <c r="DX382" i="4"/>
  <c r="DW382" i="4"/>
  <c r="DR382" i="4"/>
  <c r="DP382" i="4"/>
  <c r="DN382" i="4"/>
  <c r="DK382" i="4"/>
  <c r="CT382" i="4"/>
  <c r="CQ382" i="4"/>
  <c r="CH382" i="4"/>
  <c r="CG382" i="4"/>
  <c r="DU382" i="4" s="1"/>
  <c r="CF382" i="4"/>
  <c r="CE382" i="4"/>
  <c r="CD382" i="4"/>
  <c r="CC382" i="4"/>
  <c r="CB382" i="4"/>
  <c r="CA382" i="4"/>
  <c r="DT382" i="4" s="1"/>
  <c r="BZ382" i="4"/>
  <c r="BY382" i="4"/>
  <c r="BX382" i="4"/>
  <c r="BW382" i="4"/>
  <c r="BV382" i="4"/>
  <c r="BU382" i="4"/>
  <c r="BT382" i="4"/>
  <c r="BS382" i="4"/>
  <c r="BC382" i="4"/>
  <c r="S382" i="4"/>
  <c r="J382" i="4"/>
  <c r="K382" i="4" s="1"/>
  <c r="EX381" i="4"/>
  <c r="EW381" i="4"/>
  <c r="EV381" i="4"/>
  <c r="DV381" i="4" s="1"/>
  <c r="ES381" i="4"/>
  <c r="EF381" i="4"/>
  <c r="ED381" i="4" s="1"/>
  <c r="DX381" i="4"/>
  <c r="DT381" i="4"/>
  <c r="DR381" i="4"/>
  <c r="DP381" i="4"/>
  <c r="DN381" i="4"/>
  <c r="DK381" i="4"/>
  <c r="CT381" i="4"/>
  <c r="CQ381" i="4"/>
  <c r="DW381" i="4" s="1"/>
  <c r="CH381" i="4"/>
  <c r="CG381" i="4"/>
  <c r="DU381" i="4" s="1"/>
  <c r="CF381" i="4"/>
  <c r="CE381" i="4"/>
  <c r="CD381" i="4"/>
  <c r="CC381" i="4"/>
  <c r="CB381" i="4"/>
  <c r="CA381" i="4"/>
  <c r="BZ381" i="4"/>
  <c r="BY381" i="4"/>
  <c r="BX381" i="4"/>
  <c r="BW381" i="4"/>
  <c r="BV381" i="4"/>
  <c r="BU381" i="4"/>
  <c r="BT381" i="4"/>
  <c r="BS381" i="4"/>
  <c r="CI381" i="4" s="1"/>
  <c r="DQ381" i="4" s="1"/>
  <c r="DS381" i="4" s="1"/>
  <c r="BC381" i="4"/>
  <c r="S381" i="4"/>
  <c r="J381" i="4"/>
  <c r="EX380" i="4"/>
  <c r="EW380" i="4"/>
  <c r="EV380" i="4"/>
  <c r="DV380" i="4" s="1"/>
  <c r="ES380" i="4"/>
  <c r="EF380" i="4"/>
  <c r="ED380" i="4" s="1"/>
  <c r="DX380" i="4"/>
  <c r="DR380" i="4"/>
  <c r="DP380" i="4"/>
  <c r="DN380" i="4"/>
  <c r="DK380" i="4"/>
  <c r="CT380" i="4"/>
  <c r="CQ380" i="4"/>
  <c r="CH380" i="4"/>
  <c r="CG380" i="4"/>
  <c r="DU380" i="4" s="1"/>
  <c r="CF380" i="4"/>
  <c r="CE380" i="4"/>
  <c r="CD380" i="4"/>
  <c r="CC380" i="4"/>
  <c r="CB380" i="4"/>
  <c r="CA380" i="4"/>
  <c r="DT380" i="4" s="1"/>
  <c r="BZ380" i="4"/>
  <c r="BY380" i="4"/>
  <c r="BX380" i="4"/>
  <c r="BW380" i="4"/>
  <c r="BV380" i="4"/>
  <c r="BU380" i="4"/>
  <c r="BT380" i="4"/>
  <c r="BS380" i="4"/>
  <c r="BC380" i="4"/>
  <c r="S380" i="4"/>
  <c r="J380" i="4"/>
  <c r="EX379" i="4"/>
  <c r="EW379" i="4"/>
  <c r="EV379" i="4"/>
  <c r="DV379" i="4" s="1"/>
  <c r="EU379" i="4"/>
  <c r="ES379" i="4"/>
  <c r="EF379" i="4"/>
  <c r="ED379" i="4" s="1"/>
  <c r="DX379" i="4"/>
  <c r="DR379" i="4"/>
  <c r="DP379" i="4"/>
  <c r="DN379" i="4"/>
  <c r="DK379" i="4"/>
  <c r="CT379" i="4"/>
  <c r="CQ379" i="4"/>
  <c r="CH379" i="4"/>
  <c r="CG379" i="4"/>
  <c r="DU379" i="4" s="1"/>
  <c r="CF379" i="4"/>
  <c r="CE379" i="4"/>
  <c r="CD379" i="4"/>
  <c r="CC379" i="4"/>
  <c r="CB379" i="4"/>
  <c r="CA379" i="4"/>
  <c r="DT379" i="4" s="1"/>
  <c r="BZ379" i="4"/>
  <c r="BY379" i="4"/>
  <c r="BX379" i="4"/>
  <c r="BW379" i="4"/>
  <c r="BV379" i="4"/>
  <c r="BU379" i="4"/>
  <c r="BT379" i="4"/>
  <c r="BS379" i="4"/>
  <c r="BC379" i="4"/>
  <c r="S379" i="4"/>
  <c r="J379" i="4"/>
  <c r="ET379" i="4" s="1"/>
  <c r="EX378" i="4"/>
  <c r="EW378" i="4"/>
  <c r="EV378" i="4"/>
  <c r="ES378" i="4"/>
  <c r="EF378" i="4"/>
  <c r="ED378" i="4" s="1"/>
  <c r="DX378" i="4"/>
  <c r="DV378" i="4"/>
  <c r="DR378" i="4"/>
  <c r="DP378" i="4"/>
  <c r="DN378" i="4"/>
  <c r="DK378" i="4"/>
  <c r="CT378" i="4"/>
  <c r="DW378" i="4" s="1"/>
  <c r="CQ378" i="4"/>
  <c r="CH378" i="4"/>
  <c r="CG378" i="4"/>
  <c r="DU378" i="4" s="1"/>
  <c r="CF378" i="4"/>
  <c r="CE378" i="4"/>
  <c r="CD378" i="4"/>
  <c r="CC378" i="4"/>
  <c r="CB378" i="4"/>
  <c r="CA378" i="4"/>
  <c r="DT378" i="4" s="1"/>
  <c r="BZ378" i="4"/>
  <c r="BY378" i="4"/>
  <c r="BX378" i="4"/>
  <c r="BW378" i="4"/>
  <c r="BV378" i="4"/>
  <c r="BU378" i="4"/>
  <c r="BT378" i="4"/>
  <c r="BS378" i="4"/>
  <c r="BC378" i="4"/>
  <c r="S378" i="4"/>
  <c r="J378" i="4"/>
  <c r="K378" i="4" s="1"/>
  <c r="EX377" i="4"/>
  <c r="EW377" i="4"/>
  <c r="EV377" i="4"/>
  <c r="DV377" i="4" s="1"/>
  <c r="ES377" i="4"/>
  <c r="EF377" i="4"/>
  <c r="ED377" i="4" s="1"/>
  <c r="DX377" i="4"/>
  <c r="DU377" i="4"/>
  <c r="DR377" i="4"/>
  <c r="DP377" i="4"/>
  <c r="DN377" i="4"/>
  <c r="DK377" i="4"/>
  <c r="CT377" i="4"/>
  <c r="CQ377" i="4"/>
  <c r="DW377" i="4" s="1"/>
  <c r="CH377" i="4"/>
  <c r="CG377" i="4"/>
  <c r="CF377" i="4"/>
  <c r="CE377" i="4"/>
  <c r="CD377" i="4"/>
  <c r="CC377" i="4"/>
  <c r="CB377" i="4"/>
  <c r="CA377" i="4"/>
  <c r="DT377" i="4" s="1"/>
  <c r="BZ377" i="4"/>
  <c r="BY377" i="4"/>
  <c r="BX377" i="4"/>
  <c r="BW377" i="4"/>
  <c r="BV377" i="4"/>
  <c r="BU377" i="4"/>
  <c r="BT377" i="4"/>
  <c r="BS377" i="4"/>
  <c r="BC377" i="4"/>
  <c r="CI377" i="4" s="1"/>
  <c r="DQ377" i="4" s="1"/>
  <c r="S377" i="4"/>
  <c r="J377" i="4"/>
  <c r="EX376" i="4"/>
  <c r="EW376" i="4"/>
  <c r="EV376" i="4"/>
  <c r="DV376" i="4" s="1"/>
  <c r="ES376" i="4"/>
  <c r="EF376" i="4"/>
  <c r="ED376" i="4" s="1"/>
  <c r="DX376" i="4"/>
  <c r="DW376" i="4"/>
  <c r="DT376" i="4"/>
  <c r="DR376" i="4"/>
  <c r="DP376" i="4"/>
  <c r="DN376" i="4"/>
  <c r="DK376" i="4"/>
  <c r="CT376" i="4"/>
  <c r="CQ376" i="4"/>
  <c r="CH376" i="4"/>
  <c r="CG376" i="4"/>
  <c r="DU376" i="4" s="1"/>
  <c r="CF376" i="4"/>
  <c r="CE376" i="4"/>
  <c r="CD376" i="4"/>
  <c r="CC376" i="4"/>
  <c r="CB376" i="4"/>
  <c r="CA376" i="4"/>
  <c r="BZ376" i="4"/>
  <c r="BY376" i="4"/>
  <c r="BX376" i="4"/>
  <c r="BW376" i="4"/>
  <c r="BV376" i="4"/>
  <c r="BU376" i="4"/>
  <c r="BT376" i="4"/>
  <c r="BS376" i="4"/>
  <c r="BC376" i="4"/>
  <c r="CI376" i="4" s="1"/>
  <c r="DQ376" i="4" s="1"/>
  <c r="DS376" i="4" s="1"/>
  <c r="S376" i="4"/>
  <c r="J376" i="4"/>
  <c r="K376" i="4" s="1"/>
  <c r="EX375" i="4"/>
  <c r="EW375" i="4"/>
  <c r="EV375" i="4"/>
  <c r="ES375" i="4"/>
  <c r="EF375" i="4"/>
  <c r="ED375" i="4" s="1"/>
  <c r="DX375" i="4"/>
  <c r="DV375" i="4"/>
  <c r="DR375" i="4"/>
  <c r="DP375" i="4"/>
  <c r="DN375" i="4"/>
  <c r="DK375" i="4"/>
  <c r="CT375" i="4"/>
  <c r="CQ375" i="4"/>
  <c r="DW375" i="4" s="1"/>
  <c r="CH375" i="4"/>
  <c r="CG375" i="4"/>
  <c r="DU375" i="4" s="1"/>
  <c r="CF375" i="4"/>
  <c r="CE375" i="4"/>
  <c r="CD375" i="4"/>
  <c r="CC375" i="4"/>
  <c r="CB375" i="4"/>
  <c r="CA375" i="4"/>
  <c r="DT375" i="4" s="1"/>
  <c r="BZ375" i="4"/>
  <c r="BY375" i="4"/>
  <c r="BX375" i="4"/>
  <c r="BW375" i="4"/>
  <c r="BV375" i="4"/>
  <c r="BU375" i="4"/>
  <c r="BT375" i="4"/>
  <c r="BS375" i="4"/>
  <c r="BC375" i="4"/>
  <c r="S375" i="4"/>
  <c r="J375" i="4"/>
  <c r="K375" i="4" s="1"/>
  <c r="EX374" i="4"/>
  <c r="EW374" i="4"/>
  <c r="EV374" i="4"/>
  <c r="DV374" i="4" s="1"/>
  <c r="ES374" i="4"/>
  <c r="EF374" i="4"/>
  <c r="ED374" i="4" s="1"/>
  <c r="DX374" i="4"/>
  <c r="DW374" i="4"/>
  <c r="DR374" i="4"/>
  <c r="DP374" i="4"/>
  <c r="DN374" i="4"/>
  <c r="DK374" i="4"/>
  <c r="CT374" i="4"/>
  <c r="CQ374" i="4"/>
  <c r="CH374" i="4"/>
  <c r="CG374" i="4"/>
  <c r="DU374" i="4" s="1"/>
  <c r="CF374" i="4"/>
  <c r="CE374" i="4"/>
  <c r="CD374" i="4"/>
  <c r="CC374" i="4"/>
  <c r="CB374" i="4"/>
  <c r="CA374" i="4"/>
  <c r="DT374" i="4" s="1"/>
  <c r="BZ374" i="4"/>
  <c r="BY374" i="4"/>
  <c r="BX374" i="4"/>
  <c r="BW374" i="4"/>
  <c r="BV374" i="4"/>
  <c r="BU374" i="4"/>
  <c r="BT374" i="4"/>
  <c r="BS374" i="4"/>
  <c r="BC374" i="4"/>
  <c r="S374" i="4"/>
  <c r="J374" i="4"/>
  <c r="K374" i="4" s="1"/>
  <c r="EX373" i="4"/>
  <c r="EW373" i="4"/>
  <c r="EV373" i="4"/>
  <c r="ES373" i="4"/>
  <c r="EF373" i="4"/>
  <c r="ED373" i="4" s="1"/>
  <c r="DX373" i="4"/>
  <c r="DV373" i="4"/>
  <c r="DT373" i="4"/>
  <c r="DR373" i="4"/>
  <c r="DP373" i="4"/>
  <c r="DN373" i="4"/>
  <c r="DK373" i="4"/>
  <c r="CT373" i="4"/>
  <c r="CQ373" i="4"/>
  <c r="DW373" i="4" s="1"/>
  <c r="CH373" i="4"/>
  <c r="CG373" i="4"/>
  <c r="DU373" i="4" s="1"/>
  <c r="CF373" i="4"/>
  <c r="CE373" i="4"/>
  <c r="CD373" i="4"/>
  <c r="CC373" i="4"/>
  <c r="CB373" i="4"/>
  <c r="CA373" i="4"/>
  <c r="BZ373" i="4"/>
  <c r="BY373" i="4"/>
  <c r="BX373" i="4"/>
  <c r="BW373" i="4"/>
  <c r="BV373" i="4"/>
  <c r="BU373" i="4"/>
  <c r="BT373" i="4"/>
  <c r="BS373" i="4"/>
  <c r="CI373" i="4" s="1"/>
  <c r="DQ373" i="4" s="1"/>
  <c r="DS373" i="4" s="1"/>
  <c r="BC373" i="4"/>
  <c r="S373" i="4"/>
  <c r="J373" i="4"/>
  <c r="ET373" i="4" s="1"/>
  <c r="EU373" i="4" s="1"/>
  <c r="EX372" i="4"/>
  <c r="EW372" i="4"/>
  <c r="EV372" i="4"/>
  <c r="DV372" i="4" s="1"/>
  <c r="ES372" i="4"/>
  <c r="EF372" i="4"/>
  <c r="ED372" i="4" s="1"/>
  <c r="DX372" i="4"/>
  <c r="DR372" i="4"/>
  <c r="DP372" i="4"/>
  <c r="DN372" i="4"/>
  <c r="DK372" i="4"/>
  <c r="CT372" i="4"/>
  <c r="CQ372" i="4"/>
  <c r="CH372" i="4"/>
  <c r="CG372" i="4"/>
  <c r="DU372" i="4" s="1"/>
  <c r="CF372" i="4"/>
  <c r="CE372" i="4"/>
  <c r="CD372" i="4"/>
  <c r="CC372" i="4"/>
  <c r="CB372" i="4"/>
  <c r="CA372" i="4"/>
  <c r="DT372" i="4" s="1"/>
  <c r="BZ372" i="4"/>
  <c r="BY372" i="4"/>
  <c r="BX372" i="4"/>
  <c r="BW372" i="4"/>
  <c r="BV372" i="4"/>
  <c r="BU372" i="4"/>
  <c r="BT372" i="4"/>
  <c r="BS372" i="4"/>
  <c r="BC372" i="4"/>
  <c r="S372" i="4"/>
  <c r="J372" i="4"/>
  <c r="EX371" i="4"/>
  <c r="EW371" i="4"/>
  <c r="EV371" i="4"/>
  <c r="DV371" i="4" s="1"/>
  <c r="ES371" i="4"/>
  <c r="EF371" i="4"/>
  <c r="ED371" i="4" s="1"/>
  <c r="DX371" i="4"/>
  <c r="DT371" i="4"/>
  <c r="DR371" i="4"/>
  <c r="DP371" i="4"/>
  <c r="DN371" i="4"/>
  <c r="DK371" i="4"/>
  <c r="CT371" i="4"/>
  <c r="CQ371" i="4"/>
  <c r="DW371" i="4" s="1"/>
  <c r="CH371" i="4"/>
  <c r="CG371" i="4"/>
  <c r="DU371" i="4" s="1"/>
  <c r="CF371" i="4"/>
  <c r="CE371" i="4"/>
  <c r="CD371" i="4"/>
  <c r="CC371" i="4"/>
  <c r="CB371" i="4"/>
  <c r="CA371" i="4"/>
  <c r="BZ371" i="4"/>
  <c r="BY371" i="4"/>
  <c r="BX371" i="4"/>
  <c r="BW371" i="4"/>
  <c r="BV371" i="4"/>
  <c r="BU371" i="4"/>
  <c r="BT371" i="4"/>
  <c r="BS371" i="4"/>
  <c r="BC371" i="4"/>
  <c r="CI371" i="4" s="1"/>
  <c r="DQ371" i="4" s="1"/>
  <c r="DS371" i="4" s="1"/>
  <c r="S371" i="4"/>
  <c r="J371" i="4"/>
  <c r="EX370" i="4"/>
  <c r="EW370" i="4"/>
  <c r="EV370" i="4"/>
  <c r="ES370" i="4"/>
  <c r="EF370" i="4"/>
  <c r="ED370" i="4" s="1"/>
  <c r="DX370" i="4"/>
  <c r="DV370" i="4"/>
  <c r="DR370" i="4"/>
  <c r="DP370" i="4"/>
  <c r="DN370" i="4"/>
  <c r="DK370" i="4"/>
  <c r="CT370" i="4"/>
  <c r="CQ370" i="4"/>
  <c r="DW370" i="4" s="1"/>
  <c r="CH370" i="4"/>
  <c r="CG370" i="4"/>
  <c r="DU370" i="4" s="1"/>
  <c r="CF370" i="4"/>
  <c r="CE370" i="4"/>
  <c r="CD370" i="4"/>
  <c r="CC370" i="4"/>
  <c r="CB370" i="4"/>
  <c r="CA370" i="4"/>
  <c r="DT370" i="4" s="1"/>
  <c r="BZ370" i="4"/>
  <c r="BY370" i="4"/>
  <c r="BX370" i="4"/>
  <c r="BW370" i="4"/>
  <c r="BV370" i="4"/>
  <c r="BU370" i="4"/>
  <c r="BT370" i="4"/>
  <c r="BS370" i="4"/>
  <c r="CI370" i="4" s="1"/>
  <c r="DQ370" i="4" s="1"/>
  <c r="DS370" i="4" s="1"/>
  <c r="BC370" i="4"/>
  <c r="S370" i="4"/>
  <c r="J370" i="4"/>
  <c r="K370" i="4" s="1"/>
  <c r="EX369" i="4"/>
  <c r="EW369" i="4"/>
  <c r="EV369" i="4"/>
  <c r="DV369" i="4" s="1"/>
  <c r="ES369" i="4"/>
  <c r="EF369" i="4"/>
  <c r="ED369" i="4" s="1"/>
  <c r="DX369" i="4"/>
  <c r="DT369" i="4"/>
  <c r="DR369" i="4"/>
  <c r="DP369" i="4"/>
  <c r="DN369" i="4"/>
  <c r="DK369" i="4"/>
  <c r="CT369" i="4"/>
  <c r="CQ369" i="4"/>
  <c r="DW369" i="4" s="1"/>
  <c r="CH369" i="4"/>
  <c r="CG369" i="4"/>
  <c r="DU369" i="4" s="1"/>
  <c r="CF369" i="4"/>
  <c r="CE369" i="4"/>
  <c r="CD369" i="4"/>
  <c r="CC369" i="4"/>
  <c r="CB369" i="4"/>
  <c r="CA369" i="4"/>
  <c r="BZ369" i="4"/>
  <c r="BY369" i="4"/>
  <c r="BX369" i="4"/>
  <c r="BW369" i="4"/>
  <c r="BV369" i="4"/>
  <c r="BU369" i="4"/>
  <c r="BT369" i="4"/>
  <c r="BS369" i="4"/>
  <c r="BC369" i="4"/>
  <c r="CI369" i="4" s="1"/>
  <c r="DQ369" i="4" s="1"/>
  <c r="S369" i="4"/>
  <c r="J369" i="4"/>
  <c r="EX368" i="4"/>
  <c r="EW368" i="4"/>
  <c r="EV368" i="4"/>
  <c r="DV368" i="4" s="1"/>
  <c r="ET368" i="4"/>
  <c r="EU368" i="4" s="1"/>
  <c r="ES368" i="4"/>
  <c r="EF368" i="4"/>
  <c r="ED368" i="4" s="1"/>
  <c r="DX368" i="4"/>
  <c r="DW368" i="4"/>
  <c r="DT368" i="4"/>
  <c r="DR368" i="4"/>
  <c r="DP368" i="4"/>
  <c r="DN368" i="4"/>
  <c r="DK368" i="4"/>
  <c r="CT368" i="4"/>
  <c r="CQ368" i="4"/>
  <c r="CH368" i="4"/>
  <c r="CG368" i="4"/>
  <c r="DU368" i="4" s="1"/>
  <c r="CF368" i="4"/>
  <c r="CE368" i="4"/>
  <c r="CD368" i="4"/>
  <c r="CC368" i="4"/>
  <c r="CB368" i="4"/>
  <c r="CA368" i="4"/>
  <c r="BZ368" i="4"/>
  <c r="BY368" i="4"/>
  <c r="BX368" i="4"/>
  <c r="BW368" i="4"/>
  <c r="BV368" i="4"/>
  <c r="BU368" i="4"/>
  <c r="BT368" i="4"/>
  <c r="BS368" i="4"/>
  <c r="BC368" i="4"/>
  <c r="S368" i="4"/>
  <c r="J368" i="4"/>
  <c r="K368" i="4" s="1"/>
  <c r="EX367" i="4"/>
  <c r="EW367" i="4"/>
  <c r="EV367" i="4"/>
  <c r="DV367" i="4" s="1"/>
  <c r="ES367" i="4"/>
  <c r="EF367" i="4"/>
  <c r="ED367" i="4" s="1"/>
  <c r="DX367" i="4"/>
  <c r="DT367" i="4"/>
  <c r="DR367" i="4"/>
  <c r="DP367" i="4"/>
  <c r="DN367" i="4"/>
  <c r="DK367" i="4"/>
  <c r="CT367" i="4"/>
  <c r="CQ367" i="4"/>
  <c r="CH367" i="4"/>
  <c r="CG367" i="4"/>
  <c r="DU367" i="4" s="1"/>
  <c r="CF367" i="4"/>
  <c r="CE367" i="4"/>
  <c r="CD367" i="4"/>
  <c r="CC367" i="4"/>
  <c r="CB367" i="4"/>
  <c r="CA367" i="4"/>
  <c r="BZ367" i="4"/>
  <c r="BY367" i="4"/>
  <c r="BX367" i="4"/>
  <c r="BW367" i="4"/>
  <c r="BV367" i="4"/>
  <c r="BU367" i="4"/>
  <c r="BT367" i="4"/>
  <c r="BS367" i="4"/>
  <c r="BC367" i="4"/>
  <c r="CI367" i="4" s="1"/>
  <c r="DQ367" i="4" s="1"/>
  <c r="S367" i="4"/>
  <c r="K367" i="4"/>
  <c r="J367" i="4"/>
  <c r="ET367" i="4" s="1"/>
  <c r="EU367" i="4" s="1"/>
  <c r="EX366" i="4"/>
  <c r="EW366" i="4"/>
  <c r="EV366" i="4"/>
  <c r="DV366" i="4" s="1"/>
  <c r="ES366" i="4"/>
  <c r="EF366" i="4"/>
  <c r="ED366" i="4" s="1"/>
  <c r="DX366" i="4"/>
  <c r="DW366" i="4"/>
  <c r="DR366" i="4"/>
  <c r="DP366" i="4"/>
  <c r="DN366" i="4"/>
  <c r="DK366" i="4"/>
  <c r="CT366" i="4"/>
  <c r="CQ366" i="4"/>
  <c r="CH366" i="4"/>
  <c r="CG366" i="4"/>
  <c r="DU366" i="4" s="1"/>
  <c r="CF366" i="4"/>
  <c r="CE366" i="4"/>
  <c r="CD366" i="4"/>
  <c r="CC366" i="4"/>
  <c r="CB366" i="4"/>
  <c r="CA366" i="4"/>
  <c r="DT366" i="4" s="1"/>
  <c r="BZ366" i="4"/>
  <c r="BY366" i="4"/>
  <c r="BX366" i="4"/>
  <c r="BW366" i="4"/>
  <c r="BV366" i="4"/>
  <c r="BU366" i="4"/>
  <c r="BT366" i="4"/>
  <c r="BS366" i="4"/>
  <c r="CI366" i="4" s="1"/>
  <c r="DQ366" i="4" s="1"/>
  <c r="BC366" i="4"/>
  <c r="S366" i="4"/>
  <c r="J366" i="4"/>
  <c r="K366" i="4" s="1"/>
  <c r="EX365" i="4"/>
  <c r="EW365" i="4"/>
  <c r="EV365" i="4"/>
  <c r="ES365" i="4"/>
  <c r="EF365" i="4"/>
  <c r="ED365" i="4" s="1"/>
  <c r="DX365" i="4"/>
  <c r="DV365" i="4"/>
  <c r="DU365" i="4"/>
  <c r="DR365" i="4"/>
  <c r="DP365" i="4"/>
  <c r="DN365" i="4"/>
  <c r="DK365" i="4"/>
  <c r="CT365" i="4"/>
  <c r="CQ365" i="4"/>
  <c r="DW365" i="4" s="1"/>
  <c r="CH365" i="4"/>
  <c r="CG365" i="4"/>
  <c r="CF365" i="4"/>
  <c r="CE365" i="4"/>
  <c r="CD365" i="4"/>
  <c r="CC365" i="4"/>
  <c r="CB365" i="4"/>
  <c r="CA365" i="4"/>
  <c r="DT365" i="4" s="1"/>
  <c r="BZ365" i="4"/>
  <c r="BY365" i="4"/>
  <c r="BX365" i="4"/>
  <c r="BW365" i="4"/>
  <c r="BV365" i="4"/>
  <c r="BU365" i="4"/>
  <c r="BT365" i="4"/>
  <c r="BS365" i="4"/>
  <c r="BC365" i="4"/>
  <c r="S365" i="4"/>
  <c r="K365" i="4"/>
  <c r="J365" i="4"/>
  <c r="ET365" i="4" s="1"/>
  <c r="EU365" i="4" s="1"/>
  <c r="EX364" i="4"/>
  <c r="EW364" i="4"/>
  <c r="EV364" i="4"/>
  <c r="DV364" i="4" s="1"/>
  <c r="ES364" i="4"/>
  <c r="EF364" i="4"/>
  <c r="ED364" i="4" s="1"/>
  <c r="DX364" i="4"/>
  <c r="DR364" i="4"/>
  <c r="DP364" i="4"/>
  <c r="DN364" i="4"/>
  <c r="DK364" i="4"/>
  <c r="CT364" i="4"/>
  <c r="CQ364" i="4"/>
  <c r="CH364" i="4"/>
  <c r="CG364" i="4"/>
  <c r="DU364" i="4" s="1"/>
  <c r="CF364" i="4"/>
  <c r="CE364" i="4"/>
  <c r="CD364" i="4"/>
  <c r="CC364" i="4"/>
  <c r="CB364" i="4"/>
  <c r="CA364" i="4"/>
  <c r="DT364" i="4" s="1"/>
  <c r="BZ364" i="4"/>
  <c r="BY364" i="4"/>
  <c r="BX364" i="4"/>
  <c r="BW364" i="4"/>
  <c r="BV364" i="4"/>
  <c r="BU364" i="4"/>
  <c r="BT364" i="4"/>
  <c r="BS364" i="4"/>
  <c r="BC364" i="4"/>
  <c r="S364" i="4"/>
  <c r="K364" i="4"/>
  <c r="J364" i="4"/>
  <c r="ET364" i="4" s="1"/>
  <c r="EU364" i="4" s="1"/>
  <c r="EX363" i="4"/>
  <c r="EW363" i="4"/>
  <c r="EV363" i="4"/>
  <c r="DV363" i="4" s="1"/>
  <c r="ES363" i="4"/>
  <c r="EF363" i="4"/>
  <c r="ED363" i="4" s="1"/>
  <c r="DX363" i="4"/>
  <c r="DT363" i="4"/>
  <c r="DR363" i="4"/>
  <c r="DP363" i="4"/>
  <c r="DN363" i="4"/>
  <c r="DK363" i="4"/>
  <c r="CT363" i="4"/>
  <c r="CQ363" i="4"/>
  <c r="CH363" i="4"/>
  <c r="CG363" i="4"/>
  <c r="DU363" i="4" s="1"/>
  <c r="CF363" i="4"/>
  <c r="CE363" i="4"/>
  <c r="CD363" i="4"/>
  <c r="CC363" i="4"/>
  <c r="CB363" i="4"/>
  <c r="CA363" i="4"/>
  <c r="BZ363" i="4"/>
  <c r="BY363" i="4"/>
  <c r="BX363" i="4"/>
  <c r="BW363" i="4"/>
  <c r="BV363" i="4"/>
  <c r="BU363" i="4"/>
  <c r="BT363" i="4"/>
  <c r="BS363" i="4"/>
  <c r="BC363" i="4"/>
  <c r="CI363" i="4" s="1"/>
  <c r="DQ363" i="4" s="1"/>
  <c r="DS363" i="4" s="1"/>
  <c r="S363" i="4"/>
  <c r="K363" i="4"/>
  <c r="J363" i="4"/>
  <c r="ET363" i="4" s="1"/>
  <c r="EU363" i="4" s="1"/>
  <c r="EX362" i="4"/>
  <c r="EW362" i="4"/>
  <c r="EV362" i="4"/>
  <c r="DV362" i="4" s="1"/>
  <c r="ES362" i="4"/>
  <c r="EF362" i="4"/>
  <c r="ED362" i="4" s="1"/>
  <c r="DX362" i="4"/>
  <c r="DR362" i="4"/>
  <c r="DP362" i="4"/>
  <c r="DN362" i="4"/>
  <c r="DK362" i="4"/>
  <c r="CT362" i="4"/>
  <c r="DW362" i="4" s="1"/>
  <c r="CQ362" i="4"/>
  <c r="CH362" i="4"/>
  <c r="CG362" i="4"/>
  <c r="DU362" i="4" s="1"/>
  <c r="CF362" i="4"/>
  <c r="CE362" i="4"/>
  <c r="CD362" i="4"/>
  <c r="CC362" i="4"/>
  <c r="CB362" i="4"/>
  <c r="CA362" i="4"/>
  <c r="DT362" i="4" s="1"/>
  <c r="BZ362" i="4"/>
  <c r="BY362" i="4"/>
  <c r="BX362" i="4"/>
  <c r="BW362" i="4"/>
  <c r="BV362" i="4"/>
  <c r="BU362" i="4"/>
  <c r="BT362" i="4"/>
  <c r="BS362" i="4"/>
  <c r="BC362" i="4"/>
  <c r="S362" i="4"/>
  <c r="J362" i="4"/>
  <c r="K362" i="4" s="1"/>
  <c r="EX361" i="4"/>
  <c r="EW361" i="4"/>
  <c r="EV361" i="4"/>
  <c r="ES361" i="4"/>
  <c r="EF361" i="4"/>
  <c r="ED361" i="4" s="1"/>
  <c r="DX361" i="4"/>
  <c r="DV361" i="4"/>
  <c r="DR361" i="4"/>
  <c r="DP361" i="4"/>
  <c r="DN361" i="4"/>
  <c r="DK361" i="4"/>
  <c r="CT361" i="4"/>
  <c r="CQ361" i="4"/>
  <c r="CH361" i="4"/>
  <c r="CG361" i="4"/>
  <c r="DU361" i="4" s="1"/>
  <c r="CF361" i="4"/>
  <c r="CE361" i="4"/>
  <c r="CD361" i="4"/>
  <c r="CC361" i="4"/>
  <c r="CB361" i="4"/>
  <c r="CA361" i="4"/>
  <c r="DT361" i="4" s="1"/>
  <c r="BZ361" i="4"/>
  <c r="BY361" i="4"/>
  <c r="BX361" i="4"/>
  <c r="BW361" i="4"/>
  <c r="BV361" i="4"/>
  <c r="BU361" i="4"/>
  <c r="BT361" i="4"/>
  <c r="BS361" i="4"/>
  <c r="BC361" i="4"/>
  <c r="S361" i="4"/>
  <c r="J361" i="4"/>
  <c r="EX360" i="4"/>
  <c r="EW360" i="4"/>
  <c r="EV360" i="4"/>
  <c r="DV360" i="4" s="1"/>
  <c r="ES360" i="4"/>
  <c r="EF360" i="4"/>
  <c r="ED360" i="4" s="1"/>
  <c r="DX360" i="4"/>
  <c r="DR360" i="4"/>
  <c r="DP360" i="4"/>
  <c r="DN360" i="4"/>
  <c r="DK360" i="4"/>
  <c r="CT360" i="4"/>
  <c r="CQ360" i="4"/>
  <c r="DW360" i="4" s="1"/>
  <c r="CH360" i="4"/>
  <c r="CG360" i="4"/>
  <c r="DU360" i="4" s="1"/>
  <c r="CF360" i="4"/>
  <c r="CE360" i="4"/>
  <c r="CD360" i="4"/>
  <c r="CC360" i="4"/>
  <c r="CB360" i="4"/>
  <c r="CA360" i="4"/>
  <c r="DT360" i="4" s="1"/>
  <c r="BZ360" i="4"/>
  <c r="BY360" i="4"/>
  <c r="BX360" i="4"/>
  <c r="BW360" i="4"/>
  <c r="BV360" i="4"/>
  <c r="BU360" i="4"/>
  <c r="BT360" i="4"/>
  <c r="BS360" i="4"/>
  <c r="CI360" i="4" s="1"/>
  <c r="DQ360" i="4" s="1"/>
  <c r="BC360" i="4"/>
  <c r="S360" i="4"/>
  <c r="J360" i="4"/>
  <c r="ET360" i="4" s="1"/>
  <c r="EU360" i="4" s="1"/>
  <c r="EX359" i="4"/>
  <c r="EW359" i="4"/>
  <c r="EV359" i="4"/>
  <c r="ES359" i="4"/>
  <c r="EF359" i="4"/>
  <c r="ED359" i="4" s="1"/>
  <c r="DX359" i="4"/>
  <c r="DV359" i="4"/>
  <c r="DU359" i="4"/>
  <c r="DR359" i="4"/>
  <c r="DP359" i="4"/>
  <c r="DN359" i="4"/>
  <c r="DK359" i="4"/>
  <c r="CT359" i="4"/>
  <c r="CQ359" i="4"/>
  <c r="CH359" i="4"/>
  <c r="CG359" i="4"/>
  <c r="CF359" i="4"/>
  <c r="CE359" i="4"/>
  <c r="CD359" i="4"/>
  <c r="CC359" i="4"/>
  <c r="CB359" i="4"/>
  <c r="CA359" i="4"/>
  <c r="DT359" i="4" s="1"/>
  <c r="BZ359" i="4"/>
  <c r="BY359" i="4"/>
  <c r="BX359" i="4"/>
  <c r="BW359" i="4"/>
  <c r="BV359" i="4"/>
  <c r="BU359" i="4"/>
  <c r="BT359" i="4"/>
  <c r="BS359" i="4"/>
  <c r="BC359" i="4"/>
  <c r="CI359" i="4" s="1"/>
  <c r="DQ359" i="4" s="1"/>
  <c r="DS359" i="4" s="1"/>
  <c r="S359" i="4"/>
  <c r="J359" i="4"/>
  <c r="ET359" i="4" s="1"/>
  <c r="EU359" i="4" s="1"/>
  <c r="EX358" i="4"/>
  <c r="EW358" i="4"/>
  <c r="EV358" i="4"/>
  <c r="DV358" i="4" s="1"/>
  <c r="ES358" i="4"/>
  <c r="EF358" i="4"/>
  <c r="ED358" i="4" s="1"/>
  <c r="DX358" i="4"/>
  <c r="DR358" i="4"/>
  <c r="DP358" i="4"/>
  <c r="DN358" i="4"/>
  <c r="DK358" i="4"/>
  <c r="CT358" i="4"/>
  <c r="CQ358" i="4"/>
  <c r="CH358" i="4"/>
  <c r="CG358" i="4"/>
  <c r="DU358" i="4" s="1"/>
  <c r="CF358" i="4"/>
  <c r="CE358" i="4"/>
  <c r="CD358" i="4"/>
  <c r="CC358" i="4"/>
  <c r="CB358" i="4"/>
  <c r="CA358" i="4"/>
  <c r="DT358" i="4" s="1"/>
  <c r="BZ358" i="4"/>
  <c r="BY358" i="4"/>
  <c r="BX358" i="4"/>
  <c r="BW358" i="4"/>
  <c r="BV358" i="4"/>
  <c r="BU358" i="4"/>
  <c r="BT358" i="4"/>
  <c r="BS358" i="4"/>
  <c r="BC358" i="4"/>
  <c r="CI358" i="4" s="1"/>
  <c r="DQ358" i="4" s="1"/>
  <c r="DS358" i="4" s="1"/>
  <c r="S358" i="4"/>
  <c r="J358" i="4"/>
  <c r="EX357" i="4"/>
  <c r="EW357" i="4"/>
  <c r="EV357" i="4"/>
  <c r="DV357" i="4" s="1"/>
  <c r="ES357" i="4"/>
  <c r="EF357" i="4"/>
  <c r="ED357" i="4" s="1"/>
  <c r="DX357" i="4"/>
  <c r="DU357" i="4"/>
  <c r="DR357" i="4"/>
  <c r="DP357" i="4"/>
  <c r="DN357" i="4"/>
  <c r="DK357" i="4"/>
  <c r="CT357" i="4"/>
  <c r="CQ357" i="4"/>
  <c r="DW357" i="4" s="1"/>
  <c r="CH357" i="4"/>
  <c r="CG357" i="4"/>
  <c r="CF357" i="4"/>
  <c r="CE357" i="4"/>
  <c r="CD357" i="4"/>
  <c r="CC357" i="4"/>
  <c r="CB357" i="4"/>
  <c r="CA357" i="4"/>
  <c r="DT357" i="4" s="1"/>
  <c r="BZ357" i="4"/>
  <c r="BY357" i="4"/>
  <c r="BX357" i="4"/>
  <c r="BW357" i="4"/>
  <c r="BV357" i="4"/>
  <c r="BU357" i="4"/>
  <c r="BT357" i="4"/>
  <c r="BS357" i="4"/>
  <c r="BC357" i="4"/>
  <c r="S357" i="4"/>
  <c r="J357" i="4"/>
  <c r="EX356" i="4"/>
  <c r="EW356" i="4"/>
  <c r="EV356" i="4"/>
  <c r="DV356" i="4" s="1"/>
  <c r="ES356" i="4"/>
  <c r="EF356" i="4"/>
  <c r="ED356" i="4" s="1"/>
  <c r="DX356" i="4"/>
  <c r="DR356" i="4"/>
  <c r="DP356" i="4"/>
  <c r="DN356" i="4"/>
  <c r="DK356" i="4"/>
  <c r="CT356" i="4"/>
  <c r="DW356" i="4" s="1"/>
  <c r="CQ356" i="4"/>
  <c r="CH356" i="4"/>
  <c r="CG356" i="4"/>
  <c r="DU356" i="4" s="1"/>
  <c r="CF356" i="4"/>
  <c r="CE356" i="4"/>
  <c r="CD356" i="4"/>
  <c r="CC356" i="4"/>
  <c r="CB356" i="4"/>
  <c r="CA356" i="4"/>
  <c r="DT356" i="4" s="1"/>
  <c r="BZ356" i="4"/>
  <c r="BY356" i="4"/>
  <c r="BX356" i="4"/>
  <c r="BW356" i="4"/>
  <c r="BV356" i="4"/>
  <c r="BU356" i="4"/>
  <c r="BT356" i="4"/>
  <c r="BS356" i="4"/>
  <c r="BC356" i="4"/>
  <c r="S356" i="4"/>
  <c r="K356" i="4"/>
  <c r="J356" i="4"/>
  <c r="ET356" i="4" s="1"/>
  <c r="EU356" i="4" s="1"/>
  <c r="EX355" i="4"/>
  <c r="EW355" i="4"/>
  <c r="EV355" i="4"/>
  <c r="DV355" i="4" s="1"/>
  <c r="ES355" i="4"/>
  <c r="EF355" i="4"/>
  <c r="ED355" i="4" s="1"/>
  <c r="DX355" i="4"/>
  <c r="DU355" i="4"/>
  <c r="DR355" i="4"/>
  <c r="DP355" i="4"/>
  <c r="DN355" i="4"/>
  <c r="DK355" i="4"/>
  <c r="CT355" i="4"/>
  <c r="CQ355" i="4"/>
  <c r="CH355" i="4"/>
  <c r="CG355" i="4"/>
  <c r="CF355" i="4"/>
  <c r="CE355" i="4"/>
  <c r="CD355" i="4"/>
  <c r="CC355" i="4"/>
  <c r="CB355" i="4"/>
  <c r="CA355" i="4"/>
  <c r="DT355" i="4" s="1"/>
  <c r="BZ355" i="4"/>
  <c r="BY355" i="4"/>
  <c r="BX355" i="4"/>
  <c r="BW355" i="4"/>
  <c r="BV355" i="4"/>
  <c r="BU355" i="4"/>
  <c r="BT355" i="4"/>
  <c r="BS355" i="4"/>
  <c r="BC355" i="4"/>
  <c r="S355" i="4"/>
  <c r="J355" i="4"/>
  <c r="EX354" i="4"/>
  <c r="EW354" i="4"/>
  <c r="EV354" i="4"/>
  <c r="ES354" i="4"/>
  <c r="EF354" i="4"/>
  <c r="ED354" i="4" s="1"/>
  <c r="DX354" i="4"/>
  <c r="DV354" i="4"/>
  <c r="DR354" i="4"/>
  <c r="DP354" i="4"/>
  <c r="DN354" i="4"/>
  <c r="DK354" i="4"/>
  <c r="CT354" i="4"/>
  <c r="DW354" i="4" s="1"/>
  <c r="CQ354" i="4"/>
  <c r="CH354" i="4"/>
  <c r="CG354" i="4"/>
  <c r="DU354" i="4" s="1"/>
  <c r="CF354" i="4"/>
  <c r="CE354" i="4"/>
  <c r="CD354" i="4"/>
  <c r="CC354" i="4"/>
  <c r="CB354" i="4"/>
  <c r="CA354" i="4"/>
  <c r="DT354" i="4" s="1"/>
  <c r="BZ354" i="4"/>
  <c r="BY354" i="4"/>
  <c r="BX354" i="4"/>
  <c r="BW354" i="4"/>
  <c r="BV354" i="4"/>
  <c r="BU354" i="4"/>
  <c r="BT354" i="4"/>
  <c r="BS354" i="4"/>
  <c r="BC354" i="4"/>
  <c r="S354" i="4"/>
  <c r="J354" i="4"/>
  <c r="EX353" i="4"/>
  <c r="EW353" i="4"/>
  <c r="EV353" i="4"/>
  <c r="ES353" i="4"/>
  <c r="EF353" i="4"/>
  <c r="ED353" i="4" s="1"/>
  <c r="DX353" i="4"/>
  <c r="DV353" i="4"/>
  <c r="DR353" i="4"/>
  <c r="DP353" i="4"/>
  <c r="DN353" i="4"/>
  <c r="DK353" i="4"/>
  <c r="CT353" i="4"/>
  <c r="DW353" i="4" s="1"/>
  <c r="CQ353" i="4"/>
  <c r="CH353" i="4"/>
  <c r="CG353" i="4"/>
  <c r="DU353" i="4" s="1"/>
  <c r="CF353" i="4"/>
  <c r="CE353" i="4"/>
  <c r="CD353" i="4"/>
  <c r="CC353" i="4"/>
  <c r="CB353" i="4"/>
  <c r="CA353" i="4"/>
  <c r="DT353" i="4" s="1"/>
  <c r="BZ353" i="4"/>
  <c r="BY353" i="4"/>
  <c r="BX353" i="4"/>
  <c r="BW353" i="4"/>
  <c r="BV353" i="4"/>
  <c r="BU353" i="4"/>
  <c r="BT353" i="4"/>
  <c r="BS353" i="4"/>
  <c r="BC353" i="4"/>
  <c r="CI353" i="4" s="1"/>
  <c r="DQ353" i="4" s="1"/>
  <c r="S353" i="4"/>
  <c r="J353" i="4"/>
  <c r="K353" i="4" s="1"/>
  <c r="EX352" i="4"/>
  <c r="EW352" i="4"/>
  <c r="EV352" i="4"/>
  <c r="ES352" i="4"/>
  <c r="EF352" i="4"/>
  <c r="ED352" i="4" s="1"/>
  <c r="DX352" i="4"/>
  <c r="DV352" i="4"/>
  <c r="DR352" i="4"/>
  <c r="DP352" i="4"/>
  <c r="DN352" i="4"/>
  <c r="DK352" i="4"/>
  <c r="CT352" i="4"/>
  <c r="CQ352" i="4"/>
  <c r="DW352" i="4" s="1"/>
  <c r="CH352" i="4"/>
  <c r="CG352" i="4"/>
  <c r="DU352" i="4" s="1"/>
  <c r="CF352" i="4"/>
  <c r="CE352" i="4"/>
  <c r="CD352" i="4"/>
  <c r="CC352" i="4"/>
  <c r="CB352" i="4"/>
  <c r="CA352" i="4"/>
  <c r="DT352" i="4" s="1"/>
  <c r="BZ352" i="4"/>
  <c r="BY352" i="4"/>
  <c r="BX352" i="4"/>
  <c r="BW352" i="4"/>
  <c r="BV352" i="4"/>
  <c r="BU352" i="4"/>
  <c r="BT352" i="4"/>
  <c r="BS352" i="4"/>
  <c r="BC352" i="4"/>
  <c r="CI352" i="4" s="1"/>
  <c r="DQ352" i="4" s="1"/>
  <c r="S352" i="4"/>
  <c r="J352" i="4"/>
  <c r="EX351" i="4"/>
  <c r="EW351" i="4"/>
  <c r="EV351" i="4"/>
  <c r="DV351" i="4" s="1"/>
  <c r="ES351" i="4"/>
  <c r="EF351" i="4"/>
  <c r="ED351" i="4" s="1"/>
  <c r="DX351" i="4"/>
  <c r="DR351" i="4"/>
  <c r="DP351" i="4"/>
  <c r="DN351" i="4"/>
  <c r="DK351" i="4"/>
  <c r="CT351" i="4"/>
  <c r="DW351" i="4" s="1"/>
  <c r="CQ351" i="4"/>
  <c r="CH351" i="4"/>
  <c r="CG351" i="4"/>
  <c r="DU351" i="4" s="1"/>
  <c r="CF351" i="4"/>
  <c r="CE351" i="4"/>
  <c r="CD351" i="4"/>
  <c r="CC351" i="4"/>
  <c r="CB351" i="4"/>
  <c r="CA351" i="4"/>
  <c r="DT351" i="4" s="1"/>
  <c r="BZ351" i="4"/>
  <c r="BY351" i="4"/>
  <c r="BX351" i="4"/>
  <c r="BW351" i="4"/>
  <c r="BV351" i="4"/>
  <c r="BU351" i="4"/>
  <c r="BT351" i="4"/>
  <c r="BS351" i="4"/>
  <c r="BC351" i="4"/>
  <c r="S351" i="4"/>
  <c r="J351" i="4"/>
  <c r="K351" i="4" s="1"/>
  <c r="EX350" i="4"/>
  <c r="EW350" i="4"/>
  <c r="EV350" i="4"/>
  <c r="ES350" i="4"/>
  <c r="EF350" i="4"/>
  <c r="ED350" i="4" s="1"/>
  <c r="DX350" i="4"/>
  <c r="DV350" i="4"/>
  <c r="DT350" i="4"/>
  <c r="DR350" i="4"/>
  <c r="DP350" i="4"/>
  <c r="DN350" i="4"/>
  <c r="DK350" i="4"/>
  <c r="CT350" i="4"/>
  <c r="CQ350" i="4"/>
  <c r="CH350" i="4"/>
  <c r="CG350" i="4"/>
  <c r="DU350" i="4" s="1"/>
  <c r="CF350" i="4"/>
  <c r="CE350" i="4"/>
  <c r="CD350" i="4"/>
  <c r="CC350" i="4"/>
  <c r="CB350" i="4"/>
  <c r="CA350" i="4"/>
  <c r="BZ350" i="4"/>
  <c r="BY350" i="4"/>
  <c r="BX350" i="4"/>
  <c r="BW350" i="4"/>
  <c r="BV350" i="4"/>
  <c r="BU350" i="4"/>
  <c r="BT350" i="4"/>
  <c r="BS350" i="4"/>
  <c r="BC350" i="4"/>
  <c r="S350" i="4"/>
  <c r="J350" i="4"/>
  <c r="EX349" i="4"/>
  <c r="EW349" i="4"/>
  <c r="EV349" i="4"/>
  <c r="DV349" i="4" s="1"/>
  <c r="ES349" i="4"/>
  <c r="EF349" i="4"/>
  <c r="ED349" i="4" s="1"/>
  <c r="DX349" i="4"/>
  <c r="DR349" i="4"/>
  <c r="DP349" i="4"/>
  <c r="DN349" i="4"/>
  <c r="DK349" i="4"/>
  <c r="CT349" i="4"/>
  <c r="DW349" i="4" s="1"/>
  <c r="CQ349" i="4"/>
  <c r="CH349" i="4"/>
  <c r="CG349" i="4"/>
  <c r="DU349" i="4" s="1"/>
  <c r="CF349" i="4"/>
  <c r="CE349" i="4"/>
  <c r="CD349" i="4"/>
  <c r="CC349" i="4"/>
  <c r="CB349" i="4"/>
  <c r="CA349" i="4"/>
  <c r="DT349" i="4" s="1"/>
  <c r="BZ349" i="4"/>
  <c r="BY349" i="4"/>
  <c r="BX349" i="4"/>
  <c r="BW349" i="4"/>
  <c r="BV349" i="4"/>
  <c r="BU349" i="4"/>
  <c r="BT349" i="4"/>
  <c r="BS349" i="4"/>
  <c r="CI349" i="4" s="1"/>
  <c r="DQ349" i="4" s="1"/>
  <c r="DS349" i="4" s="1"/>
  <c r="BC349" i="4"/>
  <c r="S349" i="4"/>
  <c r="J349" i="4"/>
  <c r="K349" i="4" s="1"/>
  <c r="EX348" i="4"/>
  <c r="EW348" i="4"/>
  <c r="EV348" i="4"/>
  <c r="DV348" i="4" s="1"/>
  <c r="ES348" i="4"/>
  <c r="EF348" i="4"/>
  <c r="ED348" i="4"/>
  <c r="DX348" i="4"/>
  <c r="DW348" i="4"/>
  <c r="DT348" i="4"/>
  <c r="DR348" i="4"/>
  <c r="DP348" i="4"/>
  <c r="DN348" i="4"/>
  <c r="DK348" i="4"/>
  <c r="CT348" i="4"/>
  <c r="CQ348" i="4"/>
  <c r="CH348" i="4"/>
  <c r="CG348" i="4"/>
  <c r="DU348" i="4" s="1"/>
  <c r="CF348" i="4"/>
  <c r="CE348" i="4"/>
  <c r="CD348" i="4"/>
  <c r="CC348" i="4"/>
  <c r="CB348" i="4"/>
  <c r="CA348" i="4"/>
  <c r="BZ348" i="4"/>
  <c r="BY348" i="4"/>
  <c r="BX348" i="4"/>
  <c r="BW348" i="4"/>
  <c r="BV348" i="4"/>
  <c r="BU348" i="4"/>
  <c r="BT348" i="4"/>
  <c r="BS348" i="4"/>
  <c r="BC348" i="4"/>
  <c r="CI348" i="4" s="1"/>
  <c r="DQ348" i="4" s="1"/>
  <c r="S348" i="4"/>
  <c r="K348" i="4"/>
  <c r="J348" i="4"/>
  <c r="ET348" i="4" s="1"/>
  <c r="EU348" i="4" s="1"/>
  <c r="EX347" i="4"/>
  <c r="EW347" i="4"/>
  <c r="EV347" i="4"/>
  <c r="DV347" i="4" s="1"/>
  <c r="ES347" i="4"/>
  <c r="EF347" i="4"/>
  <c r="ED347" i="4" s="1"/>
  <c r="DX347" i="4"/>
  <c r="DR347" i="4"/>
  <c r="DP347" i="4"/>
  <c r="DN347" i="4"/>
  <c r="DK347" i="4"/>
  <c r="CT347" i="4"/>
  <c r="CQ347" i="4"/>
  <c r="DW347" i="4" s="1"/>
  <c r="CH347" i="4"/>
  <c r="CG347" i="4"/>
  <c r="DU347" i="4" s="1"/>
  <c r="CF347" i="4"/>
  <c r="CE347" i="4"/>
  <c r="CD347" i="4"/>
  <c r="CC347" i="4"/>
  <c r="CB347" i="4"/>
  <c r="CA347" i="4"/>
  <c r="DT347" i="4" s="1"/>
  <c r="BZ347" i="4"/>
  <c r="BY347" i="4"/>
  <c r="BX347" i="4"/>
  <c r="BW347" i="4"/>
  <c r="BV347" i="4"/>
  <c r="BU347" i="4"/>
  <c r="BT347" i="4"/>
  <c r="BS347" i="4"/>
  <c r="BC347" i="4"/>
  <c r="S347" i="4"/>
  <c r="J347" i="4"/>
  <c r="K347" i="4" s="1"/>
  <c r="EX346" i="4"/>
  <c r="EW346" i="4"/>
  <c r="EV346" i="4"/>
  <c r="DV346" i="4" s="1"/>
  <c r="ES346" i="4"/>
  <c r="EF346" i="4"/>
  <c r="ED346" i="4" s="1"/>
  <c r="DX346" i="4"/>
  <c r="DT346" i="4"/>
  <c r="DR346" i="4"/>
  <c r="DP346" i="4"/>
  <c r="DN346" i="4"/>
  <c r="DK346" i="4"/>
  <c r="CT346" i="4"/>
  <c r="CQ346" i="4"/>
  <c r="CH346" i="4"/>
  <c r="CG346" i="4"/>
  <c r="DU346" i="4" s="1"/>
  <c r="CF346" i="4"/>
  <c r="CE346" i="4"/>
  <c r="CD346" i="4"/>
  <c r="CC346" i="4"/>
  <c r="CB346" i="4"/>
  <c r="CA346" i="4"/>
  <c r="BZ346" i="4"/>
  <c r="BY346" i="4"/>
  <c r="BX346" i="4"/>
  <c r="BW346" i="4"/>
  <c r="BV346" i="4"/>
  <c r="BU346" i="4"/>
  <c r="BT346" i="4"/>
  <c r="BS346" i="4"/>
  <c r="BC346" i="4"/>
  <c r="S346" i="4"/>
  <c r="J346" i="4"/>
  <c r="ET346" i="4" s="1"/>
  <c r="EU346" i="4" s="1"/>
  <c r="EX345" i="4"/>
  <c r="EW345" i="4"/>
  <c r="EV345" i="4"/>
  <c r="ES345" i="4"/>
  <c r="EF345" i="4"/>
  <c r="ED345" i="4" s="1"/>
  <c r="DX345" i="4"/>
  <c r="DV345" i="4"/>
  <c r="DR345" i="4"/>
  <c r="DP345" i="4"/>
  <c r="DN345" i="4"/>
  <c r="DK345" i="4"/>
  <c r="CT345" i="4"/>
  <c r="CQ345" i="4"/>
  <c r="CH345" i="4"/>
  <c r="CG345" i="4"/>
  <c r="DU345" i="4" s="1"/>
  <c r="CF345" i="4"/>
  <c r="CE345" i="4"/>
  <c r="CD345" i="4"/>
  <c r="CC345" i="4"/>
  <c r="CB345" i="4"/>
  <c r="CA345" i="4"/>
  <c r="DT345" i="4" s="1"/>
  <c r="BZ345" i="4"/>
  <c r="BY345" i="4"/>
  <c r="BX345" i="4"/>
  <c r="BW345" i="4"/>
  <c r="BV345" i="4"/>
  <c r="BU345" i="4"/>
  <c r="BT345" i="4"/>
  <c r="BS345" i="4"/>
  <c r="BC345" i="4"/>
  <c r="S345" i="4"/>
  <c r="J345" i="4"/>
  <c r="K345" i="4" s="1"/>
  <c r="EX344" i="4"/>
  <c r="EW344" i="4"/>
  <c r="EV344" i="4"/>
  <c r="DV344" i="4" s="1"/>
  <c r="ES344" i="4"/>
  <c r="EF344" i="4"/>
  <c r="ED344" i="4"/>
  <c r="DX344" i="4"/>
  <c r="DT344" i="4"/>
  <c r="DR344" i="4"/>
  <c r="DP344" i="4"/>
  <c r="DN344" i="4"/>
  <c r="DK344" i="4"/>
  <c r="CT344" i="4"/>
  <c r="CQ344" i="4"/>
  <c r="CH344" i="4"/>
  <c r="CG344" i="4"/>
  <c r="DU344" i="4" s="1"/>
  <c r="CF344" i="4"/>
  <c r="CE344" i="4"/>
  <c r="CD344" i="4"/>
  <c r="CC344" i="4"/>
  <c r="CB344" i="4"/>
  <c r="CA344" i="4"/>
  <c r="BZ344" i="4"/>
  <c r="BY344" i="4"/>
  <c r="BX344" i="4"/>
  <c r="BW344" i="4"/>
  <c r="BV344" i="4"/>
  <c r="BU344" i="4"/>
  <c r="BT344" i="4"/>
  <c r="BS344" i="4"/>
  <c r="BC344" i="4"/>
  <c r="CI344" i="4" s="1"/>
  <c r="DQ344" i="4" s="1"/>
  <c r="S344" i="4"/>
  <c r="J344" i="4"/>
  <c r="K344" i="4" s="1"/>
  <c r="EX343" i="4"/>
  <c r="EW343" i="4"/>
  <c r="EV343" i="4"/>
  <c r="DV343" i="4" s="1"/>
  <c r="ES343" i="4"/>
  <c r="EF343" i="4"/>
  <c r="ED343" i="4" s="1"/>
  <c r="DX343" i="4"/>
  <c r="DW343" i="4"/>
  <c r="DR343" i="4"/>
  <c r="DP343" i="4"/>
  <c r="DN343" i="4"/>
  <c r="DK343" i="4"/>
  <c r="CT343" i="4"/>
  <c r="CQ343" i="4"/>
  <c r="CH343" i="4"/>
  <c r="CG343" i="4"/>
  <c r="DU343" i="4" s="1"/>
  <c r="CF343" i="4"/>
  <c r="CE343" i="4"/>
  <c r="CD343" i="4"/>
  <c r="CC343" i="4"/>
  <c r="CB343" i="4"/>
  <c r="CA343" i="4"/>
  <c r="DT343" i="4" s="1"/>
  <c r="BZ343" i="4"/>
  <c r="BY343" i="4"/>
  <c r="BX343" i="4"/>
  <c r="BW343" i="4"/>
  <c r="BV343" i="4"/>
  <c r="BU343" i="4"/>
  <c r="BT343" i="4"/>
  <c r="BS343" i="4"/>
  <c r="BC343" i="4"/>
  <c r="S343" i="4"/>
  <c r="J343" i="4"/>
  <c r="K343" i="4" s="1"/>
  <c r="EX342" i="4"/>
  <c r="EW342" i="4"/>
  <c r="EV342" i="4"/>
  <c r="DV342" i="4" s="1"/>
  <c r="ES342" i="4"/>
  <c r="EF342" i="4"/>
  <c r="ED342" i="4" s="1"/>
  <c r="DX342" i="4"/>
  <c r="DU342" i="4"/>
  <c r="DT342" i="4"/>
  <c r="DR342" i="4"/>
  <c r="DP342" i="4"/>
  <c r="DN342" i="4"/>
  <c r="DK342" i="4"/>
  <c r="CT342" i="4"/>
  <c r="CQ342" i="4"/>
  <c r="CH342" i="4"/>
  <c r="CG342" i="4"/>
  <c r="CF342" i="4"/>
  <c r="CE342" i="4"/>
  <c r="CD342" i="4"/>
  <c r="CC342" i="4"/>
  <c r="CB342" i="4"/>
  <c r="CA342" i="4"/>
  <c r="BZ342" i="4"/>
  <c r="BY342" i="4"/>
  <c r="BX342" i="4"/>
  <c r="BW342" i="4"/>
  <c r="BV342" i="4"/>
  <c r="BU342" i="4"/>
  <c r="BT342" i="4"/>
  <c r="BS342" i="4"/>
  <c r="BC342" i="4"/>
  <c r="CI342" i="4" s="1"/>
  <c r="DQ342" i="4" s="1"/>
  <c r="S342" i="4"/>
  <c r="J342" i="4"/>
  <c r="ET342" i="4" s="1"/>
  <c r="EU342" i="4" s="1"/>
  <c r="EX341" i="4"/>
  <c r="EW341" i="4"/>
  <c r="EV341" i="4"/>
  <c r="DV341" i="4" s="1"/>
  <c r="ES341" i="4"/>
  <c r="EF341" i="4"/>
  <c r="ED341" i="4" s="1"/>
  <c r="DX341" i="4"/>
  <c r="DR341" i="4"/>
  <c r="DP341" i="4"/>
  <c r="DN341" i="4"/>
  <c r="DK341" i="4"/>
  <c r="CT341" i="4"/>
  <c r="DW341" i="4" s="1"/>
  <c r="CQ341" i="4"/>
  <c r="CH341" i="4"/>
  <c r="CG341" i="4"/>
  <c r="DU341" i="4" s="1"/>
  <c r="CF341" i="4"/>
  <c r="CE341" i="4"/>
  <c r="CD341" i="4"/>
  <c r="CC341" i="4"/>
  <c r="CB341" i="4"/>
  <c r="CA341" i="4"/>
  <c r="DT341" i="4" s="1"/>
  <c r="BZ341" i="4"/>
  <c r="BY341" i="4"/>
  <c r="BX341" i="4"/>
  <c r="BW341" i="4"/>
  <c r="BV341" i="4"/>
  <c r="BU341" i="4"/>
  <c r="BT341" i="4"/>
  <c r="BS341" i="4"/>
  <c r="BC341" i="4"/>
  <c r="S341" i="4"/>
  <c r="J341" i="4"/>
  <c r="K341" i="4" s="1"/>
  <c r="EX340" i="4"/>
  <c r="EW340" i="4"/>
  <c r="EV340" i="4"/>
  <c r="DV340" i="4" s="1"/>
  <c r="ES340" i="4"/>
  <c r="EF340" i="4"/>
  <c r="ED340" i="4" s="1"/>
  <c r="DX340" i="4"/>
  <c r="DR340" i="4"/>
  <c r="DP340" i="4"/>
  <c r="DN340" i="4"/>
  <c r="DK340" i="4"/>
  <c r="CT340" i="4"/>
  <c r="CQ340" i="4"/>
  <c r="DW340" i="4" s="1"/>
  <c r="CH340" i="4"/>
  <c r="CG340" i="4"/>
  <c r="DU340" i="4" s="1"/>
  <c r="CF340" i="4"/>
  <c r="CE340" i="4"/>
  <c r="CD340" i="4"/>
  <c r="CC340" i="4"/>
  <c r="CB340" i="4"/>
  <c r="CA340" i="4"/>
  <c r="DT340" i="4" s="1"/>
  <c r="BZ340" i="4"/>
  <c r="BY340" i="4"/>
  <c r="BX340" i="4"/>
  <c r="BW340" i="4"/>
  <c r="BV340" i="4"/>
  <c r="BU340" i="4"/>
  <c r="BT340" i="4"/>
  <c r="BS340" i="4"/>
  <c r="BC340" i="4"/>
  <c r="S340" i="4"/>
  <c r="J340" i="4"/>
  <c r="ET340" i="4" s="1"/>
  <c r="EU340" i="4" s="1"/>
  <c r="EX339" i="4"/>
  <c r="EW339" i="4"/>
  <c r="EV339" i="4"/>
  <c r="DV339" i="4" s="1"/>
  <c r="ES339" i="4"/>
  <c r="EF339" i="4"/>
  <c r="ED339" i="4" s="1"/>
  <c r="DX339" i="4"/>
  <c r="DR339" i="4"/>
  <c r="DP339" i="4"/>
  <c r="DN339" i="4"/>
  <c r="DK339" i="4"/>
  <c r="CT339" i="4"/>
  <c r="CQ339" i="4"/>
  <c r="CH339" i="4"/>
  <c r="CG339" i="4"/>
  <c r="DU339" i="4" s="1"/>
  <c r="CF339" i="4"/>
  <c r="CE339" i="4"/>
  <c r="CD339" i="4"/>
  <c r="CC339" i="4"/>
  <c r="CB339" i="4"/>
  <c r="CA339" i="4"/>
  <c r="DT339" i="4" s="1"/>
  <c r="BZ339" i="4"/>
  <c r="BY339" i="4"/>
  <c r="BX339" i="4"/>
  <c r="BW339" i="4"/>
  <c r="BV339" i="4"/>
  <c r="BU339" i="4"/>
  <c r="BT339" i="4"/>
  <c r="BS339" i="4"/>
  <c r="BC339" i="4"/>
  <c r="S339" i="4"/>
  <c r="J339" i="4"/>
  <c r="K339" i="4" s="1"/>
  <c r="EX338" i="4"/>
  <c r="EW338" i="4"/>
  <c r="EV338" i="4"/>
  <c r="DV338" i="4" s="1"/>
  <c r="ES338" i="4"/>
  <c r="EF338" i="4"/>
  <c r="ED338" i="4" s="1"/>
  <c r="DX338" i="4"/>
  <c r="DT338" i="4"/>
  <c r="DR338" i="4"/>
  <c r="DP338" i="4"/>
  <c r="DN338" i="4"/>
  <c r="DK338" i="4"/>
  <c r="CT338" i="4"/>
  <c r="CQ338" i="4"/>
  <c r="DW338" i="4" s="1"/>
  <c r="CH338" i="4"/>
  <c r="CG338" i="4"/>
  <c r="DU338" i="4" s="1"/>
  <c r="CF338" i="4"/>
  <c r="CE338" i="4"/>
  <c r="CD338" i="4"/>
  <c r="CC338" i="4"/>
  <c r="CB338" i="4"/>
  <c r="CA338" i="4"/>
  <c r="BZ338" i="4"/>
  <c r="BY338" i="4"/>
  <c r="BX338" i="4"/>
  <c r="BW338" i="4"/>
  <c r="BV338" i="4"/>
  <c r="BU338" i="4"/>
  <c r="BT338" i="4"/>
  <c r="BS338" i="4"/>
  <c r="BC338" i="4"/>
  <c r="CI338" i="4" s="1"/>
  <c r="DQ338" i="4" s="1"/>
  <c r="S338" i="4"/>
  <c r="J338" i="4"/>
  <c r="EX337" i="4"/>
  <c r="EW337" i="4"/>
  <c r="EV337" i="4"/>
  <c r="DV337" i="4" s="1"/>
  <c r="ES337" i="4"/>
  <c r="EF337" i="4"/>
  <c r="ED337" i="4" s="1"/>
  <c r="DX337" i="4"/>
  <c r="DR337" i="4"/>
  <c r="DP337" i="4"/>
  <c r="DN337" i="4"/>
  <c r="DK337" i="4"/>
  <c r="CT337" i="4"/>
  <c r="DW337" i="4" s="1"/>
  <c r="CQ337" i="4"/>
  <c r="CH337" i="4"/>
  <c r="CG337" i="4"/>
  <c r="DU337" i="4" s="1"/>
  <c r="CF337" i="4"/>
  <c r="CE337" i="4"/>
  <c r="CD337" i="4"/>
  <c r="CC337" i="4"/>
  <c r="CB337" i="4"/>
  <c r="CA337" i="4"/>
  <c r="DT337" i="4" s="1"/>
  <c r="BZ337" i="4"/>
  <c r="BY337" i="4"/>
  <c r="BX337" i="4"/>
  <c r="BW337" i="4"/>
  <c r="BV337" i="4"/>
  <c r="BU337" i="4"/>
  <c r="BT337" i="4"/>
  <c r="BS337" i="4"/>
  <c r="BC337" i="4"/>
  <c r="S337" i="4"/>
  <c r="J337" i="4"/>
  <c r="K337" i="4" s="1"/>
  <c r="EX336" i="4"/>
  <c r="EW336" i="4"/>
  <c r="EV336" i="4"/>
  <c r="ES336" i="4"/>
  <c r="EF336" i="4"/>
  <c r="ED336" i="4"/>
  <c r="DX336" i="4"/>
  <c r="DV336" i="4"/>
  <c r="DR336" i="4"/>
  <c r="DP336" i="4"/>
  <c r="DN336" i="4"/>
  <c r="DK336" i="4"/>
  <c r="CT336" i="4"/>
  <c r="CQ336" i="4"/>
  <c r="CH336" i="4"/>
  <c r="CG336" i="4"/>
  <c r="DU336" i="4" s="1"/>
  <c r="CF336" i="4"/>
  <c r="CE336" i="4"/>
  <c r="CD336" i="4"/>
  <c r="CC336" i="4"/>
  <c r="CB336" i="4"/>
  <c r="CA336" i="4"/>
  <c r="DT336" i="4" s="1"/>
  <c r="BZ336" i="4"/>
  <c r="BY336" i="4"/>
  <c r="BX336" i="4"/>
  <c r="BW336" i="4"/>
  <c r="BV336" i="4"/>
  <c r="BU336" i="4"/>
  <c r="BT336" i="4"/>
  <c r="BS336" i="4"/>
  <c r="BC336" i="4"/>
  <c r="CI336" i="4" s="1"/>
  <c r="DQ336" i="4" s="1"/>
  <c r="S336" i="4"/>
  <c r="J336" i="4"/>
  <c r="K336" i="4" s="1"/>
  <c r="EX335" i="4"/>
  <c r="EW335" i="4"/>
  <c r="EV335" i="4"/>
  <c r="DV335" i="4" s="1"/>
  <c r="ES335" i="4"/>
  <c r="EF335" i="4"/>
  <c r="ED335" i="4" s="1"/>
  <c r="DX335" i="4"/>
  <c r="DW335" i="4"/>
  <c r="DR335" i="4"/>
  <c r="DP335" i="4"/>
  <c r="DN335" i="4"/>
  <c r="DK335" i="4"/>
  <c r="CT335" i="4"/>
  <c r="CQ335" i="4"/>
  <c r="CH335" i="4"/>
  <c r="CG335" i="4"/>
  <c r="DU335" i="4" s="1"/>
  <c r="CF335" i="4"/>
  <c r="CE335" i="4"/>
  <c r="CD335" i="4"/>
  <c r="CC335" i="4"/>
  <c r="CB335" i="4"/>
  <c r="CA335" i="4"/>
  <c r="DT335" i="4" s="1"/>
  <c r="BZ335" i="4"/>
  <c r="BY335" i="4"/>
  <c r="BX335" i="4"/>
  <c r="BW335" i="4"/>
  <c r="BV335" i="4"/>
  <c r="BU335" i="4"/>
  <c r="BT335" i="4"/>
  <c r="BS335" i="4"/>
  <c r="BC335" i="4"/>
  <c r="S335" i="4"/>
  <c r="J335" i="4"/>
  <c r="K335" i="4" s="1"/>
  <c r="EX334" i="4"/>
  <c r="EW334" i="4"/>
  <c r="EV334" i="4"/>
  <c r="DV334" i="4" s="1"/>
  <c r="ES334" i="4"/>
  <c r="EF334" i="4"/>
  <c r="ED334" i="4" s="1"/>
  <c r="DX334" i="4"/>
  <c r="DU334" i="4"/>
  <c r="DR334" i="4"/>
  <c r="DP334" i="4"/>
  <c r="DN334" i="4"/>
  <c r="DK334" i="4"/>
  <c r="CT334" i="4"/>
  <c r="CQ334" i="4"/>
  <c r="CH334" i="4"/>
  <c r="CG334" i="4"/>
  <c r="CF334" i="4"/>
  <c r="CE334" i="4"/>
  <c r="CD334" i="4"/>
  <c r="CC334" i="4"/>
  <c r="CB334" i="4"/>
  <c r="CA334" i="4"/>
  <c r="DT334" i="4" s="1"/>
  <c r="BZ334" i="4"/>
  <c r="BY334" i="4"/>
  <c r="BX334" i="4"/>
  <c r="BW334" i="4"/>
  <c r="BV334" i="4"/>
  <c r="BU334" i="4"/>
  <c r="BT334" i="4"/>
  <c r="BS334" i="4"/>
  <c r="BC334" i="4"/>
  <c r="CI334" i="4" s="1"/>
  <c r="DQ334" i="4" s="1"/>
  <c r="DS334" i="4" s="1"/>
  <c r="S334" i="4"/>
  <c r="J334" i="4"/>
  <c r="ET334" i="4" s="1"/>
  <c r="EU334" i="4" s="1"/>
  <c r="EX333" i="4"/>
  <c r="EW333" i="4"/>
  <c r="EV333" i="4"/>
  <c r="DV333" i="4" s="1"/>
  <c r="ES333" i="4"/>
  <c r="EF333" i="4"/>
  <c r="ED333" i="4" s="1"/>
  <c r="DX333" i="4"/>
  <c r="DR333" i="4"/>
  <c r="DP333" i="4"/>
  <c r="DN333" i="4"/>
  <c r="DK333" i="4"/>
  <c r="CT333" i="4"/>
  <c r="DW333" i="4" s="1"/>
  <c r="CQ333" i="4"/>
  <c r="CH333" i="4"/>
  <c r="CG333" i="4"/>
  <c r="DU333" i="4" s="1"/>
  <c r="CF333" i="4"/>
  <c r="CE333" i="4"/>
  <c r="CD333" i="4"/>
  <c r="CC333" i="4"/>
  <c r="CB333" i="4"/>
  <c r="CA333" i="4"/>
  <c r="DT333" i="4" s="1"/>
  <c r="BZ333" i="4"/>
  <c r="BY333" i="4"/>
  <c r="BX333" i="4"/>
  <c r="BW333" i="4"/>
  <c r="BV333" i="4"/>
  <c r="BU333" i="4"/>
  <c r="BT333" i="4"/>
  <c r="BS333" i="4"/>
  <c r="BC333" i="4"/>
  <c r="S333" i="4"/>
  <c r="J333" i="4"/>
  <c r="K333" i="4" s="1"/>
  <c r="EX332" i="4"/>
  <c r="EW332" i="4"/>
  <c r="EV332" i="4"/>
  <c r="DV332" i="4" s="1"/>
  <c r="ES332" i="4"/>
  <c r="EF332" i="4"/>
  <c r="ED332" i="4" s="1"/>
  <c r="DX332" i="4"/>
  <c r="DR332" i="4"/>
  <c r="DP332" i="4"/>
  <c r="DN332" i="4"/>
  <c r="DK332" i="4"/>
  <c r="CT332" i="4"/>
  <c r="CQ332" i="4"/>
  <c r="CH332" i="4"/>
  <c r="CG332" i="4"/>
  <c r="DU332" i="4" s="1"/>
  <c r="CF332" i="4"/>
  <c r="CE332" i="4"/>
  <c r="CD332" i="4"/>
  <c r="CC332" i="4"/>
  <c r="CB332" i="4"/>
  <c r="CA332" i="4"/>
  <c r="DT332" i="4" s="1"/>
  <c r="BZ332" i="4"/>
  <c r="BY332" i="4"/>
  <c r="BX332" i="4"/>
  <c r="BW332" i="4"/>
  <c r="BV332" i="4"/>
  <c r="BU332" i="4"/>
  <c r="BT332" i="4"/>
  <c r="BS332" i="4"/>
  <c r="BC332" i="4"/>
  <c r="CI332" i="4" s="1"/>
  <c r="DQ332" i="4" s="1"/>
  <c r="S332" i="4"/>
  <c r="K332" i="4"/>
  <c r="J332" i="4"/>
  <c r="ET332" i="4" s="1"/>
  <c r="EU332" i="4" s="1"/>
  <c r="EX331" i="4"/>
  <c r="EW331" i="4"/>
  <c r="EV331" i="4"/>
  <c r="DV331" i="4" s="1"/>
  <c r="ES331" i="4"/>
  <c r="EF331" i="4"/>
  <c r="ED331" i="4" s="1"/>
  <c r="DX331" i="4"/>
  <c r="DR331" i="4"/>
  <c r="DP331" i="4"/>
  <c r="DN331" i="4"/>
  <c r="DK331" i="4"/>
  <c r="CT331" i="4"/>
  <c r="CQ331" i="4"/>
  <c r="DW331" i="4" s="1"/>
  <c r="CH331" i="4"/>
  <c r="CG331" i="4"/>
  <c r="DU331" i="4" s="1"/>
  <c r="CF331" i="4"/>
  <c r="CE331" i="4"/>
  <c r="CD331" i="4"/>
  <c r="CC331" i="4"/>
  <c r="CB331" i="4"/>
  <c r="CA331" i="4"/>
  <c r="DT331" i="4" s="1"/>
  <c r="BZ331" i="4"/>
  <c r="BY331" i="4"/>
  <c r="BX331" i="4"/>
  <c r="BW331" i="4"/>
  <c r="BV331" i="4"/>
  <c r="BU331" i="4"/>
  <c r="BT331" i="4"/>
  <c r="BS331" i="4"/>
  <c r="CI331" i="4" s="1"/>
  <c r="DQ331" i="4" s="1"/>
  <c r="BC331" i="4"/>
  <c r="S331" i="4"/>
  <c r="J331" i="4"/>
  <c r="K331" i="4" s="1"/>
  <c r="EX330" i="4"/>
  <c r="EW330" i="4"/>
  <c r="EV330" i="4"/>
  <c r="DV330" i="4" s="1"/>
  <c r="ES330" i="4"/>
  <c r="EF330" i="4"/>
  <c r="ED330" i="4" s="1"/>
  <c r="DX330" i="4"/>
  <c r="DT330" i="4"/>
  <c r="DR330" i="4"/>
  <c r="DP330" i="4"/>
  <c r="DN330" i="4"/>
  <c r="DK330" i="4"/>
  <c r="CT330" i="4"/>
  <c r="CQ330" i="4"/>
  <c r="CH330" i="4"/>
  <c r="CG330" i="4"/>
  <c r="DU330" i="4" s="1"/>
  <c r="CF330" i="4"/>
  <c r="CE330" i="4"/>
  <c r="CD330" i="4"/>
  <c r="CC330" i="4"/>
  <c r="CB330" i="4"/>
  <c r="CA330" i="4"/>
  <c r="BZ330" i="4"/>
  <c r="BY330" i="4"/>
  <c r="BX330" i="4"/>
  <c r="BW330" i="4"/>
  <c r="BV330" i="4"/>
  <c r="BU330" i="4"/>
  <c r="BT330" i="4"/>
  <c r="BS330" i="4"/>
  <c r="BC330" i="4"/>
  <c r="S330" i="4"/>
  <c r="J330" i="4"/>
  <c r="EX329" i="4"/>
  <c r="EW329" i="4"/>
  <c r="EV329" i="4"/>
  <c r="DV329" i="4" s="1"/>
  <c r="ES329" i="4"/>
  <c r="EF329" i="4"/>
  <c r="ED329" i="4" s="1"/>
  <c r="DX329" i="4"/>
  <c r="DW329" i="4"/>
  <c r="DR329" i="4"/>
  <c r="DP329" i="4"/>
  <c r="DN329" i="4"/>
  <c r="DK329" i="4"/>
  <c r="CT329" i="4"/>
  <c r="CQ329" i="4"/>
  <c r="CH329" i="4"/>
  <c r="CG329" i="4"/>
  <c r="DU329" i="4" s="1"/>
  <c r="CF329" i="4"/>
  <c r="CE329" i="4"/>
  <c r="CD329" i="4"/>
  <c r="CC329" i="4"/>
  <c r="CB329" i="4"/>
  <c r="CA329" i="4"/>
  <c r="DT329" i="4" s="1"/>
  <c r="BZ329" i="4"/>
  <c r="BY329" i="4"/>
  <c r="BX329" i="4"/>
  <c r="BW329" i="4"/>
  <c r="BV329" i="4"/>
  <c r="BU329" i="4"/>
  <c r="BT329" i="4"/>
  <c r="BS329" i="4"/>
  <c r="BC329" i="4"/>
  <c r="S329" i="4"/>
  <c r="J329" i="4"/>
  <c r="K329" i="4" s="1"/>
  <c r="EX328" i="4"/>
  <c r="EW328" i="4"/>
  <c r="EV328" i="4"/>
  <c r="DV328" i="4" s="1"/>
  <c r="ES328" i="4"/>
  <c r="EF328" i="4"/>
  <c r="ED328" i="4" s="1"/>
  <c r="DX328" i="4"/>
  <c r="DU328" i="4"/>
  <c r="DR328" i="4"/>
  <c r="DP328" i="4"/>
  <c r="DN328" i="4"/>
  <c r="DK328" i="4"/>
  <c r="CT328" i="4"/>
  <c r="CQ328" i="4"/>
  <c r="DW328" i="4" s="1"/>
  <c r="CH328" i="4"/>
  <c r="CG328" i="4"/>
  <c r="CF328" i="4"/>
  <c r="CE328" i="4"/>
  <c r="CD328" i="4"/>
  <c r="CC328" i="4"/>
  <c r="CB328" i="4"/>
  <c r="CA328" i="4"/>
  <c r="DT328" i="4" s="1"/>
  <c r="BZ328" i="4"/>
  <c r="BY328" i="4"/>
  <c r="BX328" i="4"/>
  <c r="BW328" i="4"/>
  <c r="BV328" i="4"/>
  <c r="BU328" i="4"/>
  <c r="BT328" i="4"/>
  <c r="BS328" i="4"/>
  <c r="BC328" i="4"/>
  <c r="S328" i="4"/>
  <c r="K328" i="4"/>
  <c r="J328" i="4"/>
  <c r="ET328" i="4" s="1"/>
  <c r="EU328" i="4" s="1"/>
  <c r="EX327" i="4"/>
  <c r="EW327" i="4"/>
  <c r="EV327" i="4"/>
  <c r="DV327" i="4" s="1"/>
  <c r="ES327" i="4"/>
  <c r="EF327" i="4"/>
  <c r="ED327" i="4"/>
  <c r="DX327" i="4"/>
  <c r="DW327" i="4"/>
  <c r="DR327" i="4"/>
  <c r="DP327" i="4"/>
  <c r="DN327" i="4"/>
  <c r="DK327" i="4"/>
  <c r="CT327" i="4"/>
  <c r="CQ327" i="4"/>
  <c r="CH327" i="4"/>
  <c r="CG327" i="4"/>
  <c r="DU327" i="4" s="1"/>
  <c r="CF327" i="4"/>
  <c r="CE327" i="4"/>
  <c r="CD327" i="4"/>
  <c r="CC327" i="4"/>
  <c r="CB327" i="4"/>
  <c r="CA327" i="4"/>
  <c r="DT327" i="4" s="1"/>
  <c r="BZ327" i="4"/>
  <c r="BY327" i="4"/>
  <c r="BX327" i="4"/>
  <c r="BW327" i="4"/>
  <c r="BV327" i="4"/>
  <c r="BU327" i="4"/>
  <c r="BT327" i="4"/>
  <c r="BS327" i="4"/>
  <c r="CI327" i="4" s="1"/>
  <c r="DQ327" i="4" s="1"/>
  <c r="DS327" i="4" s="1"/>
  <c r="BC327" i="4"/>
  <c r="S327" i="4"/>
  <c r="J327" i="4"/>
  <c r="K327" i="4" s="1"/>
  <c r="EX326" i="4"/>
  <c r="EW326" i="4"/>
  <c r="EV326" i="4"/>
  <c r="DV326" i="4" s="1"/>
  <c r="ES326" i="4"/>
  <c r="EF326" i="4"/>
  <c r="ED326" i="4" s="1"/>
  <c r="DX326" i="4"/>
  <c r="DT326" i="4"/>
  <c r="DR326" i="4"/>
  <c r="DP326" i="4"/>
  <c r="DN326" i="4"/>
  <c r="DK326" i="4"/>
  <c r="CT326" i="4"/>
  <c r="CQ326" i="4"/>
  <c r="CH326" i="4"/>
  <c r="CG326" i="4"/>
  <c r="DU326" i="4" s="1"/>
  <c r="CF326" i="4"/>
  <c r="CE326" i="4"/>
  <c r="CD326" i="4"/>
  <c r="CC326" i="4"/>
  <c r="CB326" i="4"/>
  <c r="CA326" i="4"/>
  <c r="BZ326" i="4"/>
  <c r="BY326" i="4"/>
  <c r="BX326" i="4"/>
  <c r="BW326" i="4"/>
  <c r="BV326" i="4"/>
  <c r="BU326" i="4"/>
  <c r="BT326" i="4"/>
  <c r="BS326" i="4"/>
  <c r="BC326" i="4"/>
  <c r="CI326" i="4" s="1"/>
  <c r="DQ326" i="4" s="1"/>
  <c r="S326" i="4"/>
  <c r="J326" i="4"/>
  <c r="ET326" i="4" s="1"/>
  <c r="EU326" i="4" s="1"/>
  <c r="EX325" i="4"/>
  <c r="EW325" i="4"/>
  <c r="EV325" i="4"/>
  <c r="DV325" i="4" s="1"/>
  <c r="ES325" i="4"/>
  <c r="EF325" i="4"/>
  <c r="ED325" i="4" s="1"/>
  <c r="DX325" i="4"/>
  <c r="DR325" i="4"/>
  <c r="DP325" i="4"/>
  <c r="DN325" i="4"/>
  <c r="DK325" i="4"/>
  <c r="CT325" i="4"/>
  <c r="DW325" i="4" s="1"/>
  <c r="DY325" i="4" s="1"/>
  <c r="CQ325" i="4"/>
  <c r="CH325" i="4"/>
  <c r="CG325" i="4"/>
  <c r="DU325" i="4" s="1"/>
  <c r="CF325" i="4"/>
  <c r="CE325" i="4"/>
  <c r="CD325" i="4"/>
  <c r="CC325" i="4"/>
  <c r="CB325" i="4"/>
  <c r="CA325" i="4"/>
  <c r="DT325" i="4" s="1"/>
  <c r="BZ325" i="4"/>
  <c r="BY325" i="4"/>
  <c r="BX325" i="4"/>
  <c r="BW325" i="4"/>
  <c r="BV325" i="4"/>
  <c r="BU325" i="4"/>
  <c r="BT325" i="4"/>
  <c r="BS325" i="4"/>
  <c r="BC325" i="4"/>
  <c r="S325" i="4"/>
  <c r="J325" i="4"/>
  <c r="K325" i="4" s="1"/>
  <c r="EX324" i="4"/>
  <c r="EW324" i="4"/>
  <c r="EV324" i="4"/>
  <c r="EU324" i="4"/>
  <c r="ES324" i="4"/>
  <c r="EF324" i="4"/>
  <c r="ED324" i="4" s="1"/>
  <c r="DX324" i="4"/>
  <c r="DW324" i="4"/>
  <c r="DV324" i="4"/>
  <c r="DU324" i="4"/>
  <c r="DR324" i="4"/>
  <c r="DP324" i="4"/>
  <c r="DN324" i="4"/>
  <c r="DK324" i="4"/>
  <c r="CT324" i="4"/>
  <c r="CQ324" i="4"/>
  <c r="CH324" i="4"/>
  <c r="CG324" i="4"/>
  <c r="CF324" i="4"/>
  <c r="CE324" i="4"/>
  <c r="CD324" i="4"/>
  <c r="CC324" i="4"/>
  <c r="CB324" i="4"/>
  <c r="CA324" i="4"/>
  <c r="DT324" i="4" s="1"/>
  <c r="BZ324" i="4"/>
  <c r="BY324" i="4"/>
  <c r="BX324" i="4"/>
  <c r="BW324" i="4"/>
  <c r="BV324" i="4"/>
  <c r="BU324" i="4"/>
  <c r="BT324" i="4"/>
  <c r="BS324" i="4"/>
  <c r="BC324" i="4"/>
  <c r="CI324" i="4" s="1"/>
  <c r="DQ324" i="4" s="1"/>
  <c r="DS324" i="4" s="1"/>
  <c r="S324" i="4"/>
  <c r="J324" i="4"/>
  <c r="ET324" i="4" s="1"/>
  <c r="EX323" i="4"/>
  <c r="EW323" i="4"/>
  <c r="EV323" i="4"/>
  <c r="DV323" i="4" s="1"/>
  <c r="ES323" i="4"/>
  <c r="EF323" i="4"/>
  <c r="ED323" i="4" s="1"/>
  <c r="DX323" i="4"/>
  <c r="DR323" i="4"/>
  <c r="DP323" i="4"/>
  <c r="DN323" i="4"/>
  <c r="DK323" i="4"/>
  <c r="CT323" i="4"/>
  <c r="CQ323" i="4"/>
  <c r="CH323" i="4"/>
  <c r="CG323" i="4"/>
  <c r="DU323" i="4" s="1"/>
  <c r="CF323" i="4"/>
  <c r="CE323" i="4"/>
  <c r="CD323" i="4"/>
  <c r="CC323" i="4"/>
  <c r="CB323" i="4"/>
  <c r="CA323" i="4"/>
  <c r="DT323" i="4" s="1"/>
  <c r="BZ323" i="4"/>
  <c r="BY323" i="4"/>
  <c r="BX323" i="4"/>
  <c r="BW323" i="4"/>
  <c r="BV323" i="4"/>
  <c r="BU323" i="4"/>
  <c r="BT323" i="4"/>
  <c r="BS323" i="4"/>
  <c r="CI323" i="4" s="1"/>
  <c r="DQ323" i="4" s="1"/>
  <c r="DS323" i="4" s="1"/>
  <c r="BC323" i="4"/>
  <c r="S323" i="4"/>
  <c r="J323" i="4"/>
  <c r="K323" i="4" s="1"/>
  <c r="EX322" i="4"/>
  <c r="EW322" i="4"/>
  <c r="EV322" i="4"/>
  <c r="DV322" i="4" s="1"/>
  <c r="ES322" i="4"/>
  <c r="EF322" i="4"/>
  <c r="ED322" i="4" s="1"/>
  <c r="DX322" i="4"/>
  <c r="DT322" i="4"/>
  <c r="DR322" i="4"/>
  <c r="DP322" i="4"/>
  <c r="DN322" i="4"/>
  <c r="DK322" i="4"/>
  <c r="CT322" i="4"/>
  <c r="CQ322" i="4"/>
  <c r="DW322" i="4" s="1"/>
  <c r="CH322" i="4"/>
  <c r="CG322" i="4"/>
  <c r="DU322" i="4" s="1"/>
  <c r="CF322" i="4"/>
  <c r="CE322" i="4"/>
  <c r="CD322" i="4"/>
  <c r="CC322" i="4"/>
  <c r="CB322" i="4"/>
  <c r="CA322" i="4"/>
  <c r="BZ322" i="4"/>
  <c r="BY322" i="4"/>
  <c r="BX322" i="4"/>
  <c r="BW322" i="4"/>
  <c r="BV322" i="4"/>
  <c r="BU322" i="4"/>
  <c r="BT322" i="4"/>
  <c r="BS322" i="4"/>
  <c r="BC322" i="4"/>
  <c r="CI322" i="4" s="1"/>
  <c r="DQ322" i="4" s="1"/>
  <c r="DS322" i="4" s="1"/>
  <c r="S322" i="4"/>
  <c r="J322" i="4"/>
  <c r="EX321" i="4"/>
  <c r="EW321" i="4"/>
  <c r="EV321" i="4"/>
  <c r="ES321" i="4"/>
  <c r="EF321" i="4"/>
  <c r="ED321" i="4" s="1"/>
  <c r="DX321" i="4"/>
  <c r="DV321" i="4"/>
  <c r="DR321" i="4"/>
  <c r="DP321" i="4"/>
  <c r="DN321" i="4"/>
  <c r="DK321" i="4"/>
  <c r="CT321" i="4"/>
  <c r="CQ321" i="4"/>
  <c r="DW321" i="4" s="1"/>
  <c r="CH321" i="4"/>
  <c r="CG321" i="4"/>
  <c r="DU321" i="4" s="1"/>
  <c r="CF321" i="4"/>
  <c r="CE321" i="4"/>
  <c r="CD321" i="4"/>
  <c r="CC321" i="4"/>
  <c r="CB321" i="4"/>
  <c r="CA321" i="4"/>
  <c r="DT321" i="4" s="1"/>
  <c r="BZ321" i="4"/>
  <c r="BY321" i="4"/>
  <c r="BX321" i="4"/>
  <c r="BW321" i="4"/>
  <c r="BV321" i="4"/>
  <c r="BU321" i="4"/>
  <c r="BT321" i="4"/>
  <c r="BS321" i="4"/>
  <c r="BC321" i="4"/>
  <c r="CI321" i="4" s="1"/>
  <c r="DQ321" i="4" s="1"/>
  <c r="S321" i="4"/>
  <c r="J321" i="4"/>
  <c r="K321" i="4" s="1"/>
  <c r="EX320" i="4"/>
  <c r="EW320" i="4"/>
  <c r="EV320" i="4"/>
  <c r="ES320" i="4"/>
  <c r="EF320" i="4"/>
  <c r="ED320" i="4" s="1"/>
  <c r="DX320" i="4"/>
  <c r="DV320" i="4"/>
  <c r="DR320" i="4"/>
  <c r="DP320" i="4"/>
  <c r="DN320" i="4"/>
  <c r="DK320" i="4"/>
  <c r="CT320" i="4"/>
  <c r="CQ320" i="4"/>
  <c r="DW320" i="4" s="1"/>
  <c r="CH320" i="4"/>
  <c r="CG320" i="4"/>
  <c r="DU320" i="4" s="1"/>
  <c r="CF320" i="4"/>
  <c r="CE320" i="4"/>
  <c r="CD320" i="4"/>
  <c r="CC320" i="4"/>
  <c r="CB320" i="4"/>
  <c r="CA320" i="4"/>
  <c r="DT320" i="4" s="1"/>
  <c r="BZ320" i="4"/>
  <c r="BY320" i="4"/>
  <c r="BX320" i="4"/>
  <c r="BW320" i="4"/>
  <c r="BV320" i="4"/>
  <c r="BU320" i="4"/>
  <c r="BT320" i="4"/>
  <c r="BS320" i="4"/>
  <c r="BC320" i="4"/>
  <c r="S320" i="4"/>
  <c r="J320" i="4"/>
  <c r="K320" i="4" s="1"/>
  <c r="EX319" i="4"/>
  <c r="EW319" i="4"/>
  <c r="EV319" i="4"/>
  <c r="DV319" i="4" s="1"/>
  <c r="ES319" i="4"/>
  <c r="EF319" i="4"/>
  <c r="ED319" i="4" s="1"/>
  <c r="DX319" i="4"/>
  <c r="DW319" i="4"/>
  <c r="DR319" i="4"/>
  <c r="DP319" i="4"/>
  <c r="DN319" i="4"/>
  <c r="DK319" i="4"/>
  <c r="CT319" i="4"/>
  <c r="CQ319" i="4"/>
  <c r="CH319" i="4"/>
  <c r="CG319" i="4"/>
  <c r="DU319" i="4" s="1"/>
  <c r="CF319" i="4"/>
  <c r="CE319" i="4"/>
  <c r="CD319" i="4"/>
  <c r="CC319" i="4"/>
  <c r="CB319" i="4"/>
  <c r="CA319" i="4"/>
  <c r="DT319" i="4" s="1"/>
  <c r="BZ319" i="4"/>
  <c r="BY319" i="4"/>
  <c r="BX319" i="4"/>
  <c r="BW319" i="4"/>
  <c r="BV319" i="4"/>
  <c r="BU319" i="4"/>
  <c r="BT319" i="4"/>
  <c r="BS319" i="4"/>
  <c r="BC319" i="4"/>
  <c r="S319" i="4"/>
  <c r="J319" i="4"/>
  <c r="EX318" i="4"/>
  <c r="EW318" i="4"/>
  <c r="EV318" i="4"/>
  <c r="ES318" i="4"/>
  <c r="EF318" i="4"/>
  <c r="ED318" i="4" s="1"/>
  <c r="DX318" i="4"/>
  <c r="DV318" i="4"/>
  <c r="DT318" i="4"/>
  <c r="DR318" i="4"/>
  <c r="DP318" i="4"/>
  <c r="DN318" i="4"/>
  <c r="DK318" i="4"/>
  <c r="CT318" i="4"/>
  <c r="CQ318" i="4"/>
  <c r="CH318" i="4"/>
  <c r="CG318" i="4"/>
  <c r="DU318" i="4" s="1"/>
  <c r="CF318" i="4"/>
  <c r="CE318" i="4"/>
  <c r="CD318" i="4"/>
  <c r="CC318" i="4"/>
  <c r="CB318" i="4"/>
  <c r="CA318" i="4"/>
  <c r="BZ318" i="4"/>
  <c r="BY318" i="4"/>
  <c r="BX318" i="4"/>
  <c r="BW318" i="4"/>
  <c r="BV318" i="4"/>
  <c r="BU318" i="4"/>
  <c r="BT318" i="4"/>
  <c r="BS318" i="4"/>
  <c r="BC318" i="4"/>
  <c r="S318" i="4"/>
  <c r="J318" i="4"/>
  <c r="ET318" i="4" s="1"/>
  <c r="EU318" i="4" s="1"/>
  <c r="EX317" i="4"/>
  <c r="EW317" i="4"/>
  <c r="EV317" i="4"/>
  <c r="DV317" i="4" s="1"/>
  <c r="ES317" i="4"/>
  <c r="EF317" i="4"/>
  <c r="ED317" i="4" s="1"/>
  <c r="DX317" i="4"/>
  <c r="DR317" i="4"/>
  <c r="DP317" i="4"/>
  <c r="DN317" i="4"/>
  <c r="DK317" i="4"/>
  <c r="CT317" i="4"/>
  <c r="CQ317" i="4"/>
  <c r="CH317" i="4"/>
  <c r="CG317" i="4"/>
  <c r="DU317" i="4" s="1"/>
  <c r="CF317" i="4"/>
  <c r="CE317" i="4"/>
  <c r="CD317" i="4"/>
  <c r="CC317" i="4"/>
  <c r="CB317" i="4"/>
  <c r="CA317" i="4"/>
  <c r="DT317" i="4" s="1"/>
  <c r="BZ317" i="4"/>
  <c r="BY317" i="4"/>
  <c r="BX317" i="4"/>
  <c r="BW317" i="4"/>
  <c r="BV317" i="4"/>
  <c r="BU317" i="4"/>
  <c r="BT317" i="4"/>
  <c r="BS317" i="4"/>
  <c r="CI317" i="4" s="1"/>
  <c r="DQ317" i="4" s="1"/>
  <c r="DS317" i="4" s="1"/>
  <c r="BC317" i="4"/>
  <c r="S317" i="4"/>
  <c r="J317" i="4"/>
  <c r="K317" i="4" s="1"/>
  <c r="EX316" i="4"/>
  <c r="EW316" i="4"/>
  <c r="EV316" i="4"/>
  <c r="ET316" i="4"/>
  <c r="EU316" i="4" s="1"/>
  <c r="ES316" i="4"/>
  <c r="EF316" i="4"/>
  <c r="ED316" i="4" s="1"/>
  <c r="DX316" i="4"/>
  <c r="DV316" i="4"/>
  <c r="DR316" i="4"/>
  <c r="DP316" i="4"/>
  <c r="DN316" i="4"/>
  <c r="DK316" i="4"/>
  <c r="CT316" i="4"/>
  <c r="CQ316" i="4"/>
  <c r="DW316" i="4" s="1"/>
  <c r="CH316" i="4"/>
  <c r="CG316" i="4"/>
  <c r="DU316" i="4" s="1"/>
  <c r="CF316" i="4"/>
  <c r="CE316" i="4"/>
  <c r="CD316" i="4"/>
  <c r="CC316" i="4"/>
  <c r="CB316" i="4"/>
  <c r="CA316" i="4"/>
  <c r="DT316" i="4" s="1"/>
  <c r="BZ316" i="4"/>
  <c r="BY316" i="4"/>
  <c r="BX316" i="4"/>
  <c r="BW316" i="4"/>
  <c r="BV316" i="4"/>
  <c r="BU316" i="4"/>
  <c r="BT316" i="4"/>
  <c r="BS316" i="4"/>
  <c r="BC316" i="4"/>
  <c r="S316" i="4"/>
  <c r="K316" i="4"/>
  <c r="J316" i="4"/>
  <c r="EX315" i="4"/>
  <c r="EW315" i="4"/>
  <c r="EV315" i="4"/>
  <c r="DV315" i="4" s="1"/>
  <c r="ES315" i="4"/>
  <c r="EF315" i="4"/>
  <c r="ED315" i="4" s="1"/>
  <c r="DX315" i="4"/>
  <c r="DR315" i="4"/>
  <c r="DP315" i="4"/>
  <c r="DN315" i="4"/>
  <c r="DK315" i="4"/>
  <c r="CT315" i="4"/>
  <c r="CQ315" i="4"/>
  <c r="CH315" i="4"/>
  <c r="CG315" i="4"/>
  <c r="DU315" i="4" s="1"/>
  <c r="CF315" i="4"/>
  <c r="CE315" i="4"/>
  <c r="CD315" i="4"/>
  <c r="CC315" i="4"/>
  <c r="CB315" i="4"/>
  <c r="CA315" i="4"/>
  <c r="DT315" i="4" s="1"/>
  <c r="BZ315" i="4"/>
  <c r="BY315" i="4"/>
  <c r="BX315" i="4"/>
  <c r="BW315" i="4"/>
  <c r="BV315" i="4"/>
  <c r="BU315" i="4"/>
  <c r="BT315" i="4"/>
  <c r="BS315" i="4"/>
  <c r="BC315" i="4"/>
  <c r="S315" i="4"/>
  <c r="J315" i="4"/>
  <c r="K315" i="4" s="1"/>
  <c r="EX314" i="4"/>
  <c r="EW314" i="4"/>
  <c r="EV314" i="4"/>
  <c r="DV314" i="4" s="1"/>
  <c r="ES314" i="4"/>
  <c r="EF314" i="4"/>
  <c r="ED314" i="4" s="1"/>
  <c r="DX314" i="4"/>
  <c r="DT314" i="4"/>
  <c r="DR314" i="4"/>
  <c r="DP314" i="4"/>
  <c r="DN314" i="4"/>
  <c r="DK314" i="4"/>
  <c r="CT314" i="4"/>
  <c r="CQ314" i="4"/>
  <c r="DW314" i="4" s="1"/>
  <c r="CH314" i="4"/>
  <c r="CG314" i="4"/>
  <c r="DU314" i="4" s="1"/>
  <c r="CF314" i="4"/>
  <c r="CE314" i="4"/>
  <c r="CD314" i="4"/>
  <c r="CC314" i="4"/>
  <c r="CB314" i="4"/>
  <c r="CA314" i="4"/>
  <c r="BZ314" i="4"/>
  <c r="BY314" i="4"/>
  <c r="BX314" i="4"/>
  <c r="BW314" i="4"/>
  <c r="BV314" i="4"/>
  <c r="BU314" i="4"/>
  <c r="BT314" i="4"/>
  <c r="BS314" i="4"/>
  <c r="BC314" i="4"/>
  <c r="S314" i="4"/>
  <c r="J314" i="4"/>
  <c r="ET314" i="4" s="1"/>
  <c r="EU314" i="4" s="1"/>
  <c r="EX313" i="4"/>
  <c r="EW313" i="4"/>
  <c r="EV313" i="4"/>
  <c r="DV313" i="4" s="1"/>
  <c r="ES313" i="4"/>
  <c r="EF313" i="4"/>
  <c r="ED313" i="4" s="1"/>
  <c r="DX313" i="4"/>
  <c r="DR313" i="4"/>
  <c r="DP313" i="4"/>
  <c r="DN313" i="4"/>
  <c r="DK313" i="4"/>
  <c r="CT313" i="4"/>
  <c r="CQ313" i="4"/>
  <c r="CH313" i="4"/>
  <c r="CG313" i="4"/>
  <c r="DU313" i="4" s="1"/>
  <c r="CF313" i="4"/>
  <c r="CE313" i="4"/>
  <c r="CD313" i="4"/>
  <c r="CC313" i="4"/>
  <c r="CB313" i="4"/>
  <c r="CA313" i="4"/>
  <c r="DT313" i="4" s="1"/>
  <c r="BZ313" i="4"/>
  <c r="BY313" i="4"/>
  <c r="BX313" i="4"/>
  <c r="BW313" i="4"/>
  <c r="BV313" i="4"/>
  <c r="BU313" i="4"/>
  <c r="BT313" i="4"/>
  <c r="BS313" i="4"/>
  <c r="BC313" i="4"/>
  <c r="CI313" i="4" s="1"/>
  <c r="DQ313" i="4" s="1"/>
  <c r="S313" i="4"/>
  <c r="J313" i="4"/>
  <c r="K313" i="4" s="1"/>
  <c r="EX312" i="4"/>
  <c r="EW312" i="4"/>
  <c r="EV312" i="4"/>
  <c r="ES312" i="4"/>
  <c r="EF312" i="4"/>
  <c r="ED312" i="4" s="1"/>
  <c r="DX312" i="4"/>
  <c r="DV312" i="4"/>
  <c r="DR312" i="4"/>
  <c r="DP312" i="4"/>
  <c r="DN312" i="4"/>
  <c r="DK312" i="4"/>
  <c r="CT312" i="4"/>
  <c r="CQ312" i="4"/>
  <c r="DW312" i="4" s="1"/>
  <c r="CH312" i="4"/>
  <c r="CG312" i="4"/>
  <c r="DU312" i="4" s="1"/>
  <c r="CF312" i="4"/>
  <c r="CE312" i="4"/>
  <c r="CD312" i="4"/>
  <c r="CC312" i="4"/>
  <c r="CB312" i="4"/>
  <c r="CA312" i="4"/>
  <c r="DT312" i="4" s="1"/>
  <c r="BZ312" i="4"/>
  <c r="BY312" i="4"/>
  <c r="BX312" i="4"/>
  <c r="BW312" i="4"/>
  <c r="BV312" i="4"/>
  <c r="BU312" i="4"/>
  <c r="BT312" i="4"/>
  <c r="BS312" i="4"/>
  <c r="BC312" i="4"/>
  <c r="S312" i="4"/>
  <c r="J312" i="4"/>
  <c r="K312" i="4" s="1"/>
  <c r="EX311" i="4"/>
  <c r="EW311" i="4"/>
  <c r="EV311" i="4"/>
  <c r="DV311" i="4" s="1"/>
  <c r="ES311" i="4"/>
  <c r="EF311" i="4"/>
  <c r="ED311" i="4" s="1"/>
  <c r="DX311" i="4"/>
  <c r="DW311" i="4"/>
  <c r="DR311" i="4"/>
  <c r="DP311" i="4"/>
  <c r="DN311" i="4"/>
  <c r="DK311" i="4"/>
  <c r="CT311" i="4"/>
  <c r="CQ311" i="4"/>
  <c r="CH311" i="4"/>
  <c r="CG311" i="4"/>
  <c r="DU311" i="4" s="1"/>
  <c r="CF311" i="4"/>
  <c r="CE311" i="4"/>
  <c r="CD311" i="4"/>
  <c r="CC311" i="4"/>
  <c r="CB311" i="4"/>
  <c r="CA311" i="4"/>
  <c r="DT311" i="4" s="1"/>
  <c r="BZ311" i="4"/>
  <c r="BY311" i="4"/>
  <c r="BX311" i="4"/>
  <c r="BW311" i="4"/>
  <c r="BV311" i="4"/>
  <c r="BU311" i="4"/>
  <c r="BT311" i="4"/>
  <c r="BS311" i="4"/>
  <c r="BC311" i="4"/>
  <c r="S311" i="4"/>
  <c r="J311" i="4"/>
  <c r="EX310" i="4"/>
  <c r="EW310" i="4"/>
  <c r="EV310" i="4"/>
  <c r="ES310" i="4"/>
  <c r="EF310" i="4"/>
  <c r="ED310" i="4" s="1"/>
  <c r="DX310" i="4"/>
  <c r="DV310" i="4"/>
  <c r="DR310" i="4"/>
  <c r="DP310" i="4"/>
  <c r="DN310" i="4"/>
  <c r="DK310" i="4"/>
  <c r="CT310" i="4"/>
  <c r="CQ310" i="4"/>
  <c r="CH310" i="4"/>
  <c r="CG310" i="4"/>
  <c r="DU310" i="4" s="1"/>
  <c r="CF310" i="4"/>
  <c r="CE310" i="4"/>
  <c r="CD310" i="4"/>
  <c r="CC310" i="4"/>
  <c r="CB310" i="4"/>
  <c r="CA310" i="4"/>
  <c r="DT310" i="4" s="1"/>
  <c r="BZ310" i="4"/>
  <c r="BY310" i="4"/>
  <c r="BX310" i="4"/>
  <c r="BW310" i="4"/>
  <c r="BV310" i="4"/>
  <c r="BU310" i="4"/>
  <c r="BT310" i="4"/>
  <c r="BS310" i="4"/>
  <c r="BC310" i="4"/>
  <c r="S310" i="4"/>
  <c r="J310" i="4"/>
  <c r="ET310" i="4" s="1"/>
  <c r="EU310" i="4" s="1"/>
  <c r="EX309" i="4"/>
  <c r="EW309" i="4"/>
  <c r="EV309" i="4"/>
  <c r="DV309" i="4" s="1"/>
  <c r="ES309" i="4"/>
  <c r="EF309" i="4"/>
  <c r="ED309" i="4" s="1"/>
  <c r="DX309" i="4"/>
  <c r="DR309" i="4"/>
  <c r="DP309" i="4"/>
  <c r="DN309" i="4"/>
  <c r="DK309" i="4"/>
  <c r="CT309" i="4"/>
  <c r="DW309" i="4" s="1"/>
  <c r="CQ309" i="4"/>
  <c r="CH309" i="4"/>
  <c r="CG309" i="4"/>
  <c r="DU309" i="4" s="1"/>
  <c r="CF309" i="4"/>
  <c r="CE309" i="4"/>
  <c r="CD309" i="4"/>
  <c r="CC309" i="4"/>
  <c r="CB309" i="4"/>
  <c r="CA309" i="4"/>
  <c r="DT309" i="4" s="1"/>
  <c r="BZ309" i="4"/>
  <c r="BY309" i="4"/>
  <c r="BX309" i="4"/>
  <c r="BW309" i="4"/>
  <c r="BV309" i="4"/>
  <c r="BU309" i="4"/>
  <c r="BT309" i="4"/>
  <c r="BS309" i="4"/>
  <c r="BC309" i="4"/>
  <c r="S309" i="4"/>
  <c r="J309" i="4"/>
  <c r="K309" i="4" s="1"/>
  <c r="EX308" i="4"/>
  <c r="EW308" i="4"/>
  <c r="EV308" i="4"/>
  <c r="ES308" i="4"/>
  <c r="EF308" i="4"/>
  <c r="ED308" i="4" s="1"/>
  <c r="DX308" i="4"/>
  <c r="DV308" i="4"/>
  <c r="DR308" i="4"/>
  <c r="DP308" i="4"/>
  <c r="DN308" i="4"/>
  <c r="DK308" i="4"/>
  <c r="CT308" i="4"/>
  <c r="CQ308" i="4"/>
  <c r="DW308" i="4" s="1"/>
  <c r="CH308" i="4"/>
  <c r="CG308" i="4"/>
  <c r="DU308" i="4" s="1"/>
  <c r="CF308" i="4"/>
  <c r="CE308" i="4"/>
  <c r="CD308" i="4"/>
  <c r="CC308" i="4"/>
  <c r="CB308" i="4"/>
  <c r="CA308" i="4"/>
  <c r="DT308" i="4" s="1"/>
  <c r="BZ308" i="4"/>
  <c r="BY308" i="4"/>
  <c r="BX308" i="4"/>
  <c r="BW308" i="4"/>
  <c r="BV308" i="4"/>
  <c r="BU308" i="4"/>
  <c r="BT308" i="4"/>
  <c r="BS308" i="4"/>
  <c r="BC308" i="4"/>
  <c r="S308" i="4"/>
  <c r="J308" i="4"/>
  <c r="EX307" i="4"/>
  <c r="EW307" i="4"/>
  <c r="EV307" i="4"/>
  <c r="DV307" i="4" s="1"/>
  <c r="ES307" i="4"/>
  <c r="EF307" i="4"/>
  <c r="ED307" i="4" s="1"/>
  <c r="DX307" i="4"/>
  <c r="DR307" i="4"/>
  <c r="DP307" i="4"/>
  <c r="DN307" i="4"/>
  <c r="DK307" i="4"/>
  <c r="CT307" i="4"/>
  <c r="CQ307" i="4"/>
  <c r="CH307" i="4"/>
  <c r="CG307" i="4"/>
  <c r="DU307" i="4" s="1"/>
  <c r="CF307" i="4"/>
  <c r="CE307" i="4"/>
  <c r="CD307" i="4"/>
  <c r="CC307" i="4"/>
  <c r="CB307" i="4"/>
  <c r="CA307" i="4"/>
  <c r="DT307" i="4" s="1"/>
  <c r="BZ307" i="4"/>
  <c r="BY307" i="4"/>
  <c r="BX307" i="4"/>
  <c r="BW307" i="4"/>
  <c r="BV307" i="4"/>
  <c r="BU307" i="4"/>
  <c r="BT307" i="4"/>
  <c r="BS307" i="4"/>
  <c r="BC307" i="4"/>
  <c r="S307" i="4"/>
  <c r="J307" i="4"/>
  <c r="K307" i="4" s="1"/>
  <c r="EX306" i="4"/>
  <c r="EW306" i="4"/>
  <c r="EV306" i="4"/>
  <c r="DV306" i="4" s="1"/>
  <c r="ES306" i="4"/>
  <c r="EF306" i="4"/>
  <c r="ED306" i="4" s="1"/>
  <c r="DX306" i="4"/>
  <c r="DR306" i="4"/>
  <c r="DP306" i="4"/>
  <c r="DN306" i="4"/>
  <c r="DK306" i="4"/>
  <c r="CT306" i="4"/>
  <c r="CQ306" i="4"/>
  <c r="CH306" i="4"/>
  <c r="CG306" i="4"/>
  <c r="DU306" i="4" s="1"/>
  <c r="CF306" i="4"/>
  <c r="CE306" i="4"/>
  <c r="CD306" i="4"/>
  <c r="CC306" i="4"/>
  <c r="CB306" i="4"/>
  <c r="CA306" i="4"/>
  <c r="DT306" i="4" s="1"/>
  <c r="BZ306" i="4"/>
  <c r="BY306" i="4"/>
  <c r="BX306" i="4"/>
  <c r="BW306" i="4"/>
  <c r="BV306" i="4"/>
  <c r="BU306" i="4"/>
  <c r="BT306" i="4"/>
  <c r="BS306" i="4"/>
  <c r="BC306" i="4"/>
  <c r="CI306" i="4" s="1"/>
  <c r="DQ306" i="4" s="1"/>
  <c r="DS306" i="4" s="1"/>
  <c r="S306" i="4"/>
  <c r="J306" i="4"/>
  <c r="ET306" i="4" s="1"/>
  <c r="EU306" i="4" s="1"/>
  <c r="EX305" i="4"/>
  <c r="EW305" i="4"/>
  <c r="EV305" i="4"/>
  <c r="DV305" i="4" s="1"/>
  <c r="ES305" i="4"/>
  <c r="EF305" i="4"/>
  <c r="ED305" i="4" s="1"/>
  <c r="DX305" i="4"/>
  <c r="DR305" i="4"/>
  <c r="DP305" i="4"/>
  <c r="DN305" i="4"/>
  <c r="DK305" i="4"/>
  <c r="CT305" i="4"/>
  <c r="CQ305" i="4"/>
  <c r="DW305" i="4" s="1"/>
  <c r="CH305" i="4"/>
  <c r="CG305" i="4"/>
  <c r="DU305" i="4" s="1"/>
  <c r="CF305" i="4"/>
  <c r="CE305" i="4"/>
  <c r="CD305" i="4"/>
  <c r="CC305" i="4"/>
  <c r="CB305" i="4"/>
  <c r="CA305" i="4"/>
  <c r="DT305" i="4" s="1"/>
  <c r="BZ305" i="4"/>
  <c r="BY305" i="4"/>
  <c r="BX305" i="4"/>
  <c r="BW305" i="4"/>
  <c r="BV305" i="4"/>
  <c r="BU305" i="4"/>
  <c r="BT305" i="4"/>
  <c r="BS305" i="4"/>
  <c r="BC305" i="4"/>
  <c r="S305" i="4"/>
  <c r="J305" i="4"/>
  <c r="K305" i="4" s="1"/>
  <c r="EX304" i="4"/>
  <c r="EW304" i="4"/>
  <c r="EV304" i="4"/>
  <c r="ES304" i="4"/>
  <c r="EF304" i="4"/>
  <c r="ED304" i="4" s="1"/>
  <c r="DX304" i="4"/>
  <c r="DV304" i="4"/>
  <c r="DR304" i="4"/>
  <c r="DP304" i="4"/>
  <c r="DN304" i="4"/>
  <c r="DK304" i="4"/>
  <c r="CT304" i="4"/>
  <c r="CQ304" i="4"/>
  <c r="DW304" i="4" s="1"/>
  <c r="CH304" i="4"/>
  <c r="CG304" i="4"/>
  <c r="DU304" i="4" s="1"/>
  <c r="CF304" i="4"/>
  <c r="CE304" i="4"/>
  <c r="CD304" i="4"/>
  <c r="CC304" i="4"/>
  <c r="CB304" i="4"/>
  <c r="CA304" i="4"/>
  <c r="DT304" i="4" s="1"/>
  <c r="BZ304" i="4"/>
  <c r="BY304" i="4"/>
  <c r="BX304" i="4"/>
  <c r="BW304" i="4"/>
  <c r="BV304" i="4"/>
  <c r="BU304" i="4"/>
  <c r="BT304" i="4"/>
  <c r="BS304" i="4"/>
  <c r="BC304" i="4"/>
  <c r="S304" i="4"/>
  <c r="J304" i="4"/>
  <c r="K304" i="4" s="1"/>
  <c r="EX303" i="4"/>
  <c r="EW303" i="4"/>
  <c r="EV303" i="4"/>
  <c r="DV303" i="4" s="1"/>
  <c r="DY303" i="4" s="1"/>
  <c r="ES303" i="4"/>
  <c r="EF303" i="4"/>
  <c r="ED303" i="4" s="1"/>
  <c r="DX303" i="4"/>
  <c r="DR303" i="4"/>
  <c r="DP303" i="4"/>
  <c r="DN303" i="4"/>
  <c r="DK303" i="4"/>
  <c r="CT303" i="4"/>
  <c r="CQ303" i="4"/>
  <c r="DW303" i="4" s="1"/>
  <c r="CH303" i="4"/>
  <c r="CG303" i="4"/>
  <c r="DU303" i="4" s="1"/>
  <c r="CF303" i="4"/>
  <c r="CE303" i="4"/>
  <c r="CD303" i="4"/>
  <c r="CC303" i="4"/>
  <c r="CB303" i="4"/>
  <c r="CA303" i="4"/>
  <c r="DT303" i="4" s="1"/>
  <c r="BZ303" i="4"/>
  <c r="BY303" i="4"/>
  <c r="BX303" i="4"/>
  <c r="BW303" i="4"/>
  <c r="BV303" i="4"/>
  <c r="BU303" i="4"/>
  <c r="BT303" i="4"/>
  <c r="BS303" i="4"/>
  <c r="CI303" i="4" s="1"/>
  <c r="DQ303" i="4" s="1"/>
  <c r="DS303" i="4" s="1"/>
  <c r="BC303" i="4"/>
  <c r="S303" i="4"/>
  <c r="J303" i="4"/>
  <c r="ET303" i="4" s="1"/>
  <c r="EU303" i="4" s="1"/>
  <c r="EX302" i="4"/>
  <c r="EW302" i="4"/>
  <c r="EV302" i="4"/>
  <c r="DV302" i="4" s="1"/>
  <c r="ES302" i="4"/>
  <c r="EF302" i="4"/>
  <c r="ED302" i="4" s="1"/>
  <c r="DX302" i="4"/>
  <c r="DU302" i="4"/>
  <c r="DR302" i="4"/>
  <c r="DP302" i="4"/>
  <c r="DN302" i="4"/>
  <c r="DK302" i="4"/>
  <c r="CT302" i="4"/>
  <c r="CQ302" i="4"/>
  <c r="DW302" i="4" s="1"/>
  <c r="CH302" i="4"/>
  <c r="CG302" i="4"/>
  <c r="CF302" i="4"/>
  <c r="CE302" i="4"/>
  <c r="CD302" i="4"/>
  <c r="CC302" i="4"/>
  <c r="CB302" i="4"/>
  <c r="CA302" i="4"/>
  <c r="DT302" i="4" s="1"/>
  <c r="BZ302" i="4"/>
  <c r="BY302" i="4"/>
  <c r="BX302" i="4"/>
  <c r="BW302" i="4"/>
  <c r="BV302" i="4"/>
  <c r="BU302" i="4"/>
  <c r="BT302" i="4"/>
  <c r="BS302" i="4"/>
  <c r="BC302" i="4"/>
  <c r="S302" i="4"/>
  <c r="J302" i="4"/>
  <c r="ET302" i="4" s="1"/>
  <c r="EU302" i="4" s="1"/>
  <c r="EX301" i="4"/>
  <c r="EW301" i="4"/>
  <c r="EV301" i="4"/>
  <c r="DV301" i="4" s="1"/>
  <c r="ES301" i="4"/>
  <c r="EF301" i="4"/>
  <c r="ED301" i="4" s="1"/>
  <c r="DX301" i="4"/>
  <c r="DR301" i="4"/>
  <c r="DP301" i="4"/>
  <c r="DN301" i="4"/>
  <c r="DK301" i="4"/>
  <c r="CT301" i="4"/>
  <c r="CQ301" i="4"/>
  <c r="CH301" i="4"/>
  <c r="CG301" i="4"/>
  <c r="DU301" i="4" s="1"/>
  <c r="CF301" i="4"/>
  <c r="CE301" i="4"/>
  <c r="CD301" i="4"/>
  <c r="CC301" i="4"/>
  <c r="CB301" i="4"/>
  <c r="CA301" i="4"/>
  <c r="DT301" i="4" s="1"/>
  <c r="BZ301" i="4"/>
  <c r="BY301" i="4"/>
  <c r="BX301" i="4"/>
  <c r="BW301" i="4"/>
  <c r="BV301" i="4"/>
  <c r="BU301" i="4"/>
  <c r="BT301" i="4"/>
  <c r="BS301" i="4"/>
  <c r="BC301" i="4"/>
  <c r="S301" i="4"/>
  <c r="J301" i="4"/>
  <c r="K301" i="4" s="1"/>
  <c r="EX300" i="4"/>
  <c r="EW300" i="4"/>
  <c r="EV300" i="4"/>
  <c r="ES300" i="4"/>
  <c r="EF300" i="4"/>
  <c r="ED300" i="4" s="1"/>
  <c r="DX300" i="4"/>
  <c r="DV300" i="4"/>
  <c r="DR300" i="4"/>
  <c r="DP300" i="4"/>
  <c r="DN300" i="4"/>
  <c r="DK300" i="4"/>
  <c r="CT300" i="4"/>
  <c r="CQ300" i="4"/>
  <c r="DW300" i="4" s="1"/>
  <c r="CH300" i="4"/>
  <c r="CG300" i="4"/>
  <c r="DU300" i="4" s="1"/>
  <c r="CF300" i="4"/>
  <c r="CE300" i="4"/>
  <c r="CD300" i="4"/>
  <c r="CC300" i="4"/>
  <c r="CB300" i="4"/>
  <c r="CA300" i="4"/>
  <c r="DT300" i="4" s="1"/>
  <c r="BZ300" i="4"/>
  <c r="BY300" i="4"/>
  <c r="BX300" i="4"/>
  <c r="BW300" i="4"/>
  <c r="BV300" i="4"/>
  <c r="BU300" i="4"/>
  <c r="BT300" i="4"/>
  <c r="BS300" i="4"/>
  <c r="BC300" i="4"/>
  <c r="S300" i="4"/>
  <c r="J300" i="4"/>
  <c r="ET300" i="4" s="1"/>
  <c r="EU300" i="4" s="1"/>
  <c r="EX299" i="4"/>
  <c r="EW299" i="4"/>
  <c r="EV299" i="4"/>
  <c r="DV299" i="4" s="1"/>
  <c r="ES299" i="4"/>
  <c r="EF299" i="4"/>
  <c r="ED299" i="4" s="1"/>
  <c r="DX299" i="4"/>
  <c r="DT299" i="4"/>
  <c r="DR299" i="4"/>
  <c r="DP299" i="4"/>
  <c r="DN299" i="4"/>
  <c r="DK299" i="4"/>
  <c r="CT299" i="4"/>
  <c r="CQ299" i="4"/>
  <c r="CH299" i="4"/>
  <c r="CG299" i="4"/>
  <c r="DU299" i="4" s="1"/>
  <c r="CF299" i="4"/>
  <c r="CE299" i="4"/>
  <c r="CD299" i="4"/>
  <c r="CC299" i="4"/>
  <c r="CB299" i="4"/>
  <c r="CA299" i="4"/>
  <c r="BZ299" i="4"/>
  <c r="BY299" i="4"/>
  <c r="BX299" i="4"/>
  <c r="BW299" i="4"/>
  <c r="BV299" i="4"/>
  <c r="BU299" i="4"/>
  <c r="BT299" i="4"/>
  <c r="BS299" i="4"/>
  <c r="BC299" i="4"/>
  <c r="S299" i="4"/>
  <c r="J299" i="4"/>
  <c r="K299" i="4" s="1"/>
  <c r="EX298" i="4"/>
  <c r="EW298" i="4"/>
  <c r="EV298" i="4"/>
  <c r="DV298" i="4" s="1"/>
  <c r="ES298" i="4"/>
  <c r="EF298" i="4"/>
  <c r="ED298" i="4" s="1"/>
  <c r="DX298" i="4"/>
  <c r="DR298" i="4"/>
  <c r="DP298" i="4"/>
  <c r="DN298" i="4"/>
  <c r="DK298" i="4"/>
  <c r="CT298" i="4"/>
  <c r="CQ298" i="4"/>
  <c r="DW298" i="4" s="1"/>
  <c r="CH298" i="4"/>
  <c r="CG298" i="4"/>
  <c r="DU298" i="4" s="1"/>
  <c r="CF298" i="4"/>
  <c r="CE298" i="4"/>
  <c r="CD298" i="4"/>
  <c r="CC298" i="4"/>
  <c r="CB298" i="4"/>
  <c r="CA298" i="4"/>
  <c r="DT298" i="4" s="1"/>
  <c r="BZ298" i="4"/>
  <c r="BY298" i="4"/>
  <c r="BX298" i="4"/>
  <c r="BW298" i="4"/>
  <c r="BV298" i="4"/>
  <c r="BU298" i="4"/>
  <c r="BT298" i="4"/>
  <c r="BS298" i="4"/>
  <c r="BC298" i="4"/>
  <c r="S298" i="4"/>
  <c r="J298" i="4"/>
  <c r="ET298" i="4" s="1"/>
  <c r="EU298" i="4" s="1"/>
  <c r="EX297" i="4"/>
  <c r="EW297" i="4"/>
  <c r="EV297" i="4"/>
  <c r="ES297" i="4"/>
  <c r="EF297" i="4"/>
  <c r="ED297" i="4" s="1"/>
  <c r="DX297" i="4"/>
  <c r="DV297" i="4"/>
  <c r="DR297" i="4"/>
  <c r="DP297" i="4"/>
  <c r="DN297" i="4"/>
  <c r="DK297" i="4"/>
  <c r="CT297" i="4"/>
  <c r="DW297" i="4" s="1"/>
  <c r="CQ297" i="4"/>
  <c r="CH297" i="4"/>
  <c r="CG297" i="4"/>
  <c r="DU297" i="4" s="1"/>
  <c r="CF297" i="4"/>
  <c r="CE297" i="4"/>
  <c r="CD297" i="4"/>
  <c r="CC297" i="4"/>
  <c r="CB297" i="4"/>
  <c r="CA297" i="4"/>
  <c r="DT297" i="4" s="1"/>
  <c r="BZ297" i="4"/>
  <c r="BY297" i="4"/>
  <c r="BX297" i="4"/>
  <c r="BW297" i="4"/>
  <c r="BV297" i="4"/>
  <c r="BU297" i="4"/>
  <c r="BT297" i="4"/>
  <c r="BS297" i="4"/>
  <c r="BC297" i="4"/>
  <c r="CI297" i="4" s="1"/>
  <c r="DQ297" i="4" s="1"/>
  <c r="DS297" i="4" s="1"/>
  <c r="S297" i="4"/>
  <c r="J297" i="4"/>
  <c r="K297" i="4" s="1"/>
  <c r="EX296" i="4"/>
  <c r="EW296" i="4"/>
  <c r="EV296" i="4"/>
  <c r="DV296" i="4" s="1"/>
  <c r="ES296" i="4"/>
  <c r="EF296" i="4"/>
  <c r="ED296" i="4" s="1"/>
  <c r="DX296" i="4"/>
  <c r="DR296" i="4"/>
  <c r="DP296" i="4"/>
  <c r="DN296" i="4"/>
  <c r="DK296" i="4"/>
  <c r="CT296" i="4"/>
  <c r="CQ296" i="4"/>
  <c r="DW296" i="4" s="1"/>
  <c r="CH296" i="4"/>
  <c r="CG296" i="4"/>
  <c r="DU296" i="4" s="1"/>
  <c r="CF296" i="4"/>
  <c r="CE296" i="4"/>
  <c r="CD296" i="4"/>
  <c r="CC296" i="4"/>
  <c r="CB296" i="4"/>
  <c r="CA296" i="4"/>
  <c r="DT296" i="4" s="1"/>
  <c r="BZ296" i="4"/>
  <c r="BY296" i="4"/>
  <c r="BX296" i="4"/>
  <c r="BW296" i="4"/>
  <c r="BV296" i="4"/>
  <c r="BU296" i="4"/>
  <c r="BT296" i="4"/>
  <c r="BS296" i="4"/>
  <c r="CI296" i="4" s="1"/>
  <c r="DQ296" i="4" s="1"/>
  <c r="DS296" i="4" s="1"/>
  <c r="BC296" i="4"/>
  <c r="S296" i="4"/>
  <c r="J296" i="4"/>
  <c r="K296" i="4" s="1"/>
  <c r="EX295" i="4"/>
  <c r="EW295" i="4"/>
  <c r="EV295" i="4"/>
  <c r="DV295" i="4" s="1"/>
  <c r="ES295" i="4"/>
  <c r="EF295" i="4"/>
  <c r="ED295" i="4"/>
  <c r="DX295" i="4"/>
  <c r="DR295" i="4"/>
  <c r="DP295" i="4"/>
  <c r="DN295" i="4"/>
  <c r="DK295" i="4"/>
  <c r="CT295" i="4"/>
  <c r="CQ295" i="4"/>
  <c r="DW295" i="4" s="1"/>
  <c r="CH295" i="4"/>
  <c r="CG295" i="4"/>
  <c r="DU295" i="4" s="1"/>
  <c r="CF295" i="4"/>
  <c r="CE295" i="4"/>
  <c r="CD295" i="4"/>
  <c r="CC295" i="4"/>
  <c r="CB295" i="4"/>
  <c r="CA295" i="4"/>
  <c r="DT295" i="4" s="1"/>
  <c r="BZ295" i="4"/>
  <c r="BY295" i="4"/>
  <c r="BX295" i="4"/>
  <c r="BW295" i="4"/>
  <c r="BV295" i="4"/>
  <c r="BU295" i="4"/>
  <c r="BT295" i="4"/>
  <c r="BS295" i="4"/>
  <c r="CI295" i="4" s="1"/>
  <c r="DQ295" i="4" s="1"/>
  <c r="BC295" i="4"/>
  <c r="S295" i="4"/>
  <c r="J295" i="4"/>
  <c r="EX294" i="4"/>
  <c r="EW294" i="4"/>
  <c r="EV294" i="4"/>
  <c r="ES294" i="4"/>
  <c r="EF294" i="4"/>
  <c r="ED294" i="4" s="1"/>
  <c r="DX294" i="4"/>
  <c r="DV294" i="4"/>
  <c r="DT294" i="4"/>
  <c r="DR294" i="4"/>
  <c r="DP294" i="4"/>
  <c r="DN294" i="4"/>
  <c r="DK294" i="4"/>
  <c r="CT294" i="4"/>
  <c r="CQ294" i="4"/>
  <c r="DW294" i="4" s="1"/>
  <c r="CH294" i="4"/>
  <c r="CG294" i="4"/>
  <c r="DU294" i="4" s="1"/>
  <c r="CF294" i="4"/>
  <c r="CE294" i="4"/>
  <c r="CD294" i="4"/>
  <c r="CC294" i="4"/>
  <c r="CB294" i="4"/>
  <c r="CA294" i="4"/>
  <c r="BZ294" i="4"/>
  <c r="BY294" i="4"/>
  <c r="BX294" i="4"/>
  <c r="BW294" i="4"/>
  <c r="BV294" i="4"/>
  <c r="BU294" i="4"/>
  <c r="BT294" i="4"/>
  <c r="BS294" i="4"/>
  <c r="BC294" i="4"/>
  <c r="S294" i="4"/>
  <c r="J294" i="4"/>
  <c r="ET294" i="4" s="1"/>
  <c r="EU294" i="4" s="1"/>
  <c r="EX293" i="4"/>
  <c r="EW293" i="4"/>
  <c r="EV293" i="4"/>
  <c r="DV293" i="4" s="1"/>
  <c r="ES293" i="4"/>
  <c r="EF293" i="4"/>
  <c r="ED293" i="4" s="1"/>
  <c r="DY293" i="4"/>
  <c r="DX293" i="4"/>
  <c r="DR293" i="4"/>
  <c r="DP293" i="4"/>
  <c r="DN293" i="4"/>
  <c r="DK293" i="4"/>
  <c r="CT293" i="4"/>
  <c r="DW293" i="4" s="1"/>
  <c r="CQ293" i="4"/>
  <c r="CH293" i="4"/>
  <c r="CG293" i="4"/>
  <c r="DU293" i="4" s="1"/>
  <c r="CF293" i="4"/>
  <c r="CE293" i="4"/>
  <c r="CD293" i="4"/>
  <c r="CC293" i="4"/>
  <c r="CB293" i="4"/>
  <c r="CA293" i="4"/>
  <c r="DT293" i="4" s="1"/>
  <c r="BZ293" i="4"/>
  <c r="BY293" i="4"/>
  <c r="BX293" i="4"/>
  <c r="BW293" i="4"/>
  <c r="BV293" i="4"/>
  <c r="BU293" i="4"/>
  <c r="BT293" i="4"/>
  <c r="BS293" i="4"/>
  <c r="BC293" i="4"/>
  <c r="S293" i="4"/>
  <c r="J293" i="4"/>
  <c r="K293" i="4" s="1"/>
  <c r="EX292" i="4"/>
  <c r="EW292" i="4"/>
  <c r="EV292" i="4"/>
  <c r="ES292" i="4"/>
  <c r="EF292" i="4"/>
  <c r="ED292" i="4" s="1"/>
  <c r="DX292" i="4"/>
  <c r="DV292" i="4"/>
  <c r="DR292" i="4"/>
  <c r="DP292" i="4"/>
  <c r="DN292" i="4"/>
  <c r="DK292" i="4"/>
  <c r="CT292" i="4"/>
  <c r="CQ292" i="4"/>
  <c r="DW292" i="4" s="1"/>
  <c r="CH292" i="4"/>
  <c r="CG292" i="4"/>
  <c r="DU292" i="4" s="1"/>
  <c r="CF292" i="4"/>
  <c r="CE292" i="4"/>
  <c r="CD292" i="4"/>
  <c r="CC292" i="4"/>
  <c r="CB292" i="4"/>
  <c r="CA292" i="4"/>
  <c r="DT292" i="4" s="1"/>
  <c r="BZ292" i="4"/>
  <c r="BY292" i="4"/>
  <c r="BX292" i="4"/>
  <c r="BW292" i="4"/>
  <c r="BV292" i="4"/>
  <c r="BU292" i="4"/>
  <c r="BT292" i="4"/>
  <c r="BS292" i="4"/>
  <c r="BC292" i="4"/>
  <c r="CI292" i="4" s="1"/>
  <c r="DQ292" i="4" s="1"/>
  <c r="DS292" i="4" s="1"/>
  <c r="S292" i="4"/>
  <c r="J292" i="4"/>
  <c r="ET292" i="4" s="1"/>
  <c r="EU292" i="4" s="1"/>
  <c r="EX291" i="4"/>
  <c r="EW291" i="4"/>
  <c r="EV291" i="4"/>
  <c r="DV291" i="4" s="1"/>
  <c r="ES291" i="4"/>
  <c r="EF291" i="4"/>
  <c r="ED291" i="4" s="1"/>
  <c r="DX291" i="4"/>
  <c r="DR291" i="4"/>
  <c r="DP291" i="4"/>
  <c r="DN291" i="4"/>
  <c r="DK291" i="4"/>
  <c r="CT291" i="4"/>
  <c r="CQ291" i="4"/>
  <c r="DW291" i="4" s="1"/>
  <c r="CH291" i="4"/>
  <c r="CG291" i="4"/>
  <c r="DU291" i="4" s="1"/>
  <c r="CF291" i="4"/>
  <c r="CE291" i="4"/>
  <c r="CD291" i="4"/>
  <c r="CC291" i="4"/>
  <c r="CB291" i="4"/>
  <c r="CA291" i="4"/>
  <c r="DT291" i="4" s="1"/>
  <c r="BZ291" i="4"/>
  <c r="BY291" i="4"/>
  <c r="BX291" i="4"/>
  <c r="BW291" i="4"/>
  <c r="BV291" i="4"/>
  <c r="BU291" i="4"/>
  <c r="BT291" i="4"/>
  <c r="BS291" i="4"/>
  <c r="CI291" i="4" s="1"/>
  <c r="DQ291" i="4" s="1"/>
  <c r="BC291" i="4"/>
  <c r="S291" i="4"/>
  <c r="J291" i="4"/>
  <c r="K291" i="4" s="1"/>
  <c r="EX290" i="4"/>
  <c r="EW290" i="4"/>
  <c r="EV290" i="4"/>
  <c r="DV290" i="4" s="1"/>
  <c r="ES290" i="4"/>
  <c r="EF290" i="4"/>
  <c r="ED290" i="4" s="1"/>
  <c r="DX290" i="4"/>
  <c r="DT290" i="4"/>
  <c r="DR290" i="4"/>
  <c r="DQ290" i="4"/>
  <c r="DS290" i="4" s="1"/>
  <c r="DP290" i="4"/>
  <c r="DN290" i="4"/>
  <c r="DK290" i="4"/>
  <c r="CT290" i="4"/>
  <c r="CQ290" i="4"/>
  <c r="CH290" i="4"/>
  <c r="CG290" i="4"/>
  <c r="DU290" i="4" s="1"/>
  <c r="CF290" i="4"/>
  <c r="CE290" i="4"/>
  <c r="CD290" i="4"/>
  <c r="CC290" i="4"/>
  <c r="CB290" i="4"/>
  <c r="CA290" i="4"/>
  <c r="BZ290" i="4"/>
  <c r="BY290" i="4"/>
  <c r="BX290" i="4"/>
  <c r="BW290" i="4"/>
  <c r="BV290" i="4"/>
  <c r="BU290" i="4"/>
  <c r="BT290" i="4"/>
  <c r="BS290" i="4"/>
  <c r="BC290" i="4"/>
  <c r="CI290" i="4" s="1"/>
  <c r="S290" i="4"/>
  <c r="J290" i="4"/>
  <c r="ET290" i="4" s="1"/>
  <c r="EU290" i="4" s="1"/>
  <c r="EX289" i="4"/>
  <c r="EW289" i="4"/>
  <c r="EV289" i="4"/>
  <c r="DV289" i="4" s="1"/>
  <c r="ES289" i="4"/>
  <c r="EF289" i="4"/>
  <c r="ED289" i="4" s="1"/>
  <c r="DX289" i="4"/>
  <c r="DW289" i="4"/>
  <c r="DR289" i="4"/>
  <c r="DP289" i="4"/>
  <c r="DN289" i="4"/>
  <c r="DK289" i="4"/>
  <c r="CT289" i="4"/>
  <c r="CQ289" i="4"/>
  <c r="CH289" i="4"/>
  <c r="CG289" i="4"/>
  <c r="DU289" i="4" s="1"/>
  <c r="CF289" i="4"/>
  <c r="CE289" i="4"/>
  <c r="CD289" i="4"/>
  <c r="CC289" i="4"/>
  <c r="CB289" i="4"/>
  <c r="CA289" i="4"/>
  <c r="DT289" i="4" s="1"/>
  <c r="BZ289" i="4"/>
  <c r="BY289" i="4"/>
  <c r="BX289" i="4"/>
  <c r="BW289" i="4"/>
  <c r="BV289" i="4"/>
  <c r="BU289" i="4"/>
  <c r="BT289" i="4"/>
  <c r="BS289" i="4"/>
  <c r="BC289" i="4"/>
  <c r="S289" i="4"/>
  <c r="J289" i="4"/>
  <c r="K289" i="4" s="1"/>
  <c r="EX288" i="4"/>
  <c r="EW288" i="4"/>
  <c r="EV288" i="4"/>
  <c r="DV288" i="4" s="1"/>
  <c r="ES288" i="4"/>
  <c r="EF288" i="4"/>
  <c r="ED288" i="4" s="1"/>
  <c r="DX288" i="4"/>
  <c r="DR288" i="4"/>
  <c r="DP288" i="4"/>
  <c r="DN288" i="4"/>
  <c r="DK288" i="4"/>
  <c r="CT288" i="4"/>
  <c r="CQ288" i="4"/>
  <c r="CH288" i="4"/>
  <c r="CG288" i="4"/>
  <c r="DU288" i="4" s="1"/>
  <c r="CF288" i="4"/>
  <c r="CE288" i="4"/>
  <c r="CD288" i="4"/>
  <c r="CC288" i="4"/>
  <c r="CB288" i="4"/>
  <c r="CA288" i="4"/>
  <c r="DT288" i="4" s="1"/>
  <c r="BZ288" i="4"/>
  <c r="BY288" i="4"/>
  <c r="BX288" i="4"/>
  <c r="BW288" i="4"/>
  <c r="BV288" i="4"/>
  <c r="BU288" i="4"/>
  <c r="BT288" i="4"/>
  <c r="BS288" i="4"/>
  <c r="BC288" i="4"/>
  <c r="S288" i="4"/>
  <c r="J288" i="4"/>
  <c r="K288" i="4" s="1"/>
  <c r="EX287" i="4"/>
  <c r="EW287" i="4"/>
  <c r="EV287" i="4"/>
  <c r="DV287" i="4" s="1"/>
  <c r="ES287" i="4"/>
  <c r="EF287" i="4"/>
  <c r="ED287" i="4"/>
  <c r="DX287" i="4"/>
  <c r="DW287" i="4"/>
  <c r="DR287" i="4"/>
  <c r="DP287" i="4"/>
  <c r="DN287" i="4"/>
  <c r="DK287" i="4"/>
  <c r="CT287" i="4"/>
  <c r="CQ287" i="4"/>
  <c r="CH287" i="4"/>
  <c r="CG287" i="4"/>
  <c r="DU287" i="4" s="1"/>
  <c r="CF287" i="4"/>
  <c r="CE287" i="4"/>
  <c r="CD287" i="4"/>
  <c r="CC287" i="4"/>
  <c r="CB287" i="4"/>
  <c r="CA287" i="4"/>
  <c r="DT287" i="4" s="1"/>
  <c r="BZ287" i="4"/>
  <c r="BY287" i="4"/>
  <c r="BX287" i="4"/>
  <c r="BW287" i="4"/>
  <c r="BV287" i="4"/>
  <c r="BU287" i="4"/>
  <c r="BT287" i="4"/>
  <c r="BS287" i="4"/>
  <c r="CI287" i="4" s="1"/>
  <c r="DQ287" i="4" s="1"/>
  <c r="DS287" i="4" s="1"/>
  <c r="BC287" i="4"/>
  <c r="S287" i="4"/>
  <c r="J287" i="4"/>
  <c r="K287" i="4" s="1"/>
  <c r="EX286" i="4"/>
  <c r="EW286" i="4"/>
  <c r="EV286" i="4"/>
  <c r="DV286" i="4" s="1"/>
  <c r="ES286" i="4"/>
  <c r="EF286" i="4"/>
  <c r="ED286" i="4" s="1"/>
  <c r="DX286" i="4"/>
  <c r="DT286" i="4"/>
  <c r="DR286" i="4"/>
  <c r="DP286" i="4"/>
  <c r="DN286" i="4"/>
  <c r="DK286" i="4"/>
  <c r="CT286" i="4"/>
  <c r="CQ286" i="4"/>
  <c r="CH286" i="4"/>
  <c r="CG286" i="4"/>
  <c r="DU286" i="4" s="1"/>
  <c r="CF286" i="4"/>
  <c r="CE286" i="4"/>
  <c r="CD286" i="4"/>
  <c r="CC286" i="4"/>
  <c r="CB286" i="4"/>
  <c r="CA286" i="4"/>
  <c r="BZ286" i="4"/>
  <c r="BY286" i="4"/>
  <c r="BX286" i="4"/>
  <c r="BW286" i="4"/>
  <c r="BV286" i="4"/>
  <c r="BU286" i="4"/>
  <c r="BT286" i="4"/>
  <c r="BS286" i="4"/>
  <c r="BC286" i="4"/>
  <c r="S286" i="4"/>
  <c r="J286" i="4"/>
  <c r="ET286" i="4" s="1"/>
  <c r="EU286" i="4" s="1"/>
  <c r="EX285" i="4"/>
  <c r="EW285" i="4"/>
  <c r="EV285" i="4"/>
  <c r="DV285" i="4" s="1"/>
  <c r="ES285" i="4"/>
  <c r="EF285" i="4"/>
  <c r="ED285" i="4" s="1"/>
  <c r="DX285" i="4"/>
  <c r="DR285" i="4"/>
  <c r="DP285" i="4"/>
  <c r="DN285" i="4"/>
  <c r="DK285" i="4"/>
  <c r="CT285" i="4"/>
  <c r="DW285" i="4" s="1"/>
  <c r="CQ285" i="4"/>
  <c r="CH285" i="4"/>
  <c r="CG285" i="4"/>
  <c r="DU285" i="4" s="1"/>
  <c r="CF285" i="4"/>
  <c r="CE285" i="4"/>
  <c r="CD285" i="4"/>
  <c r="CC285" i="4"/>
  <c r="CB285" i="4"/>
  <c r="CA285" i="4"/>
  <c r="DT285" i="4" s="1"/>
  <c r="BZ285" i="4"/>
  <c r="BY285" i="4"/>
  <c r="BX285" i="4"/>
  <c r="BW285" i="4"/>
  <c r="BV285" i="4"/>
  <c r="BU285" i="4"/>
  <c r="BT285" i="4"/>
  <c r="BS285" i="4"/>
  <c r="BC285" i="4"/>
  <c r="S285" i="4"/>
  <c r="J285" i="4"/>
  <c r="K285" i="4" s="1"/>
  <c r="EX284" i="4"/>
  <c r="EW284" i="4"/>
  <c r="EV284" i="4"/>
  <c r="ET284" i="4"/>
  <c r="EU284" i="4" s="1"/>
  <c r="ES284" i="4"/>
  <c r="EF284" i="4"/>
  <c r="ED284" i="4" s="1"/>
  <c r="DX284" i="4"/>
  <c r="DV284" i="4"/>
  <c r="DR284" i="4"/>
  <c r="DP284" i="4"/>
  <c r="DN284" i="4"/>
  <c r="DK284" i="4"/>
  <c r="CT284" i="4"/>
  <c r="CQ284" i="4"/>
  <c r="DW284" i="4" s="1"/>
  <c r="CH284" i="4"/>
  <c r="CG284" i="4"/>
  <c r="DU284" i="4" s="1"/>
  <c r="CF284" i="4"/>
  <c r="CE284" i="4"/>
  <c r="CD284" i="4"/>
  <c r="CC284" i="4"/>
  <c r="CB284" i="4"/>
  <c r="CA284" i="4"/>
  <c r="DT284" i="4" s="1"/>
  <c r="BZ284" i="4"/>
  <c r="BY284" i="4"/>
  <c r="BX284" i="4"/>
  <c r="BW284" i="4"/>
  <c r="BV284" i="4"/>
  <c r="BU284" i="4"/>
  <c r="BT284" i="4"/>
  <c r="BS284" i="4"/>
  <c r="BC284" i="4"/>
  <c r="S284" i="4"/>
  <c r="J284" i="4"/>
  <c r="K284" i="4" s="1"/>
  <c r="EX283" i="4"/>
  <c r="EW283" i="4"/>
  <c r="EV283" i="4"/>
  <c r="DV283" i="4" s="1"/>
  <c r="ES283" i="4"/>
  <c r="EF283" i="4"/>
  <c r="ED283" i="4" s="1"/>
  <c r="DX283" i="4"/>
  <c r="DR283" i="4"/>
  <c r="DP283" i="4"/>
  <c r="DN283" i="4"/>
  <c r="DK283" i="4"/>
  <c r="CT283" i="4"/>
  <c r="CQ283" i="4"/>
  <c r="CH283" i="4"/>
  <c r="CG283" i="4"/>
  <c r="DU283" i="4" s="1"/>
  <c r="CF283" i="4"/>
  <c r="CE283" i="4"/>
  <c r="CD283" i="4"/>
  <c r="CC283" i="4"/>
  <c r="CB283" i="4"/>
  <c r="CA283" i="4"/>
  <c r="DT283" i="4" s="1"/>
  <c r="BZ283" i="4"/>
  <c r="BY283" i="4"/>
  <c r="BX283" i="4"/>
  <c r="BW283" i="4"/>
  <c r="BV283" i="4"/>
  <c r="BU283" i="4"/>
  <c r="BT283" i="4"/>
  <c r="BS283" i="4"/>
  <c r="CI283" i="4" s="1"/>
  <c r="DQ283" i="4" s="1"/>
  <c r="DS283" i="4" s="1"/>
  <c r="BC283" i="4"/>
  <c r="S283" i="4"/>
  <c r="J283" i="4"/>
  <c r="K283" i="4" s="1"/>
  <c r="EX282" i="4"/>
  <c r="EW282" i="4"/>
  <c r="EV282" i="4"/>
  <c r="DV282" i="4" s="1"/>
  <c r="ES282" i="4"/>
  <c r="EF282" i="4"/>
  <c r="ED282" i="4" s="1"/>
  <c r="DX282" i="4"/>
  <c r="DT282" i="4"/>
  <c r="DR282" i="4"/>
  <c r="DP282" i="4"/>
  <c r="DN282" i="4"/>
  <c r="DK282" i="4"/>
  <c r="CT282" i="4"/>
  <c r="CQ282" i="4"/>
  <c r="CH282" i="4"/>
  <c r="CG282" i="4"/>
  <c r="DU282" i="4" s="1"/>
  <c r="CF282" i="4"/>
  <c r="CE282" i="4"/>
  <c r="CD282" i="4"/>
  <c r="CC282" i="4"/>
  <c r="CB282" i="4"/>
  <c r="CA282" i="4"/>
  <c r="BZ282" i="4"/>
  <c r="BY282" i="4"/>
  <c r="BX282" i="4"/>
  <c r="BW282" i="4"/>
  <c r="BV282" i="4"/>
  <c r="BU282" i="4"/>
  <c r="BT282" i="4"/>
  <c r="BS282" i="4"/>
  <c r="BC282" i="4"/>
  <c r="CI282" i="4" s="1"/>
  <c r="DQ282" i="4" s="1"/>
  <c r="S282" i="4"/>
  <c r="J282" i="4"/>
  <c r="EX281" i="4"/>
  <c r="EW281" i="4"/>
  <c r="EV281" i="4"/>
  <c r="DV281" i="4" s="1"/>
  <c r="ET281" i="4"/>
  <c r="EU281" i="4" s="1"/>
  <c r="ES281" i="4"/>
  <c r="EF281" i="4"/>
  <c r="ED281" i="4" s="1"/>
  <c r="DX281" i="4"/>
  <c r="DR281" i="4"/>
  <c r="DP281" i="4"/>
  <c r="DN281" i="4"/>
  <c r="DK281" i="4"/>
  <c r="CT281" i="4"/>
  <c r="DW281" i="4" s="1"/>
  <c r="CQ281" i="4"/>
  <c r="CH281" i="4"/>
  <c r="CG281" i="4"/>
  <c r="DU281" i="4" s="1"/>
  <c r="CF281" i="4"/>
  <c r="CE281" i="4"/>
  <c r="CD281" i="4"/>
  <c r="CC281" i="4"/>
  <c r="CB281" i="4"/>
  <c r="CA281" i="4"/>
  <c r="DT281" i="4" s="1"/>
  <c r="BZ281" i="4"/>
  <c r="BY281" i="4"/>
  <c r="BX281" i="4"/>
  <c r="BW281" i="4"/>
  <c r="BV281" i="4"/>
  <c r="BU281" i="4"/>
  <c r="BT281" i="4"/>
  <c r="BS281" i="4"/>
  <c r="BC281" i="4"/>
  <c r="S281" i="4"/>
  <c r="J281" i="4"/>
  <c r="K281" i="4" s="1"/>
  <c r="EX280" i="4"/>
  <c r="EW280" i="4"/>
  <c r="EV280" i="4"/>
  <c r="ES280" i="4"/>
  <c r="EF280" i="4"/>
  <c r="ED280" i="4" s="1"/>
  <c r="DX280" i="4"/>
  <c r="DV280" i="4"/>
  <c r="DR280" i="4"/>
  <c r="DP280" i="4"/>
  <c r="DN280" i="4"/>
  <c r="DK280" i="4"/>
  <c r="CT280" i="4"/>
  <c r="CQ280" i="4"/>
  <c r="DW280" i="4" s="1"/>
  <c r="CH280" i="4"/>
  <c r="CG280" i="4"/>
  <c r="DU280" i="4" s="1"/>
  <c r="CF280" i="4"/>
  <c r="CE280" i="4"/>
  <c r="CD280" i="4"/>
  <c r="CC280" i="4"/>
  <c r="CB280" i="4"/>
  <c r="CA280" i="4"/>
  <c r="DT280" i="4" s="1"/>
  <c r="BZ280" i="4"/>
  <c r="BY280" i="4"/>
  <c r="BX280" i="4"/>
  <c r="BW280" i="4"/>
  <c r="BV280" i="4"/>
  <c r="BU280" i="4"/>
  <c r="BT280" i="4"/>
  <c r="BS280" i="4"/>
  <c r="CI280" i="4" s="1"/>
  <c r="DQ280" i="4" s="1"/>
  <c r="BC280" i="4"/>
  <c r="S280" i="4"/>
  <c r="J280" i="4"/>
  <c r="K280" i="4" s="1"/>
  <c r="EX279" i="4"/>
  <c r="EW279" i="4"/>
  <c r="EV279" i="4"/>
  <c r="DV279" i="4" s="1"/>
  <c r="ES279" i="4"/>
  <c r="EF279" i="4"/>
  <c r="ED279" i="4" s="1"/>
  <c r="DX279" i="4"/>
  <c r="DR279" i="4"/>
  <c r="DP279" i="4"/>
  <c r="DN279" i="4"/>
  <c r="DK279" i="4"/>
  <c r="CT279" i="4"/>
  <c r="CQ279" i="4"/>
  <c r="DW279" i="4" s="1"/>
  <c r="CH279" i="4"/>
  <c r="CG279" i="4"/>
  <c r="DU279" i="4" s="1"/>
  <c r="CF279" i="4"/>
  <c r="CE279" i="4"/>
  <c r="CD279" i="4"/>
  <c r="CC279" i="4"/>
  <c r="CB279" i="4"/>
  <c r="CA279" i="4"/>
  <c r="DT279" i="4" s="1"/>
  <c r="BZ279" i="4"/>
  <c r="BY279" i="4"/>
  <c r="BX279" i="4"/>
  <c r="BW279" i="4"/>
  <c r="BV279" i="4"/>
  <c r="BU279" i="4"/>
  <c r="BT279" i="4"/>
  <c r="BS279" i="4"/>
  <c r="CI279" i="4" s="1"/>
  <c r="DQ279" i="4" s="1"/>
  <c r="DS279" i="4" s="1"/>
  <c r="BC279" i="4"/>
  <c r="S279" i="4"/>
  <c r="J279" i="4"/>
  <c r="ET279" i="4" s="1"/>
  <c r="EU279" i="4" s="1"/>
  <c r="EX278" i="4"/>
  <c r="EW278" i="4"/>
  <c r="EV278" i="4"/>
  <c r="DV278" i="4" s="1"/>
  <c r="ES278" i="4"/>
  <c r="EF278" i="4"/>
  <c r="ED278" i="4" s="1"/>
  <c r="DX278" i="4"/>
  <c r="DU278" i="4"/>
  <c r="DR278" i="4"/>
  <c r="DP278" i="4"/>
  <c r="DN278" i="4"/>
  <c r="DK278" i="4"/>
  <c r="CT278" i="4"/>
  <c r="CQ278" i="4"/>
  <c r="CH278" i="4"/>
  <c r="CG278" i="4"/>
  <c r="CF278" i="4"/>
  <c r="CE278" i="4"/>
  <c r="CD278" i="4"/>
  <c r="CC278" i="4"/>
  <c r="CB278" i="4"/>
  <c r="CA278" i="4"/>
  <c r="DT278" i="4" s="1"/>
  <c r="BZ278" i="4"/>
  <c r="BY278" i="4"/>
  <c r="BX278" i="4"/>
  <c r="BW278" i="4"/>
  <c r="BV278" i="4"/>
  <c r="BU278" i="4"/>
  <c r="BT278" i="4"/>
  <c r="BS278" i="4"/>
  <c r="BC278" i="4"/>
  <c r="S278" i="4"/>
  <c r="J278" i="4"/>
  <c r="EX277" i="4"/>
  <c r="EW277" i="4"/>
  <c r="EV277" i="4"/>
  <c r="DV277" i="4" s="1"/>
  <c r="ES277" i="4"/>
  <c r="EF277" i="4"/>
  <c r="ED277" i="4" s="1"/>
  <c r="DX277" i="4"/>
  <c r="DR277" i="4"/>
  <c r="DP277" i="4"/>
  <c r="DN277" i="4"/>
  <c r="DK277" i="4"/>
  <c r="CT277" i="4"/>
  <c r="CQ277" i="4"/>
  <c r="CH277" i="4"/>
  <c r="CG277" i="4"/>
  <c r="DU277" i="4" s="1"/>
  <c r="CF277" i="4"/>
  <c r="CE277" i="4"/>
  <c r="CD277" i="4"/>
  <c r="CC277" i="4"/>
  <c r="CB277" i="4"/>
  <c r="CA277" i="4"/>
  <c r="DT277" i="4" s="1"/>
  <c r="BZ277" i="4"/>
  <c r="BY277" i="4"/>
  <c r="BX277" i="4"/>
  <c r="BW277" i="4"/>
  <c r="BV277" i="4"/>
  <c r="BU277" i="4"/>
  <c r="BT277" i="4"/>
  <c r="BS277" i="4"/>
  <c r="BC277" i="4"/>
  <c r="S277" i="4"/>
  <c r="J277" i="4"/>
  <c r="K277" i="4" s="1"/>
  <c r="EX276" i="4"/>
  <c r="EW276" i="4"/>
  <c r="EV276" i="4"/>
  <c r="DV276" i="4" s="1"/>
  <c r="ES276" i="4"/>
  <c r="EF276" i="4"/>
  <c r="ED276" i="4" s="1"/>
  <c r="DX276" i="4"/>
  <c r="DR276" i="4"/>
  <c r="DP276" i="4"/>
  <c r="DN276" i="4"/>
  <c r="DK276" i="4"/>
  <c r="CT276" i="4"/>
  <c r="CQ276" i="4"/>
  <c r="DW276" i="4" s="1"/>
  <c r="CH276" i="4"/>
  <c r="CG276" i="4"/>
  <c r="DU276" i="4" s="1"/>
  <c r="CF276" i="4"/>
  <c r="CE276" i="4"/>
  <c r="CD276" i="4"/>
  <c r="CC276" i="4"/>
  <c r="CB276" i="4"/>
  <c r="CA276" i="4"/>
  <c r="DT276" i="4" s="1"/>
  <c r="BZ276" i="4"/>
  <c r="BY276" i="4"/>
  <c r="BX276" i="4"/>
  <c r="BW276" i="4"/>
  <c r="BV276" i="4"/>
  <c r="BU276" i="4"/>
  <c r="BT276" i="4"/>
  <c r="BS276" i="4"/>
  <c r="BC276" i="4"/>
  <c r="S276" i="4"/>
  <c r="J276" i="4"/>
  <c r="ET276" i="4" s="1"/>
  <c r="EU276" i="4" s="1"/>
  <c r="EX275" i="4"/>
  <c r="EW275" i="4"/>
  <c r="EV275" i="4"/>
  <c r="DV275" i="4" s="1"/>
  <c r="ES275" i="4"/>
  <c r="EF275" i="4"/>
  <c r="ED275" i="4" s="1"/>
  <c r="DX275" i="4"/>
  <c r="DR275" i="4"/>
  <c r="DP275" i="4"/>
  <c r="DN275" i="4"/>
  <c r="DK275" i="4"/>
  <c r="CT275" i="4"/>
  <c r="CQ275" i="4"/>
  <c r="DW275" i="4" s="1"/>
  <c r="CH275" i="4"/>
  <c r="CG275" i="4"/>
  <c r="DU275" i="4" s="1"/>
  <c r="CF275" i="4"/>
  <c r="CE275" i="4"/>
  <c r="CD275" i="4"/>
  <c r="CC275" i="4"/>
  <c r="CB275" i="4"/>
  <c r="CA275" i="4"/>
  <c r="DT275" i="4" s="1"/>
  <c r="BZ275" i="4"/>
  <c r="BY275" i="4"/>
  <c r="BX275" i="4"/>
  <c r="BW275" i="4"/>
  <c r="BV275" i="4"/>
  <c r="BU275" i="4"/>
  <c r="BT275" i="4"/>
  <c r="BS275" i="4"/>
  <c r="CI275" i="4" s="1"/>
  <c r="DQ275" i="4" s="1"/>
  <c r="BC275" i="4"/>
  <c r="S275" i="4"/>
  <c r="J275" i="4"/>
  <c r="K275" i="4" s="1"/>
  <c r="EX274" i="4"/>
  <c r="EW274" i="4"/>
  <c r="EV274" i="4"/>
  <c r="DV274" i="4" s="1"/>
  <c r="ES274" i="4"/>
  <c r="EF274" i="4"/>
  <c r="ED274" i="4" s="1"/>
  <c r="DX274" i="4"/>
  <c r="DT274" i="4"/>
  <c r="DR274" i="4"/>
  <c r="DP274" i="4"/>
  <c r="DN274" i="4"/>
  <c r="DK274" i="4"/>
  <c r="CT274" i="4"/>
  <c r="CQ274" i="4"/>
  <c r="CH274" i="4"/>
  <c r="CG274" i="4"/>
  <c r="DU274" i="4" s="1"/>
  <c r="CF274" i="4"/>
  <c r="CE274" i="4"/>
  <c r="CD274" i="4"/>
  <c r="CC274" i="4"/>
  <c r="CB274" i="4"/>
  <c r="CA274" i="4"/>
  <c r="BZ274" i="4"/>
  <c r="BY274" i="4"/>
  <c r="BX274" i="4"/>
  <c r="BW274" i="4"/>
  <c r="BV274" i="4"/>
  <c r="BU274" i="4"/>
  <c r="BT274" i="4"/>
  <c r="BS274" i="4"/>
  <c r="BC274" i="4"/>
  <c r="S274" i="4"/>
  <c r="J274" i="4"/>
  <c r="EX273" i="4"/>
  <c r="EW273" i="4"/>
  <c r="EV273" i="4"/>
  <c r="ES273" i="4"/>
  <c r="EF273" i="4"/>
  <c r="ED273" i="4" s="1"/>
  <c r="DX273" i="4"/>
  <c r="DV273" i="4"/>
  <c r="DR273" i="4"/>
  <c r="DP273" i="4"/>
  <c r="DN273" i="4"/>
  <c r="DK273" i="4"/>
  <c r="CT273" i="4"/>
  <c r="DW273" i="4" s="1"/>
  <c r="CQ273" i="4"/>
  <c r="CH273" i="4"/>
  <c r="CG273" i="4"/>
  <c r="DU273" i="4" s="1"/>
  <c r="CF273" i="4"/>
  <c r="CE273" i="4"/>
  <c r="CD273" i="4"/>
  <c r="CC273" i="4"/>
  <c r="CB273" i="4"/>
  <c r="CA273" i="4"/>
  <c r="DT273" i="4" s="1"/>
  <c r="BZ273" i="4"/>
  <c r="BY273" i="4"/>
  <c r="BX273" i="4"/>
  <c r="BW273" i="4"/>
  <c r="BV273" i="4"/>
  <c r="BU273" i="4"/>
  <c r="BT273" i="4"/>
  <c r="BS273" i="4"/>
  <c r="BC273" i="4"/>
  <c r="CI273" i="4" s="1"/>
  <c r="DQ273" i="4" s="1"/>
  <c r="DS273" i="4" s="1"/>
  <c r="S273" i="4"/>
  <c r="J273" i="4"/>
  <c r="K273" i="4" s="1"/>
  <c r="EX272" i="4"/>
  <c r="EW272" i="4"/>
  <c r="EV272" i="4"/>
  <c r="DV272" i="4" s="1"/>
  <c r="ES272" i="4"/>
  <c r="EF272" i="4"/>
  <c r="ED272" i="4" s="1"/>
  <c r="DX272" i="4"/>
  <c r="DR272" i="4"/>
  <c r="DP272" i="4"/>
  <c r="DN272" i="4"/>
  <c r="DK272" i="4"/>
  <c r="CT272" i="4"/>
  <c r="CQ272" i="4"/>
  <c r="CH272" i="4"/>
  <c r="CG272" i="4"/>
  <c r="DU272" i="4" s="1"/>
  <c r="CF272" i="4"/>
  <c r="CE272" i="4"/>
  <c r="CD272" i="4"/>
  <c r="CC272" i="4"/>
  <c r="CB272" i="4"/>
  <c r="CA272" i="4"/>
  <c r="DT272" i="4" s="1"/>
  <c r="BZ272" i="4"/>
  <c r="BY272" i="4"/>
  <c r="BX272" i="4"/>
  <c r="BW272" i="4"/>
  <c r="BV272" i="4"/>
  <c r="BU272" i="4"/>
  <c r="BT272" i="4"/>
  <c r="BS272" i="4"/>
  <c r="BC272" i="4"/>
  <c r="S272" i="4"/>
  <c r="J272" i="4"/>
  <c r="K272" i="4" s="1"/>
  <c r="EX271" i="4"/>
  <c r="EW271" i="4"/>
  <c r="EV271" i="4"/>
  <c r="DV271" i="4" s="1"/>
  <c r="ES271" i="4"/>
  <c r="EF271" i="4"/>
  <c r="ED271" i="4" s="1"/>
  <c r="DX271" i="4"/>
  <c r="DR271" i="4"/>
  <c r="DP271" i="4"/>
  <c r="DN271" i="4"/>
  <c r="DK271" i="4"/>
  <c r="CT271" i="4"/>
  <c r="CQ271" i="4"/>
  <c r="DW271" i="4" s="1"/>
  <c r="CH271" i="4"/>
  <c r="CG271" i="4"/>
  <c r="DU271" i="4" s="1"/>
  <c r="CF271" i="4"/>
  <c r="CE271" i="4"/>
  <c r="CD271" i="4"/>
  <c r="CC271" i="4"/>
  <c r="CB271" i="4"/>
  <c r="CA271" i="4"/>
  <c r="DT271" i="4" s="1"/>
  <c r="BZ271" i="4"/>
  <c r="BY271" i="4"/>
  <c r="BX271" i="4"/>
  <c r="BW271" i="4"/>
  <c r="BV271" i="4"/>
  <c r="BU271" i="4"/>
  <c r="BT271" i="4"/>
  <c r="BS271" i="4"/>
  <c r="CI271" i="4" s="1"/>
  <c r="DQ271" i="4" s="1"/>
  <c r="BC271" i="4"/>
  <c r="S271" i="4"/>
  <c r="K271" i="4"/>
  <c r="J271" i="4"/>
  <c r="ET271" i="4" s="1"/>
  <c r="EU271" i="4" s="1"/>
  <c r="EX270" i="4"/>
  <c r="EW270" i="4"/>
  <c r="EV270" i="4"/>
  <c r="ES270" i="4"/>
  <c r="EF270" i="4"/>
  <c r="ED270" i="4" s="1"/>
  <c r="DX270" i="4"/>
  <c r="DV270" i="4"/>
  <c r="DU270" i="4"/>
  <c r="DR270" i="4"/>
  <c r="DP270" i="4"/>
  <c r="DN270" i="4"/>
  <c r="DK270" i="4"/>
  <c r="CT270" i="4"/>
  <c r="CQ270" i="4"/>
  <c r="CH270" i="4"/>
  <c r="CG270" i="4"/>
  <c r="CF270" i="4"/>
  <c r="CE270" i="4"/>
  <c r="CD270" i="4"/>
  <c r="CC270" i="4"/>
  <c r="CB270" i="4"/>
  <c r="CA270" i="4"/>
  <c r="DT270" i="4" s="1"/>
  <c r="BZ270" i="4"/>
  <c r="BY270" i="4"/>
  <c r="BX270" i="4"/>
  <c r="BW270" i="4"/>
  <c r="BV270" i="4"/>
  <c r="BU270" i="4"/>
  <c r="BT270" i="4"/>
  <c r="BS270" i="4"/>
  <c r="BC270" i="4"/>
  <c r="CI270" i="4" s="1"/>
  <c r="DQ270" i="4" s="1"/>
  <c r="DS270" i="4" s="1"/>
  <c r="S270" i="4"/>
  <c r="J270" i="4"/>
  <c r="ET270" i="4" s="1"/>
  <c r="EU270" i="4" s="1"/>
  <c r="EX269" i="4"/>
  <c r="EW269" i="4"/>
  <c r="EV269" i="4"/>
  <c r="DV269" i="4" s="1"/>
  <c r="ES269" i="4"/>
  <c r="EF269" i="4"/>
  <c r="ED269" i="4" s="1"/>
  <c r="DX269" i="4"/>
  <c r="DR269" i="4"/>
  <c r="DP269" i="4"/>
  <c r="DN269" i="4"/>
  <c r="DK269" i="4"/>
  <c r="CT269" i="4"/>
  <c r="DW269" i="4" s="1"/>
  <c r="CQ269" i="4"/>
  <c r="CH269" i="4"/>
  <c r="CG269" i="4"/>
  <c r="DU269" i="4" s="1"/>
  <c r="CF269" i="4"/>
  <c r="CE269" i="4"/>
  <c r="CD269" i="4"/>
  <c r="CC269" i="4"/>
  <c r="CB269" i="4"/>
  <c r="CA269" i="4"/>
  <c r="DT269" i="4" s="1"/>
  <c r="BZ269" i="4"/>
  <c r="BY269" i="4"/>
  <c r="BX269" i="4"/>
  <c r="BW269" i="4"/>
  <c r="BV269" i="4"/>
  <c r="BU269" i="4"/>
  <c r="BT269" i="4"/>
  <c r="BS269" i="4"/>
  <c r="BC269" i="4"/>
  <c r="S269" i="4"/>
  <c r="J269" i="4"/>
  <c r="K269" i="4" s="1"/>
  <c r="EX268" i="4"/>
  <c r="EW268" i="4"/>
  <c r="EV268" i="4"/>
  <c r="DV268" i="4" s="1"/>
  <c r="ES268" i="4"/>
  <c r="EF268" i="4"/>
  <c r="ED268" i="4" s="1"/>
  <c r="DX268" i="4"/>
  <c r="DR268" i="4"/>
  <c r="DP268" i="4"/>
  <c r="DN268" i="4"/>
  <c r="DK268" i="4"/>
  <c r="CT268" i="4"/>
  <c r="CQ268" i="4"/>
  <c r="DW268" i="4" s="1"/>
  <c r="CH268" i="4"/>
  <c r="CG268" i="4"/>
  <c r="DU268" i="4" s="1"/>
  <c r="CF268" i="4"/>
  <c r="CE268" i="4"/>
  <c r="CD268" i="4"/>
  <c r="CC268" i="4"/>
  <c r="CB268" i="4"/>
  <c r="CA268" i="4"/>
  <c r="DT268" i="4" s="1"/>
  <c r="BZ268" i="4"/>
  <c r="BY268" i="4"/>
  <c r="BX268" i="4"/>
  <c r="BW268" i="4"/>
  <c r="BV268" i="4"/>
  <c r="BU268" i="4"/>
  <c r="BT268" i="4"/>
  <c r="BS268" i="4"/>
  <c r="BC268" i="4"/>
  <c r="S268" i="4"/>
  <c r="J268" i="4"/>
  <c r="EX267" i="4"/>
  <c r="EW267" i="4"/>
  <c r="EV267" i="4"/>
  <c r="DV267" i="4" s="1"/>
  <c r="ET267" i="4"/>
  <c r="EU267" i="4" s="1"/>
  <c r="ES267" i="4"/>
  <c r="EF267" i="4"/>
  <c r="ED267" i="4" s="1"/>
  <c r="DX267" i="4"/>
  <c r="DR267" i="4"/>
  <c r="DP267" i="4"/>
  <c r="DN267" i="4"/>
  <c r="DK267" i="4"/>
  <c r="CT267" i="4"/>
  <c r="CQ267" i="4"/>
  <c r="CH267" i="4"/>
  <c r="CG267" i="4"/>
  <c r="DU267" i="4" s="1"/>
  <c r="CF267" i="4"/>
  <c r="CE267" i="4"/>
  <c r="CD267" i="4"/>
  <c r="CC267" i="4"/>
  <c r="CB267" i="4"/>
  <c r="CA267" i="4"/>
  <c r="DT267" i="4" s="1"/>
  <c r="BZ267" i="4"/>
  <c r="BY267" i="4"/>
  <c r="BX267" i="4"/>
  <c r="BW267" i="4"/>
  <c r="BV267" i="4"/>
  <c r="BU267" i="4"/>
  <c r="BT267" i="4"/>
  <c r="BS267" i="4"/>
  <c r="BC267" i="4"/>
  <c r="S267" i="4"/>
  <c r="J267" i="4"/>
  <c r="K267" i="4" s="1"/>
  <c r="EX266" i="4"/>
  <c r="EW266" i="4"/>
  <c r="EV266" i="4"/>
  <c r="DV266" i="4" s="1"/>
  <c r="ES266" i="4"/>
  <c r="EF266" i="4"/>
  <c r="ED266" i="4" s="1"/>
  <c r="DX266" i="4"/>
  <c r="DR266" i="4"/>
  <c r="DP266" i="4"/>
  <c r="DN266" i="4"/>
  <c r="DK266" i="4"/>
  <c r="CT266" i="4"/>
  <c r="CQ266" i="4"/>
  <c r="CH266" i="4"/>
  <c r="CG266" i="4"/>
  <c r="DU266" i="4" s="1"/>
  <c r="CF266" i="4"/>
  <c r="CE266" i="4"/>
  <c r="CD266" i="4"/>
  <c r="CC266" i="4"/>
  <c r="CB266" i="4"/>
  <c r="CA266" i="4"/>
  <c r="DT266" i="4" s="1"/>
  <c r="BZ266" i="4"/>
  <c r="BY266" i="4"/>
  <c r="BX266" i="4"/>
  <c r="BW266" i="4"/>
  <c r="BV266" i="4"/>
  <c r="BU266" i="4"/>
  <c r="BT266" i="4"/>
  <c r="BS266" i="4"/>
  <c r="BC266" i="4"/>
  <c r="S266" i="4"/>
  <c r="J266" i="4"/>
  <c r="ET266" i="4" s="1"/>
  <c r="EU266" i="4" s="1"/>
  <c r="EX265" i="4"/>
  <c r="EW265" i="4"/>
  <c r="EV265" i="4"/>
  <c r="ES265" i="4"/>
  <c r="EF265" i="4"/>
  <c r="ED265" i="4" s="1"/>
  <c r="DX265" i="4"/>
  <c r="DV265" i="4"/>
  <c r="DR265" i="4"/>
  <c r="DP265" i="4"/>
  <c r="DN265" i="4"/>
  <c r="DK265" i="4"/>
  <c r="CT265" i="4"/>
  <c r="DW265" i="4" s="1"/>
  <c r="CQ265" i="4"/>
  <c r="CH265" i="4"/>
  <c r="CG265" i="4"/>
  <c r="DU265" i="4" s="1"/>
  <c r="DY265" i="4" s="1"/>
  <c r="CF265" i="4"/>
  <c r="CE265" i="4"/>
  <c r="CD265" i="4"/>
  <c r="CC265" i="4"/>
  <c r="CB265" i="4"/>
  <c r="CA265" i="4"/>
  <c r="DT265" i="4" s="1"/>
  <c r="BZ265" i="4"/>
  <c r="BY265" i="4"/>
  <c r="BX265" i="4"/>
  <c r="BW265" i="4"/>
  <c r="BV265" i="4"/>
  <c r="BU265" i="4"/>
  <c r="BT265" i="4"/>
  <c r="BS265" i="4"/>
  <c r="BC265" i="4"/>
  <c r="S265" i="4"/>
  <c r="J265" i="4"/>
  <c r="EX264" i="4"/>
  <c r="EW264" i="4"/>
  <c r="EV264" i="4"/>
  <c r="ES264" i="4"/>
  <c r="EF264" i="4"/>
  <c r="ED264" i="4"/>
  <c r="DX264" i="4"/>
  <c r="DV264" i="4"/>
  <c r="DR264" i="4"/>
  <c r="DP264" i="4"/>
  <c r="DN264" i="4"/>
  <c r="DK264" i="4"/>
  <c r="CT264" i="4"/>
  <c r="CQ264" i="4"/>
  <c r="CH264" i="4"/>
  <c r="CG264" i="4"/>
  <c r="DU264" i="4" s="1"/>
  <c r="CF264" i="4"/>
  <c r="CE264" i="4"/>
  <c r="CD264" i="4"/>
  <c r="CC264" i="4"/>
  <c r="CB264" i="4"/>
  <c r="CA264" i="4"/>
  <c r="DT264" i="4" s="1"/>
  <c r="BZ264" i="4"/>
  <c r="BY264" i="4"/>
  <c r="BX264" i="4"/>
  <c r="BW264" i="4"/>
  <c r="BV264" i="4"/>
  <c r="BU264" i="4"/>
  <c r="BT264" i="4"/>
  <c r="BS264" i="4"/>
  <c r="BC264" i="4"/>
  <c r="S264" i="4"/>
  <c r="J264" i="4"/>
  <c r="K264" i="4" s="1"/>
  <c r="EX263" i="4"/>
  <c r="EW263" i="4"/>
  <c r="EV263" i="4"/>
  <c r="DV263" i="4" s="1"/>
  <c r="ES263" i="4"/>
  <c r="EF263" i="4"/>
  <c r="ED263" i="4" s="1"/>
  <c r="DX263" i="4"/>
  <c r="DR263" i="4"/>
  <c r="DP263" i="4"/>
  <c r="DN263" i="4"/>
  <c r="DK263" i="4"/>
  <c r="CT263" i="4"/>
  <c r="DW263" i="4" s="1"/>
  <c r="CQ263" i="4"/>
  <c r="CH263" i="4"/>
  <c r="CG263" i="4"/>
  <c r="DU263" i="4" s="1"/>
  <c r="CF263" i="4"/>
  <c r="CE263" i="4"/>
  <c r="CD263" i="4"/>
  <c r="CC263" i="4"/>
  <c r="CB263" i="4"/>
  <c r="CA263" i="4"/>
  <c r="DT263" i="4" s="1"/>
  <c r="BZ263" i="4"/>
  <c r="BY263" i="4"/>
  <c r="BX263" i="4"/>
  <c r="BW263" i="4"/>
  <c r="BV263" i="4"/>
  <c r="BU263" i="4"/>
  <c r="BT263" i="4"/>
  <c r="BS263" i="4"/>
  <c r="CI263" i="4" s="1"/>
  <c r="DQ263" i="4" s="1"/>
  <c r="BC263" i="4"/>
  <c r="S263" i="4"/>
  <c r="J263" i="4"/>
  <c r="EX262" i="4"/>
  <c r="EW262" i="4"/>
  <c r="EV262" i="4"/>
  <c r="DV262" i="4" s="1"/>
  <c r="EU262" i="4"/>
  <c r="ES262" i="4"/>
  <c r="EF262" i="4"/>
  <c r="ED262" i="4" s="1"/>
  <c r="DX262" i="4"/>
  <c r="DU262" i="4"/>
  <c r="DT262" i="4"/>
  <c r="DR262" i="4"/>
  <c r="DP262" i="4"/>
  <c r="DN262" i="4"/>
  <c r="DK262" i="4"/>
  <c r="CT262" i="4"/>
  <c r="CQ262" i="4"/>
  <c r="CH262" i="4"/>
  <c r="CG262" i="4"/>
  <c r="CF262" i="4"/>
  <c r="CE262" i="4"/>
  <c r="CD262" i="4"/>
  <c r="CC262" i="4"/>
  <c r="CB262" i="4"/>
  <c r="CA262" i="4"/>
  <c r="BZ262" i="4"/>
  <c r="BY262" i="4"/>
  <c r="BX262" i="4"/>
  <c r="BW262" i="4"/>
  <c r="BV262" i="4"/>
  <c r="BU262" i="4"/>
  <c r="BT262" i="4"/>
  <c r="BS262" i="4"/>
  <c r="BC262" i="4"/>
  <c r="CI262" i="4" s="1"/>
  <c r="DQ262" i="4" s="1"/>
  <c r="S262" i="4"/>
  <c r="K262" i="4"/>
  <c r="J262" i="4"/>
  <c r="ET262" i="4" s="1"/>
  <c r="EX261" i="4"/>
  <c r="EW261" i="4"/>
  <c r="EV261" i="4"/>
  <c r="DV261" i="4" s="1"/>
  <c r="ES261" i="4"/>
  <c r="EF261" i="4"/>
  <c r="ED261" i="4" s="1"/>
  <c r="DX261" i="4"/>
  <c r="DR261" i="4"/>
  <c r="DP261" i="4"/>
  <c r="DN261" i="4"/>
  <c r="DK261" i="4"/>
  <c r="CT261" i="4"/>
  <c r="DW261" i="4" s="1"/>
  <c r="CQ261" i="4"/>
  <c r="CH261" i="4"/>
  <c r="CG261" i="4"/>
  <c r="DU261" i="4" s="1"/>
  <c r="CF261" i="4"/>
  <c r="CE261" i="4"/>
  <c r="CD261" i="4"/>
  <c r="CC261" i="4"/>
  <c r="CB261" i="4"/>
  <c r="CA261" i="4"/>
  <c r="DT261" i="4" s="1"/>
  <c r="BZ261" i="4"/>
  <c r="BY261" i="4"/>
  <c r="BX261" i="4"/>
  <c r="BW261" i="4"/>
  <c r="BV261" i="4"/>
  <c r="BU261" i="4"/>
  <c r="BT261" i="4"/>
  <c r="BS261" i="4"/>
  <c r="BC261" i="4"/>
  <c r="S261" i="4"/>
  <c r="J261" i="4"/>
  <c r="K261" i="4" s="1"/>
  <c r="EX260" i="4"/>
  <c r="EW260" i="4"/>
  <c r="EV260" i="4"/>
  <c r="ES260" i="4"/>
  <c r="EF260" i="4"/>
  <c r="ED260" i="4" s="1"/>
  <c r="DX260" i="4"/>
  <c r="DV260" i="4"/>
  <c r="DR260" i="4"/>
  <c r="DP260" i="4"/>
  <c r="DN260" i="4"/>
  <c r="DK260" i="4"/>
  <c r="CT260" i="4"/>
  <c r="CQ260" i="4"/>
  <c r="DW260" i="4" s="1"/>
  <c r="CH260" i="4"/>
  <c r="CG260" i="4"/>
  <c r="DU260" i="4" s="1"/>
  <c r="CF260" i="4"/>
  <c r="CE260" i="4"/>
  <c r="CD260" i="4"/>
  <c r="CC260" i="4"/>
  <c r="CB260" i="4"/>
  <c r="CA260" i="4"/>
  <c r="DT260" i="4" s="1"/>
  <c r="BZ260" i="4"/>
  <c r="BY260" i="4"/>
  <c r="BX260" i="4"/>
  <c r="BW260" i="4"/>
  <c r="BV260" i="4"/>
  <c r="BU260" i="4"/>
  <c r="BT260" i="4"/>
  <c r="BS260" i="4"/>
  <c r="BC260" i="4"/>
  <c r="S260" i="4"/>
  <c r="J260" i="4"/>
  <c r="K260" i="4" s="1"/>
  <c r="EX259" i="4"/>
  <c r="EW259" i="4"/>
  <c r="EV259" i="4"/>
  <c r="DV259" i="4" s="1"/>
  <c r="ES259" i="4"/>
  <c r="EF259" i="4"/>
  <c r="ED259" i="4" s="1"/>
  <c r="DX259" i="4"/>
  <c r="DR259" i="4"/>
  <c r="DP259" i="4"/>
  <c r="DN259" i="4"/>
  <c r="DK259" i="4"/>
  <c r="CT259" i="4"/>
  <c r="CQ259" i="4"/>
  <c r="DW259" i="4" s="1"/>
  <c r="CH259" i="4"/>
  <c r="CG259" i="4"/>
  <c r="DU259" i="4" s="1"/>
  <c r="CF259" i="4"/>
  <c r="CE259" i="4"/>
  <c r="CD259" i="4"/>
  <c r="CC259" i="4"/>
  <c r="CB259" i="4"/>
  <c r="CA259" i="4"/>
  <c r="DT259" i="4" s="1"/>
  <c r="BZ259" i="4"/>
  <c r="BY259" i="4"/>
  <c r="BX259" i="4"/>
  <c r="BW259" i="4"/>
  <c r="BV259" i="4"/>
  <c r="BU259" i="4"/>
  <c r="BT259" i="4"/>
  <c r="BS259" i="4"/>
  <c r="CI259" i="4" s="1"/>
  <c r="DQ259" i="4" s="1"/>
  <c r="BC259" i="4"/>
  <c r="S259" i="4"/>
  <c r="J259" i="4"/>
  <c r="EX258" i="4"/>
  <c r="EW258" i="4"/>
  <c r="EV258" i="4"/>
  <c r="DV258" i="4" s="1"/>
  <c r="ES258" i="4"/>
  <c r="EF258" i="4"/>
  <c r="ED258" i="4" s="1"/>
  <c r="DX258" i="4"/>
  <c r="DU258" i="4"/>
  <c r="DT258" i="4"/>
  <c r="DR258" i="4"/>
  <c r="DP258" i="4"/>
  <c r="DN258" i="4"/>
  <c r="DK258" i="4"/>
  <c r="CT258" i="4"/>
  <c r="CQ258" i="4"/>
  <c r="CH258" i="4"/>
  <c r="CG258" i="4"/>
  <c r="CF258" i="4"/>
  <c r="CE258" i="4"/>
  <c r="CD258" i="4"/>
  <c r="CC258" i="4"/>
  <c r="CB258" i="4"/>
  <c r="CA258" i="4"/>
  <c r="BZ258" i="4"/>
  <c r="BY258" i="4"/>
  <c r="BX258" i="4"/>
  <c r="BW258" i="4"/>
  <c r="BV258" i="4"/>
  <c r="BU258" i="4"/>
  <c r="BT258" i="4"/>
  <c r="BS258" i="4"/>
  <c r="BC258" i="4"/>
  <c r="CI258" i="4" s="1"/>
  <c r="DQ258" i="4" s="1"/>
  <c r="S258" i="4"/>
  <c r="J258" i="4"/>
  <c r="ET258" i="4" s="1"/>
  <c r="EU258" i="4" s="1"/>
  <c r="EX257" i="4"/>
  <c r="EW257" i="4"/>
  <c r="EV257" i="4"/>
  <c r="DV257" i="4" s="1"/>
  <c r="ET257" i="4"/>
  <c r="EU257" i="4" s="1"/>
  <c r="ES257" i="4"/>
  <c r="EF257" i="4"/>
  <c r="ED257" i="4" s="1"/>
  <c r="DX257" i="4"/>
  <c r="DR257" i="4"/>
  <c r="DP257" i="4"/>
  <c r="DN257" i="4"/>
  <c r="DK257" i="4"/>
  <c r="CT257" i="4"/>
  <c r="CQ257" i="4"/>
  <c r="CH257" i="4"/>
  <c r="CG257" i="4"/>
  <c r="DU257" i="4" s="1"/>
  <c r="CF257" i="4"/>
  <c r="CE257" i="4"/>
  <c r="CD257" i="4"/>
  <c r="CC257" i="4"/>
  <c r="CB257" i="4"/>
  <c r="CA257" i="4"/>
  <c r="DT257" i="4" s="1"/>
  <c r="BZ257" i="4"/>
  <c r="BY257" i="4"/>
  <c r="BX257" i="4"/>
  <c r="BW257" i="4"/>
  <c r="BV257" i="4"/>
  <c r="BU257" i="4"/>
  <c r="BT257" i="4"/>
  <c r="BS257" i="4"/>
  <c r="BC257" i="4"/>
  <c r="S257" i="4"/>
  <c r="J257" i="4"/>
  <c r="K257" i="4" s="1"/>
  <c r="EX256" i="4"/>
  <c r="EW256" i="4"/>
  <c r="EV256" i="4"/>
  <c r="ES256" i="4"/>
  <c r="EF256" i="4"/>
  <c r="ED256" i="4" s="1"/>
  <c r="DX256" i="4"/>
  <c r="DV256" i="4"/>
  <c r="DR256" i="4"/>
  <c r="DP256" i="4"/>
  <c r="DN256" i="4"/>
  <c r="DK256" i="4"/>
  <c r="CT256" i="4"/>
  <c r="CQ256" i="4"/>
  <c r="CH256" i="4"/>
  <c r="CG256" i="4"/>
  <c r="DU256" i="4" s="1"/>
  <c r="CF256" i="4"/>
  <c r="CE256" i="4"/>
  <c r="CD256" i="4"/>
  <c r="CC256" i="4"/>
  <c r="CB256" i="4"/>
  <c r="CA256" i="4"/>
  <c r="DT256" i="4" s="1"/>
  <c r="BZ256" i="4"/>
  <c r="BY256" i="4"/>
  <c r="BX256" i="4"/>
  <c r="BW256" i="4"/>
  <c r="BV256" i="4"/>
  <c r="BU256" i="4"/>
  <c r="BT256" i="4"/>
  <c r="BS256" i="4"/>
  <c r="BC256" i="4"/>
  <c r="S256" i="4"/>
  <c r="J256" i="4"/>
  <c r="EX255" i="4"/>
  <c r="EW255" i="4"/>
  <c r="EV255" i="4"/>
  <c r="ES255" i="4"/>
  <c r="EF255" i="4"/>
  <c r="ED255" i="4" s="1"/>
  <c r="DX255" i="4"/>
  <c r="DV255" i="4"/>
  <c r="DU255" i="4"/>
  <c r="DR255" i="4"/>
  <c r="DP255" i="4"/>
  <c r="DN255" i="4"/>
  <c r="DK255" i="4"/>
  <c r="CT255" i="4"/>
  <c r="DW255" i="4" s="1"/>
  <c r="CQ255" i="4"/>
  <c r="CH255" i="4"/>
  <c r="CG255" i="4"/>
  <c r="CF255" i="4"/>
  <c r="CE255" i="4"/>
  <c r="CD255" i="4"/>
  <c r="CC255" i="4"/>
  <c r="CB255" i="4"/>
  <c r="CA255" i="4"/>
  <c r="DT255" i="4" s="1"/>
  <c r="BZ255" i="4"/>
  <c r="BY255" i="4"/>
  <c r="BX255" i="4"/>
  <c r="BW255" i="4"/>
  <c r="BV255" i="4"/>
  <c r="BU255" i="4"/>
  <c r="BT255" i="4"/>
  <c r="BS255" i="4"/>
  <c r="BC255" i="4"/>
  <c r="CI255" i="4" s="1"/>
  <c r="DQ255" i="4" s="1"/>
  <c r="DS255" i="4" s="1"/>
  <c r="S255" i="4"/>
  <c r="J255" i="4"/>
  <c r="ET255" i="4" s="1"/>
  <c r="EU255" i="4" s="1"/>
  <c r="EX254" i="4"/>
  <c r="EW254" i="4"/>
  <c r="EV254" i="4"/>
  <c r="ES254" i="4"/>
  <c r="EF254" i="4"/>
  <c r="ED254" i="4" s="1"/>
  <c r="DX254" i="4"/>
  <c r="DV254" i="4"/>
  <c r="DU254" i="4"/>
  <c r="DT254" i="4"/>
  <c r="DR254" i="4"/>
  <c r="DP254" i="4"/>
  <c r="DN254" i="4"/>
  <c r="DK254" i="4"/>
  <c r="CT254" i="4"/>
  <c r="CQ254" i="4"/>
  <c r="CH254" i="4"/>
  <c r="CG254" i="4"/>
  <c r="CF254" i="4"/>
  <c r="CE254" i="4"/>
  <c r="CD254" i="4"/>
  <c r="CC254" i="4"/>
  <c r="CB254" i="4"/>
  <c r="CA254" i="4"/>
  <c r="BZ254" i="4"/>
  <c r="BY254" i="4"/>
  <c r="BX254" i="4"/>
  <c r="BW254" i="4"/>
  <c r="BV254" i="4"/>
  <c r="BU254" i="4"/>
  <c r="BT254" i="4"/>
  <c r="BS254" i="4"/>
  <c r="BC254" i="4"/>
  <c r="S254" i="4"/>
  <c r="J254" i="4"/>
  <c r="K254" i="4" s="1"/>
  <c r="EX253" i="4"/>
  <c r="EW253" i="4"/>
  <c r="EV253" i="4"/>
  <c r="DV253" i="4" s="1"/>
  <c r="ES253" i="4"/>
  <c r="EF253" i="4"/>
  <c r="ED253" i="4" s="1"/>
  <c r="DX253" i="4"/>
  <c r="DR253" i="4"/>
  <c r="DP253" i="4"/>
  <c r="DN253" i="4"/>
  <c r="DK253" i="4"/>
  <c r="CT253" i="4"/>
  <c r="CQ253" i="4"/>
  <c r="DW253" i="4" s="1"/>
  <c r="CH253" i="4"/>
  <c r="CG253" i="4"/>
  <c r="DU253" i="4" s="1"/>
  <c r="CF253" i="4"/>
  <c r="CE253" i="4"/>
  <c r="CD253" i="4"/>
  <c r="CC253" i="4"/>
  <c r="CB253" i="4"/>
  <c r="CA253" i="4"/>
  <c r="DT253" i="4" s="1"/>
  <c r="BZ253" i="4"/>
  <c r="BY253" i="4"/>
  <c r="BX253" i="4"/>
  <c r="BW253" i="4"/>
  <c r="BV253" i="4"/>
  <c r="BU253" i="4"/>
  <c r="BT253" i="4"/>
  <c r="BS253" i="4"/>
  <c r="BC253" i="4"/>
  <c r="S253" i="4"/>
  <c r="K253" i="4"/>
  <c r="J253" i="4"/>
  <c r="ET253" i="4" s="1"/>
  <c r="EU253" i="4" s="1"/>
  <c r="EX252" i="4"/>
  <c r="EW252" i="4"/>
  <c r="EV252" i="4"/>
  <c r="ES252" i="4"/>
  <c r="EF252" i="4"/>
  <c r="ED252" i="4" s="1"/>
  <c r="DX252" i="4"/>
  <c r="DV252" i="4"/>
  <c r="DR252" i="4"/>
  <c r="DP252" i="4"/>
  <c r="DN252" i="4"/>
  <c r="DK252" i="4"/>
  <c r="CT252" i="4"/>
  <c r="CQ252" i="4"/>
  <c r="DW252" i="4" s="1"/>
  <c r="CH252" i="4"/>
  <c r="CG252" i="4"/>
  <c r="DU252" i="4" s="1"/>
  <c r="CF252" i="4"/>
  <c r="CE252" i="4"/>
  <c r="CD252" i="4"/>
  <c r="CC252" i="4"/>
  <c r="CB252" i="4"/>
  <c r="CA252" i="4"/>
  <c r="DT252" i="4" s="1"/>
  <c r="BZ252" i="4"/>
  <c r="BY252" i="4"/>
  <c r="BX252" i="4"/>
  <c r="BW252" i="4"/>
  <c r="BV252" i="4"/>
  <c r="BU252" i="4"/>
  <c r="BT252" i="4"/>
  <c r="BS252" i="4"/>
  <c r="BC252" i="4"/>
  <c r="S252" i="4"/>
  <c r="J252" i="4"/>
  <c r="K252" i="4" s="1"/>
  <c r="EX251" i="4"/>
  <c r="EW251" i="4"/>
  <c r="EV251" i="4"/>
  <c r="ES251" i="4"/>
  <c r="EF251" i="4"/>
  <c r="ED251" i="4" s="1"/>
  <c r="DX251" i="4"/>
  <c r="DV251" i="4"/>
  <c r="DU251" i="4"/>
  <c r="DR251" i="4"/>
  <c r="DP251" i="4"/>
  <c r="DN251" i="4"/>
  <c r="DK251" i="4"/>
  <c r="CT251" i="4"/>
  <c r="CQ251" i="4"/>
  <c r="DW251" i="4" s="1"/>
  <c r="CH251" i="4"/>
  <c r="CG251" i="4"/>
  <c r="CF251" i="4"/>
  <c r="CE251" i="4"/>
  <c r="CD251" i="4"/>
  <c r="CC251" i="4"/>
  <c r="CB251" i="4"/>
  <c r="CA251" i="4"/>
  <c r="DT251" i="4" s="1"/>
  <c r="BZ251" i="4"/>
  <c r="BY251" i="4"/>
  <c r="BX251" i="4"/>
  <c r="BW251" i="4"/>
  <c r="BV251" i="4"/>
  <c r="BU251" i="4"/>
  <c r="BT251" i="4"/>
  <c r="BS251" i="4"/>
  <c r="CI251" i="4" s="1"/>
  <c r="DQ251" i="4" s="1"/>
  <c r="BC251" i="4"/>
  <c r="S251" i="4"/>
  <c r="K251" i="4"/>
  <c r="J251" i="4"/>
  <c r="ET251" i="4" s="1"/>
  <c r="EU251" i="4" s="1"/>
  <c r="EX250" i="4"/>
  <c r="EW250" i="4"/>
  <c r="EV250" i="4"/>
  <c r="DV250" i="4" s="1"/>
  <c r="ES250" i="4"/>
  <c r="EF250" i="4"/>
  <c r="ED250" i="4" s="1"/>
  <c r="DX250" i="4"/>
  <c r="DR250" i="4"/>
  <c r="DP250" i="4"/>
  <c r="DN250" i="4"/>
  <c r="DK250" i="4"/>
  <c r="CT250" i="4"/>
  <c r="CQ250" i="4"/>
  <c r="DW250" i="4" s="1"/>
  <c r="CH250" i="4"/>
  <c r="CG250" i="4"/>
  <c r="DU250" i="4" s="1"/>
  <c r="CF250" i="4"/>
  <c r="CE250" i="4"/>
  <c r="CD250" i="4"/>
  <c r="CC250" i="4"/>
  <c r="CB250" i="4"/>
  <c r="CA250" i="4"/>
  <c r="DT250" i="4" s="1"/>
  <c r="BZ250" i="4"/>
  <c r="BY250" i="4"/>
  <c r="BX250" i="4"/>
  <c r="BW250" i="4"/>
  <c r="BV250" i="4"/>
  <c r="BU250" i="4"/>
  <c r="BT250" i="4"/>
  <c r="BS250" i="4"/>
  <c r="CI250" i="4" s="1"/>
  <c r="DQ250" i="4" s="1"/>
  <c r="DS250" i="4" s="1"/>
  <c r="BC250" i="4"/>
  <c r="S250" i="4"/>
  <c r="J250" i="4"/>
  <c r="EX249" i="4"/>
  <c r="EW249" i="4"/>
  <c r="EV249" i="4"/>
  <c r="DV249" i="4" s="1"/>
  <c r="ES249" i="4"/>
  <c r="EF249" i="4"/>
  <c r="ED249" i="4" s="1"/>
  <c r="DX249" i="4"/>
  <c r="DT249" i="4"/>
  <c r="DR249" i="4"/>
  <c r="DP249" i="4"/>
  <c r="DN249" i="4"/>
  <c r="DK249" i="4"/>
  <c r="CT249" i="4"/>
  <c r="CQ249" i="4"/>
  <c r="CH249" i="4"/>
  <c r="CG249" i="4"/>
  <c r="DU249" i="4" s="1"/>
  <c r="CF249" i="4"/>
  <c r="CE249" i="4"/>
  <c r="CD249" i="4"/>
  <c r="CC249" i="4"/>
  <c r="CB249" i="4"/>
  <c r="CA249" i="4"/>
  <c r="BZ249" i="4"/>
  <c r="BY249" i="4"/>
  <c r="BX249" i="4"/>
  <c r="BW249" i="4"/>
  <c r="BV249" i="4"/>
  <c r="BU249" i="4"/>
  <c r="BT249" i="4"/>
  <c r="BS249" i="4"/>
  <c r="BC249" i="4"/>
  <c r="S249" i="4"/>
  <c r="J249" i="4"/>
  <c r="ET249" i="4" s="1"/>
  <c r="EU249" i="4" s="1"/>
  <c r="EX248" i="4"/>
  <c r="EW248" i="4"/>
  <c r="EV248" i="4"/>
  <c r="DV248" i="4" s="1"/>
  <c r="ES248" i="4"/>
  <c r="EF248" i="4"/>
  <c r="ED248" i="4" s="1"/>
  <c r="DX248" i="4"/>
  <c r="DR248" i="4"/>
  <c r="DP248" i="4"/>
  <c r="DN248" i="4"/>
  <c r="DK248" i="4"/>
  <c r="CT248" i="4"/>
  <c r="CQ248" i="4"/>
  <c r="DW248" i="4" s="1"/>
  <c r="CH248" i="4"/>
  <c r="CG248" i="4"/>
  <c r="DU248" i="4" s="1"/>
  <c r="CF248" i="4"/>
  <c r="CE248" i="4"/>
  <c r="CD248" i="4"/>
  <c r="CC248" i="4"/>
  <c r="CB248" i="4"/>
  <c r="CA248" i="4"/>
  <c r="DT248" i="4" s="1"/>
  <c r="BZ248" i="4"/>
  <c r="BY248" i="4"/>
  <c r="BX248" i="4"/>
  <c r="BW248" i="4"/>
  <c r="BV248" i="4"/>
  <c r="BU248" i="4"/>
  <c r="BT248" i="4"/>
  <c r="BS248" i="4"/>
  <c r="BC248" i="4"/>
  <c r="S248" i="4"/>
  <c r="J248" i="4"/>
  <c r="ET248" i="4" s="1"/>
  <c r="EU248" i="4" s="1"/>
  <c r="EX247" i="4"/>
  <c r="EW247" i="4"/>
  <c r="EV247" i="4"/>
  <c r="ES247" i="4"/>
  <c r="EF247" i="4"/>
  <c r="ED247" i="4" s="1"/>
  <c r="DX247" i="4"/>
  <c r="DV247" i="4"/>
  <c r="DR247" i="4"/>
  <c r="DP247" i="4"/>
  <c r="DN247" i="4"/>
  <c r="DK247" i="4"/>
  <c r="CT247" i="4"/>
  <c r="CQ247" i="4"/>
  <c r="DW247" i="4" s="1"/>
  <c r="CH247" i="4"/>
  <c r="CG247" i="4"/>
  <c r="DU247" i="4" s="1"/>
  <c r="CF247" i="4"/>
  <c r="CE247" i="4"/>
  <c r="CD247" i="4"/>
  <c r="CC247" i="4"/>
  <c r="CB247" i="4"/>
  <c r="CA247" i="4"/>
  <c r="DT247" i="4" s="1"/>
  <c r="BZ247" i="4"/>
  <c r="BY247" i="4"/>
  <c r="BX247" i="4"/>
  <c r="BW247" i="4"/>
  <c r="BV247" i="4"/>
  <c r="BU247" i="4"/>
  <c r="BT247" i="4"/>
  <c r="BS247" i="4"/>
  <c r="BC247" i="4"/>
  <c r="S247" i="4"/>
  <c r="J247" i="4"/>
  <c r="ET247" i="4" s="1"/>
  <c r="EU247" i="4" s="1"/>
  <c r="EX246" i="4"/>
  <c r="EW246" i="4"/>
  <c r="EV246" i="4"/>
  <c r="DV246" i="4" s="1"/>
  <c r="ES246" i="4"/>
  <c r="EF246" i="4"/>
  <c r="ED246" i="4" s="1"/>
  <c r="DX246" i="4"/>
  <c r="DT246" i="4"/>
  <c r="DR246" i="4"/>
  <c r="DP246" i="4"/>
  <c r="DN246" i="4"/>
  <c r="DK246" i="4"/>
  <c r="CT246" i="4"/>
  <c r="CQ246" i="4"/>
  <c r="CH246" i="4"/>
  <c r="CG246" i="4"/>
  <c r="DU246" i="4" s="1"/>
  <c r="CF246" i="4"/>
  <c r="CE246" i="4"/>
  <c r="CD246" i="4"/>
  <c r="CC246" i="4"/>
  <c r="CB246" i="4"/>
  <c r="CA246" i="4"/>
  <c r="BZ246" i="4"/>
  <c r="BY246" i="4"/>
  <c r="BX246" i="4"/>
  <c r="BW246" i="4"/>
  <c r="BV246" i="4"/>
  <c r="BU246" i="4"/>
  <c r="BT246" i="4"/>
  <c r="BS246" i="4"/>
  <c r="BC246" i="4"/>
  <c r="S246" i="4"/>
  <c r="J246" i="4"/>
  <c r="K246" i="4" s="1"/>
  <c r="EX245" i="4"/>
  <c r="EW245" i="4"/>
  <c r="EV245" i="4"/>
  <c r="DV245" i="4" s="1"/>
  <c r="ES245" i="4"/>
  <c r="EF245" i="4"/>
  <c r="ED245" i="4" s="1"/>
  <c r="DX245" i="4"/>
  <c r="DR245" i="4"/>
  <c r="DP245" i="4"/>
  <c r="DN245" i="4"/>
  <c r="DK245" i="4"/>
  <c r="CT245" i="4"/>
  <c r="CQ245" i="4"/>
  <c r="DW245" i="4" s="1"/>
  <c r="CH245" i="4"/>
  <c r="CG245" i="4"/>
  <c r="DU245" i="4" s="1"/>
  <c r="CF245" i="4"/>
  <c r="CE245" i="4"/>
  <c r="CD245" i="4"/>
  <c r="CC245" i="4"/>
  <c r="CB245" i="4"/>
  <c r="CA245" i="4"/>
  <c r="DT245" i="4" s="1"/>
  <c r="BZ245" i="4"/>
  <c r="BY245" i="4"/>
  <c r="BX245" i="4"/>
  <c r="BW245" i="4"/>
  <c r="BV245" i="4"/>
  <c r="BU245" i="4"/>
  <c r="BT245" i="4"/>
  <c r="BS245" i="4"/>
  <c r="BC245" i="4"/>
  <c r="S245" i="4"/>
  <c r="J245" i="4"/>
  <c r="ET245" i="4" s="1"/>
  <c r="EU245" i="4" s="1"/>
  <c r="EX244" i="4"/>
  <c r="EW244" i="4"/>
  <c r="EV244" i="4"/>
  <c r="ES244" i="4"/>
  <c r="EF244" i="4"/>
  <c r="ED244" i="4" s="1"/>
  <c r="DX244" i="4"/>
  <c r="DV244" i="4"/>
  <c r="DR244" i="4"/>
  <c r="DP244" i="4"/>
  <c r="DN244" i="4"/>
  <c r="DK244" i="4"/>
  <c r="CT244" i="4"/>
  <c r="CQ244" i="4"/>
  <c r="DW244" i="4" s="1"/>
  <c r="CH244" i="4"/>
  <c r="CG244" i="4"/>
  <c r="DU244" i="4" s="1"/>
  <c r="CF244" i="4"/>
  <c r="CE244" i="4"/>
  <c r="CD244" i="4"/>
  <c r="CC244" i="4"/>
  <c r="CB244" i="4"/>
  <c r="CA244" i="4"/>
  <c r="DT244" i="4" s="1"/>
  <c r="BZ244" i="4"/>
  <c r="BY244" i="4"/>
  <c r="BX244" i="4"/>
  <c r="BW244" i="4"/>
  <c r="BV244" i="4"/>
  <c r="BU244" i="4"/>
  <c r="BT244" i="4"/>
  <c r="BS244" i="4"/>
  <c r="CI244" i="4" s="1"/>
  <c r="DQ244" i="4" s="1"/>
  <c r="DS244" i="4" s="1"/>
  <c r="BC244" i="4"/>
  <c r="S244" i="4"/>
  <c r="J244" i="4"/>
  <c r="K244" i="4" s="1"/>
  <c r="EX243" i="4"/>
  <c r="EW243" i="4"/>
  <c r="EV243" i="4"/>
  <c r="DV243" i="4" s="1"/>
  <c r="ES243" i="4"/>
  <c r="EF243" i="4"/>
  <c r="ED243" i="4" s="1"/>
  <c r="DX243" i="4"/>
  <c r="DU243" i="4"/>
  <c r="DR243" i="4"/>
  <c r="DP243" i="4"/>
  <c r="DN243" i="4"/>
  <c r="DK243" i="4"/>
  <c r="CT243" i="4"/>
  <c r="CQ243" i="4"/>
  <c r="CH243" i="4"/>
  <c r="CG243" i="4"/>
  <c r="CF243" i="4"/>
  <c r="CE243" i="4"/>
  <c r="CD243" i="4"/>
  <c r="CC243" i="4"/>
  <c r="CB243" i="4"/>
  <c r="CA243" i="4"/>
  <c r="DT243" i="4" s="1"/>
  <c r="BZ243" i="4"/>
  <c r="BY243" i="4"/>
  <c r="BX243" i="4"/>
  <c r="BW243" i="4"/>
  <c r="BV243" i="4"/>
  <c r="BU243" i="4"/>
  <c r="BT243" i="4"/>
  <c r="BS243" i="4"/>
  <c r="BC243" i="4"/>
  <c r="S243" i="4"/>
  <c r="J243" i="4"/>
  <c r="ET243" i="4" s="1"/>
  <c r="EU243" i="4" s="1"/>
  <c r="EX242" i="4"/>
  <c r="EW242" i="4"/>
  <c r="EV242" i="4"/>
  <c r="DV242" i="4" s="1"/>
  <c r="ES242" i="4"/>
  <c r="EF242" i="4"/>
  <c r="ED242" i="4" s="1"/>
  <c r="DX242" i="4"/>
  <c r="DR242" i="4"/>
  <c r="DQ242" i="4"/>
  <c r="DP242" i="4"/>
  <c r="DN242" i="4"/>
  <c r="DK242" i="4"/>
  <c r="CT242" i="4"/>
  <c r="CQ242" i="4"/>
  <c r="DW242" i="4" s="1"/>
  <c r="CH242" i="4"/>
  <c r="CG242" i="4"/>
  <c r="DU242" i="4" s="1"/>
  <c r="CF242" i="4"/>
  <c r="CE242" i="4"/>
  <c r="CD242" i="4"/>
  <c r="CC242" i="4"/>
  <c r="CB242" i="4"/>
  <c r="CA242" i="4"/>
  <c r="DT242" i="4" s="1"/>
  <c r="BZ242" i="4"/>
  <c r="BY242" i="4"/>
  <c r="BX242" i="4"/>
  <c r="BW242" i="4"/>
  <c r="BV242" i="4"/>
  <c r="BU242" i="4"/>
  <c r="BT242" i="4"/>
  <c r="BS242" i="4"/>
  <c r="CI242" i="4" s="1"/>
  <c r="BC242" i="4"/>
  <c r="S242" i="4"/>
  <c r="J242" i="4"/>
  <c r="ET242" i="4" s="1"/>
  <c r="EU242" i="4" s="1"/>
  <c r="EX241" i="4"/>
  <c r="EW241" i="4"/>
  <c r="EV241" i="4"/>
  <c r="ES241" i="4"/>
  <c r="EF241" i="4"/>
  <c r="ED241" i="4" s="1"/>
  <c r="DX241" i="4"/>
  <c r="DV241" i="4"/>
  <c r="DU241" i="4"/>
  <c r="DR241" i="4"/>
  <c r="DP241" i="4"/>
  <c r="DN241" i="4"/>
  <c r="DK241" i="4"/>
  <c r="CT241" i="4"/>
  <c r="CQ241" i="4"/>
  <c r="CH241" i="4"/>
  <c r="CG241" i="4"/>
  <c r="CF241" i="4"/>
  <c r="CE241" i="4"/>
  <c r="CD241" i="4"/>
  <c r="CC241" i="4"/>
  <c r="CB241" i="4"/>
  <c r="CA241" i="4"/>
  <c r="DT241" i="4" s="1"/>
  <c r="BZ241" i="4"/>
  <c r="BY241" i="4"/>
  <c r="BX241" i="4"/>
  <c r="BW241" i="4"/>
  <c r="BV241" i="4"/>
  <c r="BU241" i="4"/>
  <c r="BT241" i="4"/>
  <c r="BS241" i="4"/>
  <c r="BC241" i="4"/>
  <c r="S241" i="4"/>
  <c r="J241" i="4"/>
  <c r="ET241" i="4" s="1"/>
  <c r="EU241" i="4" s="1"/>
  <c r="EX240" i="4"/>
  <c r="EW240" i="4"/>
  <c r="EV240" i="4"/>
  <c r="DV240" i="4" s="1"/>
  <c r="ES240" i="4"/>
  <c r="EF240" i="4"/>
  <c r="ED240" i="4" s="1"/>
  <c r="DX240" i="4"/>
  <c r="DS240" i="4"/>
  <c r="DR240" i="4"/>
  <c r="DP240" i="4"/>
  <c r="DN240" i="4"/>
  <c r="DK240" i="4"/>
  <c r="CT240" i="4"/>
  <c r="CQ240" i="4"/>
  <c r="CH240" i="4"/>
  <c r="CG240" i="4"/>
  <c r="DU240" i="4" s="1"/>
  <c r="CF240" i="4"/>
  <c r="CE240" i="4"/>
  <c r="CD240" i="4"/>
  <c r="CC240" i="4"/>
  <c r="CB240" i="4"/>
  <c r="CA240" i="4"/>
  <c r="DT240" i="4" s="1"/>
  <c r="BZ240" i="4"/>
  <c r="BY240" i="4"/>
  <c r="BX240" i="4"/>
  <c r="BW240" i="4"/>
  <c r="BV240" i="4"/>
  <c r="BU240" i="4"/>
  <c r="BT240" i="4"/>
  <c r="BS240" i="4"/>
  <c r="BC240" i="4"/>
  <c r="CI240" i="4" s="1"/>
  <c r="DQ240" i="4" s="1"/>
  <c r="S240" i="4"/>
  <c r="J240" i="4"/>
  <c r="ET240" i="4" s="1"/>
  <c r="EU240" i="4" s="1"/>
  <c r="EX239" i="4"/>
  <c r="EW239" i="4"/>
  <c r="EV239" i="4"/>
  <c r="DV239" i="4" s="1"/>
  <c r="ES239" i="4"/>
  <c r="EF239" i="4"/>
  <c r="ED239" i="4" s="1"/>
  <c r="DX239" i="4"/>
  <c r="DT239" i="4"/>
  <c r="DR239" i="4"/>
  <c r="DP239" i="4"/>
  <c r="DN239" i="4"/>
  <c r="DK239" i="4"/>
  <c r="CT239" i="4"/>
  <c r="CQ239" i="4"/>
  <c r="DW239" i="4" s="1"/>
  <c r="CH239" i="4"/>
  <c r="CG239" i="4"/>
  <c r="DU239" i="4" s="1"/>
  <c r="CF239" i="4"/>
  <c r="CE239" i="4"/>
  <c r="CD239" i="4"/>
  <c r="CC239" i="4"/>
  <c r="CB239" i="4"/>
  <c r="CA239" i="4"/>
  <c r="BZ239" i="4"/>
  <c r="BY239" i="4"/>
  <c r="BX239" i="4"/>
  <c r="BW239" i="4"/>
  <c r="BV239" i="4"/>
  <c r="BU239" i="4"/>
  <c r="BT239" i="4"/>
  <c r="BS239" i="4"/>
  <c r="BC239" i="4"/>
  <c r="S239" i="4"/>
  <c r="J239" i="4"/>
  <c r="ET239" i="4" s="1"/>
  <c r="EU239" i="4" s="1"/>
  <c r="EX238" i="4"/>
  <c r="EW238" i="4"/>
  <c r="EV238" i="4"/>
  <c r="ES238" i="4"/>
  <c r="EF238" i="4"/>
  <c r="ED238" i="4" s="1"/>
  <c r="DX238" i="4"/>
  <c r="DV238" i="4"/>
  <c r="DU238" i="4"/>
  <c r="DR238" i="4"/>
  <c r="DP238" i="4"/>
  <c r="DN238" i="4"/>
  <c r="DK238" i="4"/>
  <c r="CT238" i="4"/>
  <c r="CQ238" i="4"/>
  <c r="CH238" i="4"/>
  <c r="CG238" i="4"/>
  <c r="CF238" i="4"/>
  <c r="CE238" i="4"/>
  <c r="CD238" i="4"/>
  <c r="CC238" i="4"/>
  <c r="CB238" i="4"/>
  <c r="CA238" i="4"/>
  <c r="DT238" i="4" s="1"/>
  <c r="BZ238" i="4"/>
  <c r="BY238" i="4"/>
  <c r="BX238" i="4"/>
  <c r="BW238" i="4"/>
  <c r="BV238" i="4"/>
  <c r="BU238" i="4"/>
  <c r="BT238" i="4"/>
  <c r="BS238" i="4"/>
  <c r="BC238" i="4"/>
  <c r="S238" i="4"/>
  <c r="J238" i="4"/>
  <c r="K238" i="4" s="1"/>
  <c r="EX237" i="4"/>
  <c r="EW237" i="4"/>
  <c r="EV237" i="4"/>
  <c r="DV237" i="4" s="1"/>
  <c r="ES237" i="4"/>
  <c r="EF237" i="4"/>
  <c r="ED237" i="4" s="1"/>
  <c r="DX237" i="4"/>
  <c r="DT237" i="4"/>
  <c r="DR237" i="4"/>
  <c r="DQ237" i="4"/>
  <c r="DP237" i="4"/>
  <c r="DN237" i="4"/>
  <c r="DK237" i="4"/>
  <c r="CT237" i="4"/>
  <c r="CQ237" i="4"/>
  <c r="CH237" i="4"/>
  <c r="CG237" i="4"/>
  <c r="DU237" i="4" s="1"/>
  <c r="CF237" i="4"/>
  <c r="CE237" i="4"/>
  <c r="CD237" i="4"/>
  <c r="CC237" i="4"/>
  <c r="CB237" i="4"/>
  <c r="CA237" i="4"/>
  <c r="BZ237" i="4"/>
  <c r="BY237" i="4"/>
  <c r="BX237" i="4"/>
  <c r="BW237" i="4"/>
  <c r="BV237" i="4"/>
  <c r="BU237" i="4"/>
  <c r="BT237" i="4"/>
  <c r="BS237" i="4"/>
  <c r="BC237" i="4"/>
  <c r="CI237" i="4" s="1"/>
  <c r="S237" i="4"/>
  <c r="J237" i="4"/>
  <c r="ET237" i="4" s="1"/>
  <c r="EU237" i="4" s="1"/>
  <c r="EX236" i="4"/>
  <c r="EW236" i="4"/>
  <c r="EV236" i="4"/>
  <c r="DV236" i="4" s="1"/>
  <c r="ES236" i="4"/>
  <c r="EF236" i="4"/>
  <c r="ED236" i="4" s="1"/>
  <c r="DX236" i="4"/>
  <c r="DT236" i="4"/>
  <c r="DR236" i="4"/>
  <c r="DP236" i="4"/>
  <c r="DN236" i="4"/>
  <c r="DK236" i="4"/>
  <c r="CT236" i="4"/>
  <c r="DW236" i="4" s="1"/>
  <c r="CQ236" i="4"/>
  <c r="CH236" i="4"/>
  <c r="CG236" i="4"/>
  <c r="DU236" i="4" s="1"/>
  <c r="CF236" i="4"/>
  <c r="CE236" i="4"/>
  <c r="CD236" i="4"/>
  <c r="CC236" i="4"/>
  <c r="CB236" i="4"/>
  <c r="CA236" i="4"/>
  <c r="BZ236" i="4"/>
  <c r="BY236" i="4"/>
  <c r="BX236" i="4"/>
  <c r="BW236" i="4"/>
  <c r="BV236" i="4"/>
  <c r="BU236" i="4"/>
  <c r="BT236" i="4"/>
  <c r="BS236" i="4"/>
  <c r="BC236" i="4"/>
  <c r="S236" i="4"/>
  <c r="J236" i="4"/>
  <c r="EX235" i="4"/>
  <c r="EW235" i="4"/>
  <c r="EV235" i="4"/>
  <c r="DV235" i="4" s="1"/>
  <c r="ES235" i="4"/>
  <c r="EF235" i="4"/>
  <c r="ED235" i="4"/>
  <c r="DX235" i="4"/>
  <c r="DR235" i="4"/>
  <c r="DP235" i="4"/>
  <c r="DN235" i="4"/>
  <c r="DK235" i="4"/>
  <c r="CT235" i="4"/>
  <c r="CQ235" i="4"/>
  <c r="DW235" i="4" s="1"/>
  <c r="CH235" i="4"/>
  <c r="CG235" i="4"/>
  <c r="DU235" i="4" s="1"/>
  <c r="CF235" i="4"/>
  <c r="CE235" i="4"/>
  <c r="CD235" i="4"/>
  <c r="CC235" i="4"/>
  <c r="CB235" i="4"/>
  <c r="CA235" i="4"/>
  <c r="DT235" i="4" s="1"/>
  <c r="BZ235" i="4"/>
  <c r="BY235" i="4"/>
  <c r="BX235" i="4"/>
  <c r="BW235" i="4"/>
  <c r="BV235" i="4"/>
  <c r="BU235" i="4"/>
  <c r="BT235" i="4"/>
  <c r="BS235" i="4"/>
  <c r="CI235" i="4" s="1"/>
  <c r="DQ235" i="4" s="1"/>
  <c r="DS235" i="4" s="1"/>
  <c r="BC235" i="4"/>
  <c r="S235" i="4"/>
  <c r="J235" i="4"/>
  <c r="ET235" i="4" s="1"/>
  <c r="EU235" i="4" s="1"/>
  <c r="EX234" i="4"/>
  <c r="EW234" i="4"/>
  <c r="EV234" i="4"/>
  <c r="DV234" i="4" s="1"/>
  <c r="ES234" i="4"/>
  <c r="EF234" i="4"/>
  <c r="ED234" i="4" s="1"/>
  <c r="DX234" i="4"/>
  <c r="DW234" i="4"/>
  <c r="DR234" i="4"/>
  <c r="DP234" i="4"/>
  <c r="DN234" i="4"/>
  <c r="DK234" i="4"/>
  <c r="CT234" i="4"/>
  <c r="CQ234" i="4"/>
  <c r="CH234" i="4"/>
  <c r="CG234" i="4"/>
  <c r="DU234" i="4" s="1"/>
  <c r="CF234" i="4"/>
  <c r="CE234" i="4"/>
  <c r="CD234" i="4"/>
  <c r="CC234" i="4"/>
  <c r="CB234" i="4"/>
  <c r="CA234" i="4"/>
  <c r="DT234" i="4" s="1"/>
  <c r="BZ234" i="4"/>
  <c r="BY234" i="4"/>
  <c r="BX234" i="4"/>
  <c r="BW234" i="4"/>
  <c r="BV234" i="4"/>
  <c r="BU234" i="4"/>
  <c r="BT234" i="4"/>
  <c r="BS234" i="4"/>
  <c r="BC234" i="4"/>
  <c r="S234" i="4"/>
  <c r="J234" i="4"/>
  <c r="EX233" i="4"/>
  <c r="EW233" i="4"/>
  <c r="EV233" i="4"/>
  <c r="DV233" i="4" s="1"/>
  <c r="ES233" i="4"/>
  <c r="EF233" i="4"/>
  <c r="ED233" i="4" s="1"/>
  <c r="DX233" i="4"/>
  <c r="DU233" i="4"/>
  <c r="DT233" i="4"/>
  <c r="DR233" i="4"/>
  <c r="DP233" i="4"/>
  <c r="DN233" i="4"/>
  <c r="DK233" i="4"/>
  <c r="CT233" i="4"/>
  <c r="CQ233" i="4"/>
  <c r="CH233" i="4"/>
  <c r="CG233" i="4"/>
  <c r="CF233" i="4"/>
  <c r="CE233" i="4"/>
  <c r="CD233" i="4"/>
  <c r="CC233" i="4"/>
  <c r="CB233" i="4"/>
  <c r="CA233" i="4"/>
  <c r="BZ233" i="4"/>
  <c r="BY233" i="4"/>
  <c r="BX233" i="4"/>
  <c r="BW233" i="4"/>
  <c r="BV233" i="4"/>
  <c r="BU233" i="4"/>
  <c r="BT233" i="4"/>
  <c r="BS233" i="4"/>
  <c r="BC233" i="4"/>
  <c r="S233" i="4"/>
  <c r="J233" i="4"/>
  <c r="EX232" i="4"/>
  <c r="EW232" i="4"/>
  <c r="EV232" i="4"/>
  <c r="DV232" i="4" s="1"/>
  <c r="ES232" i="4"/>
  <c r="EF232" i="4"/>
  <c r="ED232" i="4" s="1"/>
  <c r="DX232" i="4"/>
  <c r="DR232" i="4"/>
  <c r="DP232" i="4"/>
  <c r="DN232" i="4"/>
  <c r="DK232" i="4"/>
  <c r="CT232" i="4"/>
  <c r="CQ232" i="4"/>
  <c r="CH232" i="4"/>
  <c r="CG232" i="4"/>
  <c r="DU232" i="4" s="1"/>
  <c r="CF232" i="4"/>
  <c r="CE232" i="4"/>
  <c r="CD232" i="4"/>
  <c r="CC232" i="4"/>
  <c r="CB232" i="4"/>
  <c r="CA232" i="4"/>
  <c r="DT232" i="4" s="1"/>
  <c r="BZ232" i="4"/>
  <c r="BY232" i="4"/>
  <c r="BX232" i="4"/>
  <c r="BW232" i="4"/>
  <c r="BV232" i="4"/>
  <c r="BU232" i="4"/>
  <c r="BT232" i="4"/>
  <c r="BS232" i="4"/>
  <c r="BC232" i="4"/>
  <c r="S232" i="4"/>
  <c r="K232" i="4"/>
  <c r="J232" i="4"/>
  <c r="ET232" i="4" s="1"/>
  <c r="EU232" i="4" s="1"/>
  <c r="EX231" i="4"/>
  <c r="EW231" i="4"/>
  <c r="EV231" i="4"/>
  <c r="DV231" i="4" s="1"/>
  <c r="ES231" i="4"/>
  <c r="EF231" i="4"/>
  <c r="ED231" i="4" s="1"/>
  <c r="DX231" i="4"/>
  <c r="DT231" i="4"/>
  <c r="DR231" i="4"/>
  <c r="DP231" i="4"/>
  <c r="DN231" i="4"/>
  <c r="DK231" i="4"/>
  <c r="CT231" i="4"/>
  <c r="CQ231" i="4"/>
  <c r="DW231" i="4" s="1"/>
  <c r="CH231" i="4"/>
  <c r="CG231" i="4"/>
  <c r="DU231" i="4" s="1"/>
  <c r="CF231" i="4"/>
  <c r="CE231" i="4"/>
  <c r="CD231" i="4"/>
  <c r="CC231" i="4"/>
  <c r="CB231" i="4"/>
  <c r="CA231" i="4"/>
  <c r="BZ231" i="4"/>
  <c r="BY231" i="4"/>
  <c r="BX231" i="4"/>
  <c r="BW231" i="4"/>
  <c r="BV231" i="4"/>
  <c r="BU231" i="4"/>
  <c r="BT231" i="4"/>
  <c r="BS231" i="4"/>
  <c r="BC231" i="4"/>
  <c r="S231" i="4"/>
  <c r="J231" i="4"/>
  <c r="K231" i="4" s="1"/>
  <c r="EX230" i="4"/>
  <c r="EW230" i="4"/>
  <c r="EV230" i="4"/>
  <c r="DV230" i="4" s="1"/>
  <c r="ES230" i="4"/>
  <c r="EF230" i="4"/>
  <c r="ED230" i="4" s="1"/>
  <c r="DX230" i="4"/>
  <c r="DR230" i="4"/>
  <c r="DP230" i="4"/>
  <c r="DN230" i="4"/>
  <c r="DK230" i="4"/>
  <c r="CT230" i="4"/>
  <c r="CQ230" i="4"/>
  <c r="CH230" i="4"/>
  <c r="CG230" i="4"/>
  <c r="DU230" i="4" s="1"/>
  <c r="CF230" i="4"/>
  <c r="CE230" i="4"/>
  <c r="CD230" i="4"/>
  <c r="CC230" i="4"/>
  <c r="CB230" i="4"/>
  <c r="CA230" i="4"/>
  <c r="DT230" i="4" s="1"/>
  <c r="BZ230" i="4"/>
  <c r="BY230" i="4"/>
  <c r="BX230" i="4"/>
  <c r="BW230" i="4"/>
  <c r="BV230" i="4"/>
  <c r="BU230" i="4"/>
  <c r="BT230" i="4"/>
  <c r="BS230" i="4"/>
  <c r="CI230" i="4" s="1"/>
  <c r="DQ230" i="4" s="1"/>
  <c r="BC230" i="4"/>
  <c r="S230" i="4"/>
  <c r="J230" i="4"/>
  <c r="K230" i="4" s="1"/>
  <c r="EX229" i="4"/>
  <c r="EW229" i="4"/>
  <c r="EV229" i="4"/>
  <c r="DV229" i="4" s="1"/>
  <c r="ES229" i="4"/>
  <c r="EF229" i="4"/>
  <c r="ED229" i="4" s="1"/>
  <c r="DX229" i="4"/>
  <c r="DT229" i="4"/>
  <c r="DR229" i="4"/>
  <c r="DP229" i="4"/>
  <c r="DN229" i="4"/>
  <c r="DK229" i="4"/>
  <c r="CT229" i="4"/>
  <c r="CQ229" i="4"/>
  <c r="CH229" i="4"/>
  <c r="CG229" i="4"/>
  <c r="DU229" i="4" s="1"/>
  <c r="CF229" i="4"/>
  <c r="CE229" i="4"/>
  <c r="CD229" i="4"/>
  <c r="CC229" i="4"/>
  <c r="CB229" i="4"/>
  <c r="CA229" i="4"/>
  <c r="BZ229" i="4"/>
  <c r="BY229" i="4"/>
  <c r="BX229" i="4"/>
  <c r="BW229" i="4"/>
  <c r="BV229" i="4"/>
  <c r="BU229" i="4"/>
  <c r="BT229" i="4"/>
  <c r="BS229" i="4"/>
  <c r="BC229" i="4"/>
  <c r="CI229" i="4" s="1"/>
  <c r="DQ229" i="4" s="1"/>
  <c r="S229" i="4"/>
  <c r="J229" i="4"/>
  <c r="EX228" i="4"/>
  <c r="EW228" i="4"/>
  <c r="EV228" i="4"/>
  <c r="DV228" i="4" s="1"/>
  <c r="ES228" i="4"/>
  <c r="EF228" i="4"/>
  <c r="ED228" i="4" s="1"/>
  <c r="DX228" i="4"/>
  <c r="DR228" i="4"/>
  <c r="DP228" i="4"/>
  <c r="DN228" i="4"/>
  <c r="DK228" i="4"/>
  <c r="CT228" i="4"/>
  <c r="CQ228" i="4"/>
  <c r="DW228" i="4" s="1"/>
  <c r="CH228" i="4"/>
  <c r="CG228" i="4"/>
  <c r="DU228" i="4" s="1"/>
  <c r="CF228" i="4"/>
  <c r="CE228" i="4"/>
  <c r="CD228" i="4"/>
  <c r="CC228" i="4"/>
  <c r="CB228" i="4"/>
  <c r="CA228" i="4"/>
  <c r="DT228" i="4" s="1"/>
  <c r="BZ228" i="4"/>
  <c r="BY228" i="4"/>
  <c r="BX228" i="4"/>
  <c r="BW228" i="4"/>
  <c r="BV228" i="4"/>
  <c r="BU228" i="4"/>
  <c r="BT228" i="4"/>
  <c r="BS228" i="4"/>
  <c r="CI228" i="4" s="1"/>
  <c r="DQ228" i="4" s="1"/>
  <c r="DS228" i="4" s="1"/>
  <c r="BC228" i="4"/>
  <c r="S228" i="4"/>
  <c r="J228" i="4"/>
  <c r="K228" i="4" s="1"/>
  <c r="EX227" i="4"/>
  <c r="EW227" i="4"/>
  <c r="EV227" i="4"/>
  <c r="DV227" i="4" s="1"/>
  <c r="ES227" i="4"/>
  <c r="EF227" i="4"/>
  <c r="ED227" i="4" s="1"/>
  <c r="DX227" i="4"/>
  <c r="DR227" i="4"/>
  <c r="DP227" i="4"/>
  <c r="DN227" i="4"/>
  <c r="DK227" i="4"/>
  <c r="CT227" i="4"/>
  <c r="CQ227" i="4"/>
  <c r="CH227" i="4"/>
  <c r="CG227" i="4"/>
  <c r="DU227" i="4" s="1"/>
  <c r="CF227" i="4"/>
  <c r="CE227" i="4"/>
  <c r="CD227" i="4"/>
  <c r="CC227" i="4"/>
  <c r="CB227" i="4"/>
  <c r="CA227" i="4"/>
  <c r="DT227" i="4" s="1"/>
  <c r="BZ227" i="4"/>
  <c r="BY227" i="4"/>
  <c r="BX227" i="4"/>
  <c r="BW227" i="4"/>
  <c r="BV227" i="4"/>
  <c r="BU227" i="4"/>
  <c r="BT227" i="4"/>
  <c r="BS227" i="4"/>
  <c r="BC227" i="4"/>
  <c r="S227" i="4"/>
  <c r="J227" i="4"/>
  <c r="EX226" i="4"/>
  <c r="EW226" i="4"/>
  <c r="EV226" i="4"/>
  <c r="DV226" i="4" s="1"/>
  <c r="ES226" i="4"/>
  <c r="EF226" i="4"/>
  <c r="ED226" i="4" s="1"/>
  <c r="DX226" i="4"/>
  <c r="DR226" i="4"/>
  <c r="DP226" i="4"/>
  <c r="DN226" i="4"/>
  <c r="DK226" i="4"/>
  <c r="CT226" i="4"/>
  <c r="DW226" i="4" s="1"/>
  <c r="CQ226" i="4"/>
  <c r="CH226" i="4"/>
  <c r="CG226" i="4"/>
  <c r="DU226" i="4" s="1"/>
  <c r="CF226" i="4"/>
  <c r="CE226" i="4"/>
  <c r="CD226" i="4"/>
  <c r="CC226" i="4"/>
  <c r="CB226" i="4"/>
  <c r="CA226" i="4"/>
  <c r="DT226" i="4" s="1"/>
  <c r="BZ226" i="4"/>
  <c r="BY226" i="4"/>
  <c r="BX226" i="4"/>
  <c r="BW226" i="4"/>
  <c r="BV226" i="4"/>
  <c r="BU226" i="4"/>
  <c r="BT226" i="4"/>
  <c r="BS226" i="4"/>
  <c r="CI226" i="4" s="1"/>
  <c r="DQ226" i="4" s="1"/>
  <c r="BC226" i="4"/>
  <c r="S226" i="4"/>
  <c r="J226" i="4"/>
  <c r="K226" i="4" s="1"/>
  <c r="EX225" i="4"/>
  <c r="EW225" i="4"/>
  <c r="EV225" i="4"/>
  <c r="ES225" i="4"/>
  <c r="EF225" i="4"/>
  <c r="ED225" i="4" s="1"/>
  <c r="DX225" i="4"/>
  <c r="DV225" i="4"/>
  <c r="DR225" i="4"/>
  <c r="DP225" i="4"/>
  <c r="DN225" i="4"/>
  <c r="DK225" i="4"/>
  <c r="CT225" i="4"/>
  <c r="CQ225" i="4"/>
  <c r="DW225" i="4" s="1"/>
  <c r="CH225" i="4"/>
  <c r="CG225" i="4"/>
  <c r="DU225" i="4" s="1"/>
  <c r="CF225" i="4"/>
  <c r="CE225" i="4"/>
  <c r="CD225" i="4"/>
  <c r="CC225" i="4"/>
  <c r="CB225" i="4"/>
  <c r="CA225" i="4"/>
  <c r="DT225" i="4" s="1"/>
  <c r="BZ225" i="4"/>
  <c r="BY225" i="4"/>
  <c r="BX225" i="4"/>
  <c r="BW225" i="4"/>
  <c r="BV225" i="4"/>
  <c r="BU225" i="4"/>
  <c r="BT225" i="4"/>
  <c r="BS225" i="4"/>
  <c r="BC225" i="4"/>
  <c r="CI225" i="4" s="1"/>
  <c r="DQ225" i="4" s="1"/>
  <c r="DS225" i="4" s="1"/>
  <c r="S225" i="4"/>
  <c r="J225" i="4"/>
  <c r="K225" i="4" s="1"/>
  <c r="EX224" i="4"/>
  <c r="EW224" i="4"/>
  <c r="EV224" i="4"/>
  <c r="DV224" i="4" s="1"/>
  <c r="ES224" i="4"/>
  <c r="EF224" i="4"/>
  <c r="ED224" i="4" s="1"/>
  <c r="DX224" i="4"/>
  <c r="DR224" i="4"/>
  <c r="DP224" i="4"/>
  <c r="DN224" i="4"/>
  <c r="DK224" i="4"/>
  <c r="CT224" i="4"/>
  <c r="CQ224" i="4"/>
  <c r="CH224" i="4"/>
  <c r="CG224" i="4"/>
  <c r="DU224" i="4" s="1"/>
  <c r="CF224" i="4"/>
  <c r="CE224" i="4"/>
  <c r="CD224" i="4"/>
  <c r="CC224" i="4"/>
  <c r="CB224" i="4"/>
  <c r="CA224" i="4"/>
  <c r="DT224" i="4" s="1"/>
  <c r="BZ224" i="4"/>
  <c r="BY224" i="4"/>
  <c r="BX224" i="4"/>
  <c r="BW224" i="4"/>
  <c r="BV224" i="4"/>
  <c r="BU224" i="4"/>
  <c r="BT224" i="4"/>
  <c r="BS224" i="4"/>
  <c r="BC224" i="4"/>
  <c r="S224" i="4"/>
  <c r="J224" i="4"/>
  <c r="K224" i="4" s="1"/>
  <c r="EX223" i="4"/>
  <c r="EW223" i="4"/>
  <c r="EV223" i="4"/>
  <c r="ES223" i="4"/>
  <c r="EF223" i="4"/>
  <c r="ED223" i="4" s="1"/>
  <c r="DX223" i="4"/>
  <c r="DV223" i="4"/>
  <c r="DU223" i="4"/>
  <c r="DT223" i="4"/>
  <c r="DR223" i="4"/>
  <c r="DP223" i="4"/>
  <c r="DN223" i="4"/>
  <c r="DK223" i="4"/>
  <c r="CT223" i="4"/>
  <c r="CQ223" i="4"/>
  <c r="DW223" i="4" s="1"/>
  <c r="CH223" i="4"/>
  <c r="CG223" i="4"/>
  <c r="CF223" i="4"/>
  <c r="CE223" i="4"/>
  <c r="CD223" i="4"/>
  <c r="CC223" i="4"/>
  <c r="CB223" i="4"/>
  <c r="CA223" i="4"/>
  <c r="BZ223" i="4"/>
  <c r="BY223" i="4"/>
  <c r="BX223" i="4"/>
  <c r="BW223" i="4"/>
  <c r="BV223" i="4"/>
  <c r="BU223" i="4"/>
  <c r="BT223" i="4"/>
  <c r="BS223" i="4"/>
  <c r="BC223" i="4"/>
  <c r="CI223" i="4" s="1"/>
  <c r="DQ223" i="4" s="1"/>
  <c r="DS223" i="4" s="1"/>
  <c r="S223" i="4"/>
  <c r="J223" i="4"/>
  <c r="ET223" i="4" s="1"/>
  <c r="EU223" i="4" s="1"/>
  <c r="EX222" i="4"/>
  <c r="EW222" i="4"/>
  <c r="EV222" i="4"/>
  <c r="DV222" i="4" s="1"/>
  <c r="ES222" i="4"/>
  <c r="EF222" i="4"/>
  <c r="ED222" i="4" s="1"/>
  <c r="DX222" i="4"/>
  <c r="DR222" i="4"/>
  <c r="DP222" i="4"/>
  <c r="DN222" i="4"/>
  <c r="DK222" i="4"/>
  <c r="CT222" i="4"/>
  <c r="CQ222" i="4"/>
  <c r="DW222" i="4" s="1"/>
  <c r="CH222" i="4"/>
  <c r="CG222" i="4"/>
  <c r="DU222" i="4" s="1"/>
  <c r="CF222" i="4"/>
  <c r="CE222" i="4"/>
  <c r="CD222" i="4"/>
  <c r="CC222" i="4"/>
  <c r="CB222" i="4"/>
  <c r="CA222" i="4"/>
  <c r="DT222" i="4" s="1"/>
  <c r="BZ222" i="4"/>
  <c r="BY222" i="4"/>
  <c r="BX222" i="4"/>
  <c r="BW222" i="4"/>
  <c r="BV222" i="4"/>
  <c r="BU222" i="4"/>
  <c r="BT222" i="4"/>
  <c r="BS222" i="4"/>
  <c r="CI222" i="4" s="1"/>
  <c r="DQ222" i="4" s="1"/>
  <c r="BC222" i="4"/>
  <c r="S222" i="4"/>
  <c r="J222" i="4"/>
  <c r="K222" i="4" s="1"/>
  <c r="EX221" i="4"/>
  <c r="EW221" i="4"/>
  <c r="EV221" i="4"/>
  <c r="ES221" i="4"/>
  <c r="EF221" i="4"/>
  <c r="ED221" i="4" s="1"/>
  <c r="DX221" i="4"/>
  <c r="DW221" i="4"/>
  <c r="DV221" i="4"/>
  <c r="DR221" i="4"/>
  <c r="DP221" i="4"/>
  <c r="DN221" i="4"/>
  <c r="DK221" i="4"/>
  <c r="CT221" i="4"/>
  <c r="CQ221" i="4"/>
  <c r="CH221" i="4"/>
  <c r="CG221" i="4"/>
  <c r="DU221" i="4" s="1"/>
  <c r="CF221" i="4"/>
  <c r="CE221" i="4"/>
  <c r="CD221" i="4"/>
  <c r="CC221" i="4"/>
  <c r="CB221" i="4"/>
  <c r="CA221" i="4"/>
  <c r="DT221" i="4" s="1"/>
  <c r="BZ221" i="4"/>
  <c r="BY221" i="4"/>
  <c r="BX221" i="4"/>
  <c r="BW221" i="4"/>
  <c r="BV221" i="4"/>
  <c r="BU221" i="4"/>
  <c r="BT221" i="4"/>
  <c r="BS221" i="4"/>
  <c r="BC221" i="4"/>
  <c r="CI221" i="4" s="1"/>
  <c r="DQ221" i="4" s="1"/>
  <c r="DS221" i="4" s="1"/>
  <c r="S221" i="4"/>
  <c r="J221" i="4"/>
  <c r="ET221" i="4" s="1"/>
  <c r="EU221" i="4" s="1"/>
  <c r="EX220" i="4"/>
  <c r="EW220" i="4"/>
  <c r="EV220" i="4"/>
  <c r="DV220" i="4" s="1"/>
  <c r="ES220" i="4"/>
  <c r="EF220" i="4"/>
  <c r="ED220" i="4" s="1"/>
  <c r="DX220" i="4"/>
  <c r="DR220" i="4"/>
  <c r="DP220" i="4"/>
  <c r="DN220" i="4"/>
  <c r="DK220" i="4"/>
  <c r="CT220" i="4"/>
  <c r="DW220" i="4" s="1"/>
  <c r="CQ220" i="4"/>
  <c r="CH220" i="4"/>
  <c r="CG220" i="4"/>
  <c r="DU220" i="4" s="1"/>
  <c r="CF220" i="4"/>
  <c r="CE220" i="4"/>
  <c r="CD220" i="4"/>
  <c r="CC220" i="4"/>
  <c r="CB220" i="4"/>
  <c r="CA220" i="4"/>
  <c r="DT220" i="4" s="1"/>
  <c r="BZ220" i="4"/>
  <c r="BY220" i="4"/>
  <c r="BX220" i="4"/>
  <c r="BW220" i="4"/>
  <c r="BV220" i="4"/>
  <c r="BU220" i="4"/>
  <c r="BT220" i="4"/>
  <c r="BS220" i="4"/>
  <c r="BC220" i="4"/>
  <c r="S220" i="4"/>
  <c r="J220" i="4"/>
  <c r="K220" i="4" s="1"/>
  <c r="EX219" i="4"/>
  <c r="EW219" i="4"/>
  <c r="EV219" i="4"/>
  <c r="DV219" i="4" s="1"/>
  <c r="ES219" i="4"/>
  <c r="EF219" i="4"/>
  <c r="ED219" i="4" s="1"/>
  <c r="DX219" i="4"/>
  <c r="DT219" i="4"/>
  <c r="DR219" i="4"/>
  <c r="DP219" i="4"/>
  <c r="DN219" i="4"/>
  <c r="DK219" i="4"/>
  <c r="CT219" i="4"/>
  <c r="CQ219" i="4"/>
  <c r="CH219" i="4"/>
  <c r="CG219" i="4"/>
  <c r="DU219" i="4" s="1"/>
  <c r="CF219" i="4"/>
  <c r="CE219" i="4"/>
  <c r="CD219" i="4"/>
  <c r="CC219" i="4"/>
  <c r="CB219" i="4"/>
  <c r="CA219" i="4"/>
  <c r="BZ219" i="4"/>
  <c r="BY219" i="4"/>
  <c r="BX219" i="4"/>
  <c r="BW219" i="4"/>
  <c r="BV219" i="4"/>
  <c r="BU219" i="4"/>
  <c r="BT219" i="4"/>
  <c r="BS219" i="4"/>
  <c r="BC219" i="4"/>
  <c r="CI219" i="4" s="1"/>
  <c r="DQ219" i="4" s="1"/>
  <c r="S219" i="4"/>
  <c r="J219" i="4"/>
  <c r="ET219" i="4" s="1"/>
  <c r="EU219" i="4" s="1"/>
  <c r="EX218" i="4"/>
  <c r="EW218" i="4"/>
  <c r="EV218" i="4"/>
  <c r="DV218" i="4" s="1"/>
  <c r="ES218" i="4"/>
  <c r="EF218" i="4"/>
  <c r="ED218" i="4" s="1"/>
  <c r="DX218" i="4"/>
  <c r="DW218" i="4"/>
  <c r="DR218" i="4"/>
  <c r="DP218" i="4"/>
  <c r="DN218" i="4"/>
  <c r="DK218" i="4"/>
  <c r="CT218" i="4"/>
  <c r="CQ218" i="4"/>
  <c r="CH218" i="4"/>
  <c r="CG218" i="4"/>
  <c r="DU218" i="4" s="1"/>
  <c r="CF218" i="4"/>
  <c r="CE218" i="4"/>
  <c r="CD218" i="4"/>
  <c r="CC218" i="4"/>
  <c r="CB218" i="4"/>
  <c r="CA218" i="4"/>
  <c r="DT218" i="4" s="1"/>
  <c r="BZ218" i="4"/>
  <c r="BY218" i="4"/>
  <c r="BX218" i="4"/>
  <c r="BW218" i="4"/>
  <c r="BV218" i="4"/>
  <c r="BU218" i="4"/>
  <c r="BT218" i="4"/>
  <c r="BS218" i="4"/>
  <c r="BC218" i="4"/>
  <c r="CI218" i="4" s="1"/>
  <c r="DQ218" i="4" s="1"/>
  <c r="DS218" i="4" s="1"/>
  <c r="S218" i="4"/>
  <c r="J218" i="4"/>
  <c r="K218" i="4" s="1"/>
  <c r="EX217" i="4"/>
  <c r="EW217" i="4"/>
  <c r="EV217" i="4"/>
  <c r="ES217" i="4"/>
  <c r="EF217" i="4"/>
  <c r="ED217" i="4" s="1"/>
  <c r="DX217" i="4"/>
  <c r="DV217" i="4"/>
  <c r="DT217" i="4"/>
  <c r="DR217" i="4"/>
  <c r="DP217" i="4"/>
  <c r="DN217" i="4"/>
  <c r="DK217" i="4"/>
  <c r="CT217" i="4"/>
  <c r="CQ217" i="4"/>
  <c r="DW217" i="4" s="1"/>
  <c r="CH217" i="4"/>
  <c r="CG217" i="4"/>
  <c r="DU217" i="4" s="1"/>
  <c r="CF217" i="4"/>
  <c r="CE217" i="4"/>
  <c r="CD217" i="4"/>
  <c r="CC217" i="4"/>
  <c r="CB217" i="4"/>
  <c r="CA217" i="4"/>
  <c r="BZ217" i="4"/>
  <c r="BY217" i="4"/>
  <c r="BX217" i="4"/>
  <c r="BW217" i="4"/>
  <c r="BV217" i="4"/>
  <c r="BU217" i="4"/>
  <c r="BT217" i="4"/>
  <c r="BS217" i="4"/>
  <c r="BC217" i="4"/>
  <c r="S217" i="4"/>
  <c r="J217" i="4"/>
  <c r="K217" i="4" s="1"/>
  <c r="EX216" i="4"/>
  <c r="EW216" i="4"/>
  <c r="EV216" i="4"/>
  <c r="DV216" i="4" s="1"/>
  <c r="ES216" i="4"/>
  <c r="EF216" i="4"/>
  <c r="ED216" i="4" s="1"/>
  <c r="DX216" i="4"/>
  <c r="DR216" i="4"/>
  <c r="DP216" i="4"/>
  <c r="DN216" i="4"/>
  <c r="DK216" i="4"/>
  <c r="CT216" i="4"/>
  <c r="DW216" i="4" s="1"/>
  <c r="CQ216" i="4"/>
  <c r="CH216" i="4"/>
  <c r="CG216" i="4"/>
  <c r="DU216" i="4" s="1"/>
  <c r="CF216" i="4"/>
  <c r="CE216" i="4"/>
  <c r="CD216" i="4"/>
  <c r="CC216" i="4"/>
  <c r="CB216" i="4"/>
  <c r="CA216" i="4"/>
  <c r="DT216" i="4" s="1"/>
  <c r="BZ216" i="4"/>
  <c r="BY216" i="4"/>
  <c r="BX216" i="4"/>
  <c r="BW216" i="4"/>
  <c r="BV216" i="4"/>
  <c r="BU216" i="4"/>
  <c r="BT216" i="4"/>
  <c r="BS216" i="4"/>
  <c r="BC216" i="4"/>
  <c r="S216" i="4"/>
  <c r="J216" i="4"/>
  <c r="K216" i="4" s="1"/>
  <c r="EX215" i="4"/>
  <c r="EW215" i="4"/>
  <c r="EV215" i="4"/>
  <c r="DV215" i="4" s="1"/>
  <c r="ES215" i="4"/>
  <c r="EF215" i="4"/>
  <c r="ED215" i="4" s="1"/>
  <c r="DX215" i="4"/>
  <c r="DT215" i="4"/>
  <c r="DR215" i="4"/>
  <c r="DP215" i="4"/>
  <c r="DN215" i="4"/>
  <c r="DK215" i="4"/>
  <c r="CT215" i="4"/>
  <c r="CQ215" i="4"/>
  <c r="DW215" i="4" s="1"/>
  <c r="CH215" i="4"/>
  <c r="CG215" i="4"/>
  <c r="DU215" i="4" s="1"/>
  <c r="CF215" i="4"/>
  <c r="CE215" i="4"/>
  <c r="CD215" i="4"/>
  <c r="CC215" i="4"/>
  <c r="CB215" i="4"/>
  <c r="CA215" i="4"/>
  <c r="BZ215" i="4"/>
  <c r="BY215" i="4"/>
  <c r="BX215" i="4"/>
  <c r="BW215" i="4"/>
  <c r="BV215" i="4"/>
  <c r="BU215" i="4"/>
  <c r="BT215" i="4"/>
  <c r="BS215" i="4"/>
  <c r="BC215" i="4"/>
  <c r="S215" i="4"/>
  <c r="J215" i="4"/>
  <c r="ET215" i="4" s="1"/>
  <c r="EU215" i="4" s="1"/>
  <c r="EX214" i="4"/>
  <c r="EW214" i="4"/>
  <c r="EV214" i="4"/>
  <c r="DV214" i="4" s="1"/>
  <c r="ES214" i="4"/>
  <c r="EF214" i="4"/>
  <c r="ED214" i="4" s="1"/>
  <c r="DX214" i="4"/>
  <c r="DR214" i="4"/>
  <c r="DP214" i="4"/>
  <c r="DN214" i="4"/>
  <c r="DK214" i="4"/>
  <c r="CT214" i="4"/>
  <c r="CQ214" i="4"/>
  <c r="DW214" i="4" s="1"/>
  <c r="CH214" i="4"/>
  <c r="CG214" i="4"/>
  <c r="DU214" i="4" s="1"/>
  <c r="CF214" i="4"/>
  <c r="CE214" i="4"/>
  <c r="CD214" i="4"/>
  <c r="CC214" i="4"/>
  <c r="CB214" i="4"/>
  <c r="CA214" i="4"/>
  <c r="DT214" i="4" s="1"/>
  <c r="BZ214" i="4"/>
  <c r="BY214" i="4"/>
  <c r="BX214" i="4"/>
  <c r="BW214" i="4"/>
  <c r="BV214" i="4"/>
  <c r="BU214" i="4"/>
  <c r="BT214" i="4"/>
  <c r="BS214" i="4"/>
  <c r="CI214" i="4" s="1"/>
  <c r="DQ214" i="4" s="1"/>
  <c r="BC214" i="4"/>
  <c r="S214" i="4"/>
  <c r="K214" i="4"/>
  <c r="J214" i="4"/>
  <c r="ET214" i="4" s="1"/>
  <c r="EU214" i="4" s="1"/>
  <c r="EX213" i="4"/>
  <c r="EW213" i="4"/>
  <c r="EV213" i="4"/>
  <c r="DV213" i="4" s="1"/>
  <c r="ES213" i="4"/>
  <c r="EF213" i="4"/>
  <c r="ED213" i="4" s="1"/>
  <c r="DX213" i="4"/>
  <c r="DR213" i="4"/>
  <c r="DP213" i="4"/>
  <c r="DN213" i="4"/>
  <c r="DK213" i="4"/>
  <c r="CT213" i="4"/>
  <c r="CQ213" i="4"/>
  <c r="DW213" i="4" s="1"/>
  <c r="CH213" i="4"/>
  <c r="CG213" i="4"/>
  <c r="DU213" i="4" s="1"/>
  <c r="CF213" i="4"/>
  <c r="CE213" i="4"/>
  <c r="CD213" i="4"/>
  <c r="CC213" i="4"/>
  <c r="CB213" i="4"/>
  <c r="CA213" i="4"/>
  <c r="DT213" i="4" s="1"/>
  <c r="BZ213" i="4"/>
  <c r="BY213" i="4"/>
  <c r="BX213" i="4"/>
  <c r="BW213" i="4"/>
  <c r="BV213" i="4"/>
  <c r="BU213" i="4"/>
  <c r="BT213" i="4"/>
  <c r="BS213" i="4"/>
  <c r="BC213" i="4"/>
  <c r="S213" i="4"/>
  <c r="K213" i="4"/>
  <c r="J213" i="4"/>
  <c r="ET213" i="4" s="1"/>
  <c r="EU213" i="4" s="1"/>
  <c r="EX212" i="4"/>
  <c r="EW212" i="4"/>
  <c r="EV212" i="4"/>
  <c r="DV212" i="4" s="1"/>
  <c r="ES212" i="4"/>
  <c r="EF212" i="4"/>
  <c r="ED212" i="4" s="1"/>
  <c r="DX212" i="4"/>
  <c r="DR212" i="4"/>
  <c r="DP212" i="4"/>
  <c r="DN212" i="4"/>
  <c r="DK212" i="4"/>
  <c r="CT212" i="4"/>
  <c r="CQ212" i="4"/>
  <c r="CH212" i="4"/>
  <c r="CG212" i="4"/>
  <c r="DU212" i="4" s="1"/>
  <c r="CF212" i="4"/>
  <c r="CE212" i="4"/>
  <c r="CD212" i="4"/>
  <c r="CC212" i="4"/>
  <c r="CB212" i="4"/>
  <c r="CA212" i="4"/>
  <c r="DT212" i="4" s="1"/>
  <c r="BZ212" i="4"/>
  <c r="BY212" i="4"/>
  <c r="BX212" i="4"/>
  <c r="BW212" i="4"/>
  <c r="BV212" i="4"/>
  <c r="BU212" i="4"/>
  <c r="BT212" i="4"/>
  <c r="BS212" i="4"/>
  <c r="CI212" i="4" s="1"/>
  <c r="DQ212" i="4" s="1"/>
  <c r="DS212" i="4" s="1"/>
  <c r="BC212" i="4"/>
  <c r="S212" i="4"/>
  <c r="J212" i="4"/>
  <c r="K212" i="4" s="1"/>
  <c r="EX211" i="4"/>
  <c r="EW211" i="4"/>
  <c r="EV211" i="4"/>
  <c r="DV211" i="4" s="1"/>
  <c r="ES211" i="4"/>
  <c r="EF211" i="4"/>
  <c r="ED211" i="4" s="1"/>
  <c r="DX211" i="4"/>
  <c r="DR211" i="4"/>
  <c r="DP211" i="4"/>
  <c r="DN211" i="4"/>
  <c r="DK211" i="4"/>
  <c r="CT211" i="4"/>
  <c r="CQ211" i="4"/>
  <c r="CH211" i="4"/>
  <c r="CG211" i="4"/>
  <c r="DU211" i="4" s="1"/>
  <c r="CF211" i="4"/>
  <c r="CE211" i="4"/>
  <c r="CD211" i="4"/>
  <c r="CC211" i="4"/>
  <c r="CB211" i="4"/>
  <c r="CA211" i="4"/>
  <c r="DT211" i="4" s="1"/>
  <c r="BZ211" i="4"/>
  <c r="BY211" i="4"/>
  <c r="BX211" i="4"/>
  <c r="BW211" i="4"/>
  <c r="BV211" i="4"/>
  <c r="BU211" i="4"/>
  <c r="BT211" i="4"/>
  <c r="BS211" i="4"/>
  <c r="BC211" i="4"/>
  <c r="CI211" i="4" s="1"/>
  <c r="DQ211" i="4" s="1"/>
  <c r="S211" i="4"/>
  <c r="J211" i="4"/>
  <c r="ET211" i="4" s="1"/>
  <c r="EU211" i="4" s="1"/>
  <c r="EX210" i="4"/>
  <c r="EW210" i="4"/>
  <c r="EV210" i="4"/>
  <c r="DV210" i="4" s="1"/>
  <c r="ES210" i="4"/>
  <c r="EF210" i="4"/>
  <c r="ED210" i="4" s="1"/>
  <c r="DX210" i="4"/>
  <c r="DU210" i="4"/>
  <c r="DR210" i="4"/>
  <c r="DP210" i="4"/>
  <c r="DN210" i="4"/>
  <c r="DK210" i="4"/>
  <c r="CT210" i="4"/>
  <c r="CQ210" i="4"/>
  <c r="DW210" i="4" s="1"/>
  <c r="CH210" i="4"/>
  <c r="CG210" i="4"/>
  <c r="CF210" i="4"/>
  <c r="CE210" i="4"/>
  <c r="CD210" i="4"/>
  <c r="CC210" i="4"/>
  <c r="CB210" i="4"/>
  <c r="CA210" i="4"/>
  <c r="DT210" i="4" s="1"/>
  <c r="BZ210" i="4"/>
  <c r="BY210" i="4"/>
  <c r="BX210" i="4"/>
  <c r="BW210" i="4"/>
  <c r="BV210" i="4"/>
  <c r="BU210" i="4"/>
  <c r="BT210" i="4"/>
  <c r="BS210" i="4"/>
  <c r="BC210" i="4"/>
  <c r="CI210" i="4" s="1"/>
  <c r="DQ210" i="4" s="1"/>
  <c r="DS210" i="4" s="1"/>
  <c r="S210" i="4"/>
  <c r="J210" i="4"/>
  <c r="K210" i="4" s="1"/>
  <c r="EX209" i="4"/>
  <c r="EW209" i="4"/>
  <c r="EV209" i="4"/>
  <c r="DV209" i="4" s="1"/>
  <c r="ES209" i="4"/>
  <c r="EF209" i="4"/>
  <c r="ED209" i="4" s="1"/>
  <c r="DX209" i="4"/>
  <c r="DU209" i="4"/>
  <c r="DT209" i="4"/>
  <c r="DR209" i="4"/>
  <c r="DP209" i="4"/>
  <c r="DN209" i="4"/>
  <c r="DK209" i="4"/>
  <c r="CT209" i="4"/>
  <c r="CQ209" i="4"/>
  <c r="CH209" i="4"/>
  <c r="CG209" i="4"/>
  <c r="CF209" i="4"/>
  <c r="CE209" i="4"/>
  <c r="CD209" i="4"/>
  <c r="CC209" i="4"/>
  <c r="CB209" i="4"/>
  <c r="CA209" i="4"/>
  <c r="BZ209" i="4"/>
  <c r="BY209" i="4"/>
  <c r="BX209" i="4"/>
  <c r="BW209" i="4"/>
  <c r="BV209" i="4"/>
  <c r="BU209" i="4"/>
  <c r="BT209" i="4"/>
  <c r="BS209" i="4"/>
  <c r="BC209" i="4"/>
  <c r="CI209" i="4" s="1"/>
  <c r="DQ209" i="4" s="1"/>
  <c r="DS209" i="4" s="1"/>
  <c r="S209" i="4"/>
  <c r="J209" i="4"/>
  <c r="K209" i="4" s="1"/>
  <c r="EX208" i="4"/>
  <c r="EW208" i="4"/>
  <c r="EV208" i="4"/>
  <c r="DV208" i="4" s="1"/>
  <c r="ES208" i="4"/>
  <c r="EF208" i="4"/>
  <c r="ED208" i="4" s="1"/>
  <c r="DX208" i="4"/>
  <c r="DR208" i="4"/>
  <c r="DQ208" i="4"/>
  <c r="DS208" i="4" s="1"/>
  <c r="DP208" i="4"/>
  <c r="DN208" i="4"/>
  <c r="DK208" i="4"/>
  <c r="CT208" i="4"/>
  <c r="CQ208" i="4"/>
  <c r="DW208" i="4" s="1"/>
  <c r="CH208" i="4"/>
  <c r="CG208" i="4"/>
  <c r="DU208" i="4" s="1"/>
  <c r="CF208" i="4"/>
  <c r="CE208" i="4"/>
  <c r="CD208" i="4"/>
  <c r="CC208" i="4"/>
  <c r="CB208" i="4"/>
  <c r="CA208" i="4"/>
  <c r="DT208" i="4" s="1"/>
  <c r="BZ208" i="4"/>
  <c r="BY208" i="4"/>
  <c r="BX208" i="4"/>
  <c r="BW208" i="4"/>
  <c r="BV208" i="4"/>
  <c r="BU208" i="4"/>
  <c r="BT208" i="4"/>
  <c r="BS208" i="4"/>
  <c r="CI208" i="4" s="1"/>
  <c r="BC208" i="4"/>
  <c r="S208" i="4"/>
  <c r="J208" i="4"/>
  <c r="K208" i="4" s="1"/>
  <c r="EX207" i="4"/>
  <c r="EW207" i="4"/>
  <c r="EV207" i="4"/>
  <c r="ES207" i="4"/>
  <c r="EF207" i="4"/>
  <c r="ED207" i="4" s="1"/>
  <c r="DX207" i="4"/>
  <c r="DV207" i="4"/>
  <c r="DU207" i="4"/>
  <c r="DR207" i="4"/>
  <c r="DP207" i="4"/>
  <c r="DN207" i="4"/>
  <c r="DK207" i="4"/>
  <c r="CT207" i="4"/>
  <c r="CQ207" i="4"/>
  <c r="DW207" i="4" s="1"/>
  <c r="CH207" i="4"/>
  <c r="CG207" i="4"/>
  <c r="CF207" i="4"/>
  <c r="CE207" i="4"/>
  <c r="CD207" i="4"/>
  <c r="CC207" i="4"/>
  <c r="CB207" i="4"/>
  <c r="CA207" i="4"/>
  <c r="DT207" i="4" s="1"/>
  <c r="BZ207" i="4"/>
  <c r="BY207" i="4"/>
  <c r="BX207" i="4"/>
  <c r="BW207" i="4"/>
  <c r="BV207" i="4"/>
  <c r="BU207" i="4"/>
  <c r="BT207" i="4"/>
  <c r="BS207" i="4"/>
  <c r="CI207" i="4" s="1"/>
  <c r="DQ207" i="4" s="1"/>
  <c r="DS207" i="4" s="1"/>
  <c r="BC207" i="4"/>
  <c r="S207" i="4"/>
  <c r="J207" i="4"/>
  <c r="ET207" i="4" s="1"/>
  <c r="EU207" i="4" s="1"/>
  <c r="EX206" i="4"/>
  <c r="EW206" i="4"/>
  <c r="EV206" i="4"/>
  <c r="DV206" i="4" s="1"/>
  <c r="ES206" i="4"/>
  <c r="EF206" i="4"/>
  <c r="ED206" i="4" s="1"/>
  <c r="DX206" i="4"/>
  <c r="DR206" i="4"/>
  <c r="DP206" i="4"/>
  <c r="DN206" i="4"/>
  <c r="DK206" i="4"/>
  <c r="CT206" i="4"/>
  <c r="CQ206" i="4"/>
  <c r="DW206" i="4" s="1"/>
  <c r="CH206" i="4"/>
  <c r="CG206" i="4"/>
  <c r="DU206" i="4" s="1"/>
  <c r="CF206" i="4"/>
  <c r="CE206" i="4"/>
  <c r="CD206" i="4"/>
  <c r="CC206" i="4"/>
  <c r="CB206" i="4"/>
  <c r="CA206" i="4"/>
  <c r="DT206" i="4" s="1"/>
  <c r="BZ206" i="4"/>
  <c r="BY206" i="4"/>
  <c r="BX206" i="4"/>
  <c r="BW206" i="4"/>
  <c r="BV206" i="4"/>
  <c r="BU206" i="4"/>
  <c r="BT206" i="4"/>
  <c r="BS206" i="4"/>
  <c r="CI206" i="4" s="1"/>
  <c r="DQ206" i="4" s="1"/>
  <c r="DS206" i="4" s="1"/>
  <c r="BC206" i="4"/>
  <c r="S206" i="4"/>
  <c r="J206" i="4"/>
  <c r="ET206" i="4" s="1"/>
  <c r="EU206" i="4" s="1"/>
  <c r="EX205" i="4"/>
  <c r="EW205" i="4"/>
  <c r="EV205" i="4"/>
  <c r="ES205" i="4"/>
  <c r="EF205" i="4"/>
  <c r="ED205" i="4" s="1"/>
  <c r="DX205" i="4"/>
  <c r="DW205" i="4"/>
  <c r="DV205" i="4"/>
  <c r="DR205" i="4"/>
  <c r="DP205" i="4"/>
  <c r="DN205" i="4"/>
  <c r="DK205" i="4"/>
  <c r="CT205" i="4"/>
  <c r="CQ205" i="4"/>
  <c r="CH205" i="4"/>
  <c r="CG205" i="4"/>
  <c r="DU205" i="4" s="1"/>
  <c r="CF205" i="4"/>
  <c r="CE205" i="4"/>
  <c r="CD205" i="4"/>
  <c r="CC205" i="4"/>
  <c r="CB205" i="4"/>
  <c r="CA205" i="4"/>
  <c r="DT205" i="4" s="1"/>
  <c r="BZ205" i="4"/>
  <c r="BY205" i="4"/>
  <c r="BX205" i="4"/>
  <c r="BW205" i="4"/>
  <c r="BV205" i="4"/>
  <c r="BU205" i="4"/>
  <c r="BT205" i="4"/>
  <c r="BS205" i="4"/>
  <c r="BC205" i="4"/>
  <c r="CI205" i="4" s="1"/>
  <c r="DQ205" i="4" s="1"/>
  <c r="DS205" i="4" s="1"/>
  <c r="S205" i="4"/>
  <c r="J205" i="4"/>
  <c r="ET205" i="4" s="1"/>
  <c r="EU205" i="4" s="1"/>
  <c r="EX204" i="4"/>
  <c r="EW204" i="4"/>
  <c r="EV204" i="4"/>
  <c r="DV204" i="4" s="1"/>
  <c r="ES204" i="4"/>
  <c r="EF204" i="4"/>
  <c r="ED204" i="4" s="1"/>
  <c r="DX204" i="4"/>
  <c r="DR204" i="4"/>
  <c r="DP204" i="4"/>
  <c r="DN204" i="4"/>
  <c r="DK204" i="4"/>
  <c r="CT204" i="4"/>
  <c r="DW204" i="4" s="1"/>
  <c r="CQ204" i="4"/>
  <c r="CH204" i="4"/>
  <c r="CG204" i="4"/>
  <c r="DU204" i="4" s="1"/>
  <c r="CF204" i="4"/>
  <c r="CE204" i="4"/>
  <c r="CD204" i="4"/>
  <c r="CC204" i="4"/>
  <c r="CB204" i="4"/>
  <c r="CA204" i="4"/>
  <c r="DT204" i="4" s="1"/>
  <c r="BZ204" i="4"/>
  <c r="BY204" i="4"/>
  <c r="BX204" i="4"/>
  <c r="BW204" i="4"/>
  <c r="BV204" i="4"/>
  <c r="BU204" i="4"/>
  <c r="BT204" i="4"/>
  <c r="BS204" i="4"/>
  <c r="BC204" i="4"/>
  <c r="S204" i="4"/>
  <c r="J204" i="4"/>
  <c r="K204" i="4" s="1"/>
  <c r="EX203" i="4"/>
  <c r="EW203" i="4"/>
  <c r="EV203" i="4"/>
  <c r="DV203" i="4" s="1"/>
  <c r="ES203" i="4"/>
  <c r="EF203" i="4"/>
  <c r="ED203" i="4" s="1"/>
  <c r="DX203" i="4"/>
  <c r="DT203" i="4"/>
  <c r="DR203" i="4"/>
  <c r="DP203" i="4"/>
  <c r="DN203" i="4"/>
  <c r="DK203" i="4"/>
  <c r="CT203" i="4"/>
  <c r="CQ203" i="4"/>
  <c r="CH203" i="4"/>
  <c r="CG203" i="4"/>
  <c r="DU203" i="4" s="1"/>
  <c r="CF203" i="4"/>
  <c r="CE203" i="4"/>
  <c r="CD203" i="4"/>
  <c r="CC203" i="4"/>
  <c r="CB203" i="4"/>
  <c r="CA203" i="4"/>
  <c r="BZ203" i="4"/>
  <c r="BY203" i="4"/>
  <c r="BX203" i="4"/>
  <c r="BW203" i="4"/>
  <c r="BV203" i="4"/>
  <c r="BU203" i="4"/>
  <c r="BT203" i="4"/>
  <c r="BS203" i="4"/>
  <c r="BC203" i="4"/>
  <c r="S203" i="4"/>
  <c r="J203" i="4"/>
  <c r="ET203" i="4" s="1"/>
  <c r="EU203" i="4" s="1"/>
  <c r="EX202" i="4"/>
  <c r="EW202" i="4"/>
  <c r="EV202" i="4"/>
  <c r="DV202" i="4" s="1"/>
  <c r="ES202" i="4"/>
  <c r="EF202" i="4"/>
  <c r="ED202" i="4" s="1"/>
  <c r="DX202" i="4"/>
  <c r="DW202" i="4"/>
  <c r="DU202" i="4"/>
  <c r="DR202" i="4"/>
  <c r="DP202" i="4"/>
  <c r="DN202" i="4"/>
  <c r="DK202" i="4"/>
  <c r="CT202" i="4"/>
  <c r="CQ202" i="4"/>
  <c r="CH202" i="4"/>
  <c r="CG202" i="4"/>
  <c r="CF202" i="4"/>
  <c r="CE202" i="4"/>
  <c r="CD202" i="4"/>
  <c r="CC202" i="4"/>
  <c r="CB202" i="4"/>
  <c r="CA202" i="4"/>
  <c r="DT202" i="4" s="1"/>
  <c r="BZ202" i="4"/>
  <c r="BY202" i="4"/>
  <c r="BX202" i="4"/>
  <c r="BW202" i="4"/>
  <c r="BV202" i="4"/>
  <c r="BU202" i="4"/>
  <c r="BT202" i="4"/>
  <c r="BS202" i="4"/>
  <c r="BC202" i="4"/>
  <c r="S202" i="4"/>
  <c r="J202" i="4"/>
  <c r="K202" i="4" s="1"/>
  <c r="EX201" i="4"/>
  <c r="EW201" i="4"/>
  <c r="EV201" i="4"/>
  <c r="ES201" i="4"/>
  <c r="EF201" i="4"/>
  <c r="ED201" i="4" s="1"/>
  <c r="DX201" i="4"/>
  <c r="DV201" i="4"/>
  <c r="DU201" i="4"/>
  <c r="DR201" i="4"/>
  <c r="DP201" i="4"/>
  <c r="DN201" i="4"/>
  <c r="DK201" i="4"/>
  <c r="CT201" i="4"/>
  <c r="CQ201" i="4"/>
  <c r="DW201" i="4" s="1"/>
  <c r="CH201" i="4"/>
  <c r="CG201" i="4"/>
  <c r="CF201" i="4"/>
  <c r="CE201" i="4"/>
  <c r="CD201" i="4"/>
  <c r="CC201" i="4"/>
  <c r="CB201" i="4"/>
  <c r="CA201" i="4"/>
  <c r="DT201" i="4" s="1"/>
  <c r="BZ201" i="4"/>
  <c r="BY201" i="4"/>
  <c r="BX201" i="4"/>
  <c r="BW201" i="4"/>
  <c r="BV201" i="4"/>
  <c r="BU201" i="4"/>
  <c r="BT201" i="4"/>
  <c r="BS201" i="4"/>
  <c r="BC201" i="4"/>
  <c r="S201" i="4"/>
  <c r="J201" i="4"/>
  <c r="K201" i="4" s="1"/>
  <c r="EX200" i="4"/>
  <c r="EW200" i="4"/>
  <c r="EV200" i="4"/>
  <c r="DV200" i="4" s="1"/>
  <c r="ES200" i="4"/>
  <c r="EF200" i="4"/>
  <c r="ED200" i="4" s="1"/>
  <c r="DX200" i="4"/>
  <c r="DR200" i="4"/>
  <c r="DP200" i="4"/>
  <c r="DN200" i="4"/>
  <c r="DK200" i="4"/>
  <c r="CT200" i="4"/>
  <c r="CQ200" i="4"/>
  <c r="DW200" i="4" s="1"/>
  <c r="CH200" i="4"/>
  <c r="CG200" i="4"/>
  <c r="DU200" i="4" s="1"/>
  <c r="CF200" i="4"/>
  <c r="CE200" i="4"/>
  <c r="CD200" i="4"/>
  <c r="CC200" i="4"/>
  <c r="CB200" i="4"/>
  <c r="CA200" i="4"/>
  <c r="DT200" i="4" s="1"/>
  <c r="BZ200" i="4"/>
  <c r="BY200" i="4"/>
  <c r="BX200" i="4"/>
  <c r="BW200" i="4"/>
  <c r="BV200" i="4"/>
  <c r="BU200" i="4"/>
  <c r="BT200" i="4"/>
  <c r="BS200" i="4"/>
  <c r="CI200" i="4" s="1"/>
  <c r="DQ200" i="4" s="1"/>
  <c r="BC200" i="4"/>
  <c r="S200" i="4"/>
  <c r="J200" i="4"/>
  <c r="K200" i="4" s="1"/>
  <c r="EX199" i="4"/>
  <c r="EW199" i="4"/>
  <c r="EV199" i="4"/>
  <c r="ES199" i="4"/>
  <c r="EF199" i="4"/>
  <c r="ED199" i="4" s="1"/>
  <c r="DX199" i="4"/>
  <c r="DV199" i="4"/>
  <c r="DU199" i="4"/>
  <c r="DR199" i="4"/>
  <c r="DP199" i="4"/>
  <c r="DN199" i="4"/>
  <c r="DK199" i="4"/>
  <c r="CT199" i="4"/>
  <c r="CQ199" i="4"/>
  <c r="DW199" i="4" s="1"/>
  <c r="CH199" i="4"/>
  <c r="CG199" i="4"/>
  <c r="CF199" i="4"/>
  <c r="CE199" i="4"/>
  <c r="CD199" i="4"/>
  <c r="CC199" i="4"/>
  <c r="CB199" i="4"/>
  <c r="CA199" i="4"/>
  <c r="DT199" i="4" s="1"/>
  <c r="BZ199" i="4"/>
  <c r="BY199" i="4"/>
  <c r="BX199" i="4"/>
  <c r="BW199" i="4"/>
  <c r="BV199" i="4"/>
  <c r="BU199" i="4"/>
  <c r="BT199" i="4"/>
  <c r="BS199" i="4"/>
  <c r="BC199" i="4"/>
  <c r="CI199" i="4" s="1"/>
  <c r="DQ199" i="4" s="1"/>
  <c r="DS199" i="4" s="1"/>
  <c r="S199" i="4"/>
  <c r="J199" i="4"/>
  <c r="ET199" i="4" s="1"/>
  <c r="EU199" i="4" s="1"/>
  <c r="EX198" i="4"/>
  <c r="EW198" i="4"/>
  <c r="EV198" i="4"/>
  <c r="DV198" i="4" s="1"/>
  <c r="ES198" i="4"/>
  <c r="EF198" i="4"/>
  <c r="ED198" i="4" s="1"/>
  <c r="DX198" i="4"/>
  <c r="DR198" i="4"/>
  <c r="DP198" i="4"/>
  <c r="DN198" i="4"/>
  <c r="DK198" i="4"/>
  <c r="CT198" i="4"/>
  <c r="CQ198" i="4"/>
  <c r="CH198" i="4"/>
  <c r="CG198" i="4"/>
  <c r="DU198" i="4" s="1"/>
  <c r="CF198" i="4"/>
  <c r="CE198" i="4"/>
  <c r="CD198" i="4"/>
  <c r="CC198" i="4"/>
  <c r="CB198" i="4"/>
  <c r="CA198" i="4"/>
  <c r="DT198" i="4" s="1"/>
  <c r="BZ198" i="4"/>
  <c r="BY198" i="4"/>
  <c r="BX198" i="4"/>
  <c r="BW198" i="4"/>
  <c r="BV198" i="4"/>
  <c r="BU198" i="4"/>
  <c r="BT198" i="4"/>
  <c r="BS198" i="4"/>
  <c r="CI198" i="4" s="1"/>
  <c r="DQ198" i="4" s="1"/>
  <c r="DS198" i="4" s="1"/>
  <c r="BC198" i="4"/>
  <c r="S198" i="4"/>
  <c r="J198" i="4"/>
  <c r="ET198" i="4" s="1"/>
  <c r="EU198" i="4" s="1"/>
  <c r="EX197" i="4"/>
  <c r="EW197" i="4"/>
  <c r="EV197" i="4"/>
  <c r="DV197" i="4" s="1"/>
  <c r="ES197" i="4"/>
  <c r="EF197" i="4"/>
  <c r="ED197" i="4" s="1"/>
  <c r="DX197" i="4"/>
  <c r="DR197" i="4"/>
  <c r="DP197" i="4"/>
  <c r="DN197" i="4"/>
  <c r="DK197" i="4"/>
  <c r="CT197" i="4"/>
  <c r="CQ197" i="4"/>
  <c r="DW197" i="4" s="1"/>
  <c r="CH197" i="4"/>
  <c r="CG197" i="4"/>
  <c r="DU197" i="4" s="1"/>
  <c r="CF197" i="4"/>
  <c r="CE197" i="4"/>
  <c r="CD197" i="4"/>
  <c r="CC197" i="4"/>
  <c r="CB197" i="4"/>
  <c r="CA197" i="4"/>
  <c r="DT197" i="4" s="1"/>
  <c r="BZ197" i="4"/>
  <c r="BY197" i="4"/>
  <c r="BX197" i="4"/>
  <c r="BW197" i="4"/>
  <c r="BV197" i="4"/>
  <c r="BU197" i="4"/>
  <c r="BT197" i="4"/>
  <c r="BS197" i="4"/>
  <c r="BC197" i="4"/>
  <c r="S197" i="4"/>
  <c r="J197" i="4"/>
  <c r="ET197" i="4" s="1"/>
  <c r="EU197" i="4" s="1"/>
  <c r="EX196" i="4"/>
  <c r="EW196" i="4"/>
  <c r="EV196" i="4"/>
  <c r="ES196" i="4"/>
  <c r="EF196" i="4"/>
  <c r="ED196" i="4" s="1"/>
  <c r="DX196" i="4"/>
  <c r="DV196" i="4"/>
  <c r="DR196" i="4"/>
  <c r="DP196" i="4"/>
  <c r="DN196" i="4"/>
  <c r="DK196" i="4"/>
  <c r="CT196" i="4"/>
  <c r="DW196" i="4" s="1"/>
  <c r="CQ196" i="4"/>
  <c r="CH196" i="4"/>
  <c r="CG196" i="4"/>
  <c r="DU196" i="4" s="1"/>
  <c r="CF196" i="4"/>
  <c r="CE196" i="4"/>
  <c r="CD196" i="4"/>
  <c r="CC196" i="4"/>
  <c r="CB196" i="4"/>
  <c r="CA196" i="4"/>
  <c r="DT196" i="4" s="1"/>
  <c r="BZ196" i="4"/>
  <c r="BY196" i="4"/>
  <c r="BX196" i="4"/>
  <c r="BW196" i="4"/>
  <c r="BV196" i="4"/>
  <c r="BU196" i="4"/>
  <c r="BT196" i="4"/>
  <c r="BS196" i="4"/>
  <c r="BC196" i="4"/>
  <c r="S196" i="4"/>
  <c r="J196" i="4"/>
  <c r="K196" i="4" s="1"/>
  <c r="EX195" i="4"/>
  <c r="EW195" i="4"/>
  <c r="EV195" i="4"/>
  <c r="DV195" i="4" s="1"/>
  <c r="ES195" i="4"/>
  <c r="EF195" i="4"/>
  <c r="ED195" i="4" s="1"/>
  <c r="DX195" i="4"/>
  <c r="DR195" i="4"/>
  <c r="DP195" i="4"/>
  <c r="DN195" i="4"/>
  <c r="DK195" i="4"/>
  <c r="CT195" i="4"/>
  <c r="CQ195" i="4"/>
  <c r="DW195" i="4" s="1"/>
  <c r="CH195" i="4"/>
  <c r="CG195" i="4"/>
  <c r="DU195" i="4" s="1"/>
  <c r="CF195" i="4"/>
  <c r="CE195" i="4"/>
  <c r="CD195" i="4"/>
  <c r="CC195" i="4"/>
  <c r="CB195" i="4"/>
  <c r="CA195" i="4"/>
  <c r="DT195" i="4" s="1"/>
  <c r="BZ195" i="4"/>
  <c r="BY195" i="4"/>
  <c r="BX195" i="4"/>
  <c r="BW195" i="4"/>
  <c r="BV195" i="4"/>
  <c r="BU195" i="4"/>
  <c r="BT195" i="4"/>
  <c r="BS195" i="4"/>
  <c r="BC195" i="4"/>
  <c r="CI195" i="4" s="1"/>
  <c r="DQ195" i="4" s="1"/>
  <c r="DS195" i="4" s="1"/>
  <c r="S195" i="4"/>
  <c r="J195" i="4"/>
  <c r="ET195" i="4" s="1"/>
  <c r="EU195" i="4" s="1"/>
  <c r="EX194" i="4"/>
  <c r="EW194" i="4"/>
  <c r="EV194" i="4"/>
  <c r="DV194" i="4" s="1"/>
  <c r="ES194" i="4"/>
  <c r="EF194" i="4"/>
  <c r="ED194" i="4" s="1"/>
  <c r="DX194" i="4"/>
  <c r="DU194" i="4"/>
  <c r="DT194" i="4"/>
  <c r="DR194" i="4"/>
  <c r="DP194" i="4"/>
  <c r="DN194" i="4"/>
  <c r="DK194" i="4"/>
  <c r="CT194" i="4"/>
  <c r="CQ194" i="4"/>
  <c r="DW194" i="4" s="1"/>
  <c r="CH194" i="4"/>
  <c r="CG194" i="4"/>
  <c r="CF194" i="4"/>
  <c r="CE194" i="4"/>
  <c r="CD194" i="4"/>
  <c r="CC194" i="4"/>
  <c r="CB194" i="4"/>
  <c r="CA194" i="4"/>
  <c r="BZ194" i="4"/>
  <c r="BY194" i="4"/>
  <c r="BX194" i="4"/>
  <c r="BW194" i="4"/>
  <c r="BV194" i="4"/>
  <c r="BU194" i="4"/>
  <c r="BT194" i="4"/>
  <c r="BS194" i="4"/>
  <c r="BC194" i="4"/>
  <c r="CI194" i="4" s="1"/>
  <c r="DQ194" i="4" s="1"/>
  <c r="DS194" i="4" s="1"/>
  <c r="S194" i="4"/>
  <c r="J194" i="4"/>
  <c r="K194" i="4" s="1"/>
  <c r="EX193" i="4"/>
  <c r="EW193" i="4"/>
  <c r="EV193" i="4"/>
  <c r="DV193" i="4" s="1"/>
  <c r="ES193" i="4"/>
  <c r="EF193" i="4"/>
  <c r="ED193" i="4" s="1"/>
  <c r="DX193" i="4"/>
  <c r="DT193" i="4"/>
  <c r="DR193" i="4"/>
  <c r="DP193" i="4"/>
  <c r="DN193" i="4"/>
  <c r="DK193" i="4"/>
  <c r="CT193" i="4"/>
  <c r="CQ193" i="4"/>
  <c r="CH193" i="4"/>
  <c r="CG193" i="4"/>
  <c r="DU193" i="4" s="1"/>
  <c r="CF193" i="4"/>
  <c r="CE193" i="4"/>
  <c r="CD193" i="4"/>
  <c r="CC193" i="4"/>
  <c r="CB193" i="4"/>
  <c r="CA193" i="4"/>
  <c r="BZ193" i="4"/>
  <c r="BY193" i="4"/>
  <c r="BX193" i="4"/>
  <c r="BW193" i="4"/>
  <c r="BV193" i="4"/>
  <c r="BU193" i="4"/>
  <c r="BT193" i="4"/>
  <c r="BS193" i="4"/>
  <c r="BC193" i="4"/>
  <c r="S193" i="4"/>
  <c r="J193" i="4"/>
  <c r="K193" i="4" s="1"/>
  <c r="EX192" i="4"/>
  <c r="EW192" i="4"/>
  <c r="EV192" i="4"/>
  <c r="DV192" i="4" s="1"/>
  <c r="ES192" i="4"/>
  <c r="EF192" i="4"/>
  <c r="ED192" i="4"/>
  <c r="DX192" i="4"/>
  <c r="DR192" i="4"/>
  <c r="DP192" i="4"/>
  <c r="DN192" i="4"/>
  <c r="DK192" i="4"/>
  <c r="CT192" i="4"/>
  <c r="CQ192" i="4"/>
  <c r="DW192" i="4" s="1"/>
  <c r="CH192" i="4"/>
  <c r="CG192" i="4"/>
  <c r="DU192" i="4" s="1"/>
  <c r="CF192" i="4"/>
  <c r="CE192" i="4"/>
  <c r="CD192" i="4"/>
  <c r="CC192" i="4"/>
  <c r="CB192" i="4"/>
  <c r="CA192" i="4"/>
  <c r="DT192" i="4" s="1"/>
  <c r="BZ192" i="4"/>
  <c r="BY192" i="4"/>
  <c r="BX192" i="4"/>
  <c r="BW192" i="4"/>
  <c r="BV192" i="4"/>
  <c r="BU192" i="4"/>
  <c r="BT192" i="4"/>
  <c r="BS192" i="4"/>
  <c r="CI192" i="4" s="1"/>
  <c r="DQ192" i="4" s="1"/>
  <c r="DS192" i="4" s="1"/>
  <c r="BC192" i="4"/>
  <c r="S192" i="4"/>
  <c r="J192" i="4"/>
  <c r="K192" i="4" s="1"/>
  <c r="EX191" i="4"/>
  <c r="EW191" i="4"/>
  <c r="EV191" i="4"/>
  <c r="ES191" i="4"/>
  <c r="EF191" i="4"/>
  <c r="ED191" i="4" s="1"/>
  <c r="DX191" i="4"/>
  <c r="DV191" i="4"/>
  <c r="DU191" i="4"/>
  <c r="DR191" i="4"/>
  <c r="DP191" i="4"/>
  <c r="DN191" i="4"/>
  <c r="DK191" i="4"/>
  <c r="CT191" i="4"/>
  <c r="CQ191" i="4"/>
  <c r="DW191" i="4" s="1"/>
  <c r="CH191" i="4"/>
  <c r="CG191" i="4"/>
  <c r="CF191" i="4"/>
  <c r="CE191" i="4"/>
  <c r="CD191" i="4"/>
  <c r="CC191" i="4"/>
  <c r="CB191" i="4"/>
  <c r="CA191" i="4"/>
  <c r="DT191" i="4" s="1"/>
  <c r="BZ191" i="4"/>
  <c r="BY191" i="4"/>
  <c r="BX191" i="4"/>
  <c r="BW191" i="4"/>
  <c r="BV191" i="4"/>
  <c r="BU191" i="4"/>
  <c r="BT191" i="4"/>
  <c r="BS191" i="4"/>
  <c r="BC191" i="4"/>
  <c r="S191" i="4"/>
  <c r="J191" i="4"/>
  <c r="ET191" i="4" s="1"/>
  <c r="EU191" i="4" s="1"/>
  <c r="EX190" i="4"/>
  <c r="EW190" i="4"/>
  <c r="EV190" i="4"/>
  <c r="DV190" i="4" s="1"/>
  <c r="ES190" i="4"/>
  <c r="EF190" i="4"/>
  <c r="ED190" i="4" s="1"/>
  <c r="DX190" i="4"/>
  <c r="DR190" i="4"/>
  <c r="DP190" i="4"/>
  <c r="DN190" i="4"/>
  <c r="DK190" i="4"/>
  <c r="CT190" i="4"/>
  <c r="CQ190" i="4"/>
  <c r="CH190" i="4"/>
  <c r="CG190" i="4"/>
  <c r="DU190" i="4" s="1"/>
  <c r="CF190" i="4"/>
  <c r="CE190" i="4"/>
  <c r="CD190" i="4"/>
  <c r="CC190" i="4"/>
  <c r="CB190" i="4"/>
  <c r="CA190" i="4"/>
  <c r="DT190" i="4" s="1"/>
  <c r="BZ190" i="4"/>
  <c r="BY190" i="4"/>
  <c r="BX190" i="4"/>
  <c r="BW190" i="4"/>
  <c r="BV190" i="4"/>
  <c r="BU190" i="4"/>
  <c r="BT190" i="4"/>
  <c r="BS190" i="4"/>
  <c r="CI190" i="4" s="1"/>
  <c r="DQ190" i="4" s="1"/>
  <c r="BC190" i="4"/>
  <c r="S190" i="4"/>
  <c r="J190" i="4"/>
  <c r="ET190" i="4" s="1"/>
  <c r="EU190" i="4" s="1"/>
  <c r="EX189" i="4"/>
  <c r="EW189" i="4"/>
  <c r="EV189" i="4"/>
  <c r="DV189" i="4" s="1"/>
  <c r="ES189" i="4"/>
  <c r="EF189" i="4"/>
  <c r="ED189" i="4" s="1"/>
  <c r="DX189" i="4"/>
  <c r="DW189" i="4"/>
  <c r="DR189" i="4"/>
  <c r="DP189" i="4"/>
  <c r="DN189" i="4"/>
  <c r="DK189" i="4"/>
  <c r="CT189" i="4"/>
  <c r="CQ189" i="4"/>
  <c r="CH189" i="4"/>
  <c r="CG189" i="4"/>
  <c r="DU189" i="4" s="1"/>
  <c r="CF189" i="4"/>
  <c r="CE189" i="4"/>
  <c r="CD189" i="4"/>
  <c r="CC189" i="4"/>
  <c r="CB189" i="4"/>
  <c r="CA189" i="4"/>
  <c r="DT189" i="4" s="1"/>
  <c r="BZ189" i="4"/>
  <c r="BY189" i="4"/>
  <c r="BX189" i="4"/>
  <c r="BW189" i="4"/>
  <c r="BV189" i="4"/>
  <c r="BU189" i="4"/>
  <c r="BT189" i="4"/>
  <c r="BS189" i="4"/>
  <c r="BC189" i="4"/>
  <c r="CI189" i="4" s="1"/>
  <c r="DQ189" i="4" s="1"/>
  <c r="DS189" i="4" s="1"/>
  <c r="S189" i="4"/>
  <c r="J189" i="4"/>
  <c r="ET189" i="4" s="1"/>
  <c r="EU189" i="4" s="1"/>
  <c r="EX188" i="4"/>
  <c r="EW188" i="4"/>
  <c r="EV188" i="4"/>
  <c r="ES188" i="4"/>
  <c r="EF188" i="4"/>
  <c r="ED188" i="4" s="1"/>
  <c r="DX188" i="4"/>
  <c r="DV188" i="4"/>
  <c r="DR188" i="4"/>
  <c r="DP188" i="4"/>
  <c r="DN188" i="4"/>
  <c r="DK188" i="4"/>
  <c r="CT188" i="4"/>
  <c r="DW188" i="4" s="1"/>
  <c r="CQ188" i="4"/>
  <c r="CH188" i="4"/>
  <c r="CG188" i="4"/>
  <c r="DU188" i="4" s="1"/>
  <c r="CF188" i="4"/>
  <c r="CE188" i="4"/>
  <c r="CD188" i="4"/>
  <c r="CC188" i="4"/>
  <c r="CB188" i="4"/>
  <c r="CA188" i="4"/>
  <c r="DT188" i="4" s="1"/>
  <c r="BZ188" i="4"/>
  <c r="BY188" i="4"/>
  <c r="BX188" i="4"/>
  <c r="BW188" i="4"/>
  <c r="BV188" i="4"/>
  <c r="BU188" i="4"/>
  <c r="BT188" i="4"/>
  <c r="BS188" i="4"/>
  <c r="BC188" i="4"/>
  <c r="S188" i="4"/>
  <c r="J188" i="4"/>
  <c r="K188" i="4" s="1"/>
  <c r="EX187" i="4"/>
  <c r="EW187" i="4"/>
  <c r="EV187" i="4"/>
  <c r="DV187" i="4" s="1"/>
  <c r="ES187" i="4"/>
  <c r="EF187" i="4"/>
  <c r="ED187" i="4" s="1"/>
  <c r="DX187" i="4"/>
  <c r="DR187" i="4"/>
  <c r="DP187" i="4"/>
  <c r="DN187" i="4"/>
  <c r="DK187" i="4"/>
  <c r="CT187" i="4"/>
  <c r="CQ187" i="4"/>
  <c r="DW187" i="4" s="1"/>
  <c r="CH187" i="4"/>
  <c r="CG187" i="4"/>
  <c r="DU187" i="4" s="1"/>
  <c r="CF187" i="4"/>
  <c r="CE187" i="4"/>
  <c r="CD187" i="4"/>
  <c r="CC187" i="4"/>
  <c r="CB187" i="4"/>
  <c r="CA187" i="4"/>
  <c r="DT187" i="4" s="1"/>
  <c r="BZ187" i="4"/>
  <c r="BY187" i="4"/>
  <c r="BX187" i="4"/>
  <c r="BW187" i="4"/>
  <c r="BV187" i="4"/>
  <c r="BU187" i="4"/>
  <c r="BT187" i="4"/>
  <c r="BS187" i="4"/>
  <c r="BC187" i="4"/>
  <c r="S187" i="4"/>
  <c r="J187" i="4"/>
  <c r="ET187" i="4" s="1"/>
  <c r="EU187" i="4" s="1"/>
  <c r="EX186" i="4"/>
  <c r="EW186" i="4"/>
  <c r="EV186" i="4"/>
  <c r="DV186" i="4" s="1"/>
  <c r="ES186" i="4"/>
  <c r="EF186" i="4"/>
  <c r="ED186" i="4" s="1"/>
  <c r="DX186" i="4"/>
  <c r="DT186" i="4"/>
  <c r="DR186" i="4"/>
  <c r="DP186" i="4"/>
  <c r="DN186" i="4"/>
  <c r="DK186" i="4"/>
  <c r="CT186" i="4"/>
  <c r="CQ186" i="4"/>
  <c r="DW186" i="4" s="1"/>
  <c r="CH186" i="4"/>
  <c r="CG186" i="4"/>
  <c r="DU186" i="4" s="1"/>
  <c r="CF186" i="4"/>
  <c r="CE186" i="4"/>
  <c r="CD186" i="4"/>
  <c r="CC186" i="4"/>
  <c r="CB186" i="4"/>
  <c r="CA186" i="4"/>
  <c r="BZ186" i="4"/>
  <c r="BY186" i="4"/>
  <c r="BX186" i="4"/>
  <c r="BW186" i="4"/>
  <c r="BV186" i="4"/>
  <c r="BU186" i="4"/>
  <c r="BT186" i="4"/>
  <c r="BS186" i="4"/>
  <c r="BC186" i="4"/>
  <c r="CI186" i="4" s="1"/>
  <c r="DQ186" i="4" s="1"/>
  <c r="DS186" i="4" s="1"/>
  <c r="S186" i="4"/>
  <c r="J186" i="4"/>
  <c r="K186" i="4" s="1"/>
  <c r="EX185" i="4"/>
  <c r="EW185" i="4"/>
  <c r="EV185" i="4"/>
  <c r="DV185" i="4" s="1"/>
  <c r="ES185" i="4"/>
  <c r="EF185" i="4"/>
  <c r="ED185" i="4" s="1"/>
  <c r="DX185" i="4"/>
  <c r="DT185" i="4"/>
  <c r="DR185" i="4"/>
  <c r="DP185" i="4"/>
  <c r="DN185" i="4"/>
  <c r="DK185" i="4"/>
  <c r="CT185" i="4"/>
  <c r="CQ185" i="4"/>
  <c r="CH185" i="4"/>
  <c r="CG185" i="4"/>
  <c r="DU185" i="4" s="1"/>
  <c r="CF185" i="4"/>
  <c r="CE185" i="4"/>
  <c r="CD185" i="4"/>
  <c r="CC185" i="4"/>
  <c r="CB185" i="4"/>
  <c r="CA185" i="4"/>
  <c r="BZ185" i="4"/>
  <c r="BY185" i="4"/>
  <c r="BX185" i="4"/>
  <c r="BW185" i="4"/>
  <c r="BV185" i="4"/>
  <c r="BU185" i="4"/>
  <c r="BT185" i="4"/>
  <c r="BS185" i="4"/>
  <c r="BC185" i="4"/>
  <c r="S185" i="4"/>
  <c r="J185" i="4"/>
  <c r="K185" i="4" s="1"/>
  <c r="EX184" i="4"/>
  <c r="EW184" i="4"/>
  <c r="EV184" i="4"/>
  <c r="DV184" i="4" s="1"/>
  <c r="ES184" i="4"/>
  <c r="EF184" i="4"/>
  <c r="ED184" i="4"/>
  <c r="DX184" i="4"/>
  <c r="DR184" i="4"/>
  <c r="DP184" i="4"/>
  <c r="DN184" i="4"/>
  <c r="DK184" i="4"/>
  <c r="CT184" i="4"/>
  <c r="CQ184" i="4"/>
  <c r="DW184" i="4" s="1"/>
  <c r="CH184" i="4"/>
  <c r="CG184" i="4"/>
  <c r="DU184" i="4" s="1"/>
  <c r="CF184" i="4"/>
  <c r="CE184" i="4"/>
  <c r="CD184" i="4"/>
  <c r="CC184" i="4"/>
  <c r="CB184" i="4"/>
  <c r="CA184" i="4"/>
  <c r="DT184" i="4" s="1"/>
  <c r="BZ184" i="4"/>
  <c r="BY184" i="4"/>
  <c r="BX184" i="4"/>
  <c r="BW184" i="4"/>
  <c r="BV184" i="4"/>
  <c r="BU184" i="4"/>
  <c r="BT184" i="4"/>
  <c r="BS184" i="4"/>
  <c r="CI184" i="4" s="1"/>
  <c r="DQ184" i="4" s="1"/>
  <c r="DS184" i="4" s="1"/>
  <c r="BC184" i="4"/>
  <c r="S184" i="4"/>
  <c r="J184" i="4"/>
  <c r="K184" i="4" s="1"/>
  <c r="EX183" i="4"/>
  <c r="EW183" i="4"/>
  <c r="EV183" i="4"/>
  <c r="DV183" i="4" s="1"/>
  <c r="ES183" i="4"/>
  <c r="EF183" i="4"/>
  <c r="ED183" i="4" s="1"/>
  <c r="DX183" i="4"/>
  <c r="DT183" i="4"/>
  <c r="DR183" i="4"/>
  <c r="DP183" i="4"/>
  <c r="DN183" i="4"/>
  <c r="DK183" i="4"/>
  <c r="CT183" i="4"/>
  <c r="CQ183" i="4"/>
  <c r="CH183" i="4"/>
  <c r="CG183" i="4"/>
  <c r="DU183" i="4" s="1"/>
  <c r="CF183" i="4"/>
  <c r="CE183" i="4"/>
  <c r="CD183" i="4"/>
  <c r="CC183" i="4"/>
  <c r="CB183" i="4"/>
  <c r="CA183" i="4"/>
  <c r="BZ183" i="4"/>
  <c r="BY183" i="4"/>
  <c r="BX183" i="4"/>
  <c r="BW183" i="4"/>
  <c r="BV183" i="4"/>
  <c r="BU183" i="4"/>
  <c r="BT183" i="4"/>
  <c r="BS183" i="4"/>
  <c r="BC183" i="4"/>
  <c r="CI183" i="4" s="1"/>
  <c r="DQ183" i="4" s="1"/>
  <c r="DS183" i="4" s="1"/>
  <c r="S183" i="4"/>
  <c r="K183" i="4"/>
  <c r="J183" i="4"/>
  <c r="ET183" i="4" s="1"/>
  <c r="EU183" i="4" s="1"/>
  <c r="EX182" i="4"/>
  <c r="EW182" i="4"/>
  <c r="EV182" i="4"/>
  <c r="DV182" i="4" s="1"/>
  <c r="ES182" i="4"/>
  <c r="EF182" i="4"/>
  <c r="ED182" i="4" s="1"/>
  <c r="DX182" i="4"/>
  <c r="DR182" i="4"/>
  <c r="DP182" i="4"/>
  <c r="DN182" i="4"/>
  <c r="DK182" i="4"/>
  <c r="CT182" i="4"/>
  <c r="CQ182" i="4"/>
  <c r="DW182" i="4" s="1"/>
  <c r="CH182" i="4"/>
  <c r="CG182" i="4"/>
  <c r="DU182" i="4" s="1"/>
  <c r="CF182" i="4"/>
  <c r="CE182" i="4"/>
  <c r="CD182" i="4"/>
  <c r="CC182" i="4"/>
  <c r="CB182" i="4"/>
  <c r="CA182" i="4"/>
  <c r="DT182" i="4" s="1"/>
  <c r="DY182" i="4" s="1"/>
  <c r="BZ182" i="4"/>
  <c r="BY182" i="4"/>
  <c r="BX182" i="4"/>
  <c r="BW182" i="4"/>
  <c r="BV182" i="4"/>
  <c r="BU182" i="4"/>
  <c r="BT182" i="4"/>
  <c r="BS182" i="4"/>
  <c r="CI182" i="4" s="1"/>
  <c r="DQ182" i="4" s="1"/>
  <c r="DS182" i="4" s="1"/>
  <c r="DZ182" i="4" s="1"/>
  <c r="BC182" i="4"/>
  <c r="S182" i="4"/>
  <c r="K182" i="4"/>
  <c r="J182" i="4"/>
  <c r="ET182" i="4" s="1"/>
  <c r="EU182" i="4" s="1"/>
  <c r="EX181" i="4"/>
  <c r="EW181" i="4"/>
  <c r="EV181" i="4"/>
  <c r="DV181" i="4" s="1"/>
  <c r="ES181" i="4"/>
  <c r="EF181" i="4"/>
  <c r="ED181" i="4" s="1"/>
  <c r="DX181" i="4"/>
  <c r="DR181" i="4"/>
  <c r="DP181" i="4"/>
  <c r="DN181" i="4"/>
  <c r="DK181" i="4"/>
  <c r="CT181" i="4"/>
  <c r="CQ181" i="4"/>
  <c r="DW181" i="4" s="1"/>
  <c r="CH181" i="4"/>
  <c r="CG181" i="4"/>
  <c r="DU181" i="4" s="1"/>
  <c r="CF181" i="4"/>
  <c r="CE181" i="4"/>
  <c r="CD181" i="4"/>
  <c r="CC181" i="4"/>
  <c r="CB181" i="4"/>
  <c r="CA181" i="4"/>
  <c r="DT181" i="4" s="1"/>
  <c r="BZ181" i="4"/>
  <c r="BY181" i="4"/>
  <c r="BX181" i="4"/>
  <c r="BW181" i="4"/>
  <c r="BV181" i="4"/>
  <c r="BU181" i="4"/>
  <c r="BT181" i="4"/>
  <c r="BS181" i="4"/>
  <c r="BC181" i="4"/>
  <c r="S181" i="4"/>
  <c r="J181" i="4"/>
  <c r="ET181" i="4" s="1"/>
  <c r="EU181" i="4" s="1"/>
  <c r="EX180" i="4"/>
  <c r="EW180" i="4"/>
  <c r="EV180" i="4"/>
  <c r="ES180" i="4"/>
  <c r="EF180" i="4"/>
  <c r="ED180" i="4" s="1"/>
  <c r="DX180" i="4"/>
  <c r="DV180" i="4"/>
  <c r="DR180" i="4"/>
  <c r="DP180" i="4"/>
  <c r="DN180" i="4"/>
  <c r="DK180" i="4"/>
  <c r="CT180" i="4"/>
  <c r="DW180" i="4" s="1"/>
  <c r="CQ180" i="4"/>
  <c r="CH180" i="4"/>
  <c r="CG180" i="4"/>
  <c r="DU180" i="4" s="1"/>
  <c r="CF180" i="4"/>
  <c r="CE180" i="4"/>
  <c r="CD180" i="4"/>
  <c r="CC180" i="4"/>
  <c r="CB180" i="4"/>
  <c r="CA180" i="4"/>
  <c r="DT180" i="4" s="1"/>
  <c r="BZ180" i="4"/>
  <c r="BY180" i="4"/>
  <c r="BX180" i="4"/>
  <c r="BW180" i="4"/>
  <c r="BV180" i="4"/>
  <c r="BU180" i="4"/>
  <c r="BT180" i="4"/>
  <c r="BS180" i="4"/>
  <c r="BC180" i="4"/>
  <c r="S180" i="4"/>
  <c r="J180" i="4"/>
  <c r="K180" i="4" s="1"/>
  <c r="EX179" i="4"/>
  <c r="EW179" i="4"/>
  <c r="EV179" i="4"/>
  <c r="DV179" i="4" s="1"/>
  <c r="ES179" i="4"/>
  <c r="EF179" i="4"/>
  <c r="ED179" i="4" s="1"/>
  <c r="DX179" i="4"/>
  <c r="DR179" i="4"/>
  <c r="DP179" i="4"/>
  <c r="DN179" i="4"/>
  <c r="DK179" i="4"/>
  <c r="CT179" i="4"/>
  <c r="CQ179" i="4"/>
  <c r="DW179" i="4" s="1"/>
  <c r="CH179" i="4"/>
  <c r="CG179" i="4"/>
  <c r="DU179" i="4" s="1"/>
  <c r="CF179" i="4"/>
  <c r="CE179" i="4"/>
  <c r="CD179" i="4"/>
  <c r="CC179" i="4"/>
  <c r="CB179" i="4"/>
  <c r="CA179" i="4"/>
  <c r="DT179" i="4" s="1"/>
  <c r="BZ179" i="4"/>
  <c r="BY179" i="4"/>
  <c r="BX179" i="4"/>
  <c r="BW179" i="4"/>
  <c r="BV179" i="4"/>
  <c r="BU179" i="4"/>
  <c r="BT179" i="4"/>
  <c r="BS179" i="4"/>
  <c r="BC179" i="4"/>
  <c r="CI179" i="4" s="1"/>
  <c r="DQ179" i="4" s="1"/>
  <c r="S179" i="4"/>
  <c r="J179" i="4"/>
  <c r="ET179" i="4" s="1"/>
  <c r="EU179" i="4" s="1"/>
  <c r="EX178" i="4"/>
  <c r="EW178" i="4"/>
  <c r="EV178" i="4"/>
  <c r="DV178" i="4" s="1"/>
  <c r="ES178" i="4"/>
  <c r="EF178" i="4"/>
  <c r="ED178" i="4" s="1"/>
  <c r="DX178" i="4"/>
  <c r="DU178" i="4"/>
  <c r="DR178" i="4"/>
  <c r="DP178" i="4"/>
  <c r="DN178" i="4"/>
  <c r="DK178" i="4"/>
  <c r="CT178" i="4"/>
  <c r="CQ178" i="4"/>
  <c r="DW178" i="4" s="1"/>
  <c r="CH178" i="4"/>
  <c r="CG178" i="4"/>
  <c r="CF178" i="4"/>
  <c r="CE178" i="4"/>
  <c r="CD178" i="4"/>
  <c r="CC178" i="4"/>
  <c r="CB178" i="4"/>
  <c r="CA178" i="4"/>
  <c r="DT178" i="4" s="1"/>
  <c r="BZ178" i="4"/>
  <c r="BY178" i="4"/>
  <c r="BX178" i="4"/>
  <c r="BW178" i="4"/>
  <c r="BV178" i="4"/>
  <c r="BU178" i="4"/>
  <c r="BT178" i="4"/>
  <c r="BS178" i="4"/>
  <c r="BC178" i="4"/>
  <c r="S178" i="4"/>
  <c r="J178" i="4"/>
  <c r="K178" i="4" s="1"/>
  <c r="EX177" i="4"/>
  <c r="EW177" i="4"/>
  <c r="EV177" i="4"/>
  <c r="DV177" i="4" s="1"/>
  <c r="ES177" i="4"/>
  <c r="EF177" i="4"/>
  <c r="ED177" i="4" s="1"/>
  <c r="DX177" i="4"/>
  <c r="DT177" i="4"/>
  <c r="DR177" i="4"/>
  <c r="DP177" i="4"/>
  <c r="DN177" i="4"/>
  <c r="DK177" i="4"/>
  <c r="CT177" i="4"/>
  <c r="CQ177" i="4"/>
  <c r="CH177" i="4"/>
  <c r="CG177" i="4"/>
  <c r="DU177" i="4" s="1"/>
  <c r="CF177" i="4"/>
  <c r="CE177" i="4"/>
  <c r="CD177" i="4"/>
  <c r="CC177" i="4"/>
  <c r="CB177" i="4"/>
  <c r="CA177" i="4"/>
  <c r="BZ177" i="4"/>
  <c r="BY177" i="4"/>
  <c r="BX177" i="4"/>
  <c r="BW177" i="4"/>
  <c r="BV177" i="4"/>
  <c r="BU177" i="4"/>
  <c r="BT177" i="4"/>
  <c r="BS177" i="4"/>
  <c r="BC177" i="4"/>
  <c r="CI177" i="4" s="1"/>
  <c r="DQ177" i="4" s="1"/>
  <c r="DS177" i="4" s="1"/>
  <c r="S177" i="4"/>
  <c r="J177" i="4"/>
  <c r="K177" i="4" s="1"/>
  <c r="EX176" i="4"/>
  <c r="EW176" i="4"/>
  <c r="EV176" i="4"/>
  <c r="DV176" i="4" s="1"/>
  <c r="ES176" i="4"/>
  <c r="EF176" i="4"/>
  <c r="ED176" i="4"/>
  <c r="DX176" i="4"/>
  <c r="DR176" i="4"/>
  <c r="DQ176" i="4"/>
  <c r="DP176" i="4"/>
  <c r="DN176" i="4"/>
  <c r="DK176" i="4"/>
  <c r="CT176" i="4"/>
  <c r="CQ176" i="4"/>
  <c r="DW176" i="4" s="1"/>
  <c r="CH176" i="4"/>
  <c r="CG176" i="4"/>
  <c r="DU176" i="4" s="1"/>
  <c r="CF176" i="4"/>
  <c r="CE176" i="4"/>
  <c r="CD176" i="4"/>
  <c r="CC176" i="4"/>
  <c r="CB176" i="4"/>
  <c r="CA176" i="4"/>
  <c r="DT176" i="4" s="1"/>
  <c r="BZ176" i="4"/>
  <c r="BY176" i="4"/>
  <c r="BX176" i="4"/>
  <c r="BW176" i="4"/>
  <c r="BV176" i="4"/>
  <c r="BU176" i="4"/>
  <c r="BT176" i="4"/>
  <c r="BS176" i="4"/>
  <c r="CI176" i="4" s="1"/>
  <c r="BC176" i="4"/>
  <c r="S176" i="4"/>
  <c r="J176" i="4"/>
  <c r="K176" i="4" s="1"/>
  <c r="EX175" i="4"/>
  <c r="EW175" i="4"/>
  <c r="EV175" i="4"/>
  <c r="DV175" i="4" s="1"/>
  <c r="ES175" i="4"/>
  <c r="EF175" i="4"/>
  <c r="ED175" i="4" s="1"/>
  <c r="DX175" i="4"/>
  <c r="DU175" i="4"/>
  <c r="DR175" i="4"/>
  <c r="DP175" i="4"/>
  <c r="DN175" i="4"/>
  <c r="DK175" i="4"/>
  <c r="CT175" i="4"/>
  <c r="CQ175" i="4"/>
  <c r="CH175" i="4"/>
  <c r="CG175" i="4"/>
  <c r="CF175" i="4"/>
  <c r="CE175" i="4"/>
  <c r="CD175" i="4"/>
  <c r="CC175" i="4"/>
  <c r="CB175" i="4"/>
  <c r="CA175" i="4"/>
  <c r="DT175" i="4" s="1"/>
  <c r="BZ175" i="4"/>
  <c r="BY175" i="4"/>
  <c r="BX175" i="4"/>
  <c r="BW175" i="4"/>
  <c r="BV175" i="4"/>
  <c r="BU175" i="4"/>
  <c r="BT175" i="4"/>
  <c r="BS175" i="4"/>
  <c r="CI175" i="4" s="1"/>
  <c r="DQ175" i="4" s="1"/>
  <c r="BC175" i="4"/>
  <c r="S175" i="4"/>
  <c r="J175" i="4"/>
  <c r="EX174" i="4"/>
  <c r="EW174" i="4"/>
  <c r="EV174" i="4"/>
  <c r="DV174" i="4" s="1"/>
  <c r="ES174" i="4"/>
  <c r="EF174" i="4"/>
  <c r="ED174" i="4" s="1"/>
  <c r="DX174" i="4"/>
  <c r="DR174" i="4"/>
  <c r="DP174" i="4"/>
  <c r="DN174" i="4"/>
  <c r="DK174" i="4"/>
  <c r="CT174" i="4"/>
  <c r="CQ174" i="4"/>
  <c r="CH174" i="4"/>
  <c r="CG174" i="4"/>
  <c r="DU174" i="4" s="1"/>
  <c r="CF174" i="4"/>
  <c r="CE174" i="4"/>
  <c r="CD174" i="4"/>
  <c r="CC174" i="4"/>
  <c r="CB174" i="4"/>
  <c r="CA174" i="4"/>
  <c r="DT174" i="4" s="1"/>
  <c r="BZ174" i="4"/>
  <c r="BY174" i="4"/>
  <c r="BX174" i="4"/>
  <c r="BW174" i="4"/>
  <c r="BV174" i="4"/>
  <c r="BU174" i="4"/>
  <c r="BT174" i="4"/>
  <c r="BS174" i="4"/>
  <c r="CI174" i="4" s="1"/>
  <c r="DQ174" i="4" s="1"/>
  <c r="BC174" i="4"/>
  <c r="S174" i="4"/>
  <c r="J174" i="4"/>
  <c r="ET174" i="4" s="1"/>
  <c r="EU174" i="4" s="1"/>
  <c r="EX173" i="4"/>
  <c r="EW173" i="4"/>
  <c r="EV173" i="4"/>
  <c r="DV173" i="4" s="1"/>
  <c r="ES173" i="4"/>
  <c r="EF173" i="4"/>
  <c r="ED173" i="4" s="1"/>
  <c r="DX173" i="4"/>
  <c r="DW173" i="4"/>
  <c r="DR173" i="4"/>
  <c r="DP173" i="4"/>
  <c r="DN173" i="4"/>
  <c r="DK173" i="4"/>
  <c r="CT173" i="4"/>
  <c r="CQ173" i="4"/>
  <c r="CH173" i="4"/>
  <c r="CG173" i="4"/>
  <c r="DU173" i="4" s="1"/>
  <c r="CF173" i="4"/>
  <c r="CE173" i="4"/>
  <c r="CD173" i="4"/>
  <c r="CC173" i="4"/>
  <c r="CB173" i="4"/>
  <c r="CA173" i="4"/>
  <c r="DT173" i="4" s="1"/>
  <c r="BZ173" i="4"/>
  <c r="BY173" i="4"/>
  <c r="BX173" i="4"/>
  <c r="BW173" i="4"/>
  <c r="BV173" i="4"/>
  <c r="BU173" i="4"/>
  <c r="BT173" i="4"/>
  <c r="BS173" i="4"/>
  <c r="BC173" i="4"/>
  <c r="CI173" i="4" s="1"/>
  <c r="DQ173" i="4" s="1"/>
  <c r="DS173" i="4" s="1"/>
  <c r="S173" i="4"/>
  <c r="J173" i="4"/>
  <c r="ET173" i="4" s="1"/>
  <c r="EU173" i="4" s="1"/>
  <c r="EX172" i="4"/>
  <c r="EW172" i="4"/>
  <c r="EV172" i="4"/>
  <c r="DV172" i="4" s="1"/>
  <c r="ES172" i="4"/>
  <c r="EF172" i="4"/>
  <c r="ED172" i="4" s="1"/>
  <c r="DX172" i="4"/>
  <c r="DR172" i="4"/>
  <c r="DP172" i="4"/>
  <c r="DN172" i="4"/>
  <c r="DK172" i="4"/>
  <c r="CT172" i="4"/>
  <c r="DW172" i="4" s="1"/>
  <c r="CQ172" i="4"/>
  <c r="CH172" i="4"/>
  <c r="CG172" i="4"/>
  <c r="DU172" i="4" s="1"/>
  <c r="CF172" i="4"/>
  <c r="CE172" i="4"/>
  <c r="CD172" i="4"/>
  <c r="CC172" i="4"/>
  <c r="CB172" i="4"/>
  <c r="CA172" i="4"/>
  <c r="DT172" i="4" s="1"/>
  <c r="BZ172" i="4"/>
  <c r="BY172" i="4"/>
  <c r="BX172" i="4"/>
  <c r="BW172" i="4"/>
  <c r="BV172" i="4"/>
  <c r="BU172" i="4"/>
  <c r="BT172" i="4"/>
  <c r="BS172" i="4"/>
  <c r="CI172" i="4" s="1"/>
  <c r="DQ172" i="4" s="1"/>
  <c r="BC172" i="4"/>
  <c r="S172" i="4"/>
  <c r="J172" i="4"/>
  <c r="K172" i="4" s="1"/>
  <c r="EX171" i="4"/>
  <c r="EW171" i="4"/>
  <c r="EV171" i="4"/>
  <c r="DV171" i="4" s="1"/>
  <c r="ES171" i="4"/>
  <c r="EF171" i="4"/>
  <c r="ED171" i="4" s="1"/>
  <c r="DX171" i="4"/>
  <c r="DT171" i="4"/>
  <c r="DR171" i="4"/>
  <c r="DP171" i="4"/>
  <c r="DN171" i="4"/>
  <c r="DK171" i="4"/>
  <c r="CT171" i="4"/>
  <c r="CQ171" i="4"/>
  <c r="CH171" i="4"/>
  <c r="CG171" i="4"/>
  <c r="DU171" i="4" s="1"/>
  <c r="CF171" i="4"/>
  <c r="CE171" i="4"/>
  <c r="CD171" i="4"/>
  <c r="CC171" i="4"/>
  <c r="CB171" i="4"/>
  <c r="CA171" i="4"/>
  <c r="BZ171" i="4"/>
  <c r="BY171" i="4"/>
  <c r="BX171" i="4"/>
  <c r="BW171" i="4"/>
  <c r="BV171" i="4"/>
  <c r="BU171" i="4"/>
  <c r="BT171" i="4"/>
  <c r="BS171" i="4"/>
  <c r="BC171" i="4"/>
  <c r="CI171" i="4" s="1"/>
  <c r="DQ171" i="4" s="1"/>
  <c r="DS171" i="4" s="1"/>
  <c r="S171" i="4"/>
  <c r="J171" i="4"/>
  <c r="ET171" i="4" s="1"/>
  <c r="EU171" i="4" s="1"/>
  <c r="EX170" i="4"/>
  <c r="EW170" i="4"/>
  <c r="EV170" i="4"/>
  <c r="DV170" i="4" s="1"/>
  <c r="ES170" i="4"/>
  <c r="EF170" i="4"/>
  <c r="ED170" i="4" s="1"/>
  <c r="DX170" i="4"/>
  <c r="DT170" i="4"/>
  <c r="DR170" i="4"/>
  <c r="DP170" i="4"/>
  <c r="DN170" i="4"/>
  <c r="DK170" i="4"/>
  <c r="CT170" i="4"/>
  <c r="CQ170" i="4"/>
  <c r="DW170" i="4" s="1"/>
  <c r="CH170" i="4"/>
  <c r="CG170" i="4"/>
  <c r="DU170" i="4" s="1"/>
  <c r="CF170" i="4"/>
  <c r="CE170" i="4"/>
  <c r="CD170" i="4"/>
  <c r="CC170" i="4"/>
  <c r="CB170" i="4"/>
  <c r="CA170" i="4"/>
  <c r="BZ170" i="4"/>
  <c r="BY170" i="4"/>
  <c r="BX170" i="4"/>
  <c r="BW170" i="4"/>
  <c r="BV170" i="4"/>
  <c r="BU170" i="4"/>
  <c r="BT170" i="4"/>
  <c r="BS170" i="4"/>
  <c r="BC170" i="4"/>
  <c r="S170" i="4"/>
  <c r="J170" i="4"/>
  <c r="K170" i="4" s="1"/>
  <c r="EX169" i="4"/>
  <c r="EW169" i="4"/>
  <c r="EV169" i="4"/>
  <c r="ES169" i="4"/>
  <c r="EF169" i="4"/>
  <c r="ED169" i="4" s="1"/>
  <c r="DX169" i="4"/>
  <c r="DV169" i="4"/>
  <c r="DU169" i="4"/>
  <c r="DR169" i="4"/>
  <c r="DP169" i="4"/>
  <c r="DN169" i="4"/>
  <c r="DK169" i="4"/>
  <c r="CT169" i="4"/>
  <c r="CQ169" i="4"/>
  <c r="DW169" i="4" s="1"/>
  <c r="CH169" i="4"/>
  <c r="CG169" i="4"/>
  <c r="CF169" i="4"/>
  <c r="CE169" i="4"/>
  <c r="CD169" i="4"/>
  <c r="CC169" i="4"/>
  <c r="CB169" i="4"/>
  <c r="CA169" i="4"/>
  <c r="DT169" i="4" s="1"/>
  <c r="BZ169" i="4"/>
  <c r="BY169" i="4"/>
  <c r="BX169" i="4"/>
  <c r="BW169" i="4"/>
  <c r="BV169" i="4"/>
  <c r="BU169" i="4"/>
  <c r="BT169" i="4"/>
  <c r="BS169" i="4"/>
  <c r="BC169" i="4"/>
  <c r="S169" i="4"/>
  <c r="J169" i="4"/>
  <c r="K169" i="4" s="1"/>
  <c r="EX168" i="4"/>
  <c r="EW168" i="4"/>
  <c r="EV168" i="4"/>
  <c r="DV168" i="4" s="1"/>
  <c r="ES168" i="4"/>
  <c r="EF168" i="4"/>
  <c r="ED168" i="4" s="1"/>
  <c r="DX168" i="4"/>
  <c r="DR168" i="4"/>
  <c r="DP168" i="4"/>
  <c r="DN168" i="4"/>
  <c r="DK168" i="4"/>
  <c r="CT168" i="4"/>
  <c r="DW168" i="4" s="1"/>
  <c r="CQ168" i="4"/>
  <c r="CH168" i="4"/>
  <c r="CG168" i="4"/>
  <c r="DU168" i="4" s="1"/>
  <c r="CF168" i="4"/>
  <c r="CE168" i="4"/>
  <c r="CD168" i="4"/>
  <c r="CC168" i="4"/>
  <c r="CB168" i="4"/>
  <c r="CA168" i="4"/>
  <c r="DT168" i="4" s="1"/>
  <c r="BZ168" i="4"/>
  <c r="BY168" i="4"/>
  <c r="BX168" i="4"/>
  <c r="BW168" i="4"/>
  <c r="BV168" i="4"/>
  <c r="BU168" i="4"/>
  <c r="BT168" i="4"/>
  <c r="BS168" i="4"/>
  <c r="CI168" i="4" s="1"/>
  <c r="DQ168" i="4" s="1"/>
  <c r="DS168" i="4" s="1"/>
  <c r="BC168" i="4"/>
  <c r="S168" i="4"/>
  <c r="J168" i="4"/>
  <c r="K168" i="4" s="1"/>
  <c r="EX167" i="4"/>
  <c r="EW167" i="4"/>
  <c r="EV167" i="4"/>
  <c r="DV167" i="4" s="1"/>
  <c r="ES167" i="4"/>
  <c r="EF167" i="4"/>
  <c r="ED167" i="4" s="1"/>
  <c r="DX167" i="4"/>
  <c r="DU167" i="4"/>
  <c r="DR167" i="4"/>
  <c r="DP167" i="4"/>
  <c r="DN167" i="4"/>
  <c r="DK167" i="4"/>
  <c r="CT167" i="4"/>
  <c r="CQ167" i="4"/>
  <c r="CH167" i="4"/>
  <c r="CG167" i="4"/>
  <c r="CF167" i="4"/>
  <c r="CE167" i="4"/>
  <c r="CD167" i="4"/>
  <c r="CC167" i="4"/>
  <c r="CB167" i="4"/>
  <c r="CA167" i="4"/>
  <c r="DT167" i="4" s="1"/>
  <c r="BZ167" i="4"/>
  <c r="BY167" i="4"/>
  <c r="BX167" i="4"/>
  <c r="BW167" i="4"/>
  <c r="BV167" i="4"/>
  <c r="BU167" i="4"/>
  <c r="BT167" i="4"/>
  <c r="BS167" i="4"/>
  <c r="CI167" i="4" s="1"/>
  <c r="DQ167" i="4" s="1"/>
  <c r="BC167" i="4"/>
  <c r="S167" i="4"/>
  <c r="J167" i="4"/>
  <c r="EX166" i="4"/>
  <c r="EW166" i="4"/>
  <c r="EV166" i="4"/>
  <c r="DV166" i="4" s="1"/>
  <c r="ES166" i="4"/>
  <c r="EF166" i="4"/>
  <c r="ED166" i="4"/>
  <c r="DX166" i="4"/>
  <c r="DR166" i="4"/>
  <c r="DP166" i="4"/>
  <c r="DN166" i="4"/>
  <c r="DK166" i="4"/>
  <c r="CT166" i="4"/>
  <c r="CQ166" i="4"/>
  <c r="DW166" i="4" s="1"/>
  <c r="CH166" i="4"/>
  <c r="CG166" i="4"/>
  <c r="DU166" i="4" s="1"/>
  <c r="CF166" i="4"/>
  <c r="CE166" i="4"/>
  <c r="CD166" i="4"/>
  <c r="CC166" i="4"/>
  <c r="CB166" i="4"/>
  <c r="CA166" i="4"/>
  <c r="DT166" i="4" s="1"/>
  <c r="BZ166" i="4"/>
  <c r="BY166" i="4"/>
  <c r="BX166" i="4"/>
  <c r="BW166" i="4"/>
  <c r="BV166" i="4"/>
  <c r="BU166" i="4"/>
  <c r="BT166" i="4"/>
  <c r="BS166" i="4"/>
  <c r="BC166" i="4"/>
  <c r="S166" i="4"/>
  <c r="J166" i="4"/>
  <c r="ET166" i="4" s="1"/>
  <c r="EU166" i="4" s="1"/>
  <c r="EX165" i="4"/>
  <c r="EW165" i="4"/>
  <c r="EV165" i="4"/>
  <c r="ES165" i="4"/>
  <c r="EF165" i="4"/>
  <c r="ED165" i="4" s="1"/>
  <c r="DX165" i="4"/>
  <c r="DW165" i="4"/>
  <c r="DV165" i="4"/>
  <c r="DR165" i="4"/>
  <c r="DP165" i="4"/>
  <c r="DN165" i="4"/>
  <c r="DK165" i="4"/>
  <c r="CT165" i="4"/>
  <c r="CQ165" i="4"/>
  <c r="CH165" i="4"/>
  <c r="CG165" i="4"/>
  <c r="DU165" i="4" s="1"/>
  <c r="CF165" i="4"/>
  <c r="CE165" i="4"/>
  <c r="CD165" i="4"/>
  <c r="CC165" i="4"/>
  <c r="CB165" i="4"/>
  <c r="CA165" i="4"/>
  <c r="DT165" i="4" s="1"/>
  <c r="BZ165" i="4"/>
  <c r="BY165" i="4"/>
  <c r="BX165" i="4"/>
  <c r="BW165" i="4"/>
  <c r="BV165" i="4"/>
  <c r="BU165" i="4"/>
  <c r="BT165" i="4"/>
  <c r="BS165" i="4"/>
  <c r="BC165" i="4"/>
  <c r="CI165" i="4" s="1"/>
  <c r="DQ165" i="4" s="1"/>
  <c r="DS165" i="4" s="1"/>
  <c r="S165" i="4"/>
  <c r="J165" i="4"/>
  <c r="ET165" i="4" s="1"/>
  <c r="EU165" i="4" s="1"/>
  <c r="EX164" i="4"/>
  <c r="EW164" i="4"/>
  <c r="EV164" i="4"/>
  <c r="DV164" i="4" s="1"/>
  <c r="ES164" i="4"/>
  <c r="EF164" i="4"/>
  <c r="ED164" i="4" s="1"/>
  <c r="DX164" i="4"/>
  <c r="DR164" i="4"/>
  <c r="DP164" i="4"/>
  <c r="DN164" i="4"/>
  <c r="DK164" i="4"/>
  <c r="CT164" i="4"/>
  <c r="DW164" i="4" s="1"/>
  <c r="CQ164" i="4"/>
  <c r="CH164" i="4"/>
  <c r="CG164" i="4"/>
  <c r="DU164" i="4" s="1"/>
  <c r="CF164" i="4"/>
  <c r="CE164" i="4"/>
  <c r="CD164" i="4"/>
  <c r="CC164" i="4"/>
  <c r="CB164" i="4"/>
  <c r="CA164" i="4"/>
  <c r="DT164" i="4" s="1"/>
  <c r="BZ164" i="4"/>
  <c r="BY164" i="4"/>
  <c r="BX164" i="4"/>
  <c r="BW164" i="4"/>
  <c r="BV164" i="4"/>
  <c r="BU164" i="4"/>
  <c r="BT164" i="4"/>
  <c r="BS164" i="4"/>
  <c r="CI164" i="4" s="1"/>
  <c r="DQ164" i="4" s="1"/>
  <c r="BC164" i="4"/>
  <c r="S164" i="4"/>
  <c r="J164" i="4"/>
  <c r="K164" i="4" s="1"/>
  <c r="EX163" i="4"/>
  <c r="EW163" i="4"/>
  <c r="EV163" i="4"/>
  <c r="DV163" i="4" s="1"/>
  <c r="ES163" i="4"/>
  <c r="EF163" i="4"/>
  <c r="ED163" i="4" s="1"/>
  <c r="DX163" i="4"/>
  <c r="DT163" i="4"/>
  <c r="DR163" i="4"/>
  <c r="DP163" i="4"/>
  <c r="DN163" i="4"/>
  <c r="DK163" i="4"/>
  <c r="CT163" i="4"/>
  <c r="CQ163" i="4"/>
  <c r="CH163" i="4"/>
  <c r="CG163" i="4"/>
  <c r="DU163" i="4" s="1"/>
  <c r="CF163" i="4"/>
  <c r="CE163" i="4"/>
  <c r="CD163" i="4"/>
  <c r="CC163" i="4"/>
  <c r="CB163" i="4"/>
  <c r="CA163" i="4"/>
  <c r="BZ163" i="4"/>
  <c r="BY163" i="4"/>
  <c r="BX163" i="4"/>
  <c r="BW163" i="4"/>
  <c r="BV163" i="4"/>
  <c r="BU163" i="4"/>
  <c r="BT163" i="4"/>
  <c r="BS163" i="4"/>
  <c r="BC163" i="4"/>
  <c r="CI163" i="4" s="1"/>
  <c r="DQ163" i="4" s="1"/>
  <c r="S163" i="4"/>
  <c r="K163" i="4"/>
  <c r="J163" i="4"/>
  <c r="ET163" i="4" s="1"/>
  <c r="EU163" i="4" s="1"/>
  <c r="EX162" i="4"/>
  <c r="EW162" i="4"/>
  <c r="EV162" i="4"/>
  <c r="DV162" i="4" s="1"/>
  <c r="ES162" i="4"/>
  <c r="EF162" i="4"/>
  <c r="ED162" i="4" s="1"/>
  <c r="DX162" i="4"/>
  <c r="DT162" i="4"/>
  <c r="DR162" i="4"/>
  <c r="DP162" i="4"/>
  <c r="DN162" i="4"/>
  <c r="DK162" i="4"/>
  <c r="CT162" i="4"/>
  <c r="DW162" i="4" s="1"/>
  <c r="CQ162" i="4"/>
  <c r="CH162" i="4"/>
  <c r="CG162" i="4"/>
  <c r="DU162" i="4" s="1"/>
  <c r="CF162" i="4"/>
  <c r="CE162" i="4"/>
  <c r="CD162" i="4"/>
  <c r="CC162" i="4"/>
  <c r="CB162" i="4"/>
  <c r="CA162" i="4"/>
  <c r="BZ162" i="4"/>
  <c r="BY162" i="4"/>
  <c r="BX162" i="4"/>
  <c r="BW162" i="4"/>
  <c r="BV162" i="4"/>
  <c r="BU162" i="4"/>
  <c r="BT162" i="4"/>
  <c r="BS162" i="4"/>
  <c r="BC162" i="4"/>
  <c r="CI162" i="4" s="1"/>
  <c r="DQ162" i="4" s="1"/>
  <c r="DS162" i="4" s="1"/>
  <c r="S162" i="4"/>
  <c r="J162" i="4"/>
  <c r="K162" i="4" s="1"/>
  <c r="EX161" i="4"/>
  <c r="EW161" i="4"/>
  <c r="EV161" i="4"/>
  <c r="DV161" i="4" s="1"/>
  <c r="ES161" i="4"/>
  <c r="EF161" i="4"/>
  <c r="ED161" i="4" s="1"/>
  <c r="DX161" i="4"/>
  <c r="DT161" i="4"/>
  <c r="DR161" i="4"/>
  <c r="DP161" i="4"/>
  <c r="DN161" i="4"/>
  <c r="DK161" i="4"/>
  <c r="CT161" i="4"/>
  <c r="CQ161" i="4"/>
  <c r="DW161" i="4" s="1"/>
  <c r="CH161" i="4"/>
  <c r="CG161" i="4"/>
  <c r="DU161" i="4" s="1"/>
  <c r="CF161" i="4"/>
  <c r="CE161" i="4"/>
  <c r="CD161" i="4"/>
  <c r="CC161" i="4"/>
  <c r="CB161" i="4"/>
  <c r="CA161" i="4"/>
  <c r="BZ161" i="4"/>
  <c r="BY161" i="4"/>
  <c r="BX161" i="4"/>
  <c r="BW161" i="4"/>
  <c r="BV161" i="4"/>
  <c r="BU161" i="4"/>
  <c r="BT161" i="4"/>
  <c r="BS161" i="4"/>
  <c r="BC161" i="4"/>
  <c r="S161" i="4"/>
  <c r="J161" i="4"/>
  <c r="K161" i="4" s="1"/>
  <c r="EX160" i="4"/>
  <c r="EW160" i="4"/>
  <c r="EV160" i="4"/>
  <c r="DV160" i="4" s="1"/>
  <c r="ES160" i="4"/>
  <c r="EF160" i="4"/>
  <c r="ED160" i="4" s="1"/>
  <c r="DX160" i="4"/>
  <c r="DW160" i="4"/>
  <c r="DR160" i="4"/>
  <c r="DP160" i="4"/>
  <c r="DN160" i="4"/>
  <c r="DK160" i="4"/>
  <c r="CT160" i="4"/>
  <c r="CQ160" i="4"/>
  <c r="CH160" i="4"/>
  <c r="CG160" i="4"/>
  <c r="DU160" i="4" s="1"/>
  <c r="CF160" i="4"/>
  <c r="CE160" i="4"/>
  <c r="CD160" i="4"/>
  <c r="CC160" i="4"/>
  <c r="CB160" i="4"/>
  <c r="CA160" i="4"/>
  <c r="DT160" i="4" s="1"/>
  <c r="BZ160" i="4"/>
  <c r="BY160" i="4"/>
  <c r="BX160" i="4"/>
  <c r="BW160" i="4"/>
  <c r="BV160" i="4"/>
  <c r="BU160" i="4"/>
  <c r="BT160" i="4"/>
  <c r="BS160" i="4"/>
  <c r="BC160" i="4"/>
  <c r="S160" i="4"/>
  <c r="J160" i="4"/>
  <c r="K160" i="4" s="1"/>
  <c r="EX159" i="4"/>
  <c r="EW159" i="4"/>
  <c r="EV159" i="4"/>
  <c r="DV159" i="4" s="1"/>
  <c r="EU159" i="4"/>
  <c r="ES159" i="4"/>
  <c r="EF159" i="4"/>
  <c r="ED159" i="4" s="1"/>
  <c r="DX159" i="4"/>
  <c r="DU159" i="4"/>
  <c r="DT159" i="4"/>
  <c r="DR159" i="4"/>
  <c r="DP159" i="4"/>
  <c r="DN159" i="4"/>
  <c r="DK159" i="4"/>
  <c r="CT159" i="4"/>
  <c r="CQ159" i="4"/>
  <c r="CH159" i="4"/>
  <c r="CG159" i="4"/>
  <c r="CF159" i="4"/>
  <c r="CE159" i="4"/>
  <c r="CD159" i="4"/>
  <c r="CC159" i="4"/>
  <c r="CB159" i="4"/>
  <c r="CA159" i="4"/>
  <c r="BZ159" i="4"/>
  <c r="BY159" i="4"/>
  <c r="BX159" i="4"/>
  <c r="BW159" i="4"/>
  <c r="BV159" i="4"/>
  <c r="BU159" i="4"/>
  <c r="BT159" i="4"/>
  <c r="BS159" i="4"/>
  <c r="BC159" i="4"/>
  <c r="S159" i="4"/>
  <c r="K159" i="4"/>
  <c r="J159" i="4"/>
  <c r="ET159" i="4" s="1"/>
  <c r="EX158" i="4"/>
  <c r="EW158" i="4"/>
  <c r="EV158" i="4"/>
  <c r="DV158" i="4" s="1"/>
  <c r="ES158" i="4"/>
  <c r="EF158" i="4"/>
  <c r="ED158" i="4" s="1"/>
  <c r="DX158" i="4"/>
  <c r="DR158" i="4"/>
  <c r="DP158" i="4"/>
  <c r="DN158" i="4"/>
  <c r="DK158" i="4"/>
  <c r="CT158" i="4"/>
  <c r="CQ158" i="4"/>
  <c r="DW158" i="4" s="1"/>
  <c r="CH158" i="4"/>
  <c r="CG158" i="4"/>
  <c r="DU158" i="4" s="1"/>
  <c r="CF158" i="4"/>
  <c r="CE158" i="4"/>
  <c r="CD158" i="4"/>
  <c r="CC158" i="4"/>
  <c r="CB158" i="4"/>
  <c r="CA158" i="4"/>
  <c r="DT158" i="4" s="1"/>
  <c r="BZ158" i="4"/>
  <c r="BY158" i="4"/>
  <c r="BX158" i="4"/>
  <c r="BW158" i="4"/>
  <c r="BV158" i="4"/>
  <c r="BU158" i="4"/>
  <c r="BT158" i="4"/>
  <c r="BS158" i="4"/>
  <c r="CI158" i="4" s="1"/>
  <c r="DQ158" i="4" s="1"/>
  <c r="BC158" i="4"/>
  <c r="S158" i="4"/>
  <c r="K158" i="4"/>
  <c r="J158" i="4"/>
  <c r="ET158" i="4" s="1"/>
  <c r="EU158" i="4" s="1"/>
  <c r="EX157" i="4"/>
  <c r="EW157" i="4"/>
  <c r="EV157" i="4"/>
  <c r="DV157" i="4" s="1"/>
  <c r="ES157" i="4"/>
  <c r="EF157" i="4"/>
  <c r="ED157" i="4" s="1"/>
  <c r="DX157" i="4"/>
  <c r="DR157" i="4"/>
  <c r="DP157" i="4"/>
  <c r="DN157" i="4"/>
  <c r="DK157" i="4"/>
  <c r="CT157" i="4"/>
  <c r="CQ157" i="4"/>
  <c r="DW157" i="4" s="1"/>
  <c r="CH157" i="4"/>
  <c r="CG157" i="4"/>
  <c r="DU157" i="4" s="1"/>
  <c r="CF157" i="4"/>
  <c r="CE157" i="4"/>
  <c r="CD157" i="4"/>
  <c r="CC157" i="4"/>
  <c r="CB157" i="4"/>
  <c r="CA157" i="4"/>
  <c r="DT157" i="4" s="1"/>
  <c r="BZ157" i="4"/>
  <c r="BY157" i="4"/>
  <c r="BX157" i="4"/>
  <c r="BW157" i="4"/>
  <c r="BV157" i="4"/>
  <c r="BU157" i="4"/>
  <c r="BT157" i="4"/>
  <c r="BS157" i="4"/>
  <c r="BC157" i="4"/>
  <c r="S157" i="4"/>
  <c r="J157" i="4"/>
  <c r="ET157" i="4" s="1"/>
  <c r="EU157" i="4" s="1"/>
  <c r="EX156" i="4"/>
  <c r="EW156" i="4"/>
  <c r="EV156" i="4"/>
  <c r="ES156" i="4"/>
  <c r="EF156" i="4"/>
  <c r="ED156" i="4" s="1"/>
  <c r="DX156" i="4"/>
  <c r="DV156" i="4"/>
  <c r="DR156" i="4"/>
  <c r="DP156" i="4"/>
  <c r="DN156" i="4"/>
  <c r="DK156" i="4"/>
  <c r="CT156" i="4"/>
  <c r="DW156" i="4" s="1"/>
  <c r="CQ156" i="4"/>
  <c r="CH156" i="4"/>
  <c r="CG156" i="4"/>
  <c r="DU156" i="4" s="1"/>
  <c r="CF156" i="4"/>
  <c r="CE156" i="4"/>
  <c r="CD156" i="4"/>
  <c r="CC156" i="4"/>
  <c r="CB156" i="4"/>
  <c r="CA156" i="4"/>
  <c r="DT156" i="4" s="1"/>
  <c r="BZ156" i="4"/>
  <c r="BY156" i="4"/>
  <c r="BX156" i="4"/>
  <c r="BW156" i="4"/>
  <c r="BV156" i="4"/>
  <c r="BU156" i="4"/>
  <c r="BT156" i="4"/>
  <c r="BS156" i="4"/>
  <c r="BC156" i="4"/>
  <c r="S156" i="4"/>
  <c r="J156" i="4"/>
  <c r="K156" i="4" s="1"/>
  <c r="EX155" i="4"/>
  <c r="EW155" i="4"/>
  <c r="EV155" i="4"/>
  <c r="DV155" i="4" s="1"/>
  <c r="ES155" i="4"/>
  <c r="EF155" i="4"/>
  <c r="ED155" i="4" s="1"/>
  <c r="DX155" i="4"/>
  <c r="DR155" i="4"/>
  <c r="DP155" i="4"/>
  <c r="DN155" i="4"/>
  <c r="DK155" i="4"/>
  <c r="CT155" i="4"/>
  <c r="CQ155" i="4"/>
  <c r="CH155" i="4"/>
  <c r="CG155" i="4"/>
  <c r="DU155" i="4" s="1"/>
  <c r="CF155" i="4"/>
  <c r="CE155" i="4"/>
  <c r="CD155" i="4"/>
  <c r="CC155" i="4"/>
  <c r="CB155" i="4"/>
  <c r="CA155" i="4"/>
  <c r="DT155" i="4" s="1"/>
  <c r="BZ155" i="4"/>
  <c r="BY155" i="4"/>
  <c r="BX155" i="4"/>
  <c r="BW155" i="4"/>
  <c r="BV155" i="4"/>
  <c r="BU155" i="4"/>
  <c r="BT155" i="4"/>
  <c r="BS155" i="4"/>
  <c r="BC155" i="4"/>
  <c r="CI155" i="4" s="1"/>
  <c r="DQ155" i="4" s="1"/>
  <c r="DS155" i="4" s="1"/>
  <c r="S155" i="4"/>
  <c r="K155" i="4"/>
  <c r="J155" i="4"/>
  <c r="ET155" i="4" s="1"/>
  <c r="EU155" i="4" s="1"/>
  <c r="EX154" i="4"/>
  <c r="EW154" i="4"/>
  <c r="EV154" i="4"/>
  <c r="DV154" i="4" s="1"/>
  <c r="ES154" i="4"/>
  <c r="EF154" i="4"/>
  <c r="ED154" i="4" s="1"/>
  <c r="DX154" i="4"/>
  <c r="DR154" i="4"/>
  <c r="DP154" i="4"/>
  <c r="DN154" i="4"/>
  <c r="DK154" i="4"/>
  <c r="CT154" i="4"/>
  <c r="DW154" i="4" s="1"/>
  <c r="CQ154" i="4"/>
  <c r="CH154" i="4"/>
  <c r="CG154" i="4"/>
  <c r="DU154" i="4" s="1"/>
  <c r="CF154" i="4"/>
  <c r="CE154" i="4"/>
  <c r="CD154" i="4"/>
  <c r="CC154" i="4"/>
  <c r="CB154" i="4"/>
  <c r="CA154" i="4"/>
  <c r="DT154" i="4" s="1"/>
  <c r="BZ154" i="4"/>
  <c r="BY154" i="4"/>
  <c r="BX154" i="4"/>
  <c r="BW154" i="4"/>
  <c r="BV154" i="4"/>
  <c r="BU154" i="4"/>
  <c r="BT154" i="4"/>
  <c r="BS154" i="4"/>
  <c r="BC154" i="4"/>
  <c r="CI154" i="4" s="1"/>
  <c r="DQ154" i="4" s="1"/>
  <c r="S154" i="4"/>
  <c r="J154" i="4"/>
  <c r="ET154" i="4" s="1"/>
  <c r="EU154" i="4" s="1"/>
  <c r="EX153" i="4"/>
  <c r="EW153" i="4"/>
  <c r="EV153" i="4"/>
  <c r="ES153" i="4"/>
  <c r="EF153" i="4"/>
  <c r="ED153" i="4" s="1"/>
  <c r="DX153" i="4"/>
  <c r="DV153" i="4"/>
  <c r="DU153" i="4"/>
  <c r="DR153" i="4"/>
  <c r="DP153" i="4"/>
  <c r="DN153" i="4"/>
  <c r="DK153" i="4"/>
  <c r="CT153" i="4"/>
  <c r="CQ153" i="4"/>
  <c r="DW153" i="4" s="1"/>
  <c r="CH153" i="4"/>
  <c r="CG153" i="4"/>
  <c r="CF153" i="4"/>
  <c r="CE153" i="4"/>
  <c r="CD153" i="4"/>
  <c r="CC153" i="4"/>
  <c r="CB153" i="4"/>
  <c r="CA153" i="4"/>
  <c r="DT153" i="4" s="1"/>
  <c r="BZ153" i="4"/>
  <c r="BY153" i="4"/>
  <c r="BX153" i="4"/>
  <c r="BW153" i="4"/>
  <c r="BV153" i="4"/>
  <c r="BU153" i="4"/>
  <c r="BT153" i="4"/>
  <c r="BS153" i="4"/>
  <c r="BC153" i="4"/>
  <c r="CI153" i="4" s="1"/>
  <c r="DQ153" i="4" s="1"/>
  <c r="DS153" i="4" s="1"/>
  <c r="S153" i="4"/>
  <c r="J153" i="4"/>
  <c r="K153" i="4" s="1"/>
  <c r="EX152" i="4"/>
  <c r="EW152" i="4"/>
  <c r="EV152" i="4"/>
  <c r="DV152" i="4" s="1"/>
  <c r="ES152" i="4"/>
  <c r="EF152" i="4"/>
  <c r="ED152" i="4" s="1"/>
  <c r="DX152" i="4"/>
  <c r="DR152" i="4"/>
  <c r="DP152" i="4"/>
  <c r="DN152" i="4"/>
  <c r="DK152" i="4"/>
  <c r="CT152" i="4"/>
  <c r="DW152" i="4" s="1"/>
  <c r="CQ152" i="4"/>
  <c r="CH152" i="4"/>
  <c r="CG152" i="4"/>
  <c r="DU152" i="4" s="1"/>
  <c r="CF152" i="4"/>
  <c r="CE152" i="4"/>
  <c r="CD152" i="4"/>
  <c r="CC152" i="4"/>
  <c r="CB152" i="4"/>
  <c r="CA152" i="4"/>
  <c r="DT152" i="4" s="1"/>
  <c r="BZ152" i="4"/>
  <c r="BY152" i="4"/>
  <c r="BX152" i="4"/>
  <c r="BW152" i="4"/>
  <c r="BV152" i="4"/>
  <c r="BU152" i="4"/>
  <c r="BT152" i="4"/>
  <c r="BS152" i="4"/>
  <c r="CI152" i="4" s="1"/>
  <c r="DQ152" i="4" s="1"/>
  <c r="DS152" i="4" s="1"/>
  <c r="BC152" i="4"/>
  <c r="S152" i="4"/>
  <c r="J152" i="4"/>
  <c r="K152" i="4" s="1"/>
  <c r="EX151" i="4"/>
  <c r="EW151" i="4"/>
  <c r="EV151" i="4"/>
  <c r="DV151" i="4" s="1"/>
  <c r="ES151" i="4"/>
  <c r="EF151" i="4"/>
  <c r="ED151" i="4" s="1"/>
  <c r="DX151" i="4"/>
  <c r="DU151" i="4"/>
  <c r="DR151" i="4"/>
  <c r="DP151" i="4"/>
  <c r="DN151" i="4"/>
  <c r="DK151" i="4"/>
  <c r="CT151" i="4"/>
  <c r="CQ151" i="4"/>
  <c r="CH151" i="4"/>
  <c r="CG151" i="4"/>
  <c r="CF151" i="4"/>
  <c r="CE151" i="4"/>
  <c r="CD151" i="4"/>
  <c r="CC151" i="4"/>
  <c r="CB151" i="4"/>
  <c r="CA151" i="4"/>
  <c r="DT151" i="4" s="1"/>
  <c r="BZ151" i="4"/>
  <c r="BY151" i="4"/>
  <c r="BX151" i="4"/>
  <c r="BW151" i="4"/>
  <c r="BV151" i="4"/>
  <c r="BU151" i="4"/>
  <c r="BT151" i="4"/>
  <c r="BS151" i="4"/>
  <c r="BC151" i="4"/>
  <c r="S151" i="4"/>
  <c r="J151" i="4"/>
  <c r="K151" i="4" s="1"/>
  <c r="EX150" i="4"/>
  <c r="EW150" i="4"/>
  <c r="EV150" i="4"/>
  <c r="DV150" i="4" s="1"/>
  <c r="ES150" i="4"/>
  <c r="EF150" i="4"/>
  <c r="ED150" i="4" s="1"/>
  <c r="DX150" i="4"/>
  <c r="DR150" i="4"/>
  <c r="DP150" i="4"/>
  <c r="DN150" i="4"/>
  <c r="DK150" i="4"/>
  <c r="CT150" i="4"/>
  <c r="CQ150" i="4"/>
  <c r="CH150" i="4"/>
  <c r="CG150" i="4"/>
  <c r="DU150" i="4" s="1"/>
  <c r="CF150" i="4"/>
  <c r="CE150" i="4"/>
  <c r="CD150" i="4"/>
  <c r="CC150" i="4"/>
  <c r="CB150" i="4"/>
  <c r="CA150" i="4"/>
  <c r="DT150" i="4" s="1"/>
  <c r="BZ150" i="4"/>
  <c r="BY150" i="4"/>
  <c r="BX150" i="4"/>
  <c r="BW150" i="4"/>
  <c r="BV150" i="4"/>
  <c r="BU150" i="4"/>
  <c r="BT150" i="4"/>
  <c r="BS150" i="4"/>
  <c r="BC150" i="4"/>
  <c r="S150" i="4"/>
  <c r="J150" i="4"/>
  <c r="ET150" i="4" s="1"/>
  <c r="EU150" i="4" s="1"/>
  <c r="EX149" i="4"/>
  <c r="EW149" i="4"/>
  <c r="EV149" i="4"/>
  <c r="ES149" i="4"/>
  <c r="EF149" i="4"/>
  <c r="ED149" i="4" s="1"/>
  <c r="DX149" i="4"/>
  <c r="DV149" i="4"/>
  <c r="DR149" i="4"/>
  <c r="DP149" i="4"/>
  <c r="DN149" i="4"/>
  <c r="DK149" i="4"/>
  <c r="CT149" i="4"/>
  <c r="CQ149" i="4"/>
  <c r="DW149" i="4" s="1"/>
  <c r="CH149" i="4"/>
  <c r="CG149" i="4"/>
  <c r="DU149" i="4" s="1"/>
  <c r="CF149" i="4"/>
  <c r="CE149" i="4"/>
  <c r="CD149" i="4"/>
  <c r="CC149" i="4"/>
  <c r="CB149" i="4"/>
  <c r="CA149" i="4"/>
  <c r="DT149" i="4" s="1"/>
  <c r="BZ149" i="4"/>
  <c r="BY149" i="4"/>
  <c r="BX149" i="4"/>
  <c r="BW149" i="4"/>
  <c r="BV149" i="4"/>
  <c r="BU149" i="4"/>
  <c r="BT149" i="4"/>
  <c r="BS149" i="4"/>
  <c r="BC149" i="4"/>
  <c r="CI149" i="4" s="1"/>
  <c r="DQ149" i="4" s="1"/>
  <c r="DS149" i="4" s="1"/>
  <c r="S149" i="4"/>
  <c r="J149" i="4"/>
  <c r="ET149" i="4" s="1"/>
  <c r="EU149" i="4" s="1"/>
  <c r="EX148" i="4"/>
  <c r="EW148" i="4"/>
  <c r="EV148" i="4"/>
  <c r="DV148" i="4" s="1"/>
  <c r="ES148" i="4"/>
  <c r="EF148" i="4"/>
  <c r="ED148" i="4" s="1"/>
  <c r="DX148" i="4"/>
  <c r="DR148" i="4"/>
  <c r="DP148" i="4"/>
  <c r="DN148" i="4"/>
  <c r="DK148" i="4"/>
  <c r="CT148" i="4"/>
  <c r="DW148" i="4" s="1"/>
  <c r="CQ148" i="4"/>
  <c r="CH148" i="4"/>
  <c r="CG148" i="4"/>
  <c r="DU148" i="4" s="1"/>
  <c r="CF148" i="4"/>
  <c r="CE148" i="4"/>
  <c r="CD148" i="4"/>
  <c r="CC148" i="4"/>
  <c r="CB148" i="4"/>
  <c r="CA148" i="4"/>
  <c r="DT148" i="4" s="1"/>
  <c r="BZ148" i="4"/>
  <c r="BY148" i="4"/>
  <c r="BX148" i="4"/>
  <c r="BW148" i="4"/>
  <c r="BV148" i="4"/>
  <c r="BU148" i="4"/>
  <c r="BT148" i="4"/>
  <c r="BS148" i="4"/>
  <c r="CI148" i="4" s="1"/>
  <c r="DQ148" i="4" s="1"/>
  <c r="BC148" i="4"/>
  <c r="S148" i="4"/>
  <c r="J148" i="4"/>
  <c r="K148" i="4" s="1"/>
  <c r="EX147" i="4"/>
  <c r="EW147" i="4"/>
  <c r="EV147" i="4"/>
  <c r="DV147" i="4" s="1"/>
  <c r="ES147" i="4"/>
  <c r="EF147" i="4"/>
  <c r="ED147" i="4" s="1"/>
  <c r="DX147" i="4"/>
  <c r="DR147" i="4"/>
  <c r="DP147" i="4"/>
  <c r="DN147" i="4"/>
  <c r="DK147" i="4"/>
  <c r="CT147" i="4"/>
  <c r="CQ147" i="4"/>
  <c r="CH147" i="4"/>
  <c r="CG147" i="4"/>
  <c r="DU147" i="4" s="1"/>
  <c r="CF147" i="4"/>
  <c r="CE147" i="4"/>
  <c r="CD147" i="4"/>
  <c r="CC147" i="4"/>
  <c r="CB147" i="4"/>
  <c r="CA147" i="4"/>
  <c r="DT147" i="4" s="1"/>
  <c r="BZ147" i="4"/>
  <c r="BY147" i="4"/>
  <c r="BX147" i="4"/>
  <c r="BW147" i="4"/>
  <c r="BV147" i="4"/>
  <c r="BU147" i="4"/>
  <c r="BT147" i="4"/>
  <c r="BS147" i="4"/>
  <c r="BC147" i="4"/>
  <c r="S147" i="4"/>
  <c r="J147" i="4"/>
  <c r="ET147" i="4" s="1"/>
  <c r="EU147" i="4" s="1"/>
  <c r="EX146" i="4"/>
  <c r="EW146" i="4"/>
  <c r="EV146" i="4"/>
  <c r="DV146" i="4" s="1"/>
  <c r="ES146" i="4"/>
  <c r="EF146" i="4"/>
  <c r="ED146" i="4" s="1"/>
  <c r="DX146" i="4"/>
  <c r="DR146" i="4"/>
  <c r="DP146" i="4"/>
  <c r="DN146" i="4"/>
  <c r="DK146" i="4"/>
  <c r="CT146" i="4"/>
  <c r="CQ146" i="4"/>
  <c r="CH146" i="4"/>
  <c r="CG146" i="4"/>
  <c r="DU146" i="4" s="1"/>
  <c r="CF146" i="4"/>
  <c r="CE146" i="4"/>
  <c r="CD146" i="4"/>
  <c r="CC146" i="4"/>
  <c r="CB146" i="4"/>
  <c r="CA146" i="4"/>
  <c r="DT146" i="4" s="1"/>
  <c r="BZ146" i="4"/>
  <c r="BY146" i="4"/>
  <c r="BX146" i="4"/>
  <c r="BW146" i="4"/>
  <c r="BV146" i="4"/>
  <c r="BU146" i="4"/>
  <c r="BT146" i="4"/>
  <c r="BS146" i="4"/>
  <c r="BC146" i="4"/>
  <c r="S146" i="4"/>
  <c r="J146" i="4"/>
  <c r="ET146" i="4" s="1"/>
  <c r="EU146" i="4" s="1"/>
  <c r="EX145" i="4"/>
  <c r="EW145" i="4"/>
  <c r="EV145" i="4"/>
  <c r="DV145" i="4" s="1"/>
  <c r="ES145" i="4"/>
  <c r="EF145" i="4"/>
  <c r="ED145" i="4" s="1"/>
  <c r="DX145" i="4"/>
  <c r="DT145" i="4"/>
  <c r="DR145" i="4"/>
  <c r="DP145" i="4"/>
  <c r="DN145" i="4"/>
  <c r="DK145" i="4"/>
  <c r="CT145" i="4"/>
  <c r="CQ145" i="4"/>
  <c r="CH145" i="4"/>
  <c r="CG145" i="4"/>
  <c r="DU145" i="4" s="1"/>
  <c r="CF145" i="4"/>
  <c r="CE145" i="4"/>
  <c r="CD145" i="4"/>
  <c r="CC145" i="4"/>
  <c r="CB145" i="4"/>
  <c r="CA145" i="4"/>
  <c r="BZ145" i="4"/>
  <c r="BY145" i="4"/>
  <c r="BX145" i="4"/>
  <c r="BW145" i="4"/>
  <c r="BV145" i="4"/>
  <c r="BU145" i="4"/>
  <c r="BT145" i="4"/>
  <c r="BS145" i="4"/>
  <c r="BC145" i="4"/>
  <c r="CI145" i="4" s="1"/>
  <c r="DQ145" i="4" s="1"/>
  <c r="DS145" i="4" s="1"/>
  <c r="S145" i="4"/>
  <c r="J145" i="4"/>
  <c r="K145" i="4" s="1"/>
  <c r="EX144" i="4"/>
  <c r="EW144" i="4"/>
  <c r="EV144" i="4"/>
  <c r="DV144" i="4" s="1"/>
  <c r="ES144" i="4"/>
  <c r="EF144" i="4"/>
  <c r="ED144" i="4"/>
  <c r="DX144" i="4"/>
  <c r="DR144" i="4"/>
  <c r="DP144" i="4"/>
  <c r="DN144" i="4"/>
  <c r="DK144" i="4"/>
  <c r="CT144" i="4"/>
  <c r="CQ144" i="4"/>
  <c r="DW144" i="4" s="1"/>
  <c r="CH144" i="4"/>
  <c r="CG144" i="4"/>
  <c r="DU144" i="4" s="1"/>
  <c r="CF144" i="4"/>
  <c r="CE144" i="4"/>
  <c r="CD144" i="4"/>
  <c r="CC144" i="4"/>
  <c r="CB144" i="4"/>
  <c r="CA144" i="4"/>
  <c r="DT144" i="4" s="1"/>
  <c r="BZ144" i="4"/>
  <c r="BY144" i="4"/>
  <c r="BX144" i="4"/>
  <c r="BW144" i="4"/>
  <c r="BV144" i="4"/>
  <c r="BU144" i="4"/>
  <c r="BT144" i="4"/>
  <c r="BS144" i="4"/>
  <c r="CI144" i="4" s="1"/>
  <c r="DQ144" i="4" s="1"/>
  <c r="DS144" i="4" s="1"/>
  <c r="BC144" i="4"/>
  <c r="S144" i="4"/>
  <c r="J144" i="4"/>
  <c r="K144" i="4" s="1"/>
  <c r="EX143" i="4"/>
  <c r="EW143" i="4"/>
  <c r="EV143" i="4"/>
  <c r="ES143" i="4"/>
  <c r="EF143" i="4"/>
  <c r="ED143" i="4" s="1"/>
  <c r="DX143" i="4"/>
  <c r="DV143" i="4"/>
  <c r="DU143" i="4"/>
  <c r="DR143" i="4"/>
  <c r="DP143" i="4"/>
  <c r="DN143" i="4"/>
  <c r="DK143" i="4"/>
  <c r="CT143" i="4"/>
  <c r="CQ143" i="4"/>
  <c r="DW143" i="4" s="1"/>
  <c r="CH143" i="4"/>
  <c r="CG143" i="4"/>
  <c r="CF143" i="4"/>
  <c r="CE143" i="4"/>
  <c r="CD143" i="4"/>
  <c r="CC143" i="4"/>
  <c r="CB143" i="4"/>
  <c r="CA143" i="4"/>
  <c r="DT143" i="4" s="1"/>
  <c r="BZ143" i="4"/>
  <c r="BY143" i="4"/>
  <c r="BX143" i="4"/>
  <c r="BW143" i="4"/>
  <c r="BV143" i="4"/>
  <c r="BU143" i="4"/>
  <c r="BT143" i="4"/>
  <c r="BS143" i="4"/>
  <c r="CI143" i="4" s="1"/>
  <c r="DQ143" i="4" s="1"/>
  <c r="DS143" i="4" s="1"/>
  <c r="BC143" i="4"/>
  <c r="S143" i="4"/>
  <c r="J143" i="4"/>
  <c r="K143" i="4" s="1"/>
  <c r="EX142" i="4"/>
  <c r="EW142" i="4"/>
  <c r="EV142" i="4"/>
  <c r="DV142" i="4" s="1"/>
  <c r="ES142" i="4"/>
  <c r="EF142" i="4"/>
  <c r="ED142" i="4" s="1"/>
  <c r="DX142" i="4"/>
  <c r="DR142" i="4"/>
  <c r="DP142" i="4"/>
  <c r="DN142" i="4"/>
  <c r="DK142" i="4"/>
  <c r="CT142" i="4"/>
  <c r="CQ142" i="4"/>
  <c r="CH142" i="4"/>
  <c r="CG142" i="4"/>
  <c r="DU142" i="4" s="1"/>
  <c r="CF142" i="4"/>
  <c r="CE142" i="4"/>
  <c r="CD142" i="4"/>
  <c r="CC142" i="4"/>
  <c r="CB142" i="4"/>
  <c r="CA142" i="4"/>
  <c r="DT142" i="4" s="1"/>
  <c r="BZ142" i="4"/>
  <c r="BY142" i="4"/>
  <c r="BX142" i="4"/>
  <c r="BW142" i="4"/>
  <c r="BV142" i="4"/>
  <c r="BU142" i="4"/>
  <c r="BT142" i="4"/>
  <c r="BS142" i="4"/>
  <c r="BC142" i="4"/>
  <c r="S142" i="4"/>
  <c r="J142" i="4"/>
  <c r="ET142" i="4" s="1"/>
  <c r="EU142" i="4" s="1"/>
  <c r="EX141" i="4"/>
  <c r="EW141" i="4"/>
  <c r="EV141" i="4"/>
  <c r="ES141" i="4"/>
  <c r="EF141" i="4"/>
  <c r="ED141" i="4" s="1"/>
  <c r="DX141" i="4"/>
  <c r="DV141" i="4"/>
  <c r="DR141" i="4"/>
  <c r="DP141" i="4"/>
  <c r="DN141" i="4"/>
  <c r="DK141" i="4"/>
  <c r="CT141" i="4"/>
  <c r="CQ141" i="4"/>
  <c r="DW141" i="4" s="1"/>
  <c r="CH141" i="4"/>
  <c r="CG141" i="4"/>
  <c r="DU141" i="4" s="1"/>
  <c r="CF141" i="4"/>
  <c r="CE141" i="4"/>
  <c r="CD141" i="4"/>
  <c r="CC141" i="4"/>
  <c r="CB141" i="4"/>
  <c r="CA141" i="4"/>
  <c r="DT141" i="4" s="1"/>
  <c r="BZ141" i="4"/>
  <c r="BY141" i="4"/>
  <c r="BX141" i="4"/>
  <c r="BW141" i="4"/>
  <c r="BV141" i="4"/>
  <c r="BU141" i="4"/>
  <c r="BT141" i="4"/>
  <c r="BS141" i="4"/>
  <c r="BC141" i="4"/>
  <c r="S141" i="4"/>
  <c r="J141" i="4"/>
  <c r="K141" i="4" s="1"/>
  <c r="EX140" i="4"/>
  <c r="EW140" i="4"/>
  <c r="EV140" i="4"/>
  <c r="ES140" i="4"/>
  <c r="EF140" i="4"/>
  <c r="ED140" i="4" s="1"/>
  <c r="DX140" i="4"/>
  <c r="DV140" i="4"/>
  <c r="DR140" i="4"/>
  <c r="DP140" i="4"/>
  <c r="DN140" i="4"/>
  <c r="DK140" i="4"/>
  <c r="CT140" i="4"/>
  <c r="CQ140" i="4"/>
  <c r="DW140" i="4" s="1"/>
  <c r="CH140" i="4"/>
  <c r="CG140" i="4"/>
  <c r="DU140" i="4" s="1"/>
  <c r="CF140" i="4"/>
  <c r="CE140" i="4"/>
  <c r="CD140" i="4"/>
  <c r="CC140" i="4"/>
  <c r="CB140" i="4"/>
  <c r="CA140" i="4"/>
  <c r="DT140" i="4" s="1"/>
  <c r="BZ140" i="4"/>
  <c r="BY140" i="4"/>
  <c r="BX140" i="4"/>
  <c r="BW140" i="4"/>
  <c r="BV140" i="4"/>
  <c r="BU140" i="4"/>
  <c r="BT140" i="4"/>
  <c r="BS140" i="4"/>
  <c r="BC140" i="4"/>
  <c r="S140" i="4"/>
  <c r="J140" i="4"/>
  <c r="K140" i="4" s="1"/>
  <c r="EX139" i="4"/>
  <c r="EW139" i="4"/>
  <c r="EV139" i="4"/>
  <c r="DV139" i="4" s="1"/>
  <c r="ES139" i="4"/>
  <c r="EF139" i="4"/>
  <c r="ED139" i="4" s="1"/>
  <c r="DX139" i="4"/>
  <c r="DR139" i="4"/>
  <c r="DP139" i="4"/>
  <c r="DN139" i="4"/>
  <c r="DK139" i="4"/>
  <c r="CT139" i="4"/>
  <c r="CQ139" i="4"/>
  <c r="DW139" i="4" s="1"/>
  <c r="CH139" i="4"/>
  <c r="CG139" i="4"/>
  <c r="DU139" i="4" s="1"/>
  <c r="CF139" i="4"/>
  <c r="CE139" i="4"/>
  <c r="CD139" i="4"/>
  <c r="CC139" i="4"/>
  <c r="CB139" i="4"/>
  <c r="CA139" i="4"/>
  <c r="DT139" i="4" s="1"/>
  <c r="BZ139" i="4"/>
  <c r="BY139" i="4"/>
  <c r="BX139" i="4"/>
  <c r="BW139" i="4"/>
  <c r="BV139" i="4"/>
  <c r="BU139" i="4"/>
  <c r="BT139" i="4"/>
  <c r="BS139" i="4"/>
  <c r="BC139" i="4"/>
  <c r="S139" i="4"/>
  <c r="J139" i="4"/>
  <c r="ET139" i="4" s="1"/>
  <c r="EU139" i="4" s="1"/>
  <c r="EX138" i="4"/>
  <c r="EW138" i="4"/>
  <c r="EV138" i="4"/>
  <c r="ES138" i="4"/>
  <c r="EF138" i="4"/>
  <c r="ED138" i="4" s="1"/>
  <c r="DX138" i="4"/>
  <c r="DV138" i="4"/>
  <c r="DT138" i="4"/>
  <c r="DR138" i="4"/>
  <c r="DP138" i="4"/>
  <c r="DN138" i="4"/>
  <c r="DK138" i="4"/>
  <c r="CT138" i="4"/>
  <c r="CQ138" i="4"/>
  <c r="DW138" i="4" s="1"/>
  <c r="CH138" i="4"/>
  <c r="CG138" i="4"/>
  <c r="DU138" i="4" s="1"/>
  <c r="CF138" i="4"/>
  <c r="CE138" i="4"/>
  <c r="CD138" i="4"/>
  <c r="CC138" i="4"/>
  <c r="CB138" i="4"/>
  <c r="CA138" i="4"/>
  <c r="BZ138" i="4"/>
  <c r="BY138" i="4"/>
  <c r="BX138" i="4"/>
  <c r="BW138" i="4"/>
  <c r="BV138" i="4"/>
  <c r="BU138" i="4"/>
  <c r="BT138" i="4"/>
  <c r="BS138" i="4"/>
  <c r="BC138" i="4"/>
  <c r="CI138" i="4" s="1"/>
  <c r="DQ138" i="4" s="1"/>
  <c r="DS138" i="4" s="1"/>
  <c r="S138" i="4"/>
  <c r="J138" i="4"/>
  <c r="K138" i="4" s="1"/>
  <c r="EX137" i="4"/>
  <c r="EW137" i="4"/>
  <c r="EV137" i="4"/>
  <c r="DV137" i="4" s="1"/>
  <c r="ES137" i="4"/>
  <c r="EF137" i="4"/>
  <c r="ED137" i="4" s="1"/>
  <c r="DX137" i="4"/>
  <c r="DT137" i="4"/>
  <c r="DR137" i="4"/>
  <c r="DP137" i="4"/>
  <c r="DN137" i="4"/>
  <c r="DK137" i="4"/>
  <c r="CT137" i="4"/>
  <c r="CQ137" i="4"/>
  <c r="DW137" i="4" s="1"/>
  <c r="CH137" i="4"/>
  <c r="CG137" i="4"/>
  <c r="DU137" i="4" s="1"/>
  <c r="CF137" i="4"/>
  <c r="CE137" i="4"/>
  <c r="CD137" i="4"/>
  <c r="CC137" i="4"/>
  <c r="CB137" i="4"/>
  <c r="CA137" i="4"/>
  <c r="BZ137" i="4"/>
  <c r="BY137" i="4"/>
  <c r="BX137" i="4"/>
  <c r="BW137" i="4"/>
  <c r="BV137" i="4"/>
  <c r="BU137" i="4"/>
  <c r="BT137" i="4"/>
  <c r="BS137" i="4"/>
  <c r="BC137" i="4"/>
  <c r="S137" i="4"/>
  <c r="J137" i="4"/>
  <c r="K137" i="4" s="1"/>
  <c r="EX136" i="4"/>
  <c r="EW136" i="4"/>
  <c r="EV136" i="4"/>
  <c r="DV136" i="4" s="1"/>
  <c r="ES136" i="4"/>
  <c r="EF136" i="4"/>
  <c r="ED136" i="4"/>
  <c r="DX136" i="4"/>
  <c r="DR136" i="4"/>
  <c r="DP136" i="4"/>
  <c r="DN136" i="4"/>
  <c r="DK136" i="4"/>
  <c r="CT136" i="4"/>
  <c r="CQ136" i="4"/>
  <c r="DW136" i="4" s="1"/>
  <c r="CH136" i="4"/>
  <c r="CG136" i="4"/>
  <c r="DU136" i="4" s="1"/>
  <c r="CF136" i="4"/>
  <c r="CE136" i="4"/>
  <c r="CD136" i="4"/>
  <c r="CC136" i="4"/>
  <c r="CB136" i="4"/>
  <c r="CA136" i="4"/>
  <c r="DT136" i="4" s="1"/>
  <c r="BZ136" i="4"/>
  <c r="BY136" i="4"/>
  <c r="BX136" i="4"/>
  <c r="BW136" i="4"/>
  <c r="BV136" i="4"/>
  <c r="BU136" i="4"/>
  <c r="BT136" i="4"/>
  <c r="BS136" i="4"/>
  <c r="BC136" i="4"/>
  <c r="S136" i="4"/>
  <c r="J136" i="4"/>
  <c r="K136" i="4" s="1"/>
  <c r="EX135" i="4"/>
  <c r="EW135" i="4"/>
  <c r="EV135" i="4"/>
  <c r="DV135" i="4" s="1"/>
  <c r="ES135" i="4"/>
  <c r="EF135" i="4"/>
  <c r="ED135" i="4" s="1"/>
  <c r="DX135" i="4"/>
  <c r="DR135" i="4"/>
  <c r="DP135" i="4"/>
  <c r="DN135" i="4"/>
  <c r="DK135" i="4"/>
  <c r="CT135" i="4"/>
  <c r="CQ135" i="4"/>
  <c r="DW135" i="4" s="1"/>
  <c r="CH135" i="4"/>
  <c r="CG135" i="4"/>
  <c r="DU135" i="4" s="1"/>
  <c r="CF135" i="4"/>
  <c r="CE135" i="4"/>
  <c r="CD135" i="4"/>
  <c r="CC135" i="4"/>
  <c r="CB135" i="4"/>
  <c r="CA135" i="4"/>
  <c r="DT135" i="4" s="1"/>
  <c r="BZ135" i="4"/>
  <c r="BY135" i="4"/>
  <c r="BX135" i="4"/>
  <c r="BW135" i="4"/>
  <c r="BV135" i="4"/>
  <c r="BU135" i="4"/>
  <c r="BT135" i="4"/>
  <c r="BS135" i="4"/>
  <c r="BC135" i="4"/>
  <c r="S135" i="4"/>
  <c r="K135" i="4"/>
  <c r="J135" i="4"/>
  <c r="ET135" i="4" s="1"/>
  <c r="EU135" i="4" s="1"/>
  <c r="EX134" i="4"/>
  <c r="EW134" i="4"/>
  <c r="EV134" i="4"/>
  <c r="DV134" i="4" s="1"/>
  <c r="ES134" i="4"/>
  <c r="EF134" i="4"/>
  <c r="ED134" i="4" s="1"/>
  <c r="DX134" i="4"/>
  <c r="DR134" i="4"/>
  <c r="DP134" i="4"/>
  <c r="DN134" i="4"/>
  <c r="DK134" i="4"/>
  <c r="CT134" i="4"/>
  <c r="CQ134" i="4"/>
  <c r="CH134" i="4"/>
  <c r="CG134" i="4"/>
  <c r="DU134" i="4" s="1"/>
  <c r="CF134" i="4"/>
  <c r="CE134" i="4"/>
  <c r="CD134" i="4"/>
  <c r="CC134" i="4"/>
  <c r="CB134" i="4"/>
  <c r="CA134" i="4"/>
  <c r="DT134" i="4" s="1"/>
  <c r="BZ134" i="4"/>
  <c r="BY134" i="4"/>
  <c r="BX134" i="4"/>
  <c r="BW134" i="4"/>
  <c r="BV134" i="4"/>
  <c r="BU134" i="4"/>
  <c r="BT134" i="4"/>
  <c r="BS134" i="4"/>
  <c r="CI134" i="4" s="1"/>
  <c r="DQ134" i="4" s="1"/>
  <c r="DS134" i="4" s="1"/>
  <c r="BC134" i="4"/>
  <c r="S134" i="4"/>
  <c r="J134" i="4"/>
  <c r="K134" i="4" s="1"/>
  <c r="EX133" i="4"/>
  <c r="EW133" i="4"/>
  <c r="EV133" i="4"/>
  <c r="DV133" i="4" s="1"/>
  <c r="ES133" i="4"/>
  <c r="EF133" i="4"/>
  <c r="ED133" i="4" s="1"/>
  <c r="DX133" i="4"/>
  <c r="DR133" i="4"/>
  <c r="DP133" i="4"/>
  <c r="DN133" i="4"/>
  <c r="DK133" i="4"/>
  <c r="CT133" i="4"/>
  <c r="CQ133" i="4"/>
  <c r="DW133" i="4" s="1"/>
  <c r="CH133" i="4"/>
  <c r="CG133" i="4"/>
  <c r="DU133" i="4" s="1"/>
  <c r="CF133" i="4"/>
  <c r="CE133" i="4"/>
  <c r="CD133" i="4"/>
  <c r="CC133" i="4"/>
  <c r="CB133" i="4"/>
  <c r="CA133" i="4"/>
  <c r="DT133" i="4" s="1"/>
  <c r="BZ133" i="4"/>
  <c r="BY133" i="4"/>
  <c r="BX133" i="4"/>
  <c r="BW133" i="4"/>
  <c r="BV133" i="4"/>
  <c r="BU133" i="4"/>
  <c r="BT133" i="4"/>
  <c r="BS133" i="4"/>
  <c r="BC133" i="4"/>
  <c r="S133" i="4"/>
  <c r="J133" i="4"/>
  <c r="ET133" i="4" s="1"/>
  <c r="EU133" i="4" s="1"/>
  <c r="EX132" i="4"/>
  <c r="EW132" i="4"/>
  <c r="EV132" i="4"/>
  <c r="DV132" i="4" s="1"/>
  <c r="ES132" i="4"/>
  <c r="EF132" i="4"/>
  <c r="ED132" i="4" s="1"/>
  <c r="DX132" i="4"/>
  <c r="DR132" i="4"/>
  <c r="DP132" i="4"/>
  <c r="DN132" i="4"/>
  <c r="DK132" i="4"/>
  <c r="CT132" i="4"/>
  <c r="CQ132" i="4"/>
  <c r="DW132" i="4" s="1"/>
  <c r="CH132" i="4"/>
  <c r="CG132" i="4"/>
  <c r="DU132" i="4" s="1"/>
  <c r="CF132" i="4"/>
  <c r="CE132" i="4"/>
  <c r="CD132" i="4"/>
  <c r="CC132" i="4"/>
  <c r="CB132" i="4"/>
  <c r="CA132" i="4"/>
  <c r="DT132" i="4" s="1"/>
  <c r="BZ132" i="4"/>
  <c r="BY132" i="4"/>
  <c r="BX132" i="4"/>
  <c r="BW132" i="4"/>
  <c r="BV132" i="4"/>
  <c r="BU132" i="4"/>
  <c r="BT132" i="4"/>
  <c r="BS132" i="4"/>
  <c r="BC132" i="4"/>
  <c r="S132" i="4"/>
  <c r="J132" i="4"/>
  <c r="K132" i="4" s="1"/>
  <c r="EX131" i="4"/>
  <c r="EW131" i="4"/>
  <c r="EV131" i="4"/>
  <c r="DV131" i="4" s="1"/>
  <c r="ES131" i="4"/>
  <c r="EF131" i="4"/>
  <c r="ED131" i="4" s="1"/>
  <c r="DX131" i="4"/>
  <c r="DU131" i="4"/>
  <c r="DT131" i="4"/>
  <c r="DR131" i="4"/>
  <c r="DP131" i="4"/>
  <c r="DN131" i="4"/>
  <c r="DK131" i="4"/>
  <c r="CT131" i="4"/>
  <c r="CQ131" i="4"/>
  <c r="CH131" i="4"/>
  <c r="CG131" i="4"/>
  <c r="CF131" i="4"/>
  <c r="CE131" i="4"/>
  <c r="CD131" i="4"/>
  <c r="CC131" i="4"/>
  <c r="CB131" i="4"/>
  <c r="CA131" i="4"/>
  <c r="BZ131" i="4"/>
  <c r="BY131" i="4"/>
  <c r="BX131" i="4"/>
  <c r="BW131" i="4"/>
  <c r="BV131" i="4"/>
  <c r="BU131" i="4"/>
  <c r="BT131" i="4"/>
  <c r="BS131" i="4"/>
  <c r="BC131" i="4"/>
  <c r="CI131" i="4" s="1"/>
  <c r="DQ131" i="4" s="1"/>
  <c r="DS131" i="4" s="1"/>
  <c r="S131" i="4"/>
  <c r="J131" i="4"/>
  <c r="ET131" i="4" s="1"/>
  <c r="EU131" i="4" s="1"/>
  <c r="EX130" i="4"/>
  <c r="EW130" i="4"/>
  <c r="EV130" i="4"/>
  <c r="DV130" i="4" s="1"/>
  <c r="ES130" i="4"/>
  <c r="EF130" i="4"/>
  <c r="ED130" i="4" s="1"/>
  <c r="DX130" i="4"/>
  <c r="DR130" i="4"/>
  <c r="DP130" i="4"/>
  <c r="DN130" i="4"/>
  <c r="DK130" i="4"/>
  <c r="CT130" i="4"/>
  <c r="DW130" i="4" s="1"/>
  <c r="CQ130" i="4"/>
  <c r="CH130" i="4"/>
  <c r="CG130" i="4"/>
  <c r="DU130" i="4" s="1"/>
  <c r="CF130" i="4"/>
  <c r="CE130" i="4"/>
  <c r="CD130" i="4"/>
  <c r="CC130" i="4"/>
  <c r="CB130" i="4"/>
  <c r="CA130" i="4"/>
  <c r="DT130" i="4" s="1"/>
  <c r="BZ130" i="4"/>
  <c r="BY130" i="4"/>
  <c r="BX130" i="4"/>
  <c r="BW130" i="4"/>
  <c r="BV130" i="4"/>
  <c r="BU130" i="4"/>
  <c r="BT130" i="4"/>
  <c r="BS130" i="4"/>
  <c r="BC130" i="4"/>
  <c r="CI130" i="4" s="1"/>
  <c r="DQ130" i="4" s="1"/>
  <c r="DS130" i="4" s="1"/>
  <c r="S130" i="4"/>
  <c r="J130" i="4"/>
  <c r="K130" i="4" s="1"/>
  <c r="EX129" i="4"/>
  <c r="EW129" i="4"/>
  <c r="EV129" i="4"/>
  <c r="DV129" i="4" s="1"/>
  <c r="ES129" i="4"/>
  <c r="EF129" i="4"/>
  <c r="ED129" i="4" s="1"/>
  <c r="DX129" i="4"/>
  <c r="DT129" i="4"/>
  <c r="DR129" i="4"/>
  <c r="DP129" i="4"/>
  <c r="DN129" i="4"/>
  <c r="DK129" i="4"/>
  <c r="CT129" i="4"/>
  <c r="CQ129" i="4"/>
  <c r="DW129" i="4" s="1"/>
  <c r="CH129" i="4"/>
  <c r="CG129" i="4"/>
  <c r="DU129" i="4" s="1"/>
  <c r="CF129" i="4"/>
  <c r="CE129" i="4"/>
  <c r="CD129" i="4"/>
  <c r="CC129" i="4"/>
  <c r="CB129" i="4"/>
  <c r="CA129" i="4"/>
  <c r="BZ129" i="4"/>
  <c r="BY129" i="4"/>
  <c r="BX129" i="4"/>
  <c r="BW129" i="4"/>
  <c r="BV129" i="4"/>
  <c r="BU129" i="4"/>
  <c r="BT129" i="4"/>
  <c r="BS129" i="4"/>
  <c r="BC129" i="4"/>
  <c r="S129" i="4"/>
  <c r="J129" i="4"/>
  <c r="K129" i="4" s="1"/>
  <c r="EX128" i="4"/>
  <c r="EW128" i="4"/>
  <c r="EV128" i="4"/>
  <c r="DV128" i="4" s="1"/>
  <c r="ES128" i="4"/>
  <c r="EF128" i="4"/>
  <c r="ED128" i="4" s="1"/>
  <c r="DX128" i="4"/>
  <c r="DR128" i="4"/>
  <c r="DP128" i="4"/>
  <c r="DN128" i="4"/>
  <c r="DK128" i="4"/>
  <c r="CT128" i="4"/>
  <c r="CQ128" i="4"/>
  <c r="CH128" i="4"/>
  <c r="CG128" i="4"/>
  <c r="DU128" i="4" s="1"/>
  <c r="CF128" i="4"/>
  <c r="CE128" i="4"/>
  <c r="CD128" i="4"/>
  <c r="CC128" i="4"/>
  <c r="CB128" i="4"/>
  <c r="CA128" i="4"/>
  <c r="DT128" i="4" s="1"/>
  <c r="BZ128" i="4"/>
  <c r="BY128" i="4"/>
  <c r="BX128" i="4"/>
  <c r="BW128" i="4"/>
  <c r="BV128" i="4"/>
  <c r="BU128" i="4"/>
  <c r="BT128" i="4"/>
  <c r="BS128" i="4"/>
  <c r="BC128" i="4"/>
  <c r="S128" i="4"/>
  <c r="J128" i="4"/>
  <c r="K128" i="4" s="1"/>
  <c r="EX127" i="4"/>
  <c r="EW127" i="4"/>
  <c r="EV127" i="4"/>
  <c r="DV127" i="4" s="1"/>
  <c r="ES127" i="4"/>
  <c r="EF127" i="4"/>
  <c r="ED127" i="4" s="1"/>
  <c r="DX127" i="4"/>
  <c r="DR127" i="4"/>
  <c r="DP127" i="4"/>
  <c r="DN127" i="4"/>
  <c r="DK127" i="4"/>
  <c r="CT127" i="4"/>
  <c r="CQ127" i="4"/>
  <c r="DW127" i="4" s="1"/>
  <c r="CH127" i="4"/>
  <c r="CG127" i="4"/>
  <c r="DU127" i="4" s="1"/>
  <c r="CF127" i="4"/>
  <c r="CE127" i="4"/>
  <c r="CD127" i="4"/>
  <c r="CC127" i="4"/>
  <c r="CB127" i="4"/>
  <c r="CA127" i="4"/>
  <c r="DT127" i="4" s="1"/>
  <c r="BZ127" i="4"/>
  <c r="BY127" i="4"/>
  <c r="BX127" i="4"/>
  <c r="BW127" i="4"/>
  <c r="BV127" i="4"/>
  <c r="BU127" i="4"/>
  <c r="BT127" i="4"/>
  <c r="BS127" i="4"/>
  <c r="BC127" i="4"/>
  <c r="CI127" i="4" s="1"/>
  <c r="DQ127" i="4" s="1"/>
  <c r="DS127" i="4" s="1"/>
  <c r="S127" i="4"/>
  <c r="J127" i="4"/>
  <c r="ET127" i="4" s="1"/>
  <c r="EU127" i="4" s="1"/>
  <c r="EX126" i="4"/>
  <c r="EW126" i="4"/>
  <c r="EV126" i="4"/>
  <c r="DV126" i="4" s="1"/>
  <c r="ES126" i="4"/>
  <c r="EF126" i="4"/>
  <c r="ED126" i="4" s="1"/>
  <c r="DX126" i="4"/>
  <c r="DR126" i="4"/>
  <c r="DP126" i="4"/>
  <c r="DN126" i="4"/>
  <c r="DK126" i="4"/>
  <c r="CT126" i="4"/>
  <c r="DW126" i="4" s="1"/>
  <c r="CQ126" i="4"/>
  <c r="CH126" i="4"/>
  <c r="CG126" i="4"/>
  <c r="DU126" i="4" s="1"/>
  <c r="CF126" i="4"/>
  <c r="CE126" i="4"/>
  <c r="CD126" i="4"/>
  <c r="CC126" i="4"/>
  <c r="CB126" i="4"/>
  <c r="CA126" i="4"/>
  <c r="DT126" i="4" s="1"/>
  <c r="BZ126" i="4"/>
  <c r="BY126" i="4"/>
  <c r="BX126" i="4"/>
  <c r="BW126" i="4"/>
  <c r="BV126" i="4"/>
  <c r="BU126" i="4"/>
  <c r="BT126" i="4"/>
  <c r="BS126" i="4"/>
  <c r="CI126" i="4" s="1"/>
  <c r="DQ126" i="4" s="1"/>
  <c r="DS126" i="4" s="1"/>
  <c r="BC126" i="4"/>
  <c r="S126" i="4"/>
  <c r="J126" i="4"/>
  <c r="K126" i="4" s="1"/>
  <c r="EX125" i="4"/>
  <c r="EW125" i="4"/>
  <c r="EV125" i="4"/>
  <c r="DV125" i="4" s="1"/>
  <c r="ES125" i="4"/>
  <c r="EF125" i="4"/>
  <c r="ED125" i="4"/>
  <c r="DX125" i="4"/>
  <c r="DR125" i="4"/>
  <c r="DP125" i="4"/>
  <c r="DN125" i="4"/>
  <c r="DK125" i="4"/>
  <c r="CT125" i="4"/>
  <c r="CQ125" i="4"/>
  <c r="CH125" i="4"/>
  <c r="CG125" i="4"/>
  <c r="DU125" i="4" s="1"/>
  <c r="CF125" i="4"/>
  <c r="CE125" i="4"/>
  <c r="CD125" i="4"/>
  <c r="CC125" i="4"/>
  <c r="CB125" i="4"/>
  <c r="CA125" i="4"/>
  <c r="DT125" i="4" s="1"/>
  <c r="BZ125" i="4"/>
  <c r="BY125" i="4"/>
  <c r="BX125" i="4"/>
  <c r="BW125" i="4"/>
  <c r="BV125" i="4"/>
  <c r="BU125" i="4"/>
  <c r="BT125" i="4"/>
  <c r="BS125" i="4"/>
  <c r="BC125" i="4"/>
  <c r="CI125" i="4" s="1"/>
  <c r="DQ125" i="4" s="1"/>
  <c r="S125" i="4"/>
  <c r="J125" i="4"/>
  <c r="ET125" i="4" s="1"/>
  <c r="EU125" i="4" s="1"/>
  <c r="EX124" i="4"/>
  <c r="EW124" i="4"/>
  <c r="EV124" i="4"/>
  <c r="DV124" i="4" s="1"/>
  <c r="ES124" i="4"/>
  <c r="EF124" i="4"/>
  <c r="ED124" i="4" s="1"/>
  <c r="DX124" i="4"/>
  <c r="DW124" i="4"/>
  <c r="DR124" i="4"/>
  <c r="DP124" i="4"/>
  <c r="DN124" i="4"/>
  <c r="DK124" i="4"/>
  <c r="CT124" i="4"/>
  <c r="CQ124" i="4"/>
  <c r="CH124" i="4"/>
  <c r="CG124" i="4"/>
  <c r="DU124" i="4" s="1"/>
  <c r="CF124" i="4"/>
  <c r="CE124" i="4"/>
  <c r="CD124" i="4"/>
  <c r="CC124" i="4"/>
  <c r="CB124" i="4"/>
  <c r="CA124" i="4"/>
  <c r="DT124" i="4" s="1"/>
  <c r="BZ124" i="4"/>
  <c r="BY124" i="4"/>
  <c r="BX124" i="4"/>
  <c r="BW124" i="4"/>
  <c r="BV124" i="4"/>
  <c r="BU124" i="4"/>
  <c r="BT124" i="4"/>
  <c r="BS124" i="4"/>
  <c r="BC124" i="4"/>
  <c r="S124" i="4"/>
  <c r="J124" i="4"/>
  <c r="K124" i="4" s="1"/>
  <c r="EX123" i="4"/>
  <c r="EW123" i="4"/>
  <c r="EV123" i="4"/>
  <c r="DV123" i="4" s="1"/>
  <c r="ES123" i="4"/>
  <c r="EF123" i="4"/>
  <c r="ED123" i="4" s="1"/>
  <c r="DX123" i="4"/>
  <c r="DT123" i="4"/>
  <c r="DR123" i="4"/>
  <c r="DP123" i="4"/>
  <c r="DN123" i="4"/>
  <c r="DK123" i="4"/>
  <c r="CT123" i="4"/>
  <c r="CQ123" i="4"/>
  <c r="CH123" i="4"/>
  <c r="CG123" i="4"/>
  <c r="DU123" i="4" s="1"/>
  <c r="CF123" i="4"/>
  <c r="CE123" i="4"/>
  <c r="CD123" i="4"/>
  <c r="CC123" i="4"/>
  <c r="CB123" i="4"/>
  <c r="CA123" i="4"/>
  <c r="BZ123" i="4"/>
  <c r="BY123" i="4"/>
  <c r="BX123" i="4"/>
  <c r="BW123" i="4"/>
  <c r="BV123" i="4"/>
  <c r="BU123" i="4"/>
  <c r="BT123" i="4"/>
  <c r="BS123" i="4"/>
  <c r="BC123" i="4"/>
  <c r="CI123" i="4" s="1"/>
  <c r="DQ123" i="4" s="1"/>
  <c r="DS123" i="4" s="1"/>
  <c r="S123" i="4"/>
  <c r="J123" i="4"/>
  <c r="ET123" i="4" s="1"/>
  <c r="EU123" i="4" s="1"/>
  <c r="EX122" i="4"/>
  <c r="EW122" i="4"/>
  <c r="EV122" i="4"/>
  <c r="DV122" i="4" s="1"/>
  <c r="ES122" i="4"/>
  <c r="EF122" i="4"/>
  <c r="ED122" i="4" s="1"/>
  <c r="DX122" i="4"/>
  <c r="DR122" i="4"/>
  <c r="DP122" i="4"/>
  <c r="DN122" i="4"/>
  <c r="DK122" i="4"/>
  <c r="CT122" i="4"/>
  <c r="DW122" i="4" s="1"/>
  <c r="CQ122" i="4"/>
  <c r="CH122" i="4"/>
  <c r="CG122" i="4"/>
  <c r="DU122" i="4" s="1"/>
  <c r="CF122" i="4"/>
  <c r="CE122" i="4"/>
  <c r="CD122" i="4"/>
  <c r="CC122" i="4"/>
  <c r="CB122" i="4"/>
  <c r="CA122" i="4"/>
  <c r="DT122" i="4" s="1"/>
  <c r="BZ122" i="4"/>
  <c r="BY122" i="4"/>
  <c r="BX122" i="4"/>
  <c r="BW122" i="4"/>
  <c r="BV122" i="4"/>
  <c r="BU122" i="4"/>
  <c r="BT122" i="4"/>
  <c r="BS122" i="4"/>
  <c r="BC122" i="4"/>
  <c r="CI122" i="4" s="1"/>
  <c r="DQ122" i="4" s="1"/>
  <c r="DS122" i="4" s="1"/>
  <c r="S122" i="4"/>
  <c r="J122" i="4"/>
  <c r="K122" i="4" s="1"/>
  <c r="EX121" i="4"/>
  <c r="EW121" i="4"/>
  <c r="EV121" i="4"/>
  <c r="DV121" i="4" s="1"/>
  <c r="ES121" i="4"/>
  <c r="EF121" i="4"/>
  <c r="ED121" i="4" s="1"/>
  <c r="DX121" i="4"/>
  <c r="DT121" i="4"/>
  <c r="DR121" i="4"/>
  <c r="DP121" i="4"/>
  <c r="DN121" i="4"/>
  <c r="DK121" i="4"/>
  <c r="CT121" i="4"/>
  <c r="CQ121" i="4"/>
  <c r="DW121" i="4" s="1"/>
  <c r="CH121" i="4"/>
  <c r="CG121" i="4"/>
  <c r="DU121" i="4" s="1"/>
  <c r="CF121" i="4"/>
  <c r="CE121" i="4"/>
  <c r="CD121" i="4"/>
  <c r="CC121" i="4"/>
  <c r="CB121" i="4"/>
  <c r="CA121" i="4"/>
  <c r="BZ121" i="4"/>
  <c r="BY121" i="4"/>
  <c r="BX121" i="4"/>
  <c r="BW121" i="4"/>
  <c r="BV121" i="4"/>
  <c r="BU121" i="4"/>
  <c r="BT121" i="4"/>
  <c r="BS121" i="4"/>
  <c r="BC121" i="4"/>
  <c r="S121" i="4"/>
  <c r="J121" i="4"/>
  <c r="K121" i="4" s="1"/>
  <c r="EX120" i="4"/>
  <c r="EW120" i="4"/>
  <c r="EV120" i="4"/>
  <c r="DV120" i="4" s="1"/>
  <c r="ES120" i="4"/>
  <c r="EF120" i="4"/>
  <c r="ED120" i="4" s="1"/>
  <c r="DX120" i="4"/>
  <c r="DR120" i="4"/>
  <c r="DP120" i="4"/>
  <c r="DN120" i="4"/>
  <c r="DK120" i="4"/>
  <c r="CT120" i="4"/>
  <c r="CQ120" i="4"/>
  <c r="CH120" i="4"/>
  <c r="CG120" i="4"/>
  <c r="DU120" i="4" s="1"/>
  <c r="CF120" i="4"/>
  <c r="CE120" i="4"/>
  <c r="CD120" i="4"/>
  <c r="CC120" i="4"/>
  <c r="CB120" i="4"/>
  <c r="CA120" i="4"/>
  <c r="DT120" i="4" s="1"/>
  <c r="BZ120" i="4"/>
  <c r="BY120" i="4"/>
  <c r="BX120" i="4"/>
  <c r="BW120" i="4"/>
  <c r="BV120" i="4"/>
  <c r="BU120" i="4"/>
  <c r="BT120" i="4"/>
  <c r="BS120" i="4"/>
  <c r="BC120" i="4"/>
  <c r="S120" i="4"/>
  <c r="J120" i="4"/>
  <c r="K120" i="4" s="1"/>
  <c r="EX119" i="4"/>
  <c r="EW119" i="4"/>
  <c r="EV119" i="4"/>
  <c r="DV119" i="4" s="1"/>
  <c r="ES119" i="4"/>
  <c r="EF119" i="4"/>
  <c r="ED119" i="4" s="1"/>
  <c r="DX119" i="4"/>
  <c r="DR119" i="4"/>
  <c r="DP119" i="4"/>
  <c r="DN119" i="4"/>
  <c r="DK119" i="4"/>
  <c r="CT119" i="4"/>
  <c r="CQ119" i="4"/>
  <c r="DW119" i="4" s="1"/>
  <c r="CH119" i="4"/>
  <c r="CG119" i="4"/>
  <c r="DU119" i="4" s="1"/>
  <c r="CF119" i="4"/>
  <c r="CE119" i="4"/>
  <c r="CD119" i="4"/>
  <c r="CC119" i="4"/>
  <c r="CB119" i="4"/>
  <c r="CA119" i="4"/>
  <c r="DT119" i="4" s="1"/>
  <c r="BZ119" i="4"/>
  <c r="BY119" i="4"/>
  <c r="BX119" i="4"/>
  <c r="BW119" i="4"/>
  <c r="BV119" i="4"/>
  <c r="BU119" i="4"/>
  <c r="BT119" i="4"/>
  <c r="BS119" i="4"/>
  <c r="BC119" i="4"/>
  <c r="CI119" i="4" s="1"/>
  <c r="DQ119" i="4" s="1"/>
  <c r="DS119" i="4" s="1"/>
  <c r="S119" i="4"/>
  <c r="J119" i="4"/>
  <c r="ET119" i="4" s="1"/>
  <c r="EU119" i="4" s="1"/>
  <c r="EX118" i="4"/>
  <c r="EW118" i="4"/>
  <c r="EV118" i="4"/>
  <c r="DV118" i="4" s="1"/>
  <c r="ES118" i="4"/>
  <c r="EF118" i="4"/>
  <c r="ED118" i="4" s="1"/>
  <c r="DX118" i="4"/>
  <c r="DR118" i="4"/>
  <c r="DP118" i="4"/>
  <c r="DN118" i="4"/>
  <c r="DK118" i="4"/>
  <c r="CT118" i="4"/>
  <c r="DW118" i="4" s="1"/>
  <c r="CQ118" i="4"/>
  <c r="CH118" i="4"/>
  <c r="CG118" i="4"/>
  <c r="DU118" i="4" s="1"/>
  <c r="CF118" i="4"/>
  <c r="CE118" i="4"/>
  <c r="CD118" i="4"/>
  <c r="CC118" i="4"/>
  <c r="CB118" i="4"/>
  <c r="CA118" i="4"/>
  <c r="DT118" i="4" s="1"/>
  <c r="BZ118" i="4"/>
  <c r="BY118" i="4"/>
  <c r="BX118" i="4"/>
  <c r="BW118" i="4"/>
  <c r="BV118" i="4"/>
  <c r="BU118" i="4"/>
  <c r="BT118" i="4"/>
  <c r="BS118" i="4"/>
  <c r="BC118" i="4"/>
  <c r="S118" i="4"/>
  <c r="J118" i="4"/>
  <c r="K118" i="4" s="1"/>
  <c r="EX117" i="4"/>
  <c r="EW117" i="4"/>
  <c r="EV117" i="4"/>
  <c r="DV117" i="4" s="1"/>
  <c r="ES117" i="4"/>
  <c r="EF117" i="4"/>
  <c r="ED117" i="4" s="1"/>
  <c r="DX117" i="4"/>
  <c r="DR117" i="4"/>
  <c r="DP117" i="4"/>
  <c r="DN117" i="4"/>
  <c r="DK117" i="4"/>
  <c r="CT117" i="4"/>
  <c r="CQ117" i="4"/>
  <c r="CH117" i="4"/>
  <c r="CG117" i="4"/>
  <c r="DU117" i="4" s="1"/>
  <c r="CF117" i="4"/>
  <c r="CE117" i="4"/>
  <c r="CD117" i="4"/>
  <c r="CC117" i="4"/>
  <c r="CB117" i="4"/>
  <c r="CA117" i="4"/>
  <c r="DT117" i="4" s="1"/>
  <c r="BZ117" i="4"/>
  <c r="BY117" i="4"/>
  <c r="BX117" i="4"/>
  <c r="BW117" i="4"/>
  <c r="BV117" i="4"/>
  <c r="BU117" i="4"/>
  <c r="BT117" i="4"/>
  <c r="BS117" i="4"/>
  <c r="BC117" i="4"/>
  <c r="CI117" i="4" s="1"/>
  <c r="DQ117" i="4" s="1"/>
  <c r="S117" i="4"/>
  <c r="J117" i="4"/>
  <c r="ET117" i="4" s="1"/>
  <c r="EU117" i="4" s="1"/>
  <c r="EX116" i="4"/>
  <c r="EW116" i="4"/>
  <c r="EV116" i="4"/>
  <c r="DV116" i="4" s="1"/>
  <c r="ES116" i="4"/>
  <c r="EF116" i="4"/>
  <c r="ED116" i="4" s="1"/>
  <c r="DX116" i="4"/>
  <c r="DW116" i="4"/>
  <c r="DR116" i="4"/>
  <c r="DP116" i="4"/>
  <c r="DN116" i="4"/>
  <c r="DK116" i="4"/>
  <c r="CT116" i="4"/>
  <c r="CQ116" i="4"/>
  <c r="CH116" i="4"/>
  <c r="CG116" i="4"/>
  <c r="DU116" i="4" s="1"/>
  <c r="CF116" i="4"/>
  <c r="CE116" i="4"/>
  <c r="CD116" i="4"/>
  <c r="CC116" i="4"/>
  <c r="CB116" i="4"/>
  <c r="CA116" i="4"/>
  <c r="DT116" i="4" s="1"/>
  <c r="BZ116" i="4"/>
  <c r="BY116" i="4"/>
  <c r="BX116" i="4"/>
  <c r="BW116" i="4"/>
  <c r="BV116" i="4"/>
  <c r="BU116" i="4"/>
  <c r="BT116" i="4"/>
  <c r="BS116" i="4"/>
  <c r="CI116" i="4" s="1"/>
  <c r="DQ116" i="4" s="1"/>
  <c r="BC116" i="4"/>
  <c r="S116" i="4"/>
  <c r="J116" i="4"/>
  <c r="K116" i="4" s="1"/>
  <c r="EX115" i="4"/>
  <c r="EW115" i="4"/>
  <c r="EV115" i="4"/>
  <c r="ES115" i="4"/>
  <c r="EF115" i="4"/>
  <c r="ED115" i="4" s="1"/>
  <c r="DX115" i="4"/>
  <c r="DV115" i="4"/>
  <c r="DR115" i="4"/>
  <c r="DP115" i="4"/>
  <c r="DN115" i="4"/>
  <c r="DK115" i="4"/>
  <c r="CT115" i="4"/>
  <c r="CQ115" i="4"/>
  <c r="DW115" i="4" s="1"/>
  <c r="CH115" i="4"/>
  <c r="CG115" i="4"/>
  <c r="DU115" i="4" s="1"/>
  <c r="CF115" i="4"/>
  <c r="CE115" i="4"/>
  <c r="CD115" i="4"/>
  <c r="CC115" i="4"/>
  <c r="CB115" i="4"/>
  <c r="CA115" i="4"/>
  <c r="DT115" i="4" s="1"/>
  <c r="BZ115" i="4"/>
  <c r="BY115" i="4"/>
  <c r="BX115" i="4"/>
  <c r="BW115" i="4"/>
  <c r="BV115" i="4"/>
  <c r="BU115" i="4"/>
  <c r="BT115" i="4"/>
  <c r="BS115" i="4"/>
  <c r="BC115" i="4"/>
  <c r="S115" i="4"/>
  <c r="J115" i="4"/>
  <c r="ET115" i="4" s="1"/>
  <c r="EU115" i="4" s="1"/>
  <c r="EX114" i="4"/>
  <c r="EW114" i="4"/>
  <c r="EV114" i="4"/>
  <c r="DV114" i="4" s="1"/>
  <c r="ES114" i="4"/>
  <c r="EF114" i="4"/>
  <c r="ED114" i="4" s="1"/>
  <c r="DX114" i="4"/>
  <c r="DR114" i="4"/>
  <c r="DP114" i="4"/>
  <c r="DN114" i="4"/>
  <c r="DK114" i="4"/>
  <c r="CT114" i="4"/>
  <c r="CQ114" i="4"/>
  <c r="CH114" i="4"/>
  <c r="CG114" i="4"/>
  <c r="DU114" i="4" s="1"/>
  <c r="CF114" i="4"/>
  <c r="CE114" i="4"/>
  <c r="CD114" i="4"/>
  <c r="CC114" i="4"/>
  <c r="CB114" i="4"/>
  <c r="CA114" i="4"/>
  <c r="DT114" i="4" s="1"/>
  <c r="BZ114" i="4"/>
  <c r="BY114" i="4"/>
  <c r="BX114" i="4"/>
  <c r="BW114" i="4"/>
  <c r="BV114" i="4"/>
  <c r="BU114" i="4"/>
  <c r="BT114" i="4"/>
  <c r="BS114" i="4"/>
  <c r="BC114" i="4"/>
  <c r="S114" i="4"/>
  <c r="J114" i="4"/>
  <c r="K114" i="4" s="1"/>
  <c r="EX113" i="4"/>
  <c r="EW113" i="4"/>
  <c r="EV113" i="4"/>
  <c r="ES113" i="4"/>
  <c r="EF113" i="4"/>
  <c r="ED113" i="4" s="1"/>
  <c r="DX113" i="4"/>
  <c r="DV113" i="4"/>
  <c r="DR113" i="4"/>
  <c r="DP113" i="4"/>
  <c r="DN113" i="4"/>
  <c r="DK113" i="4"/>
  <c r="CT113" i="4"/>
  <c r="CQ113" i="4"/>
  <c r="DW113" i="4" s="1"/>
  <c r="CH113" i="4"/>
  <c r="CG113" i="4"/>
  <c r="DU113" i="4" s="1"/>
  <c r="CF113" i="4"/>
  <c r="CE113" i="4"/>
  <c r="CD113" i="4"/>
  <c r="CC113" i="4"/>
  <c r="CB113" i="4"/>
  <c r="CA113" i="4"/>
  <c r="DT113" i="4" s="1"/>
  <c r="BZ113" i="4"/>
  <c r="BY113" i="4"/>
  <c r="BX113" i="4"/>
  <c r="BW113" i="4"/>
  <c r="BV113" i="4"/>
  <c r="BU113" i="4"/>
  <c r="BT113" i="4"/>
  <c r="BS113" i="4"/>
  <c r="BC113" i="4"/>
  <c r="S113" i="4"/>
  <c r="J113" i="4"/>
  <c r="K113" i="4" s="1"/>
  <c r="EX112" i="4"/>
  <c r="EW112" i="4"/>
  <c r="EV112" i="4"/>
  <c r="DV112" i="4" s="1"/>
  <c r="ES112" i="4"/>
  <c r="EF112" i="4"/>
  <c r="ED112" i="4" s="1"/>
  <c r="DX112" i="4"/>
  <c r="DR112" i="4"/>
  <c r="DP112" i="4"/>
  <c r="DN112" i="4"/>
  <c r="DK112" i="4"/>
  <c r="CT112" i="4"/>
  <c r="CQ112" i="4"/>
  <c r="CH112" i="4"/>
  <c r="CG112" i="4"/>
  <c r="DU112" i="4" s="1"/>
  <c r="CF112" i="4"/>
  <c r="CE112" i="4"/>
  <c r="CD112" i="4"/>
  <c r="CC112" i="4"/>
  <c r="CB112" i="4"/>
  <c r="CA112" i="4"/>
  <c r="DT112" i="4" s="1"/>
  <c r="BZ112" i="4"/>
  <c r="BY112" i="4"/>
  <c r="BX112" i="4"/>
  <c r="BW112" i="4"/>
  <c r="BV112" i="4"/>
  <c r="BU112" i="4"/>
  <c r="BT112" i="4"/>
  <c r="BS112" i="4"/>
  <c r="CI112" i="4" s="1"/>
  <c r="DQ112" i="4" s="1"/>
  <c r="BC112" i="4"/>
  <c r="S112" i="4"/>
  <c r="J112" i="4"/>
  <c r="K112" i="4" s="1"/>
  <c r="EX111" i="4"/>
  <c r="EW111" i="4"/>
  <c r="EV111" i="4"/>
  <c r="DV111" i="4" s="1"/>
  <c r="ES111" i="4"/>
  <c r="EF111" i="4"/>
  <c r="ED111" i="4" s="1"/>
  <c r="DX111" i="4"/>
  <c r="DT111" i="4"/>
  <c r="DR111" i="4"/>
  <c r="DP111" i="4"/>
  <c r="DN111" i="4"/>
  <c r="DK111" i="4"/>
  <c r="CT111" i="4"/>
  <c r="CQ111" i="4"/>
  <c r="CH111" i="4"/>
  <c r="CG111" i="4"/>
  <c r="DU111" i="4" s="1"/>
  <c r="CF111" i="4"/>
  <c r="CE111" i="4"/>
  <c r="CD111" i="4"/>
  <c r="CC111" i="4"/>
  <c r="CB111" i="4"/>
  <c r="CA111" i="4"/>
  <c r="BZ111" i="4"/>
  <c r="BY111" i="4"/>
  <c r="BX111" i="4"/>
  <c r="BW111" i="4"/>
  <c r="BV111" i="4"/>
  <c r="BU111" i="4"/>
  <c r="BT111" i="4"/>
  <c r="BS111" i="4"/>
  <c r="BC111" i="4"/>
  <c r="S111" i="4"/>
  <c r="J111" i="4"/>
  <c r="ET111" i="4" s="1"/>
  <c r="EU111" i="4" s="1"/>
  <c r="EX110" i="4"/>
  <c r="EW110" i="4"/>
  <c r="EV110" i="4"/>
  <c r="ES110" i="4"/>
  <c r="EF110" i="4"/>
  <c r="ED110" i="4" s="1"/>
  <c r="DX110" i="4"/>
  <c r="DV110" i="4"/>
  <c r="DR110" i="4"/>
  <c r="DP110" i="4"/>
  <c r="DN110" i="4"/>
  <c r="DK110" i="4"/>
  <c r="CT110" i="4"/>
  <c r="CQ110" i="4"/>
  <c r="CH110" i="4"/>
  <c r="CG110" i="4"/>
  <c r="DU110" i="4" s="1"/>
  <c r="CF110" i="4"/>
  <c r="CE110" i="4"/>
  <c r="CD110" i="4"/>
  <c r="CC110" i="4"/>
  <c r="CB110" i="4"/>
  <c r="CA110" i="4"/>
  <c r="DT110" i="4" s="1"/>
  <c r="BZ110" i="4"/>
  <c r="BY110" i="4"/>
  <c r="BX110" i="4"/>
  <c r="BW110" i="4"/>
  <c r="BV110" i="4"/>
  <c r="BU110" i="4"/>
  <c r="BT110" i="4"/>
  <c r="BS110" i="4"/>
  <c r="BC110" i="4"/>
  <c r="S110" i="4"/>
  <c r="J110" i="4"/>
  <c r="K110" i="4" s="1"/>
  <c r="EX109" i="4"/>
  <c r="EW109" i="4"/>
  <c r="EV109" i="4"/>
  <c r="ES109" i="4"/>
  <c r="EF109" i="4"/>
  <c r="ED109" i="4" s="1"/>
  <c r="DX109" i="4"/>
  <c r="DV109" i="4"/>
  <c r="DR109" i="4"/>
  <c r="DP109" i="4"/>
  <c r="DN109" i="4"/>
  <c r="DK109" i="4"/>
  <c r="CT109" i="4"/>
  <c r="CQ109" i="4"/>
  <c r="CH109" i="4"/>
  <c r="CG109" i="4"/>
  <c r="DU109" i="4" s="1"/>
  <c r="CF109" i="4"/>
  <c r="CE109" i="4"/>
  <c r="CD109" i="4"/>
  <c r="CC109" i="4"/>
  <c r="CB109" i="4"/>
  <c r="CA109" i="4"/>
  <c r="DT109" i="4" s="1"/>
  <c r="BZ109" i="4"/>
  <c r="BY109" i="4"/>
  <c r="BX109" i="4"/>
  <c r="BW109" i="4"/>
  <c r="BV109" i="4"/>
  <c r="BU109" i="4"/>
  <c r="BT109" i="4"/>
  <c r="BS109" i="4"/>
  <c r="BC109" i="4"/>
  <c r="CI109" i="4" s="1"/>
  <c r="DQ109" i="4" s="1"/>
  <c r="S109" i="4"/>
  <c r="K109" i="4"/>
  <c r="J109" i="4"/>
  <c r="ET109" i="4" s="1"/>
  <c r="EU109" i="4" s="1"/>
  <c r="EX108" i="4"/>
  <c r="EW108" i="4"/>
  <c r="EV108" i="4"/>
  <c r="DV108" i="4" s="1"/>
  <c r="ES108" i="4"/>
  <c r="EF108" i="4"/>
  <c r="ED108" i="4" s="1"/>
  <c r="DX108" i="4"/>
  <c r="DW108" i="4"/>
  <c r="DR108" i="4"/>
  <c r="DP108" i="4"/>
  <c r="DN108" i="4"/>
  <c r="DK108" i="4"/>
  <c r="CT108" i="4"/>
  <c r="CQ108" i="4"/>
  <c r="CH108" i="4"/>
  <c r="CG108" i="4"/>
  <c r="DU108" i="4" s="1"/>
  <c r="CF108" i="4"/>
  <c r="CE108" i="4"/>
  <c r="CD108" i="4"/>
  <c r="CC108" i="4"/>
  <c r="CB108" i="4"/>
  <c r="CA108" i="4"/>
  <c r="DT108" i="4" s="1"/>
  <c r="BZ108" i="4"/>
  <c r="BY108" i="4"/>
  <c r="BX108" i="4"/>
  <c r="BW108" i="4"/>
  <c r="BV108" i="4"/>
  <c r="BU108" i="4"/>
  <c r="BT108" i="4"/>
  <c r="BS108" i="4"/>
  <c r="CI108" i="4" s="1"/>
  <c r="DQ108" i="4" s="1"/>
  <c r="BC108" i="4"/>
  <c r="S108" i="4"/>
  <c r="J108" i="4"/>
  <c r="EX107" i="4"/>
  <c r="EW107" i="4"/>
  <c r="EV107" i="4"/>
  <c r="DV107" i="4" s="1"/>
  <c r="ES107" i="4"/>
  <c r="EF107" i="4"/>
  <c r="ED107" i="4" s="1"/>
  <c r="DX107" i="4"/>
  <c r="DR107" i="4"/>
  <c r="DP107" i="4"/>
  <c r="DN107" i="4"/>
  <c r="DK107" i="4"/>
  <c r="CT107" i="4"/>
  <c r="CQ107" i="4"/>
  <c r="DW107" i="4" s="1"/>
  <c r="CH107" i="4"/>
  <c r="CG107" i="4"/>
  <c r="DU107" i="4" s="1"/>
  <c r="CF107" i="4"/>
  <c r="CE107" i="4"/>
  <c r="CD107" i="4"/>
  <c r="CC107" i="4"/>
  <c r="CB107" i="4"/>
  <c r="CA107" i="4"/>
  <c r="DT107" i="4" s="1"/>
  <c r="BZ107" i="4"/>
  <c r="BY107" i="4"/>
  <c r="BX107" i="4"/>
  <c r="BW107" i="4"/>
  <c r="BV107" i="4"/>
  <c r="BU107" i="4"/>
  <c r="BT107" i="4"/>
  <c r="BS107" i="4"/>
  <c r="BC107" i="4"/>
  <c r="S107" i="4"/>
  <c r="J107" i="4"/>
  <c r="ET107" i="4" s="1"/>
  <c r="EU107" i="4" s="1"/>
  <c r="EX106" i="4"/>
  <c r="EW106" i="4"/>
  <c r="EV106" i="4"/>
  <c r="DV106" i="4" s="1"/>
  <c r="ES106" i="4"/>
  <c r="EF106" i="4"/>
  <c r="ED106" i="4" s="1"/>
  <c r="DX106" i="4"/>
  <c r="DR106" i="4"/>
  <c r="DP106" i="4"/>
  <c r="DN106" i="4"/>
  <c r="DK106" i="4"/>
  <c r="CT106" i="4"/>
  <c r="CQ106" i="4"/>
  <c r="CH106" i="4"/>
  <c r="CG106" i="4"/>
  <c r="DU106" i="4" s="1"/>
  <c r="CF106" i="4"/>
  <c r="CE106" i="4"/>
  <c r="CD106" i="4"/>
  <c r="CC106" i="4"/>
  <c r="CB106" i="4"/>
  <c r="CA106" i="4"/>
  <c r="DT106" i="4" s="1"/>
  <c r="BZ106" i="4"/>
  <c r="BY106" i="4"/>
  <c r="BX106" i="4"/>
  <c r="BW106" i="4"/>
  <c r="BV106" i="4"/>
  <c r="BU106" i="4"/>
  <c r="BT106" i="4"/>
  <c r="BS106" i="4"/>
  <c r="BC106" i="4"/>
  <c r="S106" i="4"/>
  <c r="J106" i="4"/>
  <c r="K106" i="4" s="1"/>
  <c r="EX105" i="4"/>
  <c r="EW105" i="4"/>
  <c r="EV105" i="4"/>
  <c r="ES105" i="4"/>
  <c r="EF105" i="4"/>
  <c r="ED105" i="4" s="1"/>
  <c r="DX105" i="4"/>
  <c r="DV105" i="4"/>
  <c r="DR105" i="4"/>
  <c r="DP105" i="4"/>
  <c r="DN105" i="4"/>
  <c r="DK105" i="4"/>
  <c r="CT105" i="4"/>
  <c r="CQ105" i="4"/>
  <c r="DW105" i="4" s="1"/>
  <c r="CH105" i="4"/>
  <c r="CG105" i="4"/>
  <c r="DU105" i="4" s="1"/>
  <c r="CF105" i="4"/>
  <c r="CE105" i="4"/>
  <c r="CD105" i="4"/>
  <c r="CC105" i="4"/>
  <c r="CB105" i="4"/>
  <c r="CA105" i="4"/>
  <c r="DT105" i="4" s="1"/>
  <c r="BZ105" i="4"/>
  <c r="BY105" i="4"/>
  <c r="BX105" i="4"/>
  <c r="BW105" i="4"/>
  <c r="BV105" i="4"/>
  <c r="BU105" i="4"/>
  <c r="BT105" i="4"/>
  <c r="BS105" i="4"/>
  <c r="BC105" i="4"/>
  <c r="S105" i="4"/>
  <c r="J105" i="4"/>
  <c r="K105" i="4" s="1"/>
  <c r="EX104" i="4"/>
  <c r="EW104" i="4"/>
  <c r="EV104" i="4"/>
  <c r="DV104" i="4" s="1"/>
  <c r="ES104" i="4"/>
  <c r="EF104" i="4"/>
  <c r="ED104" i="4" s="1"/>
  <c r="DX104" i="4"/>
  <c r="DR104" i="4"/>
  <c r="DP104" i="4"/>
  <c r="DN104" i="4"/>
  <c r="DK104" i="4"/>
  <c r="CT104" i="4"/>
  <c r="CQ104" i="4"/>
  <c r="CH104" i="4"/>
  <c r="CG104" i="4"/>
  <c r="DU104" i="4" s="1"/>
  <c r="CF104" i="4"/>
  <c r="CE104" i="4"/>
  <c r="CD104" i="4"/>
  <c r="CC104" i="4"/>
  <c r="CB104" i="4"/>
  <c r="CA104" i="4"/>
  <c r="DT104" i="4" s="1"/>
  <c r="BZ104" i="4"/>
  <c r="BY104" i="4"/>
  <c r="BX104" i="4"/>
  <c r="BW104" i="4"/>
  <c r="BV104" i="4"/>
  <c r="BU104" i="4"/>
  <c r="BT104" i="4"/>
  <c r="BS104" i="4"/>
  <c r="CI104" i="4" s="1"/>
  <c r="DQ104" i="4" s="1"/>
  <c r="BC104" i="4"/>
  <c r="S104" i="4"/>
  <c r="J104" i="4"/>
  <c r="K104" i="4" s="1"/>
  <c r="EX103" i="4"/>
  <c r="EW103" i="4"/>
  <c r="EV103" i="4"/>
  <c r="DV103" i="4" s="1"/>
  <c r="ES103" i="4"/>
  <c r="EF103" i="4"/>
  <c r="ED103" i="4" s="1"/>
  <c r="DX103" i="4"/>
  <c r="DR103" i="4"/>
  <c r="DP103" i="4"/>
  <c r="DN103" i="4"/>
  <c r="DK103" i="4"/>
  <c r="CT103" i="4"/>
  <c r="CQ103" i="4"/>
  <c r="DW103" i="4" s="1"/>
  <c r="CH103" i="4"/>
  <c r="CG103" i="4"/>
  <c r="DU103" i="4" s="1"/>
  <c r="CF103" i="4"/>
  <c r="CE103" i="4"/>
  <c r="CD103" i="4"/>
  <c r="CC103" i="4"/>
  <c r="CB103" i="4"/>
  <c r="CA103" i="4"/>
  <c r="DT103" i="4" s="1"/>
  <c r="DY103" i="4" s="1"/>
  <c r="BZ103" i="4"/>
  <c r="BY103" i="4"/>
  <c r="BX103" i="4"/>
  <c r="BW103" i="4"/>
  <c r="BV103" i="4"/>
  <c r="BU103" i="4"/>
  <c r="BT103" i="4"/>
  <c r="BS103" i="4"/>
  <c r="BC103" i="4"/>
  <c r="S103" i="4"/>
  <c r="J103" i="4"/>
  <c r="ET103" i="4" s="1"/>
  <c r="EU103" i="4" s="1"/>
  <c r="EX102" i="4"/>
  <c r="EW102" i="4"/>
  <c r="EV102" i="4"/>
  <c r="ES102" i="4"/>
  <c r="EF102" i="4"/>
  <c r="ED102" i="4" s="1"/>
  <c r="DX102" i="4"/>
  <c r="DV102" i="4"/>
  <c r="DU102" i="4"/>
  <c r="DR102" i="4"/>
  <c r="DP102" i="4"/>
  <c r="DN102" i="4"/>
  <c r="DK102" i="4"/>
  <c r="CT102" i="4"/>
  <c r="DW102" i="4" s="1"/>
  <c r="CQ102" i="4"/>
  <c r="CH102" i="4"/>
  <c r="CG102" i="4"/>
  <c r="CF102" i="4"/>
  <c r="CE102" i="4"/>
  <c r="CD102" i="4"/>
  <c r="CC102" i="4"/>
  <c r="CB102" i="4"/>
  <c r="CA102" i="4"/>
  <c r="DT102" i="4" s="1"/>
  <c r="BZ102" i="4"/>
  <c r="BY102" i="4"/>
  <c r="BX102" i="4"/>
  <c r="BW102" i="4"/>
  <c r="BV102" i="4"/>
  <c r="BU102" i="4"/>
  <c r="BT102" i="4"/>
  <c r="BS102" i="4"/>
  <c r="BC102" i="4"/>
  <c r="S102" i="4"/>
  <c r="J102" i="4"/>
  <c r="K102" i="4" s="1"/>
  <c r="EX101" i="4"/>
  <c r="EW101" i="4"/>
  <c r="EV101" i="4"/>
  <c r="DV101" i="4" s="1"/>
  <c r="ES101" i="4"/>
  <c r="EF101" i="4"/>
  <c r="ED101" i="4" s="1"/>
  <c r="DX101" i="4"/>
  <c r="DR101" i="4"/>
  <c r="DP101" i="4"/>
  <c r="DN101" i="4"/>
  <c r="DK101" i="4"/>
  <c r="CT101" i="4"/>
  <c r="CQ101" i="4"/>
  <c r="DW101" i="4" s="1"/>
  <c r="CH101" i="4"/>
  <c r="CG101" i="4"/>
  <c r="DU101" i="4" s="1"/>
  <c r="CF101" i="4"/>
  <c r="CE101" i="4"/>
  <c r="CD101" i="4"/>
  <c r="CC101" i="4"/>
  <c r="CB101" i="4"/>
  <c r="CA101" i="4"/>
  <c r="DT101" i="4" s="1"/>
  <c r="BZ101" i="4"/>
  <c r="BY101" i="4"/>
  <c r="BX101" i="4"/>
  <c r="BW101" i="4"/>
  <c r="BV101" i="4"/>
  <c r="BU101" i="4"/>
  <c r="BT101" i="4"/>
  <c r="BS101" i="4"/>
  <c r="CI101" i="4" s="1"/>
  <c r="DQ101" i="4" s="1"/>
  <c r="DS101" i="4" s="1"/>
  <c r="BC101" i="4"/>
  <c r="S101" i="4"/>
  <c r="J101" i="4"/>
  <c r="EX100" i="4"/>
  <c r="EW100" i="4"/>
  <c r="EV100" i="4"/>
  <c r="DV100" i="4" s="1"/>
  <c r="ES100" i="4"/>
  <c r="EF100" i="4"/>
  <c r="ED100" i="4" s="1"/>
  <c r="DX100" i="4"/>
  <c r="DW100" i="4"/>
  <c r="DR100" i="4"/>
  <c r="DP100" i="4"/>
  <c r="DN100" i="4"/>
  <c r="DK100" i="4"/>
  <c r="CT100" i="4"/>
  <c r="CQ100" i="4"/>
  <c r="CH100" i="4"/>
  <c r="CG100" i="4"/>
  <c r="DU100" i="4" s="1"/>
  <c r="CF100" i="4"/>
  <c r="CE100" i="4"/>
  <c r="CD100" i="4"/>
  <c r="CC100" i="4"/>
  <c r="CB100" i="4"/>
  <c r="CA100" i="4"/>
  <c r="DT100" i="4" s="1"/>
  <c r="BZ100" i="4"/>
  <c r="BY100" i="4"/>
  <c r="BX100" i="4"/>
  <c r="BW100" i="4"/>
  <c r="BV100" i="4"/>
  <c r="BU100" i="4"/>
  <c r="BT100" i="4"/>
  <c r="BS100" i="4"/>
  <c r="CI100" i="4" s="1"/>
  <c r="DQ100" i="4" s="1"/>
  <c r="BC100" i="4"/>
  <c r="S100" i="4"/>
  <c r="K100" i="4"/>
  <c r="J100" i="4"/>
  <c r="ET100" i="4" s="1"/>
  <c r="EU100" i="4" s="1"/>
  <c r="EX99" i="4"/>
  <c r="EW99" i="4"/>
  <c r="EV99" i="4"/>
  <c r="DV99" i="4" s="1"/>
  <c r="ES99" i="4"/>
  <c r="EF99" i="4"/>
  <c r="ED99" i="4" s="1"/>
  <c r="DX99" i="4"/>
  <c r="DT99" i="4"/>
  <c r="DR99" i="4"/>
  <c r="DP99" i="4"/>
  <c r="DN99" i="4"/>
  <c r="DK99" i="4"/>
  <c r="CT99" i="4"/>
  <c r="CQ99" i="4"/>
  <c r="CH99" i="4"/>
  <c r="CG99" i="4"/>
  <c r="DU99" i="4" s="1"/>
  <c r="CF99" i="4"/>
  <c r="CE99" i="4"/>
  <c r="CD99" i="4"/>
  <c r="CC99" i="4"/>
  <c r="CB99" i="4"/>
  <c r="CA99" i="4"/>
  <c r="BZ99" i="4"/>
  <c r="BY99" i="4"/>
  <c r="BX99" i="4"/>
  <c r="BW99" i="4"/>
  <c r="BV99" i="4"/>
  <c r="BU99" i="4"/>
  <c r="BT99" i="4"/>
  <c r="BS99" i="4"/>
  <c r="BC99" i="4"/>
  <c r="CI99" i="4" s="1"/>
  <c r="DQ99" i="4" s="1"/>
  <c r="DS99" i="4" s="1"/>
  <c r="S99" i="4"/>
  <c r="J99" i="4"/>
  <c r="ET99" i="4" s="1"/>
  <c r="EU99" i="4" s="1"/>
  <c r="EX98" i="4"/>
  <c r="EW98" i="4"/>
  <c r="EV98" i="4"/>
  <c r="DV98" i="4" s="1"/>
  <c r="ES98" i="4"/>
  <c r="EF98" i="4"/>
  <c r="ED98" i="4" s="1"/>
  <c r="DX98" i="4"/>
  <c r="DR98" i="4"/>
  <c r="DP98" i="4"/>
  <c r="DN98" i="4"/>
  <c r="DK98" i="4"/>
  <c r="CT98" i="4"/>
  <c r="CQ98" i="4"/>
  <c r="CH98" i="4"/>
  <c r="CG98" i="4"/>
  <c r="DU98" i="4" s="1"/>
  <c r="CF98" i="4"/>
  <c r="CE98" i="4"/>
  <c r="CD98" i="4"/>
  <c r="CC98" i="4"/>
  <c r="CB98" i="4"/>
  <c r="CA98" i="4"/>
  <c r="DT98" i="4" s="1"/>
  <c r="BZ98" i="4"/>
  <c r="BY98" i="4"/>
  <c r="BX98" i="4"/>
  <c r="BW98" i="4"/>
  <c r="BV98" i="4"/>
  <c r="BU98" i="4"/>
  <c r="BT98" i="4"/>
  <c r="BS98" i="4"/>
  <c r="BC98" i="4"/>
  <c r="S98" i="4"/>
  <c r="J98" i="4"/>
  <c r="K98" i="4" s="1"/>
  <c r="EX97" i="4"/>
  <c r="EW97" i="4"/>
  <c r="EV97" i="4"/>
  <c r="DV97" i="4" s="1"/>
  <c r="ES97" i="4"/>
  <c r="EF97" i="4"/>
  <c r="ED97" i="4" s="1"/>
  <c r="DX97" i="4"/>
  <c r="DT97" i="4"/>
  <c r="DR97" i="4"/>
  <c r="DP97" i="4"/>
  <c r="DN97" i="4"/>
  <c r="DK97" i="4"/>
  <c r="CT97" i="4"/>
  <c r="CQ97" i="4"/>
  <c r="CH97" i="4"/>
  <c r="CG97" i="4"/>
  <c r="DU97" i="4" s="1"/>
  <c r="CF97" i="4"/>
  <c r="CE97" i="4"/>
  <c r="CD97" i="4"/>
  <c r="CC97" i="4"/>
  <c r="CB97" i="4"/>
  <c r="CA97" i="4"/>
  <c r="BZ97" i="4"/>
  <c r="BY97" i="4"/>
  <c r="BX97" i="4"/>
  <c r="BW97" i="4"/>
  <c r="BV97" i="4"/>
  <c r="BU97" i="4"/>
  <c r="BT97" i="4"/>
  <c r="BS97" i="4"/>
  <c r="BC97" i="4"/>
  <c r="S97" i="4"/>
  <c r="J97" i="4"/>
  <c r="K97" i="4" s="1"/>
  <c r="EX96" i="4"/>
  <c r="EW96" i="4"/>
  <c r="EV96" i="4"/>
  <c r="DV96" i="4" s="1"/>
  <c r="ES96" i="4"/>
  <c r="EF96" i="4"/>
  <c r="ED96" i="4" s="1"/>
  <c r="DX96" i="4"/>
  <c r="DR96" i="4"/>
  <c r="DP96" i="4"/>
  <c r="DN96" i="4"/>
  <c r="DK96" i="4"/>
  <c r="CT96" i="4"/>
  <c r="CQ96" i="4"/>
  <c r="DW96" i="4" s="1"/>
  <c r="CH96" i="4"/>
  <c r="CG96" i="4"/>
  <c r="DU96" i="4" s="1"/>
  <c r="CF96" i="4"/>
  <c r="CE96" i="4"/>
  <c r="CD96" i="4"/>
  <c r="CC96" i="4"/>
  <c r="CB96" i="4"/>
  <c r="CA96" i="4"/>
  <c r="DT96" i="4" s="1"/>
  <c r="BZ96" i="4"/>
  <c r="BY96" i="4"/>
  <c r="BX96" i="4"/>
  <c r="BW96" i="4"/>
  <c r="BV96" i="4"/>
  <c r="BU96" i="4"/>
  <c r="BT96" i="4"/>
  <c r="BS96" i="4"/>
  <c r="CI96" i="4" s="1"/>
  <c r="DQ96" i="4" s="1"/>
  <c r="DS96" i="4" s="1"/>
  <c r="BC96" i="4"/>
  <c r="S96" i="4"/>
  <c r="J96" i="4"/>
  <c r="K96" i="4" s="1"/>
  <c r="EX95" i="4"/>
  <c r="EW95" i="4"/>
  <c r="EV95" i="4"/>
  <c r="DV95" i="4" s="1"/>
  <c r="ES95" i="4"/>
  <c r="EF95" i="4"/>
  <c r="ED95" i="4" s="1"/>
  <c r="DX95" i="4"/>
  <c r="DT95" i="4"/>
  <c r="DR95" i="4"/>
  <c r="DP95" i="4"/>
  <c r="DN95" i="4"/>
  <c r="DK95" i="4"/>
  <c r="CT95" i="4"/>
  <c r="CQ95" i="4"/>
  <c r="DW95" i="4" s="1"/>
  <c r="CH95" i="4"/>
  <c r="CG95" i="4"/>
  <c r="DU95" i="4" s="1"/>
  <c r="CF95" i="4"/>
  <c r="CE95" i="4"/>
  <c r="CD95" i="4"/>
  <c r="CC95" i="4"/>
  <c r="CB95" i="4"/>
  <c r="CA95" i="4"/>
  <c r="BZ95" i="4"/>
  <c r="BY95" i="4"/>
  <c r="BX95" i="4"/>
  <c r="BW95" i="4"/>
  <c r="BV95" i="4"/>
  <c r="BU95" i="4"/>
  <c r="BT95" i="4"/>
  <c r="BS95" i="4"/>
  <c r="BC95" i="4"/>
  <c r="CI95" i="4" s="1"/>
  <c r="DQ95" i="4" s="1"/>
  <c r="S95" i="4"/>
  <c r="J95" i="4"/>
  <c r="ET95" i="4" s="1"/>
  <c r="EU95" i="4" s="1"/>
  <c r="EX94" i="4"/>
  <c r="EW94" i="4"/>
  <c r="EV94" i="4"/>
  <c r="DV94" i="4" s="1"/>
  <c r="ES94" i="4"/>
  <c r="EF94" i="4"/>
  <c r="ED94" i="4" s="1"/>
  <c r="DX94" i="4"/>
  <c r="DR94" i="4"/>
  <c r="DP94" i="4"/>
  <c r="DN94" i="4"/>
  <c r="DK94" i="4"/>
  <c r="CT94" i="4"/>
  <c r="DW94" i="4" s="1"/>
  <c r="CQ94" i="4"/>
  <c r="CH94" i="4"/>
  <c r="CG94" i="4"/>
  <c r="DU94" i="4" s="1"/>
  <c r="CF94" i="4"/>
  <c r="CE94" i="4"/>
  <c r="CD94" i="4"/>
  <c r="CC94" i="4"/>
  <c r="CB94" i="4"/>
  <c r="CA94" i="4"/>
  <c r="DT94" i="4" s="1"/>
  <c r="BZ94" i="4"/>
  <c r="BY94" i="4"/>
  <c r="BX94" i="4"/>
  <c r="BW94" i="4"/>
  <c r="BV94" i="4"/>
  <c r="BU94" i="4"/>
  <c r="BT94" i="4"/>
  <c r="BS94" i="4"/>
  <c r="CI94" i="4" s="1"/>
  <c r="DQ94" i="4" s="1"/>
  <c r="BC94" i="4"/>
  <c r="S94" i="4"/>
  <c r="J94" i="4"/>
  <c r="K94" i="4" s="1"/>
  <c r="EX93" i="4"/>
  <c r="EW93" i="4"/>
  <c r="EV93" i="4"/>
  <c r="ES93" i="4"/>
  <c r="EF93" i="4"/>
  <c r="ED93" i="4" s="1"/>
  <c r="DX93" i="4"/>
  <c r="DV93" i="4"/>
  <c r="DR93" i="4"/>
  <c r="DP93" i="4"/>
  <c r="DN93" i="4"/>
  <c r="DK93" i="4"/>
  <c r="CT93" i="4"/>
  <c r="CQ93" i="4"/>
  <c r="CH93" i="4"/>
  <c r="CG93" i="4"/>
  <c r="DU93" i="4" s="1"/>
  <c r="CF93" i="4"/>
  <c r="CE93" i="4"/>
  <c r="CD93" i="4"/>
  <c r="CC93" i="4"/>
  <c r="CB93" i="4"/>
  <c r="CA93" i="4"/>
  <c r="DT93" i="4" s="1"/>
  <c r="BZ93" i="4"/>
  <c r="BY93" i="4"/>
  <c r="BX93" i="4"/>
  <c r="BW93" i="4"/>
  <c r="BV93" i="4"/>
  <c r="BU93" i="4"/>
  <c r="BT93" i="4"/>
  <c r="BS93" i="4"/>
  <c r="BC93" i="4"/>
  <c r="S93" i="4"/>
  <c r="J93" i="4"/>
  <c r="EX92" i="4"/>
  <c r="EW92" i="4"/>
  <c r="EV92" i="4"/>
  <c r="DV92" i="4" s="1"/>
  <c r="ES92" i="4"/>
  <c r="EF92" i="4"/>
  <c r="ED92" i="4" s="1"/>
  <c r="DX92" i="4"/>
  <c r="DR92" i="4"/>
  <c r="DP92" i="4"/>
  <c r="DN92" i="4"/>
  <c r="DK92" i="4"/>
  <c r="CT92" i="4"/>
  <c r="CQ92" i="4"/>
  <c r="DW92" i="4" s="1"/>
  <c r="CH92" i="4"/>
  <c r="CG92" i="4"/>
  <c r="DU92" i="4" s="1"/>
  <c r="CF92" i="4"/>
  <c r="CE92" i="4"/>
  <c r="CD92" i="4"/>
  <c r="CC92" i="4"/>
  <c r="CB92" i="4"/>
  <c r="CA92" i="4"/>
  <c r="DT92" i="4" s="1"/>
  <c r="BZ92" i="4"/>
  <c r="BY92" i="4"/>
  <c r="BX92" i="4"/>
  <c r="BW92" i="4"/>
  <c r="BV92" i="4"/>
  <c r="BU92" i="4"/>
  <c r="BT92" i="4"/>
  <c r="BS92" i="4"/>
  <c r="CI92" i="4" s="1"/>
  <c r="DQ92" i="4" s="1"/>
  <c r="DS92" i="4" s="1"/>
  <c r="BC92" i="4"/>
  <c r="S92" i="4"/>
  <c r="J92" i="4"/>
  <c r="ET92" i="4" s="1"/>
  <c r="EU92" i="4" s="1"/>
  <c r="EX91" i="4"/>
  <c r="EW91" i="4"/>
  <c r="EV91" i="4"/>
  <c r="ES91" i="4"/>
  <c r="EF91" i="4"/>
  <c r="ED91" i="4" s="1"/>
  <c r="DX91" i="4"/>
  <c r="DV91" i="4"/>
  <c r="DU91" i="4"/>
  <c r="DR91" i="4"/>
  <c r="DP91" i="4"/>
  <c r="DN91" i="4"/>
  <c r="DK91" i="4"/>
  <c r="CT91" i="4"/>
  <c r="CQ91" i="4"/>
  <c r="CH91" i="4"/>
  <c r="CG91" i="4"/>
  <c r="CF91" i="4"/>
  <c r="CE91" i="4"/>
  <c r="CD91" i="4"/>
  <c r="CC91" i="4"/>
  <c r="CB91" i="4"/>
  <c r="CA91" i="4"/>
  <c r="DT91" i="4" s="1"/>
  <c r="BZ91" i="4"/>
  <c r="BY91" i="4"/>
  <c r="BX91" i="4"/>
  <c r="BW91" i="4"/>
  <c r="BV91" i="4"/>
  <c r="BU91" i="4"/>
  <c r="BT91" i="4"/>
  <c r="BS91" i="4"/>
  <c r="BC91" i="4"/>
  <c r="CI91" i="4" s="1"/>
  <c r="DQ91" i="4" s="1"/>
  <c r="DS91" i="4" s="1"/>
  <c r="S91" i="4"/>
  <c r="J91" i="4"/>
  <c r="ET91" i="4" s="1"/>
  <c r="EU91" i="4" s="1"/>
  <c r="EX90" i="4"/>
  <c r="EW90" i="4"/>
  <c r="EV90" i="4"/>
  <c r="DV90" i="4" s="1"/>
  <c r="ES90" i="4"/>
  <c r="EF90" i="4"/>
  <c r="ED90" i="4" s="1"/>
  <c r="DX90" i="4"/>
  <c r="DR90" i="4"/>
  <c r="DP90" i="4"/>
  <c r="DN90" i="4"/>
  <c r="DK90" i="4"/>
  <c r="CT90" i="4"/>
  <c r="CQ90" i="4"/>
  <c r="CH90" i="4"/>
  <c r="CG90" i="4"/>
  <c r="DU90" i="4" s="1"/>
  <c r="CF90" i="4"/>
  <c r="CE90" i="4"/>
  <c r="CD90" i="4"/>
  <c r="CC90" i="4"/>
  <c r="CB90" i="4"/>
  <c r="CA90" i="4"/>
  <c r="DT90" i="4" s="1"/>
  <c r="BZ90" i="4"/>
  <c r="BY90" i="4"/>
  <c r="BX90" i="4"/>
  <c r="BW90" i="4"/>
  <c r="BV90" i="4"/>
  <c r="BU90" i="4"/>
  <c r="BT90" i="4"/>
  <c r="BS90" i="4"/>
  <c r="BC90" i="4"/>
  <c r="CI90" i="4" s="1"/>
  <c r="DQ90" i="4" s="1"/>
  <c r="DS90" i="4" s="1"/>
  <c r="S90" i="4"/>
  <c r="J90" i="4"/>
  <c r="K90" i="4" s="1"/>
  <c r="EX89" i="4"/>
  <c r="EW89" i="4"/>
  <c r="EV89" i="4"/>
  <c r="ES89" i="4"/>
  <c r="EF89" i="4"/>
  <c r="ED89" i="4" s="1"/>
  <c r="DX89" i="4"/>
  <c r="DV89" i="4"/>
  <c r="DT89" i="4"/>
  <c r="DR89" i="4"/>
  <c r="DP89" i="4"/>
  <c r="DN89" i="4"/>
  <c r="DK89" i="4"/>
  <c r="CT89" i="4"/>
  <c r="CQ89" i="4"/>
  <c r="DW89" i="4" s="1"/>
  <c r="CH89" i="4"/>
  <c r="CG89" i="4"/>
  <c r="DU89" i="4" s="1"/>
  <c r="CF89" i="4"/>
  <c r="CE89" i="4"/>
  <c r="CD89" i="4"/>
  <c r="CC89" i="4"/>
  <c r="CB89" i="4"/>
  <c r="CA89" i="4"/>
  <c r="BZ89" i="4"/>
  <c r="BY89" i="4"/>
  <c r="BX89" i="4"/>
  <c r="BW89" i="4"/>
  <c r="BV89" i="4"/>
  <c r="BU89" i="4"/>
  <c r="BT89" i="4"/>
  <c r="BS89" i="4"/>
  <c r="BC89" i="4"/>
  <c r="CI89" i="4" s="1"/>
  <c r="DQ89" i="4" s="1"/>
  <c r="S89" i="4"/>
  <c r="J89" i="4"/>
  <c r="K89" i="4" s="1"/>
  <c r="EX88" i="4"/>
  <c r="EW88" i="4"/>
  <c r="EV88" i="4"/>
  <c r="DV88" i="4" s="1"/>
  <c r="ES88" i="4"/>
  <c r="EF88" i="4"/>
  <c r="ED88" i="4"/>
  <c r="DX88" i="4"/>
  <c r="DR88" i="4"/>
  <c r="DP88" i="4"/>
  <c r="DN88" i="4"/>
  <c r="DK88" i="4"/>
  <c r="CT88" i="4"/>
  <c r="CQ88" i="4"/>
  <c r="DW88" i="4" s="1"/>
  <c r="CH88" i="4"/>
  <c r="CG88" i="4"/>
  <c r="DU88" i="4" s="1"/>
  <c r="CF88" i="4"/>
  <c r="CE88" i="4"/>
  <c r="CD88" i="4"/>
  <c r="CC88" i="4"/>
  <c r="CB88" i="4"/>
  <c r="CA88" i="4"/>
  <c r="DT88" i="4" s="1"/>
  <c r="BZ88" i="4"/>
  <c r="BY88" i="4"/>
  <c r="BX88" i="4"/>
  <c r="BW88" i="4"/>
  <c r="BV88" i="4"/>
  <c r="BU88" i="4"/>
  <c r="BT88" i="4"/>
  <c r="BS88" i="4"/>
  <c r="CI88" i="4" s="1"/>
  <c r="DQ88" i="4" s="1"/>
  <c r="BC88" i="4"/>
  <c r="S88" i="4"/>
  <c r="J88" i="4"/>
  <c r="K88" i="4" s="1"/>
  <c r="EX87" i="4"/>
  <c r="EW87" i="4"/>
  <c r="EV87" i="4"/>
  <c r="DV87" i="4" s="1"/>
  <c r="ES87" i="4"/>
  <c r="EF87" i="4"/>
  <c r="ED87" i="4" s="1"/>
  <c r="DX87" i="4"/>
  <c r="DR87" i="4"/>
  <c r="DP87" i="4"/>
  <c r="DN87" i="4"/>
  <c r="DK87" i="4"/>
  <c r="CT87" i="4"/>
  <c r="CQ87" i="4"/>
  <c r="CH87" i="4"/>
  <c r="CG87" i="4"/>
  <c r="DU87" i="4" s="1"/>
  <c r="CF87" i="4"/>
  <c r="CE87" i="4"/>
  <c r="CD87" i="4"/>
  <c r="CC87" i="4"/>
  <c r="CB87" i="4"/>
  <c r="CA87" i="4"/>
  <c r="DT87" i="4" s="1"/>
  <c r="BZ87" i="4"/>
  <c r="BY87" i="4"/>
  <c r="BX87" i="4"/>
  <c r="BW87" i="4"/>
  <c r="BV87" i="4"/>
  <c r="BU87" i="4"/>
  <c r="BT87" i="4"/>
  <c r="BS87" i="4"/>
  <c r="BC87" i="4"/>
  <c r="CI87" i="4" s="1"/>
  <c r="DQ87" i="4" s="1"/>
  <c r="DS87" i="4" s="1"/>
  <c r="S87" i="4"/>
  <c r="J87" i="4"/>
  <c r="ET87" i="4" s="1"/>
  <c r="EU87" i="4" s="1"/>
  <c r="EX86" i="4"/>
  <c r="EW86" i="4"/>
  <c r="EV86" i="4"/>
  <c r="DV86" i="4" s="1"/>
  <c r="ES86" i="4"/>
  <c r="EF86" i="4"/>
  <c r="ED86" i="4" s="1"/>
  <c r="DX86" i="4"/>
  <c r="DR86" i="4"/>
  <c r="DP86" i="4"/>
  <c r="DN86" i="4"/>
  <c r="DK86" i="4"/>
  <c r="CT86" i="4"/>
  <c r="DW86" i="4" s="1"/>
  <c r="CQ86" i="4"/>
  <c r="CH86" i="4"/>
  <c r="CG86" i="4"/>
  <c r="DU86" i="4" s="1"/>
  <c r="CF86" i="4"/>
  <c r="CE86" i="4"/>
  <c r="CD86" i="4"/>
  <c r="CC86" i="4"/>
  <c r="CB86" i="4"/>
  <c r="CA86" i="4"/>
  <c r="DT86" i="4" s="1"/>
  <c r="BZ86" i="4"/>
  <c r="BY86" i="4"/>
  <c r="BX86" i="4"/>
  <c r="BW86" i="4"/>
  <c r="BV86" i="4"/>
  <c r="BU86" i="4"/>
  <c r="BT86" i="4"/>
  <c r="BS86" i="4"/>
  <c r="CI86" i="4" s="1"/>
  <c r="DQ86" i="4" s="1"/>
  <c r="DS86" i="4" s="1"/>
  <c r="BC86" i="4"/>
  <c r="S86" i="4"/>
  <c r="J86" i="4"/>
  <c r="K86" i="4" s="1"/>
  <c r="EX85" i="4"/>
  <c r="EW85" i="4"/>
  <c r="EV85" i="4"/>
  <c r="DV85" i="4" s="1"/>
  <c r="ES85" i="4"/>
  <c r="EF85" i="4"/>
  <c r="ED85" i="4" s="1"/>
  <c r="DX85" i="4"/>
  <c r="DR85" i="4"/>
  <c r="DP85" i="4"/>
  <c r="DN85" i="4"/>
  <c r="DK85" i="4"/>
  <c r="CT85" i="4"/>
  <c r="CQ85" i="4"/>
  <c r="CH85" i="4"/>
  <c r="CG85" i="4"/>
  <c r="DU85" i="4" s="1"/>
  <c r="CF85" i="4"/>
  <c r="CE85" i="4"/>
  <c r="CD85" i="4"/>
  <c r="CC85" i="4"/>
  <c r="CB85" i="4"/>
  <c r="CA85" i="4"/>
  <c r="DT85" i="4" s="1"/>
  <c r="BZ85" i="4"/>
  <c r="BY85" i="4"/>
  <c r="BX85" i="4"/>
  <c r="BW85" i="4"/>
  <c r="BV85" i="4"/>
  <c r="BU85" i="4"/>
  <c r="BT85" i="4"/>
  <c r="BS85" i="4"/>
  <c r="CI85" i="4" s="1"/>
  <c r="DQ85" i="4" s="1"/>
  <c r="DS85" i="4" s="1"/>
  <c r="BC85" i="4"/>
  <c r="S85" i="4"/>
  <c r="J85" i="4"/>
  <c r="ET85" i="4" s="1"/>
  <c r="EU85" i="4" s="1"/>
  <c r="EX84" i="4"/>
  <c r="EW84" i="4"/>
  <c r="EV84" i="4"/>
  <c r="DV84" i="4" s="1"/>
  <c r="ES84" i="4"/>
  <c r="EF84" i="4"/>
  <c r="ED84" i="4" s="1"/>
  <c r="DX84" i="4"/>
  <c r="DW84" i="4"/>
  <c r="DR84" i="4"/>
  <c r="DP84" i="4"/>
  <c r="DN84" i="4"/>
  <c r="DK84" i="4"/>
  <c r="CT84" i="4"/>
  <c r="CQ84" i="4"/>
  <c r="CH84" i="4"/>
  <c r="CG84" i="4"/>
  <c r="DU84" i="4" s="1"/>
  <c r="CF84" i="4"/>
  <c r="CE84" i="4"/>
  <c r="CD84" i="4"/>
  <c r="CC84" i="4"/>
  <c r="CB84" i="4"/>
  <c r="CA84" i="4"/>
  <c r="DT84" i="4" s="1"/>
  <c r="BZ84" i="4"/>
  <c r="BY84" i="4"/>
  <c r="BX84" i="4"/>
  <c r="BW84" i="4"/>
  <c r="BV84" i="4"/>
  <c r="BU84" i="4"/>
  <c r="BT84" i="4"/>
  <c r="BS84" i="4"/>
  <c r="BC84" i="4"/>
  <c r="S84" i="4"/>
  <c r="J84" i="4"/>
  <c r="ET84" i="4" s="1"/>
  <c r="EU84" i="4" s="1"/>
  <c r="EX83" i="4"/>
  <c r="EW83" i="4"/>
  <c r="EV83" i="4"/>
  <c r="ES83" i="4"/>
  <c r="EF83" i="4"/>
  <c r="ED83" i="4" s="1"/>
  <c r="DX83" i="4"/>
  <c r="DV83" i="4"/>
  <c r="DU83" i="4"/>
  <c r="DR83" i="4"/>
  <c r="DP83" i="4"/>
  <c r="DN83" i="4"/>
  <c r="DK83" i="4"/>
  <c r="CT83" i="4"/>
  <c r="CQ83" i="4"/>
  <c r="DW83" i="4" s="1"/>
  <c r="CH83" i="4"/>
  <c r="CG83" i="4"/>
  <c r="CF83" i="4"/>
  <c r="CE83" i="4"/>
  <c r="CD83" i="4"/>
  <c r="CC83" i="4"/>
  <c r="CB83" i="4"/>
  <c r="CA83" i="4"/>
  <c r="DT83" i="4" s="1"/>
  <c r="BZ83" i="4"/>
  <c r="BY83" i="4"/>
  <c r="BX83" i="4"/>
  <c r="BW83" i="4"/>
  <c r="BV83" i="4"/>
  <c r="BU83" i="4"/>
  <c r="BT83" i="4"/>
  <c r="BS83" i="4"/>
  <c r="BC83" i="4"/>
  <c r="CI83" i="4" s="1"/>
  <c r="DQ83" i="4" s="1"/>
  <c r="DS83" i="4" s="1"/>
  <c r="S83" i="4"/>
  <c r="J83" i="4"/>
  <c r="ET83" i="4" s="1"/>
  <c r="EU83" i="4" s="1"/>
  <c r="EX82" i="4"/>
  <c r="EW82" i="4"/>
  <c r="EV82" i="4"/>
  <c r="DV82" i="4" s="1"/>
  <c r="ES82" i="4"/>
  <c r="EF82" i="4"/>
  <c r="ED82" i="4" s="1"/>
  <c r="DX82" i="4"/>
  <c r="DR82" i="4"/>
  <c r="DP82" i="4"/>
  <c r="DN82" i="4"/>
  <c r="DK82" i="4"/>
  <c r="CT82" i="4"/>
  <c r="DW82" i="4" s="1"/>
  <c r="CQ82" i="4"/>
  <c r="CH82" i="4"/>
  <c r="CG82" i="4"/>
  <c r="DU82" i="4" s="1"/>
  <c r="CF82" i="4"/>
  <c r="CE82" i="4"/>
  <c r="CD82" i="4"/>
  <c r="CC82" i="4"/>
  <c r="CB82" i="4"/>
  <c r="CA82" i="4"/>
  <c r="DT82" i="4" s="1"/>
  <c r="BZ82" i="4"/>
  <c r="BY82" i="4"/>
  <c r="BX82" i="4"/>
  <c r="BW82" i="4"/>
  <c r="BV82" i="4"/>
  <c r="BU82" i="4"/>
  <c r="BT82" i="4"/>
  <c r="BS82" i="4"/>
  <c r="BC82" i="4"/>
  <c r="CI82" i="4" s="1"/>
  <c r="DQ82" i="4" s="1"/>
  <c r="DS82" i="4" s="1"/>
  <c r="S82" i="4"/>
  <c r="J82" i="4"/>
  <c r="K82" i="4" s="1"/>
  <c r="EX81" i="4"/>
  <c r="EW81" i="4"/>
  <c r="EV81" i="4"/>
  <c r="DV81" i="4" s="1"/>
  <c r="ES81" i="4"/>
  <c r="EF81" i="4"/>
  <c r="ED81" i="4" s="1"/>
  <c r="DX81" i="4"/>
  <c r="DT81" i="4"/>
  <c r="DR81" i="4"/>
  <c r="DP81" i="4"/>
  <c r="DN81" i="4"/>
  <c r="DK81" i="4"/>
  <c r="CT81" i="4"/>
  <c r="CQ81" i="4"/>
  <c r="DW81" i="4" s="1"/>
  <c r="CH81" i="4"/>
  <c r="CG81" i="4"/>
  <c r="DU81" i="4" s="1"/>
  <c r="CF81" i="4"/>
  <c r="CE81" i="4"/>
  <c r="CD81" i="4"/>
  <c r="CC81" i="4"/>
  <c r="CB81" i="4"/>
  <c r="CA81" i="4"/>
  <c r="BZ81" i="4"/>
  <c r="BY81" i="4"/>
  <c r="BX81" i="4"/>
  <c r="BW81" i="4"/>
  <c r="BV81" i="4"/>
  <c r="BU81" i="4"/>
  <c r="BT81" i="4"/>
  <c r="BS81" i="4"/>
  <c r="BC81" i="4"/>
  <c r="CI81" i="4" s="1"/>
  <c r="DQ81" i="4" s="1"/>
  <c r="S81" i="4"/>
  <c r="J81" i="4"/>
  <c r="K81" i="4" s="1"/>
  <c r="EX80" i="4"/>
  <c r="EW80" i="4"/>
  <c r="EV80" i="4"/>
  <c r="DV80" i="4" s="1"/>
  <c r="ES80" i="4"/>
  <c r="EF80" i="4"/>
  <c r="ED80" i="4"/>
  <c r="DX80" i="4"/>
  <c r="DR80" i="4"/>
  <c r="DP80" i="4"/>
  <c r="DN80" i="4"/>
  <c r="DK80" i="4"/>
  <c r="CT80" i="4"/>
  <c r="CQ80" i="4"/>
  <c r="CH80" i="4"/>
  <c r="CG80" i="4"/>
  <c r="DU80" i="4" s="1"/>
  <c r="CF80" i="4"/>
  <c r="CE80" i="4"/>
  <c r="CD80" i="4"/>
  <c r="CC80" i="4"/>
  <c r="CB80" i="4"/>
  <c r="CA80" i="4"/>
  <c r="DT80" i="4" s="1"/>
  <c r="BZ80" i="4"/>
  <c r="BY80" i="4"/>
  <c r="BX80" i="4"/>
  <c r="BW80" i="4"/>
  <c r="BV80" i="4"/>
  <c r="BU80" i="4"/>
  <c r="BT80" i="4"/>
  <c r="BS80" i="4"/>
  <c r="BC80" i="4"/>
  <c r="S80" i="4"/>
  <c r="J80" i="4"/>
  <c r="K80" i="4" s="1"/>
  <c r="EX79" i="4"/>
  <c r="EW79" i="4"/>
  <c r="EV79" i="4"/>
  <c r="DV79" i="4" s="1"/>
  <c r="ES79" i="4"/>
  <c r="EF79" i="4"/>
  <c r="ED79" i="4" s="1"/>
  <c r="DX79" i="4"/>
  <c r="DT79" i="4"/>
  <c r="DR79" i="4"/>
  <c r="DP79" i="4"/>
  <c r="DN79" i="4"/>
  <c r="DK79" i="4"/>
  <c r="CT79" i="4"/>
  <c r="CQ79" i="4"/>
  <c r="DW79" i="4" s="1"/>
  <c r="CH79" i="4"/>
  <c r="CG79" i="4"/>
  <c r="DU79" i="4" s="1"/>
  <c r="CF79" i="4"/>
  <c r="CE79" i="4"/>
  <c r="CD79" i="4"/>
  <c r="CC79" i="4"/>
  <c r="CB79" i="4"/>
  <c r="CA79" i="4"/>
  <c r="BZ79" i="4"/>
  <c r="BY79" i="4"/>
  <c r="BX79" i="4"/>
  <c r="BW79" i="4"/>
  <c r="BV79" i="4"/>
  <c r="BU79" i="4"/>
  <c r="BT79" i="4"/>
  <c r="BS79" i="4"/>
  <c r="BC79" i="4"/>
  <c r="CI79" i="4" s="1"/>
  <c r="DQ79" i="4" s="1"/>
  <c r="DS79" i="4" s="1"/>
  <c r="S79" i="4"/>
  <c r="J79" i="4"/>
  <c r="ET79" i="4" s="1"/>
  <c r="EU79" i="4" s="1"/>
  <c r="EX78" i="4"/>
  <c r="EW78" i="4"/>
  <c r="EV78" i="4"/>
  <c r="DV78" i="4" s="1"/>
  <c r="ES78" i="4"/>
  <c r="EF78" i="4"/>
  <c r="ED78" i="4" s="1"/>
  <c r="DX78" i="4"/>
  <c r="DR78" i="4"/>
  <c r="DP78" i="4"/>
  <c r="DN78" i="4"/>
  <c r="DK78" i="4"/>
  <c r="CT78" i="4"/>
  <c r="CQ78" i="4"/>
  <c r="CH78" i="4"/>
  <c r="CG78" i="4"/>
  <c r="DU78" i="4" s="1"/>
  <c r="CF78" i="4"/>
  <c r="CE78" i="4"/>
  <c r="CD78" i="4"/>
  <c r="CC78" i="4"/>
  <c r="CB78" i="4"/>
  <c r="CA78" i="4"/>
  <c r="DT78" i="4" s="1"/>
  <c r="BZ78" i="4"/>
  <c r="BY78" i="4"/>
  <c r="BX78" i="4"/>
  <c r="BW78" i="4"/>
  <c r="BV78" i="4"/>
  <c r="BU78" i="4"/>
  <c r="BT78" i="4"/>
  <c r="BS78" i="4"/>
  <c r="CI78" i="4" s="1"/>
  <c r="DQ78" i="4" s="1"/>
  <c r="DS78" i="4" s="1"/>
  <c r="BC78" i="4"/>
  <c r="S78" i="4"/>
  <c r="J78" i="4"/>
  <c r="K78" i="4" s="1"/>
  <c r="EX77" i="4"/>
  <c r="EW77" i="4"/>
  <c r="EV77" i="4"/>
  <c r="ES77" i="4"/>
  <c r="EF77" i="4"/>
  <c r="ED77" i="4" s="1"/>
  <c r="DX77" i="4"/>
  <c r="DV77" i="4"/>
  <c r="DR77" i="4"/>
  <c r="DP77" i="4"/>
  <c r="DN77" i="4"/>
  <c r="DK77" i="4"/>
  <c r="CT77" i="4"/>
  <c r="CQ77" i="4"/>
  <c r="DW77" i="4" s="1"/>
  <c r="CH77" i="4"/>
  <c r="CG77" i="4"/>
  <c r="DU77" i="4" s="1"/>
  <c r="CF77" i="4"/>
  <c r="CE77" i="4"/>
  <c r="CD77" i="4"/>
  <c r="CC77" i="4"/>
  <c r="CB77" i="4"/>
  <c r="CA77" i="4"/>
  <c r="DT77" i="4" s="1"/>
  <c r="BZ77" i="4"/>
  <c r="BY77" i="4"/>
  <c r="BX77" i="4"/>
  <c r="BW77" i="4"/>
  <c r="BV77" i="4"/>
  <c r="BU77" i="4"/>
  <c r="BT77" i="4"/>
  <c r="BS77" i="4"/>
  <c r="BC77" i="4"/>
  <c r="CI77" i="4" s="1"/>
  <c r="DQ77" i="4" s="1"/>
  <c r="DS77" i="4" s="1"/>
  <c r="S77" i="4"/>
  <c r="J77" i="4"/>
  <c r="ET77" i="4" s="1"/>
  <c r="EU77" i="4" s="1"/>
  <c r="EX76" i="4"/>
  <c r="EW76" i="4"/>
  <c r="EV76" i="4"/>
  <c r="DV76" i="4" s="1"/>
  <c r="ES76" i="4"/>
  <c r="EF76" i="4"/>
  <c r="ED76" i="4" s="1"/>
  <c r="DX76" i="4"/>
  <c r="DR76" i="4"/>
  <c r="DP76" i="4"/>
  <c r="DN76" i="4"/>
  <c r="DK76" i="4"/>
  <c r="CT76" i="4"/>
  <c r="DW76" i="4" s="1"/>
  <c r="CQ76" i="4"/>
  <c r="CH76" i="4"/>
  <c r="CG76" i="4"/>
  <c r="DU76" i="4" s="1"/>
  <c r="CF76" i="4"/>
  <c r="CE76" i="4"/>
  <c r="CD76" i="4"/>
  <c r="CC76" i="4"/>
  <c r="CB76" i="4"/>
  <c r="CA76" i="4"/>
  <c r="DT76" i="4" s="1"/>
  <c r="BZ76" i="4"/>
  <c r="BY76" i="4"/>
  <c r="BX76" i="4"/>
  <c r="BW76" i="4"/>
  <c r="BV76" i="4"/>
  <c r="BU76" i="4"/>
  <c r="BT76" i="4"/>
  <c r="BS76" i="4"/>
  <c r="BC76" i="4"/>
  <c r="S76" i="4"/>
  <c r="J76" i="4"/>
  <c r="K76" i="4" s="1"/>
  <c r="EX75" i="4"/>
  <c r="EW75" i="4"/>
  <c r="EV75" i="4"/>
  <c r="ES75" i="4"/>
  <c r="EF75" i="4"/>
  <c r="ED75" i="4" s="1"/>
  <c r="DX75" i="4"/>
  <c r="DV75" i="4"/>
  <c r="DR75" i="4"/>
  <c r="DP75" i="4"/>
  <c r="DN75" i="4"/>
  <c r="DK75" i="4"/>
  <c r="CT75" i="4"/>
  <c r="CQ75" i="4"/>
  <c r="DW75" i="4" s="1"/>
  <c r="CH75" i="4"/>
  <c r="CG75" i="4"/>
  <c r="DU75" i="4" s="1"/>
  <c r="CF75" i="4"/>
  <c r="CE75" i="4"/>
  <c r="CD75" i="4"/>
  <c r="CC75" i="4"/>
  <c r="CB75" i="4"/>
  <c r="CA75" i="4"/>
  <c r="DT75" i="4" s="1"/>
  <c r="BZ75" i="4"/>
  <c r="BY75" i="4"/>
  <c r="BX75" i="4"/>
  <c r="BW75" i="4"/>
  <c r="BV75" i="4"/>
  <c r="BU75" i="4"/>
  <c r="BT75" i="4"/>
  <c r="BS75" i="4"/>
  <c r="BC75" i="4"/>
  <c r="S75" i="4"/>
  <c r="J75" i="4"/>
  <c r="ET75" i="4" s="1"/>
  <c r="EU75" i="4" s="1"/>
  <c r="EX74" i="4"/>
  <c r="EW74" i="4"/>
  <c r="EV74" i="4"/>
  <c r="DV74" i="4" s="1"/>
  <c r="ES74" i="4"/>
  <c r="EF74" i="4"/>
  <c r="ED74" i="4" s="1"/>
  <c r="DX74" i="4"/>
  <c r="DR74" i="4"/>
  <c r="DP74" i="4"/>
  <c r="DN74" i="4"/>
  <c r="DK74" i="4"/>
  <c r="CT74" i="4"/>
  <c r="CQ74" i="4"/>
  <c r="CH74" i="4"/>
  <c r="CG74" i="4"/>
  <c r="DU74" i="4" s="1"/>
  <c r="CF74" i="4"/>
  <c r="CE74" i="4"/>
  <c r="CD74" i="4"/>
  <c r="CC74" i="4"/>
  <c r="CB74" i="4"/>
  <c r="CA74" i="4"/>
  <c r="DT74" i="4" s="1"/>
  <c r="BZ74" i="4"/>
  <c r="BY74" i="4"/>
  <c r="BX74" i="4"/>
  <c r="BW74" i="4"/>
  <c r="BV74" i="4"/>
  <c r="BU74" i="4"/>
  <c r="BT74" i="4"/>
  <c r="BS74" i="4"/>
  <c r="BC74" i="4"/>
  <c r="S74" i="4"/>
  <c r="J74" i="4"/>
  <c r="K74" i="4" s="1"/>
  <c r="EX73" i="4"/>
  <c r="EW73" i="4"/>
  <c r="EV73" i="4"/>
  <c r="DV73" i="4" s="1"/>
  <c r="ES73" i="4"/>
  <c r="EF73" i="4"/>
  <c r="ED73" i="4" s="1"/>
  <c r="DX73" i="4"/>
  <c r="DT73" i="4"/>
  <c r="DR73" i="4"/>
  <c r="DP73" i="4"/>
  <c r="DN73" i="4"/>
  <c r="DK73" i="4"/>
  <c r="CT73" i="4"/>
  <c r="CQ73" i="4"/>
  <c r="DW73" i="4" s="1"/>
  <c r="CH73" i="4"/>
  <c r="CG73" i="4"/>
  <c r="DU73" i="4" s="1"/>
  <c r="CF73" i="4"/>
  <c r="CE73" i="4"/>
  <c r="CD73" i="4"/>
  <c r="CC73" i="4"/>
  <c r="CB73" i="4"/>
  <c r="CA73" i="4"/>
  <c r="BZ73" i="4"/>
  <c r="BY73" i="4"/>
  <c r="BX73" i="4"/>
  <c r="BW73" i="4"/>
  <c r="BV73" i="4"/>
  <c r="BU73" i="4"/>
  <c r="BT73" i="4"/>
  <c r="BS73" i="4"/>
  <c r="BC73" i="4"/>
  <c r="CI73" i="4" s="1"/>
  <c r="DQ73" i="4" s="1"/>
  <c r="S73" i="4"/>
  <c r="K73" i="4"/>
  <c r="J73" i="4"/>
  <c r="ET73" i="4" s="1"/>
  <c r="EU73" i="4" s="1"/>
  <c r="EX72" i="4"/>
  <c r="EW72" i="4"/>
  <c r="EV72" i="4"/>
  <c r="DV72" i="4" s="1"/>
  <c r="ES72" i="4"/>
  <c r="EF72" i="4"/>
  <c r="ED72" i="4" s="1"/>
  <c r="DX72" i="4"/>
  <c r="DR72" i="4"/>
  <c r="DP72" i="4"/>
  <c r="DN72" i="4"/>
  <c r="DK72" i="4"/>
  <c r="CT72" i="4"/>
  <c r="CQ72" i="4"/>
  <c r="DW72" i="4" s="1"/>
  <c r="CH72" i="4"/>
  <c r="CG72" i="4"/>
  <c r="DU72" i="4" s="1"/>
  <c r="CF72" i="4"/>
  <c r="CE72" i="4"/>
  <c r="CD72" i="4"/>
  <c r="CC72" i="4"/>
  <c r="CB72" i="4"/>
  <c r="CA72" i="4"/>
  <c r="DT72" i="4" s="1"/>
  <c r="BZ72" i="4"/>
  <c r="BY72" i="4"/>
  <c r="BX72" i="4"/>
  <c r="BW72" i="4"/>
  <c r="BV72" i="4"/>
  <c r="BU72" i="4"/>
  <c r="BT72" i="4"/>
  <c r="BS72" i="4"/>
  <c r="BC72" i="4"/>
  <c r="S72" i="4"/>
  <c r="J72" i="4"/>
  <c r="K72" i="4" s="1"/>
  <c r="EX71" i="4"/>
  <c r="EW71" i="4"/>
  <c r="EV71" i="4"/>
  <c r="DV71" i="4" s="1"/>
  <c r="ES71" i="4"/>
  <c r="EF71" i="4"/>
  <c r="ED71" i="4" s="1"/>
  <c r="DX71" i="4"/>
  <c r="DT71" i="4"/>
  <c r="DY71" i="4" s="1"/>
  <c r="DR71" i="4"/>
  <c r="DP71" i="4"/>
  <c r="DN71" i="4"/>
  <c r="DK71" i="4"/>
  <c r="CT71" i="4"/>
  <c r="CQ71" i="4"/>
  <c r="DW71" i="4" s="1"/>
  <c r="CH71" i="4"/>
  <c r="CG71" i="4"/>
  <c r="DU71" i="4" s="1"/>
  <c r="CF71" i="4"/>
  <c r="CE71" i="4"/>
  <c r="CD71" i="4"/>
  <c r="CC71" i="4"/>
  <c r="CB71" i="4"/>
  <c r="CA71" i="4"/>
  <c r="BZ71" i="4"/>
  <c r="BY71" i="4"/>
  <c r="BX71" i="4"/>
  <c r="BW71" i="4"/>
  <c r="BV71" i="4"/>
  <c r="BU71" i="4"/>
  <c r="BT71" i="4"/>
  <c r="BS71" i="4"/>
  <c r="BC71" i="4"/>
  <c r="S71" i="4"/>
  <c r="J71" i="4"/>
  <c r="ET71" i="4" s="1"/>
  <c r="EU71" i="4" s="1"/>
  <c r="EX70" i="4"/>
  <c r="EW70" i="4"/>
  <c r="EV70" i="4"/>
  <c r="ES70" i="4"/>
  <c r="EF70" i="4"/>
  <c r="ED70" i="4" s="1"/>
  <c r="DX70" i="4"/>
  <c r="DV70" i="4"/>
  <c r="DR70" i="4"/>
  <c r="DP70" i="4"/>
  <c r="DN70" i="4"/>
  <c r="DK70" i="4"/>
  <c r="CT70" i="4"/>
  <c r="CQ70" i="4"/>
  <c r="CH70" i="4"/>
  <c r="CG70" i="4"/>
  <c r="DU70" i="4" s="1"/>
  <c r="CF70" i="4"/>
  <c r="CE70" i="4"/>
  <c r="CD70" i="4"/>
  <c r="CC70" i="4"/>
  <c r="CB70" i="4"/>
  <c r="CA70" i="4"/>
  <c r="DT70" i="4" s="1"/>
  <c r="BZ70" i="4"/>
  <c r="BY70" i="4"/>
  <c r="BX70" i="4"/>
  <c r="BW70" i="4"/>
  <c r="BV70" i="4"/>
  <c r="BU70" i="4"/>
  <c r="BT70" i="4"/>
  <c r="BS70" i="4"/>
  <c r="CI70" i="4" s="1"/>
  <c r="DQ70" i="4" s="1"/>
  <c r="DS70" i="4" s="1"/>
  <c r="BC70" i="4"/>
  <c r="S70" i="4"/>
  <c r="J70" i="4"/>
  <c r="K70" i="4" s="1"/>
  <c r="EX69" i="4"/>
  <c r="EW69" i="4"/>
  <c r="EV69" i="4"/>
  <c r="DV69" i="4" s="1"/>
  <c r="ES69" i="4"/>
  <c r="EF69" i="4"/>
  <c r="ED69" i="4" s="1"/>
  <c r="DX69" i="4"/>
  <c r="DR69" i="4"/>
  <c r="DP69" i="4"/>
  <c r="DN69" i="4"/>
  <c r="DK69" i="4"/>
  <c r="CT69" i="4"/>
  <c r="CQ69" i="4"/>
  <c r="DW69" i="4" s="1"/>
  <c r="CH69" i="4"/>
  <c r="CG69" i="4"/>
  <c r="DU69" i="4" s="1"/>
  <c r="CF69" i="4"/>
  <c r="CE69" i="4"/>
  <c r="CD69" i="4"/>
  <c r="CC69" i="4"/>
  <c r="CB69" i="4"/>
  <c r="CA69" i="4"/>
  <c r="DT69" i="4" s="1"/>
  <c r="BZ69" i="4"/>
  <c r="BY69" i="4"/>
  <c r="BX69" i="4"/>
  <c r="BW69" i="4"/>
  <c r="BV69" i="4"/>
  <c r="BU69" i="4"/>
  <c r="BT69" i="4"/>
  <c r="BS69" i="4"/>
  <c r="BC69" i="4"/>
  <c r="CI69" i="4" s="1"/>
  <c r="DQ69" i="4" s="1"/>
  <c r="DS69" i="4" s="1"/>
  <c r="S69" i="4"/>
  <c r="J69" i="4"/>
  <c r="ET69" i="4" s="1"/>
  <c r="EU69" i="4" s="1"/>
  <c r="EX68" i="4"/>
  <c r="EW68" i="4"/>
  <c r="EV68" i="4"/>
  <c r="DV68" i="4" s="1"/>
  <c r="ES68" i="4"/>
  <c r="EF68" i="4"/>
  <c r="ED68" i="4" s="1"/>
  <c r="DX68" i="4"/>
  <c r="DR68" i="4"/>
  <c r="DP68" i="4"/>
  <c r="DN68" i="4"/>
  <c r="DK68" i="4"/>
  <c r="CT68" i="4"/>
  <c r="CQ68" i="4"/>
  <c r="DW68" i="4" s="1"/>
  <c r="CH68" i="4"/>
  <c r="CG68" i="4"/>
  <c r="DU68" i="4" s="1"/>
  <c r="CF68" i="4"/>
  <c r="CE68" i="4"/>
  <c r="CD68" i="4"/>
  <c r="CC68" i="4"/>
  <c r="CB68" i="4"/>
  <c r="CA68" i="4"/>
  <c r="DT68" i="4" s="1"/>
  <c r="BZ68" i="4"/>
  <c r="BY68" i="4"/>
  <c r="BX68" i="4"/>
  <c r="BW68" i="4"/>
  <c r="BV68" i="4"/>
  <c r="BU68" i="4"/>
  <c r="BT68" i="4"/>
  <c r="BS68" i="4"/>
  <c r="CI68" i="4" s="1"/>
  <c r="DQ68" i="4" s="1"/>
  <c r="DS68" i="4" s="1"/>
  <c r="BC68" i="4"/>
  <c r="S68" i="4"/>
  <c r="J68" i="4"/>
  <c r="K68" i="4" s="1"/>
  <c r="EX67" i="4"/>
  <c r="EW67" i="4"/>
  <c r="EV67" i="4"/>
  <c r="ES67" i="4"/>
  <c r="EF67" i="4"/>
  <c r="ED67" i="4" s="1"/>
  <c r="DX67" i="4"/>
  <c r="DV67" i="4"/>
  <c r="DU67" i="4"/>
  <c r="DR67" i="4"/>
  <c r="DP67" i="4"/>
  <c r="DN67" i="4"/>
  <c r="DK67" i="4"/>
  <c r="CT67" i="4"/>
  <c r="CQ67" i="4"/>
  <c r="CH67" i="4"/>
  <c r="CG67" i="4"/>
  <c r="CF67" i="4"/>
  <c r="CE67" i="4"/>
  <c r="CD67" i="4"/>
  <c r="CC67" i="4"/>
  <c r="CB67" i="4"/>
  <c r="CA67" i="4"/>
  <c r="DT67" i="4" s="1"/>
  <c r="BZ67" i="4"/>
  <c r="BY67" i="4"/>
  <c r="BX67" i="4"/>
  <c r="BW67" i="4"/>
  <c r="BV67" i="4"/>
  <c r="BU67" i="4"/>
  <c r="BT67" i="4"/>
  <c r="BS67" i="4"/>
  <c r="BC67" i="4"/>
  <c r="CI67" i="4" s="1"/>
  <c r="DQ67" i="4" s="1"/>
  <c r="DS67" i="4" s="1"/>
  <c r="S67" i="4"/>
  <c r="J67" i="4"/>
  <c r="ET67" i="4" s="1"/>
  <c r="EU67" i="4" s="1"/>
  <c r="EX66" i="4"/>
  <c r="EW66" i="4"/>
  <c r="EV66" i="4"/>
  <c r="DV66" i="4" s="1"/>
  <c r="ES66" i="4"/>
  <c r="EF66" i="4"/>
  <c r="ED66" i="4" s="1"/>
  <c r="DX66" i="4"/>
  <c r="DR66" i="4"/>
  <c r="DP66" i="4"/>
  <c r="DN66" i="4"/>
  <c r="DK66" i="4"/>
  <c r="CT66" i="4"/>
  <c r="DW66" i="4" s="1"/>
  <c r="CQ66" i="4"/>
  <c r="CH66" i="4"/>
  <c r="CG66" i="4"/>
  <c r="DU66" i="4" s="1"/>
  <c r="CF66" i="4"/>
  <c r="CE66" i="4"/>
  <c r="CD66" i="4"/>
  <c r="CC66" i="4"/>
  <c r="CB66" i="4"/>
  <c r="CA66" i="4"/>
  <c r="DT66" i="4" s="1"/>
  <c r="BZ66" i="4"/>
  <c r="BY66" i="4"/>
  <c r="BX66" i="4"/>
  <c r="BW66" i="4"/>
  <c r="BV66" i="4"/>
  <c r="BU66" i="4"/>
  <c r="BT66" i="4"/>
  <c r="BS66" i="4"/>
  <c r="BC66" i="4"/>
  <c r="CI66" i="4" s="1"/>
  <c r="DQ66" i="4" s="1"/>
  <c r="S66" i="4"/>
  <c r="J66" i="4"/>
  <c r="K66" i="4" s="1"/>
  <c r="EX65" i="4"/>
  <c r="EW65" i="4"/>
  <c r="EV65" i="4"/>
  <c r="ET65" i="4"/>
  <c r="EU65" i="4" s="1"/>
  <c r="ES65" i="4"/>
  <c r="EF65" i="4"/>
  <c r="ED65" i="4" s="1"/>
  <c r="DX65" i="4"/>
  <c r="DV65" i="4"/>
  <c r="DT65" i="4"/>
  <c r="DR65" i="4"/>
  <c r="DP65" i="4"/>
  <c r="DN65" i="4"/>
  <c r="DK65" i="4"/>
  <c r="CT65" i="4"/>
  <c r="CQ65" i="4"/>
  <c r="DW65" i="4" s="1"/>
  <c r="CH65" i="4"/>
  <c r="CG65" i="4"/>
  <c r="DU65" i="4" s="1"/>
  <c r="CF65" i="4"/>
  <c r="CE65" i="4"/>
  <c r="CD65" i="4"/>
  <c r="CC65" i="4"/>
  <c r="CB65" i="4"/>
  <c r="CA65" i="4"/>
  <c r="BZ65" i="4"/>
  <c r="BY65" i="4"/>
  <c r="BX65" i="4"/>
  <c r="BW65" i="4"/>
  <c r="BV65" i="4"/>
  <c r="BU65" i="4"/>
  <c r="BT65" i="4"/>
  <c r="BS65" i="4"/>
  <c r="BC65" i="4"/>
  <c r="CI65" i="4" s="1"/>
  <c r="DQ65" i="4" s="1"/>
  <c r="S65" i="4"/>
  <c r="K65" i="4"/>
  <c r="J65" i="4"/>
  <c r="EX64" i="4"/>
  <c r="EW64" i="4"/>
  <c r="EV64" i="4"/>
  <c r="DV64" i="4" s="1"/>
  <c r="ES64" i="4"/>
  <c r="EF64" i="4"/>
  <c r="ED64" i="4" s="1"/>
  <c r="DX64" i="4"/>
  <c r="DR64" i="4"/>
  <c r="DP64" i="4"/>
  <c r="DN64" i="4"/>
  <c r="DK64" i="4"/>
  <c r="CT64" i="4"/>
  <c r="CQ64" i="4"/>
  <c r="CH64" i="4"/>
  <c r="CG64" i="4"/>
  <c r="DU64" i="4" s="1"/>
  <c r="CF64" i="4"/>
  <c r="CE64" i="4"/>
  <c r="CD64" i="4"/>
  <c r="CC64" i="4"/>
  <c r="CB64" i="4"/>
  <c r="CA64" i="4"/>
  <c r="DT64" i="4" s="1"/>
  <c r="BZ64" i="4"/>
  <c r="BY64" i="4"/>
  <c r="BX64" i="4"/>
  <c r="BW64" i="4"/>
  <c r="BV64" i="4"/>
  <c r="BU64" i="4"/>
  <c r="BT64" i="4"/>
  <c r="BS64" i="4"/>
  <c r="BC64" i="4"/>
  <c r="S64" i="4"/>
  <c r="J64" i="4"/>
  <c r="K64" i="4" s="1"/>
  <c r="EX63" i="4"/>
  <c r="EW63" i="4"/>
  <c r="EV63" i="4"/>
  <c r="DV63" i="4" s="1"/>
  <c r="ES63" i="4"/>
  <c r="EF63" i="4"/>
  <c r="ED63" i="4" s="1"/>
  <c r="DX63" i="4"/>
  <c r="DT63" i="4"/>
  <c r="DY63" i="4" s="1"/>
  <c r="DR63" i="4"/>
  <c r="DP63" i="4"/>
  <c r="DN63" i="4"/>
  <c r="DK63" i="4"/>
  <c r="CT63" i="4"/>
  <c r="CQ63" i="4"/>
  <c r="DW63" i="4" s="1"/>
  <c r="CH63" i="4"/>
  <c r="CG63" i="4"/>
  <c r="DU63" i="4" s="1"/>
  <c r="CF63" i="4"/>
  <c r="CE63" i="4"/>
  <c r="CD63" i="4"/>
  <c r="CC63" i="4"/>
  <c r="CB63" i="4"/>
  <c r="CA63" i="4"/>
  <c r="BZ63" i="4"/>
  <c r="BY63" i="4"/>
  <c r="BX63" i="4"/>
  <c r="BW63" i="4"/>
  <c r="BV63" i="4"/>
  <c r="BU63" i="4"/>
  <c r="BT63" i="4"/>
  <c r="BS63" i="4"/>
  <c r="BC63" i="4"/>
  <c r="CI63" i="4" s="1"/>
  <c r="DQ63" i="4" s="1"/>
  <c r="DS63" i="4" s="1"/>
  <c r="S63" i="4"/>
  <c r="J63" i="4"/>
  <c r="ET63" i="4" s="1"/>
  <c r="EU63" i="4" s="1"/>
  <c r="EX62" i="4"/>
  <c r="EW62" i="4"/>
  <c r="EV62" i="4"/>
  <c r="ES62" i="4"/>
  <c r="EF62" i="4"/>
  <c r="ED62" i="4" s="1"/>
  <c r="DX62" i="4"/>
  <c r="DV62" i="4"/>
  <c r="DR62" i="4"/>
  <c r="DP62" i="4"/>
  <c r="DN62" i="4"/>
  <c r="DK62" i="4"/>
  <c r="CT62" i="4"/>
  <c r="CQ62" i="4"/>
  <c r="CH62" i="4"/>
  <c r="CG62" i="4"/>
  <c r="DU62" i="4" s="1"/>
  <c r="CF62" i="4"/>
  <c r="CE62" i="4"/>
  <c r="CD62" i="4"/>
  <c r="CC62" i="4"/>
  <c r="CB62" i="4"/>
  <c r="CA62" i="4"/>
  <c r="DT62" i="4" s="1"/>
  <c r="BZ62" i="4"/>
  <c r="BY62" i="4"/>
  <c r="BX62" i="4"/>
  <c r="BW62" i="4"/>
  <c r="BV62" i="4"/>
  <c r="BU62" i="4"/>
  <c r="BT62" i="4"/>
  <c r="BS62" i="4"/>
  <c r="CI62" i="4" s="1"/>
  <c r="DQ62" i="4" s="1"/>
  <c r="DS62" i="4" s="1"/>
  <c r="BC62" i="4"/>
  <c r="S62" i="4"/>
  <c r="J62" i="4"/>
  <c r="K62" i="4" s="1"/>
  <c r="EX61" i="4"/>
  <c r="EW61" i="4"/>
  <c r="EV61" i="4"/>
  <c r="ES61" i="4"/>
  <c r="EF61" i="4"/>
  <c r="ED61" i="4" s="1"/>
  <c r="DX61" i="4"/>
  <c r="DV61" i="4"/>
  <c r="DR61" i="4"/>
  <c r="DP61" i="4"/>
  <c r="DN61" i="4"/>
  <c r="DK61" i="4"/>
  <c r="CT61" i="4"/>
  <c r="CQ61" i="4"/>
  <c r="CH61" i="4"/>
  <c r="CG61" i="4"/>
  <c r="DU61" i="4" s="1"/>
  <c r="CF61" i="4"/>
  <c r="CE61" i="4"/>
  <c r="CD61" i="4"/>
  <c r="CC61" i="4"/>
  <c r="CB61" i="4"/>
  <c r="CA61" i="4"/>
  <c r="DT61" i="4" s="1"/>
  <c r="BZ61" i="4"/>
  <c r="BY61" i="4"/>
  <c r="BX61" i="4"/>
  <c r="BW61" i="4"/>
  <c r="BV61" i="4"/>
  <c r="BU61" i="4"/>
  <c r="BT61" i="4"/>
  <c r="BS61" i="4"/>
  <c r="CI61" i="4" s="1"/>
  <c r="DQ61" i="4" s="1"/>
  <c r="DS61" i="4" s="1"/>
  <c r="BC61" i="4"/>
  <c r="S61" i="4"/>
  <c r="J61" i="4"/>
  <c r="ET61" i="4" s="1"/>
  <c r="EU61" i="4" s="1"/>
  <c r="EX60" i="4"/>
  <c r="EW60" i="4"/>
  <c r="EV60" i="4"/>
  <c r="DV60" i="4" s="1"/>
  <c r="ES60" i="4"/>
  <c r="EF60" i="4"/>
  <c r="ED60" i="4" s="1"/>
  <c r="DX60" i="4"/>
  <c r="DR60" i="4"/>
  <c r="DP60" i="4"/>
  <c r="DN60" i="4"/>
  <c r="DK60" i="4"/>
  <c r="CT60" i="4"/>
  <c r="CQ60" i="4"/>
  <c r="CH60" i="4"/>
  <c r="CG60" i="4"/>
  <c r="DU60" i="4" s="1"/>
  <c r="CF60" i="4"/>
  <c r="CE60" i="4"/>
  <c r="CD60" i="4"/>
  <c r="CC60" i="4"/>
  <c r="CB60" i="4"/>
  <c r="CA60" i="4"/>
  <c r="DT60" i="4" s="1"/>
  <c r="BZ60" i="4"/>
  <c r="BY60" i="4"/>
  <c r="BX60" i="4"/>
  <c r="BW60" i="4"/>
  <c r="BV60" i="4"/>
  <c r="BU60" i="4"/>
  <c r="BT60" i="4"/>
  <c r="BS60" i="4"/>
  <c r="CI60" i="4" s="1"/>
  <c r="DQ60" i="4" s="1"/>
  <c r="DS60" i="4" s="1"/>
  <c r="BC60" i="4"/>
  <c r="S60" i="4"/>
  <c r="J60" i="4"/>
  <c r="ET60" i="4" s="1"/>
  <c r="EU60" i="4" s="1"/>
  <c r="EX59" i="4"/>
  <c r="EW59" i="4"/>
  <c r="EV59" i="4"/>
  <c r="ES59" i="4"/>
  <c r="EF59" i="4"/>
  <c r="ED59" i="4" s="1"/>
  <c r="DX59" i="4"/>
  <c r="DV59" i="4"/>
  <c r="DR59" i="4"/>
  <c r="DP59" i="4"/>
  <c r="DN59" i="4"/>
  <c r="DK59" i="4"/>
  <c r="CT59" i="4"/>
  <c r="CQ59" i="4"/>
  <c r="DW59" i="4" s="1"/>
  <c r="CH59" i="4"/>
  <c r="CG59" i="4"/>
  <c r="DU59" i="4" s="1"/>
  <c r="CF59" i="4"/>
  <c r="CE59" i="4"/>
  <c r="CD59" i="4"/>
  <c r="CC59" i="4"/>
  <c r="CB59" i="4"/>
  <c r="CA59" i="4"/>
  <c r="DT59" i="4" s="1"/>
  <c r="BZ59" i="4"/>
  <c r="BY59" i="4"/>
  <c r="BX59" i="4"/>
  <c r="BW59" i="4"/>
  <c r="BV59" i="4"/>
  <c r="BU59" i="4"/>
  <c r="BT59" i="4"/>
  <c r="BS59" i="4"/>
  <c r="BC59" i="4"/>
  <c r="S59" i="4"/>
  <c r="J59" i="4"/>
  <c r="ET59" i="4" s="1"/>
  <c r="EU59" i="4" s="1"/>
  <c r="EX58" i="4"/>
  <c r="EW58" i="4"/>
  <c r="EV58" i="4"/>
  <c r="DV58" i="4" s="1"/>
  <c r="ES58" i="4"/>
  <c r="EF58" i="4"/>
  <c r="ED58" i="4" s="1"/>
  <c r="DX58" i="4"/>
  <c r="DW58" i="4"/>
  <c r="DR58" i="4"/>
  <c r="DP58" i="4"/>
  <c r="DN58" i="4"/>
  <c r="DK58" i="4"/>
  <c r="CT58" i="4"/>
  <c r="CQ58" i="4"/>
  <c r="CH58" i="4"/>
  <c r="CG58" i="4"/>
  <c r="DU58" i="4" s="1"/>
  <c r="CF58" i="4"/>
  <c r="CE58" i="4"/>
  <c r="CD58" i="4"/>
  <c r="CC58" i="4"/>
  <c r="CB58" i="4"/>
  <c r="CA58" i="4"/>
  <c r="DT58" i="4" s="1"/>
  <c r="BZ58" i="4"/>
  <c r="BY58" i="4"/>
  <c r="BX58" i="4"/>
  <c r="BW58" i="4"/>
  <c r="BV58" i="4"/>
  <c r="BU58" i="4"/>
  <c r="BT58" i="4"/>
  <c r="BS58" i="4"/>
  <c r="CI58" i="4" s="1"/>
  <c r="DQ58" i="4" s="1"/>
  <c r="DS58" i="4" s="1"/>
  <c r="BC58" i="4"/>
  <c r="S58" i="4"/>
  <c r="J58" i="4"/>
  <c r="K58" i="4" s="1"/>
  <c r="EX57" i="4"/>
  <c r="EW57" i="4"/>
  <c r="EV57" i="4"/>
  <c r="DV57" i="4" s="1"/>
  <c r="ES57" i="4"/>
  <c r="EF57" i="4"/>
  <c r="ED57" i="4" s="1"/>
  <c r="DX57" i="4"/>
  <c r="DR57" i="4"/>
  <c r="DP57" i="4"/>
  <c r="DN57" i="4"/>
  <c r="DK57" i="4"/>
  <c r="CT57" i="4"/>
  <c r="CQ57" i="4"/>
  <c r="DW57" i="4" s="1"/>
  <c r="CH57" i="4"/>
  <c r="CG57" i="4"/>
  <c r="DU57" i="4" s="1"/>
  <c r="CF57" i="4"/>
  <c r="CE57" i="4"/>
  <c r="CD57" i="4"/>
  <c r="CC57" i="4"/>
  <c r="CB57" i="4"/>
  <c r="CA57" i="4"/>
  <c r="DT57" i="4" s="1"/>
  <c r="BZ57" i="4"/>
  <c r="BY57" i="4"/>
  <c r="BX57" i="4"/>
  <c r="BW57" i="4"/>
  <c r="BV57" i="4"/>
  <c r="BU57" i="4"/>
  <c r="BT57" i="4"/>
  <c r="BS57" i="4"/>
  <c r="BC57" i="4"/>
  <c r="S57" i="4"/>
  <c r="J57" i="4"/>
  <c r="K57" i="4" s="1"/>
  <c r="EX56" i="4"/>
  <c r="EW56" i="4"/>
  <c r="EV56" i="4"/>
  <c r="DV56" i="4" s="1"/>
  <c r="ES56" i="4"/>
  <c r="EF56" i="4"/>
  <c r="ED56" i="4" s="1"/>
  <c r="DX56" i="4"/>
  <c r="DT56" i="4"/>
  <c r="DR56" i="4"/>
  <c r="DP56" i="4"/>
  <c r="DN56" i="4"/>
  <c r="DK56" i="4"/>
  <c r="CT56" i="4"/>
  <c r="CQ56" i="4"/>
  <c r="CH56" i="4"/>
  <c r="CG56" i="4"/>
  <c r="DU56" i="4" s="1"/>
  <c r="CF56" i="4"/>
  <c r="CE56" i="4"/>
  <c r="CD56" i="4"/>
  <c r="CC56" i="4"/>
  <c r="CB56" i="4"/>
  <c r="CA56" i="4"/>
  <c r="BZ56" i="4"/>
  <c r="BY56" i="4"/>
  <c r="BX56" i="4"/>
  <c r="BW56" i="4"/>
  <c r="BV56" i="4"/>
  <c r="BU56" i="4"/>
  <c r="BT56" i="4"/>
  <c r="BS56" i="4"/>
  <c r="BC56" i="4"/>
  <c r="S56" i="4"/>
  <c r="J56" i="4"/>
  <c r="K56" i="4" s="1"/>
  <c r="EX55" i="4"/>
  <c r="EW55" i="4"/>
  <c r="EV55" i="4"/>
  <c r="DV55" i="4" s="1"/>
  <c r="ES55" i="4"/>
  <c r="EF55" i="4"/>
  <c r="ED55" i="4" s="1"/>
  <c r="DX55" i="4"/>
  <c r="DT55" i="4"/>
  <c r="DR55" i="4"/>
  <c r="DP55" i="4"/>
  <c r="DN55" i="4"/>
  <c r="DK55" i="4"/>
  <c r="CT55" i="4"/>
  <c r="CQ55" i="4"/>
  <c r="DW55" i="4" s="1"/>
  <c r="CH55" i="4"/>
  <c r="CG55" i="4"/>
  <c r="DU55" i="4" s="1"/>
  <c r="CF55" i="4"/>
  <c r="CE55" i="4"/>
  <c r="CD55" i="4"/>
  <c r="CC55" i="4"/>
  <c r="CB55" i="4"/>
  <c r="CA55" i="4"/>
  <c r="BZ55" i="4"/>
  <c r="BY55" i="4"/>
  <c r="BX55" i="4"/>
  <c r="BW55" i="4"/>
  <c r="BV55" i="4"/>
  <c r="BU55" i="4"/>
  <c r="BT55" i="4"/>
  <c r="BS55" i="4"/>
  <c r="BC55" i="4"/>
  <c r="CI55" i="4" s="1"/>
  <c r="DQ55" i="4" s="1"/>
  <c r="S55" i="4"/>
  <c r="J55" i="4"/>
  <c r="ET55" i="4" s="1"/>
  <c r="EU55" i="4" s="1"/>
  <c r="EX54" i="4"/>
  <c r="EW54" i="4"/>
  <c r="EV54" i="4"/>
  <c r="DV54" i="4" s="1"/>
  <c r="ES54" i="4"/>
  <c r="EF54" i="4"/>
  <c r="ED54" i="4"/>
  <c r="DX54" i="4"/>
  <c r="DR54" i="4"/>
  <c r="DP54" i="4"/>
  <c r="DN54" i="4"/>
  <c r="DK54" i="4"/>
  <c r="CT54" i="4"/>
  <c r="CQ54" i="4"/>
  <c r="DW54" i="4" s="1"/>
  <c r="CH54" i="4"/>
  <c r="CG54" i="4"/>
  <c r="DU54" i="4" s="1"/>
  <c r="CF54" i="4"/>
  <c r="CE54" i="4"/>
  <c r="CD54" i="4"/>
  <c r="CC54" i="4"/>
  <c r="CB54" i="4"/>
  <c r="CA54" i="4"/>
  <c r="DT54" i="4" s="1"/>
  <c r="BZ54" i="4"/>
  <c r="BY54" i="4"/>
  <c r="BX54" i="4"/>
  <c r="BW54" i="4"/>
  <c r="BV54" i="4"/>
  <c r="BU54" i="4"/>
  <c r="BT54" i="4"/>
  <c r="BS54" i="4"/>
  <c r="BC54" i="4"/>
  <c r="S54" i="4"/>
  <c r="J54" i="4"/>
  <c r="ET54" i="4" s="1"/>
  <c r="EU54" i="4" s="1"/>
  <c r="EX53" i="4"/>
  <c r="EW53" i="4"/>
  <c r="EV53" i="4"/>
  <c r="DV53" i="4" s="1"/>
  <c r="ES53" i="4"/>
  <c r="EF53" i="4"/>
  <c r="ED53" i="4" s="1"/>
  <c r="DX53" i="4"/>
  <c r="DR53" i="4"/>
  <c r="DP53" i="4"/>
  <c r="DN53" i="4"/>
  <c r="DK53" i="4"/>
  <c r="CT53" i="4"/>
  <c r="DW53" i="4" s="1"/>
  <c r="CQ53" i="4"/>
  <c r="CH53" i="4"/>
  <c r="CG53" i="4"/>
  <c r="DU53" i="4" s="1"/>
  <c r="CF53" i="4"/>
  <c r="CE53" i="4"/>
  <c r="CD53" i="4"/>
  <c r="CC53" i="4"/>
  <c r="CB53" i="4"/>
  <c r="CA53" i="4"/>
  <c r="DT53" i="4" s="1"/>
  <c r="BZ53" i="4"/>
  <c r="BY53" i="4"/>
  <c r="BX53" i="4"/>
  <c r="BW53" i="4"/>
  <c r="BV53" i="4"/>
  <c r="BU53" i="4"/>
  <c r="BT53" i="4"/>
  <c r="BS53" i="4"/>
  <c r="BC53" i="4"/>
  <c r="S53" i="4"/>
  <c r="J53" i="4"/>
  <c r="K53" i="4" s="1"/>
  <c r="EX52" i="4"/>
  <c r="EW52" i="4"/>
  <c r="EV52" i="4"/>
  <c r="DV52" i="4" s="1"/>
  <c r="ES52" i="4"/>
  <c r="EF52" i="4"/>
  <c r="ED52" i="4" s="1"/>
  <c r="DX52" i="4"/>
  <c r="DR52" i="4"/>
  <c r="DP52" i="4"/>
  <c r="DN52" i="4"/>
  <c r="DK52" i="4"/>
  <c r="CT52" i="4"/>
  <c r="CQ52" i="4"/>
  <c r="DW52" i="4" s="1"/>
  <c r="CH52" i="4"/>
  <c r="CG52" i="4"/>
  <c r="DU52" i="4" s="1"/>
  <c r="CF52" i="4"/>
  <c r="CE52" i="4"/>
  <c r="CD52" i="4"/>
  <c r="CC52" i="4"/>
  <c r="CB52" i="4"/>
  <c r="CA52" i="4"/>
  <c r="DT52" i="4" s="1"/>
  <c r="BZ52" i="4"/>
  <c r="BY52" i="4"/>
  <c r="BX52" i="4"/>
  <c r="BW52" i="4"/>
  <c r="BV52" i="4"/>
  <c r="BU52" i="4"/>
  <c r="BT52" i="4"/>
  <c r="BS52" i="4"/>
  <c r="BC52" i="4"/>
  <c r="S52" i="4"/>
  <c r="J52" i="4"/>
  <c r="ET52" i="4" s="1"/>
  <c r="EU52" i="4" s="1"/>
  <c r="EX51" i="4"/>
  <c r="EW51" i="4"/>
  <c r="EV51" i="4"/>
  <c r="DV51" i="4" s="1"/>
  <c r="ES51" i="4"/>
  <c r="EF51" i="4"/>
  <c r="ED51" i="4" s="1"/>
  <c r="DX51" i="4"/>
  <c r="DR51" i="4"/>
  <c r="DP51" i="4"/>
  <c r="DN51" i="4"/>
  <c r="DK51" i="4"/>
  <c r="CT51" i="4"/>
  <c r="CQ51" i="4"/>
  <c r="CH51" i="4"/>
  <c r="CG51" i="4"/>
  <c r="DU51" i="4" s="1"/>
  <c r="CF51" i="4"/>
  <c r="CE51" i="4"/>
  <c r="CD51" i="4"/>
  <c r="CC51" i="4"/>
  <c r="CB51" i="4"/>
  <c r="CA51" i="4"/>
  <c r="DT51" i="4" s="1"/>
  <c r="BZ51" i="4"/>
  <c r="BY51" i="4"/>
  <c r="BX51" i="4"/>
  <c r="BW51" i="4"/>
  <c r="BV51" i="4"/>
  <c r="BU51" i="4"/>
  <c r="BT51" i="4"/>
  <c r="BS51" i="4"/>
  <c r="CI51" i="4" s="1"/>
  <c r="DQ51" i="4" s="1"/>
  <c r="DS51" i="4" s="1"/>
  <c r="BC51" i="4"/>
  <c r="S51" i="4"/>
  <c r="J51" i="4"/>
  <c r="ET51" i="4" s="1"/>
  <c r="EU51" i="4" s="1"/>
  <c r="EX50" i="4"/>
  <c r="EW50" i="4"/>
  <c r="EV50" i="4"/>
  <c r="ES50" i="4"/>
  <c r="EF50" i="4"/>
  <c r="ED50" i="4" s="1"/>
  <c r="DX50" i="4"/>
  <c r="DV50" i="4"/>
  <c r="DU50" i="4"/>
  <c r="DR50" i="4"/>
  <c r="DP50" i="4"/>
  <c r="DN50" i="4"/>
  <c r="DK50" i="4"/>
  <c r="CT50" i="4"/>
  <c r="CQ50" i="4"/>
  <c r="CH50" i="4"/>
  <c r="CG50" i="4"/>
  <c r="CF50" i="4"/>
  <c r="CE50" i="4"/>
  <c r="CD50" i="4"/>
  <c r="CC50" i="4"/>
  <c r="CB50" i="4"/>
  <c r="CA50" i="4"/>
  <c r="DT50" i="4" s="1"/>
  <c r="BZ50" i="4"/>
  <c r="BY50" i="4"/>
  <c r="BX50" i="4"/>
  <c r="BW50" i="4"/>
  <c r="BV50" i="4"/>
  <c r="BU50" i="4"/>
  <c r="BT50" i="4"/>
  <c r="BS50" i="4"/>
  <c r="BC50" i="4"/>
  <c r="CI50" i="4" s="1"/>
  <c r="DQ50" i="4" s="1"/>
  <c r="DS50" i="4" s="1"/>
  <c r="S50" i="4"/>
  <c r="J50" i="4"/>
  <c r="ET50" i="4" s="1"/>
  <c r="EU50" i="4" s="1"/>
  <c r="EX49" i="4"/>
  <c r="EW49" i="4"/>
  <c r="EV49" i="4"/>
  <c r="DV49" i="4" s="1"/>
  <c r="ES49" i="4"/>
  <c r="EF49" i="4"/>
  <c r="ED49" i="4" s="1"/>
  <c r="DX49" i="4"/>
  <c r="DR49" i="4"/>
  <c r="DP49" i="4"/>
  <c r="DN49" i="4"/>
  <c r="DK49" i="4"/>
  <c r="CT49" i="4"/>
  <c r="DW49" i="4" s="1"/>
  <c r="CQ49" i="4"/>
  <c r="CH49" i="4"/>
  <c r="CG49" i="4"/>
  <c r="DU49" i="4" s="1"/>
  <c r="CF49" i="4"/>
  <c r="CE49" i="4"/>
  <c r="CD49" i="4"/>
  <c r="CC49" i="4"/>
  <c r="CB49" i="4"/>
  <c r="CA49" i="4"/>
  <c r="DT49" i="4" s="1"/>
  <c r="BZ49" i="4"/>
  <c r="BY49" i="4"/>
  <c r="BX49" i="4"/>
  <c r="BW49" i="4"/>
  <c r="BV49" i="4"/>
  <c r="BU49" i="4"/>
  <c r="BT49" i="4"/>
  <c r="BS49" i="4"/>
  <c r="BC49" i="4"/>
  <c r="S49" i="4"/>
  <c r="J49" i="4"/>
  <c r="K49" i="4" s="1"/>
  <c r="EX48" i="4"/>
  <c r="EW48" i="4"/>
  <c r="EV48" i="4"/>
  <c r="ES48" i="4"/>
  <c r="EF48" i="4"/>
  <c r="ED48" i="4" s="1"/>
  <c r="DX48" i="4"/>
  <c r="DV48" i="4"/>
  <c r="DR48" i="4"/>
  <c r="DP48" i="4"/>
  <c r="DN48" i="4"/>
  <c r="DK48" i="4"/>
  <c r="CT48" i="4"/>
  <c r="CQ48" i="4"/>
  <c r="DW48" i="4" s="1"/>
  <c r="CH48" i="4"/>
  <c r="CG48" i="4"/>
  <c r="DU48" i="4" s="1"/>
  <c r="CF48" i="4"/>
  <c r="CE48" i="4"/>
  <c r="CD48" i="4"/>
  <c r="CC48" i="4"/>
  <c r="CB48" i="4"/>
  <c r="CA48" i="4"/>
  <c r="DT48" i="4" s="1"/>
  <c r="BZ48" i="4"/>
  <c r="BY48" i="4"/>
  <c r="BX48" i="4"/>
  <c r="BW48" i="4"/>
  <c r="BV48" i="4"/>
  <c r="BU48" i="4"/>
  <c r="BT48" i="4"/>
  <c r="BS48" i="4"/>
  <c r="BC48" i="4"/>
  <c r="S48" i="4"/>
  <c r="J48" i="4"/>
  <c r="K48" i="4" s="1"/>
  <c r="EX47" i="4"/>
  <c r="EW47" i="4"/>
  <c r="EV47" i="4"/>
  <c r="DV47" i="4" s="1"/>
  <c r="ES47" i="4"/>
  <c r="EF47" i="4"/>
  <c r="ED47" i="4" s="1"/>
  <c r="DX47" i="4"/>
  <c r="DT47" i="4"/>
  <c r="DR47" i="4"/>
  <c r="DP47" i="4"/>
  <c r="DN47" i="4"/>
  <c r="DK47" i="4"/>
  <c r="CT47" i="4"/>
  <c r="CQ47" i="4"/>
  <c r="DW47" i="4" s="1"/>
  <c r="CH47" i="4"/>
  <c r="CG47" i="4"/>
  <c r="DU47" i="4" s="1"/>
  <c r="CF47" i="4"/>
  <c r="CE47" i="4"/>
  <c r="CD47" i="4"/>
  <c r="CC47" i="4"/>
  <c r="CB47" i="4"/>
  <c r="CA47" i="4"/>
  <c r="BZ47" i="4"/>
  <c r="BY47" i="4"/>
  <c r="BX47" i="4"/>
  <c r="BW47" i="4"/>
  <c r="BV47" i="4"/>
  <c r="BU47" i="4"/>
  <c r="BT47" i="4"/>
  <c r="BS47" i="4"/>
  <c r="CI47" i="4" s="1"/>
  <c r="DQ47" i="4" s="1"/>
  <c r="DS47" i="4" s="1"/>
  <c r="BC47" i="4"/>
  <c r="S47" i="4"/>
  <c r="J47" i="4"/>
  <c r="K47" i="4" s="1"/>
  <c r="EX46" i="4"/>
  <c r="EW46" i="4"/>
  <c r="EV46" i="4"/>
  <c r="DV46" i="4" s="1"/>
  <c r="ES46" i="4"/>
  <c r="EF46" i="4"/>
  <c r="ED46" i="4" s="1"/>
  <c r="DX46" i="4"/>
  <c r="DR46" i="4"/>
  <c r="DP46" i="4"/>
  <c r="DN46" i="4"/>
  <c r="DK46" i="4"/>
  <c r="CT46" i="4"/>
  <c r="CQ46" i="4"/>
  <c r="DW46" i="4" s="1"/>
  <c r="CH46" i="4"/>
  <c r="CG46" i="4"/>
  <c r="DU46" i="4" s="1"/>
  <c r="CF46" i="4"/>
  <c r="CE46" i="4"/>
  <c r="CD46" i="4"/>
  <c r="CC46" i="4"/>
  <c r="CB46" i="4"/>
  <c r="CA46" i="4"/>
  <c r="DT46" i="4" s="1"/>
  <c r="BZ46" i="4"/>
  <c r="BY46" i="4"/>
  <c r="BX46" i="4"/>
  <c r="BW46" i="4"/>
  <c r="BV46" i="4"/>
  <c r="BU46" i="4"/>
  <c r="BT46" i="4"/>
  <c r="BS46" i="4"/>
  <c r="BC46" i="4"/>
  <c r="S46" i="4"/>
  <c r="J46" i="4"/>
  <c r="ET46" i="4" s="1"/>
  <c r="EU46" i="4" s="1"/>
  <c r="EX45" i="4"/>
  <c r="EW45" i="4"/>
  <c r="EV45" i="4"/>
  <c r="DV45" i="4" s="1"/>
  <c r="ES45" i="4"/>
  <c r="EF45" i="4"/>
  <c r="ED45" i="4" s="1"/>
  <c r="DX45" i="4"/>
  <c r="DR45" i="4"/>
  <c r="DP45" i="4"/>
  <c r="DN45" i="4"/>
  <c r="DK45" i="4"/>
  <c r="CT45" i="4"/>
  <c r="DW45" i="4" s="1"/>
  <c r="CQ45" i="4"/>
  <c r="CH45" i="4"/>
  <c r="CG45" i="4"/>
  <c r="DU45" i="4" s="1"/>
  <c r="CF45" i="4"/>
  <c r="CE45" i="4"/>
  <c r="CD45" i="4"/>
  <c r="CC45" i="4"/>
  <c r="CB45" i="4"/>
  <c r="CA45" i="4"/>
  <c r="DT45" i="4" s="1"/>
  <c r="BZ45" i="4"/>
  <c r="BY45" i="4"/>
  <c r="BX45" i="4"/>
  <c r="BW45" i="4"/>
  <c r="BV45" i="4"/>
  <c r="BU45" i="4"/>
  <c r="BT45" i="4"/>
  <c r="BS45" i="4"/>
  <c r="CI45" i="4" s="1"/>
  <c r="DQ45" i="4" s="1"/>
  <c r="BC45" i="4"/>
  <c r="S45" i="4"/>
  <c r="J45" i="4"/>
  <c r="K45" i="4" s="1"/>
  <c r="EX44" i="4"/>
  <c r="EW44" i="4"/>
  <c r="EV44" i="4"/>
  <c r="DV44" i="4" s="1"/>
  <c r="ES44" i="4"/>
  <c r="EF44" i="4"/>
  <c r="ED44" i="4"/>
  <c r="DX44" i="4"/>
  <c r="DR44" i="4"/>
  <c r="DP44" i="4"/>
  <c r="DN44" i="4"/>
  <c r="DK44" i="4"/>
  <c r="CT44" i="4"/>
  <c r="CQ44" i="4"/>
  <c r="DW44" i="4" s="1"/>
  <c r="CH44" i="4"/>
  <c r="CG44" i="4"/>
  <c r="DU44" i="4" s="1"/>
  <c r="CF44" i="4"/>
  <c r="CE44" i="4"/>
  <c r="CD44" i="4"/>
  <c r="CC44" i="4"/>
  <c r="CB44" i="4"/>
  <c r="CA44" i="4"/>
  <c r="DT44" i="4" s="1"/>
  <c r="BZ44" i="4"/>
  <c r="BY44" i="4"/>
  <c r="BX44" i="4"/>
  <c r="BW44" i="4"/>
  <c r="BV44" i="4"/>
  <c r="BU44" i="4"/>
  <c r="BT44" i="4"/>
  <c r="BS44" i="4"/>
  <c r="CI44" i="4" s="1"/>
  <c r="DQ44" i="4" s="1"/>
  <c r="DS44" i="4" s="1"/>
  <c r="BC44" i="4"/>
  <c r="S44" i="4"/>
  <c r="J44" i="4"/>
  <c r="ET44" i="4" s="1"/>
  <c r="EU44" i="4" s="1"/>
  <c r="EX43" i="4"/>
  <c r="EW43" i="4"/>
  <c r="EV43" i="4"/>
  <c r="DV43" i="4" s="1"/>
  <c r="ES43" i="4"/>
  <c r="EF43" i="4"/>
  <c r="ED43" i="4" s="1"/>
  <c r="DX43" i="4"/>
  <c r="DR43" i="4"/>
  <c r="DP43" i="4"/>
  <c r="DN43" i="4"/>
  <c r="DK43" i="4"/>
  <c r="CT43" i="4"/>
  <c r="DW43" i="4" s="1"/>
  <c r="CQ43" i="4"/>
  <c r="CH43" i="4"/>
  <c r="CG43" i="4"/>
  <c r="DU43" i="4" s="1"/>
  <c r="CF43" i="4"/>
  <c r="CE43" i="4"/>
  <c r="CD43" i="4"/>
  <c r="CC43" i="4"/>
  <c r="CB43" i="4"/>
  <c r="CA43" i="4"/>
  <c r="DT43" i="4" s="1"/>
  <c r="BZ43" i="4"/>
  <c r="BY43" i="4"/>
  <c r="BX43" i="4"/>
  <c r="BW43" i="4"/>
  <c r="BV43" i="4"/>
  <c r="BU43" i="4"/>
  <c r="BT43" i="4"/>
  <c r="BS43" i="4"/>
  <c r="BC43" i="4"/>
  <c r="S43" i="4"/>
  <c r="K43" i="4"/>
  <c r="J43" i="4"/>
  <c r="ET43" i="4" s="1"/>
  <c r="EU43" i="4" s="1"/>
  <c r="EX42" i="4"/>
  <c r="EW42" i="4"/>
  <c r="EV42" i="4"/>
  <c r="DV42" i="4" s="1"/>
  <c r="ES42" i="4"/>
  <c r="EF42" i="4"/>
  <c r="ED42" i="4" s="1"/>
  <c r="DX42" i="4"/>
  <c r="DT42" i="4"/>
  <c r="DR42" i="4"/>
  <c r="DP42" i="4"/>
  <c r="DN42" i="4"/>
  <c r="DK42" i="4"/>
  <c r="CT42" i="4"/>
  <c r="CQ42" i="4"/>
  <c r="CH42" i="4"/>
  <c r="CG42" i="4"/>
  <c r="DU42" i="4" s="1"/>
  <c r="CF42" i="4"/>
  <c r="CE42" i="4"/>
  <c r="CD42" i="4"/>
  <c r="CC42" i="4"/>
  <c r="CB42" i="4"/>
  <c r="CA42" i="4"/>
  <c r="BZ42" i="4"/>
  <c r="BY42" i="4"/>
  <c r="BX42" i="4"/>
  <c r="BW42" i="4"/>
  <c r="BV42" i="4"/>
  <c r="BU42" i="4"/>
  <c r="BT42" i="4"/>
  <c r="BS42" i="4"/>
  <c r="BC42" i="4"/>
  <c r="S42" i="4"/>
  <c r="J42" i="4"/>
  <c r="ET42" i="4" s="1"/>
  <c r="EU42" i="4" s="1"/>
  <c r="EX41" i="4"/>
  <c r="EW41" i="4"/>
  <c r="EV41" i="4"/>
  <c r="DV41" i="4" s="1"/>
  <c r="ES41" i="4"/>
  <c r="EF41" i="4"/>
  <c r="ED41" i="4" s="1"/>
  <c r="DX41" i="4"/>
  <c r="DR41" i="4"/>
  <c r="DP41" i="4"/>
  <c r="DN41" i="4"/>
  <c r="DK41" i="4"/>
  <c r="CT41" i="4"/>
  <c r="DW41" i="4" s="1"/>
  <c r="CQ41" i="4"/>
  <c r="CH41" i="4"/>
  <c r="CG41" i="4"/>
  <c r="DU41" i="4" s="1"/>
  <c r="CF41" i="4"/>
  <c r="CE41" i="4"/>
  <c r="CD41" i="4"/>
  <c r="CC41" i="4"/>
  <c r="CB41" i="4"/>
  <c r="CA41" i="4"/>
  <c r="DT41" i="4" s="1"/>
  <c r="BZ41" i="4"/>
  <c r="BY41" i="4"/>
  <c r="BX41" i="4"/>
  <c r="BW41" i="4"/>
  <c r="BV41" i="4"/>
  <c r="BU41" i="4"/>
  <c r="BT41" i="4"/>
  <c r="BS41" i="4"/>
  <c r="BC41" i="4"/>
  <c r="CI41" i="4" s="1"/>
  <c r="DQ41" i="4" s="1"/>
  <c r="DS41" i="4" s="1"/>
  <c r="S41" i="4"/>
  <c r="J41" i="4"/>
  <c r="K41" i="4" s="1"/>
  <c r="EX40" i="4"/>
  <c r="EW40" i="4"/>
  <c r="EV40" i="4"/>
  <c r="DV40" i="4" s="1"/>
  <c r="ES40" i="4"/>
  <c r="EF40" i="4"/>
  <c r="ED40" i="4" s="1"/>
  <c r="DX40" i="4"/>
  <c r="DR40" i="4"/>
  <c r="DP40" i="4"/>
  <c r="DN40" i="4"/>
  <c r="DK40" i="4"/>
  <c r="CT40" i="4"/>
  <c r="CQ40" i="4"/>
  <c r="DW40" i="4" s="1"/>
  <c r="CH40" i="4"/>
  <c r="CG40" i="4"/>
  <c r="DU40" i="4" s="1"/>
  <c r="CF40" i="4"/>
  <c r="CE40" i="4"/>
  <c r="CD40" i="4"/>
  <c r="CC40" i="4"/>
  <c r="CB40" i="4"/>
  <c r="CA40" i="4"/>
  <c r="DT40" i="4" s="1"/>
  <c r="BZ40" i="4"/>
  <c r="BY40" i="4"/>
  <c r="BX40" i="4"/>
  <c r="BW40" i="4"/>
  <c r="BV40" i="4"/>
  <c r="BU40" i="4"/>
  <c r="BT40" i="4"/>
  <c r="BS40" i="4"/>
  <c r="BC40" i="4"/>
  <c r="S40" i="4"/>
  <c r="J40" i="4"/>
  <c r="ET40" i="4" s="1"/>
  <c r="EU40" i="4" s="1"/>
  <c r="EX39" i="4"/>
  <c r="EW39" i="4"/>
  <c r="EV39" i="4"/>
  <c r="DV39" i="4" s="1"/>
  <c r="ES39" i="4"/>
  <c r="EF39" i="4"/>
  <c r="ED39" i="4" s="1"/>
  <c r="DX39" i="4"/>
  <c r="DW39" i="4"/>
  <c r="DT39" i="4"/>
  <c r="DR39" i="4"/>
  <c r="DP39" i="4"/>
  <c r="DN39" i="4"/>
  <c r="DK39" i="4"/>
  <c r="CT39" i="4"/>
  <c r="CQ39" i="4"/>
  <c r="CH39" i="4"/>
  <c r="CG39" i="4"/>
  <c r="DU39" i="4" s="1"/>
  <c r="CF39" i="4"/>
  <c r="CE39" i="4"/>
  <c r="CD39" i="4"/>
  <c r="CC39" i="4"/>
  <c r="CB39" i="4"/>
  <c r="CA39" i="4"/>
  <c r="BZ39" i="4"/>
  <c r="BY39" i="4"/>
  <c r="BX39" i="4"/>
  <c r="BW39" i="4"/>
  <c r="BV39" i="4"/>
  <c r="BU39" i="4"/>
  <c r="BT39" i="4"/>
  <c r="BS39" i="4"/>
  <c r="BC39" i="4"/>
  <c r="S39" i="4"/>
  <c r="J39" i="4"/>
  <c r="K39" i="4" s="1"/>
  <c r="EX38" i="4"/>
  <c r="EW38" i="4"/>
  <c r="EV38" i="4"/>
  <c r="ES38" i="4"/>
  <c r="EF38" i="4"/>
  <c r="ED38" i="4" s="1"/>
  <c r="DX38" i="4"/>
  <c r="DV38" i="4"/>
  <c r="DT38" i="4"/>
  <c r="DR38" i="4"/>
  <c r="DP38" i="4"/>
  <c r="DN38" i="4"/>
  <c r="DK38" i="4"/>
  <c r="CT38" i="4"/>
  <c r="CQ38" i="4"/>
  <c r="CH38" i="4"/>
  <c r="CG38" i="4"/>
  <c r="DU38" i="4" s="1"/>
  <c r="CF38" i="4"/>
  <c r="CE38" i="4"/>
  <c r="CD38" i="4"/>
  <c r="CC38" i="4"/>
  <c r="CB38" i="4"/>
  <c r="CA38" i="4"/>
  <c r="BZ38" i="4"/>
  <c r="BY38" i="4"/>
  <c r="BX38" i="4"/>
  <c r="BW38" i="4"/>
  <c r="BV38" i="4"/>
  <c r="BU38" i="4"/>
  <c r="BT38" i="4"/>
  <c r="BS38" i="4"/>
  <c r="BC38" i="4"/>
  <c r="S38" i="4"/>
  <c r="J38" i="4"/>
  <c r="ET38" i="4" s="1"/>
  <c r="EU38" i="4" s="1"/>
  <c r="EX37" i="4"/>
  <c r="EW37" i="4"/>
  <c r="EV37" i="4"/>
  <c r="DV37" i="4" s="1"/>
  <c r="ES37" i="4"/>
  <c r="EF37" i="4"/>
  <c r="ED37" i="4" s="1"/>
  <c r="DX37" i="4"/>
  <c r="DW37" i="4"/>
  <c r="DR37" i="4"/>
  <c r="DP37" i="4"/>
  <c r="DN37" i="4"/>
  <c r="DK37" i="4"/>
  <c r="CT37" i="4"/>
  <c r="CQ37" i="4"/>
  <c r="CH37" i="4"/>
  <c r="CG37" i="4"/>
  <c r="DU37" i="4" s="1"/>
  <c r="CF37" i="4"/>
  <c r="CE37" i="4"/>
  <c r="CD37" i="4"/>
  <c r="CC37" i="4"/>
  <c r="CB37" i="4"/>
  <c r="CA37" i="4"/>
  <c r="DT37" i="4" s="1"/>
  <c r="BZ37" i="4"/>
  <c r="BY37" i="4"/>
  <c r="BX37" i="4"/>
  <c r="BW37" i="4"/>
  <c r="BV37" i="4"/>
  <c r="BU37" i="4"/>
  <c r="BT37" i="4"/>
  <c r="BS37" i="4"/>
  <c r="BC37" i="4"/>
  <c r="S37" i="4"/>
  <c r="J37" i="4"/>
  <c r="K37" i="4" s="1"/>
  <c r="EX36" i="4"/>
  <c r="EW36" i="4"/>
  <c r="EV36" i="4"/>
  <c r="DV36" i="4" s="1"/>
  <c r="ES36" i="4"/>
  <c r="EF36" i="4"/>
  <c r="ED36" i="4" s="1"/>
  <c r="DX36" i="4"/>
  <c r="DU36" i="4"/>
  <c r="DT36" i="4"/>
  <c r="DR36" i="4"/>
  <c r="DP36" i="4"/>
  <c r="DN36" i="4"/>
  <c r="DK36" i="4"/>
  <c r="CT36" i="4"/>
  <c r="CQ36" i="4"/>
  <c r="CH36" i="4"/>
  <c r="CG36" i="4"/>
  <c r="CF36" i="4"/>
  <c r="CE36" i="4"/>
  <c r="CD36" i="4"/>
  <c r="CC36" i="4"/>
  <c r="CB36" i="4"/>
  <c r="CA36" i="4"/>
  <c r="BZ36" i="4"/>
  <c r="BY36" i="4"/>
  <c r="BX36" i="4"/>
  <c r="BW36" i="4"/>
  <c r="BV36" i="4"/>
  <c r="BU36" i="4"/>
  <c r="BT36" i="4"/>
  <c r="BS36" i="4"/>
  <c r="BC36" i="4"/>
  <c r="S36" i="4"/>
  <c r="J36" i="4"/>
  <c r="ET36" i="4" s="1"/>
  <c r="EU36" i="4" s="1"/>
  <c r="EX35" i="4"/>
  <c r="EW35" i="4"/>
  <c r="EV35" i="4"/>
  <c r="DV35" i="4" s="1"/>
  <c r="ES35" i="4"/>
  <c r="EF35" i="4"/>
  <c r="ED35" i="4" s="1"/>
  <c r="DX35" i="4"/>
  <c r="DR35" i="4"/>
  <c r="DP35" i="4"/>
  <c r="DN35" i="4"/>
  <c r="DK35" i="4"/>
  <c r="CT35" i="4"/>
  <c r="CQ35" i="4"/>
  <c r="CH35" i="4"/>
  <c r="CG35" i="4"/>
  <c r="DU35" i="4" s="1"/>
  <c r="CF35" i="4"/>
  <c r="CE35" i="4"/>
  <c r="CD35" i="4"/>
  <c r="CC35" i="4"/>
  <c r="CB35" i="4"/>
  <c r="CA35" i="4"/>
  <c r="DT35" i="4" s="1"/>
  <c r="BZ35" i="4"/>
  <c r="BY35" i="4"/>
  <c r="BX35" i="4"/>
  <c r="BW35" i="4"/>
  <c r="BV35" i="4"/>
  <c r="BU35" i="4"/>
  <c r="BT35" i="4"/>
  <c r="BS35" i="4"/>
  <c r="CI35" i="4" s="1"/>
  <c r="DQ35" i="4" s="1"/>
  <c r="DS35" i="4" s="1"/>
  <c r="BC35" i="4"/>
  <c r="S35" i="4"/>
  <c r="J35" i="4"/>
  <c r="ET35" i="4" s="1"/>
  <c r="EU35" i="4" s="1"/>
  <c r="EX34" i="4"/>
  <c r="EW34" i="4"/>
  <c r="EV34" i="4"/>
  <c r="DV34" i="4" s="1"/>
  <c r="ES34" i="4"/>
  <c r="EF34" i="4"/>
  <c r="ED34" i="4" s="1"/>
  <c r="DX34" i="4"/>
  <c r="DT34" i="4"/>
  <c r="DR34" i="4"/>
  <c r="DP34" i="4"/>
  <c r="DN34" i="4"/>
  <c r="DK34" i="4"/>
  <c r="CT34" i="4"/>
  <c r="CQ34" i="4"/>
  <c r="CH34" i="4"/>
  <c r="CG34" i="4"/>
  <c r="DU34" i="4" s="1"/>
  <c r="CF34" i="4"/>
  <c r="CE34" i="4"/>
  <c r="CD34" i="4"/>
  <c r="CC34" i="4"/>
  <c r="CB34" i="4"/>
  <c r="CA34" i="4"/>
  <c r="BZ34" i="4"/>
  <c r="BY34" i="4"/>
  <c r="BX34" i="4"/>
  <c r="BW34" i="4"/>
  <c r="BV34" i="4"/>
  <c r="BU34" i="4"/>
  <c r="BT34" i="4"/>
  <c r="BS34" i="4"/>
  <c r="BC34" i="4"/>
  <c r="S34" i="4"/>
  <c r="K34" i="4"/>
  <c r="J34" i="4"/>
  <c r="ET34" i="4" s="1"/>
  <c r="EU34" i="4" s="1"/>
  <c r="EX33" i="4"/>
  <c r="EW33" i="4"/>
  <c r="EV33" i="4"/>
  <c r="DV33" i="4" s="1"/>
  <c r="ES33" i="4"/>
  <c r="EF33" i="4"/>
  <c r="ED33" i="4" s="1"/>
  <c r="DX33" i="4"/>
  <c r="DR33" i="4"/>
  <c r="DP33" i="4"/>
  <c r="DN33" i="4"/>
  <c r="DK33" i="4"/>
  <c r="CT33" i="4"/>
  <c r="CQ33" i="4"/>
  <c r="CH33" i="4"/>
  <c r="CG33" i="4"/>
  <c r="DU33" i="4" s="1"/>
  <c r="CF33" i="4"/>
  <c r="CE33" i="4"/>
  <c r="CD33" i="4"/>
  <c r="CC33" i="4"/>
  <c r="CB33" i="4"/>
  <c r="CA33" i="4"/>
  <c r="DT33" i="4" s="1"/>
  <c r="BZ33" i="4"/>
  <c r="BY33" i="4"/>
  <c r="BX33" i="4"/>
  <c r="BW33" i="4"/>
  <c r="BV33" i="4"/>
  <c r="BU33" i="4"/>
  <c r="BT33" i="4"/>
  <c r="BS33" i="4"/>
  <c r="BC33" i="4"/>
  <c r="S33" i="4"/>
  <c r="J33" i="4"/>
  <c r="K33" i="4" s="1"/>
  <c r="EX32" i="4"/>
  <c r="EW32" i="4"/>
  <c r="EV32" i="4"/>
  <c r="ES32" i="4"/>
  <c r="EF32" i="4"/>
  <c r="ED32" i="4" s="1"/>
  <c r="DX32" i="4"/>
  <c r="DV32" i="4"/>
  <c r="DT32" i="4"/>
  <c r="DR32" i="4"/>
  <c r="DP32" i="4"/>
  <c r="DN32" i="4"/>
  <c r="DK32" i="4"/>
  <c r="CT32" i="4"/>
  <c r="CQ32" i="4"/>
  <c r="CH32" i="4"/>
  <c r="CG32" i="4"/>
  <c r="DU32" i="4" s="1"/>
  <c r="CF32" i="4"/>
  <c r="CE32" i="4"/>
  <c r="CD32" i="4"/>
  <c r="CC32" i="4"/>
  <c r="CB32" i="4"/>
  <c r="CA32" i="4"/>
  <c r="BZ32" i="4"/>
  <c r="BY32" i="4"/>
  <c r="BX32" i="4"/>
  <c r="BW32" i="4"/>
  <c r="BV32" i="4"/>
  <c r="BU32" i="4"/>
  <c r="BT32" i="4"/>
  <c r="BS32" i="4"/>
  <c r="BC32" i="4"/>
  <c r="CI32" i="4" s="1"/>
  <c r="DQ32" i="4" s="1"/>
  <c r="S32" i="4"/>
  <c r="J32" i="4"/>
  <c r="ET32" i="4" s="1"/>
  <c r="EU32" i="4" s="1"/>
  <c r="EX31" i="4"/>
  <c r="EW31" i="4"/>
  <c r="EV31" i="4"/>
  <c r="DV31" i="4" s="1"/>
  <c r="ES31" i="4"/>
  <c r="EF31" i="4"/>
  <c r="ED31" i="4" s="1"/>
  <c r="DX31" i="4"/>
  <c r="DW31" i="4"/>
  <c r="DR31" i="4"/>
  <c r="DP31" i="4"/>
  <c r="DN31" i="4"/>
  <c r="DK31" i="4"/>
  <c r="CT31" i="4"/>
  <c r="CQ31" i="4"/>
  <c r="CH31" i="4"/>
  <c r="CG31" i="4"/>
  <c r="DU31" i="4" s="1"/>
  <c r="CF31" i="4"/>
  <c r="CE31" i="4"/>
  <c r="CD31" i="4"/>
  <c r="CC31" i="4"/>
  <c r="CB31" i="4"/>
  <c r="CA31" i="4"/>
  <c r="DT31" i="4" s="1"/>
  <c r="BZ31" i="4"/>
  <c r="BY31" i="4"/>
  <c r="BX31" i="4"/>
  <c r="BW31" i="4"/>
  <c r="BV31" i="4"/>
  <c r="BU31" i="4"/>
  <c r="BT31" i="4"/>
  <c r="BS31" i="4"/>
  <c r="BC31" i="4"/>
  <c r="S31" i="4"/>
  <c r="J31" i="4"/>
  <c r="K31" i="4" s="1"/>
  <c r="EX30" i="4"/>
  <c r="EW30" i="4"/>
  <c r="EV30" i="4"/>
  <c r="ES30" i="4"/>
  <c r="EF30" i="4"/>
  <c r="ED30" i="4" s="1"/>
  <c r="DX30" i="4"/>
  <c r="DV30" i="4"/>
  <c r="DT30" i="4"/>
  <c r="DR30" i="4"/>
  <c r="DP30" i="4"/>
  <c r="DN30" i="4"/>
  <c r="DK30" i="4"/>
  <c r="CT30" i="4"/>
  <c r="CQ30" i="4"/>
  <c r="CH30" i="4"/>
  <c r="CG30" i="4"/>
  <c r="DU30" i="4" s="1"/>
  <c r="CF30" i="4"/>
  <c r="CE30" i="4"/>
  <c r="CD30" i="4"/>
  <c r="CC30" i="4"/>
  <c r="CB30" i="4"/>
  <c r="CA30" i="4"/>
  <c r="BZ30" i="4"/>
  <c r="BY30" i="4"/>
  <c r="BX30" i="4"/>
  <c r="BW30" i="4"/>
  <c r="BV30" i="4"/>
  <c r="BU30" i="4"/>
  <c r="BT30" i="4"/>
  <c r="BS30" i="4"/>
  <c r="BC30" i="4"/>
  <c r="CI30" i="4" s="1"/>
  <c r="DQ30" i="4" s="1"/>
  <c r="S30" i="4"/>
  <c r="J30" i="4"/>
  <c r="ET30" i="4" s="1"/>
  <c r="EU30" i="4" s="1"/>
  <c r="EX29" i="4"/>
  <c r="EW29" i="4"/>
  <c r="EV29" i="4"/>
  <c r="DV29" i="4" s="1"/>
  <c r="ES29" i="4"/>
  <c r="EF29" i="4"/>
  <c r="ED29" i="4" s="1"/>
  <c r="DX29" i="4"/>
  <c r="DW29" i="4"/>
  <c r="DR29" i="4"/>
  <c r="DP29" i="4"/>
  <c r="DN29" i="4"/>
  <c r="DK29" i="4"/>
  <c r="CT29" i="4"/>
  <c r="CQ29" i="4"/>
  <c r="CH29" i="4"/>
  <c r="CG29" i="4"/>
  <c r="DU29" i="4" s="1"/>
  <c r="CF29" i="4"/>
  <c r="CE29" i="4"/>
  <c r="CD29" i="4"/>
  <c r="CC29" i="4"/>
  <c r="CB29" i="4"/>
  <c r="CA29" i="4"/>
  <c r="DT29" i="4" s="1"/>
  <c r="BZ29" i="4"/>
  <c r="BY29" i="4"/>
  <c r="BX29" i="4"/>
  <c r="BW29" i="4"/>
  <c r="BV29" i="4"/>
  <c r="BU29" i="4"/>
  <c r="BT29" i="4"/>
  <c r="BS29" i="4"/>
  <c r="BC29" i="4"/>
  <c r="S29" i="4"/>
  <c r="J29" i="4"/>
  <c r="K29" i="4" s="1"/>
  <c r="EX28" i="4"/>
  <c r="EW28" i="4"/>
  <c r="EV28" i="4"/>
  <c r="DV28" i="4" s="1"/>
  <c r="ES28" i="4"/>
  <c r="EF28" i="4"/>
  <c r="ED28" i="4" s="1"/>
  <c r="DX28" i="4"/>
  <c r="DT28" i="4"/>
  <c r="DR28" i="4"/>
  <c r="DP28" i="4"/>
  <c r="DN28" i="4"/>
  <c r="DK28" i="4"/>
  <c r="CT28" i="4"/>
  <c r="CQ28" i="4"/>
  <c r="DW28" i="4" s="1"/>
  <c r="CH28" i="4"/>
  <c r="CG28" i="4"/>
  <c r="DU28" i="4" s="1"/>
  <c r="CF28" i="4"/>
  <c r="CE28" i="4"/>
  <c r="CD28" i="4"/>
  <c r="CC28" i="4"/>
  <c r="CB28" i="4"/>
  <c r="CA28" i="4"/>
  <c r="BZ28" i="4"/>
  <c r="BY28" i="4"/>
  <c r="BX28" i="4"/>
  <c r="BW28" i="4"/>
  <c r="BV28" i="4"/>
  <c r="BU28" i="4"/>
  <c r="BT28" i="4"/>
  <c r="BS28" i="4"/>
  <c r="CI28" i="4" s="1"/>
  <c r="DQ28" i="4" s="1"/>
  <c r="DS28" i="4" s="1"/>
  <c r="BC28" i="4"/>
  <c r="S28" i="4"/>
  <c r="J28" i="4"/>
  <c r="ET28" i="4" s="1"/>
  <c r="EU28" i="4" s="1"/>
  <c r="EX27" i="4"/>
  <c r="EW27" i="4"/>
  <c r="EV27" i="4"/>
  <c r="DV27" i="4" s="1"/>
  <c r="ES27" i="4"/>
  <c r="EF27" i="4"/>
  <c r="ED27" i="4" s="1"/>
  <c r="DX27" i="4"/>
  <c r="DR27" i="4"/>
  <c r="DP27" i="4"/>
  <c r="DN27" i="4"/>
  <c r="DK27" i="4"/>
  <c r="CT27" i="4"/>
  <c r="DW27" i="4" s="1"/>
  <c r="CQ27" i="4"/>
  <c r="CH27" i="4"/>
  <c r="CG27" i="4"/>
  <c r="DU27" i="4" s="1"/>
  <c r="CF27" i="4"/>
  <c r="CE27" i="4"/>
  <c r="CD27" i="4"/>
  <c r="CC27" i="4"/>
  <c r="CB27" i="4"/>
  <c r="CA27" i="4"/>
  <c r="DT27" i="4" s="1"/>
  <c r="BZ27" i="4"/>
  <c r="BY27" i="4"/>
  <c r="BX27" i="4"/>
  <c r="BW27" i="4"/>
  <c r="BV27" i="4"/>
  <c r="BU27" i="4"/>
  <c r="BT27" i="4"/>
  <c r="BS27" i="4"/>
  <c r="BC27" i="4"/>
  <c r="S27" i="4"/>
  <c r="K27" i="4"/>
  <c r="J27" i="4"/>
  <c r="ET27" i="4" s="1"/>
  <c r="EU27" i="4" s="1"/>
  <c r="EX26" i="4"/>
  <c r="EW26" i="4"/>
  <c r="EV26" i="4"/>
  <c r="DV26" i="4" s="1"/>
  <c r="ES26" i="4"/>
  <c r="EF26" i="4"/>
  <c r="ED26" i="4" s="1"/>
  <c r="DX26" i="4"/>
  <c r="DU26" i="4"/>
  <c r="DT26" i="4"/>
  <c r="DR26" i="4"/>
  <c r="DP26" i="4"/>
  <c r="DN26" i="4"/>
  <c r="DK26" i="4"/>
  <c r="CT26" i="4"/>
  <c r="CQ26" i="4"/>
  <c r="CH26" i="4"/>
  <c r="CG26" i="4"/>
  <c r="CF26" i="4"/>
  <c r="CE26" i="4"/>
  <c r="CD26" i="4"/>
  <c r="CC26" i="4"/>
  <c r="CB26" i="4"/>
  <c r="CA26" i="4"/>
  <c r="BZ26" i="4"/>
  <c r="BY26" i="4"/>
  <c r="BX26" i="4"/>
  <c r="BW26" i="4"/>
  <c r="BV26" i="4"/>
  <c r="BU26" i="4"/>
  <c r="BT26" i="4"/>
  <c r="BS26" i="4"/>
  <c r="BC26" i="4"/>
  <c r="CI26" i="4" s="1"/>
  <c r="DQ26" i="4" s="1"/>
  <c r="S26" i="4"/>
  <c r="J26" i="4"/>
  <c r="ET26" i="4" s="1"/>
  <c r="EU26" i="4" s="1"/>
  <c r="EX25" i="4"/>
  <c r="EW25" i="4"/>
  <c r="EV25" i="4"/>
  <c r="DV25" i="4" s="1"/>
  <c r="ES25" i="4"/>
  <c r="EF25" i="4"/>
  <c r="ED25" i="4" s="1"/>
  <c r="DX25" i="4"/>
  <c r="DR25" i="4"/>
  <c r="DP25" i="4"/>
  <c r="DN25" i="4"/>
  <c r="DK25" i="4"/>
  <c r="CT25" i="4"/>
  <c r="CQ25" i="4"/>
  <c r="CH25" i="4"/>
  <c r="CG25" i="4"/>
  <c r="DU25" i="4" s="1"/>
  <c r="CF25" i="4"/>
  <c r="CE25" i="4"/>
  <c r="CD25" i="4"/>
  <c r="CC25" i="4"/>
  <c r="CB25" i="4"/>
  <c r="CA25" i="4"/>
  <c r="DT25" i="4" s="1"/>
  <c r="BZ25" i="4"/>
  <c r="BY25" i="4"/>
  <c r="BX25" i="4"/>
  <c r="BW25" i="4"/>
  <c r="BV25" i="4"/>
  <c r="BU25" i="4"/>
  <c r="BT25" i="4"/>
  <c r="BS25" i="4"/>
  <c r="CI25" i="4" s="1"/>
  <c r="DQ25" i="4" s="1"/>
  <c r="DS25" i="4" s="1"/>
  <c r="BC25" i="4"/>
  <c r="S25" i="4"/>
  <c r="J25" i="4"/>
  <c r="K25" i="4" s="1"/>
  <c r="EX24" i="4"/>
  <c r="EW24" i="4"/>
  <c r="EV24" i="4"/>
  <c r="DV24" i="4" s="1"/>
  <c r="ES24" i="4"/>
  <c r="EF24" i="4"/>
  <c r="ED24" i="4" s="1"/>
  <c r="DX24" i="4"/>
  <c r="DR24" i="4"/>
  <c r="DP24" i="4"/>
  <c r="DN24" i="4"/>
  <c r="DK24" i="4"/>
  <c r="CT24" i="4"/>
  <c r="CQ24" i="4"/>
  <c r="DW24" i="4" s="1"/>
  <c r="CH24" i="4"/>
  <c r="CG24" i="4"/>
  <c r="DU24" i="4" s="1"/>
  <c r="CF24" i="4"/>
  <c r="CE24" i="4"/>
  <c r="CD24" i="4"/>
  <c r="CC24" i="4"/>
  <c r="CB24" i="4"/>
  <c r="CA24" i="4"/>
  <c r="DT24" i="4" s="1"/>
  <c r="BZ24" i="4"/>
  <c r="BY24" i="4"/>
  <c r="BX24" i="4"/>
  <c r="BW24" i="4"/>
  <c r="BV24" i="4"/>
  <c r="BU24" i="4"/>
  <c r="BT24" i="4"/>
  <c r="BS24" i="4"/>
  <c r="BC24" i="4"/>
  <c r="S24" i="4"/>
  <c r="J24" i="4"/>
  <c r="ET24" i="4" s="1"/>
  <c r="EU24" i="4" s="1"/>
  <c r="EX23" i="4"/>
  <c r="EW23" i="4"/>
  <c r="EV23" i="4"/>
  <c r="DV23" i="4" s="1"/>
  <c r="ES23" i="4"/>
  <c r="EF23" i="4"/>
  <c r="ED23" i="4" s="1"/>
  <c r="DX23" i="4"/>
  <c r="DW23" i="4"/>
  <c r="DR23" i="4"/>
  <c r="DP23" i="4"/>
  <c r="DN23" i="4"/>
  <c r="DK23" i="4"/>
  <c r="CT23" i="4"/>
  <c r="CQ23" i="4"/>
  <c r="CH23" i="4"/>
  <c r="CG23" i="4"/>
  <c r="DU23" i="4" s="1"/>
  <c r="CF23" i="4"/>
  <c r="CE23" i="4"/>
  <c r="CD23" i="4"/>
  <c r="CC23" i="4"/>
  <c r="CB23" i="4"/>
  <c r="CA23" i="4"/>
  <c r="DT23" i="4" s="1"/>
  <c r="BZ23" i="4"/>
  <c r="BY23" i="4"/>
  <c r="BX23" i="4"/>
  <c r="BW23" i="4"/>
  <c r="BV23" i="4"/>
  <c r="BU23" i="4"/>
  <c r="BT23" i="4"/>
  <c r="BS23" i="4"/>
  <c r="BC23" i="4"/>
  <c r="S23" i="4"/>
  <c r="J23" i="4"/>
  <c r="K23" i="4" s="1"/>
  <c r="EX22" i="4"/>
  <c r="EW22" i="4"/>
  <c r="EV22" i="4"/>
  <c r="ES22" i="4"/>
  <c r="EF22" i="4"/>
  <c r="ED22" i="4" s="1"/>
  <c r="DX22" i="4"/>
  <c r="DV22" i="4"/>
  <c r="DT22" i="4"/>
  <c r="DR22" i="4"/>
  <c r="DP22" i="4"/>
  <c r="DN22" i="4"/>
  <c r="DK22" i="4"/>
  <c r="CT22" i="4"/>
  <c r="CQ22" i="4"/>
  <c r="CH22" i="4"/>
  <c r="CG22" i="4"/>
  <c r="DU22" i="4" s="1"/>
  <c r="CF22" i="4"/>
  <c r="CE22" i="4"/>
  <c r="CD22" i="4"/>
  <c r="CC22" i="4"/>
  <c r="CB22" i="4"/>
  <c r="CA22" i="4"/>
  <c r="BZ22" i="4"/>
  <c r="BY22" i="4"/>
  <c r="BX22" i="4"/>
  <c r="BW22" i="4"/>
  <c r="BV22" i="4"/>
  <c r="BU22" i="4"/>
  <c r="BT22" i="4"/>
  <c r="BS22" i="4"/>
  <c r="BC22" i="4"/>
  <c r="CI22" i="4" s="1"/>
  <c r="DQ22" i="4" s="1"/>
  <c r="S22" i="4"/>
  <c r="K22" i="4"/>
  <c r="J22" i="4"/>
  <c r="ET22" i="4" s="1"/>
  <c r="EU22" i="4" s="1"/>
  <c r="EX21" i="4"/>
  <c r="EW21" i="4"/>
  <c r="EV21" i="4"/>
  <c r="DV21" i="4" s="1"/>
  <c r="ES21" i="4"/>
  <c r="EF21" i="4"/>
  <c r="ED21" i="4" s="1"/>
  <c r="DX21" i="4"/>
  <c r="DR21" i="4"/>
  <c r="DP21" i="4"/>
  <c r="DN21" i="4"/>
  <c r="DK21" i="4"/>
  <c r="CT21" i="4"/>
  <c r="CQ21" i="4"/>
  <c r="DW21" i="4" s="1"/>
  <c r="CH21" i="4"/>
  <c r="CG21" i="4"/>
  <c r="DU21" i="4" s="1"/>
  <c r="CF21" i="4"/>
  <c r="CE21" i="4"/>
  <c r="CD21" i="4"/>
  <c r="CC21" i="4"/>
  <c r="CB21" i="4"/>
  <c r="CA21" i="4"/>
  <c r="DT21" i="4" s="1"/>
  <c r="BZ21" i="4"/>
  <c r="BY21" i="4"/>
  <c r="BX21" i="4"/>
  <c r="BW21" i="4"/>
  <c r="BV21" i="4"/>
  <c r="BU21" i="4"/>
  <c r="BT21" i="4"/>
  <c r="BS21" i="4"/>
  <c r="CI21" i="4" s="1"/>
  <c r="DQ21" i="4" s="1"/>
  <c r="DS21" i="4" s="1"/>
  <c r="BC21" i="4"/>
  <c r="S21" i="4"/>
  <c r="J21" i="4"/>
  <c r="K21" i="4" s="1"/>
  <c r="EX20" i="4"/>
  <c r="EW20" i="4"/>
  <c r="EV20" i="4"/>
  <c r="DV20" i="4" s="1"/>
  <c r="ES20" i="4"/>
  <c r="EF20" i="4"/>
  <c r="ED20" i="4" s="1"/>
  <c r="DX20" i="4"/>
  <c r="DU20" i="4"/>
  <c r="DR20" i="4"/>
  <c r="DP20" i="4"/>
  <c r="DN20" i="4"/>
  <c r="DK20" i="4"/>
  <c r="CT20" i="4"/>
  <c r="CQ20" i="4"/>
  <c r="DW20" i="4" s="1"/>
  <c r="CH20" i="4"/>
  <c r="CG20" i="4"/>
  <c r="CF20" i="4"/>
  <c r="CE20" i="4"/>
  <c r="CD20" i="4"/>
  <c r="CC20" i="4"/>
  <c r="CB20" i="4"/>
  <c r="CA20" i="4"/>
  <c r="DT20" i="4" s="1"/>
  <c r="BZ20" i="4"/>
  <c r="BY20" i="4"/>
  <c r="BX20" i="4"/>
  <c r="BW20" i="4"/>
  <c r="BV20" i="4"/>
  <c r="BU20" i="4"/>
  <c r="BT20" i="4"/>
  <c r="BS20" i="4"/>
  <c r="BC20" i="4"/>
  <c r="S20" i="4"/>
  <c r="J20" i="4"/>
  <c r="ET20" i="4" s="1"/>
  <c r="EU20" i="4" s="1"/>
  <c r="EX19" i="4"/>
  <c r="EW19" i="4"/>
  <c r="EV19" i="4"/>
  <c r="DV19" i="4" s="1"/>
  <c r="ES19" i="4"/>
  <c r="EF19" i="4"/>
  <c r="ED19" i="4" s="1"/>
  <c r="DX19" i="4"/>
  <c r="DR19" i="4"/>
  <c r="DP19" i="4"/>
  <c r="DN19" i="4"/>
  <c r="DK19" i="4"/>
  <c r="CT19" i="4"/>
  <c r="CQ19" i="4"/>
  <c r="CH19" i="4"/>
  <c r="CG19" i="4"/>
  <c r="DU19" i="4" s="1"/>
  <c r="CF19" i="4"/>
  <c r="CE19" i="4"/>
  <c r="CD19" i="4"/>
  <c r="CC19" i="4"/>
  <c r="CB19" i="4"/>
  <c r="CA19" i="4"/>
  <c r="DT19" i="4" s="1"/>
  <c r="BZ19" i="4"/>
  <c r="BY19" i="4"/>
  <c r="BX19" i="4"/>
  <c r="BW19" i="4"/>
  <c r="BV19" i="4"/>
  <c r="BU19" i="4"/>
  <c r="BT19" i="4"/>
  <c r="BS19" i="4"/>
  <c r="CI19" i="4" s="1"/>
  <c r="DQ19" i="4" s="1"/>
  <c r="DS19" i="4" s="1"/>
  <c r="BC19" i="4"/>
  <c r="S19" i="4"/>
  <c r="J19" i="4"/>
  <c r="ET19" i="4" s="1"/>
  <c r="EU19" i="4" s="1"/>
  <c r="EX18" i="4"/>
  <c r="EW18" i="4"/>
  <c r="EV18" i="4"/>
  <c r="DV18" i="4" s="1"/>
  <c r="ES18" i="4"/>
  <c r="EF18" i="4"/>
  <c r="ED18" i="4" s="1"/>
  <c r="DX18" i="4"/>
  <c r="DU18" i="4"/>
  <c r="DT18" i="4"/>
  <c r="DR18" i="4"/>
  <c r="DP18" i="4"/>
  <c r="DN18" i="4"/>
  <c r="DK18" i="4"/>
  <c r="CT18" i="4"/>
  <c r="CQ18" i="4"/>
  <c r="CH18" i="4"/>
  <c r="CG18" i="4"/>
  <c r="CF18" i="4"/>
  <c r="CE18" i="4"/>
  <c r="CD18" i="4"/>
  <c r="CC18" i="4"/>
  <c r="CB18" i="4"/>
  <c r="CA18" i="4"/>
  <c r="BZ18" i="4"/>
  <c r="BY18" i="4"/>
  <c r="BX18" i="4"/>
  <c r="BW18" i="4"/>
  <c r="BV18" i="4"/>
  <c r="BU18" i="4"/>
  <c r="BT18" i="4"/>
  <c r="BS18" i="4"/>
  <c r="BC18" i="4"/>
  <c r="CI18" i="4" s="1"/>
  <c r="DQ18" i="4" s="1"/>
  <c r="DS18" i="4" s="1"/>
  <c r="S18" i="4"/>
  <c r="J18" i="4"/>
  <c r="ET18" i="4" s="1"/>
  <c r="EU18" i="4" s="1"/>
  <c r="EX17" i="4"/>
  <c r="EW17" i="4"/>
  <c r="EV17" i="4"/>
  <c r="DV17" i="4" s="1"/>
  <c r="ES17" i="4"/>
  <c r="EF17" i="4"/>
  <c r="ED17" i="4" s="1"/>
  <c r="DX17" i="4"/>
  <c r="DR17" i="4"/>
  <c r="DP17" i="4"/>
  <c r="DN17" i="4"/>
  <c r="DK17" i="4"/>
  <c r="CT17" i="4"/>
  <c r="DW17" i="4" s="1"/>
  <c r="CQ17" i="4"/>
  <c r="CH17" i="4"/>
  <c r="CG17" i="4"/>
  <c r="DU17" i="4" s="1"/>
  <c r="CF17" i="4"/>
  <c r="CE17" i="4"/>
  <c r="CD17" i="4"/>
  <c r="CC17" i="4"/>
  <c r="CB17" i="4"/>
  <c r="CA17" i="4"/>
  <c r="DT17" i="4" s="1"/>
  <c r="BZ17" i="4"/>
  <c r="BY17" i="4"/>
  <c r="BX17" i="4"/>
  <c r="BW17" i="4"/>
  <c r="BV17" i="4"/>
  <c r="BU17" i="4"/>
  <c r="BT17" i="4"/>
  <c r="BS17" i="4"/>
  <c r="CI17" i="4" s="1"/>
  <c r="DQ17" i="4" s="1"/>
  <c r="BC17" i="4"/>
  <c r="S17" i="4"/>
  <c r="J17" i="4"/>
  <c r="K17" i="4" s="1"/>
  <c r="EX16" i="4"/>
  <c r="EW16" i="4"/>
  <c r="EV16" i="4"/>
  <c r="ES16" i="4"/>
  <c r="EF16" i="4"/>
  <c r="ED16" i="4" s="1"/>
  <c r="DX16" i="4"/>
  <c r="DV16" i="4"/>
  <c r="DR16" i="4"/>
  <c r="DP16" i="4"/>
  <c r="DN16" i="4"/>
  <c r="DK16" i="4"/>
  <c r="CT16" i="4"/>
  <c r="CQ16" i="4"/>
  <c r="DW16" i="4" s="1"/>
  <c r="CH16" i="4"/>
  <c r="CG16" i="4"/>
  <c r="DU16" i="4" s="1"/>
  <c r="CF16" i="4"/>
  <c r="CE16" i="4"/>
  <c r="CD16" i="4"/>
  <c r="CC16" i="4"/>
  <c r="CB16" i="4"/>
  <c r="CA16" i="4"/>
  <c r="DT16" i="4" s="1"/>
  <c r="BZ16" i="4"/>
  <c r="BY16" i="4"/>
  <c r="BX16" i="4"/>
  <c r="BW16" i="4"/>
  <c r="BV16" i="4"/>
  <c r="BU16" i="4"/>
  <c r="BT16" i="4"/>
  <c r="BS16" i="4"/>
  <c r="BC16" i="4"/>
  <c r="CI16" i="4" s="1"/>
  <c r="DQ16" i="4" s="1"/>
  <c r="DS16" i="4" s="1"/>
  <c r="S16" i="4"/>
  <c r="J16" i="4"/>
  <c r="ET16" i="4" s="1"/>
  <c r="EU16" i="4" s="1"/>
  <c r="EX15" i="4"/>
  <c r="EW15" i="4"/>
  <c r="EV15" i="4"/>
  <c r="DV15" i="4" s="1"/>
  <c r="ES15" i="4"/>
  <c r="EF15" i="4"/>
  <c r="ED15" i="4" s="1"/>
  <c r="DX15" i="4"/>
  <c r="DT15" i="4"/>
  <c r="DR15" i="4"/>
  <c r="DP15" i="4"/>
  <c r="DN15" i="4"/>
  <c r="DK15" i="4"/>
  <c r="CT15" i="4"/>
  <c r="DW15" i="4" s="1"/>
  <c r="CQ15" i="4"/>
  <c r="CH15" i="4"/>
  <c r="CG15" i="4"/>
  <c r="DU15" i="4" s="1"/>
  <c r="CF15" i="4"/>
  <c r="CE15" i="4"/>
  <c r="CD15" i="4"/>
  <c r="CC15" i="4"/>
  <c r="CB15" i="4"/>
  <c r="CA15" i="4"/>
  <c r="BZ15" i="4"/>
  <c r="BY15" i="4"/>
  <c r="BX15" i="4"/>
  <c r="BW15" i="4"/>
  <c r="BV15" i="4"/>
  <c r="BU15" i="4"/>
  <c r="BT15" i="4"/>
  <c r="BS15" i="4"/>
  <c r="BC15" i="4"/>
  <c r="S15" i="4"/>
  <c r="J15" i="4"/>
  <c r="K15" i="4" s="1"/>
  <c r="EX14" i="4"/>
  <c r="EW14" i="4"/>
  <c r="EV14" i="4"/>
  <c r="ES14" i="4"/>
  <c r="EF14" i="4"/>
  <c r="ED14" i="4" s="1"/>
  <c r="DX14" i="4"/>
  <c r="DV14" i="4"/>
  <c r="DT14" i="4"/>
  <c r="DR14" i="4"/>
  <c r="DP14" i="4"/>
  <c r="DN14" i="4"/>
  <c r="DK14" i="4"/>
  <c r="CT14" i="4"/>
  <c r="CQ14" i="4"/>
  <c r="CH14" i="4"/>
  <c r="CG14" i="4"/>
  <c r="DU14" i="4" s="1"/>
  <c r="CF14" i="4"/>
  <c r="CE14" i="4"/>
  <c r="CD14" i="4"/>
  <c r="CC14" i="4"/>
  <c r="CB14" i="4"/>
  <c r="CA14" i="4"/>
  <c r="BZ14" i="4"/>
  <c r="BY14" i="4"/>
  <c r="BX14" i="4"/>
  <c r="BW14" i="4"/>
  <c r="BV14" i="4"/>
  <c r="BU14" i="4"/>
  <c r="BT14" i="4"/>
  <c r="BS14" i="4"/>
  <c r="BC14" i="4"/>
  <c r="CI14" i="4" s="1"/>
  <c r="DQ14" i="4" s="1"/>
  <c r="DS14" i="4" s="1"/>
  <c r="S14" i="4"/>
  <c r="J14" i="4"/>
  <c r="ET14" i="4" s="1"/>
  <c r="EU14" i="4" s="1"/>
  <c r="EX13" i="4"/>
  <c r="EW13" i="4"/>
  <c r="EV13" i="4"/>
  <c r="DV13" i="4" s="1"/>
  <c r="ES13" i="4"/>
  <c r="EF13" i="4"/>
  <c r="ED13" i="4" s="1"/>
  <c r="DX13" i="4"/>
  <c r="DR13" i="4"/>
  <c r="DP13" i="4"/>
  <c r="DN13" i="4"/>
  <c r="DK13" i="4"/>
  <c r="CT13" i="4"/>
  <c r="CQ13" i="4"/>
  <c r="DW13" i="4" s="1"/>
  <c r="CH13" i="4"/>
  <c r="CG13" i="4"/>
  <c r="DU13" i="4" s="1"/>
  <c r="CF13" i="4"/>
  <c r="CE13" i="4"/>
  <c r="CD13" i="4"/>
  <c r="CC13" i="4"/>
  <c r="CB13" i="4"/>
  <c r="CA13" i="4"/>
  <c r="DT13" i="4" s="1"/>
  <c r="BZ13" i="4"/>
  <c r="BY13" i="4"/>
  <c r="BX13" i="4"/>
  <c r="BW13" i="4"/>
  <c r="BV13" i="4"/>
  <c r="BU13" i="4"/>
  <c r="BT13" i="4"/>
  <c r="BS13" i="4"/>
  <c r="CI13" i="4" s="1"/>
  <c r="DQ13" i="4" s="1"/>
  <c r="DS13" i="4" s="1"/>
  <c r="BC13" i="4"/>
  <c r="S13" i="4"/>
  <c r="J13" i="4"/>
  <c r="K13" i="4" s="1"/>
  <c r="EX12" i="4"/>
  <c r="EW12" i="4"/>
  <c r="EV12" i="4"/>
  <c r="DV12" i="4" s="1"/>
  <c r="ES12" i="4"/>
  <c r="EF12" i="4"/>
  <c r="ED12" i="4" s="1"/>
  <c r="DX12" i="4"/>
  <c r="DU12" i="4"/>
  <c r="DR12" i="4"/>
  <c r="DP12" i="4"/>
  <c r="DN12" i="4"/>
  <c r="DK12" i="4"/>
  <c r="CT12" i="4"/>
  <c r="CQ12" i="4"/>
  <c r="DW12" i="4" s="1"/>
  <c r="CH12" i="4"/>
  <c r="CG12" i="4"/>
  <c r="CF12" i="4"/>
  <c r="CE12" i="4"/>
  <c r="CD12" i="4"/>
  <c r="CC12" i="4"/>
  <c r="CB12" i="4"/>
  <c r="CA12" i="4"/>
  <c r="DT12" i="4" s="1"/>
  <c r="BZ12" i="4"/>
  <c r="BY12" i="4"/>
  <c r="BX12" i="4"/>
  <c r="BW12" i="4"/>
  <c r="BV12" i="4"/>
  <c r="BU12" i="4"/>
  <c r="BT12" i="4"/>
  <c r="BS12" i="4"/>
  <c r="BC12" i="4"/>
  <c r="S12" i="4"/>
  <c r="K12" i="4"/>
  <c r="J12" i="4"/>
  <c r="ET12" i="4" s="1"/>
  <c r="EU12" i="4" s="1"/>
  <c r="EX11" i="4"/>
  <c r="EW11" i="4"/>
  <c r="EV11" i="4"/>
  <c r="DV11" i="4" s="1"/>
  <c r="ES11" i="4"/>
  <c r="EF11" i="4"/>
  <c r="ED11" i="4" s="1"/>
  <c r="DX11" i="4"/>
  <c r="DR11" i="4"/>
  <c r="DP11" i="4"/>
  <c r="DN11" i="4"/>
  <c r="DK11" i="4"/>
  <c r="CT11" i="4"/>
  <c r="CQ11" i="4"/>
  <c r="CH11" i="4"/>
  <c r="CG11" i="4"/>
  <c r="DU11" i="4" s="1"/>
  <c r="CF11" i="4"/>
  <c r="CE11" i="4"/>
  <c r="CD11" i="4"/>
  <c r="CC11" i="4"/>
  <c r="CB11" i="4"/>
  <c r="CA11" i="4"/>
  <c r="DT11" i="4" s="1"/>
  <c r="BZ11" i="4"/>
  <c r="BY11" i="4"/>
  <c r="BX11" i="4"/>
  <c r="BW11" i="4"/>
  <c r="BV11" i="4"/>
  <c r="BU11" i="4"/>
  <c r="BT11" i="4"/>
  <c r="BS11" i="4"/>
  <c r="CI11" i="4" s="1"/>
  <c r="DQ11" i="4" s="1"/>
  <c r="DS11" i="4" s="1"/>
  <c r="BC11" i="4"/>
  <c r="S11" i="4"/>
  <c r="J11" i="4"/>
  <c r="ET11" i="4" s="1"/>
  <c r="EU11" i="4" s="1"/>
  <c r="EX10" i="4"/>
  <c r="EW10" i="4"/>
  <c r="EV10" i="4"/>
  <c r="DV10" i="4" s="1"/>
  <c r="ES10" i="4"/>
  <c r="EF10" i="4"/>
  <c r="ED10" i="4" s="1"/>
  <c r="DX10" i="4"/>
  <c r="DR10" i="4"/>
  <c r="DP10" i="4"/>
  <c r="DN10" i="4"/>
  <c r="DK10" i="4"/>
  <c r="CT10" i="4"/>
  <c r="CQ10" i="4"/>
  <c r="CH10" i="4"/>
  <c r="CG10" i="4"/>
  <c r="DU10" i="4" s="1"/>
  <c r="CF10" i="4"/>
  <c r="CE10" i="4"/>
  <c r="CD10" i="4"/>
  <c r="CC10" i="4"/>
  <c r="CB10" i="4"/>
  <c r="CA10" i="4"/>
  <c r="DT10" i="4" s="1"/>
  <c r="BZ10" i="4"/>
  <c r="BY10" i="4"/>
  <c r="BX10" i="4"/>
  <c r="BW10" i="4"/>
  <c r="BV10" i="4"/>
  <c r="BU10" i="4"/>
  <c r="BT10" i="4"/>
  <c r="BS10" i="4"/>
  <c r="BC10" i="4"/>
  <c r="S10" i="4"/>
  <c r="K10" i="4"/>
  <c r="J10" i="4"/>
  <c r="ET10" i="4" s="1"/>
  <c r="EU10" i="4" s="1"/>
  <c r="EX9" i="4"/>
  <c r="EW9" i="4"/>
  <c r="EV9" i="4"/>
  <c r="DV9" i="4" s="1"/>
  <c r="ES9" i="4"/>
  <c r="EF9" i="4"/>
  <c r="ED9" i="4" s="1"/>
  <c r="DX9" i="4"/>
  <c r="DR9" i="4"/>
  <c r="DP9" i="4"/>
  <c r="DN9" i="4"/>
  <c r="DK9" i="4"/>
  <c r="CT9" i="4"/>
  <c r="DW9" i="4" s="1"/>
  <c r="CQ9" i="4"/>
  <c r="CH9" i="4"/>
  <c r="CG9" i="4"/>
  <c r="DU9" i="4" s="1"/>
  <c r="CF9" i="4"/>
  <c r="CE9" i="4"/>
  <c r="CD9" i="4"/>
  <c r="CC9" i="4"/>
  <c r="CB9" i="4"/>
  <c r="CA9" i="4"/>
  <c r="DT9" i="4" s="1"/>
  <c r="BZ9" i="4"/>
  <c r="BY9" i="4"/>
  <c r="BX9" i="4"/>
  <c r="BW9" i="4"/>
  <c r="BV9" i="4"/>
  <c r="BU9" i="4"/>
  <c r="BT9" i="4"/>
  <c r="BS9" i="4"/>
  <c r="BC9" i="4"/>
  <c r="S9" i="4"/>
  <c r="J9" i="4"/>
  <c r="K9" i="4" s="1"/>
  <c r="EX8" i="4"/>
  <c r="EW8" i="4"/>
  <c r="EV8" i="4"/>
  <c r="ES8" i="4"/>
  <c r="EF8" i="4"/>
  <c r="ED8" i="4" s="1"/>
  <c r="DX8" i="4"/>
  <c r="DV8" i="4"/>
  <c r="DT8" i="4"/>
  <c r="DR8" i="4"/>
  <c r="DP8" i="4"/>
  <c r="DN8" i="4"/>
  <c r="DK8" i="4"/>
  <c r="CT8" i="4"/>
  <c r="CQ8" i="4"/>
  <c r="DW8" i="4" s="1"/>
  <c r="CH8" i="4"/>
  <c r="CG8" i="4"/>
  <c r="DU8" i="4" s="1"/>
  <c r="CF8" i="4"/>
  <c r="CE8" i="4"/>
  <c r="CD8" i="4"/>
  <c r="CC8" i="4"/>
  <c r="CB8" i="4"/>
  <c r="CA8" i="4"/>
  <c r="BZ8" i="4"/>
  <c r="BY8" i="4"/>
  <c r="BX8" i="4"/>
  <c r="BW8" i="4"/>
  <c r="BV8" i="4"/>
  <c r="BU8" i="4"/>
  <c r="BT8" i="4"/>
  <c r="BS8" i="4"/>
  <c r="BC8" i="4"/>
  <c r="S8" i="4"/>
  <c r="J8" i="4"/>
  <c r="ET8" i="4" s="1"/>
  <c r="EU8" i="4" s="1"/>
  <c r="EX7" i="4"/>
  <c r="EW7" i="4"/>
  <c r="EV7" i="4"/>
  <c r="DV7" i="4" s="1"/>
  <c r="ES7" i="4"/>
  <c r="EF7" i="4"/>
  <c r="ED7" i="4" s="1"/>
  <c r="DX7" i="4"/>
  <c r="DR7" i="4"/>
  <c r="DP7" i="4"/>
  <c r="DN7" i="4"/>
  <c r="DK7" i="4"/>
  <c r="CT7" i="4"/>
  <c r="CQ7" i="4"/>
  <c r="DW7" i="4" s="1"/>
  <c r="CH7" i="4"/>
  <c r="CG7" i="4"/>
  <c r="DU7" i="4" s="1"/>
  <c r="CF7" i="4"/>
  <c r="CE7" i="4"/>
  <c r="CD7" i="4"/>
  <c r="CC7" i="4"/>
  <c r="CB7" i="4"/>
  <c r="CA7" i="4"/>
  <c r="DT7" i="4" s="1"/>
  <c r="BZ7" i="4"/>
  <c r="BY7" i="4"/>
  <c r="BX7" i="4"/>
  <c r="BW7" i="4"/>
  <c r="BV7" i="4"/>
  <c r="BU7" i="4"/>
  <c r="BT7" i="4"/>
  <c r="BS7" i="4"/>
  <c r="CI7" i="4" s="1"/>
  <c r="DQ7" i="4" s="1"/>
  <c r="DS7" i="4" s="1"/>
  <c r="BC7" i="4"/>
  <c r="S7" i="4"/>
  <c r="J7" i="4"/>
  <c r="K7" i="4" s="1"/>
  <c r="EX6" i="4"/>
  <c r="EW6" i="4"/>
  <c r="EV6" i="4"/>
  <c r="DV6" i="4" s="1"/>
  <c r="ES6" i="4"/>
  <c r="EF6" i="4"/>
  <c r="DX6" i="4"/>
  <c r="DT6" i="4"/>
  <c r="DR6" i="4"/>
  <c r="DP6" i="4"/>
  <c r="DN6" i="4"/>
  <c r="DK6" i="4"/>
  <c r="CT6" i="4"/>
  <c r="CQ6" i="4"/>
  <c r="CH6" i="4"/>
  <c r="CG6" i="4"/>
  <c r="DU6" i="4" s="1"/>
  <c r="CF6" i="4"/>
  <c r="CE6" i="4"/>
  <c r="CD6" i="4"/>
  <c r="CC6" i="4"/>
  <c r="CB6" i="4"/>
  <c r="CA6" i="4"/>
  <c r="BZ6" i="4"/>
  <c r="BY6" i="4"/>
  <c r="BX6" i="4"/>
  <c r="BW6" i="4"/>
  <c r="BV6" i="4"/>
  <c r="BU6" i="4"/>
  <c r="BT6" i="4"/>
  <c r="BS6" i="4"/>
  <c r="BC6" i="4"/>
  <c r="CI6" i="4" s="1"/>
  <c r="DQ6" i="4" s="1"/>
  <c r="DS6" i="4" s="1"/>
  <c r="S6" i="4"/>
  <c r="J6" i="4"/>
  <c r="ET6" i="4" s="1"/>
  <c r="EU6" i="4" s="1"/>
  <c r="M46" i="2"/>
  <c r="K46" i="2"/>
  <c r="I46" i="2"/>
  <c r="G46" i="2"/>
  <c r="E46" i="2"/>
  <c r="C46" i="2"/>
  <c r="M35" i="2"/>
  <c r="K35" i="2"/>
  <c r="I35" i="2"/>
  <c r="G35" i="2"/>
  <c r="E35" i="2"/>
  <c r="C35" i="2"/>
  <c r="M33" i="2"/>
  <c r="K33" i="2"/>
  <c r="I33" i="2"/>
  <c r="G33" i="2"/>
  <c r="E33" i="2"/>
  <c r="C33" i="2"/>
  <c r="H1020" i="1"/>
  <c r="H1014" i="1"/>
  <c r="I941" i="1"/>
  <c r="I937" i="1"/>
  <c r="I927" i="1"/>
  <c r="H867" i="1"/>
  <c r="G836" i="1"/>
  <c r="F836" i="1"/>
  <c r="D836" i="1"/>
  <c r="C836" i="1"/>
  <c r="H834" i="1"/>
  <c r="E834" i="1"/>
  <c r="H832" i="1"/>
  <c r="E832" i="1"/>
  <c r="H830" i="1"/>
  <c r="E830" i="1"/>
  <c r="H828" i="1"/>
  <c r="H836" i="1" s="1"/>
  <c r="E828" i="1"/>
  <c r="E836" i="1" s="1"/>
  <c r="H826" i="1"/>
  <c r="E826" i="1"/>
  <c r="G555" i="1"/>
  <c r="F555" i="1"/>
  <c r="D555" i="1"/>
  <c r="C555" i="1"/>
  <c r="H553" i="1"/>
  <c r="E553" i="1"/>
  <c r="H551" i="1"/>
  <c r="E551" i="1"/>
  <c r="H549" i="1"/>
  <c r="E549" i="1"/>
  <c r="H547" i="1"/>
  <c r="H555" i="1" s="1"/>
  <c r="E547" i="1"/>
  <c r="H545" i="1"/>
  <c r="E545" i="1"/>
  <c r="E555" i="1" s="1"/>
  <c r="I939" i="1" s="1"/>
  <c r="H421" i="1"/>
  <c r="H418" i="1"/>
  <c r="H414" i="1"/>
  <c r="H410" i="1"/>
  <c r="H407" i="1"/>
  <c r="H404" i="1"/>
  <c r="H402" i="1"/>
  <c r="H399" i="1"/>
  <c r="H396" i="1"/>
  <c r="H394" i="1"/>
  <c r="H392" i="1"/>
  <c r="H388" i="1"/>
  <c r="H385" i="1"/>
  <c r="H382" i="1"/>
  <c r="H378" i="1"/>
  <c r="F351" i="1"/>
  <c r="D351" i="1"/>
  <c r="H351" i="1" s="1"/>
  <c r="I924" i="1" s="1"/>
  <c r="I929" i="1" s="1"/>
  <c r="H345" i="1"/>
  <c r="H341" i="1"/>
  <c r="I934" i="1" s="1"/>
  <c r="H337" i="1"/>
  <c r="H333" i="1"/>
  <c r="H330" i="1"/>
  <c r="H327" i="1"/>
  <c r="H325" i="1"/>
  <c r="H322" i="1"/>
  <c r="I931" i="1" s="1"/>
  <c r="H319" i="1"/>
  <c r="H317" i="1"/>
  <c r="H315" i="1"/>
  <c r="H311" i="1"/>
  <c r="H308" i="1"/>
  <c r="H305" i="1"/>
  <c r="H301" i="1"/>
  <c r="H169" i="1"/>
  <c r="E121" i="1"/>
  <c r="E119" i="1"/>
  <c r="G117" i="1"/>
  <c r="DY480" i="4" l="1"/>
  <c r="DZ480" i="4" s="1"/>
  <c r="DZ96" i="4"/>
  <c r="DY96" i="4"/>
  <c r="DY66" i="4"/>
  <c r="DY79" i="4"/>
  <c r="DY139" i="4"/>
  <c r="DS22" i="4"/>
  <c r="DS26" i="4"/>
  <c r="DS32" i="4"/>
  <c r="DS55" i="4"/>
  <c r="DY58" i="4"/>
  <c r="DZ58" i="4" s="1"/>
  <c r="DS81" i="4"/>
  <c r="DW87" i="4"/>
  <c r="DW90" i="4"/>
  <c r="ET93" i="4"/>
  <c r="EU93" i="4" s="1"/>
  <c r="K93" i="4"/>
  <c r="DW11" i="4"/>
  <c r="CI15" i="4"/>
  <c r="DQ15" i="4" s="1"/>
  <c r="DS15" i="4" s="1"/>
  <c r="DW22" i="4"/>
  <c r="DW25" i="4"/>
  <c r="DW26" i="4"/>
  <c r="DW32" i="4"/>
  <c r="DW35" i="4"/>
  <c r="CI36" i="4"/>
  <c r="DQ36" i="4" s="1"/>
  <c r="DS36" i="4" s="1"/>
  <c r="DW36" i="4"/>
  <c r="CI40" i="4"/>
  <c r="DQ40" i="4" s="1"/>
  <c r="DS40" i="4" s="1"/>
  <c r="CI43" i="4"/>
  <c r="DQ43" i="4" s="1"/>
  <c r="DS43" i="4" s="1"/>
  <c r="CI48" i="4"/>
  <c r="DQ48" i="4" s="1"/>
  <c r="DS48" i="4" s="1"/>
  <c r="CI59" i="4"/>
  <c r="DQ59" i="4" s="1"/>
  <c r="K63" i="4"/>
  <c r="K69" i="4"/>
  <c r="DW74" i="4"/>
  <c r="CI75" i="4"/>
  <c r="DQ75" i="4" s="1"/>
  <c r="DS75" i="4" s="1"/>
  <c r="K84" i="4"/>
  <c r="DS88" i="4"/>
  <c r="ET101" i="4"/>
  <c r="EU101" i="4" s="1"/>
  <c r="K101" i="4"/>
  <c r="K108" i="4"/>
  <c r="ET108" i="4"/>
  <c r="EU108" i="4" s="1"/>
  <c r="CI9" i="4"/>
  <c r="DQ9" i="4" s="1"/>
  <c r="DS9" i="4" s="1"/>
  <c r="CI12" i="4"/>
  <c r="DQ12" i="4" s="1"/>
  <c r="DS12" i="4" s="1"/>
  <c r="DW19" i="4"/>
  <c r="CI20" i="4"/>
  <c r="DQ20" i="4" s="1"/>
  <c r="DS20" i="4" s="1"/>
  <c r="CI23" i="4"/>
  <c r="DQ23" i="4" s="1"/>
  <c r="DS23" i="4" s="1"/>
  <c r="K24" i="4"/>
  <c r="CI33" i="4"/>
  <c r="DQ33" i="4" s="1"/>
  <c r="DS33" i="4" s="1"/>
  <c r="DW51" i="4"/>
  <c r="CI52" i="4"/>
  <c r="DQ52" i="4" s="1"/>
  <c r="DS52" i="4" s="1"/>
  <c r="DW62" i="4"/>
  <c r="CI72" i="4"/>
  <c r="DQ72" i="4" s="1"/>
  <c r="DS72" i="4" s="1"/>
  <c r="DW78" i="4"/>
  <c r="K85" i="4"/>
  <c r="DY87" i="4"/>
  <c r="DY95" i="4"/>
  <c r="DW6" i="4"/>
  <c r="CI10" i="4"/>
  <c r="DQ10" i="4" s="1"/>
  <c r="DS10" i="4" s="1"/>
  <c r="K18" i="4"/>
  <c r="CI29" i="4"/>
  <c r="DQ29" i="4" s="1"/>
  <c r="DS29" i="4" s="1"/>
  <c r="DS30" i="4"/>
  <c r="DW33" i="4"/>
  <c r="CI34" i="4"/>
  <c r="DQ34" i="4" s="1"/>
  <c r="DS34" i="4" s="1"/>
  <c r="CI37" i="4"/>
  <c r="DQ37" i="4" s="1"/>
  <c r="DS37" i="4" s="1"/>
  <c r="CI38" i="4"/>
  <c r="DQ38" i="4" s="1"/>
  <c r="DS38" i="4" s="1"/>
  <c r="CI42" i="4"/>
  <c r="DQ42" i="4" s="1"/>
  <c r="DS42" i="4" s="1"/>
  <c r="CI49" i="4"/>
  <c r="DQ49" i="4" s="1"/>
  <c r="DS49" i="4" s="1"/>
  <c r="K50" i="4"/>
  <c r="CI56" i="4"/>
  <c r="DQ56" i="4" s="1"/>
  <c r="DS56" i="4" s="1"/>
  <c r="DW56" i="4"/>
  <c r="DS66" i="4"/>
  <c r="DY69" i="4"/>
  <c r="DY74" i="4"/>
  <c r="K83" i="4"/>
  <c r="CI84" i="4"/>
  <c r="DQ84" i="4" s="1"/>
  <c r="DS84" i="4" s="1"/>
  <c r="DS95" i="4"/>
  <c r="ET167" i="4"/>
  <c r="EU167" i="4" s="1"/>
  <c r="K167" i="4"/>
  <c r="ET175" i="4"/>
  <c r="EU175" i="4" s="1"/>
  <c r="K175" i="4"/>
  <c r="I17" i="8"/>
  <c r="DW10" i="4"/>
  <c r="DS17" i="4"/>
  <c r="DY17" i="4"/>
  <c r="CI24" i="4"/>
  <c r="DQ24" i="4" s="1"/>
  <c r="DS24" i="4" s="1"/>
  <c r="CI27" i="4"/>
  <c r="DQ27" i="4" s="1"/>
  <c r="DS27" i="4" s="1"/>
  <c r="DY27" i="4"/>
  <c r="K28" i="4"/>
  <c r="DW30" i="4"/>
  <c r="DW34" i="4"/>
  <c r="DW38" i="4"/>
  <c r="DW42" i="4"/>
  <c r="DS45" i="4"/>
  <c r="CI46" i="4"/>
  <c r="DQ46" i="4" s="1"/>
  <c r="DS46" i="4" s="1"/>
  <c r="CI53" i="4"/>
  <c r="DQ53" i="4" s="1"/>
  <c r="DS53" i="4" s="1"/>
  <c r="CI54" i="4"/>
  <c r="DQ54" i="4" s="1"/>
  <c r="DS54" i="4" s="1"/>
  <c r="CI57" i="4"/>
  <c r="DQ57" i="4" s="1"/>
  <c r="DS57" i="4" s="1"/>
  <c r="K61" i="4"/>
  <c r="K71" i="4"/>
  <c r="CI76" i="4"/>
  <c r="DQ76" i="4" s="1"/>
  <c r="DS76" i="4" s="1"/>
  <c r="K77" i="4"/>
  <c r="DS94" i="4"/>
  <c r="CI103" i="4"/>
  <c r="DQ103" i="4" s="1"/>
  <c r="DS103" i="4" s="1"/>
  <c r="ED6" i="4"/>
  <c r="H17" i="8"/>
  <c r="I15" i="8"/>
  <c r="DY21" i="4"/>
  <c r="DZ21" i="4" s="1"/>
  <c r="DY277" i="4"/>
  <c r="CI8" i="4"/>
  <c r="DQ8" i="4" s="1"/>
  <c r="DS8" i="4" s="1"/>
  <c r="DW14" i="4"/>
  <c r="DW18" i="4"/>
  <c r="CI31" i="4"/>
  <c r="DQ31" i="4" s="1"/>
  <c r="DS31" i="4" s="1"/>
  <c r="CI39" i="4"/>
  <c r="DQ39" i="4" s="1"/>
  <c r="DS39" i="4" s="1"/>
  <c r="K40" i="4"/>
  <c r="DW50" i="4"/>
  <c r="DY55" i="4"/>
  <c r="DZ55" i="4" s="1"/>
  <c r="K59" i="4"/>
  <c r="DW60" i="4"/>
  <c r="CI64" i="4"/>
  <c r="DQ64" i="4" s="1"/>
  <c r="DS64" i="4" s="1"/>
  <c r="DW64" i="4"/>
  <c r="DW70" i="4"/>
  <c r="DY70" i="4" s="1"/>
  <c r="DZ70" i="4" s="1"/>
  <c r="CI71" i="4"/>
  <c r="DQ71" i="4" s="1"/>
  <c r="DS71" i="4" s="1"/>
  <c r="CI74" i="4"/>
  <c r="DQ74" i="4" s="1"/>
  <c r="DS74" i="4" s="1"/>
  <c r="CI80" i="4"/>
  <c r="DQ80" i="4" s="1"/>
  <c r="DS80" i="4" s="1"/>
  <c r="DW80" i="4"/>
  <c r="K92" i="4"/>
  <c r="DW97" i="4"/>
  <c r="CI98" i="4"/>
  <c r="DQ98" i="4" s="1"/>
  <c r="DS98" i="4" s="1"/>
  <c r="DY208" i="4"/>
  <c r="DZ208" i="4" s="1"/>
  <c r="DW131" i="4"/>
  <c r="DW134" i="4"/>
  <c r="DY135" i="4"/>
  <c r="DW146" i="4"/>
  <c r="CI147" i="4"/>
  <c r="DQ147" i="4" s="1"/>
  <c r="DS147" i="4" s="1"/>
  <c r="DW155" i="4"/>
  <c r="DY155" i="4" s="1"/>
  <c r="DZ155" i="4" s="1"/>
  <c r="CI156" i="4"/>
  <c r="DQ156" i="4" s="1"/>
  <c r="DS156" i="4" s="1"/>
  <c r="CI159" i="4"/>
  <c r="DQ159" i="4" s="1"/>
  <c r="DS159" i="4" s="1"/>
  <c r="DW159" i="4"/>
  <c r="K166" i="4"/>
  <c r="DW171" i="4"/>
  <c r="K179" i="4"/>
  <c r="CI185" i="4"/>
  <c r="DQ185" i="4" s="1"/>
  <c r="DS185" i="4" s="1"/>
  <c r="CI188" i="4"/>
  <c r="DQ188" i="4" s="1"/>
  <c r="DS188" i="4" s="1"/>
  <c r="K189" i="4"/>
  <c r="K199" i="4"/>
  <c r="DW209" i="4"/>
  <c r="DW212" i="4"/>
  <c r="CI217" i="4"/>
  <c r="DQ217" i="4" s="1"/>
  <c r="DS217" i="4" s="1"/>
  <c r="DY235" i="4"/>
  <c r="DZ235" i="4" s="1"/>
  <c r="ET256" i="4"/>
  <c r="EU256" i="4" s="1"/>
  <c r="K256" i="4"/>
  <c r="DS262" i="4"/>
  <c r="DY296" i="4"/>
  <c r="DZ296" i="4" s="1"/>
  <c r="DZ303" i="4"/>
  <c r="DY320" i="4"/>
  <c r="DS321" i="4"/>
  <c r="DW332" i="4"/>
  <c r="DW98" i="4"/>
  <c r="DY98" i="4" s="1"/>
  <c r="DZ98" i="4" s="1"/>
  <c r="CI102" i="4"/>
  <c r="DQ102" i="4" s="1"/>
  <c r="DS102" i="4" s="1"/>
  <c r="CI106" i="4"/>
  <c r="DQ106" i="4" s="1"/>
  <c r="DS106" i="4" s="1"/>
  <c r="CI107" i="4"/>
  <c r="DQ107" i="4" s="1"/>
  <c r="DS107" i="4" s="1"/>
  <c r="DW109" i="4"/>
  <c r="DY109" i="4" s="1"/>
  <c r="CI114" i="4"/>
  <c r="DQ114" i="4" s="1"/>
  <c r="DS114" i="4" s="1"/>
  <c r="CI115" i="4"/>
  <c r="DQ115" i="4" s="1"/>
  <c r="DS115" i="4" s="1"/>
  <c r="CI118" i="4"/>
  <c r="DQ118" i="4" s="1"/>
  <c r="DS118" i="4" s="1"/>
  <c r="DW123" i="4"/>
  <c r="CI135" i="4"/>
  <c r="DQ135" i="4" s="1"/>
  <c r="DS135" i="4" s="1"/>
  <c r="DW147" i="4"/>
  <c r="DS148" i="4"/>
  <c r="DY152" i="4"/>
  <c r="DZ152" i="4" s="1"/>
  <c r="CI157" i="4"/>
  <c r="DQ157" i="4" s="1"/>
  <c r="DY168" i="4"/>
  <c r="DZ168" i="4" s="1"/>
  <c r="CI169" i="4"/>
  <c r="DQ169" i="4" s="1"/>
  <c r="DS169" i="4" s="1"/>
  <c r="DS172" i="4"/>
  <c r="DW185" i="4"/>
  <c r="DW198" i="4"/>
  <c r="CI202" i="4"/>
  <c r="DQ202" i="4" s="1"/>
  <c r="DS202" i="4" s="1"/>
  <c r="DZ202" i="4" s="1"/>
  <c r="CI213" i="4"/>
  <c r="DQ213" i="4" s="1"/>
  <c r="DS213" i="4" s="1"/>
  <c r="DS222" i="4"/>
  <c r="DY304" i="4"/>
  <c r="DW313" i="4"/>
  <c r="DW106" i="4"/>
  <c r="CI110" i="4"/>
  <c r="DQ110" i="4" s="1"/>
  <c r="DS110" i="4" s="1"/>
  <c r="DW114" i="4"/>
  <c r="DY114" i="4" s="1"/>
  <c r="DZ114" i="4" s="1"/>
  <c r="CI132" i="4"/>
  <c r="DQ132" i="4" s="1"/>
  <c r="DS132" i="4" s="1"/>
  <c r="CI136" i="4"/>
  <c r="DQ136" i="4" s="1"/>
  <c r="DS136" i="4" s="1"/>
  <c r="DY136" i="4"/>
  <c r="CI139" i="4"/>
  <c r="DQ139" i="4" s="1"/>
  <c r="DS139" i="4" s="1"/>
  <c r="CI140" i="4"/>
  <c r="DQ140" i="4" s="1"/>
  <c r="DS140" i="4" s="1"/>
  <c r="CI166" i="4"/>
  <c r="DQ166" i="4" s="1"/>
  <c r="DS166" i="4" s="1"/>
  <c r="DY173" i="4"/>
  <c r="ET227" i="4"/>
  <c r="EU227" i="4" s="1"/>
  <c r="K227" i="4"/>
  <c r="ET274" i="4"/>
  <c r="EU274" i="4" s="1"/>
  <c r="K274" i="4"/>
  <c r="ET330" i="4"/>
  <c r="EU330" i="4" s="1"/>
  <c r="K330" i="4"/>
  <c r="DW85" i="4"/>
  <c r="DY85" i="4" s="1"/>
  <c r="DZ85" i="4" s="1"/>
  <c r="CI93" i="4"/>
  <c r="DQ93" i="4" s="1"/>
  <c r="DS93" i="4" s="1"/>
  <c r="DW93" i="4"/>
  <c r="DY93" i="4" s="1"/>
  <c r="DZ93" i="4" s="1"/>
  <c r="CI97" i="4"/>
  <c r="DQ97" i="4" s="1"/>
  <c r="DS97" i="4" s="1"/>
  <c r="DW110" i="4"/>
  <c r="CI111" i="4"/>
  <c r="DQ111" i="4" s="1"/>
  <c r="DS111" i="4" s="1"/>
  <c r="CI120" i="4"/>
  <c r="DQ120" i="4" s="1"/>
  <c r="DS120" i="4" s="1"/>
  <c r="DW120" i="4"/>
  <c r="CI121" i="4"/>
  <c r="DQ121" i="4" s="1"/>
  <c r="DS121" i="4" s="1"/>
  <c r="CI124" i="4"/>
  <c r="DQ124" i="4" s="1"/>
  <c r="DS124" i="4" s="1"/>
  <c r="DY124" i="4"/>
  <c r="CI128" i="4"/>
  <c r="DQ128" i="4" s="1"/>
  <c r="DS128" i="4" s="1"/>
  <c r="DW128" i="4"/>
  <c r="CI129" i="4"/>
  <c r="DQ129" i="4" s="1"/>
  <c r="DS129" i="4" s="1"/>
  <c r="CI133" i="4"/>
  <c r="DQ133" i="4" s="1"/>
  <c r="DS133" i="4" s="1"/>
  <c r="CI137" i="4"/>
  <c r="DQ137" i="4" s="1"/>
  <c r="DS137" i="4" s="1"/>
  <c r="CI141" i="4"/>
  <c r="DQ141" i="4" s="1"/>
  <c r="DS141" i="4" s="1"/>
  <c r="DW145" i="4"/>
  <c r="CI160" i="4"/>
  <c r="DQ160" i="4" s="1"/>
  <c r="DS160" i="4" s="1"/>
  <c r="CI161" i="4"/>
  <c r="DQ161" i="4" s="1"/>
  <c r="DS161" i="4" s="1"/>
  <c r="DZ161" i="4" s="1"/>
  <c r="ET162" i="4"/>
  <c r="EU162" i="4" s="1"/>
  <c r="DW163" i="4"/>
  <c r="CI170" i="4"/>
  <c r="DQ170" i="4" s="1"/>
  <c r="DS170" i="4" s="1"/>
  <c r="DW177" i="4"/>
  <c r="CI180" i="4"/>
  <c r="DQ180" i="4" s="1"/>
  <c r="DS180" i="4" s="1"/>
  <c r="K181" i="4"/>
  <c r="DW183" i="4"/>
  <c r="DY183" i="4" s="1"/>
  <c r="DZ183" i="4" s="1"/>
  <c r="K191" i="4"/>
  <c r="CI193" i="4"/>
  <c r="DQ193" i="4" s="1"/>
  <c r="DS193" i="4" s="1"/>
  <c r="CI196" i="4"/>
  <c r="DQ196" i="4" s="1"/>
  <c r="DS196" i="4" s="1"/>
  <c r="DY196" i="4"/>
  <c r="K197" i="4"/>
  <c r="CI203" i="4"/>
  <c r="DQ203" i="4" s="1"/>
  <c r="DS203" i="4" s="1"/>
  <c r="CI224" i="4"/>
  <c r="DQ224" i="4" s="1"/>
  <c r="DS224" i="4" s="1"/>
  <c r="DW224" i="4"/>
  <c r="DY225" i="4"/>
  <c r="DZ225" i="4" s="1"/>
  <c r="ET230" i="4"/>
  <c r="EU230" i="4" s="1"/>
  <c r="DW257" i="4"/>
  <c r="DS258" i="4"/>
  <c r="K295" i="4"/>
  <c r="ET295" i="4"/>
  <c r="EU295" i="4" s="1"/>
  <c r="ET319" i="4"/>
  <c r="EU319" i="4" s="1"/>
  <c r="K319" i="4"/>
  <c r="ET371" i="4"/>
  <c r="EU371" i="4" s="1"/>
  <c r="K371" i="4"/>
  <c r="DS100" i="4"/>
  <c r="DS108" i="4"/>
  <c r="DY108" i="4"/>
  <c r="DW111" i="4"/>
  <c r="DS116" i="4"/>
  <c r="DS117" i="4"/>
  <c r="DS125" i="4"/>
  <c r="DY133" i="4"/>
  <c r="DZ133" i="4" s="1"/>
  <c r="DS154" i="4"/>
  <c r="DS158" i="4"/>
  <c r="DY158" i="4"/>
  <c r="DS174" i="4"/>
  <c r="DW174" i="4"/>
  <c r="DS190" i="4"/>
  <c r="DW190" i="4"/>
  <c r="DW193" i="4"/>
  <c r="DW203" i="4"/>
  <c r="DS214" i="4"/>
  <c r="DY236" i="4"/>
  <c r="ET268" i="4"/>
  <c r="EU268" i="4" s="1"/>
  <c r="K268" i="4"/>
  <c r="DS104" i="4"/>
  <c r="DW104" i="4"/>
  <c r="CI105" i="4"/>
  <c r="DQ105" i="4" s="1"/>
  <c r="DS105" i="4" s="1"/>
  <c r="DS112" i="4"/>
  <c r="DW112" i="4"/>
  <c r="CI113" i="4"/>
  <c r="DQ113" i="4" s="1"/>
  <c r="DS113" i="4" s="1"/>
  <c r="DW117" i="4"/>
  <c r="DY117" i="4" s="1"/>
  <c r="DW125" i="4"/>
  <c r="DY125" i="4" s="1"/>
  <c r="DZ125" i="4" s="1"/>
  <c r="DY131" i="4"/>
  <c r="CI142" i="4"/>
  <c r="DQ142" i="4" s="1"/>
  <c r="DS142" i="4" s="1"/>
  <c r="CI146" i="4"/>
  <c r="DQ146" i="4" s="1"/>
  <c r="DS146" i="4" s="1"/>
  <c r="K147" i="4"/>
  <c r="CI150" i="4"/>
  <c r="DQ150" i="4" s="1"/>
  <c r="DS150" i="4" s="1"/>
  <c r="CI151" i="4"/>
  <c r="DQ151" i="4" s="1"/>
  <c r="DS151" i="4" s="1"/>
  <c r="DW151" i="4"/>
  <c r="DY151" i="4" s="1"/>
  <c r="DZ151" i="4" s="1"/>
  <c r="DS164" i="4"/>
  <c r="DS167" i="4"/>
  <c r="DW167" i="4"/>
  <c r="DS175" i="4"/>
  <c r="DW175" i="4"/>
  <c r="DS176" i="4"/>
  <c r="CI178" i="4"/>
  <c r="DQ178" i="4" s="1"/>
  <c r="DS178" i="4" s="1"/>
  <c r="CI181" i="4"/>
  <c r="DQ181" i="4" s="1"/>
  <c r="DS181" i="4" s="1"/>
  <c r="DZ181" i="4" s="1"/>
  <c r="CI187" i="4"/>
  <c r="DQ187" i="4" s="1"/>
  <c r="CI191" i="4"/>
  <c r="DQ191" i="4" s="1"/>
  <c r="DS191" i="4" s="1"/>
  <c r="CI197" i="4"/>
  <c r="DQ197" i="4" s="1"/>
  <c r="DS197" i="4" s="1"/>
  <c r="DS200" i="4"/>
  <c r="CI201" i="4"/>
  <c r="DQ201" i="4" s="1"/>
  <c r="DS201" i="4" s="1"/>
  <c r="CI204" i="4"/>
  <c r="DQ204" i="4" s="1"/>
  <c r="DS204" i="4" s="1"/>
  <c r="DW211" i="4"/>
  <c r="CI220" i="4"/>
  <c r="DQ220" i="4" s="1"/>
  <c r="DS220" i="4" s="1"/>
  <c r="DY255" i="4"/>
  <c r="DZ255" i="4" s="1"/>
  <c r="DY181" i="4"/>
  <c r="DY184" i="4"/>
  <c r="DZ184" i="4" s="1"/>
  <c r="DY192" i="4"/>
  <c r="DY197" i="4"/>
  <c r="DY234" i="4"/>
  <c r="DY295" i="4"/>
  <c r="CI227" i="4"/>
  <c r="DQ227" i="4" s="1"/>
  <c r="DS227" i="4" s="1"/>
  <c r="CI231" i="4"/>
  <c r="DQ231" i="4" s="1"/>
  <c r="CI234" i="4"/>
  <c r="DQ234" i="4" s="1"/>
  <c r="DS234" i="4" s="1"/>
  <c r="DZ234" i="4" s="1"/>
  <c r="CI243" i="4"/>
  <c r="DQ243" i="4" s="1"/>
  <c r="DS243" i="4" s="1"/>
  <c r="DW243" i="4"/>
  <c r="DY243" i="4" s="1"/>
  <c r="DZ243" i="4" s="1"/>
  <c r="CI248" i="4"/>
  <c r="DQ248" i="4" s="1"/>
  <c r="DS248" i="4" s="1"/>
  <c r="CI254" i="4"/>
  <c r="DQ254" i="4" s="1"/>
  <c r="DS254" i="4" s="1"/>
  <c r="CI256" i="4"/>
  <c r="DQ256" i="4" s="1"/>
  <c r="DS256" i="4" s="1"/>
  <c r="DW256" i="4"/>
  <c r="CI266" i="4"/>
  <c r="DQ266" i="4" s="1"/>
  <c r="CI269" i="4"/>
  <c r="DQ269" i="4" s="1"/>
  <c r="DS269" i="4" s="1"/>
  <c r="K270" i="4"/>
  <c r="CI272" i="4"/>
  <c r="DQ272" i="4" s="1"/>
  <c r="DS272" i="4" s="1"/>
  <c r="CI276" i="4"/>
  <c r="DQ276" i="4" s="1"/>
  <c r="DS282" i="4"/>
  <c r="CI285" i="4"/>
  <c r="DQ285" i="4" s="1"/>
  <c r="DS285" i="4" s="1"/>
  <c r="CI286" i="4"/>
  <c r="DQ286" i="4" s="1"/>
  <c r="DS286" i="4" s="1"/>
  <c r="DW301" i="4"/>
  <c r="K306" i="4"/>
  <c r="DS313" i="4"/>
  <c r="CI319" i="4"/>
  <c r="DQ319" i="4" s="1"/>
  <c r="DS319" i="4" s="1"/>
  <c r="DS326" i="4"/>
  <c r="DY327" i="4"/>
  <c r="DS332" i="4"/>
  <c r="CI335" i="4"/>
  <c r="DQ335" i="4" s="1"/>
  <c r="DS335" i="4" s="1"/>
  <c r="CI343" i="4"/>
  <c r="DQ343" i="4" s="1"/>
  <c r="DS343" i="4" s="1"/>
  <c r="DS344" i="4"/>
  <c r="DS348" i="4"/>
  <c r="ET352" i="4"/>
  <c r="EU352" i="4" s="1"/>
  <c r="K352" i="4"/>
  <c r="K359" i="4"/>
  <c r="DW394" i="4"/>
  <c r="DY405" i="4"/>
  <c r="DW420" i="4"/>
  <c r="CI216" i="4"/>
  <c r="DQ216" i="4" s="1"/>
  <c r="DS216" i="4" s="1"/>
  <c r="DW219" i="4"/>
  <c r="DW237" i="4"/>
  <c r="DW240" i="4"/>
  <c r="CI246" i="4"/>
  <c r="DQ246" i="4" s="1"/>
  <c r="DS246" i="4" s="1"/>
  <c r="CI249" i="4"/>
  <c r="DQ249" i="4" s="1"/>
  <c r="DS249" i="4" s="1"/>
  <c r="DW249" i="4"/>
  <c r="DS263" i="4"/>
  <c r="DW266" i="4"/>
  <c r="DW272" i="4"/>
  <c r="DW282" i="4"/>
  <c r="DW286" i="4"/>
  <c r="CI289" i="4"/>
  <c r="DQ289" i="4" s="1"/>
  <c r="DS289" i="4" s="1"/>
  <c r="CI299" i="4"/>
  <c r="DQ299" i="4" s="1"/>
  <c r="DS299" i="4" s="1"/>
  <c r="CI309" i="4"/>
  <c r="DQ309" i="4" s="1"/>
  <c r="DS309" i="4" s="1"/>
  <c r="CI310" i="4"/>
  <c r="DQ310" i="4" s="1"/>
  <c r="DS310" i="4" s="1"/>
  <c r="DY311" i="4"/>
  <c r="DZ311" i="4" s="1"/>
  <c r="CI320" i="4"/>
  <c r="DQ320" i="4" s="1"/>
  <c r="DS320" i="4" s="1"/>
  <c r="CI325" i="4"/>
  <c r="DQ325" i="4" s="1"/>
  <c r="DS325" i="4" s="1"/>
  <c r="DW326" i="4"/>
  <c r="CI329" i="4"/>
  <c r="DQ329" i="4" s="1"/>
  <c r="DS329" i="4" s="1"/>
  <c r="CI339" i="4"/>
  <c r="DQ339" i="4" s="1"/>
  <c r="DS339" i="4" s="1"/>
  <c r="CI340" i="4"/>
  <c r="DQ340" i="4" s="1"/>
  <c r="DS340" i="4" s="1"/>
  <c r="DW344" i="4"/>
  <c r="CI351" i="4"/>
  <c r="DQ351" i="4" s="1"/>
  <c r="DS351" i="4" s="1"/>
  <c r="DS366" i="4"/>
  <c r="DS396" i="4"/>
  <c r="ET400" i="4"/>
  <c r="EU400" i="4" s="1"/>
  <c r="K400" i="4"/>
  <c r="CI405" i="4"/>
  <c r="DQ405" i="4" s="1"/>
  <c r="DS405" i="4" s="1"/>
  <c r="CI238" i="4"/>
  <c r="DQ238" i="4" s="1"/>
  <c r="DS238" i="4" s="1"/>
  <c r="CI241" i="4"/>
  <c r="DQ241" i="4" s="1"/>
  <c r="DS241" i="4" s="1"/>
  <c r="DS242" i="4"/>
  <c r="CI247" i="4"/>
  <c r="DQ247" i="4" s="1"/>
  <c r="DS247" i="4" s="1"/>
  <c r="CI252" i="4"/>
  <c r="DQ252" i="4" s="1"/>
  <c r="DS252" i="4" s="1"/>
  <c r="CI257" i="4"/>
  <c r="DQ257" i="4" s="1"/>
  <c r="DS257" i="4" s="1"/>
  <c r="CI261" i="4"/>
  <c r="DQ261" i="4" s="1"/>
  <c r="DS261" i="4" s="1"/>
  <c r="CI264" i="4"/>
  <c r="DQ264" i="4" s="1"/>
  <c r="DS264" i="4" s="1"/>
  <c r="DW264" i="4"/>
  <c r="CI267" i="4"/>
  <c r="DQ267" i="4" s="1"/>
  <c r="DS267" i="4" s="1"/>
  <c r="DW267" i="4"/>
  <c r="DY271" i="4"/>
  <c r="CI277" i="4"/>
  <c r="DQ277" i="4" s="1"/>
  <c r="DS277" i="4" s="1"/>
  <c r="DW283" i="4"/>
  <c r="CI284" i="4"/>
  <c r="DQ284" i="4" s="1"/>
  <c r="CI293" i="4"/>
  <c r="DQ293" i="4" s="1"/>
  <c r="DS293" i="4" s="1"/>
  <c r="CI294" i="4"/>
  <c r="DQ294" i="4" s="1"/>
  <c r="DS294" i="4" s="1"/>
  <c r="DY298" i="4"/>
  <c r="CI300" i="4"/>
  <c r="DQ300" i="4" s="1"/>
  <c r="DS300" i="4" s="1"/>
  <c r="CI304" i="4"/>
  <c r="DQ304" i="4" s="1"/>
  <c r="DS304" i="4" s="1"/>
  <c r="DW306" i="4"/>
  <c r="CI314" i="4"/>
  <c r="DQ314" i="4" s="1"/>
  <c r="DS314" i="4" s="1"/>
  <c r="CI318" i="4"/>
  <c r="DQ318" i="4" s="1"/>
  <c r="DS318" i="4" s="1"/>
  <c r="DW336" i="4"/>
  <c r="CI345" i="4"/>
  <c r="DQ345" i="4" s="1"/>
  <c r="DS345" i="4" s="1"/>
  <c r="K354" i="4"/>
  <c r="ET354" i="4"/>
  <c r="EU354" i="4" s="1"/>
  <c r="CI357" i="4"/>
  <c r="DQ357" i="4" s="1"/>
  <c r="DY360" i="4"/>
  <c r="DY368" i="4"/>
  <c r="DY371" i="4"/>
  <c r="DZ371" i="4" s="1"/>
  <c r="CI424" i="4"/>
  <c r="DQ424" i="4" s="1"/>
  <c r="DS424" i="4" s="1"/>
  <c r="DY471" i="4"/>
  <c r="DY495" i="4"/>
  <c r="DS342" i="4"/>
  <c r="DS353" i="4"/>
  <c r="ET414" i="4"/>
  <c r="EU414" i="4" s="1"/>
  <c r="K414" i="4"/>
  <c r="CI215" i="4"/>
  <c r="DQ215" i="4" s="1"/>
  <c r="DS215" i="4" s="1"/>
  <c r="DW229" i="4"/>
  <c r="CI232" i="4"/>
  <c r="DQ232" i="4" s="1"/>
  <c r="DS232" i="4" s="1"/>
  <c r="CI233" i="4"/>
  <c r="DQ233" i="4" s="1"/>
  <c r="DS233" i="4" s="1"/>
  <c r="DW233" i="4"/>
  <c r="CI236" i="4"/>
  <c r="DQ236" i="4" s="1"/>
  <c r="DS236" i="4" s="1"/>
  <c r="DZ236" i="4" s="1"/>
  <c r="CI239" i="4"/>
  <c r="DQ239" i="4" s="1"/>
  <c r="DS239" i="4" s="1"/>
  <c r="DY263" i="4"/>
  <c r="DZ263" i="4" s="1"/>
  <c r="CI265" i="4"/>
  <c r="DQ265" i="4" s="1"/>
  <c r="DS265" i="4" s="1"/>
  <c r="CI268" i="4"/>
  <c r="DQ268" i="4" s="1"/>
  <c r="DS268" i="4" s="1"/>
  <c r="CI274" i="4"/>
  <c r="DQ274" i="4" s="1"/>
  <c r="DS274" i="4" s="1"/>
  <c r="DW277" i="4"/>
  <c r="CI281" i="4"/>
  <c r="DQ281" i="4" s="1"/>
  <c r="DS281" i="4" s="1"/>
  <c r="CI288" i="4"/>
  <c r="DQ288" i="4" s="1"/>
  <c r="DS288" i="4" s="1"/>
  <c r="DW290" i="4"/>
  <c r="CI307" i="4"/>
  <c r="DQ307" i="4" s="1"/>
  <c r="DS307" i="4" s="1"/>
  <c r="CI308" i="4"/>
  <c r="DQ308" i="4" s="1"/>
  <c r="DS308" i="4" s="1"/>
  <c r="CI311" i="4"/>
  <c r="DQ311" i="4" s="1"/>
  <c r="DS311" i="4" s="1"/>
  <c r="CI315" i="4"/>
  <c r="DQ315" i="4" s="1"/>
  <c r="DS315" i="4" s="1"/>
  <c r="DW317" i="4"/>
  <c r="DY321" i="4"/>
  <c r="DZ321" i="4" s="1"/>
  <c r="CI330" i="4"/>
  <c r="DQ330" i="4" s="1"/>
  <c r="DS330" i="4" s="1"/>
  <c r="CI333" i="4"/>
  <c r="DQ333" i="4" s="1"/>
  <c r="DS333" i="4" s="1"/>
  <c r="DW334" i="4"/>
  <c r="DY334" i="4" s="1"/>
  <c r="DZ334" i="4" s="1"/>
  <c r="CI337" i="4"/>
  <c r="DQ337" i="4" s="1"/>
  <c r="DS337" i="4" s="1"/>
  <c r="CI341" i="4"/>
  <c r="DQ341" i="4" s="1"/>
  <c r="DS341" i="4" s="1"/>
  <c r="DY341" i="4"/>
  <c r="DW342" i="4"/>
  <c r="DW345" i="4"/>
  <c r="CI346" i="4"/>
  <c r="DQ346" i="4" s="1"/>
  <c r="DS346" i="4" s="1"/>
  <c r="CI350" i="4"/>
  <c r="DQ350" i="4" s="1"/>
  <c r="DS350" i="4" s="1"/>
  <c r="DS360" i="4"/>
  <c r="CI361" i="4"/>
  <c r="DQ361" i="4" s="1"/>
  <c r="DS361" i="4" s="1"/>
  <c r="CI368" i="4"/>
  <c r="DQ368" i="4" s="1"/>
  <c r="DS368" i="4" s="1"/>
  <c r="ET369" i="4"/>
  <c r="EU369" i="4" s="1"/>
  <c r="K369" i="4"/>
  <c r="CI401" i="4"/>
  <c r="DQ401" i="4" s="1"/>
  <c r="DY401" i="4"/>
  <c r="DW417" i="4"/>
  <c r="ET429" i="4"/>
  <c r="EU429" i="4" s="1"/>
  <c r="K429" i="4"/>
  <c r="DY463" i="4"/>
  <c r="ET500" i="4"/>
  <c r="EU500" i="4" s="1"/>
  <c r="K500" i="4"/>
  <c r="DS226" i="4"/>
  <c r="DS230" i="4"/>
  <c r="DW230" i="4"/>
  <c r="DY230" i="4" s="1"/>
  <c r="CI245" i="4"/>
  <c r="DQ245" i="4" s="1"/>
  <c r="CI253" i="4"/>
  <c r="DQ253" i="4" s="1"/>
  <c r="DW274" i="4"/>
  <c r="DY274" i="4" s="1"/>
  <c r="DZ274" i="4" s="1"/>
  <c r="CI278" i="4"/>
  <c r="DQ278" i="4" s="1"/>
  <c r="DS278" i="4" s="1"/>
  <c r="DY288" i="4"/>
  <c r="DW288" i="4"/>
  <c r="CI298" i="4"/>
  <c r="DQ298" i="4" s="1"/>
  <c r="DS298" i="4" s="1"/>
  <c r="CI301" i="4"/>
  <c r="DQ301" i="4" s="1"/>
  <c r="DS301" i="4" s="1"/>
  <c r="CI302" i="4"/>
  <c r="DQ302" i="4" s="1"/>
  <c r="DS302" i="4" s="1"/>
  <c r="CI305" i="4"/>
  <c r="DQ305" i="4" s="1"/>
  <c r="DS305" i="4" s="1"/>
  <c r="CI312" i="4"/>
  <c r="DQ312" i="4" s="1"/>
  <c r="DS312" i="4" s="1"/>
  <c r="CI316" i="4"/>
  <c r="DQ316" i="4" s="1"/>
  <c r="DS316" i="4" s="1"/>
  <c r="CI328" i="4"/>
  <c r="DQ328" i="4" s="1"/>
  <c r="DW330" i="4"/>
  <c r="DW346" i="4"/>
  <c r="DW350" i="4"/>
  <c r="CI355" i="4"/>
  <c r="DQ355" i="4" s="1"/>
  <c r="DS355" i="4" s="1"/>
  <c r="DW361" i="4"/>
  <c r="DY361" i="4" s="1"/>
  <c r="DZ361" i="4" s="1"/>
  <c r="CI365" i="4"/>
  <c r="DQ365" i="4" s="1"/>
  <c r="DS365" i="4" s="1"/>
  <c r="CI379" i="4"/>
  <c r="DQ379" i="4" s="1"/>
  <c r="DS379" i="4" s="1"/>
  <c r="ET381" i="4"/>
  <c r="EU381" i="4" s="1"/>
  <c r="K381" i="4"/>
  <c r="DY415" i="4"/>
  <c r="ET482" i="4"/>
  <c r="EU482" i="4" s="1"/>
  <c r="K482" i="4"/>
  <c r="DS251" i="4"/>
  <c r="DS259" i="4"/>
  <c r="DY259" i="4"/>
  <c r="DS271" i="4"/>
  <c r="DS275" i="4"/>
  <c r="DY275" i="4"/>
  <c r="DY285" i="4"/>
  <c r="DS291" i="4"/>
  <c r="DY291" i="4"/>
  <c r="DS295" i="4"/>
  <c r="DY301" i="4"/>
  <c r="DY319" i="4"/>
  <c r="DS331" i="4"/>
  <c r="CI347" i="4"/>
  <c r="DQ347" i="4" s="1"/>
  <c r="DS347" i="4" s="1"/>
  <c r="ET410" i="4"/>
  <c r="EU410" i="4" s="1"/>
  <c r="K410" i="4"/>
  <c r="DY414" i="4"/>
  <c r="CI354" i="4"/>
  <c r="DQ354" i="4" s="1"/>
  <c r="DS354" i="4" s="1"/>
  <c r="DY354" i="4"/>
  <c r="CI356" i="4"/>
  <c r="DQ356" i="4" s="1"/>
  <c r="DS356" i="4" s="1"/>
  <c r="DW358" i="4"/>
  <c r="CI362" i="4"/>
  <c r="DQ362" i="4" s="1"/>
  <c r="DS362" i="4" s="1"/>
  <c r="CI364" i="4"/>
  <c r="DQ364" i="4" s="1"/>
  <c r="DS364" i="4" s="1"/>
  <c r="DW367" i="4"/>
  <c r="CI372" i="4"/>
  <c r="DQ372" i="4" s="1"/>
  <c r="DS372" i="4" s="1"/>
  <c r="DW372" i="4"/>
  <c r="K373" i="4"/>
  <c r="CI375" i="4"/>
  <c r="DQ375" i="4" s="1"/>
  <c r="DS375" i="4" s="1"/>
  <c r="CI378" i="4"/>
  <c r="DQ378" i="4" s="1"/>
  <c r="DS378" i="4" s="1"/>
  <c r="K379" i="4"/>
  <c r="DW387" i="4"/>
  <c r="CI388" i="4"/>
  <c r="DQ388" i="4" s="1"/>
  <c r="DS388" i="4" s="1"/>
  <c r="DW388" i="4"/>
  <c r="K389" i="4"/>
  <c r="CI391" i="4"/>
  <c r="DQ391" i="4" s="1"/>
  <c r="DS391" i="4" s="1"/>
  <c r="CI407" i="4"/>
  <c r="DQ407" i="4" s="1"/>
  <c r="DS407" i="4" s="1"/>
  <c r="DW407" i="4"/>
  <c r="CI417" i="4"/>
  <c r="DQ417" i="4" s="1"/>
  <c r="DS417" i="4" s="1"/>
  <c r="CI419" i="4"/>
  <c r="DQ419" i="4" s="1"/>
  <c r="DS419" i="4" s="1"/>
  <c r="CI427" i="4"/>
  <c r="DQ427" i="4" s="1"/>
  <c r="DS427" i="4" s="1"/>
  <c r="DW440" i="4"/>
  <c r="CI441" i="4"/>
  <c r="DQ441" i="4" s="1"/>
  <c r="DW444" i="4"/>
  <c r="CI445" i="4"/>
  <c r="DQ445" i="4" s="1"/>
  <c r="DS445" i="4" s="1"/>
  <c r="DW448" i="4"/>
  <c r="DY448" i="4" s="1"/>
  <c r="DZ448" i="4" s="1"/>
  <c r="DW449" i="4"/>
  <c r="CI453" i="4"/>
  <c r="DQ453" i="4" s="1"/>
  <c r="DS453" i="4" s="1"/>
  <c r="CI457" i="4"/>
  <c r="DQ457" i="4" s="1"/>
  <c r="DS457" i="4" s="1"/>
  <c r="CI467" i="4"/>
  <c r="DQ467" i="4" s="1"/>
  <c r="DS467" i="4" s="1"/>
  <c r="CI472" i="4"/>
  <c r="DQ472" i="4" s="1"/>
  <c r="DS472" i="4" s="1"/>
  <c r="DW476" i="4"/>
  <c r="CI483" i="4"/>
  <c r="DQ483" i="4" s="1"/>
  <c r="DS483" i="4" s="1"/>
  <c r="K488" i="4"/>
  <c r="CI497" i="4"/>
  <c r="DQ497" i="4" s="1"/>
  <c r="DS497" i="4" s="1"/>
  <c r="DW497" i="4"/>
  <c r="CI432" i="4"/>
  <c r="DQ432" i="4" s="1"/>
  <c r="DS432" i="4" s="1"/>
  <c r="DW441" i="4"/>
  <c r="DW445" i="4"/>
  <c r="DW453" i="4"/>
  <c r="DS455" i="4"/>
  <c r="DY458" i="4"/>
  <c r="CI464" i="4"/>
  <c r="DQ464" i="4" s="1"/>
  <c r="DS464" i="4" s="1"/>
  <c r="DW467" i="4"/>
  <c r="DW472" i="4"/>
  <c r="CI491" i="4"/>
  <c r="DQ491" i="4" s="1"/>
  <c r="DS491" i="4" s="1"/>
  <c r="CI382" i="4"/>
  <c r="DQ382" i="4" s="1"/>
  <c r="DS382" i="4" s="1"/>
  <c r="CI389" i="4"/>
  <c r="DQ389" i="4" s="1"/>
  <c r="DS389" i="4" s="1"/>
  <c r="DS392" i="4"/>
  <c r="DS395" i="4"/>
  <c r="CI398" i="4"/>
  <c r="DQ398" i="4" s="1"/>
  <c r="DS398" i="4" s="1"/>
  <c r="CI412" i="4"/>
  <c r="DQ412" i="4" s="1"/>
  <c r="DS412" i="4" s="1"/>
  <c r="DY412" i="4"/>
  <c r="CI415" i="4"/>
  <c r="DQ415" i="4" s="1"/>
  <c r="DS415" i="4" s="1"/>
  <c r="DS418" i="4"/>
  <c r="DS421" i="4"/>
  <c r="CI446" i="4"/>
  <c r="DQ446" i="4" s="1"/>
  <c r="DS446" i="4" s="1"/>
  <c r="CI450" i="4"/>
  <c r="DQ450" i="4" s="1"/>
  <c r="DS450" i="4" s="1"/>
  <c r="CI454" i="4"/>
  <c r="DQ454" i="4" s="1"/>
  <c r="DS454" i="4" s="1"/>
  <c r="CI465" i="4"/>
  <c r="DQ465" i="4" s="1"/>
  <c r="DS465" i="4" s="1"/>
  <c r="DY469" i="4"/>
  <c r="CI473" i="4"/>
  <c r="DQ473" i="4" s="1"/>
  <c r="DS473" i="4" s="1"/>
  <c r="DW473" i="4"/>
  <c r="DW478" i="4"/>
  <c r="DW481" i="4"/>
  <c r="DY481" i="4" s="1"/>
  <c r="DZ481" i="4" s="1"/>
  <c r="CI485" i="4"/>
  <c r="DQ485" i="4" s="1"/>
  <c r="DS485" i="4" s="1"/>
  <c r="CI486" i="4"/>
  <c r="DQ486" i="4" s="1"/>
  <c r="DS486" i="4" s="1"/>
  <c r="CI488" i="4"/>
  <c r="DQ488" i="4" s="1"/>
  <c r="DS488" i="4" s="1"/>
  <c r="DW488" i="4"/>
  <c r="CI502" i="4"/>
  <c r="DQ502" i="4" s="1"/>
  <c r="DS502" i="4" s="1"/>
  <c r="CI504" i="4"/>
  <c r="DQ504" i="4" s="1"/>
  <c r="DS504" i="4" s="1"/>
  <c r="DW504" i="4"/>
  <c r="DW363" i="4"/>
  <c r="DY363" i="4" s="1"/>
  <c r="DZ363" i="4" s="1"/>
  <c r="DW379" i="4"/>
  <c r="CI380" i="4"/>
  <c r="DQ380" i="4" s="1"/>
  <c r="DS380" i="4" s="1"/>
  <c r="DW380" i="4"/>
  <c r="CI383" i="4"/>
  <c r="DQ383" i="4" s="1"/>
  <c r="DS383" i="4" s="1"/>
  <c r="CI386" i="4"/>
  <c r="DQ386" i="4" s="1"/>
  <c r="DS386" i="4" s="1"/>
  <c r="DY386" i="4"/>
  <c r="K387" i="4"/>
  <c r="K393" i="4"/>
  <c r="CI399" i="4"/>
  <c r="DQ399" i="4" s="1"/>
  <c r="DS399" i="4" s="1"/>
  <c r="DW402" i="4"/>
  <c r="DW409" i="4"/>
  <c r="K422" i="4"/>
  <c r="CI426" i="4"/>
  <c r="DQ426" i="4" s="1"/>
  <c r="DS426" i="4" s="1"/>
  <c r="CI433" i="4"/>
  <c r="DQ433" i="4" s="1"/>
  <c r="DS433" i="4" s="1"/>
  <c r="K437" i="4"/>
  <c r="DW439" i="4"/>
  <c r="CI442" i="4"/>
  <c r="DQ442" i="4" s="1"/>
  <c r="DS442" i="4" s="1"/>
  <c r="CI443" i="4"/>
  <c r="DQ443" i="4" s="1"/>
  <c r="DW446" i="4"/>
  <c r="DW447" i="4"/>
  <c r="DW450" i="4"/>
  <c r="DY450" i="4" s="1"/>
  <c r="DW454" i="4"/>
  <c r="DY454" i="4" s="1"/>
  <c r="DZ454" i="4" s="1"/>
  <c r="CI461" i="4"/>
  <c r="DQ461" i="4" s="1"/>
  <c r="DS461" i="4" s="1"/>
  <c r="CI462" i="4"/>
  <c r="DQ462" i="4" s="1"/>
  <c r="DS462" i="4" s="1"/>
  <c r="K469" i="4"/>
  <c r="CI474" i="4"/>
  <c r="DQ474" i="4" s="1"/>
  <c r="CI479" i="4"/>
  <c r="DQ479" i="4" s="1"/>
  <c r="DS479" i="4" s="1"/>
  <c r="DW486" i="4"/>
  <c r="DS489" i="4"/>
  <c r="ET497" i="4"/>
  <c r="EU497" i="4" s="1"/>
  <c r="DS499" i="4"/>
  <c r="DW502" i="4"/>
  <c r="CI505" i="4"/>
  <c r="DQ505" i="4" s="1"/>
  <c r="DS505" i="4" s="1"/>
  <c r="DW505" i="4"/>
  <c r="DS436" i="4"/>
  <c r="DY462" i="4"/>
  <c r="DS492" i="4"/>
  <c r="CI387" i="4"/>
  <c r="DQ387" i="4" s="1"/>
  <c r="DS387" i="4" s="1"/>
  <c r="CI397" i="4"/>
  <c r="DQ397" i="4" s="1"/>
  <c r="DS397" i="4" s="1"/>
  <c r="CI403" i="4"/>
  <c r="DQ403" i="4" s="1"/>
  <c r="DS403" i="4" s="1"/>
  <c r="DW403" i="4"/>
  <c r="DY413" i="4"/>
  <c r="DY416" i="4"/>
  <c r="DW426" i="4"/>
  <c r="CI437" i="4"/>
  <c r="DQ437" i="4" s="1"/>
  <c r="DS437" i="4" s="1"/>
  <c r="DZ437" i="4" s="1"/>
  <c r="K441" i="4"/>
  <c r="CI452" i="4"/>
  <c r="DQ452" i="4" s="1"/>
  <c r="DS452" i="4" s="1"/>
  <c r="DW456" i="4"/>
  <c r="DY456" i="4" s="1"/>
  <c r="K472" i="4"/>
  <c r="DW479" i="4"/>
  <c r="CI506" i="4"/>
  <c r="DQ506" i="4" s="1"/>
  <c r="DS506" i="4" s="1"/>
  <c r="DS367" i="4"/>
  <c r="CI374" i="4"/>
  <c r="DQ374" i="4" s="1"/>
  <c r="DS374" i="4" s="1"/>
  <c r="DS384" i="4"/>
  <c r="CI390" i="4"/>
  <c r="DQ390" i="4" s="1"/>
  <c r="DS390" i="4" s="1"/>
  <c r="DY390" i="4"/>
  <c r="DZ404" i="4"/>
  <c r="DY404" i="4"/>
  <c r="DY422" i="4"/>
  <c r="DZ422" i="4" s="1"/>
  <c r="CI444" i="4"/>
  <c r="DQ444" i="4" s="1"/>
  <c r="DS444" i="4" s="1"/>
  <c r="CI448" i="4"/>
  <c r="DQ448" i="4" s="1"/>
  <c r="DS448" i="4" s="1"/>
  <c r="DW452" i="4"/>
  <c r="CI459" i="4"/>
  <c r="DQ459" i="4" s="1"/>
  <c r="DS459" i="4" s="1"/>
  <c r="DS460" i="4"/>
  <c r="DS466" i="4"/>
  <c r="CI475" i="4"/>
  <c r="DQ475" i="4" s="1"/>
  <c r="DS475" i="4" s="1"/>
  <c r="K480" i="4"/>
  <c r="DS484" i="4"/>
  <c r="DS487" i="4"/>
  <c r="DS493" i="4"/>
  <c r="DW500" i="4"/>
  <c r="CI503" i="4"/>
  <c r="DQ503" i="4" s="1"/>
  <c r="DS503" i="4" s="1"/>
  <c r="DZ74" i="4"/>
  <c r="DZ158" i="4"/>
  <c r="K8" i="4"/>
  <c r="K16" i="4"/>
  <c r="K19" i="4"/>
  <c r="K38" i="4"/>
  <c r="K44" i="4"/>
  <c r="K60" i="4"/>
  <c r="DY78" i="4"/>
  <c r="DZ78" i="4" s="1"/>
  <c r="K79" i="4"/>
  <c r="DY90" i="4"/>
  <c r="DY101" i="4"/>
  <c r="DZ101" i="4" s="1"/>
  <c r="DY106" i="4"/>
  <c r="DZ106" i="4" s="1"/>
  <c r="K119" i="4"/>
  <c r="K125" i="4"/>
  <c r="DY140" i="4"/>
  <c r="DZ140" i="4" s="1"/>
  <c r="DY141" i="4"/>
  <c r="DZ141" i="4" s="1"/>
  <c r="K150" i="4"/>
  <c r="ET151" i="4"/>
  <c r="EU151" i="4" s="1"/>
  <c r="K157" i="4"/>
  <c r="DY167" i="4"/>
  <c r="K173" i="4"/>
  <c r="K187" i="4"/>
  <c r="K190" i="4"/>
  <c r="K195" i="4"/>
  <c r="K198" i="4"/>
  <c r="DY200" i="4"/>
  <c r="DZ200" i="4" s="1"/>
  <c r="DY201" i="4"/>
  <c r="DZ201" i="4" s="1"/>
  <c r="K207" i="4"/>
  <c r="DY209" i="4"/>
  <c r="K215" i="4"/>
  <c r="ET234" i="4"/>
  <c r="EU234" i="4" s="1"/>
  <c r="K234" i="4"/>
  <c r="ET278" i="4"/>
  <c r="EU278" i="4" s="1"/>
  <c r="K278" i="4"/>
  <c r="ET350" i="4"/>
  <c r="EU350" i="4" s="1"/>
  <c r="K350" i="4"/>
  <c r="K11" i="4"/>
  <c r="K30" i="4"/>
  <c r="K36" i="4"/>
  <c r="K42" i="4"/>
  <c r="ET56" i="4"/>
  <c r="EU56" i="4" s="1"/>
  <c r="DZ63" i="4"/>
  <c r="DZ69" i="4"/>
  <c r="K75" i="4"/>
  <c r="DY76" i="4"/>
  <c r="DZ76" i="4" s="1"/>
  <c r="DY88" i="4"/>
  <c r="DZ88" i="4" s="1"/>
  <c r="K117" i="4"/>
  <c r="DY119" i="4"/>
  <c r="DZ119" i="4" s="1"/>
  <c r="K123" i="4"/>
  <c r="K165" i="4"/>
  <c r="DY170" i="4"/>
  <c r="DZ170" i="4" s="1"/>
  <c r="DY176" i="4"/>
  <c r="DZ206" i="4"/>
  <c r="DY206" i="4"/>
  <c r="K221" i="4"/>
  <c r="ET225" i="4"/>
  <c r="EU225" i="4" s="1"/>
  <c r="ET322" i="4"/>
  <c r="EU322" i="4" s="1"/>
  <c r="K322" i="4"/>
  <c r="ET361" i="4"/>
  <c r="EU361" i="4" s="1"/>
  <c r="K361" i="4"/>
  <c r="ET377" i="4"/>
  <c r="EU377" i="4" s="1"/>
  <c r="K377" i="4"/>
  <c r="ET413" i="4"/>
  <c r="EU413" i="4" s="1"/>
  <c r="K413" i="4"/>
  <c r="ET380" i="4"/>
  <c r="EU380" i="4" s="1"/>
  <c r="K380" i="4"/>
  <c r="DY36" i="4"/>
  <c r="DY41" i="4"/>
  <c r="DZ41" i="4" s="1"/>
  <c r="DY42" i="4"/>
  <c r="ET68" i="4"/>
  <c r="EU68" i="4" s="1"/>
  <c r="DY122" i="4"/>
  <c r="DZ122" i="4" s="1"/>
  <c r="DY123" i="4"/>
  <c r="DZ123" i="4" s="1"/>
  <c r="DY144" i="4"/>
  <c r="DZ144" i="4" s="1"/>
  <c r="DY147" i="4"/>
  <c r="DZ147" i="4" s="1"/>
  <c r="DY231" i="4"/>
  <c r="ET282" i="4"/>
  <c r="EU282" i="4" s="1"/>
  <c r="K282" i="4"/>
  <c r="ET338" i="4"/>
  <c r="EU338" i="4" s="1"/>
  <c r="K338" i="4"/>
  <c r="K358" i="4"/>
  <c r="ET358" i="4"/>
  <c r="EU358" i="4" s="1"/>
  <c r="ET430" i="4"/>
  <c r="EU430" i="4" s="1"/>
  <c r="K430" i="4"/>
  <c r="K259" i="4"/>
  <c r="ET259" i="4"/>
  <c r="EU259" i="4" s="1"/>
  <c r="K6" i="4"/>
  <c r="K14" i="4"/>
  <c r="K20" i="4"/>
  <c r="K26" i="4"/>
  <c r="DY39" i="4"/>
  <c r="DZ39" i="4" s="1"/>
  <c r="DY44" i="4"/>
  <c r="DZ44" i="4" s="1"/>
  <c r="DY48" i="4"/>
  <c r="K51" i="4"/>
  <c r="K54" i="4"/>
  <c r="DY72" i="4"/>
  <c r="DZ72" i="4" s="1"/>
  <c r="K87" i="4"/>
  <c r="DY94" i="4"/>
  <c r="DZ94" i="4" s="1"/>
  <c r="K95" i="4"/>
  <c r="DY102" i="4"/>
  <c r="DZ102" i="4" s="1"/>
  <c r="K103" i="4"/>
  <c r="DZ103" i="4"/>
  <c r="DY104" i="4"/>
  <c r="DY110" i="4"/>
  <c r="DZ110" i="4" s="1"/>
  <c r="K111" i="4"/>
  <c r="K115" i="4"/>
  <c r="ET124" i="4"/>
  <c r="EU124" i="4" s="1"/>
  <c r="K142" i="4"/>
  <c r="ET143" i="4"/>
  <c r="EU143" i="4" s="1"/>
  <c r="K149" i="4"/>
  <c r="ET152" i="4"/>
  <c r="EU152" i="4" s="1"/>
  <c r="K171" i="4"/>
  <c r="K174" i="4"/>
  <c r="DY191" i="4"/>
  <c r="DZ191" i="4" s="1"/>
  <c r="DZ204" i="4"/>
  <c r="DY204" i="4"/>
  <c r="K205" i="4"/>
  <c r="DY314" i="4"/>
  <c r="DZ314" i="4" s="1"/>
  <c r="ET372" i="4"/>
  <c r="EU372" i="4" s="1"/>
  <c r="K372" i="4"/>
  <c r="ET388" i="4"/>
  <c r="EU388" i="4" s="1"/>
  <c r="K388" i="4"/>
  <c r="ET427" i="4"/>
  <c r="EU427" i="4" s="1"/>
  <c r="K427" i="4"/>
  <c r="DZ136" i="4"/>
  <c r="DZ66" i="4"/>
  <c r="DY82" i="4"/>
  <c r="DZ82" i="4" s="1"/>
  <c r="K133" i="4"/>
  <c r="DY160" i="4"/>
  <c r="DY177" i="4"/>
  <c r="DZ177" i="4" s="1"/>
  <c r="DY202" i="4"/>
  <c r="K219" i="4"/>
  <c r="ET229" i="4"/>
  <c r="EU229" i="4" s="1"/>
  <c r="K229" i="4"/>
  <c r="ET250" i="4"/>
  <c r="EU250" i="4" s="1"/>
  <c r="K250" i="4"/>
  <c r="ET449" i="4"/>
  <c r="EU449" i="4" s="1"/>
  <c r="K449" i="4"/>
  <c r="DY23" i="4"/>
  <c r="DZ23" i="4" s="1"/>
  <c r="ET58" i="4"/>
  <c r="EU58" i="4" s="1"/>
  <c r="ET76" i="4"/>
  <c r="EU76" i="4" s="1"/>
  <c r="DZ87" i="4"/>
  <c r="DY169" i="4"/>
  <c r="DZ169" i="4" s="1"/>
  <c r="ET233" i="4"/>
  <c r="EU233" i="4" s="1"/>
  <c r="K233" i="4"/>
  <c r="ET357" i="4"/>
  <c r="EU357" i="4" s="1"/>
  <c r="K357" i="4"/>
  <c r="ET385" i="4"/>
  <c r="EU385" i="4" s="1"/>
  <c r="K385" i="4"/>
  <c r="ET445" i="4"/>
  <c r="EU445" i="4" s="1"/>
  <c r="K445" i="4"/>
  <c r="DZ90" i="4"/>
  <c r="DZ139" i="4"/>
  <c r="ET421" i="4"/>
  <c r="EU421" i="4" s="1"/>
  <c r="K421" i="4"/>
  <c r="DY10" i="4"/>
  <c r="DZ10" i="4" s="1"/>
  <c r="DY15" i="4"/>
  <c r="DZ15" i="4" s="1"/>
  <c r="K32" i="4"/>
  <c r="K35" i="4"/>
  <c r="K46" i="4"/>
  <c r="K52" i="4"/>
  <c r="DY57" i="4"/>
  <c r="DZ57" i="4" s="1"/>
  <c r="DY64" i="4"/>
  <c r="DZ64" i="4" s="1"/>
  <c r="K67" i="4"/>
  <c r="DY68" i="4"/>
  <c r="DZ68" i="4" s="1"/>
  <c r="DZ71" i="4"/>
  <c r="ET81" i="4"/>
  <c r="EU81" i="4" s="1"/>
  <c r="ET88" i="4"/>
  <c r="EU88" i="4" s="1"/>
  <c r="K91" i="4"/>
  <c r="K99" i="4"/>
  <c r="K107" i="4"/>
  <c r="DY126" i="4"/>
  <c r="DZ126" i="4" s="1"/>
  <c r="K127" i="4"/>
  <c r="K131" i="4"/>
  <c r="ET141" i="4"/>
  <c r="EU141" i="4" s="1"/>
  <c r="ET144" i="4"/>
  <c r="EU144" i="4" s="1"/>
  <c r="DY146" i="4"/>
  <c r="DZ146" i="4" s="1"/>
  <c r="DY149" i="4"/>
  <c r="DZ149" i="4" s="1"/>
  <c r="DY161" i="4"/>
  <c r="DY186" i="4"/>
  <c r="DZ186" i="4" s="1"/>
  <c r="K203" i="4"/>
  <c r="DY205" i="4"/>
  <c r="DZ205" i="4" s="1"/>
  <c r="K206" i="4"/>
  <c r="K211" i="4"/>
  <c r="DY213" i="4"/>
  <c r="DZ213" i="4" s="1"/>
  <c r="DY216" i="4"/>
  <c r="DZ216" i="4" s="1"/>
  <c r="DY222" i="4"/>
  <c r="DZ222" i="4" s="1"/>
  <c r="K223" i="4"/>
  <c r="ET311" i="4"/>
  <c r="EU311" i="4" s="1"/>
  <c r="K311" i="4"/>
  <c r="ET355" i="4"/>
  <c r="EU355" i="4" s="1"/>
  <c r="K355" i="4"/>
  <c r="DY237" i="4"/>
  <c r="DY245" i="4"/>
  <c r="DY247" i="4"/>
  <c r="DZ247" i="4" s="1"/>
  <c r="DY260" i="4"/>
  <c r="DY287" i="4"/>
  <c r="DZ287" i="4" s="1"/>
  <c r="DY406" i="4"/>
  <c r="DZ406" i="4" s="1"/>
  <c r="DZ432" i="4"/>
  <c r="ET433" i="4"/>
  <c r="EU433" i="4" s="1"/>
  <c r="K479" i="4"/>
  <c r="K484" i="4"/>
  <c r="DY485" i="4"/>
  <c r="DZ485" i="4" s="1"/>
  <c r="K491" i="4"/>
  <c r="DY497" i="4"/>
  <c r="ET501" i="4"/>
  <c r="EU501" i="4" s="1"/>
  <c r="DY269" i="4"/>
  <c r="DZ269" i="4" s="1"/>
  <c r="DY272" i="4"/>
  <c r="DY289" i="4"/>
  <c r="DY292" i="4"/>
  <c r="DY308" i="4"/>
  <c r="DY322" i="4"/>
  <c r="DZ322" i="4" s="1"/>
  <c r="DY335" i="4"/>
  <c r="DZ335" i="4" s="1"/>
  <c r="DY365" i="4"/>
  <c r="DY435" i="4"/>
  <c r="DY444" i="4"/>
  <c r="DZ444" i="4" s="1"/>
  <c r="ET455" i="4"/>
  <c r="EU455" i="4" s="1"/>
  <c r="K240" i="4"/>
  <c r="K242" i="4"/>
  <c r="DY242" i="4"/>
  <c r="DZ242" i="4" s="1"/>
  <c r="K248" i="4"/>
  <c r="K255" i="4"/>
  <c r="K266" i="4"/>
  <c r="K286" i="4"/>
  <c r="K290" i="4"/>
  <c r="DY306" i="4"/>
  <c r="DZ306" i="4" s="1"/>
  <c r="DY312" i="4"/>
  <c r="K318" i="4"/>
  <c r="DZ320" i="4"/>
  <c r="DY349" i="4"/>
  <c r="DZ349" i="4" s="1"/>
  <c r="DZ365" i="4"/>
  <c r="DY377" i="4"/>
  <c r="DY382" i="4"/>
  <c r="DZ382" i="4" s="1"/>
  <c r="DY387" i="4"/>
  <c r="DZ387" i="4" s="1"/>
  <c r="DY433" i="4"/>
  <c r="DZ433" i="4" s="1"/>
  <c r="ET436" i="4"/>
  <c r="EU436" i="4" s="1"/>
  <c r="DY442" i="4"/>
  <c r="DZ442" i="4" s="1"/>
  <c r="K443" i="4"/>
  <c r="ET457" i="4"/>
  <c r="EU457" i="4" s="1"/>
  <c r="K464" i="4"/>
  <c r="DY486" i="4"/>
  <c r="DZ486" i="4" s="1"/>
  <c r="K496" i="4"/>
  <c r="K499" i="4"/>
  <c r="DY229" i="4"/>
  <c r="DZ285" i="4"/>
  <c r="DY286" i="4"/>
  <c r="DZ286" i="4" s="1"/>
  <c r="DY290" i="4"/>
  <c r="DZ290" i="4" s="1"/>
  <c r="K298" i="4"/>
  <c r="DZ298" i="4"/>
  <c r="DZ327" i="4"/>
  <c r="K342" i="4"/>
  <c r="DY348" i="4"/>
  <c r="DZ348" i="4" s="1"/>
  <c r="ET351" i="4"/>
  <c r="EU351" i="4" s="1"/>
  <c r="DY393" i="4"/>
  <c r="K398" i="4"/>
  <c r="DY400" i="4"/>
  <c r="K403" i="4"/>
  <c r="DZ416" i="4"/>
  <c r="DY479" i="4"/>
  <c r="DY496" i="4"/>
  <c r="DZ496" i="4" s="1"/>
  <c r="DZ250" i="4"/>
  <c r="DY250" i="4"/>
  <c r="DY374" i="4"/>
  <c r="DZ374" i="4" s="1"/>
  <c r="DY375" i="4"/>
  <c r="DY383" i="4"/>
  <c r="DZ224" i="4"/>
  <c r="DY224" i="4"/>
  <c r="ET228" i="4"/>
  <c r="EU228" i="4" s="1"/>
  <c r="K235" i="4"/>
  <c r="K239" i="4"/>
  <c r="K247" i="4"/>
  <c r="K249" i="4"/>
  <c r="DY251" i="4"/>
  <c r="DY253" i="4"/>
  <c r="K258" i="4"/>
  <c r="ET260" i="4"/>
  <c r="EU260" i="4" s="1"/>
  <c r="DY280" i="4"/>
  <c r="ET287" i="4"/>
  <c r="EU287" i="4" s="1"/>
  <c r="DZ293" i="4"/>
  <c r="K294" i="4"/>
  <c r="K310" i="4"/>
  <c r="K326" i="4"/>
  <c r="DY328" i="4"/>
  <c r="K334" i="4"/>
  <c r="K340" i="4"/>
  <c r="DY373" i="4"/>
  <c r="DZ373" i="4" s="1"/>
  <c r="DY389" i="4"/>
  <c r="DY396" i="4"/>
  <c r="DZ396" i="4" s="1"/>
  <c r="K397" i="4"/>
  <c r="K406" i="4"/>
  <c r="DY417" i="4"/>
  <c r="K426" i="4"/>
  <c r="K434" i="4"/>
  <c r="DY440" i="4"/>
  <c r="DZ440" i="4" s="1"/>
  <c r="DY441" i="4"/>
  <c r="ET442" i="4"/>
  <c r="EU442" i="4" s="1"/>
  <c r="K451" i="4"/>
  <c r="K453" i="4"/>
  <c r="K463" i="4"/>
  <c r="DY464" i="4"/>
  <c r="DZ464" i="4" s="1"/>
  <c r="DY466" i="4"/>
  <c r="DY472" i="4"/>
  <c r="DY474" i="4"/>
  <c r="K476" i="4"/>
  <c r="DY482" i="4"/>
  <c r="ET493" i="4"/>
  <c r="EU493" i="4" s="1"/>
  <c r="ET495" i="4"/>
  <c r="EU495" i="4" s="1"/>
  <c r="K504" i="4"/>
  <c r="K237" i="4"/>
  <c r="K241" i="4"/>
  <c r="K243" i="4"/>
  <c r="K245" i="4"/>
  <c r="DY264" i="4"/>
  <c r="DZ264" i="4" s="1"/>
  <c r="K279" i="4"/>
  <c r="DY281" i="4"/>
  <c r="DZ281" i="4" s="1"/>
  <c r="DY294" i="4"/>
  <c r="DZ294" i="4" s="1"/>
  <c r="K302" i="4"/>
  <c r="DZ304" i="4"/>
  <c r="K314" i="4"/>
  <c r="DY316" i="4"/>
  <c r="DY326" i="4"/>
  <c r="DZ326" i="4" s="1"/>
  <c r="DY333" i="4"/>
  <c r="DZ333" i="4" s="1"/>
  <c r="DY345" i="4"/>
  <c r="DZ345" i="4" s="1"/>
  <c r="K346" i="4"/>
  <c r="DY370" i="4"/>
  <c r="DZ370" i="4" s="1"/>
  <c r="K399" i="4"/>
  <c r="K402" i="4"/>
  <c r="DY403" i="4"/>
  <c r="DZ403" i="4" s="1"/>
  <c r="DY428" i="4"/>
  <c r="DZ428" i="4" s="1"/>
  <c r="DY434" i="4"/>
  <c r="DZ434" i="4" s="1"/>
  <c r="DY436" i="4"/>
  <c r="DZ436" i="4" s="1"/>
  <c r="K439" i="4"/>
  <c r="DY455" i="4"/>
  <c r="K456" i="4"/>
  <c r="ET473" i="4"/>
  <c r="EU473" i="4" s="1"/>
  <c r="DZ482" i="4"/>
  <c r="DY24" i="4"/>
  <c r="DZ37" i="4"/>
  <c r="DY37" i="4"/>
  <c r="DY43" i="4"/>
  <c r="DZ43" i="4" s="1"/>
  <c r="DY49" i="4"/>
  <c r="DZ49" i="4" s="1"/>
  <c r="DY50" i="4"/>
  <c r="DZ50" i="4" s="1"/>
  <c r="DY62" i="4"/>
  <c r="DZ62" i="4" s="1"/>
  <c r="DY80" i="4"/>
  <c r="DY8" i="4"/>
  <c r="DZ8" i="4" s="1"/>
  <c r="DY16" i="4"/>
  <c r="DZ16" i="4" s="1"/>
  <c r="DZ24" i="4"/>
  <c r="DY29" i="4"/>
  <c r="DZ29" i="4" s="1"/>
  <c r="DY35" i="4"/>
  <c r="DZ35" i="4" s="1"/>
  <c r="DY38" i="4"/>
  <c r="DZ38" i="4" s="1"/>
  <c r="DY47" i="4"/>
  <c r="DZ47" i="4" s="1"/>
  <c r="DY52" i="4"/>
  <c r="DZ52" i="4" s="1"/>
  <c r="DY30" i="4"/>
  <c r="DZ30" i="4" s="1"/>
  <c r="DY32" i="4"/>
  <c r="DZ32" i="4" s="1"/>
  <c r="DY46" i="4"/>
  <c r="DZ46" i="4" s="1"/>
  <c r="DY13" i="4"/>
  <c r="DZ13" i="4" s="1"/>
  <c r="DY19" i="4"/>
  <c r="DZ19" i="4" s="1"/>
  <c r="DY22" i="4"/>
  <c r="DZ22" i="4" s="1"/>
  <c r="DY28" i="4"/>
  <c r="DZ28" i="4" s="1"/>
  <c r="DY33" i="4"/>
  <c r="DZ33" i="4" s="1"/>
  <c r="DY34" i="4"/>
  <c r="DZ34" i="4" s="1"/>
  <c r="DZ42" i="4"/>
  <c r="DY53" i="4"/>
  <c r="DZ53" i="4" s="1"/>
  <c r="DY56" i="4"/>
  <c r="DZ56" i="4" s="1"/>
  <c r="DY60" i="4"/>
  <c r="DZ60" i="4" s="1"/>
  <c r="DY6" i="4"/>
  <c r="DZ6" i="4" s="1"/>
  <c r="DY11" i="4"/>
  <c r="DZ11" i="4" s="1"/>
  <c r="DY14" i="4"/>
  <c r="DZ14" i="4" s="1"/>
  <c r="DY20" i="4"/>
  <c r="DZ20" i="4" s="1"/>
  <c r="DY25" i="4"/>
  <c r="DZ25" i="4" s="1"/>
  <c r="DY26" i="4"/>
  <c r="DZ26" i="4" s="1"/>
  <c r="DY31" i="4"/>
  <c r="DZ31" i="4" s="1"/>
  <c r="DZ36" i="4"/>
  <c r="DZ48" i="4"/>
  <c r="DY54" i="4"/>
  <c r="DZ54" i="4" s="1"/>
  <c r="DY12" i="4"/>
  <c r="DZ12" i="4" s="1"/>
  <c r="DY18" i="4"/>
  <c r="DZ18" i="4" s="1"/>
  <c r="DY86" i="4"/>
  <c r="DZ86" i="4" s="1"/>
  <c r="DY7" i="4"/>
  <c r="DZ7" i="4" s="1"/>
  <c r="DY9" i="4"/>
  <c r="DZ9" i="4" s="1"/>
  <c r="DY40" i="4"/>
  <c r="DZ40" i="4" s="1"/>
  <c r="DY45" i="4"/>
  <c r="DZ45" i="4" s="1"/>
  <c r="DY51" i="4"/>
  <c r="DZ51" i="4" s="1"/>
  <c r="ET7" i="4"/>
  <c r="EU7" i="4" s="1"/>
  <c r="ET15" i="4"/>
  <c r="EU15" i="4" s="1"/>
  <c r="ET23" i="4"/>
  <c r="EU23" i="4" s="1"/>
  <c r="ET31" i="4"/>
  <c r="EU31" i="4" s="1"/>
  <c r="ET39" i="4"/>
  <c r="EU39" i="4" s="1"/>
  <c r="ET47" i="4"/>
  <c r="EU47" i="4" s="1"/>
  <c r="DY113" i="4"/>
  <c r="DZ113" i="4" s="1"/>
  <c r="DY137" i="4"/>
  <c r="DZ137" i="4" s="1"/>
  <c r="K55" i="4"/>
  <c r="DW61" i="4"/>
  <c r="DY61" i="4" s="1"/>
  <c r="DZ61" i="4" s="1"/>
  <c r="DY75" i="4"/>
  <c r="DY89" i="4"/>
  <c r="ET89" i="4"/>
  <c r="EU89" i="4" s="1"/>
  <c r="DY92" i="4"/>
  <c r="DZ92" i="4" s="1"/>
  <c r="DW99" i="4"/>
  <c r="DY111" i="4"/>
  <c r="DZ111" i="4" s="1"/>
  <c r="DY120" i="4"/>
  <c r="DZ120" i="4" s="1"/>
  <c r="DY130" i="4"/>
  <c r="DZ130" i="4" s="1"/>
  <c r="DZ131" i="4"/>
  <c r="ET9" i="4"/>
  <c r="EU9" i="4" s="1"/>
  <c r="ET17" i="4"/>
  <c r="EU17" i="4" s="1"/>
  <c r="ET25" i="4"/>
  <c r="EU25" i="4" s="1"/>
  <c r="ET33" i="4"/>
  <c r="EU33" i="4" s="1"/>
  <c r="ET41" i="4"/>
  <c r="EU41" i="4" s="1"/>
  <c r="ET49" i="4"/>
  <c r="EU49" i="4" s="1"/>
  <c r="ET57" i="4"/>
  <c r="EU57" i="4" s="1"/>
  <c r="DZ75" i="4"/>
  <c r="DS89" i="4"/>
  <c r="ET105" i="4"/>
  <c r="EU105" i="4" s="1"/>
  <c r="DY162" i="4"/>
  <c r="DY59" i="4"/>
  <c r="DY65" i="4"/>
  <c r="DW67" i="4"/>
  <c r="DY67" i="4" s="1"/>
  <c r="DZ67" i="4" s="1"/>
  <c r="DY73" i="4"/>
  <c r="DY105" i="4"/>
  <c r="DZ105" i="4" s="1"/>
  <c r="DY107" i="4"/>
  <c r="DS109" i="4"/>
  <c r="DY116" i="4"/>
  <c r="DY118" i="4"/>
  <c r="DZ118" i="4" s="1"/>
  <c r="DY121" i="4"/>
  <c r="DZ121" i="4" s="1"/>
  <c r="DY134" i="4"/>
  <c r="DZ134" i="4" s="1"/>
  <c r="DY138" i="4"/>
  <c r="DZ138" i="4" s="1"/>
  <c r="DS59" i="4"/>
  <c r="DS65" i="4"/>
  <c r="DS73" i="4"/>
  <c r="DZ73" i="4" s="1"/>
  <c r="DY81" i="4"/>
  <c r="DZ81" i="4" s="1"/>
  <c r="DZ95" i="4"/>
  <c r="DZ107" i="4"/>
  <c r="DY128" i="4"/>
  <c r="DZ128" i="4" s="1"/>
  <c r="DY129" i="4"/>
  <c r="DY154" i="4"/>
  <c r="ET48" i="4"/>
  <c r="EU48" i="4" s="1"/>
  <c r="ET64" i="4"/>
  <c r="EU64" i="4" s="1"/>
  <c r="ET72" i="4"/>
  <c r="EU72" i="4" s="1"/>
  <c r="DY84" i="4"/>
  <c r="DZ84" i="4" s="1"/>
  <c r="DW91" i="4"/>
  <c r="DY91" i="4" s="1"/>
  <c r="DZ91" i="4" s="1"/>
  <c r="DZ100" i="4"/>
  <c r="DY100" i="4"/>
  <c r="DZ129" i="4"/>
  <c r="DY132" i="4"/>
  <c r="DZ132" i="4" s="1"/>
  <c r="DZ135" i="4"/>
  <c r="DZ154" i="4"/>
  <c r="ET13" i="4"/>
  <c r="EU13" i="4" s="1"/>
  <c r="ET21" i="4"/>
  <c r="EU21" i="4" s="1"/>
  <c r="ET29" i="4"/>
  <c r="EU29" i="4" s="1"/>
  <c r="ET37" i="4"/>
  <c r="EU37" i="4" s="1"/>
  <c r="ET45" i="4"/>
  <c r="EU45" i="4" s="1"/>
  <c r="ET53" i="4"/>
  <c r="EU53" i="4" s="1"/>
  <c r="DY83" i="4"/>
  <c r="DZ83" i="4" s="1"/>
  <c r="ET97" i="4"/>
  <c r="EU97" i="4" s="1"/>
  <c r="DY112" i="4"/>
  <c r="DZ112" i="4" s="1"/>
  <c r="DY115" i="4"/>
  <c r="DZ115" i="4" s="1"/>
  <c r="ET62" i="4"/>
  <c r="EU62" i="4" s="1"/>
  <c r="ET70" i="4"/>
  <c r="EU70" i="4" s="1"/>
  <c r="DY77" i="4"/>
  <c r="DZ77" i="4" s="1"/>
  <c r="DZ79" i="4"/>
  <c r="ET80" i="4"/>
  <c r="EU80" i="4" s="1"/>
  <c r="DY97" i="4"/>
  <c r="DZ97" i="4" s="1"/>
  <c r="DY99" i="4"/>
  <c r="DZ99" i="4" s="1"/>
  <c r="ET116" i="4"/>
  <c r="EU116" i="4" s="1"/>
  <c r="DY127" i="4"/>
  <c r="DZ127" i="4" s="1"/>
  <c r="ET132" i="4"/>
  <c r="EU132" i="4" s="1"/>
  <c r="DY143" i="4"/>
  <c r="DZ143" i="4" s="1"/>
  <c r="DY171" i="4"/>
  <c r="DZ171" i="4" s="1"/>
  <c r="DZ176" i="4"/>
  <c r="ET113" i="4"/>
  <c r="EU113" i="4" s="1"/>
  <c r="ET121" i="4"/>
  <c r="EU121" i="4" s="1"/>
  <c r="ET129" i="4"/>
  <c r="EU129" i="4" s="1"/>
  <c r="ET137" i="4"/>
  <c r="EU137" i="4" s="1"/>
  <c r="K139" i="4"/>
  <c r="DY178" i="4"/>
  <c r="DZ178" i="4" s="1"/>
  <c r="ET194" i="4"/>
  <c r="EU194" i="4" s="1"/>
  <c r="DY211" i="4"/>
  <c r="K236" i="4"/>
  <c r="ET236" i="4"/>
  <c r="EU236" i="4" s="1"/>
  <c r="ET263" i="4"/>
  <c r="EU263" i="4" s="1"/>
  <c r="K263" i="4"/>
  <c r="ET78" i="4"/>
  <c r="EU78" i="4" s="1"/>
  <c r="ET86" i="4"/>
  <c r="EU86" i="4" s="1"/>
  <c r="ET94" i="4"/>
  <c r="EU94" i="4" s="1"/>
  <c r="ET102" i="4"/>
  <c r="EU102" i="4" s="1"/>
  <c r="ET110" i="4"/>
  <c r="EU110" i="4" s="1"/>
  <c r="ET118" i="4"/>
  <c r="EU118" i="4" s="1"/>
  <c r="ET126" i="4"/>
  <c r="EU126" i="4" s="1"/>
  <c r="ET134" i="4"/>
  <c r="EU134" i="4" s="1"/>
  <c r="ET140" i="4"/>
  <c r="EU140" i="4" s="1"/>
  <c r="K146" i="4"/>
  <c r="K154" i="4"/>
  <c r="DS157" i="4"/>
  <c r="DY163" i="4"/>
  <c r="DY165" i="4"/>
  <c r="DZ165" i="4" s="1"/>
  <c r="ET170" i="4"/>
  <c r="EU170" i="4" s="1"/>
  <c r="DY180" i="4"/>
  <c r="DZ180" i="4" s="1"/>
  <c r="DY185" i="4"/>
  <c r="DY187" i="4"/>
  <c r="DY189" i="4"/>
  <c r="DZ189" i="4" s="1"/>
  <c r="DZ192" i="4"/>
  <c r="DY207" i="4"/>
  <c r="DZ207" i="4" s="1"/>
  <c r="DZ209" i="4"/>
  <c r="DS211" i="4"/>
  <c r="DY220" i="4"/>
  <c r="DZ220" i="4" s="1"/>
  <c r="DY226" i="4"/>
  <c r="DZ226" i="4" s="1"/>
  <c r="ET138" i="4"/>
  <c r="EU138" i="4" s="1"/>
  <c r="DW142" i="4"/>
  <c r="DY142" i="4" s="1"/>
  <c r="DZ142" i="4" s="1"/>
  <c r="DY148" i="4"/>
  <c r="DZ148" i="4" s="1"/>
  <c r="ET148" i="4"/>
  <c r="EU148" i="4" s="1"/>
  <c r="DW150" i="4"/>
  <c r="DY150" i="4" s="1"/>
  <c r="DZ150" i="4" s="1"/>
  <c r="DY156" i="4"/>
  <c r="DZ156" i="4" s="1"/>
  <c r="ET156" i="4"/>
  <c r="EU156" i="4" s="1"/>
  <c r="DY157" i="4"/>
  <c r="ET160" i="4"/>
  <c r="EU160" i="4" s="1"/>
  <c r="DZ162" i="4"/>
  <c r="DS163" i="4"/>
  <c r="DZ163" i="4" s="1"/>
  <c r="DZ167" i="4"/>
  <c r="DZ185" i="4"/>
  <c r="DS187" i="4"/>
  <c r="DY194" i="4"/>
  <c r="DZ194" i="4" s="1"/>
  <c r="DY198" i="4"/>
  <c r="DZ198" i="4" s="1"/>
  <c r="ET210" i="4"/>
  <c r="EU210" i="4" s="1"/>
  <c r="DY218" i="4"/>
  <c r="DZ218" i="4" s="1"/>
  <c r="DS231" i="4"/>
  <c r="ET96" i="4"/>
  <c r="EU96" i="4" s="1"/>
  <c r="ET104" i="4"/>
  <c r="EU104" i="4" s="1"/>
  <c r="ET112" i="4"/>
  <c r="EU112" i="4" s="1"/>
  <c r="ET120" i="4"/>
  <c r="EU120" i="4" s="1"/>
  <c r="ET128" i="4"/>
  <c r="EU128" i="4" s="1"/>
  <c r="ET136" i="4"/>
  <c r="EU136" i="4" s="1"/>
  <c r="DY174" i="4"/>
  <c r="DZ174" i="4" s="1"/>
  <c r="ET186" i="4"/>
  <c r="EU186" i="4" s="1"/>
  <c r="DY203" i="4"/>
  <c r="DZ203" i="4" s="1"/>
  <c r="DY223" i="4"/>
  <c r="DZ223" i="4" s="1"/>
  <c r="DS229" i="4"/>
  <c r="DY159" i="4"/>
  <c r="DZ159" i="4" s="1"/>
  <c r="DY172" i="4"/>
  <c r="DZ172" i="4" s="1"/>
  <c r="DY179" i="4"/>
  <c r="DY199" i="4"/>
  <c r="DY210" i="4"/>
  <c r="DZ210" i="4" s="1"/>
  <c r="DY214" i="4"/>
  <c r="DZ214" i="4" s="1"/>
  <c r="DY219" i="4"/>
  <c r="DY221" i="4"/>
  <c r="DZ221" i="4" s="1"/>
  <c r="ET66" i="4"/>
  <c r="EU66" i="4" s="1"/>
  <c r="ET74" i="4"/>
  <c r="EU74" i="4" s="1"/>
  <c r="ET82" i="4"/>
  <c r="EU82" i="4" s="1"/>
  <c r="ET90" i="4"/>
  <c r="EU90" i="4" s="1"/>
  <c r="ET98" i="4"/>
  <c r="EU98" i="4" s="1"/>
  <c r="ET106" i="4"/>
  <c r="EU106" i="4" s="1"/>
  <c r="ET114" i="4"/>
  <c r="EU114" i="4" s="1"/>
  <c r="ET122" i="4"/>
  <c r="EU122" i="4" s="1"/>
  <c r="ET130" i="4"/>
  <c r="EU130" i="4" s="1"/>
  <c r="DY145" i="4"/>
  <c r="DZ145" i="4" s="1"/>
  <c r="DY153" i="4"/>
  <c r="DZ153" i="4" s="1"/>
  <c r="DY166" i="4"/>
  <c r="DZ166" i="4" s="1"/>
  <c r="DY175" i="4"/>
  <c r="DZ175" i="4" s="1"/>
  <c r="DS179" i="4"/>
  <c r="DY190" i="4"/>
  <c r="DZ190" i="4" s="1"/>
  <c r="DZ199" i="4"/>
  <c r="ET202" i="4"/>
  <c r="EU202" i="4" s="1"/>
  <c r="DY212" i="4"/>
  <c r="DZ212" i="4" s="1"/>
  <c r="DY217" i="4"/>
  <c r="DS219" i="4"/>
  <c r="DY164" i="4"/>
  <c r="DZ164" i="4" s="1"/>
  <c r="DZ173" i="4"/>
  <c r="ET178" i="4"/>
  <c r="EU178" i="4" s="1"/>
  <c r="DY188" i="4"/>
  <c r="DZ188" i="4" s="1"/>
  <c r="DY193" i="4"/>
  <c r="DZ193" i="4" s="1"/>
  <c r="DY195" i="4"/>
  <c r="DZ195" i="4" s="1"/>
  <c r="DY215" i="4"/>
  <c r="DZ215" i="4" s="1"/>
  <c r="DZ217" i="4"/>
  <c r="ET218" i="4"/>
  <c r="EU218" i="4" s="1"/>
  <c r="DY228" i="4"/>
  <c r="DZ228" i="4" s="1"/>
  <c r="ET231" i="4"/>
  <c r="EU231" i="4" s="1"/>
  <c r="DY239" i="4"/>
  <c r="DZ239" i="4" s="1"/>
  <c r="DY240" i="4"/>
  <c r="DZ240" i="4" s="1"/>
  <c r="DS245" i="4"/>
  <c r="DZ245" i="4" s="1"/>
  <c r="DW246" i="4"/>
  <c r="DZ251" i="4"/>
  <c r="DS253" i="4"/>
  <c r="DY267" i="4"/>
  <c r="DZ267" i="4" s="1"/>
  <c r="DZ272" i="4"/>
  <c r="DZ277" i="4"/>
  <c r="DY309" i="4"/>
  <c r="DZ309" i="4" s="1"/>
  <c r="ET164" i="4"/>
  <c r="EU164" i="4" s="1"/>
  <c r="ET172" i="4"/>
  <c r="EU172" i="4" s="1"/>
  <c r="ET180" i="4"/>
  <c r="EU180" i="4" s="1"/>
  <c r="ET188" i="4"/>
  <c r="EU188" i="4" s="1"/>
  <c r="ET196" i="4"/>
  <c r="EU196" i="4" s="1"/>
  <c r="ET204" i="4"/>
  <c r="EU204" i="4" s="1"/>
  <c r="ET212" i="4"/>
  <c r="EU212" i="4" s="1"/>
  <c r="ET220" i="4"/>
  <c r="EU220" i="4" s="1"/>
  <c r="ET252" i="4"/>
  <c r="EU252" i="4" s="1"/>
  <c r="DY257" i="4"/>
  <c r="ET308" i="4"/>
  <c r="EU308" i="4" s="1"/>
  <c r="K308" i="4"/>
  <c r="DY352" i="4"/>
  <c r="ET145" i="4"/>
  <c r="EU145" i="4" s="1"/>
  <c r="ET153" i="4"/>
  <c r="EU153" i="4" s="1"/>
  <c r="ET161" i="4"/>
  <c r="EU161" i="4" s="1"/>
  <c r="ET169" i="4"/>
  <c r="EU169" i="4" s="1"/>
  <c r="ET177" i="4"/>
  <c r="EU177" i="4" s="1"/>
  <c r="ET185" i="4"/>
  <c r="EU185" i="4" s="1"/>
  <c r="ET193" i="4"/>
  <c r="EU193" i="4" s="1"/>
  <c r="ET201" i="4"/>
  <c r="EU201" i="4" s="1"/>
  <c r="ET209" i="4"/>
  <c r="EU209" i="4" s="1"/>
  <c r="ET217" i="4"/>
  <c r="EU217" i="4" s="1"/>
  <c r="DW232" i="4"/>
  <c r="DY232" i="4" s="1"/>
  <c r="DZ232" i="4" s="1"/>
  <c r="DY248" i="4"/>
  <c r="DZ248" i="4" s="1"/>
  <c r="DY252" i="4"/>
  <c r="DY279" i="4"/>
  <c r="DZ279" i="4" s="1"/>
  <c r="DY336" i="4"/>
  <c r="ET222" i="4"/>
  <c r="EU222" i="4" s="1"/>
  <c r="ET244" i="4"/>
  <c r="EU244" i="4" s="1"/>
  <c r="DZ257" i="4"/>
  <c r="DY282" i="4"/>
  <c r="DZ282" i="4" s="1"/>
  <c r="DZ319" i="4"/>
  <c r="DZ325" i="4"/>
  <c r="ET226" i="4"/>
  <c r="EU226" i="4" s="1"/>
  <c r="DY244" i="4"/>
  <c r="DZ244" i="4" s="1"/>
  <c r="DZ252" i="4"/>
  <c r="DW254" i="4"/>
  <c r="DY254" i="4" s="1"/>
  <c r="DZ254" i="4" s="1"/>
  <c r="DY261" i="4"/>
  <c r="DZ261" i="4" s="1"/>
  <c r="DY266" i="4"/>
  <c r="DY273" i="4"/>
  <c r="DZ312" i="4"/>
  <c r="ET168" i="4"/>
  <c r="EU168" i="4" s="1"/>
  <c r="ET176" i="4"/>
  <c r="EU176" i="4" s="1"/>
  <c r="ET184" i="4"/>
  <c r="EU184" i="4" s="1"/>
  <c r="ET192" i="4"/>
  <c r="EU192" i="4" s="1"/>
  <c r="ET200" i="4"/>
  <c r="EU200" i="4" s="1"/>
  <c r="ET208" i="4"/>
  <c r="EU208" i="4" s="1"/>
  <c r="ET216" i="4"/>
  <c r="EU216" i="4" s="1"/>
  <c r="ET224" i="4"/>
  <c r="EU224" i="4" s="1"/>
  <c r="DY233" i="4"/>
  <c r="DZ233" i="4" s="1"/>
  <c r="DY249" i="4"/>
  <c r="DZ249" i="4" s="1"/>
  <c r="DZ288" i="4"/>
  <c r="DW227" i="4"/>
  <c r="DY227" i="4" s="1"/>
  <c r="DZ227" i="4" s="1"/>
  <c r="DS237" i="4"/>
  <c r="DW238" i="4"/>
  <c r="DY238" i="4" s="1"/>
  <c r="DZ238" i="4" s="1"/>
  <c r="DW241" i="4"/>
  <c r="DY241" i="4" s="1"/>
  <c r="DZ241" i="4" s="1"/>
  <c r="DY246" i="4"/>
  <c r="DZ246" i="4" s="1"/>
  <c r="DY256" i="4"/>
  <c r="DZ256" i="4" s="1"/>
  <c r="K265" i="4"/>
  <c r="ET265" i="4"/>
  <c r="EU265" i="4" s="1"/>
  <c r="DZ265" i="4"/>
  <c r="DS280" i="4"/>
  <c r="DY283" i="4"/>
  <c r="DZ283" i="4" s="1"/>
  <c r="DZ295" i="4"/>
  <c r="DY317" i="4"/>
  <c r="DZ317" i="4" s="1"/>
  <c r="ET273" i="4"/>
  <c r="EU273" i="4" s="1"/>
  <c r="DW299" i="4"/>
  <c r="DY299" i="4" s="1"/>
  <c r="DZ299" i="4" s="1"/>
  <c r="DY302" i="4"/>
  <c r="DZ302" i="4" s="1"/>
  <c r="ET305" i="4"/>
  <c r="EU305" i="4" s="1"/>
  <c r="DW310" i="4"/>
  <c r="DZ316" i="4"/>
  <c r="DS336" i="4"/>
  <c r="DY338" i="4"/>
  <c r="DY343" i="4"/>
  <c r="DZ343" i="4" s="1"/>
  <c r="DY346" i="4"/>
  <c r="DY350" i="4"/>
  <c r="DZ350" i="4" s="1"/>
  <c r="DS352" i="4"/>
  <c r="ET238" i="4"/>
  <c r="EU238" i="4" s="1"/>
  <c r="ET246" i="4"/>
  <c r="EU246" i="4" s="1"/>
  <c r="ET254" i="4"/>
  <c r="EU254" i="4" s="1"/>
  <c r="DY313" i="4"/>
  <c r="DZ313" i="4" s="1"/>
  <c r="DY329" i="4"/>
  <c r="DZ329" i="4" s="1"/>
  <c r="DY331" i="4"/>
  <c r="DZ331" i="4" s="1"/>
  <c r="DS338" i="4"/>
  <c r="DY344" i="4"/>
  <c r="DZ344" i="4" s="1"/>
  <c r="DZ346" i="4"/>
  <c r="K276" i="4"/>
  <c r="ET297" i="4"/>
  <c r="EU297" i="4" s="1"/>
  <c r="K300" i="4"/>
  <c r="DW323" i="4"/>
  <c r="DY323" i="4" s="1"/>
  <c r="DZ323" i="4" s="1"/>
  <c r="ET335" i="4"/>
  <c r="EU335" i="4" s="1"/>
  <c r="ET337" i="4"/>
  <c r="EU337" i="4" s="1"/>
  <c r="DY340" i="4"/>
  <c r="DZ340" i="4" s="1"/>
  <c r="DS284" i="4"/>
  <c r="K303" i="4"/>
  <c r="DY305" i="4"/>
  <c r="DZ305" i="4" s="1"/>
  <c r="DS328" i="4"/>
  <c r="DZ328" i="4" s="1"/>
  <c r="DY342" i="4"/>
  <c r="DZ342" i="4" s="1"/>
  <c r="DY356" i="4"/>
  <c r="DZ356" i="4" s="1"/>
  <c r="DY366" i="4"/>
  <c r="DZ366" i="4" s="1"/>
  <c r="DZ368" i="4"/>
  <c r="DS276" i="4"/>
  <c r="DW278" i="4"/>
  <c r="DY278" i="4" s="1"/>
  <c r="DZ278" i="4" s="1"/>
  <c r="ET283" i="4"/>
  <c r="EU283" i="4" s="1"/>
  <c r="DY284" i="4"/>
  <c r="ET289" i="4"/>
  <c r="EU289" i="4" s="1"/>
  <c r="K292" i="4"/>
  <c r="DW315" i="4"/>
  <c r="DY315" i="4" s="1"/>
  <c r="DZ315" i="4" s="1"/>
  <c r="ET321" i="4"/>
  <c r="EU321" i="4" s="1"/>
  <c r="K324" i="4"/>
  <c r="ET327" i="4"/>
  <c r="EU327" i="4" s="1"/>
  <c r="DY330" i="4"/>
  <c r="DZ330" i="4" s="1"/>
  <c r="ET343" i="4"/>
  <c r="EU343" i="4" s="1"/>
  <c r="DY347" i="4"/>
  <c r="DZ347" i="4" s="1"/>
  <c r="DZ360" i="4"/>
  <c r="K392" i="4"/>
  <c r="ET392" i="4"/>
  <c r="EU392" i="4" s="1"/>
  <c r="DW270" i="4"/>
  <c r="DY270" i="4" s="1"/>
  <c r="DZ270" i="4" s="1"/>
  <c r="ET275" i="4"/>
  <c r="EU275" i="4" s="1"/>
  <c r="DY276" i="4"/>
  <c r="DY297" i="4"/>
  <c r="DZ297" i="4" s="1"/>
  <c r="DY300" i="4"/>
  <c r="DZ300" i="4" s="1"/>
  <c r="DY324" i="4"/>
  <c r="DZ324" i="4" s="1"/>
  <c r="DY337" i="4"/>
  <c r="DZ337" i="4" s="1"/>
  <c r="DY351" i="4"/>
  <c r="DZ351" i="4" s="1"/>
  <c r="DY353" i="4"/>
  <c r="DZ353" i="4" s="1"/>
  <c r="DY358" i="4"/>
  <c r="DZ358" i="4" s="1"/>
  <c r="DW258" i="4"/>
  <c r="DY258" i="4" s="1"/>
  <c r="DZ258" i="4" s="1"/>
  <c r="CI260" i="4"/>
  <c r="DQ260" i="4" s="1"/>
  <c r="DS260" i="4" s="1"/>
  <c r="DZ260" i="4" s="1"/>
  <c r="DW262" i="4"/>
  <c r="DY262" i="4" s="1"/>
  <c r="DZ262" i="4" s="1"/>
  <c r="DS266" i="4"/>
  <c r="DZ266" i="4" s="1"/>
  <c r="DY268" i="4"/>
  <c r="DZ268" i="4" s="1"/>
  <c r="DZ273" i="4"/>
  <c r="DZ289" i="4"/>
  <c r="DZ292" i="4"/>
  <c r="DW307" i="4"/>
  <c r="DY307" i="4" s="1"/>
  <c r="DZ307" i="4" s="1"/>
  <c r="DY310" i="4"/>
  <c r="DZ310" i="4" s="1"/>
  <c r="ET313" i="4"/>
  <c r="EU313" i="4" s="1"/>
  <c r="DW318" i="4"/>
  <c r="DY318" i="4" s="1"/>
  <c r="DZ318" i="4" s="1"/>
  <c r="ET329" i="4"/>
  <c r="EU329" i="4" s="1"/>
  <c r="DY332" i="4"/>
  <c r="DZ332" i="4" s="1"/>
  <c r="DW339" i="4"/>
  <c r="DY339" i="4" s="1"/>
  <c r="DZ339" i="4" s="1"/>
  <c r="DW359" i="4"/>
  <c r="DZ383" i="4"/>
  <c r="ET384" i="4"/>
  <c r="EU384" i="4" s="1"/>
  <c r="DZ390" i="4"/>
  <c r="DY392" i="4"/>
  <c r="DZ392" i="4" s="1"/>
  <c r="ET345" i="4"/>
  <c r="EU345" i="4" s="1"/>
  <c r="ET353" i="4"/>
  <c r="EU353" i="4" s="1"/>
  <c r="ET370" i="4"/>
  <c r="EU370" i="4" s="1"/>
  <c r="DS377" i="4"/>
  <c r="DY379" i="4"/>
  <c r="DZ379" i="4" s="1"/>
  <c r="DY388" i="4"/>
  <c r="DZ388" i="4" s="1"/>
  <c r="K360" i="4"/>
  <c r="DZ375" i="4"/>
  <c r="ET376" i="4"/>
  <c r="EU376" i="4" s="1"/>
  <c r="DY384" i="4"/>
  <c r="DY394" i="4"/>
  <c r="DZ394" i="4" s="1"/>
  <c r="DY397" i="4"/>
  <c r="DY398" i="4"/>
  <c r="DZ398" i="4" s="1"/>
  <c r="K408" i="4"/>
  <c r="ET408" i="4"/>
  <c r="EU408" i="4" s="1"/>
  <c r="ET291" i="4"/>
  <c r="EU291" i="4" s="1"/>
  <c r="ET299" i="4"/>
  <c r="EU299" i="4" s="1"/>
  <c r="ET307" i="4"/>
  <c r="EU307" i="4" s="1"/>
  <c r="ET315" i="4"/>
  <c r="EU315" i="4" s="1"/>
  <c r="ET323" i="4"/>
  <c r="EU323" i="4" s="1"/>
  <c r="ET331" i="4"/>
  <c r="EU331" i="4" s="1"/>
  <c r="ET339" i="4"/>
  <c r="EU339" i="4" s="1"/>
  <c r="ET347" i="4"/>
  <c r="EU347" i="4" s="1"/>
  <c r="DY380" i="4"/>
  <c r="DZ380" i="4" s="1"/>
  <c r="DZ384" i="4"/>
  <c r="ET264" i="4"/>
  <c r="EU264" i="4" s="1"/>
  <c r="ET272" i="4"/>
  <c r="EU272" i="4" s="1"/>
  <c r="ET280" i="4"/>
  <c r="EU280" i="4" s="1"/>
  <c r="ET288" i="4"/>
  <c r="EU288" i="4" s="1"/>
  <c r="ET296" i="4"/>
  <c r="EU296" i="4" s="1"/>
  <c r="ET304" i="4"/>
  <c r="EU304" i="4" s="1"/>
  <c r="ET312" i="4"/>
  <c r="EU312" i="4" s="1"/>
  <c r="ET320" i="4"/>
  <c r="EU320" i="4" s="1"/>
  <c r="ET336" i="4"/>
  <c r="EU336" i="4" s="1"/>
  <c r="ET344" i="4"/>
  <c r="EU344" i="4" s="1"/>
  <c r="DW355" i="4"/>
  <c r="DY355" i="4" s="1"/>
  <c r="DZ355" i="4" s="1"/>
  <c r="DY357" i="4"/>
  <c r="DY362" i="4"/>
  <c r="DZ362" i="4" s="1"/>
  <c r="ET362" i="4"/>
  <c r="EU362" i="4" s="1"/>
  <c r="DW364" i="4"/>
  <c r="DY364" i="4" s="1"/>
  <c r="DZ364" i="4" s="1"/>
  <c r="DY367" i="4"/>
  <c r="DZ367" i="4" s="1"/>
  <c r="DY376" i="4"/>
  <c r="DZ397" i="4"/>
  <c r="DS401" i="4"/>
  <c r="DZ401" i="4" s="1"/>
  <c r="ET261" i="4"/>
  <c r="EU261" i="4" s="1"/>
  <c r="ET269" i="4"/>
  <c r="EU269" i="4" s="1"/>
  <c r="ET277" i="4"/>
  <c r="EU277" i="4" s="1"/>
  <c r="ET285" i="4"/>
  <c r="EU285" i="4" s="1"/>
  <c r="ET293" i="4"/>
  <c r="EU293" i="4" s="1"/>
  <c r="ET301" i="4"/>
  <c r="EU301" i="4" s="1"/>
  <c r="ET309" i="4"/>
  <c r="EU309" i="4" s="1"/>
  <c r="ET317" i="4"/>
  <c r="EU317" i="4" s="1"/>
  <c r="ET325" i="4"/>
  <c r="EU325" i="4" s="1"/>
  <c r="ET333" i="4"/>
  <c r="EU333" i="4" s="1"/>
  <c r="ET341" i="4"/>
  <c r="EU341" i="4" s="1"/>
  <c r="ET349" i="4"/>
  <c r="EU349" i="4" s="1"/>
  <c r="DS357" i="4"/>
  <c r="DY369" i="4"/>
  <c r="DY372" i="4"/>
  <c r="DZ372" i="4" s="1"/>
  <c r="DZ376" i="4"/>
  <c r="DY391" i="4"/>
  <c r="DZ391" i="4" s="1"/>
  <c r="DS393" i="4"/>
  <c r="DZ393" i="4" s="1"/>
  <c r="DY395" i="4"/>
  <c r="DZ395" i="4" s="1"/>
  <c r="DZ400" i="4"/>
  <c r="DY359" i="4"/>
  <c r="DZ359" i="4" s="1"/>
  <c r="DS369" i="4"/>
  <c r="DZ369" i="4" s="1"/>
  <c r="DY378" i="4"/>
  <c r="DZ378" i="4" s="1"/>
  <c r="DY381" i="4"/>
  <c r="DZ381" i="4" s="1"/>
  <c r="DY385" i="4"/>
  <c r="DZ385" i="4" s="1"/>
  <c r="DZ389" i="4"/>
  <c r="DY399" i="4"/>
  <c r="DZ399" i="4" s="1"/>
  <c r="DZ417" i="4"/>
  <c r="ET378" i="4"/>
  <c r="EU378" i="4" s="1"/>
  <c r="ET386" i="4"/>
  <c r="EU386" i="4" s="1"/>
  <c r="ET394" i="4"/>
  <c r="EU394" i="4" s="1"/>
  <c r="DZ408" i="4"/>
  <c r="DY419" i="4"/>
  <c r="DZ419" i="4" s="1"/>
  <c r="DY452" i="4"/>
  <c r="DZ452" i="4" s="1"/>
  <c r="ET375" i="4"/>
  <c r="EU375" i="4" s="1"/>
  <c r="ET383" i="4"/>
  <c r="EU383" i="4" s="1"/>
  <c r="ET391" i="4"/>
  <c r="EU391" i="4" s="1"/>
  <c r="DZ405" i="4"/>
  <c r="DY408" i="4"/>
  <c r="DY421" i="4"/>
  <c r="DZ421" i="4" s="1"/>
  <c r="DY429" i="4"/>
  <c r="DZ429" i="4" s="1"/>
  <c r="DZ415" i="4"/>
  <c r="DY418" i="4"/>
  <c r="DZ418" i="4" s="1"/>
  <c r="DY424" i="4"/>
  <c r="DZ424" i="4" s="1"/>
  <c r="DY425" i="4"/>
  <c r="DZ425" i="4" s="1"/>
  <c r="DY431" i="4"/>
  <c r="DZ435" i="4"/>
  <c r="DY438" i="4"/>
  <c r="DZ438" i="4" s="1"/>
  <c r="DS409" i="4"/>
  <c r="DY411" i="4"/>
  <c r="DZ411" i="4" s="1"/>
  <c r="DZ413" i="4"/>
  <c r="DY420" i="4"/>
  <c r="DZ420" i="4" s="1"/>
  <c r="DY427" i="4"/>
  <c r="DZ427" i="4" s="1"/>
  <c r="DY430" i="4"/>
  <c r="DZ430" i="4" s="1"/>
  <c r="DY446" i="4"/>
  <c r="ET366" i="4"/>
  <c r="EU366" i="4" s="1"/>
  <c r="ET374" i="4"/>
  <c r="EU374" i="4" s="1"/>
  <c r="ET382" i="4"/>
  <c r="EU382" i="4" s="1"/>
  <c r="ET390" i="4"/>
  <c r="EU390" i="4" s="1"/>
  <c r="DY407" i="4"/>
  <c r="DZ407" i="4" s="1"/>
  <c r="DY409" i="4"/>
  <c r="DZ414" i="4"/>
  <c r="DZ431" i="4"/>
  <c r="DY402" i="4"/>
  <c r="DZ402" i="4" s="1"/>
  <c r="DY410" i="4"/>
  <c r="DZ410" i="4" s="1"/>
  <c r="DY423" i="4"/>
  <c r="DZ423" i="4" s="1"/>
  <c r="DY426" i="4"/>
  <c r="DZ426" i="4" s="1"/>
  <c r="DZ446" i="4"/>
  <c r="ET424" i="4"/>
  <c r="EU424" i="4" s="1"/>
  <c r="DY443" i="4"/>
  <c r="ET454" i="4"/>
  <c r="EU454" i="4" s="1"/>
  <c r="K454" i="4"/>
  <c r="DY473" i="4"/>
  <c r="DZ473" i="4" s="1"/>
  <c r="K432" i="4"/>
  <c r="DY439" i="4"/>
  <c r="DS443" i="4"/>
  <c r="DY449" i="4"/>
  <c r="ET450" i="4"/>
  <c r="EU450" i="4" s="1"/>
  <c r="DZ455" i="4"/>
  <c r="DS456" i="4"/>
  <c r="DZ466" i="4"/>
  <c r="DY488" i="4"/>
  <c r="DZ488" i="4" s="1"/>
  <c r="DY491" i="4"/>
  <c r="DZ491" i="4" s="1"/>
  <c r="DZ493" i="4"/>
  <c r="DS439" i="4"/>
  <c r="DS449" i="4"/>
  <c r="DZ449" i="4" s="1"/>
  <c r="ET485" i="4"/>
  <c r="EU485" i="4" s="1"/>
  <c r="K485" i="4"/>
  <c r="ET407" i="4"/>
  <c r="EU407" i="4" s="1"/>
  <c r="ET415" i="4"/>
  <c r="EU415" i="4" s="1"/>
  <c r="ET423" i="4"/>
  <c r="EU423" i="4" s="1"/>
  <c r="ET431" i="4"/>
  <c r="EU431" i="4" s="1"/>
  <c r="DS441" i="4"/>
  <c r="DZ441" i="4" s="1"/>
  <c r="DY447" i="4"/>
  <c r="ET448" i="4"/>
  <c r="EU448" i="4" s="1"/>
  <c r="ET458" i="4"/>
  <c r="EU458" i="4" s="1"/>
  <c r="ET461" i="4"/>
  <c r="EU461" i="4" s="1"/>
  <c r="K461" i="4"/>
  <c r="ET465" i="4"/>
  <c r="EU465" i="4" s="1"/>
  <c r="DY467" i="4"/>
  <c r="DZ467" i="4" s="1"/>
  <c r="DZ469" i="4"/>
  <c r="DZ472" i="4"/>
  <c r="DY478" i="4"/>
  <c r="DZ478" i="4" s="1"/>
  <c r="DY489" i="4"/>
  <c r="DZ489" i="4" s="1"/>
  <c r="ET404" i="4"/>
  <c r="EU404" i="4" s="1"/>
  <c r="ET412" i="4"/>
  <c r="EU412" i="4" s="1"/>
  <c r="ET420" i="4"/>
  <c r="EU420" i="4" s="1"/>
  <c r="ET428" i="4"/>
  <c r="EU428" i="4" s="1"/>
  <c r="ET440" i="4"/>
  <c r="EU440" i="4" s="1"/>
  <c r="DS447" i="4"/>
  <c r="DZ447" i="4" s="1"/>
  <c r="DY465" i="4"/>
  <c r="DZ465" i="4" s="1"/>
  <c r="ET471" i="4"/>
  <c r="EU471" i="4" s="1"/>
  <c r="DS474" i="4"/>
  <c r="DZ474" i="4" s="1"/>
  <c r="DY487" i="4"/>
  <c r="DZ487" i="4" s="1"/>
  <c r="DY490" i="4"/>
  <c r="DZ490" i="4" s="1"/>
  <c r="ET492" i="4"/>
  <c r="EU492" i="4" s="1"/>
  <c r="K492" i="4"/>
  <c r="DY498" i="4"/>
  <c r="DZ498" i="4" s="1"/>
  <c r="ET401" i="4"/>
  <c r="EU401" i="4" s="1"/>
  <c r="ET409" i="4"/>
  <c r="EU409" i="4" s="1"/>
  <c r="ET417" i="4"/>
  <c r="EU417" i="4" s="1"/>
  <c r="ET425" i="4"/>
  <c r="EU425" i="4" s="1"/>
  <c r="ET446" i="4"/>
  <c r="EU446" i="4" s="1"/>
  <c r="DY453" i="4"/>
  <c r="DZ453" i="4" s="1"/>
  <c r="ET468" i="4"/>
  <c r="EU468" i="4" s="1"/>
  <c r="K468" i="4"/>
  <c r="DY477" i="4"/>
  <c r="DZ477" i="4" s="1"/>
  <c r="DZ479" i="4"/>
  <c r="DY494" i="4"/>
  <c r="DZ494" i="4" s="1"/>
  <c r="DY445" i="4"/>
  <c r="DZ445" i="4" s="1"/>
  <c r="DY457" i="4"/>
  <c r="DZ457" i="4" s="1"/>
  <c r="DY461" i="4"/>
  <c r="DZ461" i="4" s="1"/>
  <c r="DY451" i="4"/>
  <c r="DZ451" i="4" s="1"/>
  <c r="DZ463" i="4"/>
  <c r="ET466" i="4"/>
  <c r="EU466" i="4" s="1"/>
  <c r="K466" i="4"/>
  <c r="DZ484" i="4"/>
  <c r="DW470" i="4"/>
  <c r="DY470" i="4" s="1"/>
  <c r="DZ470" i="4" s="1"/>
  <c r="ET474" i="4"/>
  <c r="EU474" i="4" s="1"/>
  <c r="DY476" i="4"/>
  <c r="DZ476" i="4" s="1"/>
  <c r="DW494" i="4"/>
  <c r="ET498" i="4"/>
  <c r="EU498" i="4" s="1"/>
  <c r="DY500" i="4"/>
  <c r="DZ500" i="4" s="1"/>
  <c r="DY502" i="4"/>
  <c r="DZ502" i="4" s="1"/>
  <c r="DY505" i="4"/>
  <c r="DZ505" i="4" s="1"/>
  <c r="DY501" i="4"/>
  <c r="DZ501" i="4" s="1"/>
  <c r="DS458" i="4"/>
  <c r="DW475" i="4"/>
  <c r="DY475" i="4" s="1"/>
  <c r="DZ475" i="4" s="1"/>
  <c r="ET477" i="4"/>
  <c r="EU477" i="4" s="1"/>
  <c r="DY484" i="4"/>
  <c r="DW499" i="4"/>
  <c r="DY499" i="4" s="1"/>
  <c r="DZ499" i="4" s="1"/>
  <c r="DY460" i="4"/>
  <c r="DZ460" i="4" s="1"/>
  <c r="DZ471" i="4"/>
  <c r="ET481" i="4"/>
  <c r="EU481" i="4" s="1"/>
  <c r="DW483" i="4"/>
  <c r="DY483" i="4" s="1"/>
  <c r="DZ483" i="4" s="1"/>
  <c r="DZ495" i="4"/>
  <c r="DY504" i="4"/>
  <c r="DZ504" i="4" s="1"/>
  <c r="DY468" i="4"/>
  <c r="DZ468" i="4" s="1"/>
  <c r="DY492" i="4"/>
  <c r="DZ492" i="4" s="1"/>
  <c r="DY506" i="4"/>
  <c r="DZ506" i="4" s="1"/>
  <c r="DW459" i="4"/>
  <c r="DY459" i="4" s="1"/>
  <c r="DZ459" i="4" s="1"/>
  <c r="ET489" i="4"/>
  <c r="EU489" i="4" s="1"/>
  <c r="DY503" i="4"/>
  <c r="DZ503" i="4" s="1"/>
  <c r="ET506" i="4"/>
  <c r="EU506" i="4" s="1"/>
  <c r="ET505" i="4"/>
  <c r="EU505" i="4" s="1"/>
  <c r="ET462" i="4"/>
  <c r="EU462" i="4" s="1"/>
  <c r="ET470" i="4"/>
  <c r="EU470" i="4" s="1"/>
  <c r="ET478" i="4"/>
  <c r="EU478" i="4" s="1"/>
  <c r="ET486" i="4"/>
  <c r="EU486" i="4" s="1"/>
  <c r="ET494" i="4"/>
  <c r="EU494" i="4" s="1"/>
  <c r="ET502" i="4"/>
  <c r="EU502" i="4" s="1"/>
  <c r="ET459" i="4"/>
  <c r="EU459" i="4" s="1"/>
  <c r="ET467" i="4"/>
  <c r="EU467" i="4" s="1"/>
  <c r="ET483" i="4"/>
  <c r="EU483" i="4" s="1"/>
  <c r="I944" i="1"/>
  <c r="I947" i="1" s="1"/>
  <c r="DZ462" i="4" l="1"/>
  <c r="DZ271" i="4"/>
  <c r="DZ179" i="4"/>
  <c r="DZ354" i="4"/>
  <c r="DZ259" i="4"/>
  <c r="DZ341" i="4"/>
  <c r="DZ27" i="4"/>
  <c r="DZ443" i="4"/>
  <c r="DZ386" i="4"/>
  <c r="DZ458" i="4"/>
  <c r="DZ291" i="4"/>
  <c r="DZ108" i="4"/>
  <c r="DZ412" i="4"/>
  <c r="DZ301" i="4"/>
  <c r="DZ497" i="4"/>
  <c r="DZ80" i="4"/>
  <c r="DZ160" i="4"/>
  <c r="DZ197" i="4"/>
  <c r="DZ196" i="4"/>
  <c r="DZ17" i="4"/>
  <c r="DZ456" i="4"/>
  <c r="DZ336" i="4"/>
  <c r="DZ450" i="4"/>
  <c r="DZ117" i="4"/>
  <c r="DZ352" i="4"/>
  <c r="DZ104" i="4"/>
  <c r="DZ275" i="4"/>
  <c r="DZ124" i="4"/>
  <c r="DZ116" i="4"/>
  <c r="DZ308" i="4"/>
  <c r="DZ230" i="4"/>
  <c r="DZ229" i="4"/>
  <c r="DZ219" i="4"/>
  <c r="DZ280" i="4"/>
  <c r="DZ237" i="4"/>
  <c r="DZ187" i="4"/>
  <c r="DZ377" i="4"/>
  <c r="DZ231" i="4"/>
  <c r="DZ253" i="4"/>
  <c r="DZ109" i="4"/>
  <c r="DZ439" i="4"/>
  <c r="DZ276" i="4"/>
  <c r="DZ211" i="4"/>
  <c r="DZ357" i="4"/>
  <c r="DZ409" i="4"/>
  <c r="DZ284" i="4"/>
  <c r="DZ157" i="4"/>
  <c r="DZ65" i="4"/>
  <c r="DZ89" i="4"/>
  <c r="DZ338" i="4"/>
  <c r="DZ59" i="4"/>
</calcChain>
</file>

<file path=xl/sharedStrings.xml><?xml version="1.0" encoding="utf-8"?>
<sst xmlns="http://schemas.openxmlformats.org/spreadsheetml/2006/main" count="2016" uniqueCount="757">
  <si>
    <t>Music and Dance Scheme (MDS): National grants for music and dance</t>
  </si>
  <si>
    <t>Name of Centre for Advanced Training:</t>
  </si>
  <si>
    <t>Pupil Number:</t>
  </si>
  <si>
    <t>(CAT use only)</t>
  </si>
  <si>
    <t>Application for grant and declaration of income - 2024/25 school year</t>
  </si>
  <si>
    <t>Congratulations! Your child has been offered a place at a Centre for Advanced Training (CAT). The government provides grants to enable young musicians aged 8 to 19 and dancers aged 11 to 19 (or up to 25 for participants with disabilities) to access specialist training from a limited number of CATs.</t>
  </si>
  <si>
    <t>The information that you provide on this form will be used to determine whether or not your child is eligible for a grant.</t>
  </si>
  <si>
    <t>It is important to note that, even if your child receives the maximum grant, it may not cover every activity that you would like your child to do at the CAT. For example, if your child is a multi-instumentalist, then it is possible that the grant will not be enough to cover lessons in every instrument that they play.</t>
  </si>
  <si>
    <t>Every CAT student will have an Individual Training Plan (ITP) that is agreed by the students, parents, teachers and CATs. ITPs will make clear what programme of training each student will receive. If parents agree, students' ITPs may include additional activities that are charged additionally to parents.</t>
  </si>
  <si>
    <t>Please complete the form as asked to by your CAT (either digitally or on paper in block letters using black ink), referring to the appropriate paragraphs of the separate manual. If there is insufficient room on any page, please continue on a separate sheet. The guidance covers a variety of circumstances but if you have difficulty answering any of the questions, please consult the CAT from which you obtained this form.</t>
  </si>
  <si>
    <t>Failure to return the form to your CAT by the date requested may result in your being charged FULL FEES for all or part of the year.</t>
  </si>
  <si>
    <t>School</t>
  </si>
  <si>
    <t>Pupil Number</t>
  </si>
  <si>
    <t>Part 1 - Information about the child</t>
  </si>
  <si>
    <t>a) First name</t>
  </si>
  <si>
    <t>Middle name(s)</t>
  </si>
  <si>
    <t>Last name</t>
  </si>
  <si>
    <t>(Family name)</t>
  </si>
  <si>
    <t>b) Sex at birth</t>
  </si>
  <si>
    <t>Gender</t>
  </si>
  <si>
    <t>If you selected "Prefer to self describe, please provide details in the box:</t>
  </si>
  <si>
    <t>c) Date of birth</t>
  </si>
  <si>
    <t>Year</t>
  </si>
  <si>
    <t>Month</t>
  </si>
  <si>
    <t>Day</t>
  </si>
  <si>
    <t>DoB</t>
  </si>
  <si>
    <t>d) Age at 1st September 2024</t>
  </si>
  <si>
    <t>e) Home address line 1</t>
  </si>
  <si>
    <t>Home address line 2</t>
  </si>
  <si>
    <t>Home address line 3</t>
  </si>
  <si>
    <t>City / Town</t>
  </si>
  <si>
    <t>County</t>
  </si>
  <si>
    <t>UK Postcode</t>
  </si>
  <si>
    <t xml:space="preserve">(leave blank if </t>
  </si>
  <si>
    <t>a non-UK address)</t>
  </si>
  <si>
    <r>
      <t xml:space="preserve">There is an </t>
    </r>
    <r>
      <rPr>
        <b/>
        <sz val="12"/>
        <color theme="1"/>
        <rFont val="Arial"/>
        <family val="2"/>
      </rPr>
      <t>optional</t>
    </r>
    <r>
      <rPr>
        <sz val="12"/>
        <color theme="1"/>
        <rFont val="Arial"/>
        <family val="2"/>
      </rPr>
      <t xml:space="preserve"> box below to provide the child’s email address, if they have one. This may be used by the Department for Education to send surveys asking for feedback on the Music and Dance Scheme. Your email address will only be used for this purpose. The information from the surveys will be kept in the Department for Education and potentially shared with a contracted research company. By providing an email address, you are consenting for your child to be contacted to take part in any future survey work. They will be free to opt out of taking part in this if they are sent one.</t>
    </r>
  </si>
  <si>
    <t xml:space="preserve">e) ii) Child's email </t>
  </si>
  <si>
    <t>address</t>
  </si>
  <si>
    <t>f)  Nationality</t>
  </si>
  <si>
    <t>g) Ethnicity (optional and</t>
  </si>
  <si>
    <t xml:space="preserve">for monitoring purposes </t>
  </si>
  <si>
    <t>only)</t>
  </si>
  <si>
    <t>h) This question on disability is optional and is for monitoring purposes only. By 'disability', we mean a physical or mental impairment which has a substantial and long-term adverse effect on their ability to carry out normal day to day activities.</t>
  </si>
  <si>
    <t>Does the child have a disability?</t>
  </si>
  <si>
    <t>i) On 1 September 2024, how long will the child have been living in the UK? (please answer in number of years and months)</t>
  </si>
  <si>
    <t>years</t>
  </si>
  <si>
    <t>months</t>
  </si>
  <si>
    <t>Information about the child's education</t>
  </si>
  <si>
    <r>
      <t xml:space="preserve">j) For how many years has your child been supported by the Music and Dance Scheme? </t>
    </r>
    <r>
      <rPr>
        <i/>
        <sz val="12"/>
        <color theme="1"/>
        <rFont val="Arial"/>
        <family val="2"/>
      </rPr>
      <t xml:space="preserve">Optional. Not including academic year 2024/25. Enter 0 if you are applying to join the scheme for the first time. </t>
    </r>
  </si>
  <si>
    <t xml:space="preserve">k) What type of education did your child attend in academic year 2023/24? </t>
  </si>
  <si>
    <r>
      <t xml:space="preserve">l) What is the child's Unique Pupil Number (UPN)? This is a </t>
    </r>
    <r>
      <rPr>
        <u/>
        <sz val="12"/>
        <color theme="1"/>
        <rFont val="Arial"/>
        <family val="2"/>
      </rPr>
      <t>13-digit</t>
    </r>
    <r>
      <rPr>
        <sz val="12"/>
        <color theme="1"/>
        <rFont val="Arial"/>
        <family val="2"/>
      </rPr>
      <t xml:space="preserve">  code available from the school of pupil. Please read:</t>
    </r>
  </si>
  <si>
    <t>Guidance on UPNs</t>
  </si>
  <si>
    <t>and guidance on UPNs in the manual.</t>
  </si>
  <si>
    <t>UPN</t>
  </si>
  <si>
    <t>As of 1 September 2024, what type of education will the child be receiving?</t>
  </si>
  <si>
    <t>If the child will be attending a state-funded or independent school/college from September 2024, please complete the next two boxes.</t>
  </si>
  <si>
    <t>Name of the school</t>
  </si>
  <si>
    <t>Unique Reference Number (URN) of the school - for further information, see</t>
  </si>
  <si>
    <t>Get Information about Schools - GOV.UK (get-information-schools.service.gov.uk)</t>
  </si>
  <si>
    <t>URN</t>
  </si>
  <si>
    <t>Part 2 - Information about the child's parents or guardians</t>
  </si>
  <si>
    <t>A household is defined as living at the same address and sharing cooking facilities and living room, sitting room or dining area. This question is asking whether the parents/ guardians share the same household as each other, not whether they share the same household as the child. Do the parents / guardians share the same household as one another?</t>
  </si>
  <si>
    <t>Are the parents / guardians applying for a Music or Dance Scheme aided place for another child other than the one on this application?</t>
  </si>
  <si>
    <t>Parent / guardian 1</t>
  </si>
  <si>
    <t>Parent / guardian 2</t>
  </si>
  <si>
    <t>a) Name</t>
  </si>
  <si>
    <t>b) Marital or registered</t>
  </si>
  <si>
    <t>civil partnership status</t>
  </si>
  <si>
    <t>c) Employment status</t>
  </si>
  <si>
    <t xml:space="preserve">d) Profession / </t>
  </si>
  <si>
    <t>business / trade</t>
  </si>
  <si>
    <t>e) Name of address of</t>
  </si>
  <si>
    <t>employer or business</t>
  </si>
  <si>
    <t xml:space="preserve">f) If you are a director or </t>
  </si>
  <si>
    <t xml:space="preserve">stakeholder of the </t>
  </si>
  <si>
    <t xml:space="preserve">company, please state </t>
  </si>
  <si>
    <t xml:space="preserve">the proportion of each </t>
  </si>
  <si>
    <t>class of shares that</t>
  </si>
  <si>
    <t>you hold (if any)</t>
  </si>
  <si>
    <t xml:space="preserve">g) Are you in receipt of </t>
  </si>
  <si>
    <t xml:space="preserve">blind person's tax </t>
  </si>
  <si>
    <t>allowance?</t>
  </si>
  <si>
    <t>There is an optional box below to provide a parent/ guardian’s email address. This may be used by the Department for Education to send surveys asking for feedback on the Music and Dance Scheme. Your email address will only be used for this purpose. The information from the surveys will be kept in the Department for Education and potentially shared with a contracted research company. By providing an email address, you are consenting to be contacted to take part in any future survey work. You will be free to opt out of taking part in this if you are sent one.
Please provide one email address, for the parent who would prefer to be contacted.</t>
  </si>
  <si>
    <r>
      <t xml:space="preserve">Please provide </t>
    </r>
    <r>
      <rPr>
        <b/>
        <sz val="12"/>
        <color theme="1"/>
        <rFont val="Arial"/>
        <family val="2"/>
      </rPr>
      <t>one</t>
    </r>
    <r>
      <rPr>
        <sz val="12"/>
        <color theme="1"/>
        <rFont val="Arial"/>
        <family val="2"/>
      </rPr>
      <t xml:space="preserve"> email address, for the parent/ guardian who would prefer to be contacted.</t>
    </r>
  </si>
  <si>
    <r>
      <t xml:space="preserve">h) </t>
    </r>
    <r>
      <rPr>
        <b/>
        <sz val="12"/>
        <color theme="1"/>
        <rFont val="Arial"/>
        <family val="2"/>
      </rPr>
      <t>Parent / guardian email address</t>
    </r>
  </si>
  <si>
    <t>Part 3 - Information about other fee support</t>
  </si>
  <si>
    <t>a) Is there a court order or separation agreement for school fees in respect of the child?</t>
  </si>
  <si>
    <t xml:space="preserve">If yes, please state amount to be paid </t>
  </si>
  <si>
    <t xml:space="preserve">in respect of the 2024/25 school year </t>
  </si>
  <si>
    <t>and provide documentary evidence.</t>
  </si>
  <si>
    <t>b) Do you have an insurance policy or other legal agreement under which a third party is required to pay school fees for the pupil?</t>
  </si>
  <si>
    <t>Part 4  – Parents’/ guardians’ Income for 2023-24 financial year</t>
  </si>
  <si>
    <r>
      <rPr>
        <sz val="12"/>
        <color rgb="FF000000"/>
        <rFont val="Arial"/>
        <family val="2"/>
      </rPr>
      <t xml:space="preserve">Please complete all relevant sections below showing income from all sources, </t>
    </r>
    <r>
      <rPr>
        <b/>
        <sz val="12"/>
        <color rgb="FF000000"/>
        <rFont val="Arial"/>
        <family val="2"/>
      </rPr>
      <t>before</t>
    </r>
    <r>
      <rPr>
        <sz val="12"/>
        <color rgb="FF000000"/>
        <rFont val="Arial"/>
        <family val="2"/>
      </rPr>
      <t xml:space="preserve"> deduction of tax and NI contributions, for the 2023-24 financial year. Enter amounts in whole pounds only or write NIL. Record your annual income (not monthly or weekly income). If you are on a Current Year Assessment, or wish to apply for one because your expected income for 2024-25 is likely to be significantly lower than it was in 2023-24, you should complete part 5 </t>
    </r>
    <r>
      <rPr>
        <b/>
        <sz val="12"/>
        <color rgb="FF000000"/>
        <rFont val="Arial"/>
        <family val="2"/>
      </rPr>
      <t>as well as</t>
    </r>
    <r>
      <rPr>
        <sz val="12"/>
        <color rgb="FF000000"/>
        <rFont val="Arial"/>
        <family val="2"/>
      </rPr>
      <t xml:space="preserve"> this part.</t>
    </r>
  </si>
  <si>
    <t>If there is insufficient room on this page, please continue on Appendix 1.</t>
  </si>
  <si>
    <t>Parent / Guardian 1</t>
  </si>
  <si>
    <t>Parent / Guardian 2</t>
  </si>
  <si>
    <t>Total -  both parents / guardians</t>
  </si>
  <si>
    <t xml:space="preserve">a) All income from </t>
  </si>
  <si>
    <t xml:space="preserve">employment and/or </t>
  </si>
  <si>
    <t>self-employment</t>
  </si>
  <si>
    <t xml:space="preserve">b) Benefits in kind, </t>
  </si>
  <si>
    <t>if not included in 4a)</t>
  </si>
  <si>
    <t xml:space="preserve">c) Profit-related pay, </t>
  </si>
  <si>
    <t xml:space="preserve">d) Pension and/or AVC </t>
  </si>
  <si>
    <t xml:space="preserve">contributions if not </t>
  </si>
  <si>
    <t>already included</t>
  </si>
  <si>
    <t>e) Occupational pension</t>
  </si>
  <si>
    <t>f) State pension</t>
  </si>
  <si>
    <t>gi) Other taxable social</t>
  </si>
  <si>
    <t>security benefits</t>
  </si>
  <si>
    <t xml:space="preserve">gii) Non-taxable social </t>
  </si>
  <si>
    <t>h) Property income</t>
  </si>
  <si>
    <t>i) Bank/building society</t>
  </si>
  <si>
    <t>interest</t>
  </si>
  <si>
    <t xml:space="preserve">j) Other investment </t>
  </si>
  <si>
    <t>income</t>
  </si>
  <si>
    <t xml:space="preserve">k) Child support or </t>
  </si>
  <si>
    <t xml:space="preserve">maintenance allowance </t>
  </si>
  <si>
    <t>received</t>
  </si>
  <si>
    <t xml:space="preserve">l) That part of </t>
  </si>
  <si>
    <t xml:space="preserve">redundancy payment </t>
  </si>
  <si>
    <t>that exceeds £30,000</t>
  </si>
  <si>
    <t xml:space="preserve">m) Any other income </t>
  </si>
  <si>
    <t xml:space="preserve">not included above or </t>
  </si>
  <si>
    <t>in Appendix 1</t>
  </si>
  <si>
    <t xml:space="preserve">n) Total additional </t>
  </si>
  <si>
    <t xml:space="preserve">income listed in </t>
  </si>
  <si>
    <t>Appendix 1</t>
  </si>
  <si>
    <t xml:space="preserve"> (If not included in </t>
  </si>
  <si>
    <t>parts a) to m)</t>
  </si>
  <si>
    <r>
      <t xml:space="preserve">o) Total income 
</t>
    </r>
    <r>
      <rPr>
        <b/>
        <sz val="10"/>
        <color theme="1"/>
        <rFont val="Arial"/>
        <family val="2"/>
      </rPr>
      <t>total of parts a) to n)</t>
    </r>
  </si>
  <si>
    <t>Part 5  – Parents’/ guardians’ Income: Current Year Assessment for 2024-25 financial year</t>
  </si>
  <si>
    <r>
      <rPr>
        <sz val="12"/>
        <color rgb="FF000000"/>
        <rFont val="Arial"/>
        <family val="2"/>
      </rPr>
      <t xml:space="preserve">You should complete this part </t>
    </r>
    <r>
      <rPr>
        <b/>
        <sz val="12"/>
        <color rgb="FF000000"/>
        <rFont val="Arial"/>
        <family val="2"/>
      </rPr>
      <t>only</t>
    </r>
    <r>
      <rPr>
        <sz val="12"/>
        <color rgb="FF000000"/>
        <rFont val="Arial"/>
        <family val="2"/>
      </rPr>
      <t xml:space="preserve"> if you are already on a Current Year Assessment or the school/CAT has agreed that you may apply for one. If this </t>
    </r>
    <r>
      <rPr>
        <b/>
        <sz val="12"/>
        <color rgb="FF000000"/>
        <rFont val="Arial"/>
        <family val="2"/>
      </rPr>
      <t>does not</t>
    </r>
    <r>
      <rPr>
        <sz val="12"/>
        <color rgb="FF000000"/>
        <rFont val="Arial"/>
        <family val="2"/>
      </rPr>
      <t xml:space="preserve"> apply to you, please leave this Part blank. If this </t>
    </r>
    <r>
      <rPr>
        <b/>
        <sz val="12"/>
        <color rgb="FF000000"/>
        <rFont val="Arial"/>
        <family val="2"/>
      </rPr>
      <t>does</t>
    </r>
    <r>
      <rPr>
        <sz val="12"/>
        <color rgb="FF000000"/>
        <rFont val="Arial"/>
        <family val="2"/>
      </rPr>
      <t xml:space="preserve"> apply to you, then please complete this part </t>
    </r>
    <r>
      <rPr>
        <b/>
        <sz val="12"/>
        <color rgb="FF000000"/>
        <rFont val="Arial"/>
        <family val="2"/>
      </rPr>
      <t>in addition</t>
    </r>
    <r>
      <rPr>
        <sz val="12"/>
        <color rgb="FF000000"/>
        <rFont val="Arial"/>
        <family val="2"/>
      </rPr>
      <t xml:space="preserve"> to Part 4. Please provide an estimate of income from all sources, </t>
    </r>
    <r>
      <rPr>
        <b/>
        <sz val="12"/>
        <color rgb="FF000000"/>
        <rFont val="Arial"/>
        <family val="2"/>
      </rPr>
      <t>before</t>
    </r>
    <r>
      <rPr>
        <sz val="12"/>
        <color rgb="FF000000"/>
        <rFont val="Arial"/>
        <family val="2"/>
      </rPr>
      <t xml:space="preserve"> deduction of tax and NI contributions, for 2024-25 financial year. Enter amounts in whole pounds only or write NIL. Record your annual income (not monthly or weekly income).</t>
    </r>
  </si>
  <si>
    <t>Are you already on a Current Year Assessment, or has the school/CAT agreed that you may apply for one?</t>
  </si>
  <si>
    <t>If there is insufficient room on this page, please record total gross income on this page, and list different sources of income in Appendix 2.</t>
  </si>
  <si>
    <t>if not included in 5a)</t>
  </si>
  <si>
    <r>
      <t xml:space="preserve">that exceeds </t>
    </r>
    <r>
      <rPr>
        <i/>
        <sz val="12"/>
        <color theme="1"/>
        <rFont val="Arial"/>
        <family val="2"/>
      </rPr>
      <t>£</t>
    </r>
    <r>
      <rPr>
        <sz val="12"/>
        <color theme="1"/>
        <rFont val="Arial"/>
        <family val="2"/>
      </rPr>
      <t>30,000</t>
    </r>
  </si>
  <si>
    <t xml:space="preserve">m) Any other income not </t>
  </si>
  <si>
    <t>included above</t>
  </si>
  <si>
    <t>n) Total income</t>
  </si>
  <si>
    <t>Including all parts above and anything in Appendix 2</t>
  </si>
  <si>
    <t>Part 6 - Estimates of income</t>
  </si>
  <si>
    <t>Are any of the figures given in Part 4 for earned income estimates?</t>
  </si>
  <si>
    <t>If yes, please complete the sections below:</t>
  </si>
  <si>
    <t xml:space="preserve">a) Which figures are </t>
  </si>
  <si>
    <t xml:space="preserve">estimates? Please refer </t>
  </si>
  <si>
    <t>to appropriate row(s)</t>
  </si>
  <si>
    <t>e.g. 4a) or 4 a-c)</t>
  </si>
  <si>
    <t xml:space="preserve">b) For what period are </t>
  </si>
  <si>
    <t xml:space="preserve">the latest actual </t>
  </si>
  <si>
    <t>figures available?</t>
  </si>
  <si>
    <t>c) Please supply actual</t>
  </si>
  <si>
    <t>figures for earned income</t>
  </si>
  <si>
    <t xml:space="preserve">d) Date when actual </t>
  </si>
  <si>
    <t>for 2023-24 are figures</t>
  </si>
  <si>
    <t>likely to be available</t>
  </si>
  <si>
    <t>Part 7 - Unearned income of dependent children</t>
  </si>
  <si>
    <r>
      <t xml:space="preserve">Please give details of all children living in the household who have unearned income but are wholly or mainly dependent on the parents/ guardians, </t>
    </r>
    <r>
      <rPr>
        <b/>
        <sz val="12"/>
        <color theme="1"/>
        <rFont val="Arial"/>
        <family val="2"/>
      </rPr>
      <t>including</t>
    </r>
    <r>
      <rPr>
        <sz val="12"/>
        <color theme="1"/>
        <rFont val="Arial"/>
        <family val="2"/>
      </rPr>
      <t xml:space="preserve"> the child for whom this application is made.  Any income should relate to the 2023-24 financial year. However, if Part 5 has been completed, then income should relate to the 2024-25 financial year. Include only those children who have some unearned income. 
Where no children have any unearned income, please say NIL.</t>
    </r>
  </si>
  <si>
    <t>If there is insufficient room on this page, please continue on Appendix 3.</t>
  </si>
  <si>
    <t>Name</t>
  </si>
  <si>
    <t>Date of birth (DD/MM/YYYY)</t>
  </si>
  <si>
    <t>Source(s) of income, if any</t>
  </si>
  <si>
    <t>Gross income (£)</t>
  </si>
  <si>
    <t>Total unearned income of all dependent children living in the household, including any listed separately in Appendix 3</t>
  </si>
  <si>
    <t>Part 8 - Allowances in respect of dependent children and other relatives who normally live in the same household</t>
  </si>
  <si>
    <r>
      <t>Please list all the children (</t>
    </r>
    <r>
      <rPr>
        <b/>
        <sz val="12"/>
        <color theme="1"/>
        <rFont val="Arial"/>
        <family val="2"/>
      </rPr>
      <t>including</t>
    </r>
    <r>
      <rPr>
        <sz val="12"/>
        <color theme="1"/>
        <rFont val="Arial"/>
        <family val="2"/>
      </rPr>
      <t xml:space="preserve"> the child for whom this application is made) and other relatives who are wholly or mainly dependent on the parents/ guardians and who normally live in the same household as the parents/ guardians and grant applicant.</t>
    </r>
  </si>
  <si>
    <t>Relationship to parents/ guardians named in Part 3</t>
  </si>
  <si>
    <t>Part 9 - Maintenance payments made to dependants not living in the household</t>
  </si>
  <si>
    <t>Please give details of any child support or maintenance paid in compliance with a court order, separation agreement or under arrangements made by the Child Support Agency, for any child or former spouse who does not live in the household. Use a separate row for each child and/or former spouse/partner. Any payments should relate to the 2023-24 financial year. However, if Part 5 has been completed, then payments should relate to the 2024-25 financial year.</t>
  </si>
  <si>
    <r>
      <t xml:space="preserve">Do not include any payments made </t>
    </r>
    <r>
      <rPr>
        <b/>
        <sz val="12"/>
        <color theme="1"/>
        <rFont val="Arial"/>
        <family val="2"/>
      </rPr>
      <t>voluntarily</t>
    </r>
    <r>
      <rPr>
        <sz val="12"/>
        <color theme="1"/>
        <rFont val="Arial"/>
        <family val="2"/>
      </rPr>
      <t>.</t>
    </r>
  </si>
  <si>
    <t>Child/</t>
  </si>
  <si>
    <t>Gross amount paid £</t>
  </si>
  <si>
    <t>Tax recovered £</t>
  </si>
  <si>
    <t>Net amount paid £</t>
  </si>
  <si>
    <t>spouse/</t>
  </si>
  <si>
    <t>partner</t>
  </si>
  <si>
    <t>All</t>
  </si>
  <si>
    <t>Part 10 - Other dependant children in receipt of (or have applied for) a Music and Dance Scheme Grant for 2024/25</t>
  </si>
  <si>
    <t>Please go to the "MDS_Form_Part_10" worksheet tab to complete this part.</t>
  </si>
  <si>
    <t>Once completed, please return to this worksheet tab to continue with the rest of this form.</t>
  </si>
  <si>
    <t>Part 14 - Verification</t>
  </si>
  <si>
    <t>In the "Enclosed?" column, please mark with an X in the boxes provided to indicate what evidence you are enclosing as evidence of the income, dependents and payments you are declaring above. Where the appropriate documents are not available, please enter the date by which you will be able to produce them. Where no particular evidence is specified, please state what evidence you are, or will be, supplying, and by when.</t>
  </si>
  <si>
    <t>Please note that failure to provide this information may result in refusal of an aided place.</t>
  </si>
  <si>
    <t>What?</t>
  </si>
  <si>
    <t>What evidence?</t>
  </si>
  <si>
    <t>Enclosed?</t>
  </si>
  <si>
    <t>When available?</t>
  </si>
  <si>
    <t>Income listed in Part 4 a) - d)</t>
  </si>
  <si>
    <t>P60 for 2023-24</t>
  </si>
  <si>
    <t>Pay advice for March 2024</t>
  </si>
  <si>
    <t>Other verification of superannuation or pension contributions in 2023-24</t>
  </si>
  <si>
    <t>Copy of self-assessment form for 2023-24</t>
  </si>
  <si>
    <t>Business accounts</t>
  </si>
  <si>
    <t>Income listed in Part 4 e)</t>
  </si>
  <si>
    <t>Income listed in Part 4 f) - g)</t>
  </si>
  <si>
    <t>Income listed in Part 4 h)</t>
  </si>
  <si>
    <t>Income listed in Part 4 i) - j)</t>
  </si>
  <si>
    <t>Income listed in Part 4 k)</t>
  </si>
  <si>
    <t>Income listed in Part 4 l)</t>
  </si>
  <si>
    <t>Income listed in Part 4 m)</t>
  </si>
  <si>
    <t>Income of dependents listed in Part 7</t>
  </si>
  <si>
    <t>Dependents listed in Part 8</t>
  </si>
  <si>
    <t>Payments listed in Part 9</t>
  </si>
  <si>
    <r>
      <t xml:space="preserve">You are strongly encouraged to complete this section to support the routine monitoring of the Music and Dance Scheme. However, please note that this information is optional and will </t>
    </r>
    <r>
      <rPr>
        <b/>
        <sz val="12"/>
        <color theme="1"/>
        <rFont val="Arial"/>
        <family val="2"/>
      </rPr>
      <t>not</t>
    </r>
    <r>
      <rPr>
        <sz val="12"/>
        <color theme="1"/>
        <rFont val="Arial"/>
        <family val="2"/>
      </rPr>
      <t xml:space="preserve"> be assessed. Only Part 4 or 5 of this form will be assessed.</t>
    </r>
  </si>
  <si>
    <t>TOTAL</t>
  </si>
  <si>
    <t xml:space="preserve">Additional information B – Voluntary Maintenance or child support payments for children not living in the household, or for former spouses/partners </t>
  </si>
  <si>
    <r>
      <t xml:space="preserve">You are strongly encouraged to complete this section to support the routine monitoring of the Music and Dance Scheme. However, please note that this information will </t>
    </r>
    <r>
      <rPr>
        <b/>
        <sz val="12"/>
        <color theme="1"/>
        <rFont val="Arial"/>
        <family val="2"/>
      </rPr>
      <t>not</t>
    </r>
    <r>
      <rPr>
        <sz val="12"/>
        <color theme="1"/>
        <rFont val="Arial"/>
        <family val="2"/>
      </rPr>
      <t xml:space="preserve"> be assessed. Only Part 4 or 5 of this form will be assessed.</t>
    </r>
  </si>
  <si>
    <r>
      <t xml:space="preserve">Please give details of any child support or maintenance paid </t>
    </r>
    <r>
      <rPr>
        <b/>
        <sz val="12"/>
        <color theme="1"/>
        <rFont val="Arial"/>
        <family val="2"/>
      </rPr>
      <t>voluntarily</t>
    </r>
    <r>
      <rPr>
        <sz val="12"/>
        <color theme="1"/>
        <rFont val="Arial"/>
        <family val="2"/>
      </rPr>
      <t>, for any child or former spouse who does not live in the household. Use a separate row for each child and/or former spouse/partner. Any payments should relate to the 2023-24 financial year. However, if Part 5 has been completed, then payments should relate to the 2024-25 financial year.</t>
    </r>
  </si>
  <si>
    <r>
      <t xml:space="preserve">Do </t>
    </r>
    <r>
      <rPr>
        <b/>
        <sz val="12"/>
        <color theme="1"/>
        <rFont val="Arial"/>
        <family val="2"/>
      </rPr>
      <t>not</t>
    </r>
    <r>
      <rPr>
        <sz val="12"/>
        <color theme="1"/>
        <rFont val="Arial"/>
        <family val="2"/>
      </rPr>
      <t xml:space="preserve"> include any payments from Section 9 of this form.</t>
    </r>
  </si>
  <si>
    <t>Additonal information C - Scholarships, bursaries, grants or other financial support</t>
  </si>
  <si>
    <t>Other than the Music and Dance Scheme, are you applying for / will the child receive a scholarship, bursary, grant or financial support?</t>
  </si>
  <si>
    <t>If you are applying for / will receive a scholarship, bursary, grant or financial support, please list them below and the amounts for each that you will receive for the academic year 2024/25.</t>
  </si>
  <si>
    <t>Name of financial support / award</t>
  </si>
  <si>
    <t>Type of support</t>
  </si>
  <si>
    <t>Amount for 2024/25</t>
  </si>
  <si>
    <t>Part 15 - Declaration</t>
  </si>
  <si>
    <t>Both parents/guardians (where appropriate) must sign the following declaration. Failure to do so will delay or invalidate your application.</t>
  </si>
  <si>
    <t>If the declaration is signed by only one parent/guardian, please explain why by ticking the appropriate box below:</t>
  </si>
  <si>
    <t>Divorced</t>
  </si>
  <si>
    <t>Separated</t>
  </si>
  <si>
    <t>Widowed</t>
  </si>
  <si>
    <t>Other (please state):</t>
  </si>
  <si>
    <t>If divorced or separated, please provide documentary evidence.</t>
  </si>
  <si>
    <t>I/we declare that to the best of my/our knowledge and belief, all the particulars here submitted are true and contain a full statement of my/our income from all sources during the periods shown.</t>
  </si>
  <si>
    <t>I/We understand that the provision of false information may lead to my/our child being disqualified from assistance under the national grants scheme.</t>
  </si>
  <si>
    <t>Signature(s)</t>
  </si>
  <si>
    <t>Date:</t>
  </si>
  <si>
    <t>Parent/ Guardian 1: (SIGN HERE)</t>
  </si>
  <si>
    <t>Parent/ Guardian 2: (SIGN HERE)</t>
  </si>
  <si>
    <t>Address for correspondence:</t>
  </si>
  <si>
    <t>Telephone number:</t>
  </si>
  <si>
    <t>Alternative telephone number:</t>
  </si>
  <si>
    <t>Email address:</t>
  </si>
  <si>
    <t>Parts 16 to 18 are for school use only. Parents/guardians should not complete them.</t>
  </si>
  <si>
    <t>Part 16 - Calculation of relevant income (for school/CAT use only)</t>
  </si>
  <si>
    <t>What</t>
  </si>
  <si>
    <t>£</t>
  </si>
  <si>
    <t>a)</t>
  </si>
  <si>
    <t>Total income of both parents/ guardians from Part 4o) or Part 5n)</t>
  </si>
  <si>
    <t>b)</t>
  </si>
  <si>
    <t>Total income (if any) of dependent children in Part 7</t>
  </si>
  <si>
    <t>c)</t>
  </si>
  <si>
    <t>Total income Part 16a) + Part 16b)</t>
  </si>
  <si>
    <t>d)</t>
  </si>
  <si>
    <t>Deduct any income from non-taxable social security benefits in Part 4gii) or Part 5gii)</t>
  </si>
  <si>
    <t>e)</t>
  </si>
  <si>
    <t>Deduct any income in Part 4m or Part 5m) from any sources mentioned in para 47 of the manual</t>
  </si>
  <si>
    <t>f)</t>
  </si>
  <si>
    <t>Deduct £2,355 for each dependent named in Part 8</t>
  </si>
  <si>
    <t>g)</t>
  </si>
  <si>
    <t>Deduct any net payments listed in Part 9</t>
  </si>
  <si>
    <t>h)</t>
  </si>
  <si>
    <t>Deduct £2,870 blind person's allowance for each parent/ guardian for whom it is appropriate (see part 2g)</t>
  </si>
  <si>
    <t>i)</t>
  </si>
  <si>
    <t>Total deductions Part 16d) + Part 16e) + Part 16f) + Part 16g) + Part 16h)</t>
  </si>
  <si>
    <t>j)</t>
  </si>
  <si>
    <t>Relevant income Part 16c) - Part 16i)</t>
  </si>
  <si>
    <t>If the figure in (j) is higher than £74,883.12, then no grant can be awarded.</t>
  </si>
  <si>
    <t>Part 17 - Evidence (for school use only)</t>
  </si>
  <si>
    <t>Provisional / Current Year Assessments</t>
  </si>
  <si>
    <r>
      <t xml:space="preserve">If all the required documentation has </t>
    </r>
    <r>
      <rPr>
        <b/>
        <sz val="12"/>
        <color theme="1"/>
        <rFont val="Arial"/>
        <family val="2"/>
      </rPr>
      <t>not</t>
    </r>
    <r>
      <rPr>
        <sz val="12"/>
        <color theme="1"/>
        <rFont val="Arial"/>
        <family val="2"/>
      </rPr>
      <t xml:space="preserve"> been provided, list below what is missing and state at what stage the provision of this documentation has reached.</t>
    </r>
  </si>
  <si>
    <t>(TYPE HERE)</t>
  </si>
  <si>
    <t>Bursar's signature:</t>
  </si>
  <si>
    <t xml:space="preserve">Bursars should retain copies of all documents supporting relevant income for at least two years. For minor sources of income (e.g. Bank/Building Society Interest) bursars should declare that they have seen documentary evidence and are satisfied with it.
</t>
  </si>
  <si>
    <t>Part 18 - Decisions (for school / CAT use only)</t>
  </si>
  <si>
    <t>Record of decisions</t>
  </si>
  <si>
    <t>Will the pupil attend for part of the year or for the full year?</t>
  </si>
  <si>
    <r>
      <t xml:space="preserve">On the basis of the information in this form the total fees charged for the place at the school/CAT for the 2024/25 academic year is </t>
    </r>
    <r>
      <rPr>
        <i/>
        <sz val="12"/>
        <color theme="1"/>
        <rFont val="Arial"/>
        <family val="2"/>
      </rPr>
      <t>estimated</t>
    </r>
    <r>
      <rPr>
        <sz val="12"/>
        <color theme="1"/>
        <rFont val="Arial"/>
        <family val="2"/>
      </rPr>
      <t xml:space="preserve"> to be (please specify to the right):</t>
    </r>
  </si>
  <si>
    <r>
      <rPr>
        <b/>
        <sz val="12"/>
        <color theme="1"/>
        <rFont val="Arial"/>
        <family val="2"/>
      </rPr>
      <t>Centre for Advanced Training:</t>
    </r>
    <r>
      <rPr>
        <sz val="12"/>
        <color theme="1"/>
        <rFont val="Arial"/>
        <family val="2"/>
      </rPr>
      <t xml:space="preserve"> This total is made up of the following contributions:
a) the parental contribution for the pupil named in part 1 for a FULL YEAR is:</t>
    </r>
  </si>
  <si>
    <r>
      <t xml:space="preserve">b) </t>
    </r>
    <r>
      <rPr>
        <b/>
        <sz val="12"/>
        <color theme="1"/>
        <rFont val="Arial"/>
        <family val="2"/>
      </rPr>
      <t>Centre for Advanced Training:</t>
    </r>
    <r>
      <rPr>
        <sz val="12"/>
        <color theme="1"/>
        <rFont val="Arial"/>
        <family val="2"/>
      </rPr>
      <t xml:space="preserve"> For a FULL YEAR, the pupil is entitled to an MDS grant of:</t>
    </r>
  </si>
  <si>
    <r>
      <rPr>
        <b/>
        <sz val="12"/>
        <color theme="1"/>
        <rFont val="Arial"/>
        <family val="2"/>
      </rPr>
      <t>Centre for Advanced Training:</t>
    </r>
    <r>
      <rPr>
        <sz val="12"/>
        <color theme="1"/>
        <rFont val="Arial"/>
        <family val="2"/>
      </rPr>
      <t xml:space="preserve"> This total is made up of the following contributions:
a) the parental contribution for the pupil named in part 1 for a PART YEAR is:</t>
    </r>
  </si>
  <si>
    <r>
      <t xml:space="preserve">b) </t>
    </r>
    <r>
      <rPr>
        <b/>
        <sz val="12"/>
        <color theme="1"/>
        <rFont val="Arial"/>
        <family val="2"/>
      </rPr>
      <t>Centre for Advanced Training:</t>
    </r>
    <r>
      <rPr>
        <sz val="12"/>
        <color theme="1"/>
        <rFont val="Arial"/>
        <family val="2"/>
      </rPr>
      <t xml:space="preserve"> For a PART YEAR, the pupil is entitled to an MDS grant of:</t>
    </r>
  </si>
  <si>
    <r>
      <t xml:space="preserve">c) other (if there are 'other' sources, please specify what these are in the box provided).
If 'other', please specify the funding source here </t>
    </r>
    <r>
      <rPr>
        <b/>
        <sz val="12"/>
        <color theme="1"/>
        <rFont val="Arial"/>
        <family val="2"/>
      </rPr>
      <t>=&gt;</t>
    </r>
  </si>
  <si>
    <t>=&gt;</t>
  </si>
  <si>
    <t>This decision is (please mark an X in the appropriate box)</t>
  </si>
  <si>
    <t>Provisional</t>
  </si>
  <si>
    <t>Final</t>
  </si>
  <si>
    <t>No</t>
  </si>
  <si>
    <t>Please use this sheet to provide further details of actual gross income for the 2023-24 financial year that you have declared in part 4.</t>
  </si>
  <si>
    <t>Whose income</t>
  </si>
  <si>
    <t>Type and source of income</t>
  </si>
  <si>
    <t>Appendix 2</t>
  </si>
  <si>
    <t>Please use this sheet to provide further details of any estimated gross income declared, making clear the financial year to which it relates.</t>
  </si>
  <si>
    <t>Tax Year</t>
  </si>
  <si>
    <t>Appendix 3</t>
  </si>
  <si>
    <t>Please use this sheet to provide further details of actual gross income for the 2024-25 financial year that you have declared in part 7.</t>
  </si>
  <si>
    <t>Please give details in the table below of any of your other dependant children in receipt of a music and dance scheme grant.</t>
  </si>
  <si>
    <t>NOTE - please scroll down to complete the rest of Part 10 because this part continues on the next page.</t>
  </si>
  <si>
    <t>First Names</t>
  </si>
  <si>
    <t>Last name (Family name)</t>
  </si>
  <si>
    <t>Sex at birth</t>
  </si>
  <si>
    <t>Name of MDS school or CAT attending in 2024/25</t>
  </si>
  <si>
    <t>Date of birth (Year)</t>
  </si>
  <si>
    <t>Date of birth (Month)</t>
  </si>
  <si>
    <t>Date of birth (Day)</t>
  </si>
  <si>
    <t>UK post code (if applicable)</t>
  </si>
  <si>
    <r>
      <t xml:space="preserve">Unique pupil Number (UPN) - </t>
    </r>
    <r>
      <rPr>
        <sz val="12"/>
        <color theme="1"/>
        <rFont val="Arial"/>
        <family val="2"/>
      </rPr>
      <t>available from pupil's school</t>
    </r>
  </si>
  <si>
    <t>Information about the school or Centre for Advanced Training (CAT)</t>
  </si>
  <si>
    <t>School or CAT Name</t>
  </si>
  <si>
    <t>School or CAT Number</t>
  </si>
  <si>
    <t>Type of school or centre</t>
  </si>
  <si>
    <t>Is this for a school or CAT?</t>
  </si>
  <si>
    <t>Part 2 - information about the child's parents or guardians</t>
  </si>
  <si>
    <t>Part 4 - Parents' income for 2023-24 financial year</t>
  </si>
  <si>
    <t>Part 5</t>
  </si>
  <si>
    <t>Part 6</t>
  </si>
  <si>
    <t>Part 7</t>
  </si>
  <si>
    <t>Part 8</t>
  </si>
  <si>
    <t>Part 9 - Maintenance or child support payments for children not living in the household, or for former spouses/partners</t>
  </si>
  <si>
    <t>Part 10</t>
  </si>
  <si>
    <t xml:space="preserve">Additional information B - Voluntary Maintenance or child support payments </t>
  </si>
  <si>
    <t>Additional Information - other financial support</t>
  </si>
  <si>
    <t>Part 16 - Calculation of relevant income</t>
  </si>
  <si>
    <t>Part 18 - Decision</t>
  </si>
  <si>
    <t>Column L</t>
  </si>
  <si>
    <t>Multiple columns</t>
  </si>
  <si>
    <t>Unique ID</t>
  </si>
  <si>
    <t>Number</t>
  </si>
  <si>
    <t>Section</t>
  </si>
  <si>
    <t>A</t>
  </si>
  <si>
    <t>B</t>
  </si>
  <si>
    <t>C</t>
  </si>
  <si>
    <t>D</t>
  </si>
  <si>
    <t>E</t>
  </si>
  <si>
    <t>F</t>
  </si>
  <si>
    <t>G</t>
  </si>
  <si>
    <t>H</t>
  </si>
  <si>
    <t>I</t>
  </si>
  <si>
    <t>J</t>
  </si>
  <si>
    <t>K</t>
  </si>
  <si>
    <t>L</t>
  </si>
  <si>
    <t>M</t>
  </si>
  <si>
    <t>G i</t>
  </si>
  <si>
    <t>G ii</t>
  </si>
  <si>
    <t>N</t>
  </si>
  <si>
    <t>O</t>
  </si>
  <si>
    <t>ii</t>
  </si>
  <si>
    <t>A (CAT)</t>
  </si>
  <si>
    <t>B (CAT)</t>
  </si>
  <si>
    <t>First Name</t>
  </si>
  <si>
    <t>Middle Name(s)</t>
  </si>
  <si>
    <t>Sex at birth (Male or Female)</t>
  </si>
  <si>
    <t>Date of Birth - Year</t>
  </si>
  <si>
    <t>Date of Birth - Month</t>
  </si>
  <si>
    <t>Date of Birth - Day</t>
  </si>
  <si>
    <t>Date of Birth (DD/MM/YYYY)</t>
  </si>
  <si>
    <t>Age at 1st September 2024</t>
  </si>
  <si>
    <t>UK home postcode (final four digits must be SPACE, NUMBER, LETTER, LETTER)</t>
  </si>
  <si>
    <t>Child's email address</t>
  </si>
  <si>
    <t>Nationality</t>
  </si>
  <si>
    <t>Ethnic Origin</t>
  </si>
  <si>
    <t>On 1 September 2024, how long will the child have been living in the UK? - YEARS</t>
  </si>
  <si>
    <t>On 1 September 2024, how long will the child have been living in the UK? - MONTHS</t>
  </si>
  <si>
    <t>On 1 September 2024, how long will the child have been living in the UK?</t>
  </si>
  <si>
    <t>For how many years has your child been supported by the Music and Dance Scheme?</t>
  </si>
  <si>
    <t>What type of education did your child attend in academic year 2023/24?</t>
  </si>
  <si>
    <t>Unique Pupil Number (UPN) - 13 digits</t>
  </si>
  <si>
    <t>School / college in 2024 - Name</t>
  </si>
  <si>
    <t>School / college in 2024 - Unique Reference Number (URN) of School</t>
  </si>
  <si>
    <t>Do the parents share the same household?</t>
  </si>
  <si>
    <t>Are the parents applying for a Music and Dance Scheme aided place for another child other than the one on this application?</t>
  </si>
  <si>
    <t>Parent / Guardian 1 - Marital status</t>
  </si>
  <si>
    <t>Parent / Guardian 1 - Employment status</t>
  </si>
  <si>
    <t>Is the Parent / Guardian 1 in receipt of blind person's tax allowance?</t>
  </si>
  <si>
    <t>Parent / Guardian 2 - Marital status</t>
  </si>
  <si>
    <t>Parent / Guardian 2 - Employment status</t>
  </si>
  <si>
    <t>Is the Parent / Guardian 2 in receipt of blind person's tax allowance?</t>
  </si>
  <si>
    <t>Parent / Guardian - email address</t>
  </si>
  <si>
    <t>Is there a court order or separation agreement for school fees in respect of the child?</t>
  </si>
  <si>
    <t>If yes, please state amounts to be paid in respect of 2023/24 school year</t>
  </si>
  <si>
    <t>Do you have any insurance policy or legal agreement under which a third party is required to pay school fees for the pupil?</t>
  </si>
  <si>
    <t>If yes, please state the amount to be paid in respect of 2023/24 school year and provide documentary evidence.</t>
  </si>
  <si>
    <t>Parent / Guardian 1 - All income from employment and/or self-employment</t>
  </si>
  <si>
    <t>Parent / Guardian 1 - Benefits in kind if not included in 4a)</t>
  </si>
  <si>
    <t>Parent / Guardian 1 - Profit-related pay, if not in 4a)</t>
  </si>
  <si>
    <t>Parent / Guardian 1 - pension and/or AVC contributions if not already included</t>
  </si>
  <si>
    <t>Parent / Guardian 1 - Occupational pension</t>
  </si>
  <si>
    <t>Parent / Guardian 1 - State pension</t>
  </si>
  <si>
    <t>Parent / Guardian 1 - Other taxable social security benefits</t>
  </si>
  <si>
    <t>Parent / Guardian 1 - Non-taxable social security benefits</t>
  </si>
  <si>
    <t>Parent / Guardian 1 - Property income</t>
  </si>
  <si>
    <t>Parent / Guardian 1 - Bank/building society interest</t>
  </si>
  <si>
    <t>Parent / Guardian 1 - Other investment income</t>
  </si>
  <si>
    <t>Parent / Guardian 1 - Child support or mainenance allowance received</t>
  </si>
  <si>
    <t>Parent / Guardian 1 - That part of redundancy payment that exceeds £30,000</t>
  </si>
  <si>
    <t>Parent / Guardian 1 - Any other income not included above or in Appendix 1</t>
  </si>
  <si>
    <t>Parent / Guardian 1 -Total additional income listed in Appendix 1</t>
  </si>
  <si>
    <t>Parent / Guardian 1 - Total income</t>
  </si>
  <si>
    <t>Parent / Guardian 2 - All income from employment and/or self-employment</t>
  </si>
  <si>
    <t>Parent / Guardian 2 - Benefits in kind if not included in 4a)</t>
  </si>
  <si>
    <t>Parent / Guardian 2 - Profit-related pay, if not in 4a)</t>
  </si>
  <si>
    <t>Parent / Guardian 2 - Pension and/or AVC contributions if not already included</t>
  </si>
  <si>
    <t>Parent / Guardian 2 - Occupational pension</t>
  </si>
  <si>
    <t>Parent / Guardian 2 - State pension</t>
  </si>
  <si>
    <t>Parent / Guardian 2 - Other taxable social security benefits</t>
  </si>
  <si>
    <t>Parent / Guardian 2 - Non-taxable social security benefits</t>
  </si>
  <si>
    <t>Parent / Guardian 2 - Property income</t>
  </si>
  <si>
    <t>Parent / Guardian 2 - Bank/building society interest</t>
  </si>
  <si>
    <t>Parent / Guardian 2 - Other investment income</t>
  </si>
  <si>
    <t>Parent / Guardian 2 - Child support or mainenance allowance received</t>
  </si>
  <si>
    <t>Parent / Guardian 2 - That part of redundancy payment that exceesds £30,000</t>
  </si>
  <si>
    <t>Parent / Guardian 2 - Any other income not included above or in Appendix 1</t>
  </si>
  <si>
    <t>Parent / Guardian 2 -Total additional income listed in Appendix 1</t>
  </si>
  <si>
    <t>Parent / Guardian 2 - Total income</t>
  </si>
  <si>
    <t>Both Parents or Guardians - All income from employment and/or self-employment</t>
  </si>
  <si>
    <t>Both Parents or Guardians - Benefits in kind if not included in 4a)</t>
  </si>
  <si>
    <t>Both Parents or Guardians - Profit-related pay, if not in 4a)</t>
  </si>
  <si>
    <t>Both Parents or Guardians - pension and/or AVC contributions if not already included</t>
  </si>
  <si>
    <t>Both Parents or Guardians - Occupational pension</t>
  </si>
  <si>
    <t>Both Parents or Guardians - State pension</t>
  </si>
  <si>
    <t>Both Parents or Guardians - Other taxable social security benefits</t>
  </si>
  <si>
    <t>Both Parents or Guardians - Non-taxable social security benefits</t>
  </si>
  <si>
    <t>Both Parents or Guardians - Property income</t>
  </si>
  <si>
    <t>Both Parents or Guardians - Bank/building society interest</t>
  </si>
  <si>
    <t>Both Parents or Guardians - Other investment income</t>
  </si>
  <si>
    <t>Both Parents or Guardians - Child support or mainenance allowance received</t>
  </si>
  <si>
    <t>Both Parents or Guardians - That part of redundancy payment that exceesds £30,000</t>
  </si>
  <si>
    <t>Both Parents or Guardians - Any other income not included above</t>
  </si>
  <si>
    <t>Both Parents or Guardians -Total additional income listed in Appendix 1</t>
  </si>
  <si>
    <t>Both Parents or Guardians - Total income (including part 4 and anything in Appendix 1)</t>
  </si>
  <si>
    <t>Is the application already on a Current Year Assessment (CYA), OR has the school agreed that the parents may apply on CYA?</t>
  </si>
  <si>
    <t>Are any of the figures given in part 4 for earned income estimates?</t>
  </si>
  <si>
    <t>Total unearned income of all dependent children living in the household, including any listed separately in Appendix 1</t>
  </si>
  <si>
    <t>Please complete worksheet "Part 8"</t>
  </si>
  <si>
    <t>For all of Part 9, from the MD1 paper form, please only enter the details provided in the "All" row.</t>
  </si>
  <si>
    <t>Parent / Guardian 1 details - Gross amount paid (£)</t>
  </si>
  <si>
    <t>Parent / Guardian 1 details - Tax recovered (£)</t>
  </si>
  <si>
    <t>Parent / Guardian 1 details - Net amount paid (£)</t>
  </si>
  <si>
    <t>Parent / Guardian 2 details - Gross amount paid (£)</t>
  </si>
  <si>
    <t>Parent / Guardian 2 details - Tax recovered (£)</t>
  </si>
  <si>
    <t>Parent / Guardian 2 details - Net amount paid (£)</t>
  </si>
  <si>
    <t>Please complete worksheet "Part 10"</t>
  </si>
  <si>
    <t>For all of this section, from the MD1 paper form, please only enter the details provided in the "All" row.</t>
  </si>
  <si>
    <t>If yes, then please complete the "Other financial support" worksheet</t>
  </si>
  <si>
    <t>Total income of both parents / guardians from Part 4 O</t>
  </si>
  <si>
    <t>Total income Part 16 A + Part 16 B</t>
  </si>
  <si>
    <t>Deduct any income from non-taxable social security benefits in Part 4 G ii</t>
  </si>
  <si>
    <t>Deduct income in Part 4 M or Part 5 M from any sources mentioned in paragraph 69 of the manual</t>
  </si>
  <si>
    <t>Deduct £2,355 for each dependant named in Part 8</t>
  </si>
  <si>
    <t>Deduct £2,870 blind person’s allowance for each parent / guardian for whom it is appropriate (see Part 2 G)</t>
  </si>
  <si>
    <t>Total deductions Part 16 D + Part 16 E + Part 16 F + Part 16 G + Part 16 H</t>
  </si>
  <si>
    <t>Relevant income Part 16 C – Part 16 I</t>
  </si>
  <si>
    <t>Total fees charged for the place at the school for 2023/24 Academic Year</t>
  </si>
  <si>
    <t>Parental / Guardian Contribution for the pupil named in Part 1 (full year)</t>
  </si>
  <si>
    <t>Pupil is entitled to an MDS grant of (full year):</t>
  </si>
  <si>
    <t>Parental / Guardian Contribution for the pupil named in Part 1 (part year)</t>
  </si>
  <si>
    <t>Pupil is entitled to an MDS grant of (part year):</t>
  </si>
  <si>
    <t>Other (if there are ‘other’ sources, please specify what these are in Column FH)</t>
  </si>
  <si>
    <t>If there are other sources, please specify the funding source</t>
  </si>
  <si>
    <t>Home Post Code Validation</t>
  </si>
  <si>
    <t>Full name, DOB, Home Post Code</t>
  </si>
  <si>
    <t>Full name, DOB, Home Post Code Duplicate Check</t>
  </si>
  <si>
    <t>Pupil Number and Full Name</t>
  </si>
  <si>
    <t>Date of Birth (DD/MM/YYYY) - Day - Maximum value for validation</t>
  </si>
  <si>
    <t>Pupil Full Name</t>
  </si>
  <si>
    <t>pupil_number</t>
  </si>
  <si>
    <t>first_name</t>
  </si>
  <si>
    <t>middle_name</t>
  </si>
  <si>
    <t>last_name</t>
  </si>
  <si>
    <t>sex_at_birth</t>
  </si>
  <si>
    <t>gender</t>
  </si>
  <si>
    <t>dob_year</t>
  </si>
  <si>
    <t>dob_month</t>
  </si>
  <si>
    <t>dob_day</t>
  </si>
  <si>
    <t>date_of_birth</t>
  </si>
  <si>
    <t>age_at_1_sep_23</t>
  </si>
  <si>
    <t>uk_home_postcode</t>
  </si>
  <si>
    <t>child_email</t>
  </si>
  <si>
    <t>nationality</t>
  </si>
  <si>
    <t>ethnicity</t>
  </si>
  <si>
    <t>disability</t>
  </si>
  <si>
    <t>time_in_uk_y</t>
  </si>
  <si>
    <t>time_in_uk_m</t>
  </si>
  <si>
    <t>time_in_uk_years</t>
  </si>
  <si>
    <t>mds_years</t>
  </si>
  <si>
    <t>previous_year_education</t>
  </si>
  <si>
    <t>unique_pupil_number</t>
  </si>
  <si>
    <t>current_year_education</t>
  </si>
  <si>
    <t>school_name_2023</t>
  </si>
  <si>
    <t>school_urn_2023</t>
  </si>
  <si>
    <t>parents_share_hh</t>
  </si>
  <si>
    <t>other_child_MDS</t>
  </si>
  <si>
    <t>p_g_1_marital_status</t>
  </si>
  <si>
    <t>p_g_1_employment_status</t>
  </si>
  <si>
    <t>p_g_1_allowance_for_blind</t>
  </si>
  <si>
    <t>p_g_2_marital_status</t>
  </si>
  <si>
    <t>p_g_2_employment_status</t>
  </si>
  <si>
    <t>p_g_2_allowance_for_blind</t>
  </si>
  <si>
    <t>p_g_email</t>
  </si>
  <si>
    <t>court_or_separation_agreement</t>
  </si>
  <si>
    <t>court_or_separation_payments</t>
  </si>
  <si>
    <t>third_party_agreement</t>
  </si>
  <si>
    <t>third_party_payments</t>
  </si>
  <si>
    <t>p_g_1_occupation_income</t>
  </si>
  <si>
    <t>p_g_1_benefits_in_kind</t>
  </si>
  <si>
    <t>p_g_1_profit_related_pay</t>
  </si>
  <si>
    <t>p_g_1_other_pension</t>
  </si>
  <si>
    <t>p_g_1_occupation_pension</t>
  </si>
  <si>
    <t>p_g_1_state_pension</t>
  </si>
  <si>
    <t>p_g_1_other_taxable_benefits</t>
  </si>
  <si>
    <t>p_g_1_non_taxable_benefits</t>
  </si>
  <si>
    <t>p_g_1_property_income</t>
  </si>
  <si>
    <t>p_g_1_bank_interest</t>
  </si>
  <si>
    <t>p_g_1_other_investment_income</t>
  </si>
  <si>
    <t>p_g_1_child_maintenance</t>
  </si>
  <si>
    <t>p_g_1_redundancy_pay_30_000</t>
  </si>
  <si>
    <t>p_g_1_any_other_income</t>
  </si>
  <si>
    <t>p_g_1_income_in_appendix_1</t>
  </si>
  <si>
    <t>p_g_1_total_income</t>
  </si>
  <si>
    <t>p_g_2_occupation_income</t>
  </si>
  <si>
    <t>p_g_2_benefits_in_kind</t>
  </si>
  <si>
    <t>p_g_2_profit_related_pay</t>
  </si>
  <si>
    <t>p_g_2_other_pension</t>
  </si>
  <si>
    <t>p_g_2_occupation_pension</t>
  </si>
  <si>
    <t>p_g_2_state_pension</t>
  </si>
  <si>
    <t>p_g_2_other_taxable_benefits</t>
  </si>
  <si>
    <t>p_g_2_non_taxable_benefits</t>
  </si>
  <si>
    <t>p_g_2_property_income</t>
  </si>
  <si>
    <t>p_g_2_bank_interest</t>
  </si>
  <si>
    <t>p_g_2_other_investment_income</t>
  </si>
  <si>
    <t>p_g_2_child_maintenance</t>
  </si>
  <si>
    <t>p_g_2_redundancy_pay_30_000</t>
  </si>
  <si>
    <t>p_g_2_any_other_income</t>
  </si>
  <si>
    <t>p_g_2_income_in_appendix_1</t>
  </si>
  <si>
    <t>p_g_2_total_income</t>
  </si>
  <si>
    <t>p_g_b_occupation_income</t>
  </si>
  <si>
    <t>p_g_b_benefits_in_kind</t>
  </si>
  <si>
    <t>p_g_b_profit_related_pay</t>
  </si>
  <si>
    <t>p_g_b_other_pension</t>
  </si>
  <si>
    <t>p_g_b_occupation_pension</t>
  </si>
  <si>
    <t>p_g_b_state_pension</t>
  </si>
  <si>
    <t>p_g_b_other_taxable_benefits</t>
  </si>
  <si>
    <t>p_g_b_non_taxable_benefits</t>
  </si>
  <si>
    <t>p_g_b_property_income</t>
  </si>
  <si>
    <t>p_g_b_bank_interest</t>
  </si>
  <si>
    <t>p_g_b_other_investment_income</t>
  </si>
  <si>
    <t>p_g_b_child_maintenance</t>
  </si>
  <si>
    <t>p_g_b_redundancy_pay_30_000</t>
  </si>
  <si>
    <t>p_g_b_any_other_income</t>
  </si>
  <si>
    <t>p_g_b_income_in_appendix_1</t>
  </si>
  <si>
    <t>p_g_b_total_income</t>
  </si>
  <si>
    <t>current_year_assessment</t>
  </si>
  <si>
    <t>part_4_estimates</t>
  </si>
  <si>
    <t>total_income_dependent_children</t>
  </si>
  <si>
    <t>empty_col_4</t>
  </si>
  <si>
    <t>stat_child_maintenance_name</t>
  </si>
  <si>
    <t>p_g_1_stat_child_maintenance_gross</t>
  </si>
  <si>
    <t>p_g_1_stat_child_maintenance_less_tax</t>
  </si>
  <si>
    <t>p_g_1_stat_child_maintenance_net</t>
  </si>
  <si>
    <t>p_g_2_stat_child_maintenance_gross</t>
  </si>
  <si>
    <t>p_g_2_stat_child_maintenance_less_tax</t>
  </si>
  <si>
    <t>p_g_2_stat_child_maintenance_net</t>
  </si>
  <si>
    <t>empty_col_5</t>
  </si>
  <si>
    <t>vol_child_maintenance_name</t>
  </si>
  <si>
    <t>p_g_1_vol_child_maintenance_gross</t>
  </si>
  <si>
    <t>p_g_1_vol_child_maintenance_less_tax</t>
  </si>
  <si>
    <t>p_g_1_vol_child_maintenance_net</t>
  </si>
  <si>
    <t>p_g_2_vol_child_maintenance_gross</t>
  </si>
  <si>
    <t>p_g_2_vol_child_maintenance_less_tax</t>
  </si>
  <si>
    <t>p_g_2_vol_child_maintenance_net</t>
  </si>
  <si>
    <t>apply_other_financial_support</t>
  </si>
  <si>
    <t>fill_other_fin_support_sheet</t>
  </si>
  <si>
    <t>total_income_part_4</t>
  </si>
  <si>
    <t>total_income_dep_children_part_7</t>
  </si>
  <si>
    <t>total_income_p_g_and_children</t>
  </si>
  <si>
    <t>total_non_taxable_benefits</t>
  </si>
  <si>
    <t>total_from_any_other_income</t>
  </si>
  <si>
    <t>adjust_2264_per_dependent</t>
  </si>
  <si>
    <t>total_stat_child_maintenance</t>
  </si>
  <si>
    <t>adjust_2600_per_blind_p_g</t>
  </si>
  <si>
    <t>total_deductions</t>
  </si>
  <si>
    <t>relevant_income</t>
  </si>
  <si>
    <t>part_or_full_year</t>
  </si>
  <si>
    <t>total_fees</t>
  </si>
  <si>
    <t>p_g_contribution_to_fees_cat_fy</t>
  </si>
  <si>
    <t>mds_grant_cat_fy</t>
  </si>
  <si>
    <t>p_g_contribution_to_fees_cat_py</t>
  </si>
  <si>
    <t>mds_grant_cat_py</t>
  </si>
  <si>
    <t>other_funding_source_amount</t>
  </si>
  <si>
    <t>other_funding_source_name</t>
  </si>
  <si>
    <t>Additional information C - Scholarships, bursaries, grants, or other financial support</t>
  </si>
  <si>
    <t>Which Music and Dance Scheme (MDS) application are you referring to?</t>
  </si>
  <si>
    <t>Row Number Generator</t>
  </si>
  <si>
    <t>Unique Row ID</t>
  </si>
  <si>
    <t>Please indicate if entering a total figure</t>
  </si>
  <si>
    <t>Type of support (is it a scholarship, bursary, grant, or other?)</t>
  </si>
  <si>
    <t>Amount that you will receive for the academic year 2024/25</t>
  </si>
  <si>
    <t>All dependents - Date of Birth (DD/MM/YYYY)</t>
  </si>
  <si>
    <t>Flag for use in counting number of dependents</t>
  </si>
  <si>
    <t>fs_mds_application</t>
  </si>
  <si>
    <t>fs_row_number</t>
  </si>
  <si>
    <t>fs_unique_row_ID</t>
  </si>
  <si>
    <t>fs_indicate_if_total</t>
  </si>
  <si>
    <t>fs_financial_support_name</t>
  </si>
  <si>
    <t>fs_financial_support_type</t>
  </si>
  <si>
    <t>fs_financial_support_amount</t>
  </si>
  <si>
    <t>Date of Birth of pupil applying for MDS grant (DD/MM/YYYY)</t>
  </si>
  <si>
    <t>p8_mds_application</t>
  </si>
  <si>
    <t>p8_row_number</t>
  </si>
  <si>
    <t>p8_unique_row_ID</t>
  </si>
  <si>
    <t>p8_date_of_birth_mds_pupil</t>
  </si>
  <si>
    <t>p8_date_of_birth_dependent</t>
  </si>
  <si>
    <t>Part 10 - Other dependant children in receipt of a Music and Dance Scheme Grant</t>
  </si>
  <si>
    <t>Does the other dependent child attend the same school or CAT as the applicant?</t>
  </si>
  <si>
    <t>If they attend the same school or CAT, please select the child from the drop down menu</t>
  </si>
  <si>
    <t>Pupil number of other dependent child at the same school or CAT</t>
  </si>
  <si>
    <t>First Name(s)</t>
  </si>
  <si>
    <t>Name of school or CAT attending in 2022/23</t>
  </si>
  <si>
    <t>p10_mds_application</t>
  </si>
  <si>
    <t>p10_row_number</t>
  </si>
  <si>
    <t>p10_unique_row_ID</t>
  </si>
  <si>
    <t>p10_same_school_as_applicant</t>
  </si>
  <si>
    <t>p10_name_pupil_at_same_school</t>
  </si>
  <si>
    <t>p10_id_pupil_at_same_school</t>
  </si>
  <si>
    <t>p10_first_name</t>
  </si>
  <si>
    <t>p10_middle_name</t>
  </si>
  <si>
    <t>p10_last_name</t>
  </si>
  <si>
    <t>p10_sex_at_birth</t>
  </si>
  <si>
    <t>p10_gender</t>
  </si>
  <si>
    <t>p10_school_cat_name</t>
  </si>
  <si>
    <t>p10_dob_year</t>
  </si>
  <si>
    <t>p10_dob_month</t>
  </si>
  <si>
    <t>p10_dob_day</t>
  </si>
  <si>
    <t>p10_date_of_birth</t>
  </si>
  <si>
    <t>p10_uk_home_postcode</t>
  </si>
  <si>
    <t>p10_unique_pupil_number</t>
  </si>
  <si>
    <t>Claim for Reimbursement for the 2024/25 school year</t>
  </si>
  <si>
    <t>Centre for Advanced Training (CAT) Name</t>
  </si>
  <si>
    <t>Centre for Advanced Training (CAT) Number</t>
  </si>
  <si>
    <t>Number of grant holders and total cost</t>
  </si>
  <si>
    <t>Total number of grant holders at 1st September 2024</t>
  </si>
  <si>
    <t>Boys</t>
  </si>
  <si>
    <t>Girls</t>
  </si>
  <si>
    <t>Total</t>
  </si>
  <si>
    <t>Total cost of Grants awarded</t>
  </si>
  <si>
    <t>Maximum grant per pupil for academic year 2024 to 2025</t>
  </si>
  <si>
    <t>Relevant income</t>
  </si>
  <si>
    <t>Maximum amount of grant</t>
  </si>
  <si>
    <t>Up</t>
  </si>
  <si>
    <t>to</t>
  </si>
  <si>
    <t>or</t>
  </si>
  <si>
    <t>more</t>
  </si>
  <si>
    <t>Lists and controls</t>
  </si>
  <si>
    <t>School or CAT</t>
  </si>
  <si>
    <t>Music or Dance</t>
  </si>
  <si>
    <t>Yes/No</t>
  </si>
  <si>
    <t>Date of Birth</t>
  </si>
  <si>
    <t>Figures to determine age</t>
  </si>
  <si>
    <t>UK Post code min max digits</t>
  </si>
  <si>
    <t>UK Postcode valid digits</t>
  </si>
  <si>
    <t>Parent / Guardian email address - preferred contact</t>
  </si>
  <si>
    <t>Applying for other financial support</t>
  </si>
  <si>
    <t>Scholarships, bursaries, grants, other financial support</t>
  </si>
  <si>
    <t>UPN length</t>
  </si>
  <si>
    <t>ULN length</t>
  </si>
  <si>
    <t>UCI length</t>
  </si>
  <si>
    <t>Will child board at school?</t>
  </si>
  <si>
    <t>Date of Birth - Earliest date of birth accepted (used in Part 8 and 10)</t>
  </si>
  <si>
    <t>Part 12 - day pupils - min distance (&gt; 25 miles)</t>
  </si>
  <si>
    <t>Part 12 - weekly pupils - min distance (&gt; 50 miles)</t>
  </si>
  <si>
    <t>Part 16 - Deduct £2,355 for each dependant named in Part 8</t>
  </si>
  <si>
    <t>Part 16 - Deduct £2,870 blind person’s allowance for each parent where applicable</t>
  </si>
  <si>
    <t>full year or part year</t>
  </si>
  <si>
    <t>Claims for reimbursement - uniform grant - relevant income</t>
  </si>
  <si>
    <t>Term dates</t>
  </si>
  <si>
    <t>Type of Education</t>
  </si>
  <si>
    <t>URN length</t>
  </si>
  <si>
    <t>What is your legal marital or registered civil partnership status?</t>
  </si>
  <si>
    <t>Employment status</t>
  </si>
  <si>
    <t>Total figure</t>
  </si>
  <si>
    <t>Financial support type</t>
  </si>
  <si>
    <t>Month (value)</t>
  </si>
  <si>
    <t>Leap Year</t>
  </si>
  <si>
    <t>Day minimum value</t>
  </si>
  <si>
    <t>Music</t>
  </si>
  <si>
    <t>Yes</t>
  </si>
  <si>
    <t>Male</t>
  </si>
  <si>
    <t>Boy, man, male</t>
  </si>
  <si>
    <t>No financial support other than Music and Dance Scheme</t>
  </si>
  <si>
    <t>White British</t>
  </si>
  <si>
    <t>Yes, full</t>
  </si>
  <si>
    <t>Full year</t>
  </si>
  <si>
    <t>UK</t>
  </si>
  <si>
    <t>State-funded</t>
  </si>
  <si>
    <t>Never married and never registered in a civil partnership</t>
  </si>
  <si>
    <t>Self-Employed</t>
  </si>
  <si>
    <t>Scholarship</t>
  </si>
  <si>
    <t>January</t>
  </si>
  <si>
    <t>Centre for Advanced Training</t>
  </si>
  <si>
    <t>Dance</t>
  </si>
  <si>
    <t>Female</t>
  </si>
  <si>
    <t>Girl, woman, female</t>
  </si>
  <si>
    <t>We are applying for a scholarship or other financial support</t>
  </si>
  <si>
    <t>Irish</t>
  </si>
  <si>
    <t>Yes, weekly</t>
  </si>
  <si>
    <t>Part year</t>
  </si>
  <si>
    <t>EU</t>
  </si>
  <si>
    <t>Independent</t>
  </si>
  <si>
    <t>Married</t>
  </si>
  <si>
    <t>Employed (full time)</t>
  </si>
  <si>
    <t>Bursary</t>
  </si>
  <si>
    <t>February</t>
  </si>
  <si>
    <t>Prefer not to say</t>
  </si>
  <si>
    <t>It has been confirmed that we will receive a scholarship or other financial support</t>
  </si>
  <si>
    <t>Will receive other financial support</t>
  </si>
  <si>
    <t>Gypsy/Roma</t>
  </si>
  <si>
    <t>Rest of World</t>
  </si>
  <si>
    <t>Home educated</t>
  </si>
  <si>
    <t>In a registered civil partnership</t>
  </si>
  <si>
    <t>Employed (part time)</t>
  </si>
  <si>
    <t>Grant</t>
  </si>
  <si>
    <t>March</t>
  </si>
  <si>
    <t>Prefer to self describe</t>
  </si>
  <si>
    <t>Traveller of Irish heritage</t>
  </si>
  <si>
    <t>Separated, but still legally married</t>
  </si>
  <si>
    <t>Self-Employed and Employed</t>
  </si>
  <si>
    <t>Other</t>
  </si>
  <si>
    <t>April</t>
  </si>
  <si>
    <t>Any other White background</t>
  </si>
  <si>
    <t>Separated, but still legally in a civil partnership</t>
  </si>
  <si>
    <t>Unemployed</t>
  </si>
  <si>
    <t>May</t>
  </si>
  <si>
    <t>White and Black Caribbean</t>
  </si>
  <si>
    <t>Retired</t>
  </si>
  <si>
    <t>June</t>
  </si>
  <si>
    <t>White and Black African</t>
  </si>
  <si>
    <t>Formerly in a civil partnership which is now legally dissolved</t>
  </si>
  <si>
    <t>July</t>
  </si>
  <si>
    <t>White and Asian</t>
  </si>
  <si>
    <t>August</t>
  </si>
  <si>
    <t>Any other Mixed background</t>
  </si>
  <si>
    <t>Surviving partner from a registered civil partnership</t>
  </si>
  <si>
    <t>September</t>
  </si>
  <si>
    <t>Indian</t>
  </si>
  <si>
    <t>October</t>
  </si>
  <si>
    <t>Pakistani</t>
  </si>
  <si>
    <t>November</t>
  </si>
  <si>
    <t>Bangladeshi</t>
  </si>
  <si>
    <t>December</t>
  </si>
  <si>
    <t>Chinese</t>
  </si>
  <si>
    <t>Any other Asian background</t>
  </si>
  <si>
    <t>Black African</t>
  </si>
  <si>
    <t>Black Caribbean</t>
  </si>
  <si>
    <t>P</t>
  </si>
  <si>
    <t>Any other Black background</t>
  </si>
  <si>
    <t>Q</t>
  </si>
  <si>
    <t>Arab</t>
  </si>
  <si>
    <t>R</t>
  </si>
  <si>
    <t>Any other ethnic group</t>
  </si>
  <si>
    <t>S</t>
  </si>
  <si>
    <t>T</t>
  </si>
  <si>
    <t>U</t>
  </si>
  <si>
    <t>V</t>
  </si>
  <si>
    <t>W</t>
  </si>
  <si>
    <t>X</t>
  </si>
  <si>
    <t>Y</t>
  </si>
  <si>
    <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</si>
</sst>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quot;£&quot;#,##0"/>
  </numFmts>
  <fonts count="31"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2"/>
      <color rgb="FF183860"/>
      <name val="Arial"/>
      <family val="2"/>
    </font>
    <font>
      <sz val="12"/>
      <color theme="1"/>
      <name val="Arial"/>
      <family val="2"/>
    </font>
    <font>
      <b/>
      <sz val="12"/>
      <color theme="1"/>
      <name val="Arial"/>
      <family val="2"/>
    </font>
    <font>
      <u/>
      <sz val="12"/>
      <color theme="1"/>
      <name val="Arial"/>
      <family val="2"/>
    </font>
    <font>
      <sz val="12"/>
      <color theme="2"/>
      <name val="Arial"/>
      <family val="2"/>
    </font>
    <font>
      <sz val="12"/>
      <name val="Arial"/>
      <family val="2"/>
    </font>
    <font>
      <i/>
      <sz val="12"/>
      <color theme="1"/>
      <name val="Arial"/>
      <family val="2"/>
    </font>
    <font>
      <u/>
      <sz val="12"/>
      <color theme="10"/>
      <name val="Arial"/>
      <family val="2"/>
    </font>
    <font>
      <i/>
      <sz val="12"/>
      <color rgb="FF000000"/>
      <name val="Arial"/>
      <family val="2"/>
    </font>
    <font>
      <sz val="12"/>
      <color rgb="FF000000"/>
      <name val="Arial"/>
      <family val="2"/>
    </font>
    <font>
      <b/>
      <sz val="12"/>
      <color rgb="FF000000"/>
      <name val="Arial"/>
      <family val="2"/>
    </font>
    <font>
      <sz val="10"/>
      <color theme="1"/>
      <name val="Arial"/>
      <family val="2"/>
    </font>
    <font>
      <b/>
      <sz val="10"/>
      <color theme="1"/>
      <name val="Arial"/>
      <family val="2"/>
    </font>
    <font>
      <b/>
      <sz val="12"/>
      <name val="Arial"/>
      <family val="2"/>
    </font>
    <font>
      <b/>
      <sz val="14"/>
      <color theme="0"/>
      <name val="Arial"/>
      <family val="2"/>
    </font>
    <font>
      <sz val="11"/>
      <color theme="1"/>
      <name val="Arial"/>
      <family val="2"/>
    </font>
    <font>
      <b/>
      <sz val="11"/>
      <color theme="0"/>
      <name val="Arial"/>
      <family val="2"/>
    </font>
    <font>
      <b/>
      <sz val="12"/>
      <color theme="0"/>
      <name val="Arial"/>
      <family val="2"/>
    </font>
    <font>
      <b/>
      <sz val="11"/>
      <color rgb="FF183860"/>
      <name val="Arial"/>
      <family val="2"/>
    </font>
    <font>
      <sz val="11"/>
      <color rgb="FF183860"/>
      <name val="Arial"/>
      <family val="2"/>
    </font>
    <font>
      <sz val="11"/>
      <name val="Arial"/>
      <family val="2"/>
    </font>
    <font>
      <b/>
      <sz val="11"/>
      <name val="Arial"/>
      <family val="2"/>
    </font>
    <font>
      <b/>
      <sz val="11"/>
      <color rgb="FF07505C"/>
      <name val="Arial"/>
      <family val="2"/>
    </font>
    <font>
      <sz val="11"/>
      <color rgb="FF183860"/>
      <name val="Aptos Narrow"/>
      <family val="2"/>
      <scheme val="minor"/>
    </font>
    <font>
      <sz val="11"/>
      <name val="Aptos Narrow"/>
      <family val="2"/>
      <scheme val="minor"/>
    </font>
    <font>
      <b/>
      <sz val="11"/>
      <color theme="1"/>
      <name val="Arial"/>
      <family val="2"/>
    </font>
    <font>
      <b/>
      <sz val="14"/>
      <color theme="1"/>
      <name val="Aptos Narrow"/>
      <family val="2"/>
      <scheme val="minor"/>
    </font>
  </fonts>
  <fills count="10">
    <fill>
      <patternFill patternType="none"/>
    </fill>
    <fill>
      <patternFill patternType="gray125"/>
    </fill>
    <fill>
      <patternFill patternType="solid">
        <fgColor theme="2"/>
        <bgColor indexed="64"/>
      </patternFill>
    </fill>
    <fill>
      <patternFill patternType="darkGray"/>
    </fill>
    <fill>
      <patternFill patternType="solid">
        <fgColor rgb="FF183860"/>
        <bgColor indexed="64"/>
      </patternFill>
    </fill>
    <fill>
      <patternFill patternType="solid">
        <fgColor rgb="FFCAEFF6"/>
        <bgColor indexed="64"/>
      </patternFill>
    </fill>
    <fill>
      <patternFill patternType="solid">
        <fgColor rgb="FF07505C"/>
        <bgColor indexed="64"/>
      </patternFill>
    </fill>
    <fill>
      <patternFill patternType="solid">
        <fgColor theme="2" tint="-0.249977111117893"/>
        <bgColor indexed="64"/>
      </patternFill>
    </fill>
    <fill>
      <patternFill patternType="darkGray">
        <bgColor rgb="FFCAEFF6"/>
      </patternFill>
    </fill>
    <fill>
      <patternFill patternType="solid">
        <fgColor rgb="FFE7E6E6"/>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top/>
      <bottom/>
      <diagonal/>
    </border>
    <border>
      <left/>
      <right style="dotted">
        <color indexed="64"/>
      </right>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style="thin">
        <color theme="2" tint="-0.24994659260841701"/>
      </top>
      <bottom style="thin">
        <color indexed="64"/>
      </bottom>
      <diagonal/>
    </border>
    <border>
      <left/>
      <right/>
      <top/>
      <bottom style="thin">
        <color theme="0"/>
      </bottom>
      <diagonal/>
    </border>
    <border>
      <left style="thin">
        <color theme="0"/>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cellStyleXfs>
  <cellXfs count="455">
    <xf numFmtId="0" fontId="0" fillId="0" borderId="0" xfId="0"/>
    <xf numFmtId="0" fontId="4" fillId="0" borderId="0" xfId="0" applyFont="1"/>
    <xf numFmtId="0" fontId="5" fillId="0" borderId="0" xfId="0" applyFont="1"/>
    <xf numFmtId="0" fontId="6" fillId="0" borderId="0" xfId="0" applyFont="1"/>
    <xf numFmtId="0" fontId="5" fillId="0" borderId="1" xfId="0"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0" fontId="5" fillId="0" borderId="3" xfId="0" applyFont="1" applyBorder="1" applyAlignment="1" applyProtection="1">
      <alignment horizontal="left" vertical="top"/>
      <protection locked="0"/>
    </xf>
    <xf numFmtId="0" fontId="5" fillId="0" borderId="4" xfId="0" applyFont="1" applyBorder="1" applyAlignment="1" applyProtection="1">
      <alignment horizontal="left" vertical="top"/>
      <protection locked="0"/>
    </xf>
    <xf numFmtId="0" fontId="5" fillId="0" borderId="0" xfId="0" applyFont="1" applyAlignment="1" applyProtection="1">
      <alignment horizontal="left" vertical="top"/>
      <protection locked="0"/>
    </xf>
    <xf numFmtId="0" fontId="5" fillId="0" borderId="5" xfId="0" applyFont="1" applyBorder="1" applyAlignment="1" applyProtection="1">
      <alignment horizontal="left" vertical="top"/>
      <protection locked="0"/>
    </xf>
    <xf numFmtId="0" fontId="5" fillId="0" borderId="6" xfId="0" applyFont="1" applyBorder="1" applyAlignment="1" applyProtection="1">
      <alignment horizontal="left" vertical="top"/>
      <protection locked="0"/>
    </xf>
    <xf numFmtId="0" fontId="5" fillId="0" borderId="7" xfId="0" applyFont="1" applyBorder="1" applyAlignment="1" applyProtection="1">
      <alignment horizontal="left" vertical="top"/>
      <protection locked="0"/>
    </xf>
    <xf numFmtId="0" fontId="5" fillId="0" borderId="8" xfId="0" applyFont="1" applyBorder="1" applyAlignment="1" applyProtection="1">
      <alignment horizontal="left" vertical="top"/>
      <protection locked="0"/>
    </xf>
    <xf numFmtId="0" fontId="5" fillId="0" borderId="9" xfId="0" applyFont="1" applyBorder="1" applyProtection="1">
      <protection locked="0"/>
    </xf>
    <xf numFmtId="0" fontId="5" fillId="0" borderId="0" xfId="0" applyFont="1" applyAlignment="1">
      <alignment horizontal="left" vertical="top" wrapText="1"/>
    </xf>
    <xf numFmtId="0" fontId="5" fillId="0" borderId="0" xfId="0" applyFont="1" applyAlignment="1">
      <alignment vertical="top" wrapText="1"/>
    </xf>
    <xf numFmtId="0" fontId="6" fillId="0" borderId="0" xfId="0" applyFont="1" applyAlignment="1">
      <alignment horizontal="left" vertical="top" wrapText="1"/>
    </xf>
    <xf numFmtId="0" fontId="4" fillId="0" borderId="0" xfId="0" applyFont="1" applyAlignment="1">
      <alignment horizontal="left" vertical="top" wrapText="1"/>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1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0" borderId="2"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10"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8" fillId="2" borderId="0" xfId="0" applyFont="1" applyFill="1"/>
    <xf numFmtId="14" fontId="5" fillId="2" borderId="10" xfId="0" applyNumberFormat="1" applyFont="1" applyFill="1" applyBorder="1" applyAlignment="1">
      <alignment horizontal="center" vertical="center"/>
    </xf>
    <xf numFmtId="14" fontId="5" fillId="2" borderId="12" xfId="0" applyNumberFormat="1" applyFont="1" applyFill="1" applyBorder="1" applyAlignment="1">
      <alignment horizontal="center" vertical="center"/>
    </xf>
    <xf numFmtId="2" fontId="5" fillId="2" borderId="10" xfId="0" applyNumberFormat="1" applyFont="1" applyFill="1" applyBorder="1" applyAlignment="1">
      <alignment horizontal="center" vertical="center"/>
    </xf>
    <xf numFmtId="2" fontId="5" fillId="2" borderId="12" xfId="0" applyNumberFormat="1" applyFont="1" applyFill="1" applyBorder="1" applyAlignment="1">
      <alignment horizontal="center" vertical="center"/>
    </xf>
    <xf numFmtId="0" fontId="5" fillId="0" borderId="0" xfId="0" applyFont="1" applyAlignment="1">
      <alignment horizontal="left" indent="2"/>
    </xf>
    <xf numFmtId="0" fontId="5" fillId="0" borderId="10" xfId="0" applyFont="1" applyBorder="1" applyAlignment="1" applyProtection="1">
      <alignment horizontal="center"/>
      <protection locked="0"/>
    </xf>
    <xf numFmtId="0" fontId="5" fillId="0" borderId="11" xfId="0" applyFont="1" applyBorder="1" applyAlignment="1" applyProtection="1">
      <alignment horizontal="center"/>
      <protection locked="0"/>
    </xf>
    <xf numFmtId="0" fontId="5" fillId="0" borderId="12" xfId="0" applyFont="1" applyBorder="1" applyAlignment="1" applyProtection="1">
      <alignment horizontal="center"/>
      <protection locked="0"/>
    </xf>
    <xf numFmtId="0" fontId="5" fillId="0" borderId="10" xfId="0" applyFont="1" applyBorder="1" applyAlignment="1" applyProtection="1">
      <alignment horizontal="left" vertical="top"/>
      <protection locked="0"/>
    </xf>
    <xf numFmtId="0" fontId="5" fillId="0" borderId="11" xfId="0" applyFont="1" applyBorder="1" applyAlignment="1" applyProtection="1">
      <alignment horizontal="left" vertical="top"/>
      <protection locked="0"/>
    </xf>
    <xf numFmtId="0" fontId="5" fillId="0" borderId="12" xfId="0" applyFont="1" applyBorder="1" applyAlignment="1" applyProtection="1">
      <alignment horizontal="left" vertical="top"/>
      <protection locked="0"/>
    </xf>
    <xf numFmtId="0" fontId="5" fillId="0" borderId="0" xfId="0" applyFont="1" applyAlignment="1">
      <alignment horizontal="left" indent="1"/>
    </xf>
    <xf numFmtId="0" fontId="9" fillId="0" borderId="0" xfId="0" applyFont="1" applyAlignment="1">
      <alignment horizontal="left" vertical="top" wrapText="1"/>
    </xf>
    <xf numFmtId="1" fontId="5" fillId="0" borderId="10" xfId="0" applyNumberFormat="1" applyFont="1" applyBorder="1" applyAlignment="1" applyProtection="1">
      <alignment horizontal="center" vertical="top" wrapText="1"/>
      <protection locked="0"/>
    </xf>
    <xf numFmtId="1" fontId="5" fillId="0" borderId="12" xfId="0" applyNumberFormat="1" applyFont="1" applyBorder="1" applyAlignment="1" applyProtection="1">
      <alignment horizontal="center" vertical="top" wrapText="1"/>
      <protection locked="0"/>
    </xf>
    <xf numFmtId="0" fontId="5" fillId="0" borderId="0" xfId="0" applyFont="1" applyAlignment="1">
      <alignment vertical="top"/>
    </xf>
    <xf numFmtId="0" fontId="11" fillId="0" borderId="0" xfId="2" applyFont="1" applyProtection="1">
      <protection locked="0"/>
    </xf>
    <xf numFmtId="0" fontId="5" fillId="0" borderId="0" xfId="0" applyFont="1" applyProtection="1">
      <protection locked="0"/>
    </xf>
    <xf numFmtId="1" fontId="5" fillId="0" borderId="10" xfId="0" applyNumberFormat="1" applyFont="1" applyBorder="1" applyAlignment="1" applyProtection="1">
      <alignment horizontal="left" vertical="top"/>
      <protection locked="0"/>
    </xf>
    <xf numFmtId="1" fontId="5" fillId="0" borderId="11" xfId="0" applyNumberFormat="1" applyFont="1" applyBorder="1" applyAlignment="1" applyProtection="1">
      <alignment horizontal="left" vertical="top"/>
      <protection locked="0"/>
    </xf>
    <xf numFmtId="1" fontId="5" fillId="0" borderId="12" xfId="0" applyNumberFormat="1" applyFont="1" applyBorder="1" applyAlignment="1" applyProtection="1">
      <alignment horizontal="left" vertical="top"/>
      <protection locked="0"/>
    </xf>
    <xf numFmtId="0" fontId="5" fillId="0" borderId="0" xfId="0" applyFont="1" applyAlignment="1">
      <alignment horizontal="left" vertical="center" wrapText="1"/>
    </xf>
    <xf numFmtId="0" fontId="5" fillId="0" borderId="1"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3" xfId="0" applyFont="1" applyBorder="1" applyAlignment="1" applyProtection="1">
      <alignment horizontal="left" vertical="top" wrapText="1"/>
      <protection locked="0"/>
    </xf>
    <xf numFmtId="0" fontId="5" fillId="0" borderId="6" xfId="0" applyFont="1" applyBorder="1" applyAlignment="1" applyProtection="1">
      <alignment horizontal="left" vertical="top" wrapText="1"/>
      <protection locked="0"/>
    </xf>
    <xf numFmtId="0" fontId="5" fillId="0" borderId="7" xfId="0" applyFont="1" applyBorder="1" applyAlignment="1" applyProtection="1">
      <alignment horizontal="left" vertical="top" wrapText="1"/>
      <protection locked="0"/>
    </xf>
    <xf numFmtId="0" fontId="5" fillId="0" borderId="8" xfId="0" applyFont="1" applyBorder="1" applyAlignment="1" applyProtection="1">
      <alignment horizontal="left" vertical="top" wrapText="1"/>
      <protection locked="0"/>
    </xf>
    <xf numFmtId="0" fontId="12" fillId="0" borderId="0" xfId="0" applyFont="1" applyAlignment="1">
      <alignment horizontal="left" vertical="top" wrapText="1"/>
    </xf>
    <xf numFmtId="0" fontId="10" fillId="0" borderId="0" xfId="0" applyFont="1" applyAlignment="1">
      <alignment horizontal="left" vertical="top" wrapText="1"/>
    </xf>
    <xf numFmtId="0" fontId="5" fillId="0" borderId="4"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5" xfId="0" applyFont="1" applyBorder="1" applyAlignment="1" applyProtection="1">
      <alignment horizontal="left" vertical="top" wrapText="1"/>
      <protection locked="0"/>
    </xf>
    <xf numFmtId="0" fontId="5" fillId="0" borderId="10" xfId="0" applyFont="1" applyBorder="1" applyAlignment="1" applyProtection="1">
      <alignment horizontal="center" vertical="top"/>
      <protection locked="0"/>
    </xf>
    <xf numFmtId="0" fontId="5" fillId="0" borderId="11" xfId="0" applyFont="1" applyBorder="1" applyAlignment="1" applyProtection="1">
      <alignment horizontal="center" vertical="top"/>
      <protection locked="0"/>
    </xf>
    <xf numFmtId="0" fontId="5" fillId="0" borderId="12" xfId="0" applyFont="1" applyBorder="1" applyAlignment="1" applyProtection="1">
      <alignment horizontal="center" vertical="top"/>
      <protection locked="0"/>
    </xf>
    <xf numFmtId="164" fontId="5" fillId="0" borderId="1" xfId="0" applyNumberFormat="1" applyFont="1" applyBorder="1" applyAlignment="1" applyProtection="1">
      <alignment horizontal="left" vertical="top" wrapText="1"/>
      <protection locked="0"/>
    </xf>
    <xf numFmtId="164" fontId="5" fillId="0" borderId="2" xfId="0" applyNumberFormat="1" applyFont="1" applyBorder="1" applyAlignment="1" applyProtection="1">
      <alignment horizontal="left" vertical="top" wrapText="1"/>
      <protection locked="0"/>
    </xf>
    <xf numFmtId="164" fontId="5" fillId="0" borderId="3" xfId="0" applyNumberFormat="1" applyFont="1" applyBorder="1" applyAlignment="1" applyProtection="1">
      <alignment horizontal="left" vertical="top" wrapText="1"/>
      <protection locked="0"/>
    </xf>
    <xf numFmtId="164" fontId="5" fillId="0" borderId="4" xfId="0" applyNumberFormat="1" applyFont="1" applyBorder="1" applyAlignment="1" applyProtection="1">
      <alignment horizontal="left" vertical="top" wrapText="1"/>
      <protection locked="0"/>
    </xf>
    <xf numFmtId="164" fontId="5" fillId="0" borderId="0" xfId="0" applyNumberFormat="1" applyFont="1" applyAlignment="1" applyProtection="1">
      <alignment horizontal="left" vertical="top" wrapText="1"/>
      <protection locked="0"/>
    </xf>
    <xf numFmtId="164" fontId="5" fillId="0" borderId="5" xfId="0" applyNumberFormat="1" applyFont="1" applyBorder="1" applyAlignment="1" applyProtection="1">
      <alignment horizontal="left" vertical="top" wrapText="1"/>
      <protection locked="0"/>
    </xf>
    <xf numFmtId="164" fontId="5" fillId="0" borderId="6" xfId="0" applyNumberFormat="1" applyFont="1" applyBorder="1" applyAlignment="1" applyProtection="1">
      <alignment horizontal="left" vertical="top" wrapText="1"/>
      <protection locked="0"/>
    </xf>
    <xf numFmtId="164" fontId="5" fillId="0" borderId="7" xfId="0" applyNumberFormat="1" applyFont="1" applyBorder="1" applyAlignment="1" applyProtection="1">
      <alignment horizontal="left" vertical="top" wrapText="1"/>
      <protection locked="0"/>
    </xf>
    <xf numFmtId="164" fontId="5" fillId="0" borderId="8" xfId="0" applyNumberFormat="1" applyFont="1" applyBorder="1" applyAlignment="1" applyProtection="1">
      <alignment horizontal="left" vertical="top" wrapText="1"/>
      <protection locked="0"/>
    </xf>
    <xf numFmtId="0" fontId="13" fillId="0" borderId="0" xfId="0" applyFont="1" applyAlignment="1">
      <alignment horizontal="left" vertical="top" wrapText="1"/>
    </xf>
    <xf numFmtId="164" fontId="5" fillId="0" borderId="1" xfId="0" applyNumberFormat="1" applyFont="1" applyBorder="1" applyAlignment="1" applyProtection="1">
      <alignment horizontal="center" vertical="center" wrapText="1"/>
      <protection locked="0"/>
    </xf>
    <xf numFmtId="164" fontId="5" fillId="0" borderId="3" xfId="0" applyNumberFormat="1" applyFont="1" applyBorder="1" applyAlignment="1" applyProtection="1">
      <alignment horizontal="center" vertical="center" wrapText="1"/>
      <protection locked="0"/>
    </xf>
    <xf numFmtId="164" fontId="5" fillId="2" borderId="1" xfId="0" applyNumberFormat="1" applyFont="1" applyFill="1" applyBorder="1" applyAlignment="1">
      <alignment horizontal="center" vertical="center" wrapText="1"/>
    </xf>
    <xf numFmtId="164" fontId="5" fillId="2" borderId="3" xfId="0" applyNumberFormat="1" applyFont="1" applyFill="1" applyBorder="1" applyAlignment="1">
      <alignment horizontal="center" vertical="center" wrapText="1"/>
    </xf>
    <xf numFmtId="164" fontId="5" fillId="0" borderId="4" xfId="0" applyNumberFormat="1" applyFont="1" applyBorder="1" applyAlignment="1" applyProtection="1">
      <alignment horizontal="center" vertical="center" wrapText="1"/>
      <protection locked="0"/>
    </xf>
    <xf numFmtId="164" fontId="5" fillId="0" borderId="5" xfId="0" applyNumberFormat="1" applyFont="1" applyBorder="1" applyAlignment="1" applyProtection="1">
      <alignment horizontal="center" vertical="center" wrapText="1"/>
      <protection locked="0"/>
    </xf>
    <xf numFmtId="164" fontId="5" fillId="2" borderId="4" xfId="0" applyNumberFormat="1"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164" fontId="5" fillId="0" borderId="6" xfId="0" applyNumberFormat="1" applyFont="1" applyBorder="1" applyAlignment="1" applyProtection="1">
      <alignment horizontal="center" vertical="center" wrapText="1"/>
      <protection locked="0"/>
    </xf>
    <xf numFmtId="164" fontId="5" fillId="0" borderId="8" xfId="0" applyNumberFormat="1" applyFont="1" applyBorder="1" applyAlignment="1" applyProtection="1">
      <alignment horizontal="center" vertical="center" wrapText="1"/>
      <protection locked="0"/>
    </xf>
    <xf numFmtId="164" fontId="5" fillId="2" borderId="6" xfId="0" applyNumberFormat="1" applyFont="1" applyFill="1" applyBorder="1" applyAlignment="1">
      <alignment horizontal="center" vertical="center" wrapText="1"/>
    </xf>
    <xf numFmtId="164" fontId="5" fillId="2" borderId="8" xfId="0" applyNumberFormat="1" applyFont="1" applyFill="1" applyBorder="1" applyAlignment="1">
      <alignment horizontal="center" vertical="center" wrapText="1"/>
    </xf>
    <xf numFmtId="164" fontId="5" fillId="0" borderId="1"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164" fontId="5" fillId="2" borderId="1" xfId="0" applyNumberFormat="1" applyFont="1" applyFill="1" applyBorder="1" applyAlignment="1">
      <alignment horizontal="center" vertical="center"/>
    </xf>
    <xf numFmtId="164" fontId="5" fillId="2" borderId="3" xfId="0" applyNumberFormat="1" applyFont="1" applyFill="1" applyBorder="1" applyAlignment="1">
      <alignment horizontal="center" vertical="center"/>
    </xf>
    <xf numFmtId="164" fontId="5" fillId="0" borderId="4" xfId="0" applyNumberFormat="1" applyFont="1" applyBorder="1" applyAlignment="1" applyProtection="1">
      <alignment horizontal="center" vertical="center"/>
      <protection locked="0"/>
    </xf>
    <xf numFmtId="164" fontId="5" fillId="0" borderId="5" xfId="0" applyNumberFormat="1" applyFont="1" applyBorder="1" applyAlignment="1" applyProtection="1">
      <alignment horizontal="center" vertical="center"/>
      <protection locked="0"/>
    </xf>
    <xf numFmtId="164" fontId="5" fillId="2" borderId="4" xfId="0" applyNumberFormat="1" applyFont="1" applyFill="1" applyBorder="1" applyAlignment="1">
      <alignment horizontal="center" vertical="center"/>
    </xf>
    <xf numFmtId="164" fontId="5" fillId="2" borderId="5" xfId="0" applyNumberFormat="1" applyFont="1" applyFill="1" applyBorder="1" applyAlignment="1">
      <alignment horizontal="center" vertical="center"/>
    </xf>
    <xf numFmtId="164" fontId="5" fillId="0" borderId="6" xfId="0" applyNumberFormat="1" applyFont="1" applyBorder="1" applyAlignment="1" applyProtection="1">
      <alignment horizontal="center" vertical="center"/>
      <protection locked="0"/>
    </xf>
    <xf numFmtId="164" fontId="5" fillId="0" borderId="8" xfId="0" applyNumberFormat="1" applyFont="1" applyBorder="1" applyAlignment="1" applyProtection="1">
      <alignment horizontal="center" vertical="center"/>
      <protection locked="0"/>
    </xf>
    <xf numFmtId="164" fontId="5" fillId="2" borderId="6" xfId="0" applyNumberFormat="1" applyFont="1" applyFill="1" applyBorder="1" applyAlignment="1">
      <alignment horizontal="center" vertical="center"/>
    </xf>
    <xf numFmtId="164" fontId="5" fillId="2" borderId="8" xfId="0" applyNumberFormat="1" applyFont="1" applyFill="1" applyBorder="1" applyAlignment="1">
      <alignment horizontal="center" vertical="center"/>
    </xf>
    <xf numFmtId="0" fontId="15" fillId="0" borderId="0" xfId="0" applyFont="1"/>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0" xfId="0" applyFont="1" applyAlignment="1">
      <alignment horizontal="left" vertical="center" wrapText="1"/>
    </xf>
    <xf numFmtId="0" fontId="5" fillId="0" borderId="0" xfId="0" applyFont="1" applyAlignment="1">
      <alignment horizontal="left" vertical="top" wrapText="1"/>
    </xf>
    <xf numFmtId="0" fontId="5" fillId="0" borderId="10" xfId="0" applyFont="1" applyBorder="1" applyAlignment="1" applyProtection="1">
      <alignment horizontal="left" vertical="top" wrapText="1"/>
      <protection locked="0"/>
    </xf>
    <xf numFmtId="0" fontId="5" fillId="0" borderId="11" xfId="0" applyFont="1" applyBorder="1" applyAlignment="1" applyProtection="1">
      <alignment horizontal="left" vertical="top" wrapText="1"/>
      <protection locked="0"/>
    </xf>
    <xf numFmtId="0" fontId="5" fillId="0" borderId="12" xfId="0" applyFont="1" applyBorder="1" applyAlignment="1" applyProtection="1">
      <alignment horizontal="left" vertical="top" wrapText="1"/>
      <protection locked="0"/>
    </xf>
    <xf numFmtId="0" fontId="16" fillId="0" borderId="0" xfId="0" applyFont="1" applyAlignment="1">
      <alignment horizontal="left" vertical="center" wrapText="1"/>
    </xf>
    <xf numFmtId="0" fontId="16" fillId="0" borderId="5" xfId="0" applyFont="1" applyBorder="1" applyAlignment="1">
      <alignment horizontal="left" vertical="center" wrapText="1"/>
    </xf>
    <xf numFmtId="0" fontId="6" fillId="0" borderId="9" xfId="0" applyFont="1" applyBorder="1" applyAlignment="1">
      <alignment horizontal="left" vertical="top" wrapText="1"/>
    </xf>
    <xf numFmtId="14" fontId="5" fillId="0" borderId="1" xfId="0" applyNumberFormat="1" applyFont="1" applyBorder="1" applyAlignment="1" applyProtection="1">
      <alignment horizontal="left" vertical="top"/>
      <protection locked="0"/>
    </xf>
    <xf numFmtId="14" fontId="5" fillId="0" borderId="3" xfId="0" applyNumberFormat="1" applyFont="1" applyBorder="1" applyAlignment="1" applyProtection="1">
      <alignment horizontal="left" vertical="top"/>
      <protection locked="0"/>
    </xf>
    <xf numFmtId="164" fontId="5" fillId="0" borderId="1" xfId="0" applyNumberFormat="1" applyFont="1" applyBorder="1" applyAlignment="1" applyProtection="1">
      <alignment horizontal="left" vertical="top"/>
      <protection locked="0"/>
    </xf>
    <xf numFmtId="164" fontId="5" fillId="0" borderId="3" xfId="0" applyNumberFormat="1" applyFont="1" applyBorder="1" applyAlignment="1" applyProtection="1">
      <alignment horizontal="left" vertical="top"/>
      <protection locked="0"/>
    </xf>
    <xf numFmtId="14" fontId="5" fillId="0" borderId="6" xfId="0" applyNumberFormat="1" applyFont="1" applyBorder="1" applyAlignment="1" applyProtection="1">
      <alignment horizontal="left" vertical="top"/>
      <protection locked="0"/>
    </xf>
    <xf numFmtId="14" fontId="5" fillId="0" borderId="8" xfId="0" applyNumberFormat="1" applyFont="1" applyBorder="1" applyAlignment="1" applyProtection="1">
      <alignment horizontal="left" vertical="top"/>
      <protection locked="0"/>
    </xf>
    <xf numFmtId="164" fontId="5" fillId="0" borderId="6" xfId="0" applyNumberFormat="1" applyFont="1" applyBorder="1" applyAlignment="1" applyProtection="1">
      <alignment horizontal="left" vertical="top"/>
      <protection locked="0"/>
    </xf>
    <xf numFmtId="164" fontId="5" fillId="0" borderId="8" xfId="0" applyNumberFormat="1" applyFont="1" applyBorder="1" applyAlignment="1" applyProtection="1">
      <alignment horizontal="left" vertical="top"/>
      <protection locked="0"/>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164" fontId="5" fillId="0" borderId="4" xfId="0" applyNumberFormat="1" applyFont="1" applyBorder="1" applyAlignment="1" applyProtection="1">
      <alignment horizontal="left" vertical="top"/>
      <protection locked="0"/>
    </xf>
    <xf numFmtId="164" fontId="5" fillId="0" borderId="5" xfId="0" applyNumberFormat="1" applyFont="1" applyBorder="1" applyAlignment="1" applyProtection="1">
      <alignment horizontal="left" vertical="top"/>
      <protection locked="0"/>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14" fontId="5" fillId="0" borderId="1" xfId="0" applyNumberFormat="1" applyFont="1" applyBorder="1" applyAlignment="1" applyProtection="1">
      <alignment horizontal="left" vertical="top" wrapText="1"/>
      <protection locked="0"/>
    </xf>
    <xf numFmtId="14" fontId="5" fillId="0" borderId="3" xfId="0" applyNumberFormat="1" applyFont="1" applyBorder="1" applyAlignment="1" applyProtection="1">
      <alignment horizontal="left" vertical="top" wrapText="1"/>
      <protection locked="0"/>
    </xf>
    <xf numFmtId="14" fontId="5" fillId="0" borderId="6" xfId="0" applyNumberFormat="1" applyFont="1" applyBorder="1" applyAlignment="1" applyProtection="1">
      <alignment horizontal="left" vertical="top" wrapText="1"/>
      <protection locked="0"/>
    </xf>
    <xf numFmtId="14" fontId="5" fillId="0" borderId="8" xfId="0" applyNumberFormat="1" applyFont="1" applyBorder="1" applyAlignment="1" applyProtection="1">
      <alignment horizontal="left" vertical="top" wrapText="1"/>
      <protection locked="0"/>
    </xf>
    <xf numFmtId="0" fontId="5" fillId="0" borderId="1" xfId="0" applyFont="1" applyBorder="1"/>
    <xf numFmtId="0" fontId="5" fillId="0" borderId="3" xfId="0" applyFont="1" applyBorder="1"/>
    <xf numFmtId="0" fontId="6" fillId="0" borderId="13" xfId="0" applyFont="1" applyBorder="1" applyAlignment="1">
      <alignment horizontal="center" vertical="top" wrapText="1"/>
    </xf>
    <xf numFmtId="0" fontId="5" fillId="0" borderId="6" xfId="0" applyFont="1" applyBorder="1"/>
    <xf numFmtId="0" fontId="5" fillId="0" borderId="8" xfId="0" applyFont="1" applyBorder="1"/>
    <xf numFmtId="0" fontId="6" fillId="0" borderId="14" xfId="0" applyFont="1" applyBorder="1" applyAlignment="1">
      <alignment horizontal="center" vertical="top" wrapText="1"/>
    </xf>
    <xf numFmtId="0" fontId="5" fillId="0" borderId="9" xfId="0" applyFont="1" applyBorder="1" applyAlignment="1">
      <alignment horizontal="center" vertical="top" wrapText="1"/>
    </xf>
    <xf numFmtId="0" fontId="5" fillId="0" borderId="4" xfId="0" applyFont="1" applyBorder="1"/>
    <xf numFmtId="0" fontId="5" fillId="0" borderId="5" xfId="0" applyFont="1" applyBorder="1"/>
    <xf numFmtId="0" fontId="5" fillId="0" borderId="15"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165" fontId="5" fillId="0" borderId="17" xfId="0" applyNumberFormat="1" applyFont="1" applyBorder="1" applyAlignment="1" applyProtection="1">
      <alignment horizontal="center" vertical="center" wrapText="1"/>
      <protection locked="0"/>
    </xf>
    <xf numFmtId="165" fontId="5" fillId="2" borderId="18" xfId="0" applyNumberFormat="1" applyFont="1" applyFill="1" applyBorder="1" applyAlignment="1">
      <alignment horizontal="center" vertical="center" wrapText="1"/>
    </xf>
    <xf numFmtId="165" fontId="5" fillId="0" borderId="19" xfId="0" applyNumberFormat="1" applyFont="1" applyBorder="1" applyAlignment="1" applyProtection="1">
      <alignment horizontal="center" vertical="center" wrapText="1"/>
      <protection locked="0"/>
    </xf>
    <xf numFmtId="165" fontId="5" fillId="2" borderId="17" xfId="0" applyNumberFormat="1" applyFont="1" applyFill="1" applyBorder="1" applyAlignment="1">
      <alignment horizontal="center" vertical="center" wrapText="1"/>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165" fontId="5" fillId="0" borderId="22" xfId="0" applyNumberFormat="1" applyFont="1" applyBorder="1" applyAlignment="1" applyProtection="1">
      <alignment horizontal="center" vertical="center" wrapText="1"/>
      <protection locked="0"/>
    </xf>
    <xf numFmtId="165" fontId="5" fillId="2" borderId="23" xfId="0" applyNumberFormat="1" applyFont="1" applyFill="1" applyBorder="1" applyAlignment="1">
      <alignment horizontal="center" vertical="center" wrapText="1"/>
    </xf>
    <xf numFmtId="165" fontId="5" fillId="0" borderId="24" xfId="0" applyNumberFormat="1" applyFont="1" applyBorder="1" applyAlignment="1" applyProtection="1">
      <alignment horizontal="center" vertical="center" wrapText="1"/>
      <protection locked="0"/>
    </xf>
    <xf numFmtId="165" fontId="5" fillId="2" borderId="22" xfId="0" applyNumberFormat="1" applyFont="1" applyFill="1" applyBorder="1" applyAlignment="1">
      <alignment horizontal="center" vertical="center" wrapText="1"/>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165" fontId="5" fillId="0" borderId="27" xfId="0" applyNumberFormat="1" applyFont="1" applyBorder="1" applyAlignment="1" applyProtection="1">
      <alignment horizontal="center" vertical="center" wrapText="1"/>
      <protection locked="0"/>
    </xf>
    <xf numFmtId="165" fontId="5" fillId="2" borderId="28" xfId="0" applyNumberFormat="1" applyFont="1" applyFill="1" applyBorder="1" applyAlignment="1">
      <alignment horizontal="center" vertical="center" wrapText="1"/>
    </xf>
    <xf numFmtId="165" fontId="5" fillId="0" borderId="29" xfId="0" applyNumberFormat="1" applyFont="1" applyBorder="1" applyAlignment="1" applyProtection="1">
      <alignment horizontal="center" vertical="center" wrapText="1"/>
      <protection locked="0"/>
    </xf>
    <xf numFmtId="165" fontId="5" fillId="2" borderId="27" xfId="0" applyNumberFormat="1" applyFont="1" applyFill="1" applyBorder="1" applyAlignment="1">
      <alignment horizontal="center"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165" fontId="5" fillId="2" borderId="29" xfId="0" applyNumberFormat="1" applyFont="1" applyFill="1" applyBorder="1" applyAlignment="1">
      <alignment horizontal="center" vertical="center" wrapText="1"/>
    </xf>
    <xf numFmtId="0" fontId="5" fillId="2" borderId="20" xfId="0" applyFont="1" applyFill="1" applyBorder="1" applyAlignment="1">
      <alignment horizontal="left" vertical="center" wrapText="1"/>
    </xf>
    <xf numFmtId="0" fontId="5" fillId="2" borderId="21" xfId="0" applyFont="1" applyFill="1" applyBorder="1" applyAlignment="1">
      <alignment horizontal="left" vertical="center" wrapText="1"/>
    </xf>
    <xf numFmtId="2" fontId="5" fillId="0" borderId="10" xfId="0" applyNumberFormat="1" applyFont="1" applyBorder="1" applyAlignment="1" applyProtection="1">
      <alignment horizontal="left" vertical="top" wrapText="1"/>
      <protection locked="0"/>
    </xf>
    <xf numFmtId="2" fontId="5" fillId="0" borderId="11" xfId="0" applyNumberFormat="1" applyFont="1" applyBorder="1" applyAlignment="1" applyProtection="1">
      <alignment horizontal="left" vertical="top" wrapText="1"/>
      <protection locked="0"/>
    </xf>
    <xf numFmtId="2" fontId="5" fillId="0" borderId="12" xfId="0" applyNumberFormat="1" applyFont="1" applyBorder="1" applyAlignment="1" applyProtection="1">
      <alignment horizontal="left" vertical="top" wrapText="1"/>
      <protection locked="0"/>
    </xf>
    <xf numFmtId="1" fontId="5" fillId="0" borderId="10" xfId="0" applyNumberFormat="1" applyFont="1" applyBorder="1" applyAlignment="1" applyProtection="1">
      <alignment horizontal="left" vertical="top" wrapText="1"/>
      <protection locked="0"/>
    </xf>
    <xf numFmtId="1" fontId="5" fillId="0" borderId="11" xfId="0" applyNumberFormat="1" applyFont="1" applyBorder="1" applyAlignment="1" applyProtection="1">
      <alignment horizontal="left" vertical="top" wrapText="1"/>
      <protection locked="0"/>
    </xf>
    <xf numFmtId="1" fontId="5" fillId="0" borderId="12" xfId="0" applyNumberFormat="1" applyFont="1" applyBorder="1" applyAlignment="1" applyProtection="1">
      <alignment horizontal="left" vertical="top" wrapText="1"/>
      <protection locked="0"/>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1" xfId="0" applyFont="1" applyBorder="1" applyAlignment="1">
      <alignment horizontal="center" vertical="top" wrapText="1"/>
    </xf>
    <xf numFmtId="0" fontId="6" fillId="0" borderId="3" xfId="0" applyFont="1" applyBorder="1" applyAlignment="1">
      <alignment horizontal="center" vertical="top" wrapText="1"/>
    </xf>
    <xf numFmtId="0" fontId="6" fillId="0" borderId="6" xfId="0" applyFont="1" applyBorder="1" applyAlignment="1">
      <alignment horizontal="center" vertical="top" wrapText="1"/>
    </xf>
    <xf numFmtId="0" fontId="6" fillId="0" borderId="8" xfId="0" applyFont="1" applyBorder="1" applyAlignment="1">
      <alignment horizontal="center" vertical="top" wrapText="1"/>
    </xf>
    <xf numFmtId="0" fontId="5" fillId="0" borderId="1" xfId="0" applyFont="1" applyBorder="1" applyAlignment="1">
      <alignment horizontal="left" vertical="top" wrapText="1"/>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17" fillId="0" borderId="0" xfId="0" applyFont="1"/>
    <xf numFmtId="164" fontId="5" fillId="2" borderId="1" xfId="0" applyNumberFormat="1" applyFont="1" applyFill="1" applyBorder="1" applyAlignment="1">
      <alignment horizontal="left" vertical="top"/>
    </xf>
    <xf numFmtId="164" fontId="5" fillId="2" borderId="3" xfId="0" applyNumberFormat="1" applyFont="1" applyFill="1" applyBorder="1" applyAlignment="1">
      <alignment horizontal="left" vertical="top"/>
    </xf>
    <xf numFmtId="164" fontId="5" fillId="2" borderId="4" xfId="0" applyNumberFormat="1" applyFont="1" applyFill="1" applyBorder="1" applyAlignment="1">
      <alignment horizontal="left" vertical="top"/>
    </xf>
    <xf numFmtId="164" fontId="5" fillId="2" borderId="5" xfId="0" applyNumberFormat="1" applyFont="1" applyFill="1" applyBorder="1" applyAlignment="1">
      <alignment horizontal="left" vertical="top"/>
    </xf>
    <xf numFmtId="164" fontId="5" fillId="2" borderId="6" xfId="0" applyNumberFormat="1" applyFont="1" applyFill="1" applyBorder="1" applyAlignment="1">
      <alignment horizontal="left" vertical="top"/>
    </xf>
    <xf numFmtId="164" fontId="5" fillId="2" borderId="8" xfId="0" applyNumberFormat="1" applyFont="1" applyFill="1" applyBorder="1" applyAlignment="1">
      <alignment horizontal="left" vertical="top"/>
    </xf>
    <xf numFmtId="164" fontId="9" fillId="2" borderId="1" xfId="0" applyNumberFormat="1" applyFont="1" applyFill="1" applyBorder="1" applyAlignment="1">
      <alignment horizontal="left" vertical="top"/>
    </xf>
    <xf numFmtId="164" fontId="9" fillId="2" borderId="3" xfId="0" applyNumberFormat="1" applyFont="1" applyFill="1" applyBorder="1" applyAlignment="1">
      <alignment horizontal="left" vertical="top"/>
    </xf>
    <xf numFmtId="164" fontId="9" fillId="2" borderId="4" xfId="0" applyNumberFormat="1" applyFont="1" applyFill="1" applyBorder="1" applyAlignment="1">
      <alignment horizontal="left" vertical="top"/>
    </xf>
    <xf numFmtId="164" fontId="9" fillId="2" borderId="5" xfId="0" applyNumberFormat="1" applyFont="1" applyFill="1" applyBorder="1" applyAlignment="1">
      <alignment horizontal="left" vertical="top"/>
    </xf>
    <xf numFmtId="164" fontId="9" fillId="2" borderId="6" xfId="0" applyNumberFormat="1" applyFont="1" applyFill="1" applyBorder="1" applyAlignment="1">
      <alignment horizontal="left" vertical="top"/>
    </xf>
    <xf numFmtId="164" fontId="9" fillId="2" borderId="8" xfId="0" applyNumberFormat="1" applyFont="1" applyFill="1" applyBorder="1" applyAlignment="1">
      <alignment horizontal="left" vertical="top"/>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164" fontId="6" fillId="2" borderId="1" xfId="0" applyNumberFormat="1" applyFont="1" applyFill="1" applyBorder="1" applyAlignment="1">
      <alignment horizontal="left" vertical="top" wrapText="1"/>
    </xf>
    <xf numFmtId="164" fontId="6" fillId="2" borderId="3" xfId="0" applyNumberFormat="1"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164" fontId="6" fillId="2" borderId="6" xfId="0" applyNumberFormat="1" applyFont="1" applyFill="1" applyBorder="1" applyAlignment="1">
      <alignment horizontal="left" vertical="top" wrapText="1"/>
    </xf>
    <xf numFmtId="164" fontId="6" fillId="2" borderId="8" xfId="0" applyNumberFormat="1" applyFont="1" applyFill="1" applyBorder="1" applyAlignment="1">
      <alignment horizontal="left" vertical="top" wrapText="1"/>
    </xf>
    <xf numFmtId="0" fontId="6" fillId="0" borderId="13" xfId="0" applyFont="1" applyBorder="1" applyAlignment="1">
      <alignment horizontal="left" vertical="top" wrapText="1"/>
    </xf>
    <xf numFmtId="0" fontId="6" fillId="0" borderId="1" xfId="0" applyFont="1" applyBorder="1" applyAlignment="1">
      <alignment horizontal="left" vertical="top"/>
    </xf>
    <xf numFmtId="0" fontId="6" fillId="0" borderId="2" xfId="0" applyFont="1" applyBorder="1" applyAlignment="1">
      <alignment horizontal="left" vertical="top"/>
    </xf>
    <xf numFmtId="0" fontId="6" fillId="0" borderId="3" xfId="0" applyFont="1" applyBorder="1" applyAlignment="1">
      <alignment horizontal="left" vertical="top"/>
    </xf>
    <xf numFmtId="0" fontId="6" fillId="0" borderId="1" xfId="0" applyFont="1" applyBorder="1" applyAlignment="1">
      <alignment horizontal="center" vertical="top"/>
    </xf>
    <xf numFmtId="0" fontId="6" fillId="0" borderId="3" xfId="0" applyFont="1" applyBorder="1" applyAlignment="1">
      <alignment horizontal="center" vertical="top"/>
    </xf>
    <xf numFmtId="0" fontId="6" fillId="0" borderId="14" xfId="0" applyFont="1" applyBorder="1" applyAlignment="1">
      <alignment horizontal="left" vertical="top" wrapText="1"/>
    </xf>
    <xf numFmtId="0" fontId="6" fillId="0" borderId="6" xfId="0" applyFont="1" applyBorder="1" applyAlignment="1">
      <alignment horizontal="left" vertical="top"/>
    </xf>
    <xf numFmtId="0" fontId="6" fillId="0" borderId="7" xfId="0" applyFont="1" applyBorder="1" applyAlignment="1">
      <alignment horizontal="left" vertical="top"/>
    </xf>
    <xf numFmtId="0" fontId="6" fillId="0" borderId="8" xfId="0" applyFont="1" applyBorder="1" applyAlignment="1">
      <alignment horizontal="left" vertical="top"/>
    </xf>
    <xf numFmtId="0" fontId="6" fillId="0" borderId="6" xfId="0" applyFont="1" applyBorder="1" applyAlignment="1">
      <alignment horizontal="center" vertical="top"/>
    </xf>
    <xf numFmtId="0" fontId="6" fillId="0" borderId="8" xfId="0" applyFont="1" applyBorder="1" applyAlignment="1">
      <alignment horizontal="center" vertical="top"/>
    </xf>
    <xf numFmtId="0" fontId="5" fillId="0" borderId="13" xfId="0" applyFont="1" applyBorder="1" applyAlignment="1">
      <alignment horizontal="left" vertical="top" wrapText="1"/>
    </xf>
    <xf numFmtId="0" fontId="5" fillId="0" borderId="30" xfId="0" applyFont="1" applyBorder="1" applyAlignment="1">
      <alignment horizontal="left" vertical="top" wrapText="1"/>
    </xf>
    <xf numFmtId="0" fontId="5" fillId="0" borderId="14" xfId="0" applyFont="1" applyBorder="1" applyAlignment="1">
      <alignment horizontal="left" vertical="top" wrapText="1"/>
    </xf>
    <xf numFmtId="0" fontId="6" fillId="0" borderId="1" xfId="0" applyFont="1" applyBorder="1"/>
    <xf numFmtId="0" fontId="5" fillId="0" borderId="2" xfId="0" applyFont="1" applyBorder="1"/>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5" fillId="0" borderId="2" xfId="0" applyFont="1" applyBorder="1" applyAlignment="1">
      <alignment horizontal="left" vertical="top"/>
    </xf>
    <xf numFmtId="0" fontId="5" fillId="0" borderId="3" xfId="0" applyFont="1" applyBorder="1" applyAlignment="1">
      <alignment horizontal="left" vertical="top"/>
    </xf>
    <xf numFmtId="0" fontId="5" fillId="0" borderId="0" xfId="0" applyFont="1" applyAlignment="1">
      <alignment horizontal="left" vertical="top"/>
    </xf>
    <xf numFmtId="0" fontId="5" fillId="0" borderId="5" xfId="0" applyFont="1" applyBorder="1" applyAlignment="1">
      <alignment horizontal="left" vertical="top"/>
    </xf>
    <xf numFmtId="0" fontId="5"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164" fontId="5" fillId="0" borderId="0" xfId="1" applyNumberFormat="1" applyFont="1" applyBorder="1" applyAlignment="1" applyProtection="1">
      <alignment horizontal="center" vertical="center"/>
      <protection locked="0"/>
    </xf>
    <xf numFmtId="164" fontId="5" fillId="0" borderId="5" xfId="1" applyNumberFormat="1" applyFont="1" applyBorder="1" applyAlignment="1" applyProtection="1">
      <alignment horizontal="center" vertical="center"/>
      <protection locked="0"/>
    </xf>
    <xf numFmtId="164" fontId="5" fillId="0" borderId="7" xfId="1" applyNumberFormat="1" applyFont="1" applyBorder="1" applyAlignment="1" applyProtection="1">
      <alignment horizontal="center" vertical="center"/>
      <protection locked="0"/>
    </xf>
    <xf numFmtId="164" fontId="5" fillId="0" borderId="8" xfId="1" applyNumberFormat="1" applyFont="1" applyBorder="1" applyAlignment="1" applyProtection="1">
      <alignment horizontal="center" vertical="center"/>
      <protection locked="0"/>
    </xf>
    <xf numFmtId="0" fontId="5" fillId="0" borderId="3" xfId="0" applyFont="1" applyBorder="1" applyAlignment="1">
      <alignment horizontal="center" vertical="center"/>
    </xf>
    <xf numFmtId="164" fontId="5" fillId="0" borderId="1" xfId="1" applyNumberFormat="1" applyFont="1" applyBorder="1" applyAlignment="1" applyProtection="1">
      <alignment horizontal="center" vertical="center"/>
      <protection locked="0"/>
    </xf>
    <xf numFmtId="164" fontId="5" fillId="0" borderId="2" xfId="1" applyNumberFormat="1" applyFont="1" applyBorder="1" applyAlignment="1" applyProtection="1">
      <alignment horizontal="center" vertical="center"/>
      <protection locked="0"/>
    </xf>
    <xf numFmtId="164" fontId="5" fillId="0" borderId="3" xfId="1" applyNumberFormat="1" applyFont="1" applyBorder="1" applyAlignment="1" applyProtection="1">
      <alignment horizontal="center" vertical="center"/>
      <protection locked="0"/>
    </xf>
    <xf numFmtId="0" fontId="5" fillId="0" borderId="5" xfId="0" applyFont="1" applyBorder="1" applyAlignment="1">
      <alignment horizontal="center" vertical="center"/>
    </xf>
    <xf numFmtId="164" fontId="5" fillId="0" borderId="4" xfId="1" applyNumberFormat="1" applyFont="1" applyBorder="1" applyAlignment="1" applyProtection="1">
      <alignment horizontal="center" vertical="center"/>
      <protection locked="0"/>
    </xf>
    <xf numFmtId="0" fontId="5" fillId="0" borderId="8" xfId="0" applyFont="1" applyBorder="1" applyAlignment="1">
      <alignment horizontal="center" vertical="center"/>
    </xf>
    <xf numFmtId="164" fontId="5" fillId="0" borderId="6" xfId="1" applyNumberFormat="1" applyFont="1" applyBorder="1" applyAlignment="1" applyProtection="1">
      <alignment horizontal="center" vertical="center"/>
      <protection locked="0"/>
    </xf>
    <xf numFmtId="164" fontId="9" fillId="2" borderId="1" xfId="0" applyNumberFormat="1" applyFont="1" applyFill="1" applyBorder="1" applyAlignment="1">
      <alignment horizontal="center" vertical="center"/>
    </xf>
    <xf numFmtId="164" fontId="9" fillId="2" borderId="2" xfId="0" applyNumberFormat="1" applyFont="1" applyFill="1" applyBorder="1" applyAlignment="1">
      <alignment horizontal="center" vertical="center"/>
    </xf>
    <xf numFmtId="164" fontId="9" fillId="2" borderId="3" xfId="0" applyNumberFormat="1" applyFont="1" applyFill="1" applyBorder="1" applyAlignment="1">
      <alignment horizontal="center" vertical="center"/>
    </xf>
    <xf numFmtId="164" fontId="9" fillId="2" borderId="4" xfId="0" applyNumberFormat="1" applyFont="1" applyFill="1" applyBorder="1" applyAlignment="1">
      <alignment horizontal="center" vertical="center"/>
    </xf>
    <xf numFmtId="164" fontId="9" fillId="2" borderId="0" xfId="0" applyNumberFormat="1" applyFont="1" applyFill="1" applyAlignment="1">
      <alignment horizontal="center" vertical="center"/>
    </xf>
    <xf numFmtId="164" fontId="9" fillId="2" borderId="5" xfId="0" applyNumberFormat="1" applyFont="1" applyFill="1" applyBorder="1" applyAlignment="1">
      <alignment horizontal="center" vertical="center"/>
    </xf>
    <xf numFmtId="0" fontId="5" fillId="0" borderId="13" xfId="0" applyFont="1" applyBorder="1" applyAlignment="1">
      <alignment horizontal="center" vertical="center"/>
    </xf>
    <xf numFmtId="164" fontId="9" fillId="2" borderId="1" xfId="1" applyNumberFormat="1" applyFont="1" applyFill="1" applyBorder="1" applyAlignment="1" applyProtection="1">
      <alignment horizontal="center" vertical="center"/>
    </xf>
    <xf numFmtId="164" fontId="9" fillId="2" borderId="2" xfId="1" applyNumberFormat="1" applyFont="1" applyFill="1" applyBorder="1" applyAlignment="1" applyProtection="1">
      <alignment horizontal="center" vertical="center"/>
    </xf>
    <xf numFmtId="164" fontId="9" fillId="2" borderId="3" xfId="1" applyNumberFormat="1" applyFont="1" applyFill="1" applyBorder="1" applyAlignment="1" applyProtection="1">
      <alignment horizontal="center" vertical="center"/>
    </xf>
    <xf numFmtId="0" fontId="5" fillId="0" borderId="30" xfId="0" applyFont="1" applyBorder="1" applyAlignment="1">
      <alignment horizontal="center" vertical="center"/>
    </xf>
    <xf numFmtId="164" fontId="9" fillId="2" borderId="4" xfId="1" applyNumberFormat="1" applyFont="1" applyFill="1" applyBorder="1" applyAlignment="1" applyProtection="1">
      <alignment horizontal="center" vertical="center"/>
    </xf>
    <xf numFmtId="164" fontId="9" fillId="2" borderId="0" xfId="1" applyNumberFormat="1" applyFont="1" applyFill="1" applyBorder="1" applyAlignment="1" applyProtection="1">
      <alignment horizontal="center" vertical="center"/>
    </xf>
    <xf numFmtId="164" fontId="9" fillId="2" borderId="5" xfId="1" applyNumberFormat="1" applyFont="1" applyFill="1" applyBorder="1" applyAlignment="1" applyProtection="1">
      <alignment horizontal="center" vertical="center"/>
    </xf>
    <xf numFmtId="0" fontId="5" fillId="0" borderId="14" xfId="0" applyFont="1" applyBorder="1" applyAlignment="1">
      <alignment horizontal="center" vertical="center"/>
    </xf>
    <xf numFmtId="164" fontId="9" fillId="2" borderId="6" xfId="1" applyNumberFormat="1" applyFont="1" applyFill="1" applyBorder="1" applyAlignment="1" applyProtection="1">
      <alignment horizontal="center" vertical="center"/>
    </xf>
    <xf numFmtId="164" fontId="9" fillId="2" borderId="7" xfId="1" applyNumberFormat="1" applyFont="1" applyFill="1" applyBorder="1" applyAlignment="1" applyProtection="1">
      <alignment horizontal="center" vertical="center"/>
    </xf>
    <xf numFmtId="164" fontId="9" fillId="2" borderId="8" xfId="1" applyNumberFormat="1" applyFont="1" applyFill="1" applyBorder="1" applyAlignment="1" applyProtection="1">
      <alignment horizontal="center" vertical="center"/>
    </xf>
    <xf numFmtId="164" fontId="5" fillId="0" borderId="2" xfId="0" applyNumberFormat="1" applyFont="1" applyBorder="1" applyAlignment="1" applyProtection="1">
      <alignment horizontal="center" vertical="center"/>
      <protection locked="0"/>
    </xf>
    <xf numFmtId="164" fontId="5" fillId="0" borderId="0" xfId="0" applyNumberFormat="1" applyFont="1" applyAlignment="1" applyProtection="1">
      <alignment horizontal="center" vertical="center"/>
      <protection locked="0"/>
    </xf>
    <xf numFmtId="164" fontId="5" fillId="0" borderId="1" xfId="0" applyNumberFormat="1" applyFont="1" applyBorder="1" applyAlignment="1" applyProtection="1">
      <alignment horizontal="center" vertical="top" wrapText="1"/>
      <protection locked="0"/>
    </xf>
    <xf numFmtId="164" fontId="5" fillId="0" borderId="2" xfId="0" applyNumberFormat="1" applyFont="1" applyBorder="1" applyAlignment="1" applyProtection="1">
      <alignment horizontal="center" vertical="top" wrapText="1"/>
      <protection locked="0"/>
    </xf>
    <xf numFmtId="164" fontId="5" fillId="0" borderId="3" xfId="0" applyNumberFormat="1" applyFont="1" applyBorder="1" applyAlignment="1" applyProtection="1">
      <alignment horizontal="center" vertical="top" wrapText="1"/>
      <protection locked="0"/>
    </xf>
    <xf numFmtId="164" fontId="5" fillId="0" borderId="4" xfId="0" applyNumberFormat="1" applyFont="1" applyBorder="1" applyAlignment="1" applyProtection="1">
      <alignment horizontal="center" vertical="top" wrapText="1"/>
      <protection locked="0"/>
    </xf>
    <xf numFmtId="164" fontId="5" fillId="0" borderId="0" xfId="0" applyNumberFormat="1" applyFont="1" applyAlignment="1" applyProtection="1">
      <alignment horizontal="center" vertical="top" wrapText="1"/>
      <protection locked="0"/>
    </xf>
    <xf numFmtId="164" fontId="5" fillId="0" borderId="5" xfId="0" applyNumberFormat="1" applyFont="1" applyBorder="1" applyAlignment="1" applyProtection="1">
      <alignment horizontal="center" vertical="top" wrapText="1"/>
      <protection locked="0"/>
    </xf>
    <xf numFmtId="164" fontId="5" fillId="0" borderId="6" xfId="0" applyNumberFormat="1" applyFont="1" applyBorder="1" applyAlignment="1" applyProtection="1">
      <alignment horizontal="center" vertical="top" wrapText="1"/>
      <protection locked="0"/>
    </xf>
    <xf numFmtId="164" fontId="5" fillId="0" borderId="7" xfId="0" applyNumberFormat="1" applyFont="1" applyBorder="1" applyAlignment="1" applyProtection="1">
      <alignment horizontal="center" vertical="top" wrapText="1"/>
      <protection locked="0"/>
    </xf>
    <xf numFmtId="164" fontId="5" fillId="0" borderId="8" xfId="0" applyNumberFormat="1" applyFont="1" applyBorder="1" applyAlignment="1" applyProtection="1">
      <alignment horizontal="center" vertical="top" wrapText="1"/>
      <protection locked="0"/>
    </xf>
    <xf numFmtId="0" fontId="6" fillId="0" borderId="30" xfId="0" quotePrefix="1"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6" fillId="0" borderId="30" xfId="0" applyFont="1" applyBorder="1" applyAlignment="1">
      <alignment horizontal="center" vertical="center" wrapText="1"/>
    </xf>
    <xf numFmtId="0" fontId="5" fillId="0" borderId="4" xfId="0" applyFont="1" applyBorder="1" applyAlignment="1" applyProtection="1">
      <alignment horizontal="center" vertical="top" wrapText="1"/>
      <protection locked="0"/>
    </xf>
    <xf numFmtId="0" fontId="5" fillId="0" borderId="0" xfId="0" applyFont="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6" fillId="0" borderId="14" xfId="0" applyFont="1" applyBorder="1" applyAlignment="1">
      <alignment horizontal="center" vertical="center" wrapText="1"/>
    </xf>
    <xf numFmtId="0" fontId="5" fillId="0" borderId="6" xfId="0" applyFont="1" applyBorder="1" applyAlignment="1" applyProtection="1">
      <alignment horizontal="center" vertical="top" wrapText="1"/>
      <protection locked="0"/>
    </xf>
    <xf numFmtId="0" fontId="5" fillId="0" borderId="7" xfId="0" applyFont="1" applyBorder="1" applyAlignment="1" applyProtection="1">
      <alignment horizontal="center" vertical="top"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vertical="top"/>
      <protection locked="0"/>
    </xf>
    <xf numFmtId="0" fontId="6" fillId="0" borderId="2" xfId="0" applyFont="1" applyBorder="1" applyAlignment="1">
      <alignment vertical="top"/>
    </xf>
    <xf numFmtId="0" fontId="5" fillId="0" borderId="2" xfId="0" applyFont="1" applyBorder="1" applyAlignment="1">
      <alignment vertical="top"/>
    </xf>
    <xf numFmtId="0" fontId="5" fillId="0" borderId="3" xfId="0" applyFont="1" applyBorder="1" applyAlignment="1">
      <alignment vertical="top"/>
    </xf>
    <xf numFmtId="0" fontId="6" fillId="0" borderId="0" xfId="0" applyFont="1" applyAlignment="1">
      <alignment vertical="top"/>
    </xf>
    <xf numFmtId="0" fontId="5" fillId="0" borderId="5"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5" fillId="0" borderId="8" xfId="0" applyFont="1" applyBorder="1" applyAlignment="1">
      <alignment vertical="top"/>
    </xf>
    <xf numFmtId="0" fontId="5" fillId="0" borderId="10" xfId="0" applyFont="1" applyBorder="1"/>
    <xf numFmtId="0" fontId="5" fillId="0" borderId="11" xfId="0" applyFont="1" applyBorder="1"/>
    <xf numFmtId="0" fontId="5" fillId="0" borderId="12" xfId="0" applyFont="1" applyBorder="1"/>
    <xf numFmtId="0" fontId="6" fillId="0" borderId="10" xfId="0" applyFont="1" applyBorder="1" applyAlignment="1">
      <alignment horizontal="center" vertical="center"/>
    </xf>
    <xf numFmtId="0" fontId="6" fillId="0" borderId="12" xfId="0" applyFont="1" applyBorder="1" applyAlignment="1">
      <alignment horizontal="center" vertical="center"/>
    </xf>
    <xf numFmtId="0" fontId="6" fillId="0" borderId="9" xfId="0" applyFont="1" applyBorder="1" applyAlignment="1">
      <alignment horizontal="center" vertical="center" wrapText="1"/>
    </xf>
    <xf numFmtId="0" fontId="5" fillId="0" borderId="9" xfId="0" applyFont="1" applyBorder="1" applyAlignment="1" applyProtection="1">
      <alignment horizontal="center" vertical="center" wrapText="1"/>
      <protection locked="0"/>
    </xf>
    <xf numFmtId="164" fontId="5" fillId="0" borderId="9" xfId="0" applyNumberFormat="1" applyFont="1" applyBorder="1" applyAlignment="1" applyProtection="1">
      <alignment horizontal="center" vertical="center" wrapText="1"/>
      <protection locked="0"/>
    </xf>
    <xf numFmtId="0" fontId="9" fillId="0" borderId="0" xfId="0" applyFont="1"/>
    <xf numFmtId="0" fontId="5" fillId="0" borderId="0" xfId="0" applyFont="1" applyAlignment="1">
      <alignment horizontal="center" vertical="center" wrapText="1"/>
    </xf>
    <xf numFmtId="0" fontId="8" fillId="2" borderId="0" xfId="0" applyFont="1" applyFill="1" applyAlignment="1">
      <alignment horizontal="center" vertical="center"/>
    </xf>
    <xf numFmtId="0" fontId="8" fillId="2" borderId="7" xfId="0" applyFont="1" applyFill="1" applyBorder="1" applyAlignment="1">
      <alignment horizontal="center" vertical="center"/>
    </xf>
    <xf numFmtId="14" fontId="5" fillId="2" borderId="9" xfId="0" applyNumberFormat="1"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8" fillId="4" borderId="0" xfId="0" applyFont="1" applyFill="1" applyAlignment="1">
      <alignment horizontal="left" vertical="center"/>
    </xf>
    <xf numFmtId="0" fontId="19" fillId="0" borderId="0" xfId="0" applyFont="1"/>
    <xf numFmtId="0" fontId="19" fillId="2" borderId="0" xfId="0" applyFont="1" applyFill="1"/>
    <xf numFmtId="0" fontId="20" fillId="4" borderId="0" xfId="0" applyFont="1" applyFill="1" applyAlignment="1">
      <alignment horizontal="center" vertical="center"/>
    </xf>
    <xf numFmtId="0" fontId="21" fillId="4" borderId="0" xfId="0" applyFont="1" applyFill="1" applyAlignment="1">
      <alignment horizontal="center" vertical="center"/>
    </xf>
    <xf numFmtId="0" fontId="22" fillId="5" borderId="10" xfId="0" applyFont="1" applyFill="1" applyBorder="1" applyAlignment="1" applyProtection="1">
      <alignment horizontal="center" vertical="center"/>
      <protection locked="0"/>
    </xf>
    <xf numFmtId="0" fontId="22" fillId="5" borderId="11" xfId="0" applyFont="1" applyFill="1" applyBorder="1" applyAlignment="1" applyProtection="1">
      <alignment horizontal="center" vertical="center"/>
      <protection locked="0"/>
    </xf>
    <xf numFmtId="0" fontId="22" fillId="5" borderId="12" xfId="0" applyFont="1" applyFill="1" applyBorder="1" applyAlignment="1" applyProtection="1">
      <alignment horizontal="center" vertical="center"/>
      <protection locked="0"/>
    </xf>
    <xf numFmtId="0" fontId="24" fillId="2" borderId="0" xfId="0" applyFont="1" applyFill="1"/>
    <xf numFmtId="0" fontId="18" fillId="4" borderId="31" xfId="0" applyFont="1" applyFill="1" applyBorder="1" applyAlignment="1">
      <alignment vertical="center" wrapText="1"/>
    </xf>
    <xf numFmtId="0" fontId="18" fillId="6" borderId="32" xfId="0" applyFont="1" applyFill="1" applyBorder="1" applyAlignment="1">
      <alignment vertical="center"/>
    </xf>
    <xf numFmtId="0" fontId="18" fillId="6" borderId="33" xfId="0" applyFont="1" applyFill="1" applyBorder="1" applyAlignment="1">
      <alignment vertical="center"/>
    </xf>
    <xf numFmtId="0" fontId="18" fillId="6" borderId="34" xfId="0" applyFont="1" applyFill="1" applyBorder="1" applyAlignment="1">
      <alignment vertical="center"/>
    </xf>
    <xf numFmtId="0" fontId="18" fillId="4" borderId="32" xfId="0" applyFont="1" applyFill="1" applyBorder="1" applyAlignment="1">
      <alignment vertical="center"/>
    </xf>
    <xf numFmtId="0" fontId="18" fillId="4" borderId="33" xfId="0" applyFont="1" applyFill="1" applyBorder="1" applyAlignment="1">
      <alignment vertical="center"/>
    </xf>
    <xf numFmtId="0" fontId="18" fillId="4" borderId="34" xfId="0" applyFont="1" applyFill="1" applyBorder="1" applyAlignment="1">
      <alignment vertical="center"/>
    </xf>
    <xf numFmtId="0" fontId="18" fillId="6" borderId="32" xfId="0" applyFont="1" applyFill="1" applyBorder="1" applyAlignment="1">
      <alignment horizontal="center" vertical="center"/>
    </xf>
    <xf numFmtId="0" fontId="18" fillId="4" borderId="32" xfId="0" applyFont="1" applyFill="1" applyBorder="1" applyAlignment="1">
      <alignment horizontal="center" vertical="center"/>
    </xf>
    <xf numFmtId="0" fontId="18" fillId="6" borderId="31" xfId="0" applyFont="1" applyFill="1" applyBorder="1" applyAlignment="1">
      <alignment horizontal="center" vertical="center"/>
    </xf>
    <xf numFmtId="0" fontId="18" fillId="4" borderId="31" xfId="0" applyFont="1" applyFill="1" applyBorder="1" applyAlignment="1">
      <alignment horizontal="center" vertical="center"/>
    </xf>
    <xf numFmtId="0" fontId="21" fillId="6" borderId="32" xfId="0" applyFont="1" applyFill="1" applyBorder="1" applyAlignment="1">
      <alignment vertical="center"/>
    </xf>
    <xf numFmtId="0" fontId="21" fillId="6" borderId="33" xfId="0" applyFont="1" applyFill="1" applyBorder="1" applyAlignment="1">
      <alignment vertical="center"/>
    </xf>
    <xf numFmtId="0" fontId="21" fillId="6" borderId="34" xfId="0" applyFont="1" applyFill="1" applyBorder="1" applyAlignment="1">
      <alignment vertical="center"/>
    </xf>
    <xf numFmtId="0" fontId="21" fillId="4" borderId="33" xfId="0" applyFont="1" applyFill="1" applyBorder="1" applyAlignment="1">
      <alignment vertical="center"/>
    </xf>
    <xf numFmtId="0" fontId="21" fillId="4" borderId="34" xfId="0" applyFont="1" applyFill="1" applyBorder="1" applyAlignment="1">
      <alignment vertical="center"/>
    </xf>
    <xf numFmtId="0" fontId="18" fillId="6" borderId="32" xfId="0" applyFont="1" applyFill="1" applyBorder="1" applyAlignment="1">
      <alignment horizontal="left" vertical="center"/>
    </xf>
    <xf numFmtId="0" fontId="18" fillId="6" borderId="34" xfId="0" applyFont="1" applyFill="1" applyBorder="1" applyAlignment="1">
      <alignment horizontal="center" vertical="center"/>
    </xf>
    <xf numFmtId="0" fontId="17" fillId="7" borderId="9" xfId="0" applyFont="1" applyFill="1" applyBorder="1" applyAlignment="1">
      <alignment horizontal="center" vertical="center"/>
    </xf>
    <xf numFmtId="0" fontId="6" fillId="7" borderId="9" xfId="0" applyFont="1" applyFill="1" applyBorder="1" applyAlignment="1">
      <alignment horizontal="center" vertical="center" wrapText="1"/>
    </xf>
    <xf numFmtId="0" fontId="6" fillId="7" borderId="9" xfId="0" applyFont="1" applyFill="1" applyBorder="1"/>
    <xf numFmtId="0" fontId="20" fillId="4" borderId="31" xfId="0" applyFont="1" applyFill="1" applyBorder="1" applyAlignment="1">
      <alignment horizontal="center" vertical="center" wrapText="1"/>
    </xf>
    <xf numFmtId="0" fontId="21" fillId="6" borderId="31" xfId="0" applyFont="1" applyFill="1" applyBorder="1" applyAlignment="1">
      <alignment horizontal="center" vertical="center" wrapText="1"/>
    </xf>
    <xf numFmtId="0" fontId="21" fillId="4" borderId="31" xfId="0" applyFont="1" applyFill="1" applyBorder="1" applyAlignment="1">
      <alignment horizontal="center" vertical="center"/>
    </xf>
    <xf numFmtId="0" fontId="21" fillId="6" borderId="31" xfId="0" applyFont="1" applyFill="1" applyBorder="1" applyAlignment="1">
      <alignment horizontal="center" vertical="center"/>
    </xf>
    <xf numFmtId="0" fontId="17" fillId="7" borderId="9" xfId="0" applyFont="1" applyFill="1" applyBorder="1" applyAlignment="1">
      <alignment horizontal="center" vertical="center" wrapText="1"/>
    </xf>
    <xf numFmtId="0" fontId="20" fillId="4" borderId="31" xfId="0" applyFont="1" applyFill="1" applyBorder="1" applyAlignment="1">
      <alignment horizontal="center" vertical="center"/>
    </xf>
    <xf numFmtId="0" fontId="20" fillId="4" borderId="35" xfId="0" applyFont="1" applyFill="1" applyBorder="1" applyAlignment="1">
      <alignment horizontal="center" vertical="center" wrapText="1"/>
    </xf>
    <xf numFmtId="0" fontId="20" fillId="6" borderId="35" xfId="0" applyFont="1" applyFill="1" applyBorder="1" applyAlignment="1">
      <alignment horizontal="center" vertical="center" wrapText="1"/>
    </xf>
    <xf numFmtId="0" fontId="25" fillId="7"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3" xfId="0" applyFont="1" applyFill="1" applyBorder="1"/>
    <xf numFmtId="0" fontId="22" fillId="4" borderId="36" xfId="0" applyFont="1" applyFill="1" applyBorder="1" applyAlignment="1">
      <alignment horizontal="center" vertical="center" wrapText="1"/>
    </xf>
    <xf numFmtId="0" fontId="26" fillId="6" borderId="37"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6" fillId="6" borderId="38" xfId="0" applyFont="1" applyFill="1" applyBorder="1" applyAlignment="1">
      <alignment horizontal="center" vertical="center" wrapText="1"/>
    </xf>
    <xf numFmtId="0" fontId="25" fillId="7" borderId="39" xfId="0" applyFont="1" applyFill="1" applyBorder="1" applyAlignment="1">
      <alignment horizontal="center" vertical="center" wrapText="1"/>
    </xf>
    <xf numFmtId="0" fontId="6" fillId="7" borderId="39" xfId="0" applyFont="1" applyFill="1" applyBorder="1" applyAlignment="1">
      <alignment horizontal="center" vertical="center" wrapText="1"/>
    </xf>
    <xf numFmtId="0" fontId="6" fillId="7" borderId="39" xfId="0" applyFont="1" applyFill="1" applyBorder="1"/>
    <xf numFmtId="0" fontId="24" fillId="2" borderId="9" xfId="0" applyFont="1" applyFill="1" applyBorder="1" applyAlignment="1">
      <alignment horizontal="center" vertical="center"/>
    </xf>
    <xf numFmtId="0" fontId="23" fillId="5" borderId="9" xfId="0" applyFont="1" applyFill="1" applyBorder="1" applyAlignment="1" applyProtection="1">
      <alignment horizontal="center" vertical="center"/>
      <protection locked="0"/>
    </xf>
    <xf numFmtId="14" fontId="24" fillId="2" borderId="9" xfId="0" applyNumberFormat="1" applyFont="1" applyFill="1" applyBorder="1" applyAlignment="1" applyProtection="1">
      <alignment horizontal="center" vertical="center"/>
      <protection locked="0"/>
    </xf>
    <xf numFmtId="2" fontId="24" fillId="2" borderId="9" xfId="0" applyNumberFormat="1"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protection locked="0"/>
    </xf>
    <xf numFmtId="1" fontId="23" fillId="5" borderId="9" xfId="0" applyNumberFormat="1" applyFont="1" applyFill="1" applyBorder="1" applyAlignment="1" applyProtection="1">
      <alignment horizontal="center" vertical="center"/>
      <protection locked="0"/>
    </xf>
    <xf numFmtId="164" fontId="23" fillId="5" borderId="9" xfId="0" applyNumberFormat="1" applyFont="1" applyFill="1" applyBorder="1" applyAlignment="1" applyProtection="1">
      <alignment horizontal="center" vertical="center"/>
      <protection locked="0"/>
    </xf>
    <xf numFmtId="164" fontId="24" fillId="2" borderId="9" xfId="0" applyNumberFormat="1" applyFont="1" applyFill="1" applyBorder="1" applyAlignment="1" applyProtection="1">
      <alignment horizontal="center" vertical="center"/>
      <protection locked="0"/>
    </xf>
    <xf numFmtId="0" fontId="23" fillId="8" borderId="9"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9" xfId="0" applyFont="1" applyFill="1" applyBorder="1"/>
    <xf numFmtId="0" fontId="0" fillId="2" borderId="0" xfId="0" applyFill="1"/>
    <xf numFmtId="0" fontId="0" fillId="2" borderId="9" xfId="0" applyFill="1" applyBorder="1" applyAlignment="1">
      <alignment horizontal="center" vertical="center"/>
    </xf>
    <xf numFmtId="0" fontId="27" fillId="5" borderId="9" xfId="0" applyFont="1" applyFill="1" applyBorder="1" applyAlignment="1">
      <alignment horizontal="center" vertical="center"/>
    </xf>
    <xf numFmtId="14" fontId="0" fillId="2" borderId="9" xfId="0" applyNumberFormat="1" applyFill="1" applyBorder="1" applyAlignment="1">
      <alignment horizontal="center" vertical="center"/>
    </xf>
    <xf numFmtId="2" fontId="0" fillId="2" borderId="9" xfId="0" applyNumberFormat="1" applyFill="1" applyBorder="1" applyAlignment="1">
      <alignment horizontal="center" vertical="center"/>
    </xf>
    <xf numFmtId="0" fontId="28" fillId="2" borderId="9" xfId="0" applyFont="1" applyFill="1" applyBorder="1" applyAlignment="1">
      <alignment horizontal="center" vertical="center"/>
    </xf>
    <xf numFmtId="1" fontId="27" fillId="5" borderId="9" xfId="0" applyNumberFormat="1" applyFont="1" applyFill="1" applyBorder="1" applyAlignment="1">
      <alignment horizontal="center" vertical="center"/>
    </xf>
    <xf numFmtId="164" fontId="27" fillId="5" borderId="9" xfId="0" applyNumberFormat="1" applyFont="1" applyFill="1" applyBorder="1" applyAlignment="1">
      <alignment horizontal="center" vertical="center"/>
    </xf>
    <xf numFmtId="164" fontId="28" fillId="2" borderId="9" xfId="0" applyNumberFormat="1" applyFont="1" applyFill="1" applyBorder="1" applyAlignment="1">
      <alignment horizontal="center" vertical="center"/>
    </xf>
    <xf numFmtId="164" fontId="0" fillId="2" borderId="9" xfId="0" applyNumberFormat="1" applyFill="1" applyBorder="1" applyAlignment="1">
      <alignment horizontal="center" vertical="center"/>
    </xf>
    <xf numFmtId="0" fontId="0" fillId="8" borderId="9" xfId="0" applyFill="1" applyBorder="1" applyAlignment="1">
      <alignment horizontal="center" vertical="center"/>
    </xf>
    <xf numFmtId="0" fontId="27" fillId="8" borderId="9" xfId="0" applyFont="1" applyFill="1" applyBorder="1" applyAlignment="1">
      <alignment horizontal="center" vertical="center"/>
    </xf>
    <xf numFmtId="0" fontId="6" fillId="7" borderId="9" xfId="0" applyFont="1" applyFill="1" applyBorder="1" applyAlignment="1">
      <alignment wrapText="1"/>
    </xf>
    <xf numFmtId="0" fontId="22" fillId="4" borderId="38" xfId="0" applyFont="1" applyFill="1" applyBorder="1" applyAlignment="1">
      <alignment horizontal="center" vertical="center" wrapText="1"/>
    </xf>
    <xf numFmtId="14" fontId="23" fillId="5" borderId="9" xfId="0" applyNumberFormat="1" applyFont="1" applyFill="1" applyBorder="1" applyAlignment="1" applyProtection="1">
      <alignment horizontal="center" vertical="center"/>
      <protection locked="0"/>
    </xf>
    <xf numFmtId="14" fontId="19" fillId="2" borderId="9" xfId="0" applyNumberFormat="1" applyFont="1" applyFill="1" applyBorder="1"/>
    <xf numFmtId="0" fontId="23" fillId="5" borderId="9" xfId="0" applyFont="1" applyFill="1" applyBorder="1" applyAlignment="1">
      <alignment horizontal="center" vertical="center"/>
    </xf>
    <xf numFmtId="164" fontId="23" fillId="5" borderId="9" xfId="0" applyNumberFormat="1" applyFont="1" applyFill="1" applyBorder="1" applyAlignment="1">
      <alignment horizontal="center" vertical="center"/>
    </xf>
    <xf numFmtId="0" fontId="21" fillId="4" borderId="32" xfId="0" applyFont="1" applyFill="1" applyBorder="1" applyAlignment="1">
      <alignment vertical="center"/>
    </xf>
    <xf numFmtId="14" fontId="24" fillId="2" borderId="9" xfId="0" applyNumberFormat="1" applyFont="1" applyFill="1" applyBorder="1" applyAlignment="1">
      <alignment horizontal="center" vertical="center"/>
    </xf>
    <xf numFmtId="14" fontId="19" fillId="5" borderId="9" xfId="0" applyNumberFormat="1" applyFont="1" applyFill="1" applyBorder="1" applyAlignment="1">
      <alignment horizontal="center" vertical="center"/>
    </xf>
    <xf numFmtId="0" fontId="18" fillId="4" borderId="40" xfId="0" applyFont="1" applyFill="1" applyBorder="1" applyAlignment="1">
      <alignment vertical="center"/>
    </xf>
    <xf numFmtId="0" fontId="21" fillId="4" borderId="31" xfId="0" applyFont="1" applyFill="1" applyBorder="1" applyAlignment="1">
      <alignment horizontal="center" vertical="center" wrapText="1"/>
    </xf>
    <xf numFmtId="0" fontId="21" fillId="4" borderId="31" xfId="0" applyFont="1" applyFill="1" applyBorder="1" applyAlignment="1">
      <alignment horizontal="left" vertical="center"/>
    </xf>
    <xf numFmtId="0" fontId="27" fillId="5" borderId="9" xfId="0" applyFont="1" applyFill="1" applyBorder="1"/>
    <xf numFmtId="0" fontId="0" fillId="2" borderId="9" xfId="0" applyFill="1" applyBorder="1"/>
    <xf numFmtId="0" fontId="28" fillId="2" borderId="9" xfId="0" applyFont="1" applyFill="1" applyBorder="1"/>
    <xf numFmtId="14" fontId="0" fillId="2" borderId="9" xfId="0" applyNumberFormat="1" applyFill="1" applyBorder="1"/>
    <xf numFmtId="0" fontId="18" fillId="4" borderId="41" xfId="0" applyFont="1" applyFill="1" applyBorder="1" applyAlignment="1">
      <alignment horizontal="left" vertical="center" wrapText="1"/>
    </xf>
    <xf numFmtId="0" fontId="18" fillId="4" borderId="0" xfId="0" applyFont="1" applyFill="1" applyAlignment="1">
      <alignment horizontal="left" vertical="center" wrapText="1"/>
    </xf>
    <xf numFmtId="0" fontId="20" fillId="2" borderId="0" xfId="0" applyFont="1" applyFill="1" applyAlignment="1">
      <alignment horizontal="center" vertical="center" wrapText="1"/>
    </xf>
    <xf numFmtId="0" fontId="20" fillId="2" borderId="0" xfId="0" applyFont="1" applyFill="1" applyAlignment="1">
      <alignment horizontal="center" vertical="center"/>
    </xf>
    <xf numFmtId="0" fontId="25" fillId="2" borderId="10" xfId="0" applyFont="1" applyFill="1" applyBorder="1" applyAlignment="1">
      <alignment horizontal="center" vertical="center"/>
    </xf>
    <xf numFmtId="0" fontId="25" fillId="2" borderId="11" xfId="0" applyFont="1" applyFill="1" applyBorder="1" applyAlignment="1">
      <alignment horizontal="center" vertical="center"/>
    </xf>
    <xf numFmtId="0" fontId="25" fillId="2" borderId="12" xfId="0" applyFont="1" applyFill="1" applyBorder="1" applyAlignment="1">
      <alignment horizontal="center" vertical="center"/>
    </xf>
    <xf numFmtId="0" fontId="25" fillId="2" borderId="0" xfId="0" applyFont="1" applyFill="1" applyAlignment="1">
      <alignment horizontal="center" vertical="center" wrapText="1"/>
    </xf>
    <xf numFmtId="0" fontId="29" fillId="2" borderId="0" xfId="0" applyFont="1" applyFill="1" applyAlignment="1">
      <alignment horizontal="center" vertical="center"/>
    </xf>
    <xf numFmtId="3" fontId="25" fillId="2" borderId="9" xfId="0" applyNumberFormat="1" applyFont="1" applyFill="1" applyBorder="1" applyAlignment="1">
      <alignment horizontal="center" vertical="center"/>
    </xf>
    <xf numFmtId="164" fontId="29" fillId="2" borderId="10"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0" fontId="29" fillId="2" borderId="10"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19" fillId="2" borderId="10" xfId="0" applyFont="1" applyFill="1" applyBorder="1" applyAlignment="1">
      <alignment horizontal="center" vertical="center"/>
    </xf>
    <xf numFmtId="0" fontId="19" fillId="2" borderId="11" xfId="0" applyFont="1" applyFill="1" applyBorder="1" applyAlignment="1">
      <alignment horizontal="center" vertical="center"/>
    </xf>
    <xf numFmtId="164" fontId="0" fillId="2" borderId="12" xfId="0" applyNumberFormat="1" applyFill="1" applyBorder="1" applyAlignment="1">
      <alignment horizontal="center" vertical="center"/>
    </xf>
    <xf numFmtId="165" fontId="0" fillId="2" borderId="11" xfId="0" applyNumberFormat="1" applyFill="1" applyBorder="1" applyAlignment="1">
      <alignment horizontal="center" vertical="center"/>
    </xf>
    <xf numFmtId="165" fontId="0" fillId="2" borderId="12" xfId="0" applyNumberFormat="1" applyFill="1" applyBorder="1" applyAlignment="1">
      <alignment horizontal="center" vertical="center"/>
    </xf>
    <xf numFmtId="164" fontId="0" fillId="2" borderId="10" xfId="0" applyNumberFormat="1" applyFill="1" applyBorder="1" applyAlignment="1">
      <alignment horizontal="center" vertical="center"/>
    </xf>
    <xf numFmtId="165" fontId="0" fillId="2" borderId="10" xfId="0" applyNumberFormat="1" applyFill="1" applyBorder="1" applyAlignment="1">
      <alignment horizontal="center" vertical="center"/>
    </xf>
    <xf numFmtId="0" fontId="19" fillId="2" borderId="12" xfId="0" applyFont="1" applyFill="1" applyBorder="1" applyAlignment="1">
      <alignment horizontal="center" vertical="center"/>
    </xf>
    <xf numFmtId="0" fontId="30" fillId="0" borderId="0" xfId="0" applyFont="1"/>
    <xf numFmtId="0" fontId="0" fillId="0" borderId="42" xfId="0" applyBorder="1"/>
    <xf numFmtId="0" fontId="0" fillId="0" borderId="43" xfId="0" applyBorder="1"/>
    <xf numFmtId="0" fontId="0" fillId="0" borderId="44" xfId="0" applyBorder="1"/>
    <xf numFmtId="0" fontId="0" fillId="0" borderId="45" xfId="0" applyBorder="1"/>
    <xf numFmtId="0" fontId="2" fillId="0" borderId="0" xfId="0" applyFont="1" applyAlignment="1">
      <alignment horizontal="center" vertical="center" wrapText="1"/>
    </xf>
    <xf numFmtId="0" fontId="2" fillId="0" borderId="0" xfId="0" applyFont="1" applyAlignment="1">
      <alignment horizontal="center" vertical="center"/>
    </xf>
    <xf numFmtId="0" fontId="0" fillId="0" borderId="46" xfId="0" applyBorder="1"/>
    <xf numFmtId="0" fontId="2" fillId="0" borderId="45" xfId="0" applyFont="1" applyBorder="1" applyAlignment="1">
      <alignment wrapText="1"/>
    </xf>
    <xf numFmtId="0" fontId="0" fillId="0" borderId="0" xfId="0" quotePrefix="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3" fontId="0" fillId="0" borderId="0" xfId="0" applyNumberFormat="1" applyAlignment="1">
      <alignment horizontal="left" vertical="center"/>
    </xf>
    <xf numFmtId="164" fontId="0" fillId="0" borderId="0" xfId="0" applyNumberFormat="1" applyAlignment="1">
      <alignment horizontal="center" vertical="center"/>
    </xf>
    <xf numFmtId="165" fontId="0" fillId="0" borderId="0" xfId="0" applyNumberFormat="1" applyAlignment="1">
      <alignment horizontal="center" vertical="center"/>
    </xf>
    <xf numFmtId="0" fontId="0" fillId="0" borderId="46" xfId="0" applyBorder="1" applyAlignment="1">
      <alignment horizontal="center" vertical="center"/>
    </xf>
    <xf numFmtId="0" fontId="0" fillId="0" borderId="0" xfId="0" applyAlignment="1">
      <alignment horizontal="left" vertical="center"/>
    </xf>
    <xf numFmtId="0" fontId="0" fillId="0" borderId="0" xfId="0" applyAlignment="1">
      <alignment horizontal="center"/>
    </xf>
    <xf numFmtId="0" fontId="0" fillId="0" borderId="47" xfId="0" applyBorder="1"/>
    <xf numFmtId="0" fontId="0" fillId="0" borderId="48" xfId="0" applyBorder="1"/>
    <xf numFmtId="0" fontId="0" fillId="0" borderId="49" xfId="0" applyBorder="1"/>
    <xf numFmtId="0" fontId="24" fillId="9" borderId="0" xfId="0" applyFont="1" applyFill="1" applyBorder="1" applyAlignment="1" applyProtection="1">
      <alignment horizontal="center" vertical="center"/>
    </xf>
    <xf numFmtId="0" fontId="25" fillId="9" borderId="10" xfId="0" applyFont="1" applyFill="1" applyBorder="1" applyAlignment="1" applyProtection="1">
      <alignment horizontal="center" vertical="center"/>
    </xf>
    <xf numFmtId="0" fontId="25" fillId="9" borderId="11" xfId="0" applyFont="1" applyFill="1" applyBorder="1" applyAlignment="1" applyProtection="1">
      <alignment horizontal="center" vertical="center"/>
    </xf>
    <xf numFmtId="0" fontId="25" fillId="9" borderId="12" xfId="0" applyFont="1" applyFill="1" applyBorder="1" applyAlignment="1" applyProtection="1">
      <alignment horizontal="center" vertical="center"/>
    </xf>
  </cellXfs>
  <cellStyles count="3">
    <cellStyle name="Currency" xfId="1" builtinId="4"/>
    <cellStyle name="Hyperlink" xfId="2" builtinId="8"/>
    <cellStyle name="Normal" xfId="0" builtinId="0"/>
  </cellStyles>
  <dxfs count="29">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240260</xdr:colOff>
      <xdr:row>4</xdr:row>
      <xdr:rowOff>50797</xdr:rowOff>
    </xdr:to>
    <xdr:pic>
      <xdr:nvPicPr>
        <xdr:cNvPr id="3" name="Picture 2">
          <a:extLst>
            <a:ext uri="{FF2B5EF4-FFF2-40B4-BE49-F238E27FC236}">
              <a16:creationId xmlns:a16="http://schemas.microsoft.com/office/drawing/2014/main" id="{EE82A517-484C-4C0B-807E-A2EBFB8601CC}"/>
            </a:ext>
          </a:extLst>
        </xdr:cNvPr>
        <xdr:cNvPicPr>
          <a:picLocks noChangeAspect="1"/>
        </xdr:cNvPicPr>
      </xdr:nvPicPr>
      <xdr:blipFill>
        <a:blip xmlns:r="http://schemas.openxmlformats.org/officeDocument/2006/relationships" r:embed="rId1"/>
        <a:stretch>
          <a:fillRect/>
        </a:stretch>
      </xdr:blipFill>
      <xdr:spPr>
        <a:xfrm>
          <a:off x="0" y="0"/>
          <a:ext cx="1484860" cy="8381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107950</xdr:colOff>
          <xdr:row>878</xdr:row>
          <xdr:rowOff>0</xdr:rowOff>
        </xdr:from>
        <xdr:to>
          <xdr:col>0</xdr:col>
          <xdr:colOff>457200</xdr:colOff>
          <xdr:row>879</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B38A3C9E-A157-4E71-B9C7-602D97B3F5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878</xdr:row>
          <xdr:rowOff>184150</xdr:rowOff>
        </xdr:from>
        <xdr:to>
          <xdr:col>0</xdr:col>
          <xdr:colOff>457200</xdr:colOff>
          <xdr:row>880</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F03813FC-BB18-4F07-BC29-D6CA9BA344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879</xdr:row>
          <xdr:rowOff>190500</xdr:rowOff>
        </xdr:from>
        <xdr:to>
          <xdr:col>0</xdr:col>
          <xdr:colOff>457200</xdr:colOff>
          <xdr:row>881</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2A251C25-5A80-4F02-8B9B-F346C05324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880</xdr:row>
          <xdr:rowOff>184150</xdr:rowOff>
        </xdr:from>
        <xdr:to>
          <xdr:col>0</xdr:col>
          <xdr:colOff>457200</xdr:colOff>
          <xdr:row>882</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AD77CC2A-5CCD-4032-824E-3ED61CCC04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educationgovuk.sharepoint.com/sites/MusicPolicyTeam/Shared%20Documents/Music%20and%20Dance%20Scheme/Analytical%20folder%20-%20please%20don't%20move/Excel%20MD%20forms/MDS_Excel_Form_Master_Template/Master_Template_MDS_Forms_AY245.xlsm" TargetMode="External"/><Relationship Id="rId2" Type="http://schemas.microsoft.com/office/2019/04/relationships/externalLinkLongPath" Target="/sites/MusicPolicyTeam/Shared%20Documents/Music%20and%20Dance%20Scheme/Analytical%20folder%20-%20please%20don't%20move/Excel%20MD%20forms/MDS_Excel_Form_Master_Template/Master_Template_MDS_Forms_AY245.xlsm?78D60B7C" TargetMode="External"/><Relationship Id="rId1" Type="http://schemas.openxmlformats.org/officeDocument/2006/relationships/externalLinkPath" Target="file:///\\78D60B7C\Master_Template_MDS_Forms_AY24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EASE_READ_MACRO_INSTRUCTIONS"/>
      <sheetName val="MACRO_CONTROLS"/>
      <sheetName val="Front_page"/>
      <sheetName val="Music_and_Dance_Scheme_Form"/>
      <sheetName val="MDS_Form_Part_10"/>
      <sheetName val="School_or_CAT_Information"/>
      <sheetName val="Main_Form"/>
      <sheetName val="Outgoings"/>
      <sheetName val="Capital_assets_and_liabilities"/>
      <sheetName val="Other_financial_support"/>
      <sheetName val="Part_8"/>
      <sheetName val="Part_10"/>
      <sheetName val="Part_13"/>
      <sheetName val="Claim_for_Reimbursement_School"/>
      <sheetName val="Claim_for_Reimbursement_CAT"/>
      <sheetName val="Checks"/>
      <sheetName val="Lists_and_controls"/>
    </sheetNames>
    <definedNames>
      <definedName name="create_CAT_template"/>
      <definedName name="create_parent_CAT_form"/>
      <definedName name="create_parent_school_form"/>
      <definedName name="create_school_template"/>
      <definedName name="Module1.School_or_CAT"/>
      <definedName name="Reset_Form"/>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s://www.gov.uk/government/publications/unique-pupil-numbers" TargetMode="External"/><Relationship Id="rId1" Type="http://schemas.openxmlformats.org/officeDocument/2006/relationships/hyperlink" Target="https://www.get-information-schools.service.gov.uk/Search?SelectedTab=Establishments"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63483-747B-4352-A8C3-DD3779EB7004}">
  <sheetPr codeName="Sheet14"/>
  <dimension ref="A7:K1188"/>
  <sheetViews>
    <sheetView showGridLines="0" tabSelected="1" showRuler="0" showWhiteSpace="0" view="pageLayout" zoomScaleNormal="100" workbookViewId="0"/>
  </sheetViews>
  <sheetFormatPr defaultColWidth="0" defaultRowHeight="15.5" x14ac:dyDescent="0.35"/>
  <cols>
    <col min="1" max="11" width="8.7265625" style="2" customWidth="1"/>
    <col min="12" max="16384" width="8.7265625" style="2" hidden="1"/>
  </cols>
  <sheetData>
    <row r="7" spans="1:9" x14ac:dyDescent="0.35">
      <c r="A7" s="1" t="s">
        <v>0</v>
      </c>
    </row>
    <row r="9" spans="1:9" x14ac:dyDescent="0.35">
      <c r="A9" s="3" t="s">
        <v>1</v>
      </c>
    </row>
    <row r="11" spans="1:9" x14ac:dyDescent="0.35">
      <c r="D11" s="4"/>
      <c r="E11" s="5"/>
      <c r="F11" s="5"/>
      <c r="G11" s="5"/>
      <c r="H11" s="5"/>
      <c r="I11" s="6"/>
    </row>
    <row r="12" spans="1:9" x14ac:dyDescent="0.35">
      <c r="D12" s="7"/>
      <c r="E12" s="8"/>
      <c r="F12" s="8"/>
      <c r="G12" s="8"/>
      <c r="H12" s="8"/>
      <c r="I12" s="9"/>
    </row>
    <row r="13" spans="1:9" x14ac:dyDescent="0.35">
      <c r="D13" s="10"/>
      <c r="E13" s="11"/>
      <c r="F13" s="11"/>
      <c r="G13" s="11"/>
      <c r="H13" s="11"/>
      <c r="I13" s="12"/>
    </row>
    <row r="15" spans="1:9" x14ac:dyDescent="0.35">
      <c r="A15" s="3" t="s">
        <v>2</v>
      </c>
      <c r="D15" s="13"/>
      <c r="E15" s="13"/>
      <c r="F15" s="13"/>
      <c r="G15" s="13"/>
      <c r="H15" s="13"/>
      <c r="I15" s="13"/>
    </row>
    <row r="16" spans="1:9" x14ac:dyDescent="0.35">
      <c r="A16" s="3" t="s">
        <v>3</v>
      </c>
    </row>
    <row r="18" spans="1:9" x14ac:dyDescent="0.35">
      <c r="A18" s="3" t="s">
        <v>4</v>
      </c>
    </row>
    <row r="20" spans="1:9" ht="15" customHeight="1" x14ac:dyDescent="0.35">
      <c r="A20" s="14" t="s">
        <v>5</v>
      </c>
      <c r="B20" s="14"/>
      <c r="C20" s="14"/>
      <c r="D20" s="14"/>
      <c r="E20" s="14"/>
      <c r="F20" s="14"/>
      <c r="G20" s="14"/>
      <c r="H20" s="14"/>
      <c r="I20" s="14"/>
    </row>
    <row r="21" spans="1:9" x14ac:dyDescent="0.35">
      <c r="A21" s="14"/>
      <c r="B21" s="14"/>
      <c r="C21" s="14"/>
      <c r="D21" s="14"/>
      <c r="E21" s="14"/>
      <c r="F21" s="14"/>
      <c r="G21" s="14"/>
      <c r="H21" s="14"/>
      <c r="I21" s="14"/>
    </row>
    <row r="22" spans="1:9" x14ac:dyDescent="0.35">
      <c r="A22" s="14"/>
      <c r="B22" s="14"/>
      <c r="C22" s="14"/>
      <c r="D22" s="14"/>
      <c r="E22" s="14"/>
      <c r="F22" s="14"/>
      <c r="G22" s="14"/>
      <c r="H22" s="14"/>
      <c r="I22" s="14"/>
    </row>
    <row r="23" spans="1:9" x14ac:dyDescent="0.35">
      <c r="A23" s="14"/>
      <c r="B23" s="14"/>
      <c r="C23" s="14"/>
      <c r="D23" s="14"/>
      <c r="E23" s="14"/>
      <c r="F23" s="14"/>
      <c r="G23" s="14"/>
      <c r="H23" s="14"/>
      <c r="I23" s="14"/>
    </row>
    <row r="24" spans="1:9" x14ac:dyDescent="0.35">
      <c r="A24" s="14"/>
      <c r="B24" s="14"/>
      <c r="C24" s="14"/>
      <c r="D24" s="14"/>
      <c r="E24" s="14"/>
      <c r="F24" s="14"/>
      <c r="G24" s="14"/>
      <c r="H24" s="14"/>
      <c r="I24" s="14"/>
    </row>
    <row r="25" spans="1:9" x14ac:dyDescent="0.35">
      <c r="A25" s="14" t="s">
        <v>6</v>
      </c>
      <c r="B25" s="14"/>
      <c r="C25" s="14"/>
      <c r="D25" s="14"/>
      <c r="E25" s="14"/>
      <c r="F25" s="14"/>
      <c r="G25" s="14"/>
      <c r="H25" s="14"/>
      <c r="I25" s="14"/>
    </row>
    <row r="26" spans="1:9" x14ac:dyDescent="0.35">
      <c r="A26" s="14"/>
      <c r="B26" s="14"/>
      <c r="C26" s="14"/>
      <c r="D26" s="14"/>
      <c r="E26" s="14"/>
      <c r="F26" s="14"/>
      <c r="G26" s="14"/>
      <c r="H26" s="14"/>
      <c r="I26" s="14"/>
    </row>
    <row r="27" spans="1:9" x14ac:dyDescent="0.35">
      <c r="A27" s="14"/>
      <c r="B27" s="14"/>
      <c r="C27" s="14"/>
      <c r="D27" s="14"/>
      <c r="E27" s="14"/>
      <c r="F27" s="14"/>
      <c r="G27" s="14"/>
      <c r="H27" s="14"/>
      <c r="I27" s="14"/>
    </row>
    <row r="28" spans="1:9" x14ac:dyDescent="0.35">
      <c r="A28" s="14" t="s">
        <v>7</v>
      </c>
      <c r="B28" s="14"/>
      <c r="C28" s="14"/>
      <c r="D28" s="14"/>
      <c r="E28" s="14"/>
      <c r="F28" s="14"/>
      <c r="G28" s="14"/>
      <c r="H28" s="14"/>
      <c r="I28" s="14"/>
    </row>
    <row r="29" spans="1:9" x14ac:dyDescent="0.35">
      <c r="A29" s="14"/>
      <c r="B29" s="14"/>
      <c r="C29" s="14"/>
      <c r="D29" s="14"/>
      <c r="E29" s="14"/>
      <c r="F29" s="14"/>
      <c r="G29" s="14"/>
      <c r="H29" s="14"/>
      <c r="I29" s="14"/>
    </row>
    <row r="30" spans="1:9" x14ac:dyDescent="0.35">
      <c r="A30" s="14"/>
      <c r="B30" s="14"/>
      <c r="C30" s="14"/>
      <c r="D30" s="14"/>
      <c r="E30" s="14"/>
      <c r="F30" s="14"/>
      <c r="G30" s="14"/>
      <c r="H30" s="14"/>
      <c r="I30" s="14"/>
    </row>
    <row r="31" spans="1:9" x14ac:dyDescent="0.35">
      <c r="A31" s="14"/>
      <c r="B31" s="14"/>
      <c r="C31" s="14"/>
      <c r="D31" s="14"/>
      <c r="E31" s="14"/>
      <c r="F31" s="14"/>
      <c r="G31" s="14"/>
      <c r="H31" s="14"/>
      <c r="I31" s="14"/>
    </row>
    <row r="32" spans="1:9" x14ac:dyDescent="0.35">
      <c r="A32" s="14"/>
      <c r="B32" s="14"/>
      <c r="C32" s="14"/>
      <c r="D32" s="14"/>
      <c r="E32" s="14"/>
      <c r="F32" s="14"/>
      <c r="G32" s="14"/>
      <c r="H32" s="14"/>
      <c r="I32" s="14"/>
    </row>
    <row r="33" spans="1:9" x14ac:dyDescent="0.35">
      <c r="A33" s="14" t="s">
        <v>8</v>
      </c>
      <c r="B33" s="14"/>
      <c r="C33" s="14"/>
      <c r="D33" s="14"/>
      <c r="E33" s="14"/>
      <c r="F33" s="14"/>
      <c r="G33" s="14"/>
      <c r="H33" s="14"/>
      <c r="I33" s="14"/>
    </row>
    <row r="34" spans="1:9" x14ac:dyDescent="0.35">
      <c r="A34" s="14"/>
      <c r="B34" s="14"/>
      <c r="C34" s="14"/>
      <c r="D34" s="14"/>
      <c r="E34" s="14"/>
      <c r="F34" s="14"/>
      <c r="G34" s="14"/>
      <c r="H34" s="14"/>
      <c r="I34" s="14"/>
    </row>
    <row r="35" spans="1:9" x14ac:dyDescent="0.35">
      <c r="A35" s="14"/>
      <c r="B35" s="14"/>
      <c r="C35" s="14"/>
      <c r="D35" s="14"/>
      <c r="E35" s="14"/>
      <c r="F35" s="14"/>
      <c r="G35" s="14"/>
      <c r="H35" s="14"/>
      <c r="I35" s="14"/>
    </row>
    <row r="36" spans="1:9" x14ac:dyDescent="0.35">
      <c r="A36" s="14"/>
      <c r="B36" s="14"/>
      <c r="C36" s="14"/>
      <c r="D36" s="14"/>
      <c r="E36" s="14"/>
      <c r="F36" s="14"/>
      <c r="G36" s="14"/>
      <c r="H36" s="14"/>
      <c r="I36" s="14"/>
    </row>
    <row r="37" spans="1:9" x14ac:dyDescent="0.35">
      <c r="A37" s="14"/>
      <c r="B37" s="14"/>
      <c r="C37" s="14"/>
      <c r="D37" s="14"/>
      <c r="E37" s="14"/>
      <c r="F37" s="14"/>
      <c r="G37" s="14"/>
      <c r="H37" s="14"/>
      <c r="I37" s="14"/>
    </row>
    <row r="38" spans="1:9" ht="15.65" customHeight="1" x14ac:dyDescent="0.35">
      <c r="A38" s="14" t="s">
        <v>9</v>
      </c>
      <c r="B38" s="14"/>
      <c r="C38" s="14"/>
      <c r="D38" s="14"/>
      <c r="E38" s="14"/>
      <c r="F38" s="14"/>
      <c r="G38" s="14"/>
      <c r="H38" s="14"/>
      <c r="I38" s="14"/>
    </row>
    <row r="39" spans="1:9" x14ac:dyDescent="0.35">
      <c r="A39" s="14"/>
      <c r="B39" s="14"/>
      <c r="C39" s="14"/>
      <c r="D39" s="14"/>
      <c r="E39" s="14"/>
      <c r="F39" s="14"/>
      <c r="G39" s="14"/>
      <c r="H39" s="14"/>
      <c r="I39" s="14"/>
    </row>
    <row r="40" spans="1:9" x14ac:dyDescent="0.35">
      <c r="A40" s="14"/>
      <c r="B40" s="14"/>
      <c r="C40" s="14"/>
      <c r="D40" s="14"/>
      <c r="E40" s="14"/>
      <c r="F40" s="14"/>
      <c r="G40" s="14"/>
      <c r="H40" s="14"/>
      <c r="I40" s="14"/>
    </row>
    <row r="41" spans="1:9" x14ac:dyDescent="0.35">
      <c r="A41" s="14"/>
      <c r="B41" s="14"/>
      <c r="C41" s="14"/>
      <c r="D41" s="14"/>
      <c r="E41" s="14"/>
      <c r="F41" s="14"/>
      <c r="G41" s="14"/>
      <c r="H41" s="14"/>
      <c r="I41" s="14"/>
    </row>
    <row r="42" spans="1:9" x14ac:dyDescent="0.35">
      <c r="A42" s="14"/>
      <c r="B42" s="14"/>
      <c r="C42" s="14"/>
      <c r="D42" s="14"/>
      <c r="E42" s="14"/>
      <c r="F42" s="14"/>
      <c r="G42" s="14"/>
      <c r="H42" s="14"/>
      <c r="I42" s="14"/>
    </row>
    <row r="43" spans="1:9" x14ac:dyDescent="0.35">
      <c r="A43" s="14"/>
      <c r="B43" s="14"/>
      <c r="C43" s="14"/>
      <c r="D43" s="14"/>
      <c r="E43" s="14"/>
      <c r="F43" s="14"/>
      <c r="G43" s="14"/>
      <c r="H43" s="14"/>
      <c r="I43" s="14"/>
    </row>
    <row r="44" spans="1:9" ht="15.75" customHeight="1" x14ac:dyDescent="0.35">
      <c r="A44" s="15"/>
      <c r="B44" s="15"/>
      <c r="C44" s="15"/>
      <c r="D44" s="15"/>
      <c r="E44" s="15"/>
      <c r="F44" s="15"/>
      <c r="G44" s="15"/>
      <c r="H44" s="15"/>
      <c r="I44" s="15"/>
    </row>
    <row r="45" spans="1:9" ht="15.75" customHeight="1" x14ac:dyDescent="0.35">
      <c r="A45" s="16" t="s">
        <v>10</v>
      </c>
      <c r="B45" s="16"/>
      <c r="C45" s="16"/>
      <c r="D45" s="16"/>
      <c r="E45" s="16"/>
      <c r="F45" s="16"/>
      <c r="G45" s="16"/>
      <c r="H45" s="16"/>
      <c r="I45" s="16"/>
    </row>
    <row r="46" spans="1:9" x14ac:dyDescent="0.35">
      <c r="A46" s="16"/>
      <c r="B46" s="16"/>
      <c r="C46" s="16"/>
      <c r="D46" s="16"/>
      <c r="E46" s="16"/>
      <c r="F46" s="16"/>
      <c r="G46" s="16"/>
      <c r="H46" s="16"/>
      <c r="I46" s="16"/>
    </row>
    <row r="47" spans="1:9" x14ac:dyDescent="0.35">
      <c r="A47" s="15"/>
      <c r="B47" s="15"/>
      <c r="C47" s="15"/>
      <c r="D47" s="15"/>
      <c r="E47" s="15"/>
      <c r="F47" s="15"/>
      <c r="G47" s="15"/>
      <c r="H47" s="15"/>
      <c r="I47" s="15"/>
    </row>
    <row r="48" spans="1:9" hidden="1" x14ac:dyDescent="0.35"/>
    <row r="49" spans="1:10" hidden="1" x14ac:dyDescent="0.35"/>
    <row r="50" spans="1:10" hidden="1" x14ac:dyDescent="0.35"/>
    <row r="51" spans="1:10" hidden="1" x14ac:dyDescent="0.35"/>
    <row r="52" spans="1:10" hidden="1" x14ac:dyDescent="0.35"/>
    <row r="53" spans="1:10" hidden="1" x14ac:dyDescent="0.35"/>
    <row r="54" spans="1:10" hidden="1" x14ac:dyDescent="0.35">
      <c r="A54" s="1"/>
    </row>
    <row r="55" spans="1:10" hidden="1" x14ac:dyDescent="0.35"/>
    <row r="56" spans="1:10" hidden="1" x14ac:dyDescent="0.35">
      <c r="A56" s="17"/>
      <c r="B56" s="17"/>
      <c r="C56" s="17"/>
      <c r="D56" s="17"/>
      <c r="E56" s="17"/>
      <c r="F56" s="17"/>
      <c r="G56" s="17"/>
      <c r="H56" s="17"/>
      <c r="I56" s="17"/>
      <c r="J56" s="17"/>
    </row>
    <row r="57" spans="1:10" hidden="1" x14ac:dyDescent="0.35">
      <c r="A57" s="17"/>
      <c r="B57" s="17"/>
      <c r="C57" s="17"/>
      <c r="D57" s="17"/>
      <c r="E57" s="17"/>
      <c r="F57" s="17"/>
      <c r="G57" s="17"/>
      <c r="H57" s="17"/>
      <c r="I57" s="17"/>
      <c r="J57" s="17"/>
    </row>
    <row r="58" spans="1:10" hidden="1" x14ac:dyDescent="0.35">
      <c r="A58" s="17"/>
      <c r="B58" s="17"/>
      <c r="C58" s="17"/>
      <c r="D58" s="17"/>
      <c r="E58" s="17"/>
      <c r="F58" s="17"/>
      <c r="G58" s="17"/>
      <c r="H58" s="17"/>
      <c r="I58" s="17"/>
      <c r="J58" s="17"/>
    </row>
    <row r="59" spans="1:10" hidden="1" x14ac:dyDescent="0.35"/>
    <row r="60" spans="1:10" hidden="1" x14ac:dyDescent="0.35">
      <c r="A60" s="1"/>
      <c r="C60" s="18"/>
      <c r="D60" s="19"/>
      <c r="E60" s="19"/>
      <c r="F60" s="19"/>
      <c r="G60" s="19"/>
      <c r="H60" s="19"/>
      <c r="I60" s="19"/>
      <c r="J60" s="20"/>
    </row>
    <row r="61" spans="1:10" hidden="1" x14ac:dyDescent="0.35"/>
    <row r="62" spans="1:10" hidden="1" x14ac:dyDescent="0.35">
      <c r="A62" s="1"/>
      <c r="C62" s="18"/>
      <c r="D62" s="19"/>
      <c r="E62" s="19"/>
      <c r="F62" s="19"/>
      <c r="G62" s="19"/>
      <c r="H62" s="19"/>
      <c r="I62" s="19"/>
      <c r="J62" s="20"/>
    </row>
    <row r="63" spans="1:10" hidden="1" x14ac:dyDescent="0.35"/>
    <row r="64" spans="1:10" hidden="1" x14ac:dyDescent="0.35">
      <c r="A64" s="1"/>
      <c r="C64" s="13"/>
      <c r="D64" s="13"/>
      <c r="E64" s="13"/>
      <c r="F64" s="13"/>
    </row>
    <row r="65" spans="1:10" hidden="1" x14ac:dyDescent="0.35">
      <c r="A65" s="1"/>
    </row>
    <row r="66" spans="1:10" hidden="1" x14ac:dyDescent="0.35"/>
    <row r="67" spans="1:10" hidden="1" x14ac:dyDescent="0.35">
      <c r="A67" s="14"/>
      <c r="B67" s="14"/>
      <c r="C67" s="14"/>
      <c r="D67" s="14"/>
      <c r="E67" s="14"/>
      <c r="F67" s="14"/>
      <c r="G67" s="14"/>
      <c r="H67" s="14"/>
      <c r="I67" s="14"/>
      <c r="J67" s="14"/>
    </row>
    <row r="68" spans="1:10" hidden="1" x14ac:dyDescent="0.35">
      <c r="A68" s="14"/>
      <c r="B68" s="14"/>
      <c r="C68" s="14"/>
      <c r="D68" s="14"/>
      <c r="E68" s="14"/>
      <c r="F68" s="14"/>
      <c r="G68" s="14"/>
      <c r="H68" s="14"/>
      <c r="I68" s="14"/>
      <c r="J68" s="14"/>
    </row>
    <row r="69" spans="1:10" hidden="1" x14ac:dyDescent="0.35">
      <c r="A69" s="14"/>
      <c r="B69" s="14"/>
      <c r="C69" s="14"/>
      <c r="D69" s="14"/>
      <c r="E69" s="14"/>
      <c r="F69" s="14"/>
      <c r="G69" s="14"/>
      <c r="H69" s="14"/>
      <c r="I69" s="14"/>
      <c r="J69" s="14"/>
    </row>
    <row r="70" spans="1:10" ht="15.65" hidden="1" customHeight="1" x14ac:dyDescent="0.35">
      <c r="A70" s="14"/>
      <c r="B70" s="14"/>
      <c r="C70" s="14"/>
      <c r="D70" s="14"/>
      <c r="E70" s="14"/>
      <c r="F70" s="14"/>
      <c r="G70" s="14"/>
      <c r="H70" s="14"/>
      <c r="I70" s="14"/>
      <c r="J70" s="14"/>
    </row>
    <row r="71" spans="1:10" hidden="1" x14ac:dyDescent="0.35">
      <c r="A71" s="14"/>
      <c r="B71" s="14"/>
      <c r="C71" s="14"/>
      <c r="D71" s="14"/>
      <c r="E71" s="14"/>
      <c r="F71" s="14"/>
      <c r="G71" s="14"/>
      <c r="H71" s="14"/>
      <c r="I71" s="14"/>
      <c r="J71" s="14"/>
    </row>
    <row r="72" spans="1:10" hidden="1" x14ac:dyDescent="0.35">
      <c r="A72" s="14"/>
      <c r="B72" s="14"/>
      <c r="C72" s="14"/>
      <c r="D72" s="14"/>
      <c r="E72" s="14"/>
      <c r="F72" s="14"/>
      <c r="G72" s="14"/>
      <c r="H72" s="14"/>
      <c r="I72" s="14"/>
      <c r="J72" s="14"/>
    </row>
    <row r="73" spans="1:10" hidden="1" x14ac:dyDescent="0.35">
      <c r="A73" s="14"/>
      <c r="B73" s="14"/>
      <c r="C73" s="14"/>
      <c r="D73" s="14"/>
      <c r="E73" s="14"/>
      <c r="F73" s="14"/>
      <c r="G73" s="14"/>
      <c r="H73" s="14"/>
      <c r="I73" s="14"/>
      <c r="J73" s="14"/>
    </row>
    <row r="74" spans="1:10" hidden="1" x14ac:dyDescent="0.35">
      <c r="A74" s="14"/>
      <c r="B74" s="14"/>
      <c r="C74" s="14"/>
      <c r="D74" s="14"/>
      <c r="E74" s="14"/>
      <c r="F74" s="14"/>
      <c r="G74" s="14"/>
      <c r="H74" s="14"/>
      <c r="I74" s="14"/>
      <c r="J74" s="14"/>
    </row>
    <row r="75" spans="1:10" hidden="1" x14ac:dyDescent="0.35">
      <c r="A75" s="14"/>
      <c r="B75" s="14"/>
      <c r="C75" s="14"/>
      <c r="D75" s="14"/>
      <c r="E75" s="14"/>
      <c r="F75" s="14"/>
      <c r="G75" s="14"/>
      <c r="H75" s="14"/>
      <c r="I75" s="14"/>
      <c r="J75" s="14"/>
    </row>
    <row r="76" spans="1:10" hidden="1" x14ac:dyDescent="0.35">
      <c r="A76" s="14"/>
      <c r="B76" s="14"/>
      <c r="C76" s="14"/>
      <c r="D76" s="14"/>
      <c r="E76" s="14"/>
      <c r="F76" s="14"/>
      <c r="G76" s="14"/>
      <c r="H76" s="14"/>
      <c r="I76" s="14"/>
      <c r="J76" s="14"/>
    </row>
    <row r="77" spans="1:10" hidden="1" x14ac:dyDescent="0.35">
      <c r="A77" s="16"/>
      <c r="B77" s="16"/>
      <c r="C77" s="16"/>
      <c r="D77" s="16"/>
      <c r="E77" s="16"/>
      <c r="F77" s="16"/>
      <c r="G77" s="16"/>
      <c r="H77" s="16"/>
      <c r="I77" s="16"/>
      <c r="J77" s="16"/>
    </row>
    <row r="78" spans="1:10" hidden="1" x14ac:dyDescent="0.35">
      <c r="A78" s="16"/>
      <c r="B78" s="16"/>
      <c r="C78" s="16"/>
      <c r="D78" s="16"/>
      <c r="E78" s="16"/>
      <c r="F78" s="16"/>
      <c r="G78" s="16"/>
      <c r="H78" s="16"/>
      <c r="I78" s="16"/>
      <c r="J78" s="16"/>
    </row>
    <row r="79" spans="1:10" hidden="1" x14ac:dyDescent="0.35">
      <c r="A79" s="16"/>
      <c r="B79" s="16"/>
      <c r="C79" s="16"/>
      <c r="D79" s="16"/>
      <c r="E79" s="16"/>
      <c r="F79" s="16"/>
      <c r="G79" s="16"/>
      <c r="H79" s="16"/>
      <c r="I79" s="16"/>
      <c r="J79" s="16"/>
    </row>
    <row r="80" spans="1:10" hidden="1" x14ac:dyDescent="0.35"/>
    <row r="81" spans="1:10" hidden="1" x14ac:dyDescent="0.35">
      <c r="C81" s="18"/>
      <c r="D81" s="19"/>
      <c r="E81" s="19"/>
      <c r="F81" s="19"/>
      <c r="G81" s="19"/>
      <c r="H81" s="19"/>
      <c r="I81" s="19"/>
      <c r="J81" s="20"/>
    </row>
    <row r="82" spans="1:10" hidden="1" x14ac:dyDescent="0.35"/>
    <row r="83" spans="1:10" hidden="1" x14ac:dyDescent="0.35">
      <c r="A83" s="16"/>
      <c r="B83" s="16"/>
      <c r="C83" s="16"/>
      <c r="D83" s="16"/>
      <c r="E83" s="16"/>
      <c r="F83" s="16"/>
      <c r="G83" s="16"/>
      <c r="H83" s="16"/>
      <c r="I83" s="16"/>
      <c r="J83" s="16"/>
    </row>
    <row r="84" spans="1:10" hidden="1" x14ac:dyDescent="0.35">
      <c r="A84" s="16"/>
      <c r="B84" s="16"/>
      <c r="C84" s="16"/>
      <c r="D84" s="16"/>
      <c r="E84" s="16"/>
      <c r="F84" s="16"/>
      <c r="G84" s="16"/>
      <c r="H84" s="16"/>
      <c r="I84" s="16"/>
      <c r="J84" s="16"/>
    </row>
    <row r="85" spans="1:10" hidden="1" x14ac:dyDescent="0.35">
      <c r="A85" s="16"/>
      <c r="B85" s="16"/>
      <c r="C85" s="16"/>
      <c r="D85" s="16"/>
      <c r="E85" s="16"/>
      <c r="F85" s="16"/>
      <c r="G85" s="16"/>
      <c r="H85" s="16"/>
      <c r="I85" s="16"/>
      <c r="J85" s="16"/>
    </row>
    <row r="86" spans="1:10" hidden="1" x14ac:dyDescent="0.35"/>
    <row r="87" spans="1:10" hidden="1" x14ac:dyDescent="0.35"/>
    <row r="88" spans="1:10" hidden="1" x14ac:dyDescent="0.35"/>
    <row r="89" spans="1:10" hidden="1" x14ac:dyDescent="0.35"/>
    <row r="90" spans="1:10" hidden="1" x14ac:dyDescent="0.35"/>
    <row r="91" spans="1:10" hidden="1" x14ac:dyDescent="0.35"/>
    <row r="92" spans="1:10" hidden="1" x14ac:dyDescent="0.35"/>
    <row r="93" spans="1:10" hidden="1" x14ac:dyDescent="0.35"/>
    <row r="94" spans="1:10" hidden="1" x14ac:dyDescent="0.35"/>
    <row r="96" spans="1:10" x14ac:dyDescent="0.35">
      <c r="A96" s="1" t="s">
        <v>13</v>
      </c>
    </row>
    <row r="98" spans="1:10" x14ac:dyDescent="0.35">
      <c r="A98" s="2" t="s">
        <v>14</v>
      </c>
      <c r="C98" s="18"/>
      <c r="D98" s="19"/>
      <c r="E98" s="19"/>
      <c r="F98" s="19"/>
      <c r="G98" s="19"/>
      <c r="H98" s="19"/>
      <c r="I98" s="19"/>
      <c r="J98" s="20"/>
    </row>
    <row r="100" spans="1:10" x14ac:dyDescent="0.35">
      <c r="A100" s="2" t="s">
        <v>15</v>
      </c>
      <c r="C100" s="18"/>
      <c r="D100" s="19"/>
      <c r="E100" s="19"/>
      <c r="F100" s="19"/>
      <c r="G100" s="19"/>
      <c r="H100" s="19"/>
      <c r="I100" s="19"/>
      <c r="J100" s="20"/>
    </row>
    <row r="102" spans="1:10" x14ac:dyDescent="0.35">
      <c r="A102" s="2" t="s">
        <v>16</v>
      </c>
      <c r="C102" s="18"/>
      <c r="D102" s="19"/>
      <c r="E102" s="19"/>
      <c r="F102" s="19"/>
      <c r="G102" s="19"/>
      <c r="H102" s="19"/>
      <c r="I102" s="19"/>
      <c r="J102" s="20"/>
    </row>
    <row r="103" spans="1:10" x14ac:dyDescent="0.35">
      <c r="A103" s="2" t="s">
        <v>17</v>
      </c>
    </row>
    <row r="105" spans="1:10" x14ac:dyDescent="0.35">
      <c r="A105" s="2" t="s">
        <v>18</v>
      </c>
      <c r="C105" s="18"/>
      <c r="D105" s="19"/>
      <c r="E105" s="19"/>
      <c r="F105" s="19"/>
      <c r="G105" s="19"/>
      <c r="H105" s="19"/>
      <c r="I105" s="20"/>
    </row>
    <row r="107" spans="1:10" x14ac:dyDescent="0.35">
      <c r="A107" s="2" t="s">
        <v>19</v>
      </c>
      <c r="C107" s="18"/>
      <c r="D107" s="19"/>
      <c r="E107" s="19"/>
      <c r="F107" s="19"/>
      <c r="G107" s="19"/>
      <c r="H107" s="19"/>
      <c r="I107" s="20"/>
    </row>
    <row r="109" spans="1:10" x14ac:dyDescent="0.35">
      <c r="C109" s="2" t="s">
        <v>20</v>
      </c>
    </row>
    <row r="111" spans="1:10" x14ac:dyDescent="0.35">
      <c r="C111" s="21"/>
      <c r="D111" s="22"/>
      <c r="E111" s="22"/>
      <c r="F111" s="22"/>
      <c r="G111" s="22"/>
      <c r="H111" s="22"/>
      <c r="I111" s="23"/>
    </row>
    <row r="112" spans="1:10" x14ac:dyDescent="0.35">
      <c r="C112" s="24"/>
      <c r="D112" s="25"/>
      <c r="E112" s="25"/>
      <c r="F112" s="25"/>
      <c r="G112" s="25"/>
      <c r="H112" s="25"/>
      <c r="I112" s="26"/>
    </row>
    <row r="115" spans="1:9" x14ac:dyDescent="0.35">
      <c r="A115" s="2" t="s">
        <v>21</v>
      </c>
      <c r="D115" s="2" t="s">
        <v>22</v>
      </c>
      <c r="E115" s="27"/>
      <c r="F115" s="28"/>
    </row>
    <row r="116" spans="1:9" x14ac:dyDescent="0.35">
      <c r="D116" s="2" t="s">
        <v>23</v>
      </c>
      <c r="E116" s="27"/>
      <c r="F116" s="28"/>
    </row>
    <row r="117" spans="1:9" x14ac:dyDescent="0.35">
      <c r="D117" s="2" t="s">
        <v>24</v>
      </c>
      <c r="E117" s="27"/>
      <c r="F117" s="28"/>
      <c r="G117" s="29" t="str">
        <f>IF(OR($E$116 = "", $E$115 = ""), "",
IF(OR($E$116 = Lists_and_controls!$AO$9, $E$116 = Lists_and_controls!$AO$11, $E$116 = Lists_and_controls!$AO$14, $E$116 = Lists_and_controls!$AO$16), MAX(Day_30),
IF(OR($E$116 = Lists_and_controls!$AO$6, $E$116 = Lists_and_controls!$AO$8, $E$116 = Lists_and_controls!$AO$10, $E$116 = Lists_and_controls!$AO$12, $E$116 = Lists_and_controls!$AO$13, $E$116 = Lists_and_controls!$AO$15, $E$116 = Lists_and_controls!$AO$17), MAX(Day_31),
IF($E$116 = Lists_and_controls!$AO$7, IF(INDEX(Leap_Year_YN, MATCH($E$115, Year_2, 0)) = 1, MAX(Day_Feb_LY), MAX(Day_Feb) )))))</f>
        <v/>
      </c>
    </row>
    <row r="119" spans="1:9" x14ac:dyDescent="0.35">
      <c r="D119" s="2" t="s">
        <v>25</v>
      </c>
      <c r="E119" s="30" t="str">
        <f>IF(AND($E$115 &lt;&gt; "", $E$116 &lt;&gt; "", $E$117 &lt;&gt; ""), DATE($E$115, INDEX(Month_value, MATCH($E$116, Month, 0)), $E$117), "")</f>
        <v/>
      </c>
      <c r="F119" s="31"/>
    </row>
    <row r="121" spans="1:9" x14ac:dyDescent="0.35">
      <c r="A121" s="2" t="s">
        <v>26</v>
      </c>
      <c r="E121" s="32" t="str">
        <f>IF($E$119="", "", (Start_September-$E$119)/Days_years)</f>
        <v/>
      </c>
      <c r="F121" s="33"/>
    </row>
    <row r="123" spans="1:9" x14ac:dyDescent="0.35">
      <c r="A123" s="2" t="s">
        <v>27</v>
      </c>
      <c r="D123" s="21"/>
      <c r="E123" s="22"/>
      <c r="F123" s="22"/>
      <c r="G123" s="22"/>
      <c r="H123" s="22"/>
      <c r="I123" s="23"/>
    </row>
    <row r="124" spans="1:9" x14ac:dyDescent="0.35">
      <c r="D124" s="24"/>
      <c r="E124" s="25"/>
      <c r="F124" s="25"/>
      <c r="G124" s="25"/>
      <c r="H124" s="25"/>
      <c r="I124" s="26"/>
    </row>
    <row r="126" spans="1:9" x14ac:dyDescent="0.35">
      <c r="A126" s="2" t="s">
        <v>28</v>
      </c>
      <c r="D126" s="21"/>
      <c r="E126" s="22"/>
      <c r="F126" s="22"/>
      <c r="G126" s="22"/>
      <c r="H126" s="22"/>
      <c r="I126" s="23"/>
    </row>
    <row r="127" spans="1:9" x14ac:dyDescent="0.35">
      <c r="D127" s="24"/>
      <c r="E127" s="25"/>
      <c r="F127" s="25"/>
      <c r="G127" s="25"/>
      <c r="H127" s="25"/>
      <c r="I127" s="26"/>
    </row>
    <row r="129" spans="1:10" x14ac:dyDescent="0.35">
      <c r="A129" s="2" t="s">
        <v>29</v>
      </c>
      <c r="D129" s="21"/>
      <c r="E129" s="22"/>
      <c r="F129" s="22"/>
      <c r="G129" s="22"/>
      <c r="H129" s="22"/>
      <c r="I129" s="23"/>
    </row>
    <row r="130" spans="1:10" x14ac:dyDescent="0.35">
      <c r="D130" s="24"/>
      <c r="E130" s="25"/>
      <c r="F130" s="25"/>
      <c r="G130" s="25"/>
      <c r="H130" s="25"/>
      <c r="I130" s="26"/>
    </row>
    <row r="132" spans="1:10" x14ac:dyDescent="0.35">
      <c r="A132" s="2" t="s">
        <v>30</v>
      </c>
      <c r="D132" s="18"/>
      <c r="E132" s="19"/>
      <c r="F132" s="19"/>
      <c r="G132" s="19"/>
      <c r="H132" s="19"/>
      <c r="I132" s="20"/>
    </row>
    <row r="134" spans="1:10" x14ac:dyDescent="0.35">
      <c r="A134" s="2" t="s">
        <v>31</v>
      </c>
      <c r="D134" s="18"/>
      <c r="E134" s="19"/>
      <c r="F134" s="19"/>
      <c r="G134" s="19"/>
      <c r="H134" s="19"/>
      <c r="I134" s="20"/>
    </row>
    <row r="136" spans="1:10" x14ac:dyDescent="0.35">
      <c r="A136" s="2" t="s">
        <v>32</v>
      </c>
      <c r="C136" s="13"/>
      <c r="D136" s="13"/>
      <c r="E136" s="13"/>
      <c r="F136" s="13"/>
      <c r="H136" s="13"/>
      <c r="I136" s="13"/>
      <c r="J136" s="13"/>
    </row>
    <row r="137" spans="1:10" x14ac:dyDescent="0.35">
      <c r="A137" s="2" t="s">
        <v>33</v>
      </c>
    </row>
    <row r="138" spans="1:10" x14ac:dyDescent="0.35">
      <c r="A138" s="2" t="s">
        <v>34</v>
      </c>
    </row>
    <row r="140" spans="1:10" x14ac:dyDescent="0.35">
      <c r="A140" s="14" t="s">
        <v>35</v>
      </c>
      <c r="B140" s="14"/>
      <c r="C140" s="14"/>
      <c r="D140" s="14"/>
      <c r="E140" s="14"/>
      <c r="F140" s="14"/>
      <c r="G140" s="14"/>
      <c r="H140" s="14"/>
      <c r="I140" s="14"/>
      <c r="J140" s="14"/>
    </row>
    <row r="141" spans="1:10" ht="15.65" customHeight="1" x14ac:dyDescent="0.35">
      <c r="A141" s="14"/>
      <c r="B141" s="14"/>
      <c r="C141" s="14"/>
      <c r="D141" s="14"/>
      <c r="E141" s="14"/>
      <c r="F141" s="14"/>
      <c r="G141" s="14"/>
      <c r="H141" s="14"/>
      <c r="I141" s="14"/>
      <c r="J141" s="14"/>
    </row>
    <row r="142" spans="1:10" x14ac:dyDescent="0.35">
      <c r="A142" s="14"/>
      <c r="B142" s="14"/>
      <c r="C142" s="14"/>
      <c r="D142" s="14"/>
      <c r="E142" s="14"/>
      <c r="F142" s="14"/>
      <c r="G142" s="14"/>
      <c r="H142" s="14"/>
      <c r="I142" s="14"/>
      <c r="J142" s="14"/>
    </row>
    <row r="143" spans="1:10" x14ac:dyDescent="0.35">
      <c r="A143" s="14"/>
      <c r="B143" s="14"/>
      <c r="C143" s="14"/>
      <c r="D143" s="14"/>
      <c r="E143" s="14"/>
      <c r="F143" s="14"/>
      <c r="G143" s="14"/>
      <c r="H143" s="14"/>
      <c r="I143" s="14"/>
      <c r="J143" s="14"/>
    </row>
    <row r="144" spans="1:10" x14ac:dyDescent="0.35">
      <c r="A144" s="14"/>
      <c r="B144" s="14"/>
      <c r="C144" s="14"/>
      <c r="D144" s="14"/>
      <c r="E144" s="14"/>
      <c r="F144" s="14"/>
      <c r="G144" s="14"/>
      <c r="H144" s="14"/>
      <c r="I144" s="14"/>
      <c r="J144" s="14"/>
    </row>
    <row r="145" spans="1:10" x14ac:dyDescent="0.35">
      <c r="A145" s="14"/>
      <c r="B145" s="14"/>
      <c r="C145" s="14"/>
      <c r="D145" s="14"/>
      <c r="E145" s="14"/>
      <c r="F145" s="14"/>
      <c r="G145" s="14"/>
      <c r="H145" s="14"/>
      <c r="I145" s="14"/>
      <c r="J145" s="14"/>
    </row>
    <row r="146" spans="1:10" x14ac:dyDescent="0.35">
      <c r="A146" s="14"/>
      <c r="B146" s="14"/>
      <c r="C146" s="14"/>
      <c r="D146" s="14"/>
      <c r="E146" s="14"/>
      <c r="F146" s="14"/>
      <c r="G146" s="14"/>
      <c r="H146" s="14"/>
      <c r="I146" s="14"/>
      <c r="J146" s="14"/>
    </row>
    <row r="147" spans="1:10" x14ac:dyDescent="0.35">
      <c r="A147" s="14"/>
      <c r="B147" s="14"/>
      <c r="C147" s="14"/>
      <c r="D147" s="14"/>
      <c r="E147" s="14"/>
      <c r="F147" s="14"/>
      <c r="G147" s="14"/>
      <c r="H147" s="14"/>
      <c r="I147" s="14"/>
      <c r="J147" s="14"/>
    </row>
    <row r="148" spans="1:10" x14ac:dyDescent="0.35">
      <c r="A148" s="2" t="s">
        <v>36</v>
      </c>
      <c r="D148" s="4"/>
      <c r="E148" s="5"/>
      <c r="F148" s="5"/>
      <c r="G148" s="5"/>
      <c r="H148" s="5"/>
      <c r="I148" s="6"/>
    </row>
    <row r="149" spans="1:10" x14ac:dyDescent="0.35">
      <c r="A149" s="34" t="s">
        <v>37</v>
      </c>
      <c r="D149" s="7"/>
      <c r="E149" s="8"/>
      <c r="F149" s="8"/>
      <c r="G149" s="8"/>
      <c r="H149" s="8"/>
      <c r="I149" s="9"/>
    </row>
    <row r="150" spans="1:10" x14ac:dyDescent="0.35">
      <c r="A150" s="34"/>
      <c r="D150" s="10"/>
      <c r="E150" s="11"/>
      <c r="F150" s="11"/>
      <c r="G150" s="11"/>
      <c r="H150" s="11"/>
      <c r="I150" s="12"/>
    </row>
    <row r="153" spans="1:10" x14ac:dyDescent="0.35">
      <c r="A153" s="2" t="s">
        <v>38</v>
      </c>
      <c r="D153" s="35"/>
      <c r="E153" s="36"/>
      <c r="F153" s="36"/>
      <c r="G153" s="36"/>
      <c r="H153" s="36"/>
      <c r="I153" s="37"/>
    </row>
    <row r="155" spans="1:10" x14ac:dyDescent="0.35">
      <c r="A155" s="2" t="s">
        <v>39</v>
      </c>
      <c r="D155" s="38"/>
      <c r="E155" s="39"/>
      <c r="F155" s="39"/>
      <c r="G155" s="39"/>
      <c r="H155" s="39"/>
      <c r="I155" s="40"/>
    </row>
    <row r="156" spans="1:10" x14ac:dyDescent="0.35">
      <c r="A156" s="41" t="s">
        <v>40</v>
      </c>
    </row>
    <row r="157" spans="1:10" x14ac:dyDescent="0.35">
      <c r="A157" s="41" t="s">
        <v>41</v>
      </c>
    </row>
    <row r="159" spans="1:10" x14ac:dyDescent="0.35">
      <c r="A159" s="14" t="s">
        <v>42</v>
      </c>
      <c r="B159" s="14"/>
      <c r="C159" s="14"/>
      <c r="D159" s="14"/>
      <c r="E159" s="14"/>
      <c r="F159" s="14"/>
      <c r="G159" s="14"/>
      <c r="H159" s="14"/>
      <c r="I159" s="14"/>
    </row>
    <row r="160" spans="1:10" x14ac:dyDescent="0.35">
      <c r="A160" s="14"/>
      <c r="B160" s="14"/>
      <c r="C160" s="14"/>
      <c r="D160" s="14"/>
      <c r="E160" s="14"/>
      <c r="F160" s="14"/>
      <c r="G160" s="14"/>
      <c r="H160" s="14"/>
      <c r="I160" s="14"/>
    </row>
    <row r="161" spans="1:10" x14ac:dyDescent="0.35">
      <c r="A161" s="14"/>
      <c r="B161" s="14"/>
      <c r="C161" s="14"/>
      <c r="D161" s="14"/>
      <c r="E161" s="14"/>
      <c r="F161" s="14"/>
      <c r="G161" s="14"/>
      <c r="H161" s="14"/>
      <c r="I161" s="14"/>
    </row>
    <row r="163" spans="1:10" x14ac:dyDescent="0.35">
      <c r="A163" s="2" t="s">
        <v>43</v>
      </c>
      <c r="F163" s="38"/>
      <c r="G163" s="39"/>
      <c r="H163" s="39"/>
      <c r="I163" s="40"/>
    </row>
    <row r="165" spans="1:10" x14ac:dyDescent="0.35">
      <c r="A165" s="42" t="s">
        <v>44</v>
      </c>
      <c r="B165" s="42"/>
      <c r="C165" s="42"/>
      <c r="D165" s="42"/>
      <c r="E165" s="42"/>
      <c r="F165" s="42"/>
      <c r="G165" s="42"/>
      <c r="H165" s="42"/>
      <c r="I165" s="42"/>
      <c r="J165" s="42"/>
    </row>
    <row r="166" spans="1:10" x14ac:dyDescent="0.35">
      <c r="A166" s="42"/>
      <c r="B166" s="42"/>
      <c r="C166" s="42"/>
      <c r="D166" s="42"/>
      <c r="E166" s="42"/>
      <c r="F166" s="42"/>
      <c r="G166" s="42"/>
      <c r="H166" s="42"/>
      <c r="I166" s="42"/>
      <c r="J166" s="42"/>
    </row>
    <row r="167" spans="1:10" x14ac:dyDescent="0.35">
      <c r="E167" s="43"/>
      <c r="F167" s="44"/>
      <c r="G167" s="2" t="s">
        <v>45</v>
      </c>
    </row>
    <row r="168" spans="1:10" x14ac:dyDescent="0.35">
      <c r="D168" s="45"/>
      <c r="E168" s="45"/>
      <c r="F168" s="45"/>
      <c r="G168" s="45"/>
      <c r="H168" s="45"/>
      <c r="I168" s="45"/>
    </row>
    <row r="169" spans="1:10" x14ac:dyDescent="0.35">
      <c r="E169" s="43"/>
      <c r="F169" s="44"/>
      <c r="G169" s="2" t="s">
        <v>46</v>
      </c>
      <c r="H169" s="29" t="str">
        <f>IF(AND($E$167 = "", $E$169 = ""), "", ROUND($E$167 + ($E$169/12), 2))</f>
        <v/>
      </c>
    </row>
    <row r="170" spans="1:10" x14ac:dyDescent="0.35">
      <c r="D170" s="15"/>
      <c r="E170" s="15"/>
      <c r="F170" s="15"/>
      <c r="G170" s="15"/>
      <c r="H170" s="15"/>
      <c r="I170" s="15"/>
    </row>
    <row r="172" spans="1:10" x14ac:dyDescent="0.35">
      <c r="A172" s="1" t="s">
        <v>47</v>
      </c>
    </row>
    <row r="174" spans="1:10" x14ac:dyDescent="0.35">
      <c r="A174" s="14" t="s">
        <v>48</v>
      </c>
      <c r="B174" s="14"/>
      <c r="C174" s="14"/>
      <c r="D174" s="14"/>
      <c r="E174" s="14"/>
      <c r="F174" s="14"/>
      <c r="G174" s="14"/>
      <c r="H174" s="14"/>
      <c r="I174" s="14"/>
      <c r="J174" s="14"/>
    </row>
    <row r="175" spans="1:10" x14ac:dyDescent="0.35">
      <c r="A175" s="14"/>
      <c r="B175" s="14"/>
      <c r="C175" s="14"/>
      <c r="D175" s="14"/>
      <c r="E175" s="14"/>
      <c r="F175" s="14"/>
      <c r="G175" s="14"/>
      <c r="H175" s="14"/>
      <c r="I175" s="14"/>
      <c r="J175" s="14"/>
    </row>
    <row r="176" spans="1:10" x14ac:dyDescent="0.35">
      <c r="A176" s="14"/>
      <c r="B176" s="14"/>
      <c r="C176" s="14"/>
      <c r="D176" s="14"/>
      <c r="E176" s="14"/>
      <c r="F176" s="14"/>
      <c r="G176" s="14"/>
      <c r="H176" s="14"/>
      <c r="I176" s="14"/>
      <c r="J176" s="14"/>
    </row>
    <row r="177" spans="1:10" x14ac:dyDescent="0.35">
      <c r="D177" s="15"/>
      <c r="E177" s="43"/>
      <c r="F177" s="44"/>
      <c r="G177" s="2" t="s">
        <v>45</v>
      </c>
      <c r="H177" s="15"/>
      <c r="I177" s="15"/>
    </row>
    <row r="179" spans="1:10" x14ac:dyDescent="0.35">
      <c r="A179" s="2" t="s">
        <v>49</v>
      </c>
    </row>
    <row r="181" spans="1:10" x14ac:dyDescent="0.35">
      <c r="D181" s="38"/>
      <c r="E181" s="39"/>
      <c r="F181" s="39"/>
      <c r="G181" s="39"/>
      <c r="H181" s="39"/>
      <c r="I181" s="40"/>
    </row>
    <row r="183" spans="1:10" x14ac:dyDescent="0.35">
      <c r="A183" s="14" t="s">
        <v>50</v>
      </c>
      <c r="B183" s="14"/>
      <c r="C183" s="14"/>
      <c r="D183" s="14"/>
      <c r="E183" s="14"/>
      <c r="F183" s="14"/>
      <c r="G183" s="14"/>
      <c r="H183" s="14"/>
      <c r="I183" s="14"/>
      <c r="J183" s="14"/>
    </row>
    <row r="184" spans="1:10" x14ac:dyDescent="0.35">
      <c r="A184" s="14"/>
      <c r="B184" s="14"/>
      <c r="C184" s="14"/>
      <c r="D184" s="14"/>
      <c r="E184" s="14"/>
      <c r="F184" s="14"/>
      <c r="G184" s="14"/>
      <c r="H184" s="14"/>
      <c r="I184" s="14"/>
      <c r="J184" s="14"/>
    </row>
    <row r="185" spans="1:10" x14ac:dyDescent="0.35">
      <c r="A185" s="46" t="s">
        <v>51</v>
      </c>
      <c r="B185" s="47"/>
      <c r="C185" s="47"/>
      <c r="D185" s="2" t="s">
        <v>52</v>
      </c>
    </row>
    <row r="187" spans="1:10" x14ac:dyDescent="0.35">
      <c r="A187" s="2" t="s">
        <v>53</v>
      </c>
      <c r="D187" s="48"/>
      <c r="E187" s="49"/>
      <c r="F187" s="49"/>
      <c r="G187" s="49"/>
      <c r="H187" s="49"/>
      <c r="I187" s="50"/>
    </row>
    <row r="190" spans="1:10" x14ac:dyDescent="0.35">
      <c r="A190" s="2" t="s">
        <v>54</v>
      </c>
    </row>
    <row r="192" spans="1:10" x14ac:dyDescent="0.35">
      <c r="D192" s="38"/>
      <c r="E192" s="39"/>
      <c r="F192" s="39"/>
      <c r="G192" s="39"/>
      <c r="H192" s="39"/>
      <c r="I192" s="40"/>
    </row>
    <row r="194" spans="1:10" ht="15.65" customHeight="1" x14ac:dyDescent="0.35">
      <c r="A194" s="51" t="s">
        <v>55</v>
      </c>
      <c r="B194" s="51"/>
      <c r="C194" s="51"/>
      <c r="D194" s="51"/>
      <c r="E194" s="51"/>
      <c r="F194" s="51"/>
      <c r="G194" s="51"/>
      <c r="H194" s="51"/>
      <c r="I194" s="51"/>
      <c r="J194" s="51"/>
    </row>
    <row r="195" spans="1:10" x14ac:dyDescent="0.35">
      <c r="A195" s="51"/>
      <c r="B195" s="51"/>
      <c r="C195" s="51"/>
      <c r="D195" s="51"/>
      <c r="E195" s="51"/>
      <c r="F195" s="51"/>
      <c r="G195" s="51"/>
      <c r="H195" s="51"/>
      <c r="I195" s="51"/>
      <c r="J195" s="51"/>
    </row>
    <row r="196" spans="1:10" x14ac:dyDescent="0.35">
      <c r="A196" s="51"/>
      <c r="B196" s="51"/>
      <c r="C196" s="51"/>
      <c r="D196" s="51"/>
      <c r="E196" s="51"/>
      <c r="F196" s="51"/>
      <c r="G196" s="51"/>
      <c r="H196" s="51"/>
      <c r="I196" s="51"/>
      <c r="J196" s="51"/>
    </row>
    <row r="197" spans="1:10" x14ac:dyDescent="0.35">
      <c r="A197" s="2" t="s">
        <v>56</v>
      </c>
      <c r="D197" s="52"/>
      <c r="E197" s="53"/>
      <c r="F197" s="53"/>
      <c r="G197" s="53"/>
      <c r="H197" s="53"/>
      <c r="I197" s="54"/>
    </row>
    <row r="198" spans="1:10" x14ac:dyDescent="0.35">
      <c r="D198" s="55"/>
      <c r="E198" s="56"/>
      <c r="F198" s="56"/>
      <c r="G198" s="56"/>
      <c r="H198" s="56"/>
      <c r="I198" s="57"/>
    </row>
    <row r="200" spans="1:10" x14ac:dyDescent="0.35">
      <c r="A200" s="2" t="s">
        <v>57</v>
      </c>
    </row>
    <row r="201" spans="1:10" x14ac:dyDescent="0.35">
      <c r="A201" s="46" t="s">
        <v>58</v>
      </c>
      <c r="B201" s="47"/>
      <c r="C201" s="47"/>
      <c r="D201" s="47"/>
      <c r="E201" s="47"/>
      <c r="F201" s="47"/>
      <c r="G201" s="47"/>
      <c r="H201" s="47"/>
      <c r="I201" s="47"/>
    </row>
    <row r="203" spans="1:10" x14ac:dyDescent="0.35">
      <c r="A203" s="2" t="s">
        <v>59</v>
      </c>
      <c r="D203" s="13"/>
      <c r="E203" s="13"/>
      <c r="F203" s="13"/>
      <c r="G203" s="13"/>
      <c r="H203" s="13"/>
      <c r="I203" s="13"/>
    </row>
    <row r="205" spans="1:10" hidden="1" x14ac:dyDescent="0.35"/>
    <row r="206" spans="1:10" hidden="1" x14ac:dyDescent="0.35">
      <c r="E206" s="38"/>
      <c r="F206" s="39"/>
      <c r="G206" s="39"/>
      <c r="H206" s="39"/>
      <c r="I206" s="40"/>
    </row>
    <row r="207" spans="1:10" hidden="1" x14ac:dyDescent="0.35"/>
    <row r="209" spans="1:10" x14ac:dyDescent="0.35">
      <c r="A209" s="1" t="s">
        <v>60</v>
      </c>
    </row>
    <row r="211" spans="1:10" ht="15.65" customHeight="1" x14ac:dyDescent="0.35">
      <c r="A211" s="58" t="s">
        <v>61</v>
      </c>
      <c r="B211" s="59"/>
      <c r="C211" s="59"/>
      <c r="D211" s="59"/>
      <c r="E211" s="59"/>
      <c r="F211" s="59"/>
      <c r="G211" s="59"/>
      <c r="H211" s="59"/>
      <c r="I211" s="59"/>
      <c r="J211" s="59"/>
    </row>
    <row r="212" spans="1:10" x14ac:dyDescent="0.35">
      <c r="A212" s="59"/>
      <c r="B212" s="59"/>
      <c r="C212" s="59"/>
      <c r="D212" s="59"/>
      <c r="E212" s="59"/>
      <c r="F212" s="59"/>
      <c r="G212" s="59"/>
      <c r="H212" s="59"/>
      <c r="I212" s="59"/>
      <c r="J212" s="59"/>
    </row>
    <row r="213" spans="1:10" ht="51" customHeight="1" x14ac:dyDescent="0.35">
      <c r="A213" s="59"/>
      <c r="B213" s="59"/>
      <c r="C213" s="59"/>
      <c r="D213" s="59"/>
      <c r="E213" s="59"/>
      <c r="F213" s="59"/>
      <c r="G213" s="59"/>
      <c r="H213" s="59"/>
      <c r="I213" s="59"/>
      <c r="J213" s="59"/>
    </row>
    <row r="214" spans="1:10" x14ac:dyDescent="0.35">
      <c r="F214" s="38"/>
      <c r="G214" s="39"/>
      <c r="H214" s="39"/>
      <c r="I214" s="40"/>
    </row>
    <row r="216" spans="1:10" x14ac:dyDescent="0.35">
      <c r="A216" s="14" t="s">
        <v>62</v>
      </c>
      <c r="B216" s="14"/>
      <c r="C216" s="14"/>
      <c r="D216" s="14"/>
      <c r="E216" s="14"/>
      <c r="F216" s="14"/>
      <c r="G216" s="14"/>
      <c r="H216" s="14"/>
      <c r="I216" s="14"/>
    </row>
    <row r="217" spans="1:10" x14ac:dyDescent="0.35">
      <c r="A217" s="14"/>
      <c r="B217" s="14"/>
      <c r="C217" s="14"/>
      <c r="D217" s="14"/>
      <c r="E217" s="14"/>
      <c r="F217" s="14"/>
      <c r="G217" s="14"/>
      <c r="H217" s="14"/>
      <c r="I217" s="14"/>
    </row>
    <row r="218" spans="1:10" x14ac:dyDescent="0.35">
      <c r="F218" s="38"/>
      <c r="G218" s="39"/>
      <c r="H218" s="39"/>
      <c r="I218" s="40"/>
    </row>
    <row r="220" spans="1:10" x14ac:dyDescent="0.35">
      <c r="D220" s="3" t="s">
        <v>63</v>
      </c>
      <c r="G220" s="3" t="s">
        <v>64</v>
      </c>
    </row>
    <row r="222" spans="1:10" x14ac:dyDescent="0.35">
      <c r="A222" s="2" t="s">
        <v>65</v>
      </c>
      <c r="D222" s="52"/>
      <c r="E222" s="53"/>
      <c r="F222" s="54"/>
      <c r="G222" s="52"/>
      <c r="H222" s="53"/>
      <c r="I222" s="54"/>
    </row>
    <row r="223" spans="1:10" x14ac:dyDescent="0.35">
      <c r="D223" s="55"/>
      <c r="E223" s="56"/>
      <c r="F223" s="57"/>
      <c r="G223" s="55"/>
      <c r="H223" s="56"/>
      <c r="I223" s="57"/>
    </row>
    <row r="224" spans="1:10" ht="15" customHeight="1" x14ac:dyDescent="0.35">
      <c r="A224" s="2" t="s">
        <v>66</v>
      </c>
      <c r="D224" s="52"/>
      <c r="E224" s="53"/>
      <c r="F224" s="54"/>
      <c r="G224" s="52"/>
      <c r="H224" s="53"/>
      <c r="I224" s="54"/>
    </row>
    <row r="225" spans="1:9" x14ac:dyDescent="0.35">
      <c r="A225" s="2" t="s">
        <v>67</v>
      </c>
      <c r="D225" s="60"/>
      <c r="E225" s="61"/>
      <c r="F225" s="62"/>
      <c r="G225" s="60"/>
      <c r="H225" s="61"/>
      <c r="I225" s="62"/>
    </row>
    <row r="226" spans="1:9" x14ac:dyDescent="0.35">
      <c r="D226" s="55"/>
      <c r="E226" s="56"/>
      <c r="F226" s="57"/>
      <c r="G226" s="55"/>
      <c r="H226" s="56"/>
      <c r="I226" s="57"/>
    </row>
    <row r="227" spans="1:9" x14ac:dyDescent="0.35">
      <c r="A227" s="2" t="s">
        <v>68</v>
      </c>
      <c r="D227" s="52"/>
      <c r="E227" s="53"/>
      <c r="F227" s="54"/>
      <c r="G227" s="52"/>
      <c r="H227" s="53"/>
      <c r="I227" s="54"/>
    </row>
    <row r="228" spans="1:9" x14ac:dyDescent="0.35">
      <c r="D228" s="55"/>
      <c r="E228" s="56"/>
      <c r="F228" s="57"/>
      <c r="G228" s="55"/>
      <c r="H228" s="56"/>
      <c r="I228" s="57"/>
    </row>
    <row r="229" spans="1:9" x14ac:dyDescent="0.35">
      <c r="A229" s="2" t="s">
        <v>69</v>
      </c>
      <c r="D229" s="52"/>
      <c r="E229" s="53"/>
      <c r="F229" s="54"/>
      <c r="G229" s="52"/>
      <c r="H229" s="53"/>
      <c r="I229" s="54"/>
    </row>
    <row r="230" spans="1:9" x14ac:dyDescent="0.35">
      <c r="A230" s="2" t="s">
        <v>70</v>
      </c>
      <c r="D230" s="60"/>
      <c r="E230" s="61"/>
      <c r="F230" s="62"/>
      <c r="G230" s="60"/>
      <c r="H230" s="61"/>
      <c r="I230" s="62"/>
    </row>
    <row r="231" spans="1:9" x14ac:dyDescent="0.35">
      <c r="D231" s="55"/>
      <c r="E231" s="56"/>
      <c r="F231" s="57"/>
      <c r="G231" s="55"/>
      <c r="H231" s="56"/>
      <c r="I231" s="57"/>
    </row>
    <row r="232" spans="1:9" x14ac:dyDescent="0.35">
      <c r="A232" s="2" t="s">
        <v>71</v>
      </c>
      <c r="D232" s="52"/>
      <c r="E232" s="53"/>
      <c r="F232" s="54"/>
      <c r="G232" s="52"/>
      <c r="H232" s="53"/>
      <c r="I232" s="54"/>
    </row>
    <row r="233" spans="1:9" x14ac:dyDescent="0.35">
      <c r="A233" s="2" t="s">
        <v>72</v>
      </c>
      <c r="D233" s="60"/>
      <c r="E233" s="61"/>
      <c r="F233" s="62"/>
      <c r="G233" s="60"/>
      <c r="H233" s="61"/>
      <c r="I233" s="62"/>
    </row>
    <row r="234" spans="1:9" x14ac:dyDescent="0.35">
      <c r="D234" s="60"/>
      <c r="E234" s="61"/>
      <c r="F234" s="62"/>
      <c r="G234" s="60"/>
      <c r="H234" s="61"/>
      <c r="I234" s="62"/>
    </row>
    <row r="235" spans="1:9" x14ac:dyDescent="0.35">
      <c r="D235" s="60"/>
      <c r="E235" s="61"/>
      <c r="F235" s="62"/>
      <c r="G235" s="60"/>
      <c r="H235" s="61"/>
      <c r="I235" s="62"/>
    </row>
    <row r="236" spans="1:9" x14ac:dyDescent="0.35">
      <c r="D236" s="60"/>
      <c r="E236" s="61"/>
      <c r="F236" s="62"/>
      <c r="G236" s="60"/>
      <c r="H236" s="61"/>
      <c r="I236" s="62"/>
    </row>
    <row r="237" spans="1:9" x14ac:dyDescent="0.35">
      <c r="D237" s="55"/>
      <c r="E237" s="56"/>
      <c r="F237" s="57"/>
      <c r="G237" s="55"/>
      <c r="H237" s="56"/>
      <c r="I237" s="57"/>
    </row>
    <row r="238" spans="1:9" x14ac:dyDescent="0.35">
      <c r="A238" s="2" t="s">
        <v>73</v>
      </c>
      <c r="D238" s="4"/>
      <c r="E238" s="5"/>
      <c r="F238" s="6"/>
      <c r="G238" s="4"/>
      <c r="H238" s="5"/>
      <c r="I238" s="6"/>
    </row>
    <row r="239" spans="1:9" x14ac:dyDescent="0.35">
      <c r="A239" s="2" t="s">
        <v>74</v>
      </c>
      <c r="D239" s="7"/>
      <c r="E239" s="8"/>
      <c r="F239" s="9"/>
      <c r="G239" s="7"/>
      <c r="H239" s="8"/>
      <c r="I239" s="9"/>
    </row>
    <row r="240" spans="1:9" x14ac:dyDescent="0.35">
      <c r="A240" s="2" t="s">
        <v>75</v>
      </c>
      <c r="D240" s="7"/>
      <c r="E240" s="8"/>
      <c r="F240" s="9"/>
      <c r="G240" s="7"/>
      <c r="H240" s="8"/>
      <c r="I240" s="9"/>
    </row>
    <row r="241" spans="1:10" x14ac:dyDescent="0.35">
      <c r="A241" s="2" t="s">
        <v>76</v>
      </c>
      <c r="D241" s="7"/>
      <c r="E241" s="8"/>
      <c r="F241" s="9"/>
      <c r="G241" s="7"/>
      <c r="H241" s="8"/>
      <c r="I241" s="9"/>
    </row>
    <row r="242" spans="1:10" x14ac:dyDescent="0.35">
      <c r="A242" s="2" t="s">
        <v>77</v>
      </c>
      <c r="D242" s="7"/>
      <c r="E242" s="8"/>
      <c r="F242" s="9"/>
      <c r="G242" s="7"/>
      <c r="H242" s="8"/>
      <c r="I242" s="9"/>
    </row>
    <row r="243" spans="1:10" x14ac:dyDescent="0.35">
      <c r="A243" s="2" t="s">
        <v>78</v>
      </c>
      <c r="D243" s="7"/>
      <c r="E243" s="8"/>
      <c r="F243" s="9"/>
      <c r="G243" s="7"/>
      <c r="H243" s="8"/>
      <c r="I243" s="9"/>
    </row>
    <row r="244" spans="1:10" x14ac:dyDescent="0.35">
      <c r="D244" s="10"/>
      <c r="E244" s="11"/>
      <c r="F244" s="12"/>
      <c r="G244" s="10"/>
      <c r="H244" s="11"/>
      <c r="I244" s="12"/>
    </row>
    <row r="245" spans="1:10" x14ac:dyDescent="0.35">
      <c r="A245" s="2" t="s">
        <v>79</v>
      </c>
      <c r="D245" s="4"/>
      <c r="E245" s="5"/>
      <c r="F245" s="6"/>
      <c r="G245" s="4"/>
      <c r="H245" s="5"/>
      <c r="I245" s="6"/>
    </row>
    <row r="246" spans="1:10" x14ac:dyDescent="0.35">
      <c r="A246" s="2" t="s">
        <v>80</v>
      </c>
      <c r="D246" s="7"/>
      <c r="E246" s="8"/>
      <c r="F246" s="9"/>
      <c r="G246" s="7"/>
      <c r="H246" s="8"/>
      <c r="I246" s="9"/>
    </row>
    <row r="247" spans="1:10" x14ac:dyDescent="0.35">
      <c r="A247" s="2" t="s">
        <v>81</v>
      </c>
      <c r="D247" s="10"/>
      <c r="E247" s="11"/>
      <c r="F247" s="12"/>
      <c r="G247" s="10"/>
      <c r="H247" s="11"/>
      <c r="I247" s="12"/>
    </row>
    <row r="249" spans="1:10" ht="15.65" customHeight="1" x14ac:dyDescent="0.35">
      <c r="A249" s="14" t="s">
        <v>82</v>
      </c>
      <c r="B249" s="14"/>
      <c r="C249" s="14"/>
      <c r="D249" s="14"/>
      <c r="E249" s="14"/>
      <c r="F249" s="14"/>
      <c r="G249" s="14"/>
      <c r="H249" s="14"/>
      <c r="I249" s="14"/>
      <c r="J249" s="14"/>
    </row>
    <row r="250" spans="1:10" x14ac:dyDescent="0.35">
      <c r="A250" s="14"/>
      <c r="B250" s="14"/>
      <c r="C250" s="14"/>
      <c r="D250" s="14"/>
      <c r="E250" s="14"/>
      <c r="F250" s="14"/>
      <c r="G250" s="14"/>
      <c r="H250" s="14"/>
      <c r="I250" s="14"/>
      <c r="J250" s="14"/>
    </row>
    <row r="251" spans="1:10" x14ac:dyDescent="0.35">
      <c r="A251" s="14"/>
      <c r="B251" s="14"/>
      <c r="C251" s="14"/>
      <c r="D251" s="14"/>
      <c r="E251" s="14"/>
      <c r="F251" s="14"/>
      <c r="G251" s="14"/>
      <c r="H251" s="14"/>
      <c r="I251" s="14"/>
      <c r="J251" s="14"/>
    </row>
    <row r="252" spans="1:10" x14ac:dyDescent="0.35">
      <c r="A252" s="14"/>
      <c r="B252" s="14"/>
      <c r="C252" s="14"/>
      <c r="D252" s="14"/>
      <c r="E252" s="14"/>
      <c r="F252" s="14"/>
      <c r="G252" s="14"/>
      <c r="H252" s="14"/>
      <c r="I252" s="14"/>
      <c r="J252" s="14"/>
    </row>
    <row r="253" spans="1:10" x14ac:dyDescent="0.35">
      <c r="A253" s="14"/>
      <c r="B253" s="14"/>
      <c r="C253" s="14"/>
      <c r="D253" s="14"/>
      <c r="E253" s="14"/>
      <c r="F253" s="14"/>
      <c r="G253" s="14"/>
      <c r="H253" s="14"/>
      <c r="I253" s="14"/>
      <c r="J253" s="14"/>
    </row>
    <row r="254" spans="1:10" x14ac:dyDescent="0.35">
      <c r="A254" s="14"/>
      <c r="B254" s="14"/>
      <c r="C254" s="14"/>
      <c r="D254" s="14"/>
      <c r="E254" s="14"/>
      <c r="F254" s="14"/>
      <c r="G254" s="14"/>
      <c r="H254" s="14"/>
      <c r="I254" s="14"/>
      <c r="J254" s="14"/>
    </row>
    <row r="255" spans="1:10" x14ac:dyDescent="0.35">
      <c r="A255" s="14"/>
      <c r="B255" s="14"/>
      <c r="C255" s="14"/>
      <c r="D255" s="14"/>
      <c r="E255" s="14"/>
      <c r="F255" s="14"/>
      <c r="G255" s="14"/>
      <c r="H255" s="14"/>
      <c r="I255" s="14"/>
      <c r="J255" s="14"/>
    </row>
    <row r="256" spans="1:10" x14ac:dyDescent="0.35">
      <c r="A256" s="14"/>
      <c r="B256" s="14"/>
      <c r="C256" s="14"/>
      <c r="D256" s="14"/>
      <c r="E256" s="14"/>
      <c r="F256" s="14"/>
      <c r="G256" s="14"/>
      <c r="H256" s="14"/>
      <c r="I256" s="14"/>
      <c r="J256" s="14"/>
    </row>
    <row r="257" spans="1:10" x14ac:dyDescent="0.35">
      <c r="A257" s="14" t="s">
        <v>83</v>
      </c>
      <c r="B257" s="14"/>
      <c r="C257" s="14"/>
      <c r="D257" s="14"/>
      <c r="E257" s="14"/>
      <c r="F257" s="14"/>
      <c r="G257" s="14"/>
      <c r="H257" s="14"/>
      <c r="I257" s="14"/>
      <c r="J257" s="14"/>
    </row>
    <row r="258" spans="1:10" x14ac:dyDescent="0.35">
      <c r="A258" s="14"/>
      <c r="B258" s="14"/>
      <c r="C258" s="14"/>
      <c r="D258" s="14"/>
      <c r="E258" s="14"/>
      <c r="F258" s="14"/>
      <c r="G258" s="14"/>
      <c r="H258" s="14"/>
      <c r="I258" s="14"/>
      <c r="J258" s="14"/>
    </row>
    <row r="259" spans="1:10" x14ac:dyDescent="0.35">
      <c r="A259" s="45"/>
      <c r="B259" s="45"/>
      <c r="C259" s="45"/>
      <c r="D259" s="45"/>
      <c r="E259" s="45"/>
      <c r="F259" s="45"/>
      <c r="G259" s="45"/>
      <c r="H259" s="45"/>
      <c r="I259" s="45"/>
      <c r="J259" s="45"/>
    </row>
    <row r="260" spans="1:10" x14ac:dyDescent="0.35">
      <c r="A260" s="2" t="s">
        <v>84</v>
      </c>
    </row>
    <row r="262" spans="1:10" x14ac:dyDescent="0.35">
      <c r="A262" s="63"/>
      <c r="B262" s="64"/>
      <c r="C262" s="64"/>
      <c r="D262" s="64"/>
      <c r="E262" s="64"/>
      <c r="F262" s="64"/>
      <c r="G262" s="64"/>
      <c r="H262" s="64"/>
      <c r="I262" s="64"/>
      <c r="J262" s="65"/>
    </row>
    <row r="265" spans="1:10" x14ac:dyDescent="0.35">
      <c r="A265" s="1" t="s">
        <v>85</v>
      </c>
    </row>
    <row r="267" spans="1:10" x14ac:dyDescent="0.35">
      <c r="A267" s="2" t="s">
        <v>86</v>
      </c>
    </row>
    <row r="269" spans="1:10" x14ac:dyDescent="0.35">
      <c r="F269" s="38"/>
      <c r="G269" s="39"/>
      <c r="H269" s="39"/>
      <c r="I269" s="40"/>
    </row>
    <row r="271" spans="1:10" x14ac:dyDescent="0.35">
      <c r="A271" s="2" t="s">
        <v>87</v>
      </c>
      <c r="F271" s="66"/>
      <c r="G271" s="67"/>
      <c r="H271" s="67"/>
      <c r="I271" s="68"/>
    </row>
    <row r="272" spans="1:10" x14ac:dyDescent="0.35">
      <c r="A272" s="2" t="s">
        <v>88</v>
      </c>
      <c r="F272" s="69"/>
      <c r="G272" s="70"/>
      <c r="H272" s="70"/>
      <c r="I272" s="71"/>
    </row>
    <row r="273" spans="1:10" x14ac:dyDescent="0.35">
      <c r="A273" s="2" t="s">
        <v>89</v>
      </c>
      <c r="F273" s="72"/>
      <c r="G273" s="73"/>
      <c r="H273" s="73"/>
      <c r="I273" s="74"/>
    </row>
    <row r="276" spans="1:10" x14ac:dyDescent="0.35">
      <c r="A276" s="14" t="s">
        <v>90</v>
      </c>
      <c r="B276" s="14"/>
      <c r="C276" s="14"/>
      <c r="D276" s="14"/>
      <c r="E276" s="14"/>
      <c r="F276" s="14"/>
      <c r="G276" s="14"/>
      <c r="H276" s="14"/>
      <c r="I276" s="14"/>
      <c r="J276" s="14"/>
    </row>
    <row r="277" spans="1:10" x14ac:dyDescent="0.35">
      <c r="A277" s="14"/>
      <c r="B277" s="14"/>
      <c r="C277" s="14"/>
      <c r="D277" s="14"/>
      <c r="E277" s="14"/>
      <c r="F277" s="14"/>
      <c r="G277" s="14"/>
      <c r="H277" s="14"/>
      <c r="I277" s="14"/>
      <c r="J277" s="14"/>
    </row>
    <row r="278" spans="1:10" x14ac:dyDescent="0.35">
      <c r="A278" s="14"/>
      <c r="B278" s="14"/>
      <c r="C278" s="14"/>
      <c r="D278" s="14"/>
      <c r="E278" s="14"/>
      <c r="F278" s="14"/>
      <c r="G278" s="14"/>
      <c r="H278" s="14"/>
      <c r="I278" s="14"/>
      <c r="J278" s="14"/>
    </row>
    <row r="280" spans="1:10" x14ac:dyDescent="0.35">
      <c r="F280" s="38"/>
      <c r="G280" s="39"/>
      <c r="H280" s="39"/>
      <c r="I280" s="40"/>
    </row>
    <row r="282" spans="1:10" x14ac:dyDescent="0.35">
      <c r="A282" s="2" t="s">
        <v>87</v>
      </c>
      <c r="F282" s="66"/>
      <c r="G282" s="67"/>
      <c r="H282" s="67"/>
      <c r="I282" s="68"/>
    </row>
    <row r="283" spans="1:10" x14ac:dyDescent="0.35">
      <c r="A283" s="2" t="s">
        <v>88</v>
      </c>
      <c r="F283" s="69"/>
      <c r="G283" s="70"/>
      <c r="H283" s="70"/>
      <c r="I283" s="71"/>
    </row>
    <row r="284" spans="1:10" x14ac:dyDescent="0.35">
      <c r="A284" s="2" t="s">
        <v>89</v>
      </c>
      <c r="F284" s="72"/>
      <c r="G284" s="73"/>
      <c r="H284" s="73"/>
      <c r="I284" s="74"/>
    </row>
    <row r="287" spans="1:10" x14ac:dyDescent="0.35">
      <c r="A287" s="1" t="s">
        <v>91</v>
      </c>
    </row>
    <row r="289" spans="1:10" x14ac:dyDescent="0.35">
      <c r="A289" s="75" t="s">
        <v>92</v>
      </c>
      <c r="B289" s="14"/>
      <c r="C289" s="14"/>
      <c r="D289" s="14"/>
      <c r="E289" s="14"/>
      <c r="F289" s="14"/>
      <c r="G289" s="14"/>
      <c r="H289" s="14"/>
      <c r="I289" s="14"/>
      <c r="J289" s="14"/>
    </row>
    <row r="290" spans="1:10" x14ac:dyDescent="0.35">
      <c r="A290" s="14"/>
      <c r="B290" s="14"/>
      <c r="C290" s="14"/>
      <c r="D290" s="14"/>
      <c r="E290" s="14"/>
      <c r="F290" s="14"/>
      <c r="G290" s="14"/>
      <c r="H290" s="14"/>
      <c r="I290" s="14"/>
      <c r="J290" s="14"/>
    </row>
    <row r="291" spans="1:10" x14ac:dyDescent="0.35">
      <c r="A291" s="14"/>
      <c r="B291" s="14"/>
      <c r="C291" s="14"/>
      <c r="D291" s="14"/>
      <c r="E291" s="14"/>
      <c r="F291" s="14"/>
      <c r="G291" s="14"/>
      <c r="H291" s="14"/>
      <c r="I291" s="14"/>
      <c r="J291" s="14"/>
    </row>
    <row r="292" spans="1:10" x14ac:dyDescent="0.35">
      <c r="A292" s="14"/>
      <c r="B292" s="14"/>
      <c r="C292" s="14"/>
      <c r="D292" s="14"/>
      <c r="E292" s="14"/>
      <c r="F292" s="14"/>
      <c r="G292" s="14"/>
      <c r="H292" s="14"/>
      <c r="I292" s="14"/>
      <c r="J292" s="14"/>
    </row>
    <row r="293" spans="1:10" x14ac:dyDescent="0.35">
      <c r="A293" s="14"/>
      <c r="B293" s="14"/>
      <c r="C293" s="14"/>
      <c r="D293" s="14"/>
      <c r="E293" s="14"/>
      <c r="F293" s="14"/>
      <c r="G293" s="14"/>
      <c r="H293" s="14"/>
      <c r="I293" s="14"/>
      <c r="J293" s="14"/>
    </row>
    <row r="294" spans="1:10" ht="20.25" customHeight="1" x14ac:dyDescent="0.35">
      <c r="A294" s="14"/>
      <c r="B294" s="14"/>
      <c r="C294" s="14"/>
      <c r="D294" s="14"/>
      <c r="E294" s="14"/>
      <c r="F294" s="14"/>
      <c r="G294" s="14"/>
      <c r="H294" s="14"/>
      <c r="I294" s="14"/>
      <c r="J294" s="14"/>
    </row>
    <row r="295" spans="1:10" x14ac:dyDescent="0.35">
      <c r="A295" s="2" t="s">
        <v>93</v>
      </c>
    </row>
    <row r="297" spans="1:10" ht="15" customHeight="1" x14ac:dyDescent="0.35">
      <c r="D297" s="14" t="s">
        <v>94</v>
      </c>
      <c r="E297" s="14"/>
      <c r="F297" s="14" t="s">
        <v>95</v>
      </c>
      <c r="G297" s="14"/>
      <c r="H297" s="14" t="s">
        <v>96</v>
      </c>
      <c r="I297" s="14"/>
    </row>
    <row r="298" spans="1:10" ht="15" customHeight="1" x14ac:dyDescent="0.35">
      <c r="D298" s="14"/>
      <c r="E298" s="14"/>
      <c r="F298" s="14"/>
      <c r="G298" s="14"/>
      <c r="H298" s="14"/>
      <c r="I298" s="14"/>
    </row>
    <row r="299" spans="1:10" x14ac:dyDescent="0.35">
      <c r="D299" s="14"/>
      <c r="E299" s="14"/>
      <c r="F299" s="14"/>
      <c r="G299" s="14"/>
      <c r="H299" s="14"/>
      <c r="I299" s="14"/>
    </row>
    <row r="300" spans="1:10" x14ac:dyDescent="0.35">
      <c r="D300" s="14"/>
      <c r="E300" s="14"/>
      <c r="F300" s="14"/>
      <c r="G300" s="14"/>
      <c r="H300" s="14"/>
      <c r="I300" s="14"/>
    </row>
    <row r="301" spans="1:10" x14ac:dyDescent="0.35">
      <c r="A301" s="2" t="s">
        <v>97</v>
      </c>
      <c r="D301" s="76"/>
      <c r="E301" s="77"/>
      <c r="F301" s="76"/>
      <c r="G301" s="77"/>
      <c r="H301" s="78">
        <f xml:space="preserve"> $D301 + $F301</f>
        <v>0</v>
      </c>
      <c r="I301" s="79"/>
    </row>
    <row r="302" spans="1:10" x14ac:dyDescent="0.35">
      <c r="A302" s="2" t="s">
        <v>98</v>
      </c>
      <c r="D302" s="80"/>
      <c r="E302" s="81"/>
      <c r="F302" s="80"/>
      <c r="G302" s="81"/>
      <c r="H302" s="82"/>
      <c r="I302" s="83"/>
    </row>
    <row r="303" spans="1:10" x14ac:dyDescent="0.35">
      <c r="A303" s="2" t="s">
        <v>99</v>
      </c>
      <c r="D303" s="80"/>
      <c r="E303" s="81"/>
      <c r="F303" s="80"/>
      <c r="G303" s="81"/>
      <c r="H303" s="82"/>
      <c r="I303" s="83"/>
    </row>
    <row r="304" spans="1:10" x14ac:dyDescent="0.35">
      <c r="D304" s="84"/>
      <c r="E304" s="85"/>
      <c r="F304" s="84"/>
      <c r="G304" s="85"/>
      <c r="H304" s="86"/>
      <c r="I304" s="87"/>
    </row>
    <row r="305" spans="1:9" x14ac:dyDescent="0.35">
      <c r="A305" s="2" t="s">
        <v>100</v>
      </c>
      <c r="D305" s="88"/>
      <c r="E305" s="89"/>
      <c r="F305" s="88"/>
      <c r="G305" s="89"/>
      <c r="H305" s="90">
        <f xml:space="preserve"> $D305 + $F305</f>
        <v>0</v>
      </c>
      <c r="I305" s="91"/>
    </row>
    <row r="306" spans="1:9" x14ac:dyDescent="0.35">
      <c r="A306" s="2" t="s">
        <v>101</v>
      </c>
      <c r="D306" s="92"/>
      <c r="E306" s="93"/>
      <c r="F306" s="92"/>
      <c r="G306" s="93"/>
      <c r="H306" s="94"/>
      <c r="I306" s="95"/>
    </row>
    <row r="307" spans="1:9" x14ac:dyDescent="0.35">
      <c r="D307" s="96"/>
      <c r="E307" s="97"/>
      <c r="F307" s="96"/>
      <c r="G307" s="97"/>
      <c r="H307" s="98"/>
      <c r="I307" s="99"/>
    </row>
    <row r="308" spans="1:9" x14ac:dyDescent="0.35">
      <c r="A308" s="2" t="s">
        <v>102</v>
      </c>
      <c r="D308" s="88"/>
      <c r="E308" s="89"/>
      <c r="F308" s="88"/>
      <c r="G308" s="89"/>
      <c r="H308" s="90">
        <f xml:space="preserve"> $D308 + $F308</f>
        <v>0</v>
      </c>
      <c r="I308" s="91"/>
    </row>
    <row r="309" spans="1:9" x14ac:dyDescent="0.35">
      <c r="A309" s="2" t="s">
        <v>101</v>
      </c>
      <c r="D309" s="92"/>
      <c r="E309" s="93"/>
      <c r="F309" s="92"/>
      <c r="G309" s="93"/>
      <c r="H309" s="94"/>
      <c r="I309" s="95"/>
    </row>
    <row r="310" spans="1:9" x14ac:dyDescent="0.35">
      <c r="D310" s="96"/>
      <c r="E310" s="97"/>
      <c r="F310" s="96"/>
      <c r="G310" s="97"/>
      <c r="H310" s="98"/>
      <c r="I310" s="99"/>
    </row>
    <row r="311" spans="1:9" x14ac:dyDescent="0.35">
      <c r="A311" s="2" t="s">
        <v>103</v>
      </c>
      <c r="D311" s="88"/>
      <c r="E311" s="89"/>
      <c r="F311" s="88"/>
      <c r="G311" s="89"/>
      <c r="H311" s="90">
        <f xml:space="preserve"> $D311 + $F311</f>
        <v>0</v>
      </c>
      <c r="I311" s="91"/>
    </row>
    <row r="312" spans="1:9" x14ac:dyDescent="0.35">
      <c r="A312" s="2" t="s">
        <v>104</v>
      </c>
      <c r="D312" s="92"/>
      <c r="E312" s="93"/>
      <c r="F312" s="92"/>
      <c r="G312" s="93"/>
      <c r="H312" s="94"/>
      <c r="I312" s="95"/>
    </row>
    <row r="313" spans="1:9" x14ac:dyDescent="0.35">
      <c r="A313" s="2" t="s">
        <v>105</v>
      </c>
      <c r="D313" s="92"/>
      <c r="E313" s="93"/>
      <c r="F313" s="92"/>
      <c r="G313" s="93"/>
      <c r="H313" s="94"/>
      <c r="I313" s="95"/>
    </row>
    <row r="314" spans="1:9" x14ac:dyDescent="0.35">
      <c r="D314" s="96"/>
      <c r="E314" s="97"/>
      <c r="F314" s="96"/>
      <c r="G314" s="97"/>
      <c r="H314" s="98"/>
      <c r="I314" s="99"/>
    </row>
    <row r="315" spans="1:9" x14ac:dyDescent="0.35">
      <c r="A315" s="2" t="s">
        <v>106</v>
      </c>
      <c r="D315" s="88"/>
      <c r="E315" s="89"/>
      <c r="F315" s="88"/>
      <c r="G315" s="89"/>
      <c r="H315" s="90">
        <f xml:space="preserve"> $D315 + $F315</f>
        <v>0</v>
      </c>
      <c r="I315" s="91"/>
    </row>
    <row r="316" spans="1:9" x14ac:dyDescent="0.35">
      <c r="D316" s="96"/>
      <c r="E316" s="97"/>
      <c r="F316" s="96"/>
      <c r="G316" s="97"/>
      <c r="H316" s="98"/>
      <c r="I316" s="99"/>
    </row>
    <row r="317" spans="1:9" x14ac:dyDescent="0.35">
      <c r="A317" s="2" t="s">
        <v>107</v>
      </c>
      <c r="D317" s="88"/>
      <c r="E317" s="89"/>
      <c r="F317" s="88"/>
      <c r="G317" s="89"/>
      <c r="H317" s="90">
        <f xml:space="preserve"> $D317 + $F317</f>
        <v>0</v>
      </c>
      <c r="I317" s="91"/>
    </row>
    <row r="318" spans="1:9" x14ac:dyDescent="0.35">
      <c r="D318" s="96"/>
      <c r="E318" s="97"/>
      <c r="F318" s="96"/>
      <c r="G318" s="97"/>
      <c r="H318" s="98"/>
      <c r="I318" s="99"/>
    </row>
    <row r="319" spans="1:9" x14ac:dyDescent="0.35">
      <c r="A319" s="2" t="s">
        <v>108</v>
      </c>
      <c r="D319" s="88"/>
      <c r="E319" s="89"/>
      <c r="F319" s="88"/>
      <c r="G319" s="89"/>
      <c r="H319" s="90">
        <f xml:space="preserve"> $D319 + $F319</f>
        <v>0</v>
      </c>
      <c r="I319" s="91"/>
    </row>
    <row r="320" spans="1:9" x14ac:dyDescent="0.35">
      <c r="A320" s="2" t="s">
        <v>109</v>
      </c>
      <c r="D320" s="92"/>
      <c r="E320" s="93"/>
      <c r="F320" s="92"/>
      <c r="G320" s="93"/>
      <c r="H320" s="94"/>
      <c r="I320" s="95"/>
    </row>
    <row r="321" spans="1:9" x14ac:dyDescent="0.35">
      <c r="D321" s="96"/>
      <c r="E321" s="97"/>
      <c r="F321" s="96"/>
      <c r="G321" s="97"/>
      <c r="H321" s="98"/>
      <c r="I321" s="99"/>
    </row>
    <row r="322" spans="1:9" x14ac:dyDescent="0.35">
      <c r="A322" s="2" t="s">
        <v>110</v>
      </c>
      <c r="D322" s="88"/>
      <c r="E322" s="89"/>
      <c r="F322" s="88"/>
      <c r="G322" s="89"/>
      <c r="H322" s="90">
        <f xml:space="preserve"> $D322 + $F322</f>
        <v>0</v>
      </c>
      <c r="I322" s="91"/>
    </row>
    <row r="323" spans="1:9" x14ac:dyDescent="0.35">
      <c r="A323" s="2" t="s">
        <v>109</v>
      </c>
      <c r="D323" s="92"/>
      <c r="E323" s="93"/>
      <c r="F323" s="92"/>
      <c r="G323" s="93"/>
      <c r="H323" s="94"/>
      <c r="I323" s="95"/>
    </row>
    <row r="324" spans="1:9" x14ac:dyDescent="0.35">
      <c r="D324" s="96"/>
      <c r="E324" s="97"/>
      <c r="F324" s="96"/>
      <c r="G324" s="97"/>
      <c r="H324" s="98"/>
      <c r="I324" s="99"/>
    </row>
    <row r="325" spans="1:9" x14ac:dyDescent="0.35">
      <c r="A325" s="2" t="s">
        <v>111</v>
      </c>
      <c r="D325" s="88"/>
      <c r="E325" s="89"/>
      <c r="F325" s="88"/>
      <c r="G325" s="89"/>
      <c r="H325" s="90">
        <f xml:space="preserve"> $D325 + $F325</f>
        <v>0</v>
      </c>
      <c r="I325" s="91"/>
    </row>
    <row r="326" spans="1:9" x14ac:dyDescent="0.35">
      <c r="D326" s="96"/>
      <c r="E326" s="97"/>
      <c r="F326" s="96"/>
      <c r="G326" s="97"/>
      <c r="H326" s="98"/>
      <c r="I326" s="99"/>
    </row>
    <row r="327" spans="1:9" x14ac:dyDescent="0.35">
      <c r="A327" s="2" t="s">
        <v>112</v>
      </c>
      <c r="D327" s="88"/>
      <c r="E327" s="89"/>
      <c r="F327" s="88"/>
      <c r="G327" s="89"/>
      <c r="H327" s="90">
        <f xml:space="preserve"> $D327 + $F327</f>
        <v>0</v>
      </c>
      <c r="I327" s="91"/>
    </row>
    <row r="328" spans="1:9" x14ac:dyDescent="0.35">
      <c r="A328" s="2" t="s">
        <v>113</v>
      </c>
      <c r="D328" s="92"/>
      <c r="E328" s="93"/>
      <c r="F328" s="92"/>
      <c r="G328" s="93"/>
      <c r="H328" s="94"/>
      <c r="I328" s="95"/>
    </row>
    <row r="329" spans="1:9" x14ac:dyDescent="0.35">
      <c r="D329" s="96"/>
      <c r="E329" s="97"/>
      <c r="F329" s="96"/>
      <c r="G329" s="97"/>
      <c r="H329" s="98"/>
      <c r="I329" s="99"/>
    </row>
    <row r="330" spans="1:9" x14ac:dyDescent="0.35">
      <c r="A330" s="2" t="s">
        <v>114</v>
      </c>
      <c r="D330" s="88"/>
      <c r="E330" s="89"/>
      <c r="F330" s="88"/>
      <c r="G330" s="89"/>
      <c r="H330" s="90">
        <f xml:space="preserve"> $D330 + $F330</f>
        <v>0</v>
      </c>
      <c r="I330" s="91"/>
    </row>
    <row r="331" spans="1:9" x14ac:dyDescent="0.35">
      <c r="A331" s="2" t="s">
        <v>115</v>
      </c>
      <c r="D331" s="92"/>
      <c r="E331" s="93"/>
      <c r="F331" s="92"/>
      <c r="G331" s="93"/>
      <c r="H331" s="94"/>
      <c r="I331" s="95"/>
    </row>
    <row r="332" spans="1:9" x14ac:dyDescent="0.35">
      <c r="D332" s="96"/>
      <c r="E332" s="97"/>
      <c r="F332" s="96"/>
      <c r="G332" s="97"/>
      <c r="H332" s="98"/>
      <c r="I332" s="99"/>
    </row>
    <row r="333" spans="1:9" x14ac:dyDescent="0.35">
      <c r="A333" s="2" t="s">
        <v>116</v>
      </c>
      <c r="D333" s="88"/>
      <c r="E333" s="89"/>
      <c r="F333" s="88"/>
      <c r="G333" s="89"/>
      <c r="H333" s="90">
        <f xml:space="preserve"> $D333 + $F333</f>
        <v>0</v>
      </c>
      <c r="I333" s="91"/>
    </row>
    <row r="334" spans="1:9" x14ac:dyDescent="0.35">
      <c r="A334" s="2" t="s">
        <v>117</v>
      </c>
      <c r="D334" s="92"/>
      <c r="E334" s="93"/>
      <c r="F334" s="92"/>
      <c r="G334" s="93"/>
      <c r="H334" s="94"/>
      <c r="I334" s="95"/>
    </row>
    <row r="335" spans="1:9" x14ac:dyDescent="0.35">
      <c r="A335" s="2" t="s">
        <v>118</v>
      </c>
      <c r="D335" s="92"/>
      <c r="E335" s="93"/>
      <c r="F335" s="92"/>
      <c r="G335" s="93"/>
      <c r="H335" s="94"/>
      <c r="I335" s="95"/>
    </row>
    <row r="336" spans="1:9" x14ac:dyDescent="0.35">
      <c r="D336" s="96"/>
      <c r="E336" s="97"/>
      <c r="F336" s="96"/>
      <c r="G336" s="97"/>
      <c r="H336" s="98"/>
      <c r="I336" s="99"/>
    </row>
    <row r="337" spans="1:9" x14ac:dyDescent="0.35">
      <c r="A337" s="2" t="s">
        <v>119</v>
      </c>
      <c r="D337" s="88"/>
      <c r="E337" s="89"/>
      <c r="F337" s="88"/>
      <c r="G337" s="89"/>
      <c r="H337" s="90">
        <f xml:space="preserve"> $D337 + $F337</f>
        <v>0</v>
      </c>
      <c r="I337" s="91"/>
    </row>
    <row r="338" spans="1:9" x14ac:dyDescent="0.35">
      <c r="A338" s="2" t="s">
        <v>120</v>
      </c>
      <c r="D338" s="92"/>
      <c r="E338" s="93"/>
      <c r="F338" s="92"/>
      <c r="G338" s="93"/>
      <c r="H338" s="94"/>
      <c r="I338" s="95"/>
    </row>
    <row r="339" spans="1:9" x14ac:dyDescent="0.35">
      <c r="A339" s="2" t="s">
        <v>121</v>
      </c>
      <c r="D339" s="92"/>
      <c r="E339" s="93"/>
      <c r="F339" s="92"/>
      <c r="G339" s="93"/>
      <c r="H339" s="94"/>
      <c r="I339" s="95"/>
    </row>
    <row r="340" spans="1:9" x14ac:dyDescent="0.35">
      <c r="D340" s="96"/>
      <c r="E340" s="97"/>
      <c r="F340" s="96"/>
      <c r="G340" s="97"/>
      <c r="H340" s="98"/>
      <c r="I340" s="99"/>
    </row>
    <row r="341" spans="1:9" x14ac:dyDescent="0.35">
      <c r="A341" s="2" t="s">
        <v>122</v>
      </c>
      <c r="D341" s="88"/>
      <c r="E341" s="89"/>
      <c r="F341" s="88"/>
      <c r="G341" s="89"/>
      <c r="H341" s="90">
        <f xml:space="preserve"> $D341 + $F341</f>
        <v>0</v>
      </c>
      <c r="I341" s="91"/>
    </row>
    <row r="342" spans="1:9" x14ac:dyDescent="0.35">
      <c r="A342" s="2" t="s">
        <v>123</v>
      </c>
      <c r="D342" s="92"/>
      <c r="E342" s="93"/>
      <c r="F342" s="92"/>
      <c r="G342" s="93"/>
      <c r="H342" s="94"/>
      <c r="I342" s="95"/>
    </row>
    <row r="343" spans="1:9" x14ac:dyDescent="0.35">
      <c r="A343" s="2" t="s">
        <v>124</v>
      </c>
      <c r="D343" s="92"/>
      <c r="E343" s="93"/>
      <c r="F343" s="92"/>
      <c r="G343" s="93"/>
      <c r="H343" s="94"/>
      <c r="I343" s="95"/>
    </row>
    <row r="344" spans="1:9" x14ac:dyDescent="0.35">
      <c r="D344" s="96"/>
      <c r="E344" s="97"/>
      <c r="F344" s="96"/>
      <c r="G344" s="97"/>
      <c r="H344" s="98"/>
      <c r="I344" s="99"/>
    </row>
    <row r="345" spans="1:9" x14ac:dyDescent="0.35">
      <c r="A345" s="2" t="s">
        <v>125</v>
      </c>
      <c r="D345" s="88"/>
      <c r="E345" s="89"/>
      <c r="F345" s="88"/>
      <c r="G345" s="89"/>
      <c r="H345" s="90">
        <f xml:space="preserve"> $D345 + $F345</f>
        <v>0</v>
      </c>
      <c r="I345" s="91"/>
    </row>
    <row r="346" spans="1:9" x14ac:dyDescent="0.35">
      <c r="A346" s="2" t="s">
        <v>126</v>
      </c>
      <c r="D346" s="92"/>
      <c r="E346" s="93"/>
      <c r="F346" s="92"/>
      <c r="G346" s="93"/>
      <c r="H346" s="94"/>
      <c r="I346" s="95"/>
    </row>
    <row r="347" spans="1:9" x14ac:dyDescent="0.35">
      <c r="A347" s="2" t="s">
        <v>127</v>
      </c>
      <c r="D347" s="92"/>
      <c r="E347" s="93"/>
      <c r="F347" s="92"/>
      <c r="G347" s="93"/>
      <c r="H347" s="94"/>
      <c r="I347" s="95"/>
    </row>
    <row r="348" spans="1:9" x14ac:dyDescent="0.35">
      <c r="A348" s="100" t="s">
        <v>128</v>
      </c>
      <c r="D348" s="92"/>
      <c r="E348" s="93"/>
      <c r="F348" s="92"/>
      <c r="G348" s="93"/>
      <c r="H348" s="94"/>
      <c r="I348" s="95"/>
    </row>
    <row r="349" spans="1:9" x14ac:dyDescent="0.35">
      <c r="A349" s="100" t="s">
        <v>129</v>
      </c>
      <c r="D349" s="92"/>
      <c r="E349" s="93"/>
      <c r="F349" s="92"/>
      <c r="G349" s="93"/>
      <c r="H349" s="94"/>
      <c r="I349" s="95"/>
    </row>
    <row r="350" spans="1:9" x14ac:dyDescent="0.35">
      <c r="A350" s="100"/>
      <c r="D350" s="96"/>
      <c r="E350" s="97"/>
      <c r="F350" s="96"/>
      <c r="G350" s="97"/>
      <c r="H350" s="98"/>
      <c r="I350" s="99"/>
    </row>
    <row r="351" spans="1:9" x14ac:dyDescent="0.35">
      <c r="A351" s="101" t="s">
        <v>130</v>
      </c>
      <c r="B351" s="101"/>
      <c r="C351" s="102"/>
      <c r="D351" s="90">
        <f xml:space="preserve"> D301 + D305 + D308 + D311 + D315 + D317 + D319 + D322 + D325 + D327 + D330 + D333 + D337 + D341 + D345</f>
        <v>0</v>
      </c>
      <c r="E351" s="91"/>
      <c r="F351" s="90">
        <f xml:space="preserve"> F301 + F305 + F308 + F311 + F315 + F317 + F319 + F322 + F325 + F327 + F330 + F333 + F337 + F341 + F345</f>
        <v>0</v>
      </c>
      <c r="G351" s="91"/>
      <c r="H351" s="90">
        <f xml:space="preserve"> $D351 + $F351</f>
        <v>0</v>
      </c>
      <c r="I351" s="91"/>
    </row>
    <row r="352" spans="1:9" ht="15.65" customHeight="1" x14ac:dyDescent="0.35">
      <c r="A352" s="101"/>
      <c r="B352" s="101"/>
      <c r="C352" s="102"/>
      <c r="D352" s="94"/>
      <c r="E352" s="95"/>
      <c r="F352" s="94"/>
      <c r="G352" s="95"/>
      <c r="H352" s="94"/>
      <c r="I352" s="95"/>
    </row>
    <row r="353" spans="1:10" x14ac:dyDescent="0.35">
      <c r="A353" s="101"/>
      <c r="B353" s="101"/>
      <c r="C353" s="102"/>
      <c r="D353" s="98"/>
      <c r="E353" s="99"/>
      <c r="F353" s="98"/>
      <c r="G353" s="99"/>
      <c r="H353" s="98"/>
      <c r="I353" s="99"/>
    </row>
    <row r="356" spans="1:10" x14ac:dyDescent="0.35">
      <c r="A356" s="103" t="s">
        <v>131</v>
      </c>
      <c r="B356" s="103"/>
      <c r="C356" s="103"/>
      <c r="D356" s="103"/>
      <c r="E356" s="103"/>
      <c r="F356" s="103"/>
      <c r="G356" s="103"/>
      <c r="H356" s="103"/>
      <c r="I356" s="103"/>
      <c r="J356" s="103"/>
    </row>
    <row r="357" spans="1:10" x14ac:dyDescent="0.35">
      <c r="A357" s="103"/>
      <c r="B357" s="103"/>
      <c r="C357" s="103"/>
      <c r="D357" s="103"/>
      <c r="E357" s="103"/>
      <c r="F357" s="103"/>
      <c r="G357" s="103"/>
      <c r="H357" s="103"/>
      <c r="I357" s="103"/>
      <c r="J357" s="103"/>
    </row>
    <row r="358" spans="1:10" x14ac:dyDescent="0.35">
      <c r="A358" s="103"/>
      <c r="B358" s="103"/>
      <c r="C358" s="103"/>
      <c r="D358" s="103"/>
      <c r="E358" s="103"/>
      <c r="F358" s="103"/>
      <c r="G358" s="103"/>
      <c r="H358" s="103"/>
      <c r="I358" s="103"/>
      <c r="J358" s="103"/>
    </row>
    <row r="359" spans="1:10" x14ac:dyDescent="0.35">
      <c r="A359" s="75" t="s">
        <v>132</v>
      </c>
      <c r="B359" s="14"/>
      <c r="C359" s="14"/>
      <c r="D359" s="14"/>
      <c r="E359" s="14"/>
      <c r="F359" s="14"/>
      <c r="G359" s="14"/>
      <c r="H359" s="14"/>
      <c r="I359" s="14"/>
      <c r="J359" s="14"/>
    </row>
    <row r="360" spans="1:10" x14ac:dyDescent="0.35">
      <c r="A360" s="14"/>
      <c r="B360" s="14"/>
      <c r="C360" s="14"/>
      <c r="D360" s="14"/>
      <c r="E360" s="14"/>
      <c r="F360" s="14"/>
      <c r="G360" s="14"/>
      <c r="H360" s="14"/>
      <c r="I360" s="14"/>
      <c r="J360" s="14"/>
    </row>
    <row r="361" spans="1:10" x14ac:dyDescent="0.35">
      <c r="A361" s="14"/>
      <c r="B361" s="14"/>
      <c r="C361" s="14"/>
      <c r="D361" s="14"/>
      <c r="E361" s="14"/>
      <c r="F361" s="14"/>
      <c r="G361" s="14"/>
      <c r="H361" s="14"/>
      <c r="I361" s="14"/>
      <c r="J361" s="14"/>
    </row>
    <row r="362" spans="1:10" x14ac:dyDescent="0.35">
      <c r="A362" s="14"/>
      <c r="B362" s="14"/>
      <c r="C362" s="14"/>
      <c r="D362" s="14"/>
      <c r="E362" s="14"/>
      <c r="F362" s="14"/>
      <c r="G362" s="14"/>
      <c r="H362" s="14"/>
      <c r="I362" s="14"/>
      <c r="J362" s="14"/>
    </row>
    <row r="363" spans="1:10" x14ac:dyDescent="0.35">
      <c r="A363" s="14"/>
      <c r="B363" s="14"/>
      <c r="C363" s="14"/>
      <c r="D363" s="14"/>
      <c r="E363" s="14"/>
      <c r="F363" s="14"/>
      <c r="G363" s="14"/>
      <c r="H363" s="14"/>
      <c r="I363" s="14"/>
      <c r="J363" s="14"/>
    </row>
    <row r="364" spans="1:10" ht="37.5" customHeight="1" x14ac:dyDescent="0.35">
      <c r="A364" s="14"/>
      <c r="B364" s="14"/>
      <c r="C364" s="14"/>
      <c r="D364" s="14"/>
      <c r="E364" s="14"/>
      <c r="F364" s="14"/>
      <c r="G364" s="14"/>
      <c r="H364" s="14"/>
      <c r="I364" s="14"/>
      <c r="J364" s="14"/>
    </row>
    <row r="365" spans="1:10" x14ac:dyDescent="0.35">
      <c r="A365" s="14" t="s">
        <v>133</v>
      </c>
      <c r="B365" s="14"/>
      <c r="C365" s="14"/>
      <c r="D365" s="14"/>
      <c r="E365" s="14"/>
      <c r="F365" s="14"/>
      <c r="G365" s="14"/>
      <c r="H365" s="14"/>
      <c r="I365" s="14"/>
      <c r="J365" s="14"/>
    </row>
    <row r="366" spans="1:10" x14ac:dyDescent="0.35">
      <c r="A366" s="14"/>
      <c r="B366" s="14"/>
      <c r="C366" s="14"/>
      <c r="D366" s="14"/>
      <c r="E366" s="14"/>
      <c r="F366" s="14"/>
      <c r="G366" s="14"/>
      <c r="H366" s="14"/>
      <c r="I366" s="14"/>
      <c r="J366" s="14"/>
    </row>
    <row r="367" spans="1:10" x14ac:dyDescent="0.35">
      <c r="A367" s="14"/>
      <c r="B367" s="14"/>
      <c r="C367" s="14"/>
      <c r="D367" s="14"/>
      <c r="E367" s="14"/>
      <c r="F367" s="14"/>
      <c r="G367" s="14"/>
      <c r="H367" s="14"/>
      <c r="I367" s="14"/>
      <c r="J367" s="14"/>
    </row>
    <row r="368" spans="1:10" x14ac:dyDescent="0.35">
      <c r="A368" s="104"/>
      <c r="B368" s="104"/>
      <c r="C368" s="104"/>
      <c r="D368" s="105"/>
      <c r="E368" s="106"/>
      <c r="F368" s="106"/>
      <c r="G368" s="106"/>
      <c r="H368" s="106"/>
      <c r="I368" s="107"/>
      <c r="J368" s="104"/>
    </row>
    <row r="370" spans="1:10" x14ac:dyDescent="0.35">
      <c r="A370" s="14" t="s">
        <v>134</v>
      </c>
      <c r="B370" s="14"/>
      <c r="C370" s="14"/>
      <c r="D370" s="14"/>
      <c r="E370" s="14"/>
      <c r="F370" s="14"/>
      <c r="G370" s="14"/>
      <c r="H370" s="14"/>
      <c r="I370" s="14"/>
      <c r="J370" s="14"/>
    </row>
    <row r="371" spans="1:10" x14ac:dyDescent="0.35">
      <c r="A371" s="14"/>
      <c r="B371" s="14"/>
      <c r="C371" s="14"/>
      <c r="D371" s="14"/>
      <c r="E371" s="14"/>
      <c r="F371" s="14"/>
      <c r="G371" s="14"/>
      <c r="H371" s="14"/>
      <c r="I371" s="14"/>
      <c r="J371" s="14"/>
    </row>
    <row r="372" spans="1:10" x14ac:dyDescent="0.35">
      <c r="A372" s="14"/>
      <c r="B372" s="14"/>
      <c r="C372" s="14"/>
      <c r="D372" s="14"/>
      <c r="E372" s="14"/>
      <c r="F372" s="14"/>
      <c r="G372" s="14"/>
      <c r="H372" s="14"/>
      <c r="I372" s="14"/>
      <c r="J372" s="14"/>
    </row>
    <row r="374" spans="1:10" x14ac:dyDescent="0.35">
      <c r="D374" s="14" t="s">
        <v>94</v>
      </c>
      <c r="E374" s="14"/>
      <c r="F374" s="14" t="s">
        <v>95</v>
      </c>
      <c r="G374" s="14"/>
      <c r="H374" s="14" t="s">
        <v>96</v>
      </c>
      <c r="I374" s="14"/>
    </row>
    <row r="375" spans="1:10" x14ac:dyDescent="0.35">
      <c r="D375" s="14"/>
      <c r="E375" s="14"/>
      <c r="F375" s="14"/>
      <c r="G375" s="14"/>
      <c r="H375" s="14"/>
      <c r="I375" s="14"/>
    </row>
    <row r="376" spans="1:10" x14ac:dyDescent="0.35">
      <c r="D376" s="14"/>
      <c r="E376" s="14"/>
      <c r="F376" s="14"/>
      <c r="G376" s="14"/>
      <c r="H376" s="14"/>
      <c r="I376" s="14"/>
    </row>
    <row r="377" spans="1:10" x14ac:dyDescent="0.35">
      <c r="D377" s="14"/>
      <c r="E377" s="14"/>
      <c r="F377" s="14"/>
      <c r="G377" s="14"/>
      <c r="H377" s="14"/>
      <c r="I377" s="14"/>
    </row>
    <row r="378" spans="1:10" x14ac:dyDescent="0.35">
      <c r="A378" s="2" t="s">
        <v>97</v>
      </c>
      <c r="D378" s="76"/>
      <c r="E378" s="77"/>
      <c r="F378" s="76"/>
      <c r="G378" s="77"/>
      <c r="H378" s="78">
        <f xml:space="preserve"> $D378 + $F378</f>
        <v>0</v>
      </c>
      <c r="I378" s="79"/>
    </row>
    <row r="379" spans="1:10" x14ac:dyDescent="0.35">
      <c r="A379" s="2" t="s">
        <v>98</v>
      </c>
      <c r="D379" s="80"/>
      <c r="E379" s="81"/>
      <c r="F379" s="80"/>
      <c r="G379" s="81"/>
      <c r="H379" s="82"/>
      <c r="I379" s="83"/>
    </row>
    <row r="380" spans="1:10" x14ac:dyDescent="0.35">
      <c r="A380" s="2" t="s">
        <v>99</v>
      </c>
      <c r="D380" s="80"/>
      <c r="E380" s="81"/>
      <c r="F380" s="80"/>
      <c r="G380" s="81"/>
      <c r="H380" s="82"/>
      <c r="I380" s="83"/>
    </row>
    <row r="381" spans="1:10" x14ac:dyDescent="0.35">
      <c r="D381" s="84"/>
      <c r="E381" s="85"/>
      <c r="F381" s="84"/>
      <c r="G381" s="85"/>
      <c r="H381" s="86"/>
      <c r="I381" s="87"/>
    </row>
    <row r="382" spans="1:10" x14ac:dyDescent="0.35">
      <c r="A382" s="2" t="s">
        <v>100</v>
      </c>
      <c r="D382" s="88"/>
      <c r="E382" s="89"/>
      <c r="F382" s="88"/>
      <c r="G382" s="89"/>
      <c r="H382" s="90">
        <f xml:space="preserve"> $D382 + $F382</f>
        <v>0</v>
      </c>
      <c r="I382" s="91"/>
    </row>
    <row r="383" spans="1:10" x14ac:dyDescent="0.35">
      <c r="A383" s="2" t="s">
        <v>135</v>
      </c>
      <c r="D383" s="92"/>
      <c r="E383" s="93"/>
      <c r="F383" s="92"/>
      <c r="G383" s="93"/>
      <c r="H383" s="94"/>
      <c r="I383" s="95"/>
    </row>
    <row r="384" spans="1:10" x14ac:dyDescent="0.35">
      <c r="D384" s="96"/>
      <c r="E384" s="97"/>
      <c r="F384" s="96"/>
      <c r="G384" s="97"/>
      <c r="H384" s="98"/>
      <c r="I384" s="99"/>
    </row>
    <row r="385" spans="1:9" x14ac:dyDescent="0.35">
      <c r="A385" s="2" t="s">
        <v>102</v>
      </c>
      <c r="D385" s="88"/>
      <c r="E385" s="89"/>
      <c r="F385" s="88"/>
      <c r="G385" s="89"/>
      <c r="H385" s="90">
        <f xml:space="preserve"> $D385 + $F385</f>
        <v>0</v>
      </c>
      <c r="I385" s="91"/>
    </row>
    <row r="386" spans="1:9" x14ac:dyDescent="0.35">
      <c r="A386" s="2" t="s">
        <v>135</v>
      </c>
      <c r="D386" s="92"/>
      <c r="E386" s="93"/>
      <c r="F386" s="92"/>
      <c r="G386" s="93"/>
      <c r="H386" s="94"/>
      <c r="I386" s="95"/>
    </row>
    <row r="387" spans="1:9" x14ac:dyDescent="0.35">
      <c r="D387" s="96"/>
      <c r="E387" s="97"/>
      <c r="F387" s="96"/>
      <c r="G387" s="97"/>
      <c r="H387" s="98"/>
      <c r="I387" s="99"/>
    </row>
    <row r="388" spans="1:9" x14ac:dyDescent="0.35">
      <c r="A388" s="2" t="s">
        <v>103</v>
      </c>
      <c r="D388" s="88"/>
      <c r="E388" s="89"/>
      <c r="F388" s="88"/>
      <c r="G388" s="89"/>
      <c r="H388" s="90">
        <f xml:space="preserve"> $D388 + $F388</f>
        <v>0</v>
      </c>
      <c r="I388" s="91"/>
    </row>
    <row r="389" spans="1:9" x14ac:dyDescent="0.35">
      <c r="A389" s="2" t="s">
        <v>104</v>
      </c>
      <c r="D389" s="92"/>
      <c r="E389" s="93"/>
      <c r="F389" s="92"/>
      <c r="G389" s="93"/>
      <c r="H389" s="94"/>
      <c r="I389" s="95"/>
    </row>
    <row r="390" spans="1:9" x14ac:dyDescent="0.35">
      <c r="A390" s="2" t="s">
        <v>105</v>
      </c>
      <c r="D390" s="92"/>
      <c r="E390" s="93"/>
      <c r="F390" s="92"/>
      <c r="G390" s="93"/>
      <c r="H390" s="94"/>
      <c r="I390" s="95"/>
    </row>
    <row r="391" spans="1:9" x14ac:dyDescent="0.35">
      <c r="D391" s="96"/>
      <c r="E391" s="97"/>
      <c r="F391" s="96"/>
      <c r="G391" s="97"/>
      <c r="H391" s="98"/>
      <c r="I391" s="99"/>
    </row>
    <row r="392" spans="1:9" x14ac:dyDescent="0.35">
      <c r="A392" s="2" t="s">
        <v>106</v>
      </c>
      <c r="D392" s="88"/>
      <c r="E392" s="89"/>
      <c r="F392" s="88"/>
      <c r="G392" s="89"/>
      <c r="H392" s="90">
        <f xml:space="preserve"> $D392 + $F392</f>
        <v>0</v>
      </c>
      <c r="I392" s="91"/>
    </row>
    <row r="393" spans="1:9" x14ac:dyDescent="0.35">
      <c r="D393" s="96"/>
      <c r="E393" s="97"/>
      <c r="F393" s="96"/>
      <c r="G393" s="97"/>
      <c r="H393" s="98"/>
      <c r="I393" s="99"/>
    </row>
    <row r="394" spans="1:9" x14ac:dyDescent="0.35">
      <c r="A394" s="2" t="s">
        <v>107</v>
      </c>
      <c r="D394" s="88"/>
      <c r="E394" s="89"/>
      <c r="F394" s="88"/>
      <c r="G394" s="89"/>
      <c r="H394" s="90">
        <f xml:space="preserve"> $D394 + $F394</f>
        <v>0</v>
      </c>
      <c r="I394" s="91"/>
    </row>
    <row r="395" spans="1:9" x14ac:dyDescent="0.35">
      <c r="D395" s="96"/>
      <c r="E395" s="97"/>
      <c r="F395" s="96"/>
      <c r="G395" s="97"/>
      <c r="H395" s="98"/>
      <c r="I395" s="99"/>
    </row>
    <row r="396" spans="1:9" x14ac:dyDescent="0.35">
      <c r="A396" s="2" t="s">
        <v>108</v>
      </c>
      <c r="D396" s="88"/>
      <c r="E396" s="89"/>
      <c r="F396" s="88"/>
      <c r="G396" s="89"/>
      <c r="H396" s="90">
        <f xml:space="preserve"> $D396 + $F396</f>
        <v>0</v>
      </c>
      <c r="I396" s="91"/>
    </row>
    <row r="397" spans="1:9" x14ac:dyDescent="0.35">
      <c r="A397" s="2" t="s">
        <v>109</v>
      </c>
      <c r="D397" s="92"/>
      <c r="E397" s="93"/>
      <c r="F397" s="92"/>
      <c r="G397" s="93"/>
      <c r="H397" s="94"/>
      <c r="I397" s="95"/>
    </row>
    <row r="398" spans="1:9" x14ac:dyDescent="0.35">
      <c r="D398" s="96"/>
      <c r="E398" s="97"/>
      <c r="F398" s="96"/>
      <c r="G398" s="97"/>
      <c r="H398" s="98"/>
      <c r="I398" s="99"/>
    </row>
    <row r="399" spans="1:9" x14ac:dyDescent="0.35">
      <c r="A399" s="2" t="s">
        <v>110</v>
      </c>
      <c r="D399" s="88"/>
      <c r="E399" s="89"/>
      <c r="F399" s="88"/>
      <c r="G399" s="89"/>
      <c r="H399" s="90">
        <f xml:space="preserve"> $D399 + $F399</f>
        <v>0</v>
      </c>
      <c r="I399" s="91"/>
    </row>
    <row r="400" spans="1:9" x14ac:dyDescent="0.35">
      <c r="A400" s="2" t="s">
        <v>109</v>
      </c>
      <c r="D400" s="92"/>
      <c r="E400" s="93"/>
      <c r="F400" s="92"/>
      <c r="G400" s="93"/>
      <c r="H400" s="94"/>
      <c r="I400" s="95"/>
    </row>
    <row r="401" spans="1:9" x14ac:dyDescent="0.35">
      <c r="D401" s="96"/>
      <c r="E401" s="97"/>
      <c r="F401" s="96"/>
      <c r="G401" s="97"/>
      <c r="H401" s="98"/>
      <c r="I401" s="99"/>
    </row>
    <row r="402" spans="1:9" x14ac:dyDescent="0.35">
      <c r="A402" s="2" t="s">
        <v>111</v>
      </c>
      <c r="D402" s="88"/>
      <c r="E402" s="89"/>
      <c r="F402" s="88"/>
      <c r="G402" s="89"/>
      <c r="H402" s="90">
        <f xml:space="preserve"> $D402 + $F402</f>
        <v>0</v>
      </c>
      <c r="I402" s="91"/>
    </row>
    <row r="403" spans="1:9" x14ac:dyDescent="0.35">
      <c r="D403" s="96"/>
      <c r="E403" s="97"/>
      <c r="F403" s="96"/>
      <c r="G403" s="97"/>
      <c r="H403" s="98"/>
      <c r="I403" s="99"/>
    </row>
    <row r="404" spans="1:9" x14ac:dyDescent="0.35">
      <c r="A404" s="2" t="s">
        <v>112</v>
      </c>
      <c r="D404" s="88"/>
      <c r="E404" s="89"/>
      <c r="F404" s="88"/>
      <c r="G404" s="89"/>
      <c r="H404" s="90">
        <f xml:space="preserve"> $D404 + $F404</f>
        <v>0</v>
      </c>
      <c r="I404" s="91"/>
    </row>
    <row r="405" spans="1:9" x14ac:dyDescent="0.35">
      <c r="A405" s="2" t="s">
        <v>113</v>
      </c>
      <c r="D405" s="92"/>
      <c r="E405" s="93"/>
      <c r="F405" s="92"/>
      <c r="G405" s="93"/>
      <c r="H405" s="94"/>
      <c r="I405" s="95"/>
    </row>
    <row r="406" spans="1:9" x14ac:dyDescent="0.35">
      <c r="D406" s="96"/>
      <c r="E406" s="97"/>
      <c r="F406" s="96"/>
      <c r="G406" s="97"/>
      <c r="H406" s="98"/>
      <c r="I406" s="99"/>
    </row>
    <row r="407" spans="1:9" x14ac:dyDescent="0.35">
      <c r="A407" s="2" t="s">
        <v>114</v>
      </c>
      <c r="D407" s="88"/>
      <c r="E407" s="89"/>
      <c r="F407" s="88"/>
      <c r="G407" s="89"/>
      <c r="H407" s="90">
        <f xml:space="preserve"> $D407 + $F407</f>
        <v>0</v>
      </c>
      <c r="I407" s="91"/>
    </row>
    <row r="408" spans="1:9" x14ac:dyDescent="0.35">
      <c r="A408" s="2" t="s">
        <v>115</v>
      </c>
      <c r="D408" s="92"/>
      <c r="E408" s="93"/>
      <c r="F408" s="92"/>
      <c r="G408" s="93"/>
      <c r="H408" s="94"/>
      <c r="I408" s="95"/>
    </row>
    <row r="409" spans="1:9" x14ac:dyDescent="0.35">
      <c r="D409" s="96"/>
      <c r="E409" s="97"/>
      <c r="F409" s="96"/>
      <c r="G409" s="97"/>
      <c r="H409" s="98"/>
      <c r="I409" s="99"/>
    </row>
    <row r="410" spans="1:9" x14ac:dyDescent="0.35">
      <c r="A410" s="2" t="s">
        <v>116</v>
      </c>
      <c r="D410" s="88"/>
      <c r="E410" s="89"/>
      <c r="F410" s="88"/>
      <c r="G410" s="89"/>
      <c r="H410" s="90">
        <f xml:space="preserve"> $D410 + $F410</f>
        <v>0</v>
      </c>
      <c r="I410" s="91"/>
    </row>
    <row r="411" spans="1:9" x14ac:dyDescent="0.35">
      <c r="A411" s="2" t="s">
        <v>117</v>
      </c>
      <c r="D411" s="92"/>
      <c r="E411" s="93"/>
      <c r="F411" s="92"/>
      <c r="G411" s="93"/>
      <c r="H411" s="94"/>
      <c r="I411" s="95"/>
    </row>
    <row r="412" spans="1:9" x14ac:dyDescent="0.35">
      <c r="A412" s="2" t="s">
        <v>118</v>
      </c>
      <c r="D412" s="92"/>
      <c r="E412" s="93"/>
      <c r="F412" s="92"/>
      <c r="G412" s="93"/>
      <c r="H412" s="94"/>
      <c r="I412" s="95"/>
    </row>
    <row r="413" spans="1:9" x14ac:dyDescent="0.35">
      <c r="D413" s="96"/>
      <c r="E413" s="97"/>
      <c r="F413" s="96"/>
      <c r="G413" s="97"/>
      <c r="H413" s="98"/>
      <c r="I413" s="99"/>
    </row>
    <row r="414" spans="1:9" x14ac:dyDescent="0.35">
      <c r="A414" s="2" t="s">
        <v>119</v>
      </c>
      <c r="D414" s="88"/>
      <c r="E414" s="89"/>
      <c r="F414" s="88"/>
      <c r="G414" s="89"/>
      <c r="H414" s="90">
        <f xml:space="preserve"> $D414 + $F414</f>
        <v>0</v>
      </c>
      <c r="I414" s="91"/>
    </row>
    <row r="415" spans="1:9" x14ac:dyDescent="0.35">
      <c r="A415" s="2" t="s">
        <v>120</v>
      </c>
      <c r="D415" s="92"/>
      <c r="E415" s="93"/>
      <c r="F415" s="92"/>
      <c r="G415" s="93"/>
      <c r="H415" s="94"/>
      <c r="I415" s="95"/>
    </row>
    <row r="416" spans="1:9" x14ac:dyDescent="0.35">
      <c r="A416" s="2" t="s">
        <v>136</v>
      </c>
      <c r="D416" s="92"/>
      <c r="E416" s="93"/>
      <c r="F416" s="92"/>
      <c r="G416" s="93"/>
      <c r="H416" s="94"/>
      <c r="I416" s="95"/>
    </row>
    <row r="417" spans="1:9" x14ac:dyDescent="0.35">
      <c r="D417" s="96"/>
      <c r="E417" s="97"/>
      <c r="F417" s="96"/>
      <c r="G417" s="97"/>
      <c r="H417" s="98"/>
      <c r="I417" s="99"/>
    </row>
    <row r="418" spans="1:9" x14ac:dyDescent="0.35">
      <c r="A418" s="2" t="s">
        <v>137</v>
      </c>
      <c r="D418" s="88"/>
      <c r="E418" s="89"/>
      <c r="F418" s="88"/>
      <c r="G418" s="89"/>
      <c r="H418" s="90">
        <f xml:space="preserve"> $D418 + $F418</f>
        <v>0</v>
      </c>
      <c r="I418" s="91"/>
    </row>
    <row r="419" spans="1:9" x14ac:dyDescent="0.35">
      <c r="A419" s="2" t="s">
        <v>138</v>
      </c>
      <c r="D419" s="92"/>
      <c r="E419" s="93"/>
      <c r="F419" s="92"/>
      <c r="G419" s="93"/>
      <c r="H419" s="94"/>
      <c r="I419" s="95"/>
    </row>
    <row r="420" spans="1:9" x14ac:dyDescent="0.35">
      <c r="D420" s="96"/>
      <c r="E420" s="97"/>
      <c r="F420" s="96"/>
      <c r="G420" s="97"/>
      <c r="H420" s="98"/>
      <c r="I420" s="99"/>
    </row>
    <row r="421" spans="1:9" x14ac:dyDescent="0.35">
      <c r="A421" s="3" t="s">
        <v>139</v>
      </c>
      <c r="D421" s="88"/>
      <c r="E421" s="89"/>
      <c r="F421" s="88"/>
      <c r="G421" s="89"/>
      <c r="H421" s="90">
        <f xml:space="preserve"> $D421 + $F421</f>
        <v>0</v>
      </c>
      <c r="I421" s="91"/>
    </row>
    <row r="422" spans="1:9" x14ac:dyDescent="0.35">
      <c r="A422" s="108" t="s">
        <v>140</v>
      </c>
      <c r="B422" s="108"/>
      <c r="C422" s="109"/>
      <c r="D422" s="92"/>
      <c r="E422" s="93"/>
      <c r="F422" s="92"/>
      <c r="G422" s="93"/>
      <c r="H422" s="94"/>
      <c r="I422" s="95"/>
    </row>
    <row r="423" spans="1:9" x14ac:dyDescent="0.35">
      <c r="A423" s="108"/>
      <c r="B423" s="108"/>
      <c r="C423" s="109"/>
      <c r="D423" s="96"/>
      <c r="E423" s="97"/>
      <c r="F423" s="96"/>
      <c r="G423" s="97"/>
      <c r="H423" s="98"/>
      <c r="I423" s="99"/>
    </row>
    <row r="426" spans="1:9" x14ac:dyDescent="0.35">
      <c r="A426" s="1" t="s">
        <v>141</v>
      </c>
    </row>
    <row r="428" spans="1:9" x14ac:dyDescent="0.35">
      <c r="A428" s="2" t="s">
        <v>142</v>
      </c>
    </row>
    <row r="430" spans="1:9" x14ac:dyDescent="0.35">
      <c r="D430" s="38"/>
      <c r="E430" s="39"/>
      <c r="F430" s="39"/>
      <c r="G430" s="39"/>
      <c r="H430" s="39"/>
      <c r="I430" s="40"/>
    </row>
    <row r="432" spans="1:9" x14ac:dyDescent="0.35">
      <c r="A432" s="2" t="s">
        <v>143</v>
      </c>
    </row>
    <row r="434" spans="1:9" x14ac:dyDescent="0.35">
      <c r="D434" s="3" t="s">
        <v>63</v>
      </c>
      <c r="G434" s="3" t="s">
        <v>64</v>
      </c>
    </row>
    <row r="436" spans="1:9" x14ac:dyDescent="0.35">
      <c r="A436" s="2" t="s">
        <v>144</v>
      </c>
      <c r="D436" s="52"/>
      <c r="E436" s="53"/>
      <c r="F436" s="53"/>
      <c r="G436" s="52"/>
      <c r="H436" s="53"/>
      <c r="I436" s="54"/>
    </row>
    <row r="437" spans="1:9" x14ac:dyDescent="0.35">
      <c r="A437" s="2" t="s">
        <v>145</v>
      </c>
      <c r="D437" s="60"/>
      <c r="E437" s="61"/>
      <c r="F437" s="61"/>
      <c r="G437" s="60"/>
      <c r="H437" s="61"/>
      <c r="I437" s="62"/>
    </row>
    <row r="438" spans="1:9" x14ac:dyDescent="0.35">
      <c r="A438" s="2" t="s">
        <v>146</v>
      </c>
      <c r="D438" s="60"/>
      <c r="E438" s="61"/>
      <c r="F438" s="61"/>
      <c r="G438" s="60"/>
      <c r="H438" s="61"/>
      <c r="I438" s="62"/>
    </row>
    <row r="439" spans="1:9" x14ac:dyDescent="0.35">
      <c r="A439" s="2" t="s">
        <v>147</v>
      </c>
      <c r="D439" s="60"/>
      <c r="E439" s="61"/>
      <c r="F439" s="61"/>
      <c r="G439" s="60"/>
      <c r="H439" s="61"/>
      <c r="I439" s="62"/>
    </row>
    <row r="440" spans="1:9" x14ac:dyDescent="0.35">
      <c r="D440" s="55"/>
      <c r="E440" s="56"/>
      <c r="F440" s="56"/>
      <c r="G440" s="55"/>
      <c r="H440" s="56"/>
      <c r="I440" s="57"/>
    </row>
    <row r="441" spans="1:9" x14ac:dyDescent="0.35">
      <c r="A441" s="2" t="s">
        <v>148</v>
      </c>
      <c r="D441" s="4"/>
      <c r="E441" s="5"/>
      <c r="F441" s="6"/>
      <c r="G441" s="4"/>
      <c r="H441" s="5"/>
      <c r="I441" s="6"/>
    </row>
    <row r="442" spans="1:9" x14ac:dyDescent="0.35">
      <c r="A442" s="2" t="s">
        <v>149</v>
      </c>
      <c r="D442" s="7"/>
      <c r="E442" s="8"/>
      <c r="F442" s="9"/>
      <c r="G442" s="7"/>
      <c r="H442" s="8"/>
      <c r="I442" s="9"/>
    </row>
    <row r="443" spans="1:9" x14ac:dyDescent="0.35">
      <c r="A443" s="2" t="s">
        <v>150</v>
      </c>
      <c r="D443" s="7"/>
      <c r="E443" s="8"/>
      <c r="F443" s="9"/>
      <c r="G443" s="7"/>
      <c r="H443" s="8"/>
      <c r="I443" s="9"/>
    </row>
    <row r="444" spans="1:9" x14ac:dyDescent="0.35">
      <c r="D444" s="10"/>
      <c r="E444" s="11"/>
      <c r="F444" s="12"/>
      <c r="G444" s="10"/>
      <c r="H444" s="11"/>
      <c r="I444" s="12"/>
    </row>
    <row r="445" spans="1:9" x14ac:dyDescent="0.35">
      <c r="A445" s="2" t="s">
        <v>151</v>
      </c>
      <c r="D445" s="4"/>
      <c r="E445" s="5"/>
      <c r="F445" s="6"/>
      <c r="G445" s="4"/>
      <c r="H445" s="5"/>
      <c r="I445" s="6"/>
    </row>
    <row r="446" spans="1:9" x14ac:dyDescent="0.35">
      <c r="A446" s="2" t="s">
        <v>152</v>
      </c>
      <c r="D446" s="7"/>
      <c r="E446" s="8"/>
      <c r="F446" s="9"/>
      <c r="G446" s="7"/>
      <c r="H446" s="8"/>
      <c r="I446" s="9"/>
    </row>
    <row r="447" spans="1:9" x14ac:dyDescent="0.35">
      <c r="D447" s="10"/>
      <c r="E447" s="11"/>
      <c r="F447" s="12"/>
      <c r="G447" s="10"/>
      <c r="H447" s="11"/>
      <c r="I447" s="12"/>
    </row>
    <row r="448" spans="1:9" x14ac:dyDescent="0.35">
      <c r="A448" s="2" t="s">
        <v>153</v>
      </c>
      <c r="D448" s="4"/>
      <c r="E448" s="5"/>
      <c r="F448" s="6"/>
      <c r="G448" s="4"/>
      <c r="H448" s="5"/>
      <c r="I448" s="6"/>
    </row>
    <row r="449" spans="1:10" x14ac:dyDescent="0.35">
      <c r="A449" s="2" t="s">
        <v>154</v>
      </c>
      <c r="D449" s="7"/>
      <c r="E449" s="8"/>
      <c r="F449" s="9"/>
      <c r="G449" s="7"/>
      <c r="H449" s="8"/>
      <c r="I449" s="9"/>
    </row>
    <row r="450" spans="1:10" x14ac:dyDescent="0.35">
      <c r="A450" s="2" t="s">
        <v>155</v>
      </c>
      <c r="D450" s="7"/>
      <c r="E450" s="8"/>
      <c r="F450" s="9"/>
      <c r="G450" s="7"/>
      <c r="H450" s="8"/>
      <c r="I450" s="9"/>
    </row>
    <row r="451" spans="1:10" x14ac:dyDescent="0.35">
      <c r="D451" s="10"/>
      <c r="E451" s="11"/>
      <c r="F451" s="12"/>
      <c r="G451" s="10"/>
      <c r="H451" s="11"/>
      <c r="I451" s="12"/>
    </row>
    <row r="454" spans="1:10" x14ac:dyDescent="0.35">
      <c r="A454" s="1" t="s">
        <v>156</v>
      </c>
    </row>
    <row r="456" spans="1:10" x14ac:dyDescent="0.35">
      <c r="A456" s="14" t="s">
        <v>157</v>
      </c>
      <c r="B456" s="14"/>
      <c r="C456" s="14"/>
      <c r="D456" s="14"/>
      <c r="E456" s="14"/>
      <c r="F456" s="14"/>
      <c r="G456" s="14"/>
      <c r="H456" s="14"/>
      <c r="I456" s="14"/>
      <c r="J456" s="14"/>
    </row>
    <row r="457" spans="1:10" x14ac:dyDescent="0.35">
      <c r="A457" s="14"/>
      <c r="B457" s="14"/>
      <c r="C457" s="14"/>
      <c r="D457" s="14"/>
      <c r="E457" s="14"/>
      <c r="F457" s="14"/>
      <c r="G457" s="14"/>
      <c r="H457" s="14"/>
      <c r="I457" s="14"/>
      <c r="J457" s="14"/>
    </row>
    <row r="458" spans="1:10" x14ac:dyDescent="0.35">
      <c r="A458" s="14"/>
      <c r="B458" s="14"/>
      <c r="C458" s="14"/>
      <c r="D458" s="14"/>
      <c r="E458" s="14"/>
      <c r="F458" s="14"/>
      <c r="G458" s="14"/>
      <c r="H458" s="14"/>
      <c r="I458" s="14"/>
      <c r="J458" s="14"/>
    </row>
    <row r="459" spans="1:10" x14ac:dyDescent="0.35">
      <c r="A459" s="14"/>
      <c r="B459" s="14"/>
      <c r="C459" s="14"/>
      <c r="D459" s="14"/>
      <c r="E459" s="14"/>
      <c r="F459" s="14"/>
      <c r="G459" s="14"/>
      <c r="H459" s="14"/>
      <c r="I459" s="14"/>
      <c r="J459" s="14"/>
    </row>
    <row r="460" spans="1:10" x14ac:dyDescent="0.35">
      <c r="A460" s="14"/>
      <c r="B460" s="14"/>
      <c r="C460" s="14"/>
      <c r="D460" s="14"/>
      <c r="E460" s="14"/>
      <c r="F460" s="14"/>
      <c r="G460" s="14"/>
      <c r="H460" s="14"/>
      <c r="I460" s="14"/>
      <c r="J460" s="14"/>
    </row>
    <row r="461" spans="1:10" x14ac:dyDescent="0.35">
      <c r="A461" s="14"/>
      <c r="B461" s="14"/>
      <c r="C461" s="14"/>
      <c r="D461" s="14"/>
      <c r="E461" s="14"/>
      <c r="F461" s="14"/>
      <c r="G461" s="14"/>
      <c r="H461" s="14"/>
      <c r="I461" s="14"/>
      <c r="J461" s="14"/>
    </row>
    <row r="462" spans="1:10" x14ac:dyDescent="0.35">
      <c r="A462" s="14"/>
      <c r="B462" s="14"/>
      <c r="C462" s="14"/>
      <c r="D462" s="14"/>
      <c r="E462" s="14"/>
      <c r="F462" s="14"/>
      <c r="G462" s="14"/>
      <c r="H462" s="14"/>
      <c r="I462" s="14"/>
      <c r="J462" s="14"/>
    </row>
    <row r="463" spans="1:10" x14ac:dyDescent="0.35">
      <c r="A463" s="2" t="s">
        <v>158</v>
      </c>
    </row>
    <row r="465" spans="1:10" x14ac:dyDescent="0.35">
      <c r="A465" s="110" t="s">
        <v>159</v>
      </c>
      <c r="B465" s="110"/>
      <c r="C465" s="110"/>
      <c r="D465" s="110" t="s">
        <v>160</v>
      </c>
      <c r="E465" s="110"/>
      <c r="F465" s="110" t="s">
        <v>161</v>
      </c>
      <c r="G465" s="110"/>
      <c r="H465" s="110"/>
      <c r="I465" s="110" t="s">
        <v>162</v>
      </c>
      <c r="J465" s="110"/>
    </row>
    <row r="466" spans="1:10" x14ac:dyDescent="0.35">
      <c r="A466" s="110"/>
      <c r="B466" s="110"/>
      <c r="C466" s="110"/>
      <c r="D466" s="110"/>
      <c r="E466" s="110"/>
      <c r="F466" s="110"/>
      <c r="G466" s="110"/>
      <c r="H466" s="110"/>
      <c r="I466" s="110"/>
      <c r="J466" s="110"/>
    </row>
    <row r="467" spans="1:10" x14ac:dyDescent="0.35">
      <c r="A467" s="52"/>
      <c r="B467" s="53"/>
      <c r="C467" s="54"/>
      <c r="D467" s="111"/>
      <c r="E467" s="112"/>
      <c r="F467" s="52"/>
      <c r="G467" s="53"/>
      <c r="H467" s="54"/>
      <c r="I467" s="113"/>
      <c r="J467" s="114"/>
    </row>
    <row r="468" spans="1:10" x14ac:dyDescent="0.35">
      <c r="A468" s="55"/>
      <c r="B468" s="56"/>
      <c r="C468" s="57"/>
      <c r="D468" s="115"/>
      <c r="E468" s="116"/>
      <c r="F468" s="55"/>
      <c r="G468" s="56"/>
      <c r="H468" s="57"/>
      <c r="I468" s="117"/>
      <c r="J468" s="118"/>
    </row>
    <row r="469" spans="1:10" x14ac:dyDescent="0.35">
      <c r="A469" s="52"/>
      <c r="B469" s="53"/>
      <c r="C469" s="54"/>
      <c r="D469" s="111"/>
      <c r="E469" s="112"/>
      <c r="F469" s="52"/>
      <c r="G469" s="53"/>
      <c r="H469" s="54"/>
      <c r="I469" s="113"/>
      <c r="J469" s="114"/>
    </row>
    <row r="470" spans="1:10" x14ac:dyDescent="0.35">
      <c r="A470" s="55"/>
      <c r="B470" s="56"/>
      <c r="C470" s="57"/>
      <c r="D470" s="115"/>
      <c r="E470" s="116"/>
      <c r="F470" s="55"/>
      <c r="G470" s="56"/>
      <c r="H470" s="57"/>
      <c r="I470" s="117"/>
      <c r="J470" s="118"/>
    </row>
    <row r="471" spans="1:10" x14ac:dyDescent="0.35">
      <c r="A471" s="52"/>
      <c r="B471" s="53"/>
      <c r="C471" s="54"/>
      <c r="D471" s="111"/>
      <c r="E471" s="112"/>
      <c r="F471" s="52"/>
      <c r="G471" s="53"/>
      <c r="H471" s="54"/>
      <c r="I471" s="113"/>
      <c r="J471" s="114"/>
    </row>
    <row r="472" spans="1:10" x14ac:dyDescent="0.35">
      <c r="A472" s="55"/>
      <c r="B472" s="56"/>
      <c r="C472" s="57"/>
      <c r="D472" s="115"/>
      <c r="E472" s="116"/>
      <c r="F472" s="55"/>
      <c r="G472" s="56"/>
      <c r="H472" s="57"/>
      <c r="I472" s="117"/>
      <c r="J472" s="118"/>
    </row>
    <row r="473" spans="1:10" x14ac:dyDescent="0.35">
      <c r="A473" s="52"/>
      <c r="B473" s="53"/>
      <c r="C473" s="54"/>
      <c r="D473" s="111"/>
      <c r="E473" s="112"/>
      <c r="F473" s="52"/>
      <c r="G473" s="53"/>
      <c r="H473" s="54"/>
      <c r="I473" s="113"/>
      <c r="J473" s="114"/>
    </row>
    <row r="474" spans="1:10" x14ac:dyDescent="0.35">
      <c r="A474" s="55"/>
      <c r="B474" s="56"/>
      <c r="C474" s="57"/>
      <c r="D474" s="115"/>
      <c r="E474" s="116"/>
      <c r="F474" s="55"/>
      <c r="G474" s="56"/>
      <c r="H474" s="57"/>
      <c r="I474" s="117"/>
      <c r="J474" s="118"/>
    </row>
    <row r="475" spans="1:10" x14ac:dyDescent="0.35">
      <c r="A475" s="52"/>
      <c r="B475" s="53"/>
      <c r="C475" s="54"/>
      <c r="D475" s="111"/>
      <c r="E475" s="112"/>
      <c r="F475" s="52"/>
      <c r="G475" s="53"/>
      <c r="H475" s="54"/>
      <c r="I475" s="113"/>
      <c r="J475" s="114"/>
    </row>
    <row r="476" spans="1:10" x14ac:dyDescent="0.35">
      <c r="A476" s="55"/>
      <c r="B476" s="56"/>
      <c r="C476" s="57"/>
      <c r="D476" s="115"/>
      <c r="E476" s="116"/>
      <c r="F476" s="55"/>
      <c r="G476" s="56"/>
      <c r="H476" s="57"/>
      <c r="I476" s="117"/>
      <c r="J476" s="118"/>
    </row>
    <row r="477" spans="1:10" x14ac:dyDescent="0.35">
      <c r="A477" s="119" t="s">
        <v>163</v>
      </c>
      <c r="B477" s="120"/>
      <c r="C477" s="120"/>
      <c r="D477" s="120"/>
      <c r="E477" s="120"/>
      <c r="F477" s="120"/>
      <c r="G477" s="120"/>
      <c r="H477" s="121"/>
      <c r="I477" s="113"/>
      <c r="J477" s="114"/>
    </row>
    <row r="478" spans="1:10" x14ac:dyDescent="0.35">
      <c r="A478" s="122"/>
      <c r="B478" s="16"/>
      <c r="C478" s="16"/>
      <c r="D478" s="16"/>
      <c r="E478" s="16"/>
      <c r="F478" s="16"/>
      <c r="G478" s="16"/>
      <c r="H478" s="123"/>
      <c r="I478" s="124"/>
      <c r="J478" s="125"/>
    </row>
    <row r="479" spans="1:10" x14ac:dyDescent="0.35">
      <c r="A479" s="126"/>
      <c r="B479" s="127"/>
      <c r="C479" s="127"/>
      <c r="D479" s="127"/>
      <c r="E479" s="127"/>
      <c r="F479" s="127"/>
      <c r="G479" s="127"/>
      <c r="H479" s="128"/>
      <c r="I479" s="117"/>
      <c r="J479" s="118"/>
    </row>
    <row r="482" spans="1:10" x14ac:dyDescent="0.35">
      <c r="A482" s="17" t="s">
        <v>164</v>
      </c>
      <c r="B482" s="17"/>
      <c r="C482" s="17"/>
      <c r="D482" s="17"/>
      <c r="E482" s="17"/>
      <c r="F482" s="17"/>
      <c r="G482" s="17"/>
      <c r="H482" s="17"/>
      <c r="I482" s="17"/>
      <c r="J482" s="17"/>
    </row>
    <row r="483" spans="1:10" x14ac:dyDescent="0.35">
      <c r="A483" s="17"/>
      <c r="B483" s="17"/>
      <c r="C483" s="17"/>
      <c r="D483" s="17"/>
      <c r="E483" s="17"/>
      <c r="F483" s="17"/>
      <c r="G483" s="17"/>
      <c r="H483" s="17"/>
      <c r="I483" s="17"/>
      <c r="J483" s="17"/>
    </row>
    <row r="484" spans="1:10" x14ac:dyDescent="0.35">
      <c r="A484" s="17"/>
      <c r="B484" s="17"/>
      <c r="C484" s="17"/>
      <c r="D484" s="17"/>
      <c r="E484" s="17"/>
      <c r="F484" s="17"/>
      <c r="G484" s="17"/>
      <c r="H484" s="17"/>
      <c r="I484" s="17"/>
      <c r="J484" s="17"/>
    </row>
    <row r="485" spans="1:10" hidden="1" x14ac:dyDescent="0.35">
      <c r="A485" s="14"/>
      <c r="B485" s="14"/>
      <c r="C485" s="14"/>
      <c r="D485" s="14"/>
      <c r="E485" s="14"/>
      <c r="F485" s="14"/>
      <c r="G485" s="14"/>
      <c r="H485" s="14"/>
      <c r="I485" s="14"/>
      <c r="J485" s="14"/>
    </row>
    <row r="486" spans="1:10" hidden="1" x14ac:dyDescent="0.35">
      <c r="A486" s="14"/>
      <c r="B486" s="14"/>
      <c r="C486" s="14"/>
      <c r="D486" s="14"/>
      <c r="E486" s="14"/>
      <c r="F486" s="14"/>
      <c r="G486" s="14"/>
      <c r="H486" s="14"/>
      <c r="I486" s="14"/>
      <c r="J486" s="14"/>
    </row>
    <row r="487" spans="1:10" hidden="1" x14ac:dyDescent="0.35">
      <c r="A487" s="14"/>
      <c r="B487" s="14"/>
      <c r="C487" s="14"/>
      <c r="D487" s="14"/>
      <c r="E487" s="14"/>
      <c r="F487" s="14"/>
      <c r="G487" s="14"/>
      <c r="H487" s="14"/>
      <c r="I487" s="14"/>
      <c r="J487" s="14"/>
    </row>
    <row r="488" spans="1:10" hidden="1" x14ac:dyDescent="0.35">
      <c r="A488" s="14"/>
      <c r="B488" s="14"/>
      <c r="C488" s="14"/>
      <c r="D488" s="14"/>
      <c r="E488" s="14"/>
      <c r="F488" s="14"/>
      <c r="G488" s="14"/>
      <c r="H488" s="14"/>
      <c r="I488" s="14"/>
      <c r="J488" s="14"/>
    </row>
    <row r="489" spans="1:10" x14ac:dyDescent="0.35">
      <c r="A489" s="14" t="s">
        <v>165</v>
      </c>
      <c r="B489" s="14"/>
      <c r="C489" s="14"/>
      <c r="D489" s="14"/>
      <c r="E489" s="14"/>
      <c r="F489" s="14"/>
      <c r="G489" s="14"/>
      <c r="H489" s="14"/>
      <c r="I489" s="14"/>
      <c r="J489" s="14"/>
    </row>
    <row r="490" spans="1:10" x14ac:dyDescent="0.35">
      <c r="A490" s="14"/>
      <c r="B490" s="14"/>
      <c r="C490" s="14"/>
      <c r="D490" s="14"/>
      <c r="E490" s="14"/>
      <c r="F490" s="14"/>
      <c r="G490" s="14"/>
      <c r="H490" s="14"/>
      <c r="I490" s="14"/>
      <c r="J490" s="14"/>
    </row>
    <row r="491" spans="1:10" x14ac:dyDescent="0.35">
      <c r="A491" s="14"/>
      <c r="B491" s="14"/>
      <c r="C491" s="14"/>
      <c r="D491" s="14"/>
      <c r="E491" s="14"/>
      <c r="F491" s="14"/>
      <c r="G491" s="14"/>
      <c r="H491" s="14"/>
      <c r="I491" s="14"/>
      <c r="J491" s="14"/>
    </row>
    <row r="492" spans="1:10" x14ac:dyDescent="0.35">
      <c r="A492" s="14"/>
      <c r="B492" s="14"/>
      <c r="C492" s="14"/>
      <c r="D492" s="14"/>
      <c r="E492" s="14"/>
      <c r="F492" s="14"/>
      <c r="G492" s="14"/>
      <c r="H492" s="14"/>
      <c r="I492" s="14"/>
      <c r="J492" s="14"/>
    </row>
    <row r="494" spans="1:10" x14ac:dyDescent="0.35">
      <c r="A494" s="119" t="s">
        <v>159</v>
      </c>
      <c r="B494" s="120"/>
      <c r="C494" s="120"/>
      <c r="D494" s="121"/>
      <c r="E494" s="119" t="s">
        <v>160</v>
      </c>
      <c r="F494" s="121"/>
      <c r="G494" s="119" t="s">
        <v>166</v>
      </c>
      <c r="H494" s="120"/>
      <c r="I494" s="120"/>
      <c r="J494" s="121"/>
    </row>
    <row r="495" spans="1:10" x14ac:dyDescent="0.35">
      <c r="A495" s="122"/>
      <c r="B495" s="16"/>
      <c r="C495" s="16"/>
      <c r="D495" s="123"/>
      <c r="E495" s="122"/>
      <c r="F495" s="123"/>
      <c r="G495" s="122"/>
      <c r="H495" s="16"/>
      <c r="I495" s="16"/>
      <c r="J495" s="123"/>
    </row>
    <row r="496" spans="1:10" x14ac:dyDescent="0.35">
      <c r="A496" s="126"/>
      <c r="B496" s="127"/>
      <c r="C496" s="127"/>
      <c r="D496" s="128"/>
      <c r="E496" s="126"/>
      <c r="F496" s="128"/>
      <c r="G496" s="126"/>
      <c r="H496" s="127"/>
      <c r="I496" s="127"/>
      <c r="J496" s="128"/>
    </row>
    <row r="497" spans="1:10" x14ac:dyDescent="0.35">
      <c r="A497" s="52"/>
      <c r="B497" s="53"/>
      <c r="C497" s="53"/>
      <c r="D497" s="54"/>
      <c r="E497" s="129"/>
      <c r="F497" s="130"/>
      <c r="G497" s="52"/>
      <c r="H497" s="53"/>
      <c r="I497" s="53"/>
      <c r="J497" s="54"/>
    </row>
    <row r="498" spans="1:10" x14ac:dyDescent="0.35">
      <c r="A498" s="55"/>
      <c r="B498" s="56"/>
      <c r="C498" s="56"/>
      <c r="D498" s="57"/>
      <c r="E498" s="131"/>
      <c r="F498" s="132"/>
      <c r="G498" s="55"/>
      <c r="H498" s="56"/>
      <c r="I498" s="56"/>
      <c r="J498" s="57"/>
    </row>
    <row r="499" spans="1:10" x14ac:dyDescent="0.35">
      <c r="A499" s="52"/>
      <c r="B499" s="53"/>
      <c r="C499" s="53"/>
      <c r="D499" s="54"/>
      <c r="E499" s="129"/>
      <c r="F499" s="130"/>
      <c r="G499" s="52"/>
      <c r="H499" s="53"/>
      <c r="I499" s="53"/>
      <c r="J499" s="54"/>
    </row>
    <row r="500" spans="1:10" x14ac:dyDescent="0.35">
      <c r="A500" s="55"/>
      <c r="B500" s="56"/>
      <c r="C500" s="56"/>
      <c r="D500" s="57"/>
      <c r="E500" s="131"/>
      <c r="F500" s="132"/>
      <c r="G500" s="55"/>
      <c r="H500" s="56"/>
      <c r="I500" s="56"/>
      <c r="J500" s="57"/>
    </row>
    <row r="501" spans="1:10" x14ac:dyDescent="0.35">
      <c r="A501" s="52"/>
      <c r="B501" s="53"/>
      <c r="C501" s="53"/>
      <c r="D501" s="54"/>
      <c r="E501" s="129"/>
      <c r="F501" s="130"/>
      <c r="G501" s="52"/>
      <c r="H501" s="53"/>
      <c r="I501" s="53"/>
      <c r="J501" s="54"/>
    </row>
    <row r="502" spans="1:10" x14ac:dyDescent="0.35">
      <c r="A502" s="55"/>
      <c r="B502" s="56"/>
      <c r="C502" s="56"/>
      <c r="D502" s="57"/>
      <c r="E502" s="131"/>
      <c r="F502" s="132"/>
      <c r="G502" s="55"/>
      <c r="H502" s="56"/>
      <c r="I502" s="56"/>
      <c r="J502" s="57"/>
    </row>
    <row r="503" spans="1:10" x14ac:dyDescent="0.35">
      <c r="A503" s="52"/>
      <c r="B503" s="53"/>
      <c r="C503" s="53"/>
      <c r="D503" s="54"/>
      <c r="E503" s="129"/>
      <c r="F503" s="130"/>
      <c r="G503" s="52"/>
      <c r="H503" s="53"/>
      <c r="I503" s="53"/>
      <c r="J503" s="54"/>
    </row>
    <row r="504" spans="1:10" x14ac:dyDescent="0.35">
      <c r="A504" s="55"/>
      <c r="B504" s="56"/>
      <c r="C504" s="56"/>
      <c r="D504" s="57"/>
      <c r="E504" s="131"/>
      <c r="F504" s="132"/>
      <c r="G504" s="55"/>
      <c r="H504" s="56"/>
      <c r="I504" s="56"/>
      <c r="J504" s="57"/>
    </row>
    <row r="505" spans="1:10" x14ac:dyDescent="0.35">
      <c r="A505" s="52"/>
      <c r="B505" s="53"/>
      <c r="C505" s="53"/>
      <c r="D505" s="54"/>
      <c r="E505" s="129"/>
      <c r="F505" s="130"/>
      <c r="G505" s="52"/>
      <c r="H505" s="53"/>
      <c r="I505" s="53"/>
      <c r="J505" s="54"/>
    </row>
    <row r="506" spans="1:10" x14ac:dyDescent="0.35">
      <c r="A506" s="55"/>
      <c r="B506" s="56"/>
      <c r="C506" s="56"/>
      <c r="D506" s="57"/>
      <c r="E506" s="131"/>
      <c r="F506" s="132"/>
      <c r="G506" s="55"/>
      <c r="H506" s="56"/>
      <c r="I506" s="56"/>
      <c r="J506" s="57"/>
    </row>
    <row r="507" spans="1:10" x14ac:dyDescent="0.35">
      <c r="A507" s="52"/>
      <c r="B507" s="53"/>
      <c r="C507" s="53"/>
      <c r="D507" s="54"/>
      <c r="E507" s="129"/>
      <c r="F507" s="130"/>
      <c r="G507" s="52"/>
      <c r="H507" s="53"/>
      <c r="I507" s="53"/>
      <c r="J507" s="54"/>
    </row>
    <row r="508" spans="1:10" x14ac:dyDescent="0.35">
      <c r="A508" s="55"/>
      <c r="B508" s="56"/>
      <c r="C508" s="56"/>
      <c r="D508" s="57"/>
      <c r="E508" s="131"/>
      <c r="F508" s="132"/>
      <c r="G508" s="55"/>
      <c r="H508" s="56"/>
      <c r="I508" s="56"/>
      <c r="J508" s="57"/>
    </row>
    <row r="509" spans="1:10" x14ac:dyDescent="0.35">
      <c r="A509" s="52"/>
      <c r="B509" s="53"/>
      <c r="C509" s="53"/>
      <c r="D509" s="54"/>
      <c r="E509" s="129"/>
      <c r="F509" s="130"/>
      <c r="G509" s="52"/>
      <c r="H509" s="53"/>
      <c r="I509" s="53"/>
      <c r="J509" s="54"/>
    </row>
    <row r="510" spans="1:10" x14ac:dyDescent="0.35">
      <c r="A510" s="55"/>
      <c r="B510" s="56"/>
      <c r="C510" s="56"/>
      <c r="D510" s="57"/>
      <c r="E510" s="131"/>
      <c r="F510" s="132"/>
      <c r="G510" s="55"/>
      <c r="H510" s="56"/>
      <c r="I510" s="56"/>
      <c r="J510" s="57"/>
    </row>
    <row r="511" spans="1:10" x14ac:dyDescent="0.35">
      <c r="A511" s="52"/>
      <c r="B511" s="53"/>
      <c r="C511" s="53"/>
      <c r="D511" s="54"/>
      <c r="E511" s="129"/>
      <c r="F511" s="130"/>
      <c r="G511" s="52"/>
      <c r="H511" s="53"/>
      <c r="I511" s="53"/>
      <c r="J511" s="54"/>
    </row>
    <row r="512" spans="1:10" x14ac:dyDescent="0.35">
      <c r="A512" s="55"/>
      <c r="B512" s="56"/>
      <c r="C512" s="56"/>
      <c r="D512" s="57"/>
      <c r="E512" s="131"/>
      <c r="F512" s="132"/>
      <c r="G512" s="55"/>
      <c r="H512" s="56"/>
      <c r="I512" s="56"/>
      <c r="J512" s="57"/>
    </row>
    <row r="513" spans="1:10" x14ac:dyDescent="0.35">
      <c r="A513" s="52"/>
      <c r="B513" s="53"/>
      <c r="C513" s="53"/>
      <c r="D513" s="54"/>
      <c r="E513" s="129"/>
      <c r="F513" s="130"/>
      <c r="G513" s="52"/>
      <c r="H513" s="53"/>
      <c r="I513" s="53"/>
      <c r="J513" s="54"/>
    </row>
    <row r="514" spans="1:10" x14ac:dyDescent="0.35">
      <c r="A514" s="55"/>
      <c r="B514" s="56"/>
      <c r="C514" s="56"/>
      <c r="D514" s="57"/>
      <c r="E514" s="131"/>
      <c r="F514" s="132"/>
      <c r="G514" s="55"/>
      <c r="H514" s="56"/>
      <c r="I514" s="56"/>
      <c r="J514" s="57"/>
    </row>
    <row r="515" spans="1:10" x14ac:dyDescent="0.35">
      <c r="A515" s="52"/>
      <c r="B515" s="53"/>
      <c r="C515" s="53"/>
      <c r="D515" s="54"/>
      <c r="E515" s="129"/>
      <c r="F515" s="130"/>
      <c r="G515" s="52"/>
      <c r="H515" s="53"/>
      <c r="I515" s="53"/>
      <c r="J515" s="54"/>
    </row>
    <row r="516" spans="1:10" x14ac:dyDescent="0.35">
      <c r="A516" s="55"/>
      <c r="B516" s="56"/>
      <c r="C516" s="56"/>
      <c r="D516" s="57"/>
      <c r="E516" s="131"/>
      <c r="F516" s="132"/>
      <c r="G516" s="55"/>
      <c r="H516" s="56"/>
      <c r="I516" s="56"/>
      <c r="J516" s="57"/>
    </row>
    <row r="517" spans="1:10" x14ac:dyDescent="0.35">
      <c r="A517" s="52"/>
      <c r="B517" s="53"/>
      <c r="C517" s="53"/>
      <c r="D517" s="54"/>
      <c r="E517" s="129"/>
      <c r="F517" s="130"/>
      <c r="G517" s="52"/>
      <c r="H517" s="53"/>
      <c r="I517" s="53"/>
      <c r="J517" s="54"/>
    </row>
    <row r="518" spans="1:10" x14ac:dyDescent="0.35">
      <c r="A518" s="55"/>
      <c r="B518" s="56"/>
      <c r="C518" s="56"/>
      <c r="D518" s="57"/>
      <c r="E518" s="131"/>
      <c r="F518" s="132"/>
      <c r="G518" s="55"/>
      <c r="H518" s="56"/>
      <c r="I518" s="56"/>
      <c r="J518" s="57"/>
    </row>
    <row r="519" spans="1:10" x14ac:dyDescent="0.35">
      <c r="A519" s="52"/>
      <c r="B519" s="53"/>
      <c r="C519" s="53"/>
      <c r="D519" s="54"/>
      <c r="E519" s="129"/>
      <c r="F519" s="130"/>
      <c r="G519" s="52"/>
      <c r="H519" s="53"/>
      <c r="I519" s="53"/>
      <c r="J519" s="54"/>
    </row>
    <row r="520" spans="1:10" x14ac:dyDescent="0.35">
      <c r="A520" s="55"/>
      <c r="B520" s="56"/>
      <c r="C520" s="56"/>
      <c r="D520" s="57"/>
      <c r="E520" s="131"/>
      <c r="F520" s="132"/>
      <c r="G520" s="55"/>
      <c r="H520" s="56"/>
      <c r="I520" s="56"/>
      <c r="J520" s="57"/>
    </row>
    <row r="521" spans="1:10" x14ac:dyDescent="0.35">
      <c r="A521" s="52"/>
      <c r="B521" s="53"/>
      <c r="C521" s="53"/>
      <c r="D521" s="54"/>
      <c r="E521" s="129"/>
      <c r="F521" s="130"/>
      <c r="G521" s="52"/>
      <c r="H521" s="53"/>
      <c r="I521" s="53"/>
      <c r="J521" s="54"/>
    </row>
    <row r="522" spans="1:10" x14ac:dyDescent="0.35">
      <c r="A522" s="55"/>
      <c r="B522" s="56"/>
      <c r="C522" s="56"/>
      <c r="D522" s="57"/>
      <c r="E522" s="131"/>
      <c r="F522" s="132"/>
      <c r="G522" s="55"/>
      <c r="H522" s="56"/>
      <c r="I522" s="56"/>
      <c r="J522" s="57"/>
    </row>
    <row r="523" spans="1:10" x14ac:dyDescent="0.35">
      <c r="A523" s="52"/>
      <c r="B523" s="53"/>
      <c r="C523" s="53"/>
      <c r="D523" s="54"/>
      <c r="E523" s="129"/>
      <c r="F523" s="130"/>
      <c r="G523" s="52"/>
      <c r="H523" s="53"/>
      <c r="I523" s="53"/>
      <c r="J523" s="54"/>
    </row>
    <row r="524" spans="1:10" x14ac:dyDescent="0.35">
      <c r="A524" s="55"/>
      <c r="B524" s="56"/>
      <c r="C524" s="56"/>
      <c r="D524" s="57"/>
      <c r="E524" s="131"/>
      <c r="F524" s="132"/>
      <c r="G524" s="55"/>
      <c r="H524" s="56"/>
      <c r="I524" s="56"/>
      <c r="J524" s="57"/>
    </row>
    <row r="525" spans="1:10" x14ac:dyDescent="0.35">
      <c r="A525" s="52"/>
      <c r="B525" s="53"/>
      <c r="C525" s="53"/>
      <c r="D525" s="54"/>
      <c r="E525" s="129"/>
      <c r="F525" s="130"/>
      <c r="G525" s="52"/>
      <c r="H525" s="53"/>
      <c r="I525" s="53"/>
      <c r="J525" s="54"/>
    </row>
    <row r="526" spans="1:10" x14ac:dyDescent="0.35">
      <c r="A526" s="55"/>
      <c r="B526" s="56"/>
      <c r="C526" s="56"/>
      <c r="D526" s="57"/>
      <c r="E526" s="131"/>
      <c r="F526" s="132"/>
      <c r="G526" s="55"/>
      <c r="H526" s="56"/>
      <c r="I526" s="56"/>
      <c r="J526" s="57"/>
    </row>
    <row r="529" spans="1:10" x14ac:dyDescent="0.35">
      <c r="A529" s="17" t="s">
        <v>167</v>
      </c>
      <c r="B529" s="17"/>
      <c r="C529" s="17"/>
      <c r="D529" s="17"/>
      <c r="E529" s="17"/>
      <c r="F529" s="17"/>
      <c r="G529" s="17"/>
      <c r="H529" s="17"/>
      <c r="I529" s="17"/>
      <c r="J529" s="17"/>
    </row>
    <row r="530" spans="1:10" x14ac:dyDescent="0.35">
      <c r="A530" s="17"/>
      <c r="B530" s="17"/>
      <c r="C530" s="17"/>
      <c r="D530" s="17"/>
      <c r="E530" s="17"/>
      <c r="F530" s="17"/>
      <c r="G530" s="17"/>
      <c r="H530" s="17"/>
      <c r="I530" s="17"/>
      <c r="J530" s="17"/>
    </row>
    <row r="531" spans="1:10" ht="15.65" customHeight="1" x14ac:dyDescent="0.35">
      <c r="A531" s="14" t="s">
        <v>168</v>
      </c>
      <c r="B531" s="14"/>
      <c r="C531" s="14"/>
      <c r="D531" s="14"/>
      <c r="E531" s="14"/>
      <c r="F531" s="14"/>
      <c r="G531" s="14"/>
      <c r="H531" s="14"/>
      <c r="I531" s="14"/>
      <c r="J531" s="14"/>
    </row>
    <row r="532" spans="1:10" x14ac:dyDescent="0.35">
      <c r="A532" s="14"/>
      <c r="B532" s="14"/>
      <c r="C532" s="14"/>
      <c r="D532" s="14"/>
      <c r="E532" s="14"/>
      <c r="F532" s="14"/>
      <c r="G532" s="14"/>
      <c r="H532" s="14"/>
      <c r="I532" s="14"/>
      <c r="J532" s="14"/>
    </row>
    <row r="533" spans="1:10" x14ac:dyDescent="0.35">
      <c r="A533" s="14"/>
      <c r="B533" s="14"/>
      <c r="C533" s="14"/>
      <c r="D533" s="14"/>
      <c r="E533" s="14"/>
      <c r="F533" s="14"/>
      <c r="G533" s="14"/>
      <c r="H533" s="14"/>
      <c r="I533" s="14"/>
      <c r="J533" s="14"/>
    </row>
    <row r="534" spans="1:10" x14ac:dyDescent="0.35">
      <c r="A534" s="14"/>
      <c r="B534" s="14"/>
      <c r="C534" s="14"/>
      <c r="D534" s="14"/>
      <c r="E534" s="14"/>
      <c r="F534" s="14"/>
      <c r="G534" s="14"/>
      <c r="H534" s="14"/>
      <c r="I534" s="14"/>
      <c r="J534" s="14"/>
    </row>
    <row r="535" spans="1:10" x14ac:dyDescent="0.35">
      <c r="A535" s="14"/>
      <c r="B535" s="14"/>
      <c r="C535" s="14"/>
      <c r="D535" s="14"/>
      <c r="E535" s="14"/>
      <c r="F535" s="14"/>
      <c r="G535" s="14"/>
      <c r="H535" s="14"/>
      <c r="I535" s="14"/>
      <c r="J535" s="14"/>
    </row>
    <row r="536" spans="1:10" x14ac:dyDescent="0.35">
      <c r="A536" s="14"/>
      <c r="B536" s="14"/>
      <c r="C536" s="14"/>
      <c r="D536" s="14"/>
      <c r="E536" s="14"/>
      <c r="F536" s="14"/>
      <c r="G536" s="14"/>
      <c r="H536" s="14"/>
      <c r="I536" s="14"/>
      <c r="J536" s="14"/>
    </row>
    <row r="537" spans="1:10" x14ac:dyDescent="0.35">
      <c r="A537" s="14"/>
      <c r="B537" s="14"/>
      <c r="C537" s="14"/>
      <c r="D537" s="14"/>
      <c r="E537" s="14"/>
      <c r="F537" s="14"/>
      <c r="G537" s="14"/>
      <c r="H537" s="14"/>
      <c r="I537" s="14"/>
      <c r="J537" s="14"/>
    </row>
    <row r="538" spans="1:10" x14ac:dyDescent="0.35">
      <c r="A538" s="2" t="s">
        <v>169</v>
      </c>
    </row>
    <row r="540" spans="1:10" ht="15.65" customHeight="1" x14ac:dyDescent="0.35">
      <c r="A540" s="133"/>
      <c r="B540" s="134"/>
      <c r="C540" s="135" t="s">
        <v>94</v>
      </c>
      <c r="D540" s="135"/>
      <c r="E540" s="135"/>
      <c r="F540" s="135" t="s">
        <v>94</v>
      </c>
      <c r="G540" s="135"/>
      <c r="H540" s="135"/>
    </row>
    <row r="541" spans="1:10" x14ac:dyDescent="0.35">
      <c r="A541" s="136"/>
      <c r="B541" s="137"/>
      <c r="C541" s="138"/>
      <c r="D541" s="138"/>
      <c r="E541" s="138"/>
      <c r="F541" s="138"/>
      <c r="G541" s="138"/>
      <c r="H541" s="138"/>
    </row>
    <row r="542" spans="1:10" x14ac:dyDescent="0.35">
      <c r="A542" s="133" t="s">
        <v>170</v>
      </c>
      <c r="B542" s="134"/>
      <c r="C542" s="139" t="s">
        <v>171</v>
      </c>
      <c r="D542" s="139" t="s">
        <v>172</v>
      </c>
      <c r="E542" s="139" t="s">
        <v>173</v>
      </c>
      <c r="F542" s="139" t="s">
        <v>171</v>
      </c>
      <c r="G542" s="139" t="s">
        <v>172</v>
      </c>
      <c r="H542" s="139" t="s">
        <v>173</v>
      </c>
    </row>
    <row r="543" spans="1:10" x14ac:dyDescent="0.35">
      <c r="A543" s="140" t="s">
        <v>174</v>
      </c>
      <c r="B543" s="141"/>
      <c r="C543" s="139"/>
      <c r="D543" s="139"/>
      <c r="E543" s="139"/>
      <c r="F543" s="139"/>
      <c r="G543" s="139"/>
      <c r="H543" s="139"/>
    </row>
    <row r="544" spans="1:10" x14ac:dyDescent="0.35">
      <c r="A544" s="136" t="s">
        <v>175</v>
      </c>
      <c r="B544" s="137"/>
      <c r="C544" s="139"/>
      <c r="D544" s="139"/>
      <c r="E544" s="139"/>
      <c r="F544" s="139"/>
      <c r="G544" s="139"/>
      <c r="H544" s="139"/>
    </row>
    <row r="545" spans="1:10" x14ac:dyDescent="0.35">
      <c r="A545" s="142"/>
      <c r="B545" s="143"/>
      <c r="C545" s="144"/>
      <c r="D545" s="144"/>
      <c r="E545" s="145">
        <f xml:space="preserve"> C545 - D545</f>
        <v>0</v>
      </c>
      <c r="F545" s="146"/>
      <c r="G545" s="144"/>
      <c r="H545" s="147">
        <f t="shared" ref="H545" si="0" xml:space="preserve"> F545 - G545</f>
        <v>0</v>
      </c>
    </row>
    <row r="546" spans="1:10" x14ac:dyDescent="0.35">
      <c r="A546" s="148"/>
      <c r="B546" s="149"/>
      <c r="C546" s="150"/>
      <c r="D546" s="150"/>
      <c r="E546" s="151"/>
      <c r="F546" s="152"/>
      <c r="G546" s="150"/>
      <c r="H546" s="153"/>
    </row>
    <row r="547" spans="1:10" x14ac:dyDescent="0.35">
      <c r="A547" s="154"/>
      <c r="B547" s="155"/>
      <c r="C547" s="156"/>
      <c r="D547" s="156"/>
      <c r="E547" s="157">
        <f t="shared" ref="E547" si="1" xml:space="preserve"> C547 - D547</f>
        <v>0</v>
      </c>
      <c r="F547" s="158"/>
      <c r="G547" s="156"/>
      <c r="H547" s="159">
        <f t="shared" ref="H547" si="2" xml:space="preserve"> F547 - G547</f>
        <v>0</v>
      </c>
    </row>
    <row r="548" spans="1:10" x14ac:dyDescent="0.35">
      <c r="A548" s="148"/>
      <c r="B548" s="149"/>
      <c r="C548" s="150"/>
      <c r="D548" s="150"/>
      <c r="E548" s="157"/>
      <c r="F548" s="158"/>
      <c r="G548" s="150"/>
      <c r="H548" s="153"/>
    </row>
    <row r="549" spans="1:10" x14ac:dyDescent="0.35">
      <c r="A549" s="154"/>
      <c r="B549" s="155"/>
      <c r="C549" s="156"/>
      <c r="D549" s="156"/>
      <c r="E549" s="157">
        <f t="shared" ref="E549" si="3" xml:space="preserve"> C549 - D549</f>
        <v>0</v>
      </c>
      <c r="F549" s="158"/>
      <c r="G549" s="156"/>
      <c r="H549" s="159">
        <f t="shared" ref="H549" si="4" xml:space="preserve"> F549 - G549</f>
        <v>0</v>
      </c>
    </row>
    <row r="550" spans="1:10" x14ac:dyDescent="0.35">
      <c r="A550" s="148"/>
      <c r="B550" s="149"/>
      <c r="C550" s="150"/>
      <c r="D550" s="150"/>
      <c r="E550" s="157"/>
      <c r="F550" s="158"/>
      <c r="G550" s="150"/>
      <c r="H550" s="153"/>
    </row>
    <row r="551" spans="1:10" x14ac:dyDescent="0.35">
      <c r="A551" s="154"/>
      <c r="B551" s="155"/>
      <c r="C551" s="156"/>
      <c r="D551" s="156"/>
      <c r="E551" s="157">
        <f t="shared" ref="E551" si="5" xml:space="preserve"> C551 - D551</f>
        <v>0</v>
      </c>
      <c r="F551" s="158"/>
      <c r="G551" s="156"/>
      <c r="H551" s="159">
        <f t="shared" ref="H551" si="6" xml:space="preserve"> F551 - G551</f>
        <v>0</v>
      </c>
    </row>
    <row r="552" spans="1:10" x14ac:dyDescent="0.35">
      <c r="A552" s="148"/>
      <c r="B552" s="149"/>
      <c r="C552" s="150"/>
      <c r="D552" s="150"/>
      <c r="E552" s="157"/>
      <c r="F552" s="158"/>
      <c r="G552" s="150"/>
      <c r="H552" s="153"/>
    </row>
    <row r="553" spans="1:10" x14ac:dyDescent="0.35">
      <c r="A553" s="154"/>
      <c r="B553" s="155"/>
      <c r="C553" s="156"/>
      <c r="D553" s="156"/>
      <c r="E553" s="157">
        <f t="shared" ref="E553" si="7" xml:space="preserve"> C553 - D553</f>
        <v>0</v>
      </c>
      <c r="F553" s="158"/>
      <c r="G553" s="156"/>
      <c r="H553" s="159">
        <f t="shared" ref="H553" si="8" xml:space="preserve"> F553 - G553</f>
        <v>0</v>
      </c>
    </row>
    <row r="554" spans="1:10" x14ac:dyDescent="0.35">
      <c r="A554" s="148"/>
      <c r="B554" s="149"/>
      <c r="C554" s="150"/>
      <c r="D554" s="150"/>
      <c r="E554" s="157"/>
      <c r="F554" s="158"/>
      <c r="G554" s="150"/>
      <c r="H554" s="153"/>
    </row>
    <row r="555" spans="1:10" x14ac:dyDescent="0.35">
      <c r="A555" s="160" t="s">
        <v>176</v>
      </c>
      <c r="B555" s="161"/>
      <c r="C555" s="159">
        <f xml:space="preserve"> C545 + C547 + C549 + C551 + C553</f>
        <v>0</v>
      </c>
      <c r="D555" s="159">
        <f t="shared" ref="D555:H555" si="9" xml:space="preserve"> D545 + D547 + D549 + D551 + D553</f>
        <v>0</v>
      </c>
      <c r="E555" s="157">
        <f t="shared" si="9"/>
        <v>0</v>
      </c>
      <c r="F555" s="162">
        <f t="shared" si="9"/>
        <v>0</v>
      </c>
      <c r="G555" s="159">
        <f t="shared" si="9"/>
        <v>0</v>
      </c>
      <c r="H555" s="159">
        <f t="shared" si="9"/>
        <v>0</v>
      </c>
    </row>
    <row r="556" spans="1:10" x14ac:dyDescent="0.35">
      <c r="A556" s="163"/>
      <c r="B556" s="164"/>
      <c r="C556" s="153"/>
      <c r="D556" s="153"/>
      <c r="E556" s="157"/>
      <c r="F556" s="162"/>
      <c r="G556" s="153"/>
      <c r="H556" s="153"/>
    </row>
    <row r="559" spans="1:10" x14ac:dyDescent="0.35">
      <c r="A559" s="17" t="s">
        <v>177</v>
      </c>
      <c r="B559" s="17"/>
      <c r="C559" s="17"/>
      <c r="D559" s="17"/>
      <c r="E559" s="17"/>
      <c r="F559" s="17"/>
      <c r="G559" s="17"/>
      <c r="H559" s="17"/>
      <c r="I559" s="17"/>
      <c r="J559" s="17"/>
    </row>
    <row r="560" spans="1:10" x14ac:dyDescent="0.35">
      <c r="A560" s="17"/>
      <c r="B560" s="17"/>
      <c r="C560" s="17"/>
      <c r="D560" s="17"/>
      <c r="E560" s="17"/>
      <c r="F560" s="17"/>
      <c r="G560" s="17"/>
      <c r="H560" s="17"/>
      <c r="I560" s="17"/>
      <c r="J560" s="17"/>
    </row>
    <row r="561" spans="1:10" x14ac:dyDescent="0.35">
      <c r="A561" s="17"/>
      <c r="B561" s="17"/>
      <c r="C561" s="17"/>
      <c r="D561" s="17"/>
      <c r="E561" s="17"/>
      <c r="F561" s="17"/>
      <c r="G561" s="17"/>
      <c r="H561" s="17"/>
      <c r="I561" s="17"/>
      <c r="J561" s="17"/>
    </row>
    <row r="562" spans="1:10" x14ac:dyDescent="0.35">
      <c r="A562" s="2" t="s">
        <v>178</v>
      </c>
    </row>
    <row r="563" spans="1:10" x14ac:dyDescent="0.35">
      <c r="A563" s="2" t="s">
        <v>179</v>
      </c>
    </row>
    <row r="566" spans="1:10" hidden="1" x14ac:dyDescent="0.35">
      <c r="A566" s="1"/>
    </row>
    <row r="567" spans="1:10" hidden="1" x14ac:dyDescent="0.35"/>
    <row r="568" spans="1:10" hidden="1" x14ac:dyDescent="0.35"/>
    <row r="569" spans="1:10" hidden="1" x14ac:dyDescent="0.35"/>
    <row r="570" spans="1:10" hidden="1" x14ac:dyDescent="0.35">
      <c r="D570" s="105"/>
      <c r="E570" s="106"/>
      <c r="F570" s="106"/>
      <c r="G570" s="106"/>
      <c r="H570" s="106"/>
      <c r="I570" s="107"/>
    </row>
    <row r="571" spans="1:10" hidden="1" x14ac:dyDescent="0.35"/>
    <row r="572" spans="1:10" hidden="1" x14ac:dyDescent="0.35"/>
    <row r="573" spans="1:10" hidden="1" x14ac:dyDescent="0.35"/>
    <row r="574" spans="1:10" hidden="1" x14ac:dyDescent="0.35">
      <c r="D574" s="105"/>
      <c r="E574" s="106"/>
      <c r="F574" s="106"/>
      <c r="G574" s="106"/>
      <c r="H574" s="106"/>
      <c r="I574" s="107"/>
    </row>
    <row r="575" spans="1:10" hidden="1" x14ac:dyDescent="0.35"/>
    <row r="576" spans="1:10" hidden="1" x14ac:dyDescent="0.35"/>
    <row r="577" spans="1:10" hidden="1" x14ac:dyDescent="0.35">
      <c r="A577" s="1"/>
    </row>
    <row r="578" spans="1:10" hidden="1" x14ac:dyDescent="0.35"/>
    <row r="579" spans="1:10" hidden="1" x14ac:dyDescent="0.35"/>
    <row r="580" spans="1:10" hidden="1" x14ac:dyDescent="0.35"/>
    <row r="581" spans="1:10" hidden="1" x14ac:dyDescent="0.35">
      <c r="D581" s="105"/>
      <c r="E581" s="106"/>
      <c r="F581" s="106"/>
      <c r="G581" s="106"/>
      <c r="H581" s="106"/>
      <c r="I581" s="107"/>
    </row>
    <row r="582" spans="1:10" hidden="1" x14ac:dyDescent="0.35"/>
    <row r="583" spans="1:10" hidden="1" x14ac:dyDescent="0.35">
      <c r="A583" s="14"/>
      <c r="B583" s="14"/>
      <c r="C583" s="14"/>
      <c r="D583" s="14"/>
      <c r="E583" s="14"/>
      <c r="F583" s="14"/>
      <c r="G583" s="14"/>
      <c r="H583" s="14"/>
      <c r="I583" s="14"/>
      <c r="J583" s="14"/>
    </row>
    <row r="584" spans="1:10" hidden="1" x14ac:dyDescent="0.35">
      <c r="A584" s="14"/>
      <c r="B584" s="14"/>
      <c r="C584" s="14"/>
      <c r="D584" s="14"/>
      <c r="E584" s="14"/>
      <c r="F584" s="14"/>
      <c r="G584" s="14"/>
      <c r="H584" s="14"/>
      <c r="I584" s="14"/>
      <c r="J584" s="14"/>
    </row>
    <row r="585" spans="1:10" hidden="1" x14ac:dyDescent="0.35">
      <c r="A585" s="14"/>
      <c r="B585" s="14"/>
      <c r="C585" s="14"/>
      <c r="D585" s="14"/>
      <c r="E585" s="14"/>
      <c r="F585" s="14"/>
      <c r="G585" s="14"/>
      <c r="H585" s="14"/>
      <c r="I585" s="14"/>
      <c r="J585" s="14"/>
    </row>
    <row r="586" spans="1:10" hidden="1" x14ac:dyDescent="0.35">
      <c r="D586" s="105"/>
      <c r="E586" s="106"/>
      <c r="F586" s="106"/>
      <c r="G586" s="106"/>
      <c r="H586" s="106"/>
      <c r="I586" s="107"/>
    </row>
    <row r="587" spans="1:10" hidden="1" x14ac:dyDescent="0.35"/>
    <row r="588" spans="1:10" hidden="1" x14ac:dyDescent="0.35"/>
    <row r="589" spans="1:10" hidden="1" x14ac:dyDescent="0.35"/>
    <row r="590" spans="1:10" hidden="1" x14ac:dyDescent="0.35">
      <c r="D590" s="165"/>
      <c r="E590" s="166"/>
      <c r="F590" s="166"/>
      <c r="G590" s="166"/>
      <c r="H590" s="167"/>
    </row>
    <row r="591" spans="1:10" hidden="1" x14ac:dyDescent="0.35"/>
    <row r="592" spans="1:10" hidden="1" x14ac:dyDescent="0.35"/>
    <row r="593" spans="1:10" hidden="1" x14ac:dyDescent="0.35"/>
    <row r="594" spans="1:10" hidden="1" x14ac:dyDescent="0.35">
      <c r="D594" s="105"/>
      <c r="E594" s="106"/>
      <c r="F594" s="106"/>
      <c r="G594" s="106"/>
      <c r="H594" s="106"/>
      <c r="I594" s="107"/>
    </row>
    <row r="595" spans="1:10" hidden="1" x14ac:dyDescent="0.35"/>
    <row r="596" spans="1:10" hidden="1" x14ac:dyDescent="0.35">
      <c r="A596" s="14"/>
      <c r="B596" s="14"/>
      <c r="C596" s="14"/>
      <c r="D596" s="14"/>
      <c r="E596" s="14"/>
      <c r="F596" s="14"/>
      <c r="G596" s="14"/>
      <c r="H596" s="14"/>
      <c r="I596" s="14"/>
      <c r="J596" s="14"/>
    </row>
    <row r="597" spans="1:10" hidden="1" x14ac:dyDescent="0.35">
      <c r="A597" s="14"/>
      <c r="B597" s="14"/>
      <c r="C597" s="14"/>
      <c r="D597" s="14"/>
      <c r="E597" s="14"/>
      <c r="F597" s="14"/>
      <c r="G597" s="14"/>
      <c r="H597" s="14"/>
      <c r="I597" s="14"/>
      <c r="J597" s="14"/>
    </row>
    <row r="598" spans="1:10" hidden="1" x14ac:dyDescent="0.35">
      <c r="A598" s="14"/>
      <c r="B598" s="14"/>
      <c r="C598" s="14"/>
      <c r="D598" s="14"/>
      <c r="E598" s="14"/>
      <c r="F598" s="14"/>
      <c r="G598" s="14"/>
      <c r="H598" s="14"/>
      <c r="I598" s="14"/>
      <c r="J598" s="14"/>
    </row>
    <row r="599" spans="1:10" hidden="1" x14ac:dyDescent="0.35">
      <c r="D599" s="165"/>
      <c r="E599" s="166"/>
      <c r="F599" s="166"/>
      <c r="G599" s="166"/>
      <c r="H599" s="167"/>
    </row>
    <row r="600" spans="1:10" hidden="1" x14ac:dyDescent="0.35"/>
    <row r="601" spans="1:10" hidden="1" x14ac:dyDescent="0.35">
      <c r="A601" s="14"/>
      <c r="B601" s="14"/>
      <c r="C601" s="14"/>
      <c r="D601" s="14"/>
      <c r="E601" s="14"/>
      <c r="F601" s="14"/>
      <c r="G601" s="14"/>
      <c r="H601" s="14"/>
      <c r="I601" s="14"/>
      <c r="J601" s="14"/>
    </row>
    <row r="602" spans="1:10" hidden="1" x14ac:dyDescent="0.35">
      <c r="A602" s="14"/>
      <c r="B602" s="14"/>
      <c r="C602" s="14"/>
      <c r="D602" s="14"/>
      <c r="E602" s="14"/>
      <c r="F602" s="14"/>
      <c r="G602" s="14"/>
      <c r="H602" s="14"/>
      <c r="I602" s="14"/>
      <c r="J602" s="14"/>
    </row>
    <row r="603" spans="1:10" hidden="1" x14ac:dyDescent="0.35">
      <c r="A603" s="14"/>
      <c r="B603" s="14"/>
      <c r="C603" s="14"/>
      <c r="D603" s="14"/>
      <c r="E603" s="14"/>
      <c r="F603" s="14"/>
      <c r="G603" s="14"/>
      <c r="H603" s="14"/>
      <c r="I603" s="14"/>
      <c r="J603" s="14"/>
    </row>
    <row r="604" spans="1:10" hidden="1" x14ac:dyDescent="0.35">
      <c r="D604" s="165"/>
      <c r="E604" s="166"/>
      <c r="F604" s="166"/>
      <c r="G604" s="166"/>
      <c r="H604" s="167"/>
    </row>
    <row r="605" spans="1:10" hidden="1" x14ac:dyDescent="0.35"/>
    <row r="606" spans="1:10" hidden="1" x14ac:dyDescent="0.35">
      <c r="A606" s="3"/>
    </row>
    <row r="607" spans="1:10" hidden="1" x14ac:dyDescent="0.35"/>
    <row r="608" spans="1:10" hidden="1" x14ac:dyDescent="0.35"/>
    <row r="609" spans="1:10" hidden="1" x14ac:dyDescent="0.35"/>
    <row r="610" spans="1:10" hidden="1" x14ac:dyDescent="0.35">
      <c r="D610" s="168"/>
      <c r="E610" s="169"/>
      <c r="F610" s="169"/>
      <c r="G610" s="169"/>
      <c r="H610" s="170"/>
    </row>
    <row r="611" spans="1:10" hidden="1" x14ac:dyDescent="0.35"/>
    <row r="612" spans="1:10" hidden="1" x14ac:dyDescent="0.35">
      <c r="A612" s="14"/>
      <c r="B612" s="14"/>
      <c r="C612" s="14"/>
      <c r="D612" s="14"/>
      <c r="E612" s="14"/>
      <c r="F612" s="14"/>
      <c r="G612" s="14"/>
      <c r="H612" s="14"/>
      <c r="I612" s="14"/>
      <c r="J612" s="14"/>
    </row>
    <row r="613" spans="1:10" hidden="1" x14ac:dyDescent="0.35">
      <c r="A613" s="14"/>
      <c r="B613" s="14"/>
      <c r="C613" s="14"/>
      <c r="D613" s="14"/>
      <c r="E613" s="14"/>
      <c r="F613" s="14"/>
      <c r="G613" s="14"/>
      <c r="H613" s="14"/>
      <c r="I613" s="14"/>
      <c r="J613" s="14"/>
    </row>
    <row r="614" spans="1:10" hidden="1" x14ac:dyDescent="0.35">
      <c r="A614" s="14"/>
      <c r="B614" s="14"/>
      <c r="C614" s="14"/>
      <c r="D614" s="14"/>
      <c r="E614" s="14"/>
      <c r="F614" s="14"/>
      <c r="G614" s="14"/>
      <c r="H614" s="14"/>
      <c r="I614" s="14"/>
      <c r="J614" s="14"/>
    </row>
    <row r="615" spans="1:10" hidden="1" x14ac:dyDescent="0.35">
      <c r="D615" s="105"/>
      <c r="E615" s="106"/>
      <c r="F615" s="106"/>
      <c r="G615" s="106"/>
      <c r="H615" s="106"/>
      <c r="I615" s="107"/>
    </row>
    <row r="616" spans="1:10" hidden="1" x14ac:dyDescent="0.35"/>
    <row r="617" spans="1:10" hidden="1" x14ac:dyDescent="0.35">
      <c r="A617" s="14"/>
      <c r="B617" s="14"/>
      <c r="C617" s="14"/>
      <c r="D617" s="14"/>
      <c r="E617" s="14"/>
      <c r="F617" s="14"/>
      <c r="G617" s="14"/>
      <c r="H617" s="14"/>
      <c r="I617" s="14"/>
      <c r="J617" s="14"/>
    </row>
    <row r="618" spans="1:10" hidden="1" x14ac:dyDescent="0.35">
      <c r="A618" s="14"/>
      <c r="B618" s="14"/>
      <c r="C618" s="14"/>
      <c r="D618" s="14"/>
      <c r="E618" s="14"/>
      <c r="F618" s="14"/>
      <c r="G618" s="14"/>
      <c r="H618" s="14"/>
      <c r="I618" s="14"/>
      <c r="J618" s="14"/>
    </row>
    <row r="619" spans="1:10" hidden="1" x14ac:dyDescent="0.35">
      <c r="A619" s="14"/>
      <c r="B619" s="14"/>
      <c r="C619" s="14"/>
      <c r="D619" s="14"/>
      <c r="E619" s="14"/>
      <c r="F619" s="14"/>
      <c r="G619" s="14"/>
      <c r="H619" s="14"/>
      <c r="I619" s="14"/>
      <c r="J619" s="14"/>
    </row>
    <row r="620" spans="1:10" hidden="1" x14ac:dyDescent="0.35">
      <c r="D620" s="105"/>
      <c r="E620" s="106"/>
      <c r="F620" s="106"/>
      <c r="G620" s="106"/>
      <c r="H620" s="106"/>
      <c r="I620" s="107"/>
    </row>
    <row r="621" spans="1:10" hidden="1" x14ac:dyDescent="0.35"/>
    <row r="622" spans="1:10" hidden="1" x14ac:dyDescent="0.35"/>
    <row r="623" spans="1:10" hidden="1" x14ac:dyDescent="0.35">
      <c r="A623" s="1"/>
    </row>
    <row r="624" spans="1:10" hidden="1" x14ac:dyDescent="0.35"/>
    <row r="625" spans="1:10" hidden="1" x14ac:dyDescent="0.35"/>
    <row r="626" spans="1:10" hidden="1" x14ac:dyDescent="0.35"/>
    <row r="627" spans="1:10" hidden="1" x14ac:dyDescent="0.35">
      <c r="A627" s="119"/>
      <c r="B627" s="121"/>
      <c r="C627" s="171"/>
      <c r="D627" s="172"/>
      <c r="E627" s="172"/>
      <c r="F627" s="173"/>
      <c r="G627" s="119"/>
      <c r="H627" s="121"/>
      <c r="I627" s="119"/>
      <c r="J627" s="121"/>
    </row>
    <row r="628" spans="1:10" hidden="1" x14ac:dyDescent="0.35">
      <c r="A628" s="122"/>
      <c r="B628" s="123"/>
      <c r="C628" s="174"/>
      <c r="D628" s="175"/>
      <c r="E628" s="174"/>
      <c r="F628" s="175"/>
      <c r="G628" s="122"/>
      <c r="H628" s="123"/>
      <c r="I628" s="122"/>
      <c r="J628" s="123"/>
    </row>
    <row r="629" spans="1:10" hidden="1" x14ac:dyDescent="0.35">
      <c r="A629" s="126"/>
      <c r="B629" s="128"/>
      <c r="C629" s="176"/>
      <c r="D629" s="177"/>
      <c r="E629" s="176"/>
      <c r="F629" s="177"/>
      <c r="G629" s="126"/>
      <c r="H629" s="128"/>
      <c r="I629" s="126"/>
      <c r="J629" s="128"/>
    </row>
    <row r="630" spans="1:10" hidden="1" x14ac:dyDescent="0.35">
      <c r="A630" s="52"/>
      <c r="B630" s="54"/>
      <c r="C630" s="52"/>
      <c r="D630" s="54"/>
      <c r="E630" s="52"/>
      <c r="F630" s="54"/>
      <c r="G630" s="66"/>
      <c r="H630" s="68"/>
      <c r="I630" s="66"/>
      <c r="J630" s="68"/>
    </row>
    <row r="631" spans="1:10" hidden="1" x14ac:dyDescent="0.35">
      <c r="A631" s="55"/>
      <c r="B631" s="57"/>
      <c r="C631" s="55"/>
      <c r="D631" s="57"/>
      <c r="E631" s="55"/>
      <c r="F631" s="57"/>
      <c r="G631" s="72"/>
      <c r="H631" s="74"/>
      <c r="I631" s="72"/>
      <c r="J631" s="74"/>
    </row>
    <row r="632" spans="1:10" hidden="1" x14ac:dyDescent="0.35">
      <c r="A632" s="52"/>
      <c r="B632" s="54"/>
      <c r="C632" s="52"/>
      <c r="D632" s="54"/>
      <c r="E632" s="52"/>
      <c r="F632" s="54"/>
      <c r="G632" s="66"/>
      <c r="H632" s="68"/>
      <c r="I632" s="66"/>
      <c r="J632" s="68"/>
    </row>
    <row r="633" spans="1:10" hidden="1" x14ac:dyDescent="0.35">
      <c r="A633" s="55"/>
      <c r="B633" s="57"/>
      <c r="C633" s="55"/>
      <c r="D633" s="57"/>
      <c r="E633" s="55"/>
      <c r="F633" s="57"/>
      <c r="G633" s="72"/>
      <c r="H633" s="74"/>
      <c r="I633" s="72"/>
      <c r="J633" s="74"/>
    </row>
    <row r="634" spans="1:10" hidden="1" x14ac:dyDescent="0.35">
      <c r="A634" s="52"/>
      <c r="B634" s="54"/>
      <c r="C634" s="52"/>
      <c r="D634" s="54"/>
      <c r="E634" s="52"/>
      <c r="F634" s="54"/>
      <c r="G634" s="66"/>
      <c r="H634" s="68"/>
      <c r="I634" s="66"/>
      <c r="J634" s="68"/>
    </row>
    <row r="635" spans="1:10" hidden="1" x14ac:dyDescent="0.35">
      <c r="A635" s="55"/>
      <c r="B635" s="57"/>
      <c r="C635" s="55"/>
      <c r="D635" s="57"/>
      <c r="E635" s="55"/>
      <c r="F635" s="57"/>
      <c r="G635" s="72"/>
      <c r="H635" s="74"/>
      <c r="I635" s="72"/>
      <c r="J635" s="74"/>
    </row>
    <row r="636" spans="1:10" hidden="1" x14ac:dyDescent="0.35">
      <c r="A636" s="52"/>
      <c r="B636" s="54"/>
      <c r="C636" s="52"/>
      <c r="D636" s="54"/>
      <c r="E636" s="52"/>
      <c r="F636" s="54"/>
      <c r="G636" s="66"/>
      <c r="H636" s="68"/>
      <c r="I636" s="66"/>
      <c r="J636" s="68"/>
    </row>
    <row r="637" spans="1:10" hidden="1" x14ac:dyDescent="0.35">
      <c r="A637" s="55"/>
      <c r="B637" s="57"/>
      <c r="C637" s="55"/>
      <c r="D637" s="57"/>
      <c r="E637" s="55"/>
      <c r="F637" s="57"/>
      <c r="G637" s="72"/>
      <c r="H637" s="74"/>
      <c r="I637" s="72"/>
      <c r="J637" s="74"/>
    </row>
    <row r="638" spans="1:10" hidden="1" x14ac:dyDescent="0.35">
      <c r="A638" s="52"/>
      <c r="B638" s="54"/>
      <c r="C638" s="52"/>
      <c r="D638" s="54"/>
      <c r="E638" s="52"/>
      <c r="F638" s="54"/>
      <c r="G638" s="66"/>
      <c r="H638" s="68"/>
      <c r="I638" s="66"/>
      <c r="J638" s="68"/>
    </row>
    <row r="639" spans="1:10" hidden="1" x14ac:dyDescent="0.35">
      <c r="A639" s="55"/>
      <c r="B639" s="57"/>
      <c r="C639" s="55"/>
      <c r="D639" s="57"/>
      <c r="E639" s="55"/>
      <c r="F639" s="57"/>
      <c r="G639" s="72"/>
      <c r="H639" s="74"/>
      <c r="I639" s="72"/>
      <c r="J639" s="74"/>
    </row>
    <row r="640" spans="1:10" hidden="1" x14ac:dyDescent="0.35">
      <c r="A640" s="52"/>
      <c r="B640" s="54"/>
      <c r="C640" s="52"/>
      <c r="D640" s="54"/>
      <c r="E640" s="52"/>
      <c r="F640" s="54"/>
      <c r="G640" s="66"/>
      <c r="H640" s="68"/>
      <c r="I640" s="66"/>
      <c r="J640" s="68"/>
    </row>
    <row r="641" spans="1:10" hidden="1" x14ac:dyDescent="0.35">
      <c r="A641" s="55"/>
      <c r="B641" s="57"/>
      <c r="C641" s="55"/>
      <c r="D641" s="57"/>
      <c r="E641" s="55"/>
      <c r="F641" s="57"/>
      <c r="G641" s="72"/>
      <c r="H641" s="74"/>
      <c r="I641" s="72"/>
      <c r="J641" s="74"/>
    </row>
    <row r="642" spans="1:10" hidden="1" x14ac:dyDescent="0.35">
      <c r="A642" s="52"/>
      <c r="B642" s="54"/>
      <c r="C642" s="52"/>
      <c r="D642" s="54"/>
      <c r="E642" s="52"/>
      <c r="F642" s="54"/>
      <c r="G642" s="66"/>
      <c r="H642" s="68"/>
      <c r="I642" s="66"/>
      <c r="J642" s="68"/>
    </row>
    <row r="643" spans="1:10" hidden="1" x14ac:dyDescent="0.35">
      <c r="A643" s="55"/>
      <c r="B643" s="57"/>
      <c r="C643" s="55"/>
      <c r="D643" s="57"/>
      <c r="E643" s="55"/>
      <c r="F643" s="57"/>
      <c r="G643" s="72"/>
      <c r="H643" s="74"/>
      <c r="I643" s="72"/>
      <c r="J643" s="74"/>
    </row>
    <row r="644" spans="1:10" hidden="1" x14ac:dyDescent="0.35">
      <c r="A644" s="52"/>
      <c r="B644" s="54"/>
      <c r="C644" s="52"/>
      <c r="D644" s="54"/>
      <c r="E644" s="52"/>
      <c r="F644" s="54"/>
      <c r="G644" s="66"/>
      <c r="H644" s="68"/>
      <c r="I644" s="66"/>
      <c r="J644" s="68"/>
    </row>
    <row r="645" spans="1:10" hidden="1" x14ac:dyDescent="0.35">
      <c r="A645" s="55"/>
      <c r="B645" s="57"/>
      <c r="C645" s="55"/>
      <c r="D645" s="57"/>
      <c r="E645" s="55"/>
      <c r="F645" s="57"/>
      <c r="G645" s="72"/>
      <c r="H645" s="74"/>
      <c r="I645" s="72"/>
      <c r="J645" s="74"/>
    </row>
    <row r="646" spans="1:10" hidden="1" x14ac:dyDescent="0.35">
      <c r="A646" s="52"/>
      <c r="B646" s="54"/>
      <c r="C646" s="52"/>
      <c r="D646" s="54"/>
      <c r="E646" s="52"/>
      <c r="F646" s="54"/>
      <c r="G646" s="66"/>
      <c r="H646" s="68"/>
      <c r="I646" s="66"/>
      <c r="J646" s="68"/>
    </row>
    <row r="647" spans="1:10" hidden="1" x14ac:dyDescent="0.35">
      <c r="A647" s="55"/>
      <c r="B647" s="57"/>
      <c r="C647" s="55"/>
      <c r="D647" s="57"/>
      <c r="E647" s="55"/>
      <c r="F647" s="57"/>
      <c r="G647" s="72"/>
      <c r="H647" s="74"/>
      <c r="I647" s="72"/>
      <c r="J647" s="74"/>
    </row>
    <row r="648" spans="1:10" hidden="1" x14ac:dyDescent="0.35">
      <c r="A648" s="52"/>
      <c r="B648" s="54"/>
      <c r="C648" s="52"/>
      <c r="D648" s="54"/>
      <c r="E648" s="52"/>
      <c r="F648" s="54"/>
      <c r="G648" s="66"/>
      <c r="H648" s="68"/>
      <c r="I648" s="66"/>
      <c r="J648" s="68"/>
    </row>
    <row r="649" spans="1:10" hidden="1" x14ac:dyDescent="0.35">
      <c r="A649" s="55"/>
      <c r="B649" s="57"/>
      <c r="C649" s="55"/>
      <c r="D649" s="57"/>
      <c r="E649" s="55"/>
      <c r="F649" s="57"/>
      <c r="G649" s="72"/>
      <c r="H649" s="74"/>
      <c r="I649" s="72"/>
      <c r="J649" s="74"/>
    </row>
    <row r="652" spans="1:10" x14ac:dyDescent="0.35">
      <c r="A652" s="1" t="s">
        <v>180</v>
      </c>
    </row>
    <row r="654" spans="1:10" x14ac:dyDescent="0.35">
      <c r="A654" s="14" t="s">
        <v>181</v>
      </c>
      <c r="B654" s="14"/>
      <c r="C654" s="14"/>
      <c r="D654" s="14"/>
      <c r="E654" s="14"/>
      <c r="F654" s="14"/>
      <c r="G654" s="14"/>
      <c r="H654" s="14"/>
      <c r="I654" s="14"/>
      <c r="J654" s="14"/>
    </row>
    <row r="655" spans="1:10" x14ac:dyDescent="0.35">
      <c r="A655" s="14"/>
      <c r="B655" s="14"/>
      <c r="C655" s="14"/>
      <c r="D655" s="14"/>
      <c r="E655" s="14"/>
      <c r="F655" s="14"/>
      <c r="G655" s="14"/>
      <c r="H655" s="14"/>
      <c r="I655" s="14"/>
      <c r="J655" s="14"/>
    </row>
    <row r="656" spans="1:10" x14ac:dyDescent="0.35">
      <c r="A656" s="14"/>
      <c r="B656" s="14"/>
      <c r="C656" s="14"/>
      <c r="D656" s="14"/>
      <c r="E656" s="14"/>
      <c r="F656" s="14"/>
      <c r="G656" s="14"/>
      <c r="H656" s="14"/>
      <c r="I656" s="14"/>
      <c r="J656" s="14"/>
    </row>
    <row r="657" spans="1:10" x14ac:dyDescent="0.35">
      <c r="A657" s="14"/>
      <c r="B657" s="14"/>
      <c r="C657" s="14"/>
      <c r="D657" s="14"/>
      <c r="E657" s="14"/>
      <c r="F657" s="14"/>
      <c r="G657" s="14"/>
      <c r="H657" s="14"/>
      <c r="I657" s="14"/>
      <c r="J657" s="14"/>
    </row>
    <row r="658" spans="1:10" x14ac:dyDescent="0.35">
      <c r="A658" s="14"/>
      <c r="B658" s="14"/>
      <c r="C658" s="14"/>
      <c r="D658" s="14"/>
      <c r="E658" s="14"/>
      <c r="F658" s="14"/>
      <c r="G658" s="14"/>
      <c r="H658" s="14"/>
      <c r="I658" s="14"/>
      <c r="J658" s="14"/>
    </row>
    <row r="659" spans="1:10" x14ac:dyDescent="0.35">
      <c r="A659" s="14"/>
      <c r="B659" s="14"/>
      <c r="C659" s="14"/>
      <c r="D659" s="14"/>
      <c r="E659" s="14"/>
      <c r="F659" s="14"/>
      <c r="G659" s="14"/>
      <c r="H659" s="14"/>
      <c r="I659" s="14"/>
      <c r="J659" s="14"/>
    </row>
    <row r="660" spans="1:10" x14ac:dyDescent="0.35">
      <c r="A660" s="2" t="s">
        <v>182</v>
      </c>
    </row>
    <row r="662" spans="1:10" x14ac:dyDescent="0.35">
      <c r="A662" s="119" t="s">
        <v>183</v>
      </c>
      <c r="B662" s="121"/>
      <c r="C662" s="119" t="s">
        <v>184</v>
      </c>
      <c r="D662" s="120"/>
      <c r="E662" s="120"/>
      <c r="F662" s="121"/>
      <c r="G662" s="119" t="s">
        <v>185</v>
      </c>
      <c r="H662" s="121"/>
      <c r="I662" s="120" t="s">
        <v>186</v>
      </c>
      <c r="J662" s="121"/>
    </row>
    <row r="663" spans="1:10" x14ac:dyDescent="0.35">
      <c r="A663" s="126"/>
      <c r="B663" s="128"/>
      <c r="C663" s="126"/>
      <c r="D663" s="127"/>
      <c r="E663" s="127"/>
      <c r="F663" s="128"/>
      <c r="G663" s="126"/>
      <c r="H663" s="128"/>
      <c r="I663" s="127"/>
      <c r="J663" s="128"/>
    </row>
    <row r="664" spans="1:10" x14ac:dyDescent="0.35">
      <c r="A664" s="178" t="s">
        <v>187</v>
      </c>
      <c r="B664" s="179"/>
      <c r="C664" s="178" t="s">
        <v>188</v>
      </c>
      <c r="D664" s="180"/>
      <c r="E664" s="180"/>
      <c r="F664" s="179"/>
      <c r="G664" s="52"/>
      <c r="H664" s="54"/>
      <c r="I664" s="52"/>
      <c r="J664" s="54"/>
    </row>
    <row r="665" spans="1:10" x14ac:dyDescent="0.35">
      <c r="A665" s="181"/>
      <c r="B665" s="182"/>
      <c r="C665" s="183"/>
      <c r="D665" s="184"/>
      <c r="E665" s="184"/>
      <c r="F665" s="185"/>
      <c r="G665" s="55"/>
      <c r="H665" s="57"/>
      <c r="I665" s="55"/>
      <c r="J665" s="57"/>
    </row>
    <row r="666" spans="1:10" x14ac:dyDescent="0.35">
      <c r="A666" s="181"/>
      <c r="B666" s="182"/>
      <c r="C666" s="178" t="s">
        <v>189</v>
      </c>
      <c r="D666" s="180"/>
      <c r="E666" s="180"/>
      <c r="F666" s="179"/>
      <c r="G666" s="52"/>
      <c r="H666" s="54"/>
      <c r="I666" s="52"/>
      <c r="J666" s="54"/>
    </row>
    <row r="667" spans="1:10" x14ac:dyDescent="0.35">
      <c r="A667" s="181"/>
      <c r="B667" s="182"/>
      <c r="C667" s="183"/>
      <c r="D667" s="184"/>
      <c r="E667" s="184"/>
      <c r="F667" s="185"/>
      <c r="G667" s="55"/>
      <c r="H667" s="57"/>
      <c r="I667" s="55"/>
      <c r="J667" s="57"/>
    </row>
    <row r="668" spans="1:10" x14ac:dyDescent="0.35">
      <c r="A668" s="181"/>
      <c r="B668" s="182"/>
      <c r="C668" s="178" t="s">
        <v>190</v>
      </c>
      <c r="D668" s="180"/>
      <c r="E668" s="180"/>
      <c r="F668" s="179"/>
      <c r="G668" s="52"/>
      <c r="H668" s="54"/>
      <c r="I668" s="52"/>
      <c r="J668" s="54"/>
    </row>
    <row r="669" spans="1:10" x14ac:dyDescent="0.35">
      <c r="A669" s="181"/>
      <c r="B669" s="182"/>
      <c r="C669" s="181"/>
      <c r="D669" s="14"/>
      <c r="E669" s="14"/>
      <c r="F669" s="182"/>
      <c r="G669" s="60"/>
      <c r="H669" s="62"/>
      <c r="I669" s="60"/>
      <c r="J669" s="62"/>
    </row>
    <row r="670" spans="1:10" x14ac:dyDescent="0.35">
      <c r="A670" s="181"/>
      <c r="B670" s="182"/>
      <c r="C670" s="181"/>
      <c r="D670" s="14"/>
      <c r="E670" s="14"/>
      <c r="F670" s="182"/>
      <c r="G670" s="60"/>
      <c r="H670" s="62"/>
      <c r="I670" s="60"/>
      <c r="J670" s="62"/>
    </row>
    <row r="671" spans="1:10" x14ac:dyDescent="0.35">
      <c r="A671" s="181"/>
      <c r="B671" s="182"/>
      <c r="C671" s="183"/>
      <c r="D671" s="184"/>
      <c r="E671" s="184"/>
      <c r="F671" s="185"/>
      <c r="G671" s="55"/>
      <c r="H671" s="57"/>
      <c r="I671" s="55"/>
      <c r="J671" s="57"/>
    </row>
    <row r="672" spans="1:10" x14ac:dyDescent="0.35">
      <c r="A672" s="181"/>
      <c r="B672" s="182"/>
      <c r="C672" s="178" t="s">
        <v>191</v>
      </c>
      <c r="D672" s="180"/>
      <c r="E672" s="180"/>
      <c r="F672" s="179"/>
      <c r="G672" s="52"/>
      <c r="H672" s="54"/>
      <c r="I672" s="52"/>
      <c r="J672" s="54"/>
    </row>
    <row r="673" spans="1:10" x14ac:dyDescent="0.35">
      <c r="A673" s="181"/>
      <c r="B673" s="182"/>
      <c r="C673" s="181"/>
      <c r="D673" s="14"/>
      <c r="E673" s="14"/>
      <c r="F673" s="182"/>
      <c r="G673" s="60"/>
      <c r="H673" s="62"/>
      <c r="I673" s="60"/>
      <c r="J673" s="62"/>
    </row>
    <row r="674" spans="1:10" x14ac:dyDescent="0.35">
      <c r="A674" s="181"/>
      <c r="B674" s="182"/>
      <c r="C674" s="183"/>
      <c r="D674" s="184"/>
      <c r="E674" s="184"/>
      <c r="F674" s="185"/>
      <c r="G674" s="55"/>
      <c r="H674" s="57"/>
      <c r="I674" s="55"/>
      <c r="J674" s="57"/>
    </row>
    <row r="675" spans="1:10" x14ac:dyDescent="0.35">
      <c r="A675" s="181"/>
      <c r="B675" s="182"/>
      <c r="C675" s="178" t="s">
        <v>192</v>
      </c>
      <c r="D675" s="180"/>
      <c r="E675" s="180"/>
      <c r="F675" s="179"/>
      <c r="G675" s="52"/>
      <c r="H675" s="54"/>
      <c r="I675" s="52"/>
      <c r="J675" s="54"/>
    </row>
    <row r="676" spans="1:10" x14ac:dyDescent="0.35">
      <c r="A676" s="181"/>
      <c r="B676" s="182"/>
      <c r="C676" s="183"/>
      <c r="D676" s="184"/>
      <c r="E676" s="184"/>
      <c r="F676" s="185"/>
      <c r="G676" s="55"/>
      <c r="H676" s="57"/>
      <c r="I676" s="55"/>
      <c r="J676" s="57"/>
    </row>
    <row r="677" spans="1:10" x14ac:dyDescent="0.35">
      <c r="A677" s="181"/>
      <c r="B677" s="182"/>
      <c r="C677" s="52"/>
      <c r="D677" s="53"/>
      <c r="E677" s="53"/>
      <c r="F677" s="54"/>
      <c r="G677" s="52"/>
      <c r="H677" s="54"/>
      <c r="I677" s="52"/>
      <c r="J677" s="54"/>
    </row>
    <row r="678" spans="1:10" x14ac:dyDescent="0.35">
      <c r="A678" s="181"/>
      <c r="B678" s="182"/>
      <c r="C678" s="55"/>
      <c r="D678" s="56"/>
      <c r="E678" s="56"/>
      <c r="F678" s="57"/>
      <c r="G678" s="55"/>
      <c r="H678" s="57"/>
      <c r="I678" s="55"/>
      <c r="J678" s="57"/>
    </row>
    <row r="679" spans="1:10" x14ac:dyDescent="0.35">
      <c r="A679" s="181"/>
      <c r="B679" s="182"/>
      <c r="C679" s="52"/>
      <c r="D679" s="53"/>
      <c r="E679" s="53"/>
      <c r="F679" s="54"/>
      <c r="G679" s="52"/>
      <c r="H679" s="54"/>
      <c r="I679" s="52"/>
      <c r="J679" s="54"/>
    </row>
    <row r="680" spans="1:10" x14ac:dyDescent="0.35">
      <c r="A680" s="183"/>
      <c r="B680" s="185"/>
      <c r="C680" s="55"/>
      <c r="D680" s="56"/>
      <c r="E680" s="56"/>
      <c r="F680" s="57"/>
      <c r="G680" s="55"/>
      <c r="H680" s="57"/>
      <c r="I680" s="55"/>
      <c r="J680" s="57"/>
    </row>
    <row r="681" spans="1:10" x14ac:dyDescent="0.35">
      <c r="A681" s="178" t="s">
        <v>193</v>
      </c>
      <c r="B681" s="179"/>
      <c r="C681" s="52"/>
      <c r="D681" s="53"/>
      <c r="E681" s="53"/>
      <c r="F681" s="54"/>
      <c r="G681" s="52"/>
      <c r="H681" s="54"/>
      <c r="I681" s="52"/>
      <c r="J681" s="54"/>
    </row>
    <row r="682" spans="1:10" x14ac:dyDescent="0.35">
      <c r="A682" s="181"/>
      <c r="B682" s="182"/>
      <c r="C682" s="60"/>
      <c r="D682" s="61"/>
      <c r="E682" s="61"/>
      <c r="F682" s="62"/>
      <c r="G682" s="60"/>
      <c r="H682" s="62"/>
      <c r="I682" s="60"/>
      <c r="J682" s="62"/>
    </row>
    <row r="683" spans="1:10" x14ac:dyDescent="0.35">
      <c r="A683" s="183"/>
      <c r="B683" s="185"/>
      <c r="C683" s="55"/>
      <c r="D683" s="56"/>
      <c r="E683" s="56"/>
      <c r="F683" s="57"/>
      <c r="G683" s="55"/>
      <c r="H683" s="57"/>
      <c r="I683" s="55"/>
      <c r="J683" s="57"/>
    </row>
    <row r="684" spans="1:10" x14ac:dyDescent="0.35">
      <c r="A684" s="178" t="s">
        <v>194</v>
      </c>
      <c r="B684" s="179"/>
      <c r="C684" s="52"/>
      <c r="D684" s="53"/>
      <c r="E684" s="53"/>
      <c r="F684" s="54"/>
      <c r="G684" s="52"/>
      <c r="H684" s="54"/>
      <c r="I684" s="52"/>
      <c r="J684" s="54"/>
    </row>
    <row r="685" spans="1:10" x14ac:dyDescent="0.35">
      <c r="A685" s="181"/>
      <c r="B685" s="182"/>
      <c r="C685" s="60"/>
      <c r="D685" s="61"/>
      <c r="E685" s="61"/>
      <c r="F685" s="62"/>
      <c r="G685" s="60"/>
      <c r="H685" s="62"/>
      <c r="I685" s="60"/>
      <c r="J685" s="62"/>
    </row>
    <row r="686" spans="1:10" x14ac:dyDescent="0.35">
      <c r="A686" s="183"/>
      <c r="B686" s="185"/>
      <c r="C686" s="55"/>
      <c r="D686" s="56"/>
      <c r="E686" s="56"/>
      <c r="F686" s="57"/>
      <c r="G686" s="55"/>
      <c r="H686" s="57"/>
      <c r="I686" s="55"/>
      <c r="J686" s="57"/>
    </row>
    <row r="687" spans="1:10" x14ac:dyDescent="0.35">
      <c r="A687" s="178" t="s">
        <v>195</v>
      </c>
      <c r="B687" s="179"/>
      <c r="C687" s="52"/>
      <c r="D687" s="53"/>
      <c r="E687" s="53"/>
      <c r="F687" s="54"/>
      <c r="G687" s="52"/>
      <c r="H687" s="54"/>
      <c r="I687" s="52"/>
      <c r="J687" s="54"/>
    </row>
    <row r="688" spans="1:10" x14ac:dyDescent="0.35">
      <c r="A688" s="181"/>
      <c r="B688" s="182"/>
      <c r="C688" s="60"/>
      <c r="D688" s="61"/>
      <c r="E688" s="61"/>
      <c r="F688" s="62"/>
      <c r="G688" s="60"/>
      <c r="H688" s="62"/>
      <c r="I688" s="60"/>
      <c r="J688" s="62"/>
    </row>
    <row r="689" spans="1:10" x14ac:dyDescent="0.35">
      <c r="A689" s="183"/>
      <c r="B689" s="185"/>
      <c r="C689" s="55"/>
      <c r="D689" s="56"/>
      <c r="E689" s="56"/>
      <c r="F689" s="57"/>
      <c r="G689" s="55"/>
      <c r="H689" s="57"/>
      <c r="I689" s="55"/>
      <c r="J689" s="57"/>
    </row>
    <row r="690" spans="1:10" x14ac:dyDescent="0.35">
      <c r="A690" s="178" t="s">
        <v>196</v>
      </c>
      <c r="B690" s="179"/>
      <c r="C690" s="52"/>
      <c r="D690" s="53"/>
      <c r="E690" s="53"/>
      <c r="F690" s="54"/>
      <c r="G690" s="52"/>
      <c r="H690" s="54"/>
      <c r="I690" s="52"/>
      <c r="J690" s="54"/>
    </row>
    <row r="691" spans="1:10" x14ac:dyDescent="0.35">
      <c r="A691" s="181"/>
      <c r="B691" s="182"/>
      <c r="C691" s="60"/>
      <c r="D691" s="61"/>
      <c r="E691" s="61"/>
      <c r="F691" s="62"/>
      <c r="G691" s="60"/>
      <c r="H691" s="62"/>
      <c r="I691" s="60"/>
      <c r="J691" s="62"/>
    </row>
    <row r="692" spans="1:10" x14ac:dyDescent="0.35">
      <c r="A692" s="183"/>
      <c r="B692" s="185"/>
      <c r="C692" s="55"/>
      <c r="D692" s="56"/>
      <c r="E692" s="56"/>
      <c r="F692" s="57"/>
      <c r="G692" s="55"/>
      <c r="H692" s="57"/>
      <c r="I692" s="55"/>
      <c r="J692" s="57"/>
    </row>
    <row r="693" spans="1:10" x14ac:dyDescent="0.35">
      <c r="A693" s="178" t="s">
        <v>197</v>
      </c>
      <c r="B693" s="179"/>
      <c r="C693" s="52"/>
      <c r="D693" s="53"/>
      <c r="E693" s="53"/>
      <c r="F693" s="54"/>
      <c r="G693" s="52"/>
      <c r="H693" s="54"/>
      <c r="I693" s="52"/>
      <c r="J693" s="54"/>
    </row>
    <row r="694" spans="1:10" x14ac:dyDescent="0.35">
      <c r="A694" s="181"/>
      <c r="B694" s="182"/>
      <c r="C694" s="60"/>
      <c r="D694" s="61"/>
      <c r="E694" s="61"/>
      <c r="F694" s="62"/>
      <c r="G694" s="60"/>
      <c r="H694" s="62"/>
      <c r="I694" s="60"/>
      <c r="J694" s="62"/>
    </row>
    <row r="695" spans="1:10" x14ac:dyDescent="0.35">
      <c r="A695" s="183"/>
      <c r="B695" s="185"/>
      <c r="C695" s="55"/>
      <c r="D695" s="56"/>
      <c r="E695" s="56"/>
      <c r="F695" s="57"/>
      <c r="G695" s="55"/>
      <c r="H695" s="57"/>
      <c r="I695" s="55"/>
      <c r="J695" s="57"/>
    </row>
    <row r="696" spans="1:10" x14ac:dyDescent="0.35">
      <c r="A696" s="178" t="s">
        <v>198</v>
      </c>
      <c r="B696" s="179"/>
      <c r="C696" s="52"/>
      <c r="D696" s="53"/>
      <c r="E696" s="53"/>
      <c r="F696" s="54"/>
      <c r="G696" s="52"/>
      <c r="H696" s="54"/>
      <c r="I696" s="52"/>
      <c r="J696" s="54"/>
    </row>
    <row r="697" spans="1:10" x14ac:dyDescent="0.35">
      <c r="A697" s="181"/>
      <c r="B697" s="182"/>
      <c r="C697" s="60"/>
      <c r="D697" s="61"/>
      <c r="E697" s="61"/>
      <c r="F697" s="62"/>
      <c r="G697" s="60"/>
      <c r="H697" s="62"/>
      <c r="I697" s="60"/>
      <c r="J697" s="62"/>
    </row>
    <row r="698" spans="1:10" x14ac:dyDescent="0.35">
      <c r="A698" s="183"/>
      <c r="B698" s="185"/>
      <c r="C698" s="55"/>
      <c r="D698" s="56"/>
      <c r="E698" s="56"/>
      <c r="F698" s="57"/>
      <c r="G698" s="55"/>
      <c r="H698" s="57"/>
      <c r="I698" s="55"/>
      <c r="J698" s="57"/>
    </row>
    <row r="699" spans="1:10" x14ac:dyDescent="0.35">
      <c r="A699" s="178" t="s">
        <v>199</v>
      </c>
      <c r="B699" s="179"/>
      <c r="C699" s="52"/>
      <c r="D699" s="53"/>
      <c r="E699" s="53"/>
      <c r="F699" s="54"/>
      <c r="G699" s="52"/>
      <c r="H699" s="54"/>
      <c r="I699" s="52"/>
      <c r="J699" s="54"/>
    </row>
    <row r="700" spans="1:10" x14ac:dyDescent="0.35">
      <c r="A700" s="181"/>
      <c r="B700" s="182"/>
      <c r="C700" s="60"/>
      <c r="D700" s="61"/>
      <c r="E700" s="61"/>
      <c r="F700" s="62"/>
      <c r="G700" s="60"/>
      <c r="H700" s="62"/>
      <c r="I700" s="60"/>
      <c r="J700" s="62"/>
    </row>
    <row r="701" spans="1:10" x14ac:dyDescent="0.35">
      <c r="A701" s="183"/>
      <c r="B701" s="185"/>
      <c r="C701" s="55"/>
      <c r="D701" s="56"/>
      <c r="E701" s="56"/>
      <c r="F701" s="57"/>
      <c r="G701" s="55"/>
      <c r="H701" s="57"/>
      <c r="I701" s="55"/>
      <c r="J701" s="57"/>
    </row>
    <row r="702" spans="1:10" x14ac:dyDescent="0.35">
      <c r="A702" s="178" t="s">
        <v>200</v>
      </c>
      <c r="B702" s="179"/>
      <c r="C702" s="52"/>
      <c r="D702" s="53"/>
      <c r="E702" s="53"/>
      <c r="F702" s="54"/>
      <c r="G702" s="52"/>
      <c r="H702" s="54"/>
      <c r="I702" s="52"/>
      <c r="J702" s="54"/>
    </row>
    <row r="703" spans="1:10" x14ac:dyDescent="0.35">
      <c r="A703" s="181"/>
      <c r="B703" s="182"/>
      <c r="C703" s="60"/>
      <c r="D703" s="61"/>
      <c r="E703" s="61"/>
      <c r="F703" s="62"/>
      <c r="G703" s="60"/>
      <c r="H703" s="62"/>
      <c r="I703" s="60"/>
      <c r="J703" s="62"/>
    </row>
    <row r="704" spans="1:10" x14ac:dyDescent="0.35">
      <c r="A704" s="183"/>
      <c r="B704" s="185"/>
      <c r="C704" s="55"/>
      <c r="D704" s="56"/>
      <c r="E704" s="56"/>
      <c r="F704" s="57"/>
      <c r="G704" s="55"/>
      <c r="H704" s="57"/>
      <c r="I704" s="55"/>
      <c r="J704" s="57"/>
    </row>
    <row r="705" spans="1:10" x14ac:dyDescent="0.35">
      <c r="A705" s="178" t="s">
        <v>201</v>
      </c>
      <c r="B705" s="179"/>
      <c r="C705" s="52"/>
      <c r="D705" s="53"/>
      <c r="E705" s="53"/>
      <c r="F705" s="54"/>
      <c r="G705" s="52"/>
      <c r="H705" s="54"/>
      <c r="I705" s="52"/>
      <c r="J705" s="54"/>
    </row>
    <row r="706" spans="1:10" x14ac:dyDescent="0.35">
      <c r="A706" s="181"/>
      <c r="B706" s="182"/>
      <c r="C706" s="60"/>
      <c r="D706" s="61"/>
      <c r="E706" s="61"/>
      <c r="F706" s="62"/>
      <c r="G706" s="60"/>
      <c r="H706" s="62"/>
      <c r="I706" s="60"/>
      <c r="J706" s="62"/>
    </row>
    <row r="707" spans="1:10" x14ac:dyDescent="0.35">
      <c r="A707" s="183"/>
      <c r="B707" s="185"/>
      <c r="C707" s="55"/>
      <c r="D707" s="56"/>
      <c r="E707" s="56"/>
      <c r="F707" s="57"/>
      <c r="G707" s="55"/>
      <c r="H707" s="57"/>
      <c r="I707" s="55"/>
      <c r="J707" s="57"/>
    </row>
    <row r="708" spans="1:10" x14ac:dyDescent="0.35">
      <c r="A708" s="178" t="s">
        <v>202</v>
      </c>
      <c r="B708" s="179"/>
      <c r="C708" s="52"/>
      <c r="D708" s="53"/>
      <c r="E708" s="53"/>
      <c r="F708" s="54"/>
      <c r="G708" s="52"/>
      <c r="H708" s="54"/>
      <c r="I708" s="52"/>
      <c r="J708" s="54"/>
    </row>
    <row r="709" spans="1:10" x14ac:dyDescent="0.35">
      <c r="A709" s="181"/>
      <c r="B709" s="182"/>
      <c r="C709" s="60"/>
      <c r="D709" s="61"/>
      <c r="E709" s="61"/>
      <c r="F709" s="62"/>
      <c r="G709" s="60"/>
      <c r="H709" s="62"/>
      <c r="I709" s="60"/>
      <c r="J709" s="62"/>
    </row>
    <row r="710" spans="1:10" x14ac:dyDescent="0.35">
      <c r="A710" s="183"/>
      <c r="B710" s="185"/>
      <c r="C710" s="55"/>
      <c r="D710" s="56"/>
      <c r="E710" s="56"/>
      <c r="F710" s="57"/>
      <c r="G710" s="55"/>
      <c r="H710" s="57"/>
      <c r="I710" s="55"/>
      <c r="J710" s="57"/>
    </row>
    <row r="713" spans="1:10" hidden="1" x14ac:dyDescent="0.35">
      <c r="A713" s="1"/>
    </row>
    <row r="714" spans="1:10" hidden="1" x14ac:dyDescent="0.35"/>
    <row r="715" spans="1:10" hidden="1" x14ac:dyDescent="0.35">
      <c r="A715" s="14"/>
      <c r="B715" s="14"/>
      <c r="C715" s="14"/>
      <c r="D715" s="14"/>
      <c r="E715" s="14"/>
      <c r="F715" s="14"/>
      <c r="G715" s="14"/>
      <c r="H715" s="14"/>
      <c r="I715" s="14"/>
      <c r="J715" s="14"/>
    </row>
    <row r="716" spans="1:10" hidden="1" x14ac:dyDescent="0.35">
      <c r="A716" s="14"/>
      <c r="B716" s="14"/>
      <c r="C716" s="14"/>
      <c r="D716" s="14"/>
      <c r="E716" s="14"/>
      <c r="F716" s="14"/>
      <c r="G716" s="14"/>
      <c r="H716" s="14"/>
      <c r="I716" s="14"/>
      <c r="J716" s="14"/>
    </row>
    <row r="717" spans="1:10" hidden="1" x14ac:dyDescent="0.35">
      <c r="A717" s="14"/>
      <c r="B717" s="14"/>
      <c r="C717" s="14"/>
      <c r="D717" s="14"/>
      <c r="E717" s="14"/>
      <c r="F717" s="14"/>
      <c r="G717" s="14"/>
      <c r="H717" s="14"/>
      <c r="I717" s="14"/>
      <c r="J717" s="14"/>
    </row>
    <row r="718" spans="1:10" hidden="1" x14ac:dyDescent="0.35">
      <c r="A718" s="14"/>
      <c r="B718" s="14"/>
      <c r="C718" s="14"/>
      <c r="D718" s="14"/>
      <c r="E718" s="14"/>
      <c r="F718" s="14"/>
      <c r="G718" s="14"/>
      <c r="H718" s="14"/>
      <c r="I718" s="14"/>
      <c r="J718" s="14"/>
    </row>
    <row r="719" spans="1:10" ht="15.65" hidden="1" customHeight="1" x14ac:dyDescent="0.35">
      <c r="A719" s="14"/>
      <c r="B719" s="14"/>
      <c r="C719" s="14"/>
      <c r="D719" s="14"/>
      <c r="E719" s="14"/>
      <c r="F719" s="14"/>
      <c r="G719" s="14"/>
      <c r="H719" s="14"/>
      <c r="I719" s="14"/>
      <c r="J719" s="14"/>
    </row>
    <row r="720" spans="1:10" hidden="1" x14ac:dyDescent="0.35">
      <c r="A720" s="14"/>
      <c r="B720" s="14"/>
      <c r="C720" s="14"/>
      <c r="D720" s="14"/>
      <c r="E720" s="14"/>
      <c r="F720" s="14"/>
      <c r="G720" s="14"/>
      <c r="H720" s="14"/>
      <c r="I720" s="14"/>
      <c r="J720" s="14"/>
    </row>
    <row r="721" spans="1:10" hidden="1" x14ac:dyDescent="0.35">
      <c r="A721" s="14"/>
      <c r="B721" s="14"/>
      <c r="C721" s="14"/>
      <c r="D721" s="14"/>
      <c r="E721" s="14"/>
      <c r="F721" s="14"/>
      <c r="G721" s="14"/>
      <c r="H721" s="14"/>
      <c r="I721" s="14"/>
      <c r="J721" s="14"/>
    </row>
    <row r="722" spans="1:10" hidden="1" x14ac:dyDescent="0.35">
      <c r="A722" s="14"/>
      <c r="B722" s="14"/>
      <c r="C722" s="14"/>
      <c r="D722" s="14"/>
      <c r="E722" s="14"/>
      <c r="F722" s="14"/>
      <c r="G722" s="14"/>
      <c r="H722" s="14"/>
      <c r="I722" s="14"/>
      <c r="J722" s="14"/>
    </row>
    <row r="723" spans="1:10" hidden="1" x14ac:dyDescent="0.35">
      <c r="A723" s="14"/>
      <c r="B723" s="14"/>
      <c r="C723" s="14"/>
      <c r="D723" s="14"/>
      <c r="E723" s="14"/>
      <c r="F723" s="14"/>
      <c r="G723" s="14"/>
      <c r="H723" s="14"/>
      <c r="I723" s="14"/>
      <c r="J723" s="14"/>
    </row>
    <row r="724" spans="1:10" hidden="1" x14ac:dyDescent="0.35">
      <c r="A724" s="14"/>
      <c r="B724" s="14"/>
      <c r="C724" s="14"/>
      <c r="D724" s="14"/>
      <c r="E724" s="14"/>
      <c r="F724" s="14"/>
      <c r="G724" s="14"/>
      <c r="H724" s="14"/>
      <c r="I724" s="14"/>
      <c r="J724" s="14"/>
    </row>
    <row r="725" spans="1:10" hidden="1" x14ac:dyDescent="0.35">
      <c r="A725" s="14"/>
      <c r="B725" s="14"/>
      <c r="C725" s="14"/>
      <c r="D725" s="14"/>
      <c r="E725" s="14"/>
      <c r="F725" s="14"/>
      <c r="G725" s="14"/>
      <c r="H725" s="14"/>
      <c r="I725" s="14"/>
      <c r="J725" s="14"/>
    </row>
    <row r="726" spans="1:10" hidden="1" x14ac:dyDescent="0.35"/>
    <row r="727" spans="1:10" hidden="1" x14ac:dyDescent="0.35"/>
    <row r="728" spans="1:10" hidden="1" x14ac:dyDescent="0.35"/>
    <row r="729" spans="1:10" hidden="1" x14ac:dyDescent="0.35">
      <c r="D729" s="105"/>
      <c r="E729" s="106"/>
      <c r="F729" s="106"/>
      <c r="G729" s="106"/>
      <c r="H729" s="106"/>
      <c r="I729" s="107"/>
    </row>
    <row r="730" spans="1:10" hidden="1" x14ac:dyDescent="0.35"/>
    <row r="731" spans="1:10" hidden="1" x14ac:dyDescent="0.35">
      <c r="A731" s="14"/>
      <c r="B731" s="14"/>
      <c r="C731" s="14"/>
      <c r="D731" s="14"/>
      <c r="E731" s="14"/>
      <c r="F731" s="14"/>
      <c r="G731" s="14"/>
      <c r="H731" s="14"/>
      <c r="I731" s="14"/>
      <c r="J731" s="14"/>
    </row>
    <row r="732" spans="1:10" hidden="1" x14ac:dyDescent="0.35">
      <c r="A732" s="14"/>
      <c r="B732" s="14"/>
      <c r="C732" s="14"/>
      <c r="D732" s="14"/>
      <c r="E732" s="14"/>
      <c r="F732" s="14"/>
      <c r="G732" s="14"/>
      <c r="H732" s="14"/>
      <c r="I732" s="14"/>
      <c r="J732" s="14"/>
    </row>
    <row r="733" spans="1:10" hidden="1" x14ac:dyDescent="0.35">
      <c r="A733" s="14"/>
      <c r="B733" s="14"/>
      <c r="C733" s="14"/>
      <c r="D733" s="14"/>
      <c r="E733" s="14"/>
      <c r="F733" s="14"/>
      <c r="G733" s="14"/>
      <c r="H733" s="14"/>
      <c r="I733" s="14"/>
      <c r="J733" s="14"/>
    </row>
    <row r="734" spans="1:10" hidden="1" x14ac:dyDescent="0.35"/>
    <row r="735" spans="1:10" hidden="1" x14ac:dyDescent="0.35">
      <c r="A735" s="186"/>
    </row>
    <row r="736" spans="1:10" hidden="1" x14ac:dyDescent="0.35"/>
    <row r="737" spans="4:9" hidden="1" x14ac:dyDescent="0.35">
      <c r="D737" s="14"/>
      <c r="E737" s="14"/>
      <c r="F737" s="14"/>
      <c r="G737" s="14"/>
      <c r="H737" s="14"/>
      <c r="I737" s="14"/>
    </row>
    <row r="738" spans="4:9" hidden="1" x14ac:dyDescent="0.35">
      <c r="D738" s="14"/>
      <c r="E738" s="14"/>
      <c r="F738" s="14"/>
      <c r="G738" s="14"/>
      <c r="H738" s="14"/>
      <c r="I738" s="14"/>
    </row>
    <row r="739" spans="4:9" hidden="1" x14ac:dyDescent="0.35">
      <c r="D739" s="14"/>
      <c r="E739" s="14"/>
      <c r="F739" s="14"/>
      <c r="G739" s="14"/>
      <c r="H739" s="14"/>
      <c r="I739" s="14"/>
    </row>
    <row r="740" spans="4:9" hidden="1" x14ac:dyDescent="0.35">
      <c r="D740" s="113"/>
      <c r="E740" s="114"/>
      <c r="F740" s="113"/>
      <c r="G740" s="114"/>
      <c r="H740" s="187"/>
      <c r="I740" s="188"/>
    </row>
    <row r="741" spans="4:9" hidden="1" x14ac:dyDescent="0.35">
      <c r="D741" s="124"/>
      <c r="E741" s="125"/>
      <c r="F741" s="124"/>
      <c r="G741" s="125"/>
      <c r="H741" s="189"/>
      <c r="I741" s="190"/>
    </row>
    <row r="742" spans="4:9" hidden="1" x14ac:dyDescent="0.35">
      <c r="D742" s="117"/>
      <c r="E742" s="118"/>
      <c r="F742" s="117"/>
      <c r="G742" s="118"/>
      <c r="H742" s="191"/>
      <c r="I742" s="192"/>
    </row>
    <row r="743" spans="4:9" hidden="1" x14ac:dyDescent="0.35">
      <c r="D743" s="113"/>
      <c r="E743" s="114"/>
      <c r="F743" s="113"/>
      <c r="G743" s="114"/>
      <c r="H743" s="187"/>
      <c r="I743" s="188"/>
    </row>
    <row r="744" spans="4:9" hidden="1" x14ac:dyDescent="0.35">
      <c r="D744" s="124"/>
      <c r="E744" s="125"/>
      <c r="F744" s="124"/>
      <c r="G744" s="125"/>
      <c r="H744" s="189"/>
      <c r="I744" s="190"/>
    </row>
    <row r="745" spans="4:9" hidden="1" x14ac:dyDescent="0.35">
      <c r="D745" s="117"/>
      <c r="E745" s="118"/>
      <c r="F745" s="117"/>
      <c r="G745" s="118"/>
      <c r="H745" s="191"/>
      <c r="I745" s="192"/>
    </row>
    <row r="746" spans="4:9" hidden="1" x14ac:dyDescent="0.35">
      <c r="D746" s="113"/>
      <c r="E746" s="114"/>
      <c r="F746" s="113"/>
      <c r="G746" s="114"/>
      <c r="H746" s="187"/>
      <c r="I746" s="188"/>
    </row>
    <row r="747" spans="4:9" hidden="1" x14ac:dyDescent="0.35">
      <c r="D747" s="117"/>
      <c r="E747" s="118"/>
      <c r="F747" s="117"/>
      <c r="G747" s="118"/>
      <c r="H747" s="191"/>
      <c r="I747" s="192"/>
    </row>
    <row r="748" spans="4:9" hidden="1" x14ac:dyDescent="0.35">
      <c r="D748" s="113"/>
      <c r="E748" s="114"/>
      <c r="F748" s="113"/>
      <c r="G748" s="114"/>
      <c r="H748" s="187"/>
      <c r="I748" s="188"/>
    </row>
    <row r="749" spans="4:9" hidden="1" x14ac:dyDescent="0.35">
      <c r="D749" s="124"/>
      <c r="E749" s="125"/>
      <c r="F749" s="124"/>
      <c r="G749" s="125"/>
      <c r="H749" s="189"/>
      <c r="I749" s="190"/>
    </row>
    <row r="750" spans="4:9" hidden="1" x14ac:dyDescent="0.35">
      <c r="D750" s="117"/>
      <c r="E750" s="118"/>
      <c r="F750" s="117"/>
      <c r="G750" s="118"/>
      <c r="H750" s="191"/>
      <c r="I750" s="192"/>
    </row>
    <row r="751" spans="4:9" hidden="1" x14ac:dyDescent="0.35">
      <c r="D751" s="113"/>
      <c r="E751" s="114"/>
      <c r="F751" s="113"/>
      <c r="G751" s="114"/>
      <c r="H751" s="187"/>
      <c r="I751" s="188"/>
    </row>
    <row r="752" spans="4:9" hidden="1" x14ac:dyDescent="0.35">
      <c r="D752" s="117"/>
      <c r="E752" s="118"/>
      <c r="F752" s="117"/>
      <c r="G752" s="118"/>
      <c r="H752" s="191"/>
      <c r="I752" s="192"/>
    </row>
    <row r="753" spans="1:9" hidden="1" x14ac:dyDescent="0.35">
      <c r="D753" s="113"/>
      <c r="E753" s="114"/>
      <c r="F753" s="113"/>
      <c r="G753" s="114"/>
      <c r="H753" s="187"/>
      <c r="I753" s="188"/>
    </row>
    <row r="754" spans="1:9" hidden="1" x14ac:dyDescent="0.35">
      <c r="D754" s="124"/>
      <c r="E754" s="125"/>
      <c r="F754" s="124"/>
      <c r="G754" s="125"/>
      <c r="H754" s="189"/>
      <c r="I754" s="190"/>
    </row>
    <row r="755" spans="1:9" hidden="1" x14ac:dyDescent="0.35">
      <c r="D755" s="117"/>
      <c r="E755" s="118"/>
      <c r="F755" s="117"/>
      <c r="G755" s="118"/>
      <c r="H755" s="191"/>
      <c r="I755" s="192"/>
    </row>
    <row r="756" spans="1:9" hidden="1" x14ac:dyDescent="0.35">
      <c r="A756" s="3"/>
      <c r="D756" s="187"/>
      <c r="E756" s="188"/>
      <c r="F756" s="187"/>
      <c r="G756" s="188"/>
      <c r="H756" s="187"/>
      <c r="I756" s="188"/>
    </row>
    <row r="757" spans="1:9" hidden="1" x14ac:dyDescent="0.35">
      <c r="D757" s="191"/>
      <c r="E757" s="192"/>
      <c r="F757" s="191"/>
      <c r="G757" s="192"/>
      <c r="H757" s="191"/>
      <c r="I757" s="192"/>
    </row>
    <row r="758" spans="1:9" hidden="1" x14ac:dyDescent="0.35"/>
    <row r="759" spans="1:9" hidden="1" x14ac:dyDescent="0.35"/>
    <row r="760" spans="1:9" hidden="1" x14ac:dyDescent="0.35"/>
    <row r="761" spans="1:9" hidden="1" x14ac:dyDescent="0.35">
      <c r="A761" s="186"/>
    </row>
    <row r="762" spans="1:9" hidden="1" x14ac:dyDescent="0.35"/>
    <row r="763" spans="1:9" hidden="1" x14ac:dyDescent="0.35">
      <c r="D763" s="14"/>
      <c r="E763" s="14"/>
      <c r="F763" s="14"/>
      <c r="G763" s="14"/>
      <c r="H763" s="14"/>
      <c r="I763" s="14"/>
    </row>
    <row r="764" spans="1:9" hidden="1" x14ac:dyDescent="0.35">
      <c r="D764" s="14"/>
      <c r="E764" s="14"/>
      <c r="F764" s="14"/>
      <c r="G764" s="14"/>
      <c r="H764" s="14"/>
      <c r="I764" s="14"/>
    </row>
    <row r="765" spans="1:9" hidden="1" x14ac:dyDescent="0.35">
      <c r="D765" s="14"/>
      <c r="E765" s="14"/>
      <c r="F765" s="14"/>
      <c r="G765" s="14"/>
      <c r="H765" s="14"/>
      <c r="I765" s="14"/>
    </row>
    <row r="766" spans="1:9" hidden="1" x14ac:dyDescent="0.35">
      <c r="D766" s="113"/>
      <c r="E766" s="114"/>
      <c r="F766" s="113"/>
      <c r="G766" s="114"/>
      <c r="H766" s="187"/>
      <c r="I766" s="188"/>
    </row>
    <row r="767" spans="1:9" hidden="1" x14ac:dyDescent="0.35">
      <c r="D767" s="124"/>
      <c r="E767" s="125"/>
      <c r="F767" s="124"/>
      <c r="G767" s="125"/>
      <c r="H767" s="189"/>
      <c r="I767" s="190"/>
    </row>
    <row r="768" spans="1:9" hidden="1" x14ac:dyDescent="0.35">
      <c r="D768" s="117"/>
      <c r="E768" s="118"/>
      <c r="F768" s="117"/>
      <c r="G768" s="118"/>
      <c r="H768" s="191"/>
      <c r="I768" s="192"/>
    </row>
    <row r="769" spans="4:9" hidden="1" x14ac:dyDescent="0.35">
      <c r="D769" s="113"/>
      <c r="E769" s="114"/>
      <c r="F769" s="113"/>
      <c r="G769" s="114"/>
      <c r="H769" s="187"/>
      <c r="I769" s="188"/>
    </row>
    <row r="770" spans="4:9" hidden="1" x14ac:dyDescent="0.35">
      <c r="D770" s="117"/>
      <c r="E770" s="118"/>
      <c r="F770" s="117"/>
      <c r="G770" s="118"/>
      <c r="H770" s="191"/>
      <c r="I770" s="192"/>
    </row>
    <row r="771" spans="4:9" hidden="1" x14ac:dyDescent="0.35">
      <c r="D771" s="113"/>
      <c r="E771" s="114"/>
      <c r="F771" s="113"/>
      <c r="G771" s="114"/>
      <c r="H771" s="187"/>
      <c r="I771" s="188"/>
    </row>
    <row r="772" spans="4:9" hidden="1" x14ac:dyDescent="0.35">
      <c r="D772" s="124"/>
      <c r="E772" s="125"/>
      <c r="F772" s="124"/>
      <c r="G772" s="125"/>
      <c r="H772" s="189"/>
      <c r="I772" s="190"/>
    </row>
    <row r="773" spans="4:9" hidden="1" x14ac:dyDescent="0.35">
      <c r="D773" s="124"/>
      <c r="E773" s="125"/>
      <c r="F773" s="124"/>
      <c r="G773" s="125"/>
      <c r="H773" s="189"/>
      <c r="I773" s="190"/>
    </row>
    <row r="774" spans="4:9" hidden="1" x14ac:dyDescent="0.35">
      <c r="D774" s="124"/>
      <c r="E774" s="125"/>
      <c r="F774" s="124"/>
      <c r="G774" s="125"/>
      <c r="H774" s="189"/>
      <c r="I774" s="190"/>
    </row>
    <row r="775" spans="4:9" hidden="1" x14ac:dyDescent="0.35">
      <c r="D775" s="117"/>
      <c r="E775" s="118"/>
      <c r="F775" s="117"/>
      <c r="G775" s="118"/>
      <c r="H775" s="191"/>
      <c r="I775" s="192"/>
    </row>
    <row r="776" spans="4:9" hidden="1" x14ac:dyDescent="0.35">
      <c r="D776" s="113"/>
      <c r="E776" s="114"/>
      <c r="F776" s="113"/>
      <c r="G776" s="114"/>
      <c r="H776" s="187"/>
      <c r="I776" s="188"/>
    </row>
    <row r="777" spans="4:9" hidden="1" x14ac:dyDescent="0.35">
      <c r="D777" s="124"/>
      <c r="E777" s="125"/>
      <c r="F777" s="124"/>
      <c r="G777" s="125"/>
      <c r="H777" s="189"/>
      <c r="I777" s="190"/>
    </row>
    <row r="778" spans="4:9" hidden="1" x14ac:dyDescent="0.35">
      <c r="D778" s="117"/>
      <c r="E778" s="118"/>
      <c r="F778" s="117"/>
      <c r="G778" s="118"/>
      <c r="H778" s="191"/>
      <c r="I778" s="192"/>
    </row>
    <row r="779" spans="4:9" hidden="1" x14ac:dyDescent="0.35">
      <c r="D779" s="113"/>
      <c r="E779" s="114"/>
      <c r="F779" s="113"/>
      <c r="G779" s="114"/>
      <c r="H779" s="187"/>
      <c r="I779" s="188"/>
    </row>
    <row r="780" spans="4:9" hidden="1" x14ac:dyDescent="0.35">
      <c r="D780" s="124"/>
      <c r="E780" s="125"/>
      <c r="F780" s="124"/>
      <c r="G780" s="125"/>
      <c r="H780" s="189"/>
      <c r="I780" s="190"/>
    </row>
    <row r="781" spans="4:9" hidden="1" x14ac:dyDescent="0.35">
      <c r="D781" s="117"/>
      <c r="E781" s="118"/>
      <c r="F781" s="117"/>
      <c r="G781" s="118"/>
      <c r="H781" s="191"/>
      <c r="I781" s="192"/>
    </row>
    <row r="782" spans="4:9" hidden="1" x14ac:dyDescent="0.35">
      <c r="D782" s="113"/>
      <c r="E782" s="114"/>
      <c r="F782" s="113"/>
      <c r="G782" s="114"/>
      <c r="H782" s="187"/>
      <c r="I782" s="188"/>
    </row>
    <row r="783" spans="4:9" hidden="1" x14ac:dyDescent="0.35">
      <c r="D783" s="124"/>
      <c r="E783" s="125"/>
      <c r="F783" s="124"/>
      <c r="G783" s="125"/>
      <c r="H783" s="189"/>
      <c r="I783" s="190"/>
    </row>
    <row r="784" spans="4:9" hidden="1" x14ac:dyDescent="0.35">
      <c r="D784" s="117"/>
      <c r="E784" s="118"/>
      <c r="F784" s="117"/>
      <c r="G784" s="118"/>
      <c r="H784" s="191"/>
      <c r="I784" s="192"/>
    </row>
    <row r="785" spans="1:9" hidden="1" x14ac:dyDescent="0.35">
      <c r="D785" s="113"/>
      <c r="E785" s="114"/>
      <c r="F785" s="113"/>
      <c r="G785" s="114"/>
      <c r="H785" s="187"/>
      <c r="I785" s="188"/>
    </row>
    <row r="786" spans="1:9" hidden="1" x14ac:dyDescent="0.35">
      <c r="D786" s="124"/>
      <c r="E786" s="125"/>
      <c r="F786" s="124"/>
      <c r="G786" s="125"/>
      <c r="H786" s="189"/>
      <c r="I786" s="190"/>
    </row>
    <row r="787" spans="1:9" hidden="1" x14ac:dyDescent="0.35">
      <c r="D787" s="117"/>
      <c r="E787" s="118"/>
      <c r="F787" s="117"/>
      <c r="G787" s="118"/>
      <c r="H787" s="191"/>
      <c r="I787" s="192"/>
    </row>
    <row r="788" spans="1:9" hidden="1" x14ac:dyDescent="0.35">
      <c r="A788" s="3"/>
      <c r="D788" s="187"/>
      <c r="E788" s="188"/>
      <c r="F788" s="187"/>
      <c r="G788" s="188"/>
      <c r="H788" s="187"/>
      <c r="I788" s="188"/>
    </row>
    <row r="789" spans="1:9" hidden="1" x14ac:dyDescent="0.35">
      <c r="D789" s="191"/>
      <c r="E789" s="192"/>
      <c r="F789" s="191"/>
      <c r="G789" s="192"/>
      <c r="H789" s="191"/>
      <c r="I789" s="192"/>
    </row>
    <row r="790" spans="1:9" hidden="1" x14ac:dyDescent="0.35"/>
    <row r="791" spans="1:9" hidden="1" x14ac:dyDescent="0.35">
      <c r="A791" s="186"/>
    </row>
    <row r="792" spans="1:9" hidden="1" x14ac:dyDescent="0.35"/>
    <row r="793" spans="1:9" hidden="1" x14ac:dyDescent="0.35">
      <c r="D793" s="14"/>
      <c r="E793" s="14"/>
      <c r="F793" s="14"/>
      <c r="G793" s="14"/>
      <c r="H793" s="14"/>
      <c r="I793" s="14"/>
    </row>
    <row r="794" spans="1:9" hidden="1" x14ac:dyDescent="0.35">
      <c r="D794" s="14"/>
      <c r="E794" s="14"/>
      <c r="F794" s="14"/>
      <c r="G794" s="14"/>
      <c r="H794" s="14"/>
      <c r="I794" s="14"/>
    </row>
    <row r="795" spans="1:9" hidden="1" x14ac:dyDescent="0.35">
      <c r="D795" s="14"/>
      <c r="E795" s="14"/>
      <c r="F795" s="14"/>
      <c r="G795" s="14"/>
      <c r="H795" s="14"/>
      <c r="I795" s="14"/>
    </row>
    <row r="796" spans="1:9" hidden="1" x14ac:dyDescent="0.35">
      <c r="D796" s="113"/>
      <c r="E796" s="114"/>
      <c r="F796" s="113"/>
      <c r="G796" s="114"/>
      <c r="H796" s="193"/>
      <c r="I796" s="194"/>
    </row>
    <row r="797" spans="1:9" hidden="1" x14ac:dyDescent="0.35">
      <c r="D797" s="124"/>
      <c r="E797" s="125"/>
      <c r="F797" s="124"/>
      <c r="G797" s="125"/>
      <c r="H797" s="195"/>
      <c r="I797" s="196"/>
    </row>
    <row r="798" spans="1:9" hidden="1" x14ac:dyDescent="0.35">
      <c r="D798" s="117"/>
      <c r="E798" s="118"/>
      <c r="F798" s="117"/>
      <c r="G798" s="118"/>
      <c r="H798" s="197"/>
      <c r="I798" s="198"/>
    </row>
    <row r="799" spans="1:9" hidden="1" x14ac:dyDescent="0.35">
      <c r="D799" s="113"/>
      <c r="E799" s="114"/>
      <c r="F799" s="113"/>
      <c r="G799" s="114"/>
      <c r="H799" s="193"/>
      <c r="I799" s="194"/>
    </row>
    <row r="800" spans="1:9" hidden="1" x14ac:dyDescent="0.35">
      <c r="D800" s="124"/>
      <c r="E800" s="125"/>
      <c r="F800" s="124"/>
      <c r="G800" s="125"/>
      <c r="H800" s="195"/>
      <c r="I800" s="196"/>
    </row>
    <row r="801" spans="1:10" hidden="1" x14ac:dyDescent="0.35">
      <c r="D801" s="117"/>
      <c r="E801" s="118"/>
      <c r="F801" s="117"/>
      <c r="G801" s="118"/>
      <c r="H801" s="197"/>
      <c r="I801" s="198"/>
    </row>
    <row r="802" spans="1:10" hidden="1" x14ac:dyDescent="0.35">
      <c r="A802" s="3"/>
      <c r="D802" s="187"/>
      <c r="E802" s="188"/>
      <c r="F802" s="187"/>
      <c r="G802" s="188"/>
      <c r="H802" s="187"/>
      <c r="I802" s="188"/>
    </row>
    <row r="803" spans="1:10" hidden="1" x14ac:dyDescent="0.35">
      <c r="D803" s="191"/>
      <c r="E803" s="192"/>
      <c r="F803" s="191"/>
      <c r="G803" s="192"/>
      <c r="H803" s="191"/>
      <c r="I803" s="192"/>
    </row>
    <row r="806" spans="1:10" x14ac:dyDescent="0.35">
      <c r="A806" s="17" t="s">
        <v>205</v>
      </c>
      <c r="B806" s="17"/>
      <c r="C806" s="17"/>
      <c r="D806" s="17"/>
      <c r="E806" s="17"/>
      <c r="F806" s="17"/>
      <c r="G806" s="17"/>
      <c r="H806" s="17"/>
      <c r="I806" s="17"/>
      <c r="J806" s="17"/>
    </row>
    <row r="807" spans="1:10" x14ac:dyDescent="0.35">
      <c r="A807" s="17"/>
      <c r="B807" s="17"/>
      <c r="C807" s="17"/>
      <c r="D807" s="17"/>
      <c r="E807" s="17"/>
      <c r="F807" s="17"/>
      <c r="G807" s="17"/>
      <c r="H807" s="17"/>
      <c r="I807" s="17"/>
      <c r="J807" s="17"/>
    </row>
    <row r="808" spans="1:10" x14ac:dyDescent="0.35">
      <c r="A808" s="17"/>
      <c r="B808" s="17"/>
      <c r="C808" s="17"/>
      <c r="D808" s="17"/>
      <c r="E808" s="17"/>
      <c r="F808" s="17"/>
      <c r="G808" s="17"/>
      <c r="H808" s="17"/>
      <c r="I808" s="17"/>
      <c r="J808" s="17"/>
    </row>
    <row r="810" spans="1:10" x14ac:dyDescent="0.35">
      <c r="A810" s="14" t="s">
        <v>206</v>
      </c>
      <c r="B810" s="14"/>
      <c r="C810" s="14"/>
      <c r="D810" s="14"/>
      <c r="E810" s="14"/>
      <c r="F810" s="14"/>
      <c r="G810" s="14"/>
      <c r="H810" s="14"/>
      <c r="I810" s="14"/>
      <c r="J810" s="14"/>
    </row>
    <row r="811" spans="1:10" x14ac:dyDescent="0.35">
      <c r="A811" s="14"/>
      <c r="B811" s="14"/>
      <c r="C811" s="14"/>
      <c r="D811" s="14"/>
      <c r="E811" s="14"/>
      <c r="F811" s="14"/>
      <c r="G811" s="14"/>
      <c r="H811" s="14"/>
      <c r="I811" s="14"/>
      <c r="J811" s="14"/>
    </row>
    <row r="812" spans="1:10" x14ac:dyDescent="0.35">
      <c r="A812" s="14"/>
      <c r="B812" s="14"/>
      <c r="C812" s="14"/>
      <c r="D812" s="14"/>
      <c r="E812" s="14"/>
      <c r="F812" s="14"/>
      <c r="G812" s="14"/>
      <c r="H812" s="14"/>
      <c r="I812" s="14"/>
      <c r="J812" s="14"/>
    </row>
    <row r="813" spans="1:10" x14ac:dyDescent="0.35">
      <c r="A813" s="14"/>
      <c r="B813" s="14"/>
      <c r="C813" s="14"/>
      <c r="D813" s="14"/>
      <c r="E813" s="14"/>
      <c r="F813" s="14"/>
      <c r="G813" s="14"/>
      <c r="H813" s="14"/>
      <c r="I813" s="14"/>
      <c r="J813" s="14"/>
    </row>
    <row r="814" spans="1:10" ht="15.65" customHeight="1" x14ac:dyDescent="0.35">
      <c r="A814" s="14" t="s">
        <v>207</v>
      </c>
      <c r="B814" s="14"/>
      <c r="C814" s="14"/>
      <c r="D814" s="14"/>
      <c r="E814" s="14"/>
      <c r="F814" s="14"/>
      <c r="G814" s="14"/>
      <c r="H814" s="14"/>
      <c r="I814" s="14"/>
      <c r="J814" s="14"/>
    </row>
    <row r="815" spans="1:10" x14ac:dyDescent="0.35">
      <c r="A815" s="14"/>
      <c r="B815" s="14"/>
      <c r="C815" s="14"/>
      <c r="D815" s="14"/>
      <c r="E815" s="14"/>
      <c r="F815" s="14"/>
      <c r="G815" s="14"/>
      <c r="H815" s="14"/>
      <c r="I815" s="14"/>
      <c r="J815" s="14"/>
    </row>
    <row r="816" spans="1:10" x14ac:dyDescent="0.35">
      <c r="A816" s="14"/>
      <c r="B816" s="14"/>
      <c r="C816" s="14"/>
      <c r="D816" s="14"/>
      <c r="E816" s="14"/>
      <c r="F816" s="14"/>
      <c r="G816" s="14"/>
      <c r="H816" s="14"/>
      <c r="I816" s="14"/>
      <c r="J816" s="14"/>
    </row>
    <row r="817" spans="1:10" x14ac:dyDescent="0.35">
      <c r="A817" s="14"/>
      <c r="B817" s="14"/>
      <c r="C817" s="14"/>
      <c r="D817" s="14"/>
      <c r="E817" s="14"/>
      <c r="F817" s="14"/>
      <c r="G817" s="14"/>
      <c r="H817" s="14"/>
      <c r="I817" s="14"/>
      <c r="J817" s="14"/>
    </row>
    <row r="818" spans="1:10" x14ac:dyDescent="0.35">
      <c r="A818" s="14"/>
      <c r="B818" s="14"/>
      <c r="C818" s="14"/>
      <c r="D818" s="14"/>
      <c r="E818" s="14"/>
      <c r="F818" s="14"/>
      <c r="G818" s="14"/>
      <c r="H818" s="14"/>
      <c r="I818" s="14"/>
      <c r="J818" s="14"/>
    </row>
    <row r="819" spans="1:10" x14ac:dyDescent="0.35">
      <c r="A819" s="2" t="s">
        <v>208</v>
      </c>
    </row>
    <row r="821" spans="1:10" ht="15.65" customHeight="1" x14ac:dyDescent="0.35">
      <c r="A821" s="133"/>
      <c r="B821" s="134"/>
      <c r="C821" s="135" t="s">
        <v>94</v>
      </c>
      <c r="D821" s="135"/>
      <c r="E821" s="135"/>
      <c r="F821" s="135" t="s">
        <v>95</v>
      </c>
      <c r="G821" s="135"/>
      <c r="H821" s="135"/>
    </row>
    <row r="822" spans="1:10" x14ac:dyDescent="0.35">
      <c r="A822" s="136"/>
      <c r="B822" s="137"/>
      <c r="C822" s="138"/>
      <c r="D822" s="138"/>
      <c r="E822" s="138"/>
      <c r="F822" s="138"/>
      <c r="G822" s="138"/>
      <c r="H822" s="138"/>
    </row>
    <row r="823" spans="1:10" x14ac:dyDescent="0.35">
      <c r="A823" s="133" t="s">
        <v>170</v>
      </c>
      <c r="B823" s="134"/>
      <c r="C823" s="139" t="s">
        <v>171</v>
      </c>
      <c r="D823" s="139" t="s">
        <v>172</v>
      </c>
      <c r="E823" s="139" t="s">
        <v>173</v>
      </c>
      <c r="F823" s="139" t="s">
        <v>171</v>
      </c>
      <c r="G823" s="139" t="s">
        <v>172</v>
      </c>
      <c r="H823" s="139" t="s">
        <v>173</v>
      </c>
    </row>
    <row r="824" spans="1:10" x14ac:dyDescent="0.35">
      <c r="A824" s="140" t="s">
        <v>174</v>
      </c>
      <c r="B824" s="141"/>
      <c r="C824" s="139"/>
      <c r="D824" s="139"/>
      <c r="E824" s="139"/>
      <c r="F824" s="139"/>
      <c r="G824" s="139"/>
      <c r="H824" s="139"/>
    </row>
    <row r="825" spans="1:10" x14ac:dyDescent="0.35">
      <c r="A825" s="136" t="s">
        <v>175</v>
      </c>
      <c r="B825" s="137"/>
      <c r="C825" s="139"/>
      <c r="D825" s="139"/>
      <c r="E825" s="139"/>
      <c r="F825" s="139"/>
      <c r="G825" s="139"/>
      <c r="H825" s="139"/>
    </row>
    <row r="826" spans="1:10" x14ac:dyDescent="0.35">
      <c r="A826" s="142"/>
      <c r="B826" s="143"/>
      <c r="C826" s="144"/>
      <c r="D826" s="144"/>
      <c r="E826" s="145">
        <f xml:space="preserve"> $C826 - $D826</f>
        <v>0</v>
      </c>
      <c r="F826" s="146"/>
      <c r="G826" s="144"/>
      <c r="H826" s="147">
        <f xml:space="preserve"> $F826 - $G826</f>
        <v>0</v>
      </c>
    </row>
    <row r="827" spans="1:10" x14ac:dyDescent="0.35">
      <c r="A827" s="148"/>
      <c r="B827" s="149"/>
      <c r="C827" s="150"/>
      <c r="D827" s="150"/>
      <c r="E827" s="151"/>
      <c r="F827" s="152"/>
      <c r="G827" s="150"/>
      <c r="H827" s="153"/>
    </row>
    <row r="828" spans="1:10" x14ac:dyDescent="0.35">
      <c r="A828" s="154"/>
      <c r="B828" s="155"/>
      <c r="C828" s="156"/>
      <c r="D828" s="156"/>
      <c r="E828" s="157">
        <f t="shared" ref="E828" si="10" xml:space="preserve"> $C828 - $D828</f>
        <v>0</v>
      </c>
      <c r="F828" s="158"/>
      <c r="G828" s="156"/>
      <c r="H828" s="159">
        <f t="shared" ref="H828" si="11" xml:space="preserve"> $F828 - $G828</f>
        <v>0</v>
      </c>
    </row>
    <row r="829" spans="1:10" x14ac:dyDescent="0.35">
      <c r="A829" s="148"/>
      <c r="B829" s="149"/>
      <c r="C829" s="150"/>
      <c r="D829" s="150"/>
      <c r="E829" s="157"/>
      <c r="F829" s="158"/>
      <c r="G829" s="150"/>
      <c r="H829" s="153"/>
    </row>
    <row r="830" spans="1:10" x14ac:dyDescent="0.35">
      <c r="A830" s="154"/>
      <c r="B830" s="155"/>
      <c r="C830" s="156"/>
      <c r="D830" s="156"/>
      <c r="E830" s="157">
        <f t="shared" ref="E830" si="12" xml:space="preserve"> $C830 - $D830</f>
        <v>0</v>
      </c>
      <c r="F830" s="158"/>
      <c r="G830" s="156"/>
      <c r="H830" s="159">
        <f t="shared" ref="H830" si="13" xml:space="preserve"> $F830 - $G830</f>
        <v>0</v>
      </c>
    </row>
    <row r="831" spans="1:10" x14ac:dyDescent="0.35">
      <c r="A831" s="148"/>
      <c r="B831" s="149"/>
      <c r="C831" s="150"/>
      <c r="D831" s="150"/>
      <c r="E831" s="157"/>
      <c r="F831" s="158"/>
      <c r="G831" s="150"/>
      <c r="H831" s="153"/>
    </row>
    <row r="832" spans="1:10" x14ac:dyDescent="0.35">
      <c r="A832" s="154"/>
      <c r="B832" s="155"/>
      <c r="C832" s="156"/>
      <c r="D832" s="156"/>
      <c r="E832" s="157">
        <f t="shared" ref="E832" si="14" xml:space="preserve"> $C832 - $D832</f>
        <v>0</v>
      </c>
      <c r="F832" s="158"/>
      <c r="G832" s="156"/>
      <c r="H832" s="159">
        <f t="shared" ref="H832" si="15" xml:space="preserve"> $F832 - $G832</f>
        <v>0</v>
      </c>
    </row>
    <row r="833" spans="1:10" x14ac:dyDescent="0.35">
      <c r="A833" s="148"/>
      <c r="B833" s="149"/>
      <c r="C833" s="150"/>
      <c r="D833" s="150"/>
      <c r="E833" s="157"/>
      <c r="F833" s="158"/>
      <c r="G833" s="150"/>
      <c r="H833" s="153"/>
    </row>
    <row r="834" spans="1:10" x14ac:dyDescent="0.35">
      <c r="A834" s="154"/>
      <c r="B834" s="155"/>
      <c r="C834" s="156"/>
      <c r="D834" s="156"/>
      <c r="E834" s="157">
        <f t="shared" ref="E834" si="16" xml:space="preserve"> $C834 - $D834</f>
        <v>0</v>
      </c>
      <c r="F834" s="158"/>
      <c r="G834" s="156"/>
      <c r="H834" s="159">
        <f t="shared" ref="H834" si="17" xml:space="preserve"> $F834 - $G834</f>
        <v>0</v>
      </c>
    </row>
    <row r="835" spans="1:10" x14ac:dyDescent="0.35">
      <c r="A835" s="148"/>
      <c r="B835" s="149"/>
      <c r="C835" s="150"/>
      <c r="D835" s="150"/>
      <c r="E835" s="157"/>
      <c r="F835" s="158"/>
      <c r="G835" s="150"/>
      <c r="H835" s="153"/>
    </row>
    <row r="836" spans="1:10" x14ac:dyDescent="0.35">
      <c r="A836" s="160" t="s">
        <v>176</v>
      </c>
      <c r="B836" s="161"/>
      <c r="C836" s="159">
        <f xml:space="preserve"> C826 + C828 + C830 + C832 + C834</f>
        <v>0</v>
      </c>
      <c r="D836" s="159">
        <f t="shared" ref="D836:H836" si="18" xml:space="preserve"> D826 + D828 + D830 + D832 + D834</f>
        <v>0</v>
      </c>
      <c r="E836" s="157">
        <f t="shared" si="18"/>
        <v>0</v>
      </c>
      <c r="F836" s="162">
        <f t="shared" si="18"/>
        <v>0</v>
      </c>
      <c r="G836" s="159">
        <f t="shared" si="18"/>
        <v>0</v>
      </c>
      <c r="H836" s="159">
        <f t="shared" si="18"/>
        <v>0</v>
      </c>
    </row>
    <row r="837" spans="1:10" x14ac:dyDescent="0.35">
      <c r="A837" s="163"/>
      <c r="B837" s="164"/>
      <c r="C837" s="153"/>
      <c r="D837" s="153"/>
      <c r="E837" s="157"/>
      <c r="F837" s="162"/>
      <c r="G837" s="153"/>
      <c r="H837" s="153"/>
    </row>
    <row r="841" spans="1:10" x14ac:dyDescent="0.35">
      <c r="A841" s="1" t="s">
        <v>209</v>
      </c>
    </row>
    <row r="843" spans="1:10" x14ac:dyDescent="0.35">
      <c r="A843" s="14" t="s">
        <v>203</v>
      </c>
      <c r="B843" s="14"/>
      <c r="C843" s="14"/>
      <c r="D843" s="14"/>
      <c r="E843" s="14"/>
      <c r="F843" s="14"/>
      <c r="G843" s="14"/>
      <c r="H843" s="14"/>
      <c r="I843" s="14"/>
      <c r="J843" s="14"/>
    </row>
    <row r="844" spans="1:10" x14ac:dyDescent="0.35">
      <c r="A844" s="14"/>
      <c r="B844" s="14"/>
      <c r="C844" s="14"/>
      <c r="D844" s="14"/>
      <c r="E844" s="14"/>
      <c r="F844" s="14"/>
      <c r="G844" s="14"/>
      <c r="H844" s="14"/>
      <c r="I844" s="14"/>
      <c r="J844" s="14"/>
    </row>
    <row r="845" spans="1:10" x14ac:dyDescent="0.35">
      <c r="A845" s="14"/>
      <c r="B845" s="14"/>
      <c r="C845" s="14"/>
      <c r="D845" s="14"/>
      <c r="E845" s="14"/>
      <c r="F845" s="14"/>
      <c r="G845" s="14"/>
      <c r="H845" s="14"/>
      <c r="I845" s="14"/>
      <c r="J845" s="14"/>
    </row>
    <row r="846" spans="1:10" x14ac:dyDescent="0.35">
      <c r="A846" s="14"/>
      <c r="B846" s="14"/>
      <c r="C846" s="14"/>
      <c r="D846" s="14"/>
      <c r="E846" s="14"/>
      <c r="F846" s="14"/>
      <c r="G846" s="14"/>
      <c r="H846" s="14"/>
      <c r="I846" s="14"/>
      <c r="J846" s="14"/>
    </row>
    <row r="847" spans="1:10" x14ac:dyDescent="0.35">
      <c r="A847" s="14" t="s">
        <v>210</v>
      </c>
      <c r="B847" s="14"/>
      <c r="C847" s="14"/>
      <c r="D847" s="14"/>
      <c r="E847" s="14"/>
      <c r="F847" s="14"/>
      <c r="G847" s="14"/>
      <c r="H847" s="14"/>
      <c r="I847" s="14"/>
      <c r="J847" s="14"/>
    </row>
    <row r="848" spans="1:10" x14ac:dyDescent="0.35">
      <c r="A848" s="14"/>
      <c r="B848" s="14"/>
      <c r="C848" s="14"/>
      <c r="D848" s="14"/>
      <c r="E848" s="14"/>
      <c r="F848" s="14"/>
      <c r="G848" s="14"/>
      <c r="H848" s="14"/>
      <c r="I848" s="14"/>
      <c r="J848" s="14"/>
    </row>
    <row r="849" spans="1:10" x14ac:dyDescent="0.35">
      <c r="A849" s="14"/>
      <c r="B849" s="14"/>
      <c r="C849" s="14"/>
      <c r="D849" s="14"/>
      <c r="E849" s="14"/>
      <c r="F849" s="14"/>
      <c r="G849" s="14"/>
      <c r="H849" s="14"/>
      <c r="I849" s="14"/>
      <c r="J849" s="14"/>
    </row>
    <row r="850" spans="1:10" x14ac:dyDescent="0.35">
      <c r="A850" s="105"/>
      <c r="B850" s="106"/>
      <c r="C850" s="106"/>
      <c r="D850" s="106"/>
      <c r="E850" s="106"/>
      <c r="F850" s="106"/>
      <c r="G850" s="106"/>
      <c r="H850" s="106"/>
      <c r="I850" s="107"/>
    </row>
    <row r="852" spans="1:10" x14ac:dyDescent="0.35">
      <c r="A852" s="14" t="s">
        <v>211</v>
      </c>
      <c r="B852" s="14"/>
      <c r="C852" s="14"/>
      <c r="D852" s="14"/>
      <c r="E852" s="14"/>
      <c r="F852" s="14"/>
      <c r="G852" s="14"/>
      <c r="H852" s="14"/>
      <c r="I852" s="14"/>
      <c r="J852" s="14"/>
    </row>
    <row r="853" spans="1:10" x14ac:dyDescent="0.35">
      <c r="A853" s="14"/>
      <c r="B853" s="14"/>
      <c r="C853" s="14"/>
      <c r="D853" s="14"/>
      <c r="E853" s="14"/>
      <c r="F853" s="14"/>
      <c r="G853" s="14"/>
      <c r="H853" s="14"/>
      <c r="I853" s="14"/>
      <c r="J853" s="14"/>
    </row>
    <row r="854" spans="1:10" x14ac:dyDescent="0.35">
      <c r="A854" s="14"/>
      <c r="B854" s="14"/>
      <c r="C854" s="14"/>
      <c r="D854" s="14"/>
      <c r="E854" s="14"/>
      <c r="F854" s="14"/>
      <c r="G854" s="14"/>
      <c r="H854" s="14"/>
      <c r="I854" s="14"/>
      <c r="J854" s="14"/>
    </row>
    <row r="855" spans="1:10" x14ac:dyDescent="0.35">
      <c r="A855" s="119" t="s">
        <v>212</v>
      </c>
      <c r="B855" s="120"/>
      <c r="C855" s="120"/>
      <c r="D855" s="121"/>
      <c r="E855" s="119" t="s">
        <v>213</v>
      </c>
      <c r="F855" s="120"/>
      <c r="G855" s="121"/>
      <c r="H855" s="119" t="s">
        <v>214</v>
      </c>
      <c r="I855" s="121"/>
    </row>
    <row r="856" spans="1:10" x14ac:dyDescent="0.35">
      <c r="A856" s="126"/>
      <c r="B856" s="127"/>
      <c r="C856" s="127"/>
      <c r="D856" s="128"/>
      <c r="E856" s="126"/>
      <c r="F856" s="127"/>
      <c r="G856" s="128"/>
      <c r="H856" s="126"/>
      <c r="I856" s="128"/>
    </row>
    <row r="857" spans="1:10" x14ac:dyDescent="0.35">
      <c r="A857" s="52"/>
      <c r="B857" s="53"/>
      <c r="C857" s="53"/>
      <c r="D857" s="54"/>
      <c r="E857" s="52"/>
      <c r="F857" s="53"/>
      <c r="G857" s="54"/>
      <c r="H857" s="66"/>
      <c r="I857" s="68"/>
    </row>
    <row r="858" spans="1:10" x14ac:dyDescent="0.35">
      <c r="A858" s="55"/>
      <c r="B858" s="56"/>
      <c r="C858" s="56"/>
      <c r="D858" s="57"/>
      <c r="E858" s="55"/>
      <c r="F858" s="56"/>
      <c r="G858" s="57"/>
      <c r="H858" s="72"/>
      <c r="I858" s="74"/>
    </row>
    <row r="859" spans="1:10" x14ac:dyDescent="0.35">
      <c r="A859" s="52"/>
      <c r="B859" s="53"/>
      <c r="C859" s="53"/>
      <c r="D859" s="54"/>
      <c r="E859" s="52"/>
      <c r="F859" s="53"/>
      <c r="G859" s="54"/>
      <c r="H859" s="66"/>
      <c r="I859" s="68"/>
    </row>
    <row r="860" spans="1:10" x14ac:dyDescent="0.35">
      <c r="A860" s="55"/>
      <c r="B860" s="56"/>
      <c r="C860" s="56"/>
      <c r="D860" s="57"/>
      <c r="E860" s="55"/>
      <c r="F860" s="56"/>
      <c r="G860" s="57"/>
      <c r="H860" s="72"/>
      <c r="I860" s="74"/>
    </row>
    <row r="861" spans="1:10" x14ac:dyDescent="0.35">
      <c r="A861" s="52"/>
      <c r="B861" s="53"/>
      <c r="C861" s="53"/>
      <c r="D861" s="54"/>
      <c r="E861" s="52"/>
      <c r="F861" s="53"/>
      <c r="G861" s="54"/>
      <c r="H861" s="66"/>
      <c r="I861" s="68"/>
    </row>
    <row r="862" spans="1:10" x14ac:dyDescent="0.35">
      <c r="A862" s="55"/>
      <c r="B862" s="56"/>
      <c r="C862" s="56"/>
      <c r="D862" s="57"/>
      <c r="E862" s="55"/>
      <c r="F862" s="56"/>
      <c r="G862" s="57"/>
      <c r="H862" s="72"/>
      <c r="I862" s="74"/>
    </row>
    <row r="863" spans="1:10" x14ac:dyDescent="0.35">
      <c r="A863" s="52"/>
      <c r="B863" s="53"/>
      <c r="C863" s="53"/>
      <c r="D863" s="54"/>
      <c r="E863" s="52"/>
      <c r="F863" s="53"/>
      <c r="G863" s="54"/>
      <c r="H863" s="66"/>
      <c r="I863" s="68"/>
    </row>
    <row r="864" spans="1:10" x14ac:dyDescent="0.35">
      <c r="A864" s="55"/>
      <c r="B864" s="56"/>
      <c r="C864" s="56"/>
      <c r="D864" s="57"/>
      <c r="E864" s="55"/>
      <c r="F864" s="56"/>
      <c r="G864" s="57"/>
      <c r="H864" s="72"/>
      <c r="I864" s="74"/>
    </row>
    <row r="865" spans="1:10" x14ac:dyDescent="0.35">
      <c r="A865" s="52"/>
      <c r="B865" s="53"/>
      <c r="C865" s="53"/>
      <c r="D865" s="54"/>
      <c r="E865" s="52"/>
      <c r="F865" s="53"/>
      <c r="G865" s="54"/>
      <c r="H865" s="66"/>
      <c r="I865" s="68"/>
    </row>
    <row r="866" spans="1:10" x14ac:dyDescent="0.35">
      <c r="A866" s="55"/>
      <c r="B866" s="56"/>
      <c r="C866" s="56"/>
      <c r="D866" s="57"/>
      <c r="E866" s="55"/>
      <c r="F866" s="56"/>
      <c r="G866" s="57"/>
      <c r="H866" s="72"/>
      <c r="I866" s="74"/>
    </row>
    <row r="867" spans="1:10" x14ac:dyDescent="0.35">
      <c r="A867" s="199" t="s">
        <v>204</v>
      </c>
      <c r="B867" s="200"/>
      <c r="C867" s="200"/>
      <c r="D867" s="201"/>
      <c r="E867" s="199" t="s">
        <v>204</v>
      </c>
      <c r="F867" s="200"/>
      <c r="G867" s="201"/>
      <c r="H867" s="202">
        <f xml:space="preserve"> H857 + H859 + H861 + H863 + H865</f>
        <v>0</v>
      </c>
      <c r="I867" s="203"/>
    </row>
    <row r="868" spans="1:10" x14ac:dyDescent="0.35">
      <c r="A868" s="204"/>
      <c r="B868" s="205"/>
      <c r="C868" s="205"/>
      <c r="D868" s="206"/>
      <c r="E868" s="204"/>
      <c r="F868" s="205"/>
      <c r="G868" s="206"/>
      <c r="H868" s="207"/>
      <c r="I868" s="208"/>
    </row>
    <row r="871" spans="1:10" x14ac:dyDescent="0.35">
      <c r="A871" s="1" t="s">
        <v>215</v>
      </c>
    </row>
    <row r="873" spans="1:10" x14ac:dyDescent="0.35">
      <c r="A873" s="14" t="s">
        <v>216</v>
      </c>
      <c r="B873" s="14"/>
      <c r="C873" s="14"/>
      <c r="D873" s="14"/>
      <c r="E873" s="14"/>
      <c r="F873" s="14"/>
      <c r="G873" s="14"/>
      <c r="H873" s="14"/>
      <c r="I873" s="14"/>
      <c r="J873" s="14"/>
    </row>
    <row r="874" spans="1:10" x14ac:dyDescent="0.35">
      <c r="A874" s="14"/>
      <c r="B874" s="14"/>
      <c r="C874" s="14"/>
      <c r="D874" s="14"/>
      <c r="E874" s="14"/>
      <c r="F874" s="14"/>
      <c r="G874" s="14"/>
      <c r="H874" s="14"/>
      <c r="I874" s="14"/>
      <c r="J874" s="14"/>
    </row>
    <row r="875" spans="1:10" x14ac:dyDescent="0.35">
      <c r="A875" s="14"/>
      <c r="B875" s="14"/>
      <c r="C875" s="14"/>
      <c r="D875" s="14"/>
      <c r="E875" s="14"/>
      <c r="F875" s="14"/>
      <c r="G875" s="14"/>
      <c r="H875" s="14"/>
      <c r="I875" s="14"/>
      <c r="J875" s="14"/>
    </row>
    <row r="876" spans="1:10" x14ac:dyDescent="0.35">
      <c r="A876" s="14" t="s">
        <v>217</v>
      </c>
      <c r="B876" s="14"/>
      <c r="C876" s="14"/>
      <c r="D876" s="14"/>
      <c r="E876" s="14"/>
      <c r="F876" s="14"/>
      <c r="G876" s="14"/>
      <c r="H876" s="14"/>
      <c r="I876" s="14"/>
      <c r="J876" s="14"/>
    </row>
    <row r="877" spans="1:10" x14ac:dyDescent="0.35">
      <c r="A877" s="14"/>
      <c r="B877" s="14"/>
      <c r="C877" s="14"/>
      <c r="D877" s="14"/>
      <c r="E877" s="14"/>
      <c r="F877" s="14"/>
      <c r="G877" s="14"/>
      <c r="H877" s="14"/>
      <c r="I877" s="14"/>
      <c r="J877" s="14"/>
    </row>
    <row r="878" spans="1:10" x14ac:dyDescent="0.35">
      <c r="A878" s="14"/>
      <c r="B878" s="14"/>
      <c r="C878" s="14"/>
      <c r="D878" s="14"/>
      <c r="E878" s="14"/>
      <c r="F878" s="14"/>
      <c r="G878" s="14"/>
      <c r="H878" s="14"/>
      <c r="I878" s="14"/>
      <c r="J878" s="14"/>
    </row>
    <row r="879" spans="1:10" x14ac:dyDescent="0.35">
      <c r="B879" s="2" t="s">
        <v>218</v>
      </c>
    </row>
    <row r="880" spans="1:10" x14ac:dyDescent="0.35">
      <c r="B880" s="2" t="s">
        <v>219</v>
      </c>
    </row>
    <row r="881" spans="1:10" x14ac:dyDescent="0.35">
      <c r="B881" s="2" t="s">
        <v>220</v>
      </c>
    </row>
    <row r="882" spans="1:10" x14ac:dyDescent="0.35">
      <c r="B882" s="2" t="s">
        <v>221</v>
      </c>
    </row>
    <row r="884" spans="1:10" x14ac:dyDescent="0.35">
      <c r="B884" s="52"/>
      <c r="C884" s="53"/>
      <c r="D884" s="53"/>
      <c r="E884" s="53"/>
      <c r="F884" s="53"/>
      <c r="G884" s="53"/>
      <c r="H884" s="53"/>
      <c r="I884" s="54"/>
    </row>
    <row r="885" spans="1:10" x14ac:dyDescent="0.35">
      <c r="B885" s="55"/>
      <c r="C885" s="56"/>
      <c r="D885" s="56"/>
      <c r="E885" s="56"/>
      <c r="F885" s="56"/>
      <c r="G885" s="56"/>
      <c r="H885" s="56"/>
      <c r="I885" s="57"/>
    </row>
    <row r="887" spans="1:10" x14ac:dyDescent="0.35">
      <c r="A887" s="2" t="s">
        <v>222</v>
      </c>
    </row>
    <row r="889" spans="1:10" x14ac:dyDescent="0.35">
      <c r="A889" s="16" t="s">
        <v>223</v>
      </c>
      <c r="B889" s="16"/>
      <c r="C889" s="16"/>
      <c r="D889" s="16"/>
      <c r="E889" s="16"/>
      <c r="F889" s="16"/>
      <c r="G889" s="16"/>
      <c r="H889" s="16"/>
      <c r="I889" s="16"/>
      <c r="J889" s="16"/>
    </row>
    <row r="890" spans="1:10" x14ac:dyDescent="0.35">
      <c r="A890" s="16"/>
      <c r="B890" s="16"/>
      <c r="C890" s="16"/>
      <c r="D890" s="16"/>
      <c r="E890" s="16"/>
      <c r="F890" s="16"/>
      <c r="G890" s="16"/>
      <c r="H890" s="16"/>
      <c r="I890" s="16"/>
      <c r="J890" s="16"/>
    </row>
    <row r="891" spans="1:10" x14ac:dyDescent="0.35">
      <c r="A891" s="16"/>
      <c r="B891" s="16"/>
      <c r="C891" s="16"/>
      <c r="D891" s="16"/>
      <c r="E891" s="16"/>
      <c r="F891" s="16"/>
      <c r="G891" s="16"/>
      <c r="H891" s="16"/>
      <c r="I891" s="16"/>
      <c r="J891" s="16"/>
    </row>
    <row r="892" spans="1:10" x14ac:dyDescent="0.35">
      <c r="A892" s="16"/>
      <c r="B892" s="16"/>
      <c r="C892" s="16"/>
      <c r="D892" s="16"/>
      <c r="E892" s="16"/>
      <c r="F892" s="16"/>
      <c r="G892" s="16"/>
      <c r="H892" s="16"/>
      <c r="I892" s="16"/>
      <c r="J892" s="16"/>
    </row>
    <row r="893" spans="1:10" x14ac:dyDescent="0.35">
      <c r="A893" s="16" t="s">
        <v>224</v>
      </c>
      <c r="B893" s="16"/>
      <c r="C893" s="16"/>
      <c r="D893" s="16"/>
      <c r="E893" s="16"/>
      <c r="F893" s="16"/>
      <c r="G893" s="16"/>
      <c r="H893" s="16"/>
      <c r="I893" s="16"/>
      <c r="J893" s="16"/>
    </row>
    <row r="894" spans="1:10" x14ac:dyDescent="0.35">
      <c r="A894" s="16"/>
      <c r="B894" s="16"/>
      <c r="C894" s="16"/>
      <c r="D894" s="16"/>
      <c r="E894" s="16"/>
      <c r="F894" s="16"/>
      <c r="G894" s="16"/>
      <c r="H894" s="16"/>
      <c r="I894" s="16"/>
      <c r="J894" s="16"/>
    </row>
    <row r="895" spans="1:10" x14ac:dyDescent="0.35">
      <c r="A895" s="16"/>
      <c r="B895" s="16"/>
      <c r="C895" s="16"/>
      <c r="D895" s="16"/>
      <c r="E895" s="16"/>
      <c r="F895" s="16"/>
      <c r="G895" s="16"/>
      <c r="H895" s="16"/>
      <c r="I895" s="16"/>
      <c r="J895" s="16"/>
    </row>
    <row r="897" spans="1:10" x14ac:dyDescent="0.35">
      <c r="A897" s="119" t="s">
        <v>225</v>
      </c>
      <c r="B897" s="120"/>
      <c r="C897" s="120"/>
      <c r="D897" s="120"/>
      <c r="E897" s="120"/>
      <c r="F897" s="120"/>
      <c r="G897" s="121"/>
      <c r="H897" s="119" t="s">
        <v>226</v>
      </c>
      <c r="I897" s="120"/>
      <c r="J897" s="121"/>
    </row>
    <row r="898" spans="1:10" x14ac:dyDescent="0.35">
      <c r="A898" s="126"/>
      <c r="B898" s="127"/>
      <c r="C898" s="127"/>
      <c r="D898" s="127"/>
      <c r="E898" s="127"/>
      <c r="F898" s="127"/>
      <c r="G898" s="128"/>
      <c r="H898" s="126"/>
      <c r="I898" s="127"/>
      <c r="J898" s="128"/>
    </row>
    <row r="899" spans="1:10" x14ac:dyDescent="0.35">
      <c r="A899" s="52" t="s">
        <v>227</v>
      </c>
      <c r="B899" s="53"/>
      <c r="C899" s="53"/>
      <c r="D899" s="53"/>
      <c r="E899" s="53"/>
      <c r="F899" s="53"/>
      <c r="G899" s="54"/>
      <c r="H899" s="52"/>
      <c r="I899" s="53"/>
      <c r="J899" s="54"/>
    </row>
    <row r="900" spans="1:10" x14ac:dyDescent="0.35">
      <c r="A900" s="60"/>
      <c r="B900" s="61"/>
      <c r="C900" s="61"/>
      <c r="D900" s="61"/>
      <c r="E900" s="61"/>
      <c r="F900" s="61"/>
      <c r="G900" s="62"/>
      <c r="H900" s="60"/>
      <c r="I900" s="61"/>
      <c r="J900" s="62"/>
    </row>
    <row r="901" spans="1:10" x14ac:dyDescent="0.35">
      <c r="A901" s="55"/>
      <c r="B901" s="56"/>
      <c r="C901" s="56"/>
      <c r="D901" s="56"/>
      <c r="E901" s="56"/>
      <c r="F901" s="56"/>
      <c r="G901" s="57"/>
      <c r="H901" s="55"/>
      <c r="I901" s="56"/>
      <c r="J901" s="57"/>
    </row>
    <row r="902" spans="1:10" x14ac:dyDescent="0.35">
      <c r="A902" s="52" t="s">
        <v>228</v>
      </c>
      <c r="B902" s="53"/>
      <c r="C902" s="53"/>
      <c r="D902" s="53"/>
      <c r="E902" s="53"/>
      <c r="F902" s="53"/>
      <c r="G902" s="54"/>
      <c r="H902" s="52"/>
      <c r="I902" s="53"/>
      <c r="J902" s="54"/>
    </row>
    <row r="903" spans="1:10" x14ac:dyDescent="0.35">
      <c r="A903" s="60"/>
      <c r="B903" s="61"/>
      <c r="C903" s="61"/>
      <c r="D903" s="61"/>
      <c r="E903" s="61"/>
      <c r="F903" s="61"/>
      <c r="G903" s="62"/>
      <c r="H903" s="60"/>
      <c r="I903" s="61"/>
      <c r="J903" s="62"/>
    </row>
    <row r="904" spans="1:10" x14ac:dyDescent="0.35">
      <c r="A904" s="55"/>
      <c r="B904" s="56"/>
      <c r="C904" s="56"/>
      <c r="D904" s="56"/>
      <c r="E904" s="56"/>
      <c r="F904" s="56"/>
      <c r="G904" s="57"/>
      <c r="H904" s="55"/>
      <c r="I904" s="56"/>
      <c r="J904" s="57"/>
    </row>
    <row r="905" spans="1:10" x14ac:dyDescent="0.35">
      <c r="A905" s="178" t="s">
        <v>229</v>
      </c>
      <c r="B905" s="180"/>
      <c r="C905" s="179"/>
      <c r="D905" s="52"/>
      <c r="E905" s="53"/>
      <c r="F905" s="53"/>
      <c r="G905" s="53"/>
      <c r="H905" s="53"/>
      <c r="I905" s="53"/>
      <c r="J905" s="54"/>
    </row>
    <row r="906" spans="1:10" x14ac:dyDescent="0.35">
      <c r="A906" s="181"/>
      <c r="B906" s="14"/>
      <c r="C906" s="182"/>
      <c r="D906" s="60"/>
      <c r="E906" s="61"/>
      <c r="F906" s="61"/>
      <c r="G906" s="61"/>
      <c r="H906" s="61"/>
      <c r="I906" s="61"/>
      <c r="J906" s="62"/>
    </row>
    <row r="907" spans="1:10" x14ac:dyDescent="0.35">
      <c r="A907" s="181"/>
      <c r="B907" s="14"/>
      <c r="C907" s="182"/>
      <c r="D907" s="60"/>
      <c r="E907" s="61"/>
      <c r="F907" s="61"/>
      <c r="G907" s="61"/>
      <c r="H907" s="61"/>
      <c r="I907" s="61"/>
      <c r="J907" s="62"/>
    </row>
    <row r="908" spans="1:10" x14ac:dyDescent="0.35">
      <c r="A908" s="181"/>
      <c r="B908" s="14"/>
      <c r="C908" s="182"/>
      <c r="D908" s="60"/>
      <c r="E908" s="61"/>
      <c r="F908" s="61"/>
      <c r="G908" s="61"/>
      <c r="H908" s="61"/>
      <c r="I908" s="61"/>
      <c r="J908" s="62"/>
    </row>
    <row r="909" spans="1:10" x14ac:dyDescent="0.35">
      <c r="A909" s="181"/>
      <c r="B909" s="14"/>
      <c r="C909" s="182"/>
      <c r="D909" s="60"/>
      <c r="E909" s="61"/>
      <c r="F909" s="61"/>
      <c r="G909" s="61"/>
      <c r="H909" s="61"/>
      <c r="I909" s="61"/>
      <c r="J909" s="62"/>
    </row>
    <row r="910" spans="1:10" x14ac:dyDescent="0.35">
      <c r="A910" s="183"/>
      <c r="B910" s="184"/>
      <c r="C910" s="185"/>
      <c r="D910" s="55"/>
      <c r="E910" s="56"/>
      <c r="F910" s="56"/>
      <c r="G910" s="56"/>
      <c r="H910" s="56"/>
      <c r="I910" s="56"/>
      <c r="J910" s="57"/>
    </row>
    <row r="911" spans="1:10" x14ac:dyDescent="0.35">
      <c r="A911" s="178" t="s">
        <v>230</v>
      </c>
      <c r="B911" s="180"/>
      <c r="C911" s="179"/>
      <c r="D911" s="52"/>
      <c r="E911" s="53"/>
      <c r="F911" s="53"/>
      <c r="G911" s="53"/>
      <c r="H911" s="53"/>
      <c r="I911" s="53"/>
      <c r="J911" s="54"/>
    </row>
    <row r="912" spans="1:10" x14ac:dyDescent="0.35">
      <c r="A912" s="183"/>
      <c r="B912" s="184"/>
      <c r="C912" s="185"/>
      <c r="D912" s="55"/>
      <c r="E912" s="56"/>
      <c r="F912" s="56"/>
      <c r="G912" s="56"/>
      <c r="H912" s="56"/>
      <c r="I912" s="56"/>
      <c r="J912" s="57"/>
    </row>
    <row r="913" spans="1:10" x14ac:dyDescent="0.35">
      <c r="A913" s="178" t="s">
        <v>231</v>
      </c>
      <c r="B913" s="180"/>
      <c r="C913" s="179"/>
      <c r="D913" s="52"/>
      <c r="E913" s="53"/>
      <c r="F913" s="53"/>
      <c r="G913" s="53"/>
      <c r="H913" s="53"/>
      <c r="I913" s="53"/>
      <c r="J913" s="54"/>
    </row>
    <row r="914" spans="1:10" x14ac:dyDescent="0.35">
      <c r="A914" s="181"/>
      <c r="B914" s="14"/>
      <c r="C914" s="182"/>
      <c r="D914" s="60"/>
      <c r="E914" s="61"/>
      <c r="F914" s="61"/>
      <c r="G914" s="61"/>
      <c r="H914" s="61"/>
      <c r="I914" s="61"/>
      <c r="J914" s="62"/>
    </row>
    <row r="915" spans="1:10" x14ac:dyDescent="0.35">
      <c r="A915" s="183"/>
      <c r="B915" s="184"/>
      <c r="C915" s="185"/>
      <c r="D915" s="55"/>
      <c r="E915" s="56"/>
      <c r="F915" s="56"/>
      <c r="G915" s="56"/>
      <c r="H915" s="56"/>
      <c r="I915" s="56"/>
      <c r="J915" s="57"/>
    </row>
    <row r="916" spans="1:10" x14ac:dyDescent="0.35">
      <c r="A916" s="178" t="s">
        <v>232</v>
      </c>
      <c r="B916" s="180"/>
      <c r="C916" s="179"/>
      <c r="D916" s="52"/>
      <c r="E916" s="53"/>
      <c r="F916" s="53"/>
      <c r="G916" s="53"/>
      <c r="H916" s="53"/>
      <c r="I916" s="53"/>
      <c r="J916" s="54"/>
    </row>
    <row r="917" spans="1:10" x14ac:dyDescent="0.35">
      <c r="A917" s="183"/>
      <c r="B917" s="184"/>
      <c r="C917" s="185"/>
      <c r="D917" s="55"/>
      <c r="E917" s="56"/>
      <c r="F917" s="56"/>
      <c r="G917" s="56"/>
      <c r="H917" s="56"/>
      <c r="I917" s="56"/>
      <c r="J917" s="57"/>
    </row>
    <row r="919" spans="1:10" x14ac:dyDescent="0.35">
      <c r="A919" s="2" t="s">
        <v>233</v>
      </c>
    </row>
    <row r="920" spans="1:10" x14ac:dyDescent="0.35">
      <c r="A920" s="1" t="s">
        <v>234</v>
      </c>
    </row>
    <row r="922" spans="1:10" x14ac:dyDescent="0.35">
      <c r="A922" s="209"/>
      <c r="B922" s="210" t="s">
        <v>235</v>
      </c>
      <c r="C922" s="211"/>
      <c r="D922" s="211"/>
      <c r="E922" s="211"/>
      <c r="F922" s="211"/>
      <c r="G922" s="211"/>
      <c r="H922" s="212"/>
      <c r="I922" s="213" t="s">
        <v>236</v>
      </c>
      <c r="J922" s="214"/>
    </row>
    <row r="923" spans="1:10" x14ac:dyDescent="0.35">
      <c r="A923" s="215"/>
      <c r="B923" s="216"/>
      <c r="C923" s="217"/>
      <c r="D923" s="217"/>
      <c r="E923" s="217"/>
      <c r="F923" s="217"/>
      <c r="G923" s="217"/>
      <c r="H923" s="218"/>
      <c r="I923" s="219"/>
      <c r="J923" s="220"/>
    </row>
    <row r="924" spans="1:10" x14ac:dyDescent="0.35">
      <c r="A924" s="221" t="s">
        <v>237</v>
      </c>
      <c r="B924" s="178" t="s">
        <v>238</v>
      </c>
      <c r="C924" s="180"/>
      <c r="D924" s="180"/>
      <c r="E924" s="180"/>
      <c r="F924" s="180"/>
      <c r="G924" s="180"/>
      <c r="H924" s="179"/>
      <c r="I924" s="78">
        <f>IF($D$368 = "Yes", $H$421, $H$351)</f>
        <v>0</v>
      </c>
      <c r="J924" s="79"/>
    </row>
    <row r="925" spans="1:10" x14ac:dyDescent="0.35">
      <c r="A925" s="222"/>
      <c r="B925" s="181"/>
      <c r="C925" s="14"/>
      <c r="D925" s="14"/>
      <c r="E925" s="14"/>
      <c r="F925" s="14"/>
      <c r="G925" s="14"/>
      <c r="H925" s="182"/>
      <c r="I925" s="82"/>
      <c r="J925" s="83"/>
    </row>
    <row r="926" spans="1:10" x14ac:dyDescent="0.35">
      <c r="A926" s="223"/>
      <c r="B926" s="183"/>
      <c r="C926" s="184"/>
      <c r="D926" s="184"/>
      <c r="E926" s="184"/>
      <c r="F926" s="184"/>
      <c r="G926" s="184"/>
      <c r="H926" s="185"/>
      <c r="I926" s="86"/>
      <c r="J926" s="87"/>
    </row>
    <row r="927" spans="1:10" x14ac:dyDescent="0.35">
      <c r="A927" s="221" t="s">
        <v>239</v>
      </c>
      <c r="B927" s="178" t="s">
        <v>240</v>
      </c>
      <c r="C927" s="180"/>
      <c r="D927" s="180"/>
      <c r="E927" s="180"/>
      <c r="F927" s="180"/>
      <c r="G927" s="180"/>
      <c r="H927" s="179"/>
      <c r="I927" s="78">
        <f>$I$477</f>
        <v>0</v>
      </c>
      <c r="J927" s="79"/>
    </row>
    <row r="928" spans="1:10" x14ac:dyDescent="0.35">
      <c r="A928" s="223"/>
      <c r="B928" s="183"/>
      <c r="C928" s="184"/>
      <c r="D928" s="184"/>
      <c r="E928" s="184"/>
      <c r="F928" s="184"/>
      <c r="G928" s="184"/>
      <c r="H928" s="185"/>
      <c r="I928" s="86"/>
      <c r="J928" s="87"/>
    </row>
    <row r="929" spans="1:10" x14ac:dyDescent="0.35">
      <c r="A929" s="221" t="s">
        <v>241</v>
      </c>
      <c r="B929" s="178" t="s">
        <v>242</v>
      </c>
      <c r="C929" s="180"/>
      <c r="D929" s="180"/>
      <c r="E929" s="180"/>
      <c r="F929" s="180"/>
      <c r="G929" s="180"/>
      <c r="H929" s="179"/>
      <c r="I929" s="78">
        <f xml:space="preserve"> $I$924 + $I$927</f>
        <v>0</v>
      </c>
      <c r="J929" s="79"/>
    </row>
    <row r="930" spans="1:10" x14ac:dyDescent="0.35">
      <c r="A930" s="223"/>
      <c r="B930" s="183"/>
      <c r="C930" s="184"/>
      <c r="D930" s="184"/>
      <c r="E930" s="184"/>
      <c r="F930" s="184"/>
      <c r="G930" s="184"/>
      <c r="H930" s="185"/>
      <c r="I930" s="86"/>
      <c r="J930" s="87"/>
    </row>
    <row r="931" spans="1:10" x14ac:dyDescent="0.35">
      <c r="A931" s="221" t="s">
        <v>243</v>
      </c>
      <c r="B931" s="178" t="s">
        <v>244</v>
      </c>
      <c r="C931" s="180"/>
      <c r="D931" s="180"/>
      <c r="E931" s="180"/>
      <c r="F931" s="180"/>
      <c r="G931" s="180"/>
      <c r="H931" s="179"/>
      <c r="I931" s="78">
        <f>IF($D$368 = "Yes", $H$399, $H$322)</f>
        <v>0</v>
      </c>
      <c r="J931" s="79"/>
    </row>
    <row r="932" spans="1:10" x14ac:dyDescent="0.35">
      <c r="A932" s="222"/>
      <c r="B932" s="181"/>
      <c r="C932" s="14"/>
      <c r="D932" s="14"/>
      <c r="E932" s="14"/>
      <c r="F932" s="14"/>
      <c r="G932" s="14"/>
      <c r="H932" s="182"/>
      <c r="I932" s="82"/>
      <c r="J932" s="83"/>
    </row>
    <row r="933" spans="1:10" x14ac:dyDescent="0.35">
      <c r="A933" s="223"/>
      <c r="B933" s="183"/>
      <c r="C933" s="184"/>
      <c r="D933" s="184"/>
      <c r="E933" s="184"/>
      <c r="F933" s="184"/>
      <c r="G933" s="184"/>
      <c r="H933" s="185"/>
      <c r="I933" s="86"/>
      <c r="J933" s="87"/>
    </row>
    <row r="934" spans="1:10" x14ac:dyDescent="0.35">
      <c r="A934" s="221" t="s">
        <v>245</v>
      </c>
      <c r="B934" s="178" t="s">
        <v>246</v>
      </c>
      <c r="C934" s="180"/>
      <c r="D934" s="180"/>
      <c r="E934" s="180"/>
      <c r="F934" s="180"/>
      <c r="G934" s="180"/>
      <c r="H934" s="179"/>
      <c r="I934" s="78">
        <f>IF($D$368 = "Yes", $H$418, $H$341)</f>
        <v>0</v>
      </c>
      <c r="J934" s="79"/>
    </row>
    <row r="935" spans="1:10" x14ac:dyDescent="0.35">
      <c r="A935" s="222"/>
      <c r="B935" s="181"/>
      <c r="C935" s="14"/>
      <c r="D935" s="14"/>
      <c r="E935" s="14"/>
      <c r="F935" s="14"/>
      <c r="G935" s="14"/>
      <c r="H935" s="182"/>
      <c r="I935" s="82"/>
      <c r="J935" s="83"/>
    </row>
    <row r="936" spans="1:10" x14ac:dyDescent="0.35">
      <c r="A936" s="223"/>
      <c r="B936" s="183"/>
      <c r="C936" s="184"/>
      <c r="D936" s="184"/>
      <c r="E936" s="184"/>
      <c r="F936" s="184"/>
      <c r="G936" s="184"/>
      <c r="H936" s="185"/>
      <c r="I936" s="86"/>
      <c r="J936" s="87"/>
    </row>
    <row r="937" spans="1:10" x14ac:dyDescent="0.35">
      <c r="A937" s="221" t="s">
        <v>247</v>
      </c>
      <c r="B937" s="178" t="s">
        <v>248</v>
      </c>
      <c r="C937" s="180"/>
      <c r="D937" s="180"/>
      <c r="E937" s="180"/>
      <c r="F937" s="180"/>
      <c r="G937" s="180"/>
      <c r="H937" s="179"/>
      <c r="I937" s="78">
        <f>Deduct_dependent * COUNT($E$497, $E$499, $E$501, $E$503, $E$505, $E$507, $E$509, $E$511, $E$513, $E$515, $E$517, $E$519, $E$521, $E$523, $E$525)</f>
        <v>0</v>
      </c>
      <c r="J937" s="79"/>
    </row>
    <row r="938" spans="1:10" x14ac:dyDescent="0.35">
      <c r="A938" s="223"/>
      <c r="B938" s="183"/>
      <c r="C938" s="184"/>
      <c r="D938" s="184"/>
      <c r="E938" s="184"/>
      <c r="F938" s="184"/>
      <c r="G938" s="184"/>
      <c r="H938" s="185"/>
      <c r="I938" s="86"/>
      <c r="J938" s="87"/>
    </row>
    <row r="939" spans="1:10" x14ac:dyDescent="0.35">
      <c r="A939" s="221" t="s">
        <v>249</v>
      </c>
      <c r="B939" s="178" t="s">
        <v>250</v>
      </c>
      <c r="C939" s="180"/>
      <c r="D939" s="180"/>
      <c r="E939" s="180"/>
      <c r="F939" s="180"/>
      <c r="G939" s="180"/>
      <c r="H939" s="179"/>
      <c r="I939" s="78">
        <f xml:space="preserve"> $E$555 + $H$555</f>
        <v>0</v>
      </c>
      <c r="J939" s="79"/>
    </row>
    <row r="940" spans="1:10" x14ac:dyDescent="0.35">
      <c r="A940" s="223"/>
      <c r="B940" s="183"/>
      <c r="C940" s="184"/>
      <c r="D940" s="184"/>
      <c r="E940" s="184"/>
      <c r="F940" s="184"/>
      <c r="G940" s="184"/>
      <c r="H940" s="185"/>
      <c r="I940" s="86"/>
      <c r="J940" s="87"/>
    </row>
    <row r="941" spans="1:10" x14ac:dyDescent="0.35">
      <c r="A941" s="221" t="s">
        <v>251</v>
      </c>
      <c r="B941" s="178" t="s">
        <v>252</v>
      </c>
      <c r="C941" s="180"/>
      <c r="D941" s="180"/>
      <c r="E941" s="180"/>
      <c r="F941" s="180"/>
      <c r="G941" s="180"/>
      <c r="H941" s="179"/>
      <c r="I941" s="78">
        <f xml:space="preserve"> Deduct_blind * (0 + IF($D$245 = "Yes", 1, 0) + IF($G$245 = "Yes", 1, 0) )</f>
        <v>0</v>
      </c>
      <c r="J941" s="79"/>
    </row>
    <row r="942" spans="1:10" x14ac:dyDescent="0.35">
      <c r="A942" s="222"/>
      <c r="B942" s="181"/>
      <c r="C942" s="14"/>
      <c r="D942" s="14"/>
      <c r="E942" s="14"/>
      <c r="F942" s="14"/>
      <c r="G942" s="14"/>
      <c r="H942" s="182"/>
      <c r="I942" s="82"/>
      <c r="J942" s="83"/>
    </row>
    <row r="943" spans="1:10" x14ac:dyDescent="0.35">
      <c r="A943" s="223"/>
      <c r="B943" s="183"/>
      <c r="C943" s="184"/>
      <c r="D943" s="184"/>
      <c r="E943" s="184"/>
      <c r="F943" s="184"/>
      <c r="G943" s="184"/>
      <c r="H943" s="185"/>
      <c r="I943" s="86"/>
      <c r="J943" s="87"/>
    </row>
    <row r="944" spans="1:10" x14ac:dyDescent="0.35">
      <c r="A944" s="221" t="s">
        <v>253</v>
      </c>
      <c r="B944" s="178" t="s">
        <v>254</v>
      </c>
      <c r="C944" s="180"/>
      <c r="D944" s="180"/>
      <c r="E944" s="180"/>
      <c r="F944" s="180"/>
      <c r="G944" s="180"/>
      <c r="H944" s="179"/>
      <c r="I944" s="78">
        <f xml:space="preserve"> $I$931 + $I$934 + $I$937 + $I$939 + $I$941</f>
        <v>0</v>
      </c>
      <c r="J944" s="79"/>
    </row>
    <row r="945" spans="1:10" x14ac:dyDescent="0.35">
      <c r="A945" s="222"/>
      <c r="B945" s="181"/>
      <c r="C945" s="14"/>
      <c r="D945" s="14"/>
      <c r="E945" s="14"/>
      <c r="F945" s="14"/>
      <c r="G945" s="14"/>
      <c r="H945" s="182"/>
      <c r="I945" s="82"/>
      <c r="J945" s="83"/>
    </row>
    <row r="946" spans="1:10" x14ac:dyDescent="0.35">
      <c r="A946" s="223"/>
      <c r="B946" s="183"/>
      <c r="C946" s="184"/>
      <c r="D946" s="184"/>
      <c r="E946" s="184"/>
      <c r="F946" s="184"/>
      <c r="G946" s="184"/>
      <c r="H946" s="185"/>
      <c r="I946" s="86"/>
      <c r="J946" s="87"/>
    </row>
    <row r="947" spans="1:10" x14ac:dyDescent="0.35">
      <c r="A947" s="221" t="s">
        <v>255</v>
      </c>
      <c r="B947" s="178" t="s">
        <v>256</v>
      </c>
      <c r="C947" s="180"/>
      <c r="D947" s="180"/>
      <c r="E947" s="180"/>
      <c r="F947" s="180"/>
      <c r="G947" s="180"/>
      <c r="H947" s="179"/>
      <c r="I947" s="78">
        <f xml:space="preserve"> $I$929 - $I$944</f>
        <v>0</v>
      </c>
      <c r="J947" s="79"/>
    </row>
    <row r="948" spans="1:10" x14ac:dyDescent="0.35">
      <c r="A948" s="223"/>
      <c r="B948" s="183"/>
      <c r="C948" s="184"/>
      <c r="D948" s="184"/>
      <c r="E948" s="184"/>
      <c r="F948" s="184"/>
      <c r="G948" s="184"/>
      <c r="H948" s="185"/>
      <c r="I948" s="86"/>
      <c r="J948" s="87"/>
    </row>
    <row r="950" spans="1:10" x14ac:dyDescent="0.35">
      <c r="A950" s="2" t="s">
        <v>257</v>
      </c>
    </row>
    <row r="952" spans="1:10" x14ac:dyDescent="0.35">
      <c r="A952" s="1" t="s">
        <v>258</v>
      </c>
    </row>
    <row r="954" spans="1:10" x14ac:dyDescent="0.35">
      <c r="A954" s="224" t="s">
        <v>259</v>
      </c>
      <c r="B954" s="225"/>
      <c r="C954" s="225"/>
      <c r="D954" s="225"/>
      <c r="E954" s="225"/>
      <c r="F954" s="225"/>
      <c r="G954" s="225"/>
      <c r="H954" s="225"/>
      <c r="I954" s="225"/>
      <c r="J954" s="134"/>
    </row>
    <row r="955" spans="1:10" x14ac:dyDescent="0.35">
      <c r="A955" s="140"/>
      <c r="J955" s="141"/>
    </row>
    <row r="956" spans="1:10" x14ac:dyDescent="0.35">
      <c r="A956" s="181" t="s">
        <v>260</v>
      </c>
      <c r="B956" s="14"/>
      <c r="C956" s="14"/>
      <c r="D956" s="14"/>
      <c r="E956" s="14"/>
      <c r="F956" s="14"/>
      <c r="G956" s="14"/>
      <c r="H956" s="14"/>
      <c r="I956" s="14"/>
      <c r="J956" s="182"/>
    </row>
    <row r="957" spans="1:10" x14ac:dyDescent="0.35">
      <c r="A957" s="181"/>
      <c r="B957" s="14"/>
      <c r="C957" s="14"/>
      <c r="D957" s="14"/>
      <c r="E957" s="14"/>
      <c r="F957" s="14"/>
      <c r="G957" s="14"/>
      <c r="H957" s="14"/>
      <c r="I957" s="14"/>
      <c r="J957" s="182"/>
    </row>
    <row r="958" spans="1:10" x14ac:dyDescent="0.35">
      <c r="A958" s="181"/>
      <c r="B958" s="14"/>
      <c r="C958" s="14"/>
      <c r="D958" s="14"/>
      <c r="E958" s="14"/>
      <c r="F958" s="14"/>
      <c r="G958" s="14"/>
      <c r="H958" s="14"/>
      <c r="I958" s="14"/>
      <c r="J958" s="182"/>
    </row>
    <row r="959" spans="1:10" x14ac:dyDescent="0.35">
      <c r="A959" s="60" t="s">
        <v>261</v>
      </c>
      <c r="B959" s="61"/>
      <c r="C959" s="61"/>
      <c r="D959" s="61"/>
      <c r="E959" s="61"/>
      <c r="F959" s="61"/>
      <c r="G959" s="61"/>
      <c r="H959" s="61"/>
      <c r="I959" s="61"/>
      <c r="J959" s="62"/>
    </row>
    <row r="960" spans="1:10" x14ac:dyDescent="0.35">
      <c r="A960" s="60"/>
      <c r="B960" s="61"/>
      <c r="C960" s="61"/>
      <c r="D960" s="61"/>
      <c r="E960" s="61"/>
      <c r="F960" s="61"/>
      <c r="G960" s="61"/>
      <c r="H960" s="61"/>
      <c r="I960" s="61"/>
      <c r="J960" s="62"/>
    </row>
    <row r="961" spans="1:10" x14ac:dyDescent="0.35">
      <c r="A961" s="60"/>
      <c r="B961" s="61"/>
      <c r="C961" s="61"/>
      <c r="D961" s="61"/>
      <c r="E961" s="61"/>
      <c r="F961" s="61"/>
      <c r="G961" s="61"/>
      <c r="H961" s="61"/>
      <c r="I961" s="61"/>
      <c r="J961" s="62"/>
    </row>
    <row r="962" spans="1:10" x14ac:dyDescent="0.35">
      <c r="A962" s="60"/>
      <c r="B962" s="61"/>
      <c r="C962" s="61"/>
      <c r="D962" s="61"/>
      <c r="E962" s="61"/>
      <c r="F962" s="61"/>
      <c r="G962" s="61"/>
      <c r="H962" s="61"/>
      <c r="I962" s="61"/>
      <c r="J962" s="62"/>
    </row>
    <row r="963" spans="1:10" x14ac:dyDescent="0.35">
      <c r="A963" s="60"/>
      <c r="B963" s="61"/>
      <c r="C963" s="61"/>
      <c r="D963" s="61"/>
      <c r="E963" s="61"/>
      <c r="F963" s="61"/>
      <c r="G963" s="61"/>
      <c r="H963" s="61"/>
      <c r="I963" s="61"/>
      <c r="J963" s="62"/>
    </row>
    <row r="964" spans="1:10" x14ac:dyDescent="0.35">
      <c r="A964" s="60"/>
      <c r="B964" s="61"/>
      <c r="C964" s="61"/>
      <c r="D964" s="61"/>
      <c r="E964" s="61"/>
      <c r="F964" s="61"/>
      <c r="G964" s="61"/>
      <c r="H964" s="61"/>
      <c r="I964" s="61"/>
      <c r="J964" s="62"/>
    </row>
    <row r="965" spans="1:10" x14ac:dyDescent="0.35">
      <c r="A965" s="60"/>
      <c r="B965" s="61"/>
      <c r="C965" s="61"/>
      <c r="D965" s="61"/>
      <c r="E965" s="61"/>
      <c r="F965" s="61"/>
      <c r="G965" s="61"/>
      <c r="H965" s="61"/>
      <c r="I965" s="61"/>
      <c r="J965" s="62"/>
    </row>
    <row r="966" spans="1:10" x14ac:dyDescent="0.35">
      <c r="A966" s="60"/>
      <c r="B966" s="61"/>
      <c r="C966" s="61"/>
      <c r="D966" s="61"/>
      <c r="E966" s="61"/>
      <c r="F966" s="61"/>
      <c r="G966" s="61"/>
      <c r="H966" s="61"/>
      <c r="I966" s="61"/>
      <c r="J966" s="62"/>
    </row>
    <row r="967" spans="1:10" x14ac:dyDescent="0.35">
      <c r="A967" s="55"/>
      <c r="B967" s="56"/>
      <c r="C967" s="56"/>
      <c r="D967" s="56"/>
      <c r="E967" s="56"/>
      <c r="F967" s="56"/>
      <c r="G967" s="56"/>
      <c r="H967" s="56"/>
      <c r="I967" s="56"/>
      <c r="J967" s="57"/>
    </row>
    <row r="968" spans="1:10" x14ac:dyDescent="0.35">
      <c r="A968" s="226" t="s">
        <v>262</v>
      </c>
      <c r="B968" s="227"/>
      <c r="C968" s="227"/>
      <c r="D968" s="227"/>
      <c r="E968" s="228"/>
      <c r="F968" s="226" t="s">
        <v>226</v>
      </c>
      <c r="G968" s="227"/>
      <c r="H968" s="227"/>
      <c r="I968" s="227"/>
      <c r="J968" s="228"/>
    </row>
    <row r="969" spans="1:10" x14ac:dyDescent="0.35">
      <c r="A969" s="52"/>
      <c r="B969" s="53"/>
      <c r="C969" s="53"/>
      <c r="D969" s="53"/>
      <c r="E969" s="54"/>
      <c r="F969" s="52"/>
      <c r="G969" s="53"/>
      <c r="H969" s="53"/>
      <c r="I969" s="53"/>
      <c r="J969" s="54"/>
    </row>
    <row r="970" spans="1:10" x14ac:dyDescent="0.35">
      <c r="A970" s="60"/>
      <c r="B970" s="61"/>
      <c r="C970" s="61"/>
      <c r="D970" s="61"/>
      <c r="E970" s="62"/>
      <c r="F970" s="60"/>
      <c r="G970" s="61"/>
      <c r="H970" s="61"/>
      <c r="I970" s="61"/>
      <c r="J970" s="62"/>
    </row>
    <row r="971" spans="1:10" x14ac:dyDescent="0.35">
      <c r="A971" s="60"/>
      <c r="B971" s="61"/>
      <c r="C971" s="61"/>
      <c r="D971" s="61"/>
      <c r="E971" s="62"/>
      <c r="F971" s="60"/>
      <c r="G971" s="61"/>
      <c r="H971" s="61"/>
      <c r="I971" s="61"/>
      <c r="J971" s="62"/>
    </row>
    <row r="972" spans="1:10" x14ac:dyDescent="0.35">
      <c r="A972" s="55"/>
      <c r="B972" s="56"/>
      <c r="C972" s="56"/>
      <c r="D972" s="56"/>
      <c r="E972" s="57"/>
      <c r="F972" s="55"/>
      <c r="G972" s="56"/>
      <c r="H972" s="56"/>
      <c r="I972" s="56"/>
      <c r="J972" s="57"/>
    </row>
    <row r="973" spans="1:10" ht="15.65" customHeight="1" x14ac:dyDescent="0.35">
      <c r="A973" s="178" t="s">
        <v>263</v>
      </c>
      <c r="B973" s="180"/>
      <c r="C973" s="180"/>
      <c r="D973" s="180"/>
      <c r="E973" s="180"/>
      <c r="F973" s="180"/>
      <c r="G973" s="180"/>
      <c r="H973" s="180"/>
      <c r="I973" s="180"/>
      <c r="J973" s="179"/>
    </row>
    <row r="974" spans="1:10" x14ac:dyDescent="0.35">
      <c r="A974" s="181"/>
      <c r="B974" s="14"/>
      <c r="C974" s="14"/>
      <c r="D974" s="14"/>
      <c r="E974" s="14"/>
      <c r="F974" s="14"/>
      <c r="G974" s="14"/>
      <c r="H974" s="14"/>
      <c r="I974" s="14"/>
      <c r="J974" s="182"/>
    </row>
    <row r="975" spans="1:10" x14ac:dyDescent="0.35">
      <c r="A975" s="181"/>
      <c r="B975" s="14"/>
      <c r="C975" s="14"/>
      <c r="D975" s="14"/>
      <c r="E975" s="14"/>
      <c r="F975" s="14"/>
      <c r="G975" s="14"/>
      <c r="H975" s="14"/>
      <c r="I975" s="14"/>
      <c r="J975" s="182"/>
    </row>
    <row r="976" spans="1:10" x14ac:dyDescent="0.35">
      <c r="A976" s="181"/>
      <c r="B976" s="14"/>
      <c r="C976" s="14"/>
      <c r="D976" s="14"/>
      <c r="E976" s="14"/>
      <c r="F976" s="14"/>
      <c r="G976" s="14"/>
      <c r="H976" s="14"/>
      <c r="I976" s="14"/>
      <c r="J976" s="182"/>
    </row>
    <row r="977" spans="1:10" x14ac:dyDescent="0.35">
      <c r="A977" s="60" t="s">
        <v>261</v>
      </c>
      <c r="B977" s="61"/>
      <c r="C977" s="61"/>
      <c r="D977" s="61"/>
      <c r="E977" s="61"/>
      <c r="F977" s="61"/>
      <c r="G977" s="61"/>
      <c r="H977" s="61"/>
      <c r="I977" s="61"/>
      <c r="J977" s="62"/>
    </row>
    <row r="978" spans="1:10" x14ac:dyDescent="0.35">
      <c r="A978" s="60"/>
      <c r="B978" s="61"/>
      <c r="C978" s="61"/>
      <c r="D978" s="61"/>
      <c r="E978" s="61"/>
      <c r="F978" s="61"/>
      <c r="G978" s="61"/>
      <c r="H978" s="61"/>
      <c r="I978" s="61"/>
      <c r="J978" s="62"/>
    </row>
    <row r="979" spans="1:10" x14ac:dyDescent="0.35">
      <c r="A979" s="60"/>
      <c r="B979" s="61"/>
      <c r="C979" s="61"/>
      <c r="D979" s="61"/>
      <c r="E979" s="61"/>
      <c r="F979" s="61"/>
      <c r="G979" s="61"/>
      <c r="H979" s="61"/>
      <c r="I979" s="61"/>
      <c r="J979" s="62"/>
    </row>
    <row r="980" spans="1:10" x14ac:dyDescent="0.35">
      <c r="A980" s="60"/>
      <c r="B980" s="61"/>
      <c r="C980" s="61"/>
      <c r="D980" s="61"/>
      <c r="E980" s="61"/>
      <c r="F980" s="61"/>
      <c r="G980" s="61"/>
      <c r="H980" s="61"/>
      <c r="I980" s="61"/>
      <c r="J980" s="62"/>
    </row>
    <row r="981" spans="1:10" x14ac:dyDescent="0.35">
      <c r="A981" s="60"/>
      <c r="B981" s="61"/>
      <c r="C981" s="61"/>
      <c r="D981" s="61"/>
      <c r="E981" s="61"/>
      <c r="F981" s="61"/>
      <c r="G981" s="61"/>
      <c r="H981" s="61"/>
      <c r="I981" s="61"/>
      <c r="J981" s="62"/>
    </row>
    <row r="982" spans="1:10" x14ac:dyDescent="0.35">
      <c r="A982" s="60"/>
      <c r="B982" s="61"/>
      <c r="C982" s="61"/>
      <c r="D982" s="61"/>
      <c r="E982" s="61"/>
      <c r="F982" s="61"/>
      <c r="G982" s="61"/>
      <c r="H982" s="61"/>
      <c r="I982" s="61"/>
      <c r="J982" s="62"/>
    </row>
    <row r="983" spans="1:10" x14ac:dyDescent="0.35">
      <c r="A983" s="60"/>
      <c r="B983" s="61"/>
      <c r="C983" s="61"/>
      <c r="D983" s="61"/>
      <c r="E983" s="61"/>
      <c r="F983" s="61"/>
      <c r="G983" s="61"/>
      <c r="H983" s="61"/>
      <c r="I983" s="61"/>
      <c r="J983" s="62"/>
    </row>
    <row r="984" spans="1:10" x14ac:dyDescent="0.35">
      <c r="A984" s="60"/>
      <c r="B984" s="61"/>
      <c r="C984" s="61"/>
      <c r="D984" s="61"/>
      <c r="E984" s="61"/>
      <c r="F984" s="61"/>
      <c r="G984" s="61"/>
      <c r="H984" s="61"/>
      <c r="I984" s="61"/>
      <c r="J984" s="62"/>
    </row>
    <row r="985" spans="1:10" x14ac:dyDescent="0.35">
      <c r="A985" s="55"/>
      <c r="B985" s="56"/>
      <c r="C985" s="56"/>
      <c r="D985" s="56"/>
      <c r="E985" s="56"/>
      <c r="F985" s="56"/>
      <c r="G985" s="56"/>
      <c r="H985" s="56"/>
      <c r="I985" s="56"/>
      <c r="J985" s="57"/>
    </row>
    <row r="986" spans="1:10" x14ac:dyDescent="0.35">
      <c r="A986" s="226" t="s">
        <v>262</v>
      </c>
      <c r="B986" s="227"/>
      <c r="C986" s="227"/>
      <c r="D986" s="227"/>
      <c r="E986" s="228"/>
      <c r="F986" s="226" t="s">
        <v>226</v>
      </c>
      <c r="G986" s="227"/>
      <c r="H986" s="227"/>
      <c r="I986" s="227"/>
      <c r="J986" s="228"/>
    </row>
    <row r="987" spans="1:10" x14ac:dyDescent="0.35">
      <c r="A987" s="52"/>
      <c r="B987" s="53"/>
      <c r="C987" s="53"/>
      <c r="D987" s="53"/>
      <c r="E987" s="54"/>
      <c r="F987" s="52"/>
      <c r="G987" s="53"/>
      <c r="H987" s="53"/>
      <c r="I987" s="53"/>
      <c r="J987" s="54"/>
    </row>
    <row r="988" spans="1:10" x14ac:dyDescent="0.35">
      <c r="A988" s="60"/>
      <c r="B988" s="61"/>
      <c r="C988" s="61"/>
      <c r="D988" s="61"/>
      <c r="E988" s="62"/>
      <c r="F988" s="60"/>
      <c r="G988" s="61"/>
      <c r="H988" s="61"/>
      <c r="I988" s="61"/>
      <c r="J988" s="62"/>
    </row>
    <row r="989" spans="1:10" x14ac:dyDescent="0.35">
      <c r="A989" s="60"/>
      <c r="B989" s="61"/>
      <c r="C989" s="61"/>
      <c r="D989" s="61"/>
      <c r="E989" s="62"/>
      <c r="F989" s="60"/>
      <c r="G989" s="61"/>
      <c r="H989" s="61"/>
      <c r="I989" s="61"/>
      <c r="J989" s="62"/>
    </row>
    <row r="990" spans="1:10" x14ac:dyDescent="0.35">
      <c r="A990" s="55"/>
      <c r="B990" s="56"/>
      <c r="C990" s="56"/>
      <c r="D990" s="56"/>
      <c r="E990" s="57"/>
      <c r="F990" s="55"/>
      <c r="G990" s="56"/>
      <c r="H990" s="56"/>
      <c r="I990" s="56"/>
      <c r="J990" s="57"/>
    </row>
    <row r="993" spans="1:10" x14ac:dyDescent="0.35">
      <c r="A993" s="1" t="s">
        <v>264</v>
      </c>
    </row>
    <row r="995" spans="1:10" ht="15.65" customHeight="1" x14ac:dyDescent="0.35">
      <c r="A995" s="119" t="s">
        <v>265</v>
      </c>
      <c r="B995" s="120"/>
      <c r="C995" s="120"/>
      <c r="D995" s="120"/>
      <c r="E995" s="120"/>
      <c r="F995" s="121"/>
      <c r="G995" s="229"/>
      <c r="H995" s="229"/>
      <c r="I995" s="229"/>
      <c r="J995" s="230"/>
    </row>
    <row r="996" spans="1:10" x14ac:dyDescent="0.35">
      <c r="A996" s="122"/>
      <c r="B996" s="16"/>
      <c r="C996" s="16"/>
      <c r="D996" s="16"/>
      <c r="E996" s="16"/>
      <c r="F996" s="123"/>
      <c r="G996" s="231"/>
      <c r="H996" s="231"/>
      <c r="I996" s="231"/>
      <c r="J996" s="232"/>
    </row>
    <row r="997" spans="1:10" x14ac:dyDescent="0.35">
      <c r="A997" s="181" t="s">
        <v>266</v>
      </c>
      <c r="B997" s="14"/>
      <c r="C997" s="14"/>
      <c r="D997" s="14"/>
      <c r="E997" s="14"/>
      <c r="F997" s="182"/>
      <c r="G997" s="233"/>
      <c r="H997" s="234"/>
      <c r="I997" s="234"/>
      <c r="J997" s="235"/>
    </row>
    <row r="998" spans="1:10" x14ac:dyDescent="0.35">
      <c r="A998" s="181"/>
      <c r="B998" s="14"/>
      <c r="C998" s="14"/>
      <c r="D998" s="14"/>
      <c r="E998" s="14"/>
      <c r="F998" s="182"/>
      <c r="G998" s="236"/>
      <c r="H998" s="237"/>
      <c r="I998" s="237"/>
      <c r="J998" s="238"/>
    </row>
    <row r="999" spans="1:10" x14ac:dyDescent="0.35">
      <c r="A999" s="181"/>
      <c r="B999" s="14"/>
      <c r="C999" s="14"/>
      <c r="D999" s="14"/>
      <c r="E999" s="14"/>
      <c r="F999" s="182"/>
      <c r="G999" s="239"/>
      <c r="H999" s="240"/>
      <c r="I999" s="240"/>
      <c r="J999" s="241"/>
    </row>
    <row r="1000" spans="1:10" ht="15.65" customHeight="1" x14ac:dyDescent="0.35">
      <c r="A1000" s="181" t="s">
        <v>267</v>
      </c>
      <c r="B1000" s="14"/>
      <c r="C1000" s="14"/>
      <c r="D1000" s="14"/>
      <c r="E1000" s="14"/>
      <c r="F1000" s="182"/>
      <c r="G1000" s="242"/>
      <c r="H1000" s="242"/>
      <c r="I1000" s="242"/>
      <c r="J1000" s="243"/>
    </row>
    <row r="1001" spans="1:10" x14ac:dyDescent="0.35">
      <c r="A1001" s="181"/>
      <c r="B1001" s="14"/>
      <c r="C1001" s="14"/>
      <c r="D1001" s="14"/>
      <c r="E1001" s="14"/>
      <c r="F1001" s="182"/>
      <c r="G1001" s="242"/>
      <c r="H1001" s="242"/>
      <c r="I1001" s="242"/>
      <c r="J1001" s="243"/>
    </row>
    <row r="1002" spans="1:10" x14ac:dyDescent="0.35">
      <c r="A1002" s="181"/>
      <c r="B1002" s="14"/>
      <c r="C1002" s="14"/>
      <c r="D1002" s="14"/>
      <c r="E1002" s="14"/>
      <c r="F1002" s="182"/>
      <c r="G1002" s="242"/>
      <c r="H1002" s="242"/>
      <c r="I1002" s="242"/>
      <c r="J1002" s="243"/>
    </row>
    <row r="1003" spans="1:10" x14ac:dyDescent="0.35">
      <c r="A1003" s="181"/>
      <c r="B1003" s="14"/>
      <c r="C1003" s="14"/>
      <c r="D1003" s="14"/>
      <c r="E1003" s="14"/>
      <c r="F1003" s="182"/>
      <c r="G1003" s="242"/>
      <c r="H1003" s="242"/>
      <c r="I1003" s="242"/>
      <c r="J1003" s="243"/>
    </row>
    <row r="1004" spans="1:10" x14ac:dyDescent="0.35">
      <c r="A1004" s="181"/>
      <c r="B1004" s="14"/>
      <c r="C1004" s="14"/>
      <c r="D1004" s="14"/>
      <c r="E1004" s="14"/>
      <c r="F1004" s="182"/>
      <c r="G1004" s="244"/>
      <c r="H1004" s="244"/>
      <c r="I1004" s="244"/>
      <c r="J1004" s="245"/>
    </row>
    <row r="1005" spans="1:10" hidden="1" x14ac:dyDescent="0.35">
      <c r="A1005" s="181"/>
      <c r="B1005" s="14"/>
      <c r="C1005" s="14"/>
      <c r="D1005" s="14"/>
      <c r="E1005" s="14"/>
      <c r="F1005" s="182"/>
      <c r="G1005" s="246"/>
      <c r="H1005" s="247"/>
      <c r="I1005" s="248"/>
      <c r="J1005" s="249"/>
    </row>
    <row r="1006" spans="1:10" hidden="1" x14ac:dyDescent="0.35">
      <c r="A1006" s="181"/>
      <c r="B1006" s="14"/>
      <c r="C1006" s="14"/>
      <c r="D1006" s="14"/>
      <c r="E1006" s="14"/>
      <c r="F1006" s="182"/>
      <c r="G1006" s="250"/>
      <c r="H1006" s="251"/>
      <c r="I1006" s="242"/>
      <c r="J1006" s="243"/>
    </row>
    <row r="1007" spans="1:10" hidden="1" x14ac:dyDescent="0.35">
      <c r="A1007" s="181"/>
      <c r="B1007" s="14"/>
      <c r="C1007" s="14"/>
      <c r="D1007" s="14"/>
      <c r="E1007" s="14"/>
      <c r="F1007" s="182"/>
      <c r="G1007" s="250"/>
      <c r="H1007" s="251"/>
      <c r="I1007" s="242"/>
      <c r="J1007" s="243"/>
    </row>
    <row r="1008" spans="1:10" hidden="1" x14ac:dyDescent="0.35">
      <c r="A1008" s="181"/>
      <c r="B1008" s="14"/>
      <c r="C1008" s="14"/>
      <c r="D1008" s="14"/>
      <c r="E1008" s="14"/>
      <c r="F1008" s="182"/>
      <c r="G1008" s="250"/>
      <c r="H1008" s="251"/>
      <c r="I1008" s="242"/>
      <c r="J1008" s="243"/>
    </row>
    <row r="1009" spans="1:10" hidden="1" x14ac:dyDescent="0.35">
      <c r="A1009" s="181"/>
      <c r="B1009" s="14"/>
      <c r="C1009" s="14"/>
      <c r="D1009" s="14"/>
      <c r="E1009" s="14"/>
      <c r="F1009" s="182"/>
      <c r="G1009" s="250"/>
      <c r="H1009" s="251"/>
      <c r="I1009" s="242"/>
      <c r="J1009" s="243"/>
    </row>
    <row r="1010" spans="1:10" hidden="1" x14ac:dyDescent="0.35">
      <c r="A1010" s="181"/>
      <c r="B1010" s="14"/>
      <c r="C1010" s="14"/>
      <c r="D1010" s="14"/>
      <c r="E1010" s="14"/>
      <c r="F1010" s="182"/>
      <c r="G1010" s="252"/>
      <c r="H1010" s="253"/>
      <c r="I1010" s="244"/>
      <c r="J1010" s="245"/>
    </row>
    <row r="1011" spans="1:10" hidden="1" x14ac:dyDescent="0.35">
      <c r="A1011" s="181"/>
      <c r="B1011" s="14"/>
      <c r="C1011" s="14"/>
      <c r="D1011" s="14"/>
      <c r="E1011" s="14"/>
      <c r="F1011" s="182"/>
      <c r="G1011" s="246"/>
      <c r="H1011" s="254"/>
      <c r="I1011" s="255"/>
      <c r="J1011" s="256"/>
    </row>
    <row r="1012" spans="1:10" hidden="1" x14ac:dyDescent="0.35">
      <c r="A1012" s="181"/>
      <c r="B1012" s="14"/>
      <c r="C1012" s="14"/>
      <c r="D1012" s="14"/>
      <c r="E1012" s="14"/>
      <c r="F1012" s="182"/>
      <c r="G1012" s="250"/>
      <c r="H1012" s="257"/>
      <c r="I1012" s="258"/>
      <c r="J1012" s="259"/>
    </row>
    <row r="1013" spans="1:10" hidden="1" x14ac:dyDescent="0.35">
      <c r="A1013" s="181"/>
      <c r="B1013" s="14"/>
      <c r="C1013" s="14"/>
      <c r="D1013" s="14"/>
      <c r="E1013" s="14"/>
      <c r="F1013" s="182"/>
      <c r="G1013" s="250"/>
      <c r="H1013" s="257"/>
      <c r="I1013" s="258"/>
      <c r="J1013" s="259"/>
    </row>
    <row r="1014" spans="1:10" x14ac:dyDescent="0.35">
      <c r="A1014" s="181" t="s">
        <v>268</v>
      </c>
      <c r="B1014" s="14"/>
      <c r="C1014" s="14"/>
      <c r="D1014" s="14"/>
      <c r="E1014" s="14"/>
      <c r="F1014" s="182"/>
      <c r="G1014" s="260" t="s">
        <v>237</v>
      </c>
      <c r="H1014" s="261" t="str">
        <f>IF(AND($G$1000="", $H$1020="", $H$1041=""), "", $G$1000 - IF($H$1020="", 0, $H$1020) - $H$1041)</f>
        <v/>
      </c>
      <c r="I1014" s="262"/>
      <c r="J1014" s="263"/>
    </row>
    <row r="1015" spans="1:10" x14ac:dyDescent="0.35">
      <c r="A1015" s="181"/>
      <c r="B1015" s="14"/>
      <c r="C1015" s="14"/>
      <c r="D1015" s="14"/>
      <c r="E1015" s="14"/>
      <c r="F1015" s="182"/>
      <c r="G1015" s="264"/>
      <c r="H1015" s="265"/>
      <c r="I1015" s="266"/>
      <c r="J1015" s="267"/>
    </row>
    <row r="1016" spans="1:10" x14ac:dyDescent="0.35">
      <c r="A1016" s="181"/>
      <c r="B1016" s="14"/>
      <c r="C1016" s="14"/>
      <c r="D1016" s="14"/>
      <c r="E1016" s="14"/>
      <c r="F1016" s="182"/>
      <c r="G1016" s="264"/>
      <c r="H1016" s="265"/>
      <c r="I1016" s="266"/>
      <c r="J1016" s="267"/>
    </row>
    <row r="1017" spans="1:10" x14ac:dyDescent="0.35">
      <c r="A1017" s="181"/>
      <c r="B1017" s="14"/>
      <c r="C1017" s="14"/>
      <c r="D1017" s="14"/>
      <c r="E1017" s="14"/>
      <c r="F1017" s="182"/>
      <c r="G1017" s="264"/>
      <c r="H1017" s="265"/>
      <c r="I1017" s="266"/>
      <c r="J1017" s="267"/>
    </row>
    <row r="1018" spans="1:10" x14ac:dyDescent="0.35">
      <c r="A1018" s="181"/>
      <c r="B1018" s="14"/>
      <c r="C1018" s="14"/>
      <c r="D1018" s="14"/>
      <c r="E1018" s="14"/>
      <c r="F1018" s="182"/>
      <c r="G1018" s="264"/>
      <c r="H1018" s="265"/>
      <c r="I1018" s="266"/>
      <c r="J1018" s="267"/>
    </row>
    <row r="1019" spans="1:10" x14ac:dyDescent="0.35">
      <c r="A1019" s="181"/>
      <c r="B1019" s="14"/>
      <c r="C1019" s="14"/>
      <c r="D1019" s="14"/>
      <c r="E1019" s="14"/>
      <c r="F1019" s="182"/>
      <c r="G1019" s="268"/>
      <c r="H1019" s="269"/>
      <c r="I1019" s="270"/>
      <c r="J1019" s="271"/>
    </row>
    <row r="1020" spans="1:10" x14ac:dyDescent="0.35">
      <c r="A1020" s="181" t="s">
        <v>269</v>
      </c>
      <c r="B1020" s="14"/>
      <c r="C1020" s="14"/>
      <c r="D1020" s="14"/>
      <c r="E1020" s="14"/>
      <c r="F1020" s="182"/>
      <c r="G1020" s="260" t="s">
        <v>239</v>
      </c>
      <c r="H1020" s="254" t="str">
        <f>IF(AND($D$301 = "", $D$305 = "", $D$308 = "", $D$311 = "", $D$315 = "", $D$317 = "", $D$319 = "", $D$322 = "", $D$325 = "", $D$327 = "", $D$330 = "", $D$333 = "", $D$337 = "", $D$341 = "", $D$345 = "",
$F$301 = "", $F$305 = "", $F$308 = "", $F$311 = "", $F$315 = "", $F$317 = "", $F$319 = "", $F$322 = "", $F$325 = "", $F$327 = "", $F$330 = "", $F$333 = "", $F$337 = "", $F$341 = "", $F$345 = ""), "",
IF($I947 &lt;= Claim_for_Reimbursement_CAT!$F$24, Claim_for_Reimbursement_CAT!$H$24,
IF(AND($I947 &gt;= Claim_for_Reimbursement_CAT!$D$25, $I947 &lt;= Claim_for_Reimbursement_CAT!$F$25), Claim_for_Reimbursement_CAT!$H$25,
IF(AND($I947 &gt;= Claim_for_Reimbursement_CAT!$D$26, $I947 &lt;= Claim_for_Reimbursement_CAT!$F$26), Claim_for_Reimbursement_CAT!$H$26,
IF(AND($I947 &gt;= Claim_for_Reimbursement_CAT!$D$27, $I947 &lt;= Claim_for_Reimbursement_CAT!$F$27), Claim_for_Reimbursement_CAT!$H$27,
IF(AND($I947 &gt;= Claim_for_Reimbursement_CAT!$D$28, $I947 &lt;= Claim_for_Reimbursement_CAT!$F$28), Claim_for_Reimbursement_CAT!$H$28,
IF(AND($I947 &gt;= Claim_for_Reimbursement_CAT!$D$29, $I947 &lt;= Claim_for_Reimbursement_CAT!$F$29), Claim_for_Reimbursement_CAT!$H$29,
IF(AND($I947 &gt;= Claim_for_Reimbursement_CAT!$D$30, $I947 &lt;= Claim_for_Reimbursement_CAT!$F$30), Claim_for_Reimbursement_CAT!$H$30,
IF(AND($I947 &gt;= Claim_for_Reimbursement_CAT!$D$31, $I947 &lt;= Claim_for_Reimbursement_CAT!$F$31), Claim_for_Reimbursement_CAT!$H$31,
IF(AND($I947 &gt;= Claim_for_Reimbursement_CAT!$D$32, $I947 &lt;= Claim_for_Reimbursement_CAT!$F$32), Claim_for_Reimbursement_CAT!$H$32,
IF(AND($I947 &gt;= Claim_for_Reimbursement_CAT!$D$33, $I947 &lt;= Claim_for_Reimbursement_CAT!$F$33), Claim_for_Reimbursement_CAT!$H$33, Claim_for_Reimbursement_CAT!$H$35)))))))))))</f>
        <v/>
      </c>
      <c r="I1020" s="255"/>
      <c r="J1020" s="256"/>
    </row>
    <row r="1021" spans="1:10" x14ac:dyDescent="0.35">
      <c r="A1021" s="181"/>
      <c r="B1021" s="14"/>
      <c r="C1021" s="14"/>
      <c r="D1021" s="14"/>
      <c r="E1021" s="14"/>
      <c r="F1021" s="182"/>
      <c r="G1021" s="264"/>
      <c r="H1021" s="257"/>
      <c r="I1021" s="258"/>
      <c r="J1021" s="259"/>
    </row>
    <row r="1022" spans="1:10" x14ac:dyDescent="0.35">
      <c r="A1022" s="181"/>
      <c r="B1022" s="14"/>
      <c r="C1022" s="14"/>
      <c r="D1022" s="14"/>
      <c r="E1022" s="14"/>
      <c r="F1022" s="182"/>
      <c r="G1022" s="268"/>
      <c r="H1022" s="257"/>
      <c r="I1022" s="258"/>
      <c r="J1022" s="259"/>
    </row>
    <row r="1023" spans="1:10" hidden="1" x14ac:dyDescent="0.35">
      <c r="A1023" s="181"/>
      <c r="B1023" s="14"/>
      <c r="C1023" s="14"/>
      <c r="D1023" s="14"/>
      <c r="E1023" s="14"/>
      <c r="F1023" s="182"/>
      <c r="G1023" s="246"/>
      <c r="H1023" s="247"/>
      <c r="I1023" s="248"/>
      <c r="J1023" s="249"/>
    </row>
    <row r="1024" spans="1:10" hidden="1" x14ac:dyDescent="0.35">
      <c r="A1024" s="181"/>
      <c r="B1024" s="14"/>
      <c r="C1024" s="14"/>
      <c r="D1024" s="14"/>
      <c r="E1024" s="14"/>
      <c r="F1024" s="182"/>
      <c r="G1024" s="250"/>
      <c r="H1024" s="251"/>
      <c r="I1024" s="242"/>
      <c r="J1024" s="243"/>
    </row>
    <row r="1025" spans="1:10" hidden="1" x14ac:dyDescent="0.35">
      <c r="A1025" s="181"/>
      <c r="B1025" s="14"/>
      <c r="C1025" s="14"/>
      <c r="D1025" s="14"/>
      <c r="E1025" s="14"/>
      <c r="F1025" s="182"/>
      <c r="G1025" s="250"/>
      <c r="H1025" s="251"/>
      <c r="I1025" s="242"/>
      <c r="J1025" s="243"/>
    </row>
    <row r="1026" spans="1:10" hidden="1" x14ac:dyDescent="0.35">
      <c r="A1026" s="181"/>
      <c r="B1026" s="14"/>
      <c r="C1026" s="14"/>
      <c r="D1026" s="14"/>
      <c r="E1026" s="14"/>
      <c r="F1026" s="182"/>
      <c r="G1026" s="250"/>
      <c r="H1026" s="251"/>
      <c r="I1026" s="242"/>
      <c r="J1026" s="243"/>
    </row>
    <row r="1027" spans="1:10" hidden="1" x14ac:dyDescent="0.35">
      <c r="A1027" s="181"/>
      <c r="B1027" s="14"/>
      <c r="C1027" s="14"/>
      <c r="D1027" s="14"/>
      <c r="E1027" s="14"/>
      <c r="F1027" s="182"/>
      <c r="G1027" s="250"/>
      <c r="H1027" s="251"/>
      <c r="I1027" s="242"/>
      <c r="J1027" s="243"/>
    </row>
    <row r="1028" spans="1:10" hidden="1" x14ac:dyDescent="0.35">
      <c r="A1028" s="181"/>
      <c r="B1028" s="14"/>
      <c r="C1028" s="14"/>
      <c r="D1028" s="14"/>
      <c r="E1028" s="14"/>
      <c r="F1028" s="182"/>
      <c r="G1028" s="252"/>
      <c r="H1028" s="253"/>
      <c r="I1028" s="244"/>
      <c r="J1028" s="245"/>
    </row>
    <row r="1029" spans="1:10" hidden="1" x14ac:dyDescent="0.35">
      <c r="A1029" s="181"/>
      <c r="B1029" s="14"/>
      <c r="C1029" s="14"/>
      <c r="D1029" s="14"/>
      <c r="E1029" s="14"/>
      <c r="F1029" s="182"/>
      <c r="G1029" s="246"/>
      <c r="H1029" s="88"/>
      <c r="I1029" s="272"/>
      <c r="J1029" s="89"/>
    </row>
    <row r="1030" spans="1:10" hidden="1" x14ac:dyDescent="0.35">
      <c r="A1030" s="181"/>
      <c r="B1030" s="14"/>
      <c r="C1030" s="14"/>
      <c r="D1030" s="14"/>
      <c r="E1030" s="14"/>
      <c r="F1030" s="182"/>
      <c r="G1030" s="250"/>
      <c r="H1030" s="92"/>
      <c r="I1030" s="273"/>
      <c r="J1030" s="93"/>
    </row>
    <row r="1031" spans="1:10" hidden="1" x14ac:dyDescent="0.35">
      <c r="A1031" s="181"/>
      <c r="B1031" s="14"/>
      <c r="C1031" s="14"/>
      <c r="D1031" s="14"/>
      <c r="E1031" s="14"/>
      <c r="F1031" s="182"/>
      <c r="G1031" s="250"/>
      <c r="H1031" s="92"/>
      <c r="I1031" s="273"/>
      <c r="J1031" s="93"/>
    </row>
    <row r="1032" spans="1:10" x14ac:dyDescent="0.35">
      <c r="A1032" s="181" t="s">
        <v>270</v>
      </c>
      <c r="B1032" s="14"/>
      <c r="C1032" s="14"/>
      <c r="D1032" s="14"/>
      <c r="E1032" s="14"/>
      <c r="F1032" s="182"/>
      <c r="G1032" s="260" t="s">
        <v>237</v>
      </c>
      <c r="H1032" s="247"/>
      <c r="I1032" s="248"/>
      <c r="J1032" s="249"/>
    </row>
    <row r="1033" spans="1:10" x14ac:dyDescent="0.35">
      <c r="A1033" s="181"/>
      <c r="B1033" s="14"/>
      <c r="C1033" s="14"/>
      <c r="D1033" s="14"/>
      <c r="E1033" s="14"/>
      <c r="F1033" s="182"/>
      <c r="G1033" s="264"/>
      <c r="H1033" s="251"/>
      <c r="I1033" s="242"/>
      <c r="J1033" s="243"/>
    </row>
    <row r="1034" spans="1:10" x14ac:dyDescent="0.35">
      <c r="A1034" s="181"/>
      <c r="B1034" s="14"/>
      <c r="C1034" s="14"/>
      <c r="D1034" s="14"/>
      <c r="E1034" s="14"/>
      <c r="F1034" s="182"/>
      <c r="G1034" s="264"/>
      <c r="H1034" s="251"/>
      <c r="I1034" s="242"/>
      <c r="J1034" s="243"/>
    </row>
    <row r="1035" spans="1:10" x14ac:dyDescent="0.35">
      <c r="A1035" s="181"/>
      <c r="B1035" s="14"/>
      <c r="C1035" s="14"/>
      <c r="D1035" s="14"/>
      <c r="E1035" s="14"/>
      <c r="F1035" s="182"/>
      <c r="G1035" s="264"/>
      <c r="H1035" s="251"/>
      <c r="I1035" s="242"/>
      <c r="J1035" s="243"/>
    </row>
    <row r="1036" spans="1:10" x14ac:dyDescent="0.35">
      <c r="A1036" s="181"/>
      <c r="B1036" s="14"/>
      <c r="C1036" s="14"/>
      <c r="D1036" s="14"/>
      <c r="E1036" s="14"/>
      <c r="F1036" s="182"/>
      <c r="G1036" s="264"/>
      <c r="H1036" s="251"/>
      <c r="I1036" s="242"/>
      <c r="J1036" s="243"/>
    </row>
    <row r="1037" spans="1:10" x14ac:dyDescent="0.35">
      <c r="A1037" s="181"/>
      <c r="B1037" s="14"/>
      <c r="C1037" s="14"/>
      <c r="D1037" s="14"/>
      <c r="E1037" s="14"/>
      <c r="F1037" s="182"/>
      <c r="G1037" s="268"/>
      <c r="H1037" s="253"/>
      <c r="I1037" s="244"/>
      <c r="J1037" s="245"/>
    </row>
    <row r="1038" spans="1:10" x14ac:dyDescent="0.35">
      <c r="A1038" s="181" t="s">
        <v>271</v>
      </c>
      <c r="B1038" s="14"/>
      <c r="C1038" s="14"/>
      <c r="D1038" s="14"/>
      <c r="E1038" s="14"/>
      <c r="F1038" s="182"/>
      <c r="G1038" s="260" t="s">
        <v>239</v>
      </c>
      <c r="H1038" s="88"/>
      <c r="I1038" s="272"/>
      <c r="J1038" s="89"/>
    </row>
    <row r="1039" spans="1:10" x14ac:dyDescent="0.35">
      <c r="A1039" s="181"/>
      <c r="B1039" s="14"/>
      <c r="C1039" s="14"/>
      <c r="D1039" s="14"/>
      <c r="E1039" s="14"/>
      <c r="F1039" s="182"/>
      <c r="G1039" s="264"/>
      <c r="H1039" s="92"/>
      <c r="I1039" s="273"/>
      <c r="J1039" s="93"/>
    </row>
    <row r="1040" spans="1:10" x14ac:dyDescent="0.35">
      <c r="A1040" s="181"/>
      <c r="B1040" s="14"/>
      <c r="C1040" s="14"/>
      <c r="D1040" s="14"/>
      <c r="E1040" s="14"/>
      <c r="F1040" s="182"/>
      <c r="G1040" s="268"/>
      <c r="H1040" s="92"/>
      <c r="I1040" s="273"/>
      <c r="J1040" s="93"/>
    </row>
    <row r="1041" spans="1:10" ht="15.65" customHeight="1" x14ac:dyDescent="0.35">
      <c r="A1041" s="181" t="s">
        <v>272</v>
      </c>
      <c r="B1041" s="14"/>
      <c r="C1041" s="14"/>
      <c r="D1041" s="14"/>
      <c r="E1041" s="14"/>
      <c r="F1041" s="182"/>
      <c r="G1041" s="260" t="s">
        <v>241</v>
      </c>
      <c r="H1041" s="274"/>
      <c r="I1041" s="275"/>
      <c r="J1041" s="276"/>
    </row>
    <row r="1042" spans="1:10" x14ac:dyDescent="0.35">
      <c r="A1042" s="181"/>
      <c r="B1042" s="14"/>
      <c r="C1042" s="14"/>
      <c r="D1042" s="14"/>
      <c r="E1042" s="14"/>
      <c r="F1042" s="182"/>
      <c r="G1042" s="264"/>
      <c r="H1042" s="277"/>
      <c r="I1042" s="278"/>
      <c r="J1042" s="279"/>
    </row>
    <row r="1043" spans="1:10" x14ac:dyDescent="0.35">
      <c r="A1043" s="181"/>
      <c r="B1043" s="14"/>
      <c r="C1043" s="14"/>
      <c r="D1043" s="14"/>
      <c r="E1043" s="14"/>
      <c r="F1043" s="182"/>
      <c r="G1043" s="264"/>
      <c r="H1043" s="280"/>
      <c r="I1043" s="281"/>
      <c r="J1043" s="282"/>
    </row>
    <row r="1044" spans="1:10" x14ac:dyDescent="0.35">
      <c r="A1044" s="181"/>
      <c r="B1044" s="14"/>
      <c r="C1044" s="14"/>
      <c r="D1044" s="14"/>
      <c r="E1044" s="14"/>
      <c r="F1044" s="182"/>
      <c r="G1044" s="283" t="s">
        <v>273</v>
      </c>
      <c r="H1044" s="284"/>
      <c r="I1044" s="285"/>
      <c r="J1044" s="286"/>
    </row>
    <row r="1045" spans="1:10" x14ac:dyDescent="0.35">
      <c r="A1045" s="181"/>
      <c r="B1045" s="14"/>
      <c r="C1045" s="14"/>
      <c r="D1045" s="14"/>
      <c r="E1045" s="14"/>
      <c r="F1045" s="182"/>
      <c r="G1045" s="287"/>
      <c r="H1045" s="288"/>
      <c r="I1045" s="289"/>
      <c r="J1045" s="290"/>
    </row>
    <row r="1046" spans="1:10" x14ac:dyDescent="0.35">
      <c r="A1046" s="181"/>
      <c r="B1046" s="14"/>
      <c r="C1046" s="14"/>
      <c r="D1046" s="14"/>
      <c r="E1046" s="14"/>
      <c r="F1046" s="182"/>
      <c r="G1046" s="287"/>
      <c r="H1046" s="288"/>
      <c r="I1046" s="289"/>
      <c r="J1046" s="290"/>
    </row>
    <row r="1047" spans="1:10" x14ac:dyDescent="0.35">
      <c r="A1047" s="181"/>
      <c r="B1047" s="14"/>
      <c r="C1047" s="14"/>
      <c r="D1047" s="14"/>
      <c r="E1047" s="14"/>
      <c r="F1047" s="182"/>
      <c r="G1047" s="287"/>
      <c r="H1047" s="288"/>
      <c r="I1047" s="289"/>
      <c r="J1047" s="290"/>
    </row>
    <row r="1048" spans="1:10" x14ac:dyDescent="0.35">
      <c r="A1048" s="183"/>
      <c r="B1048" s="184"/>
      <c r="C1048" s="184"/>
      <c r="D1048" s="184"/>
      <c r="E1048" s="184"/>
      <c r="F1048" s="185"/>
      <c r="G1048" s="291"/>
      <c r="H1048" s="292"/>
      <c r="I1048" s="293"/>
      <c r="J1048" s="294"/>
    </row>
    <row r="1049" spans="1:10" x14ac:dyDescent="0.35">
      <c r="A1049" s="178" t="s">
        <v>274</v>
      </c>
      <c r="B1049" s="180"/>
      <c r="C1049" s="180"/>
      <c r="D1049" s="180"/>
      <c r="E1049" s="180"/>
      <c r="F1049" s="179"/>
      <c r="G1049" s="295"/>
      <c r="H1049" s="296" t="s">
        <v>275</v>
      </c>
      <c r="I1049" s="297"/>
      <c r="J1049" s="298"/>
    </row>
    <row r="1050" spans="1:10" x14ac:dyDescent="0.35">
      <c r="A1050" s="181"/>
      <c r="B1050" s="14"/>
      <c r="C1050" s="14"/>
      <c r="D1050" s="14"/>
      <c r="E1050" s="14"/>
      <c r="F1050" s="182"/>
      <c r="G1050" s="295"/>
      <c r="H1050" s="299" t="s">
        <v>276</v>
      </c>
      <c r="I1050" s="45"/>
      <c r="J1050" s="300"/>
    </row>
    <row r="1051" spans="1:10" x14ac:dyDescent="0.35">
      <c r="A1051" s="183"/>
      <c r="B1051" s="184"/>
      <c r="C1051" s="184"/>
      <c r="D1051" s="184"/>
      <c r="E1051" s="184"/>
      <c r="F1051" s="185"/>
      <c r="G1051" s="301"/>
      <c r="H1051" s="302"/>
      <c r="I1051" s="302"/>
      <c r="J1051" s="303"/>
    </row>
    <row r="1052" spans="1:10" hidden="1" x14ac:dyDescent="0.35">
      <c r="A1052" s="304"/>
      <c r="B1052" s="305"/>
      <c r="C1052" s="305"/>
      <c r="D1052" s="305"/>
      <c r="E1052" s="305"/>
      <c r="F1052" s="306"/>
      <c r="G1052" s="307"/>
      <c r="H1052" s="308"/>
      <c r="I1052" s="307"/>
      <c r="J1052" s="308"/>
    </row>
    <row r="1053" spans="1:10" hidden="1" x14ac:dyDescent="0.35">
      <c r="A1053" s="178"/>
      <c r="B1053" s="180"/>
      <c r="C1053" s="180"/>
      <c r="D1053" s="180"/>
      <c r="E1053" s="180"/>
      <c r="F1053" s="179"/>
      <c r="G1053" s="233"/>
      <c r="H1053" s="235"/>
      <c r="I1053" s="233"/>
      <c r="J1053" s="235"/>
    </row>
    <row r="1054" spans="1:10" hidden="1" x14ac:dyDescent="0.35">
      <c r="A1054" s="181"/>
      <c r="B1054" s="14"/>
      <c r="C1054" s="14"/>
      <c r="D1054" s="14"/>
      <c r="E1054" s="14"/>
      <c r="F1054" s="182"/>
      <c r="G1054" s="236"/>
      <c r="H1054" s="238"/>
      <c r="I1054" s="236"/>
      <c r="J1054" s="238"/>
    </row>
    <row r="1055" spans="1:10" hidden="1" x14ac:dyDescent="0.35">
      <c r="A1055" s="183"/>
      <c r="B1055" s="184"/>
      <c r="C1055" s="184"/>
      <c r="D1055" s="184"/>
      <c r="E1055" s="184"/>
      <c r="F1055" s="185"/>
      <c r="G1055" s="239"/>
      <c r="H1055" s="241"/>
      <c r="I1055" s="239"/>
      <c r="J1055" s="241"/>
    </row>
    <row r="1056" spans="1:10" hidden="1" x14ac:dyDescent="0.35">
      <c r="A1056" s="178"/>
      <c r="B1056" s="180"/>
      <c r="C1056" s="180"/>
      <c r="D1056" s="180"/>
      <c r="E1056" s="180"/>
      <c r="F1056" s="179"/>
      <c r="G1056" s="233"/>
      <c r="H1056" s="235"/>
      <c r="I1056" s="233"/>
      <c r="J1056" s="235"/>
    </row>
    <row r="1057" spans="1:10" hidden="1" x14ac:dyDescent="0.35">
      <c r="A1057" s="181"/>
      <c r="B1057" s="14"/>
      <c r="C1057" s="14"/>
      <c r="D1057" s="14"/>
      <c r="E1057" s="14"/>
      <c r="F1057" s="182"/>
      <c r="G1057" s="236"/>
      <c r="H1057" s="238"/>
      <c r="I1057" s="236"/>
      <c r="J1057" s="238"/>
    </row>
    <row r="1058" spans="1:10" hidden="1" x14ac:dyDescent="0.35">
      <c r="A1058" s="183"/>
      <c r="B1058" s="184"/>
      <c r="C1058" s="184"/>
      <c r="D1058" s="184"/>
      <c r="E1058" s="184"/>
      <c r="F1058" s="185"/>
      <c r="G1058" s="239"/>
      <c r="H1058" s="241"/>
      <c r="I1058" s="239"/>
      <c r="J1058" s="241"/>
    </row>
    <row r="1059" spans="1:10" ht="15.65" customHeight="1" x14ac:dyDescent="0.35">
      <c r="A1059" s="226" t="s">
        <v>262</v>
      </c>
      <c r="B1059" s="227"/>
      <c r="C1059" s="227"/>
      <c r="D1059" s="227"/>
      <c r="E1059" s="227"/>
      <c r="F1059" s="228"/>
      <c r="G1059" s="226" t="s">
        <v>226</v>
      </c>
      <c r="H1059" s="227"/>
      <c r="I1059" s="227"/>
      <c r="J1059" s="228"/>
    </row>
    <row r="1060" spans="1:10" x14ac:dyDescent="0.35">
      <c r="A1060" s="52"/>
      <c r="B1060" s="53"/>
      <c r="C1060" s="53"/>
      <c r="D1060" s="53"/>
      <c r="E1060" s="53"/>
      <c r="F1060" s="54"/>
      <c r="G1060" s="52"/>
      <c r="H1060" s="53"/>
      <c r="I1060" s="53"/>
      <c r="J1060" s="54"/>
    </row>
    <row r="1061" spans="1:10" x14ac:dyDescent="0.35">
      <c r="A1061" s="60"/>
      <c r="B1061" s="61"/>
      <c r="C1061" s="61"/>
      <c r="D1061" s="61"/>
      <c r="E1061" s="61"/>
      <c r="F1061" s="62"/>
      <c r="G1061" s="60"/>
      <c r="H1061" s="61"/>
      <c r="I1061" s="61"/>
      <c r="J1061" s="62"/>
    </row>
    <row r="1062" spans="1:10" x14ac:dyDescent="0.35">
      <c r="A1062" s="60"/>
      <c r="B1062" s="61"/>
      <c r="C1062" s="61"/>
      <c r="D1062" s="61"/>
      <c r="E1062" s="61"/>
      <c r="F1062" s="62"/>
      <c r="G1062" s="60"/>
      <c r="H1062" s="61"/>
      <c r="I1062" s="61"/>
      <c r="J1062" s="62"/>
    </row>
    <row r="1063" spans="1:10" x14ac:dyDescent="0.35">
      <c r="A1063" s="55"/>
      <c r="B1063" s="56"/>
      <c r="C1063" s="56"/>
      <c r="D1063" s="56"/>
      <c r="E1063" s="56"/>
      <c r="F1063" s="57"/>
      <c r="G1063" s="55"/>
      <c r="H1063" s="56"/>
      <c r="I1063" s="56"/>
      <c r="J1063" s="57"/>
    </row>
    <row r="1066" spans="1:10" x14ac:dyDescent="0.35">
      <c r="A1066" s="1" t="s">
        <v>127</v>
      </c>
    </row>
    <row r="1068" spans="1:10" x14ac:dyDescent="0.35">
      <c r="A1068" s="16" t="s">
        <v>278</v>
      </c>
      <c r="B1068" s="16"/>
      <c r="C1068" s="16"/>
      <c r="D1068" s="16"/>
      <c r="E1068" s="16"/>
      <c r="F1068" s="16"/>
      <c r="G1068" s="16"/>
      <c r="H1068" s="16"/>
      <c r="I1068" s="16"/>
      <c r="J1068" s="16"/>
    </row>
    <row r="1069" spans="1:10" x14ac:dyDescent="0.35">
      <c r="A1069" s="16"/>
      <c r="B1069" s="16"/>
      <c r="C1069" s="16"/>
      <c r="D1069" s="16"/>
      <c r="E1069" s="16"/>
      <c r="F1069" s="16"/>
      <c r="G1069" s="16"/>
      <c r="H1069" s="16"/>
      <c r="I1069" s="16"/>
      <c r="J1069" s="16"/>
    </row>
    <row r="1070" spans="1:10" x14ac:dyDescent="0.35">
      <c r="A1070" s="16"/>
      <c r="B1070" s="16"/>
      <c r="C1070" s="16"/>
      <c r="D1070" s="16"/>
      <c r="E1070" s="16"/>
      <c r="F1070" s="16"/>
      <c r="G1070" s="16"/>
      <c r="H1070" s="16"/>
      <c r="I1070" s="16"/>
      <c r="J1070" s="16"/>
    </row>
    <row r="1071" spans="1:10" x14ac:dyDescent="0.35">
      <c r="A1071" s="309" t="s">
        <v>279</v>
      </c>
      <c r="B1071" s="309"/>
      <c r="C1071" s="309"/>
      <c r="D1071" s="309" t="s">
        <v>280</v>
      </c>
      <c r="E1071" s="309"/>
      <c r="F1071" s="309"/>
      <c r="G1071" s="309"/>
      <c r="H1071" s="309" t="s">
        <v>236</v>
      </c>
      <c r="I1071" s="309"/>
      <c r="J1071" s="309"/>
    </row>
    <row r="1072" spans="1:10" x14ac:dyDescent="0.35">
      <c r="A1072" s="309"/>
      <c r="B1072" s="309"/>
      <c r="C1072" s="309"/>
      <c r="D1072" s="309"/>
      <c r="E1072" s="309"/>
      <c r="F1072" s="309"/>
      <c r="G1072" s="309"/>
      <c r="H1072" s="309"/>
      <c r="I1072" s="309"/>
      <c r="J1072" s="309"/>
    </row>
    <row r="1073" spans="1:10" x14ac:dyDescent="0.35">
      <c r="A1073" s="310"/>
      <c r="B1073" s="310"/>
      <c r="C1073" s="310"/>
      <c r="D1073" s="310"/>
      <c r="E1073" s="310"/>
      <c r="F1073" s="310"/>
      <c r="G1073" s="310"/>
      <c r="H1073" s="311"/>
      <c r="I1073" s="311"/>
      <c r="J1073" s="311"/>
    </row>
    <row r="1074" spans="1:10" x14ac:dyDescent="0.35">
      <c r="A1074" s="310"/>
      <c r="B1074" s="310"/>
      <c r="C1074" s="310"/>
      <c r="D1074" s="310"/>
      <c r="E1074" s="310"/>
      <c r="F1074" s="310"/>
      <c r="G1074" s="310"/>
      <c r="H1074" s="311"/>
      <c r="I1074" s="311"/>
      <c r="J1074" s="311"/>
    </row>
    <row r="1075" spans="1:10" x14ac:dyDescent="0.35">
      <c r="A1075" s="310"/>
      <c r="B1075" s="310"/>
      <c r="C1075" s="310"/>
      <c r="D1075" s="310"/>
      <c r="E1075" s="310"/>
      <c r="F1075" s="310"/>
      <c r="G1075" s="310"/>
      <c r="H1075" s="311"/>
      <c r="I1075" s="311"/>
      <c r="J1075" s="311"/>
    </row>
    <row r="1076" spans="1:10" x14ac:dyDescent="0.35">
      <c r="A1076" s="310"/>
      <c r="B1076" s="310"/>
      <c r="C1076" s="310"/>
      <c r="D1076" s="310"/>
      <c r="E1076" s="310"/>
      <c r="F1076" s="310"/>
      <c r="G1076" s="310"/>
      <c r="H1076" s="311"/>
      <c r="I1076" s="311"/>
      <c r="J1076" s="311"/>
    </row>
    <row r="1077" spans="1:10" x14ac:dyDescent="0.35">
      <c r="A1077" s="310"/>
      <c r="B1077" s="310"/>
      <c r="C1077" s="310"/>
      <c r="D1077" s="310"/>
      <c r="E1077" s="310"/>
      <c r="F1077" s="310"/>
      <c r="G1077" s="310"/>
      <c r="H1077" s="311"/>
      <c r="I1077" s="311"/>
      <c r="J1077" s="311"/>
    </row>
    <row r="1078" spans="1:10" x14ac:dyDescent="0.35">
      <c r="A1078" s="310"/>
      <c r="B1078" s="310"/>
      <c r="C1078" s="310"/>
      <c r="D1078" s="310"/>
      <c r="E1078" s="310"/>
      <c r="F1078" s="310"/>
      <c r="G1078" s="310"/>
      <c r="H1078" s="311"/>
      <c r="I1078" s="311"/>
      <c r="J1078" s="311"/>
    </row>
    <row r="1079" spans="1:10" x14ac:dyDescent="0.35">
      <c r="A1079" s="310"/>
      <c r="B1079" s="310"/>
      <c r="C1079" s="310"/>
      <c r="D1079" s="310"/>
      <c r="E1079" s="310"/>
      <c r="F1079" s="310"/>
      <c r="G1079" s="310"/>
      <c r="H1079" s="311"/>
      <c r="I1079" s="311"/>
      <c r="J1079" s="311"/>
    </row>
    <row r="1080" spans="1:10" x14ac:dyDescent="0.35">
      <c r="A1080" s="310"/>
      <c r="B1080" s="310"/>
      <c r="C1080" s="310"/>
      <c r="D1080" s="310"/>
      <c r="E1080" s="310"/>
      <c r="F1080" s="310"/>
      <c r="G1080" s="310"/>
      <c r="H1080" s="311"/>
      <c r="I1080" s="311"/>
      <c r="J1080" s="311"/>
    </row>
    <row r="1081" spans="1:10" x14ac:dyDescent="0.35">
      <c r="A1081" s="310"/>
      <c r="B1081" s="310"/>
      <c r="C1081" s="310"/>
      <c r="D1081" s="310"/>
      <c r="E1081" s="310"/>
      <c r="F1081" s="310"/>
      <c r="G1081" s="310"/>
      <c r="H1081" s="311"/>
      <c r="I1081" s="311"/>
      <c r="J1081" s="311"/>
    </row>
    <row r="1082" spans="1:10" x14ac:dyDescent="0.35">
      <c r="A1082" s="310"/>
      <c r="B1082" s="310"/>
      <c r="C1082" s="310"/>
      <c r="D1082" s="310"/>
      <c r="E1082" s="310"/>
      <c r="F1082" s="310"/>
      <c r="G1082" s="310"/>
      <c r="H1082" s="311"/>
      <c r="I1082" s="311"/>
      <c r="J1082" s="311"/>
    </row>
    <row r="1083" spans="1:10" x14ac:dyDescent="0.35">
      <c r="A1083" s="310"/>
      <c r="B1083" s="310"/>
      <c r="C1083" s="310"/>
      <c r="D1083" s="310"/>
      <c r="E1083" s="310"/>
      <c r="F1083" s="310"/>
      <c r="G1083" s="310"/>
      <c r="H1083" s="311"/>
      <c r="I1083" s="311"/>
      <c r="J1083" s="311"/>
    </row>
    <row r="1084" spans="1:10" x14ac:dyDescent="0.35">
      <c r="A1084" s="310"/>
      <c r="B1084" s="310"/>
      <c r="C1084" s="310"/>
      <c r="D1084" s="310"/>
      <c r="E1084" s="310"/>
      <c r="F1084" s="310"/>
      <c r="G1084" s="310"/>
      <c r="H1084" s="311"/>
      <c r="I1084" s="311"/>
      <c r="J1084" s="311"/>
    </row>
    <row r="1085" spans="1:10" x14ac:dyDescent="0.35">
      <c r="A1085" s="310"/>
      <c r="B1085" s="310"/>
      <c r="C1085" s="310"/>
      <c r="D1085" s="310"/>
      <c r="E1085" s="310"/>
      <c r="F1085" s="310"/>
      <c r="G1085" s="310"/>
      <c r="H1085" s="311"/>
      <c r="I1085" s="311"/>
      <c r="J1085" s="311"/>
    </row>
    <row r="1086" spans="1:10" x14ac:dyDescent="0.35">
      <c r="A1086" s="310"/>
      <c r="B1086" s="310"/>
      <c r="C1086" s="310"/>
      <c r="D1086" s="310"/>
      <c r="E1086" s="310"/>
      <c r="F1086" s="310"/>
      <c r="G1086" s="310"/>
      <c r="H1086" s="311"/>
      <c r="I1086" s="311"/>
      <c r="J1086" s="311"/>
    </row>
    <row r="1087" spans="1:10" x14ac:dyDescent="0.35">
      <c r="A1087" s="310"/>
      <c r="B1087" s="310"/>
      <c r="C1087" s="310"/>
      <c r="D1087" s="310"/>
      <c r="E1087" s="310"/>
      <c r="F1087" s="310"/>
      <c r="G1087" s="310"/>
      <c r="H1087" s="311"/>
      <c r="I1087" s="311"/>
      <c r="J1087" s="311"/>
    </row>
    <row r="1088" spans="1:10" x14ac:dyDescent="0.35">
      <c r="A1088" s="310"/>
      <c r="B1088" s="310"/>
      <c r="C1088" s="310"/>
      <c r="D1088" s="310"/>
      <c r="E1088" s="310"/>
      <c r="F1088" s="310"/>
      <c r="G1088" s="310"/>
      <c r="H1088" s="311"/>
      <c r="I1088" s="311"/>
      <c r="J1088" s="311"/>
    </row>
    <row r="1089" spans="1:10" x14ac:dyDescent="0.35">
      <c r="A1089" s="310"/>
      <c r="B1089" s="310"/>
      <c r="C1089" s="310"/>
      <c r="D1089" s="310"/>
      <c r="E1089" s="310"/>
      <c r="F1089" s="310"/>
      <c r="G1089" s="310"/>
      <c r="H1089" s="311"/>
      <c r="I1089" s="311"/>
      <c r="J1089" s="311"/>
    </row>
    <row r="1090" spans="1:10" x14ac:dyDescent="0.35">
      <c r="A1090" s="310"/>
      <c r="B1090" s="310"/>
      <c r="C1090" s="310"/>
      <c r="D1090" s="310"/>
      <c r="E1090" s="310"/>
      <c r="F1090" s="310"/>
      <c r="G1090" s="310"/>
      <c r="H1090" s="311"/>
      <c r="I1090" s="311"/>
      <c r="J1090" s="311"/>
    </row>
    <row r="1091" spans="1:10" x14ac:dyDescent="0.35">
      <c r="A1091" s="310"/>
      <c r="B1091" s="310"/>
      <c r="C1091" s="310"/>
      <c r="D1091" s="310"/>
      <c r="E1091" s="310"/>
      <c r="F1091" s="310"/>
      <c r="G1091" s="310"/>
      <c r="H1091" s="311"/>
      <c r="I1091" s="311"/>
      <c r="J1091" s="311"/>
    </row>
    <row r="1092" spans="1:10" x14ac:dyDescent="0.35">
      <c r="A1092" s="310"/>
      <c r="B1092" s="310"/>
      <c r="C1092" s="310"/>
      <c r="D1092" s="310"/>
      <c r="E1092" s="310"/>
      <c r="F1092" s="310"/>
      <c r="G1092" s="310"/>
      <c r="H1092" s="311"/>
      <c r="I1092" s="311"/>
      <c r="J1092" s="311"/>
    </row>
    <row r="1093" spans="1:10" x14ac:dyDescent="0.35">
      <c r="A1093" s="310"/>
      <c r="B1093" s="310"/>
      <c r="C1093" s="310"/>
      <c r="D1093" s="310"/>
      <c r="E1093" s="310"/>
      <c r="F1093" s="310"/>
      <c r="G1093" s="310"/>
      <c r="H1093" s="311"/>
      <c r="I1093" s="311"/>
      <c r="J1093" s="311"/>
    </row>
    <row r="1094" spans="1:10" x14ac:dyDescent="0.35">
      <c r="A1094" s="310"/>
      <c r="B1094" s="310"/>
      <c r="C1094" s="310"/>
      <c r="D1094" s="310"/>
      <c r="E1094" s="310"/>
      <c r="F1094" s="310"/>
      <c r="G1094" s="310"/>
      <c r="H1094" s="311"/>
      <c r="I1094" s="311"/>
      <c r="J1094" s="311"/>
    </row>
    <row r="1095" spans="1:10" x14ac:dyDescent="0.35">
      <c r="A1095" s="310"/>
      <c r="B1095" s="310"/>
      <c r="C1095" s="310"/>
      <c r="D1095" s="310"/>
      <c r="E1095" s="310"/>
      <c r="F1095" s="310"/>
      <c r="G1095" s="310"/>
      <c r="H1095" s="311"/>
      <c r="I1095" s="311"/>
      <c r="J1095" s="311"/>
    </row>
    <row r="1096" spans="1:10" x14ac:dyDescent="0.35">
      <c r="A1096" s="310"/>
      <c r="B1096" s="310"/>
      <c r="C1096" s="310"/>
      <c r="D1096" s="310"/>
      <c r="E1096" s="310"/>
      <c r="F1096" s="310"/>
      <c r="G1096" s="310"/>
      <c r="H1096" s="311"/>
      <c r="I1096" s="311"/>
      <c r="J1096" s="311"/>
    </row>
    <row r="1097" spans="1:10" x14ac:dyDescent="0.35">
      <c r="A1097" s="310"/>
      <c r="B1097" s="310"/>
      <c r="C1097" s="310"/>
      <c r="D1097" s="310"/>
      <c r="E1097" s="310"/>
      <c r="F1097" s="310"/>
      <c r="G1097" s="310"/>
      <c r="H1097" s="311"/>
      <c r="I1097" s="311"/>
      <c r="J1097" s="311"/>
    </row>
    <row r="1098" spans="1:10" x14ac:dyDescent="0.35">
      <c r="A1098" s="310"/>
      <c r="B1098" s="310"/>
      <c r="C1098" s="310"/>
      <c r="D1098" s="310"/>
      <c r="E1098" s="310"/>
      <c r="F1098" s="310"/>
      <c r="G1098" s="310"/>
      <c r="H1098" s="311"/>
      <c r="I1098" s="311"/>
      <c r="J1098" s="311"/>
    </row>
    <row r="1099" spans="1:10" x14ac:dyDescent="0.35">
      <c r="A1099" s="310"/>
      <c r="B1099" s="310"/>
      <c r="C1099" s="310"/>
      <c r="D1099" s="310"/>
      <c r="E1099" s="310"/>
      <c r="F1099" s="310"/>
      <c r="G1099" s="310"/>
      <c r="H1099" s="311"/>
      <c r="I1099" s="311"/>
      <c r="J1099" s="311"/>
    </row>
    <row r="1100" spans="1:10" x14ac:dyDescent="0.35">
      <c r="A1100" s="310"/>
      <c r="B1100" s="310"/>
      <c r="C1100" s="310"/>
      <c r="D1100" s="310"/>
      <c r="E1100" s="310"/>
      <c r="F1100" s="310"/>
      <c r="G1100" s="310"/>
      <c r="H1100" s="311"/>
      <c r="I1100" s="311"/>
      <c r="J1100" s="311"/>
    </row>
    <row r="1101" spans="1:10" x14ac:dyDescent="0.35">
      <c r="A1101" s="310"/>
      <c r="B1101" s="310"/>
      <c r="C1101" s="310"/>
      <c r="D1101" s="310"/>
      <c r="E1101" s="310"/>
      <c r="F1101" s="310"/>
      <c r="G1101" s="310"/>
      <c r="H1101" s="311"/>
      <c r="I1101" s="311"/>
      <c r="J1101" s="311"/>
    </row>
    <row r="1102" spans="1:10" x14ac:dyDescent="0.35">
      <c r="A1102" s="310"/>
      <c r="B1102" s="310"/>
      <c r="C1102" s="310"/>
      <c r="D1102" s="310"/>
      <c r="E1102" s="310"/>
      <c r="F1102" s="310"/>
      <c r="G1102" s="310"/>
      <c r="H1102" s="311"/>
      <c r="I1102" s="311"/>
      <c r="J1102" s="311"/>
    </row>
    <row r="1103" spans="1:10" x14ac:dyDescent="0.35">
      <c r="A1103" s="310"/>
      <c r="B1103" s="310"/>
      <c r="C1103" s="310"/>
      <c r="D1103" s="310"/>
      <c r="E1103" s="310"/>
      <c r="F1103" s="310"/>
      <c r="G1103" s="310"/>
      <c r="H1103" s="311"/>
      <c r="I1103" s="311"/>
      <c r="J1103" s="311"/>
    </row>
    <row r="1104" spans="1:10" x14ac:dyDescent="0.35">
      <c r="A1104" s="310"/>
      <c r="B1104" s="310"/>
      <c r="C1104" s="310"/>
      <c r="D1104" s="310"/>
      <c r="E1104" s="310"/>
      <c r="F1104" s="310"/>
      <c r="G1104" s="310"/>
      <c r="H1104" s="311"/>
      <c r="I1104" s="311"/>
      <c r="J1104" s="311"/>
    </row>
    <row r="1107" spans="1:10" x14ac:dyDescent="0.35">
      <c r="A1107" s="1" t="s">
        <v>281</v>
      </c>
    </row>
    <row r="1109" spans="1:10" x14ac:dyDescent="0.35">
      <c r="A1109" s="16" t="s">
        <v>282</v>
      </c>
      <c r="B1109" s="16"/>
      <c r="C1109" s="16"/>
      <c r="D1109" s="16"/>
      <c r="E1109" s="16"/>
      <c r="F1109" s="16"/>
      <c r="G1109" s="16"/>
      <c r="H1109" s="16"/>
      <c r="I1109" s="16"/>
      <c r="J1109" s="16"/>
    </row>
    <row r="1110" spans="1:10" x14ac:dyDescent="0.35">
      <c r="A1110" s="16"/>
      <c r="B1110" s="16"/>
      <c r="C1110" s="16"/>
      <c r="D1110" s="16"/>
      <c r="E1110" s="16"/>
      <c r="F1110" s="16"/>
      <c r="G1110" s="16"/>
      <c r="H1110" s="16"/>
      <c r="I1110" s="16"/>
      <c r="J1110" s="16"/>
    </row>
    <row r="1111" spans="1:10" x14ac:dyDescent="0.35">
      <c r="A1111" s="16"/>
      <c r="B1111" s="16"/>
      <c r="C1111" s="16"/>
      <c r="D1111" s="16"/>
      <c r="E1111" s="16"/>
      <c r="F1111" s="16"/>
      <c r="G1111" s="16"/>
      <c r="H1111" s="16"/>
      <c r="I1111" s="16"/>
      <c r="J1111" s="16"/>
    </row>
    <row r="1112" spans="1:10" x14ac:dyDescent="0.35">
      <c r="A1112" s="309" t="s">
        <v>283</v>
      </c>
      <c r="B1112" s="309"/>
      <c r="C1112" s="309" t="s">
        <v>279</v>
      </c>
      <c r="D1112" s="309"/>
      <c r="E1112" s="309"/>
      <c r="F1112" s="309" t="s">
        <v>280</v>
      </c>
      <c r="G1112" s="309"/>
      <c r="H1112" s="309"/>
      <c r="I1112" s="309" t="s">
        <v>236</v>
      </c>
      <c r="J1112" s="309"/>
    </row>
    <row r="1113" spans="1:10" x14ac:dyDescent="0.35">
      <c r="A1113" s="309"/>
      <c r="B1113" s="309"/>
      <c r="C1113" s="309"/>
      <c r="D1113" s="309"/>
      <c r="E1113" s="309"/>
      <c r="F1113" s="309"/>
      <c r="G1113" s="309"/>
      <c r="H1113" s="309"/>
      <c r="I1113" s="309"/>
      <c r="J1113" s="309"/>
    </row>
    <row r="1114" spans="1:10" x14ac:dyDescent="0.35">
      <c r="A1114" s="310"/>
      <c r="B1114" s="310"/>
      <c r="C1114" s="310"/>
      <c r="D1114" s="310"/>
      <c r="E1114" s="310"/>
      <c r="F1114" s="310"/>
      <c r="G1114" s="310"/>
      <c r="H1114" s="310"/>
      <c r="I1114" s="311"/>
      <c r="J1114" s="311"/>
    </row>
    <row r="1115" spans="1:10" x14ac:dyDescent="0.35">
      <c r="A1115" s="310"/>
      <c r="B1115" s="310"/>
      <c r="C1115" s="310"/>
      <c r="D1115" s="310"/>
      <c r="E1115" s="310"/>
      <c r="F1115" s="310"/>
      <c r="G1115" s="310"/>
      <c r="H1115" s="310"/>
      <c r="I1115" s="311"/>
      <c r="J1115" s="311"/>
    </row>
    <row r="1116" spans="1:10" x14ac:dyDescent="0.35">
      <c r="A1116" s="310"/>
      <c r="B1116" s="310"/>
      <c r="C1116" s="310"/>
      <c r="D1116" s="310"/>
      <c r="E1116" s="310"/>
      <c r="F1116" s="310"/>
      <c r="G1116" s="310"/>
      <c r="H1116" s="310"/>
      <c r="I1116" s="311"/>
      <c r="J1116" s="311"/>
    </row>
    <row r="1117" spans="1:10" x14ac:dyDescent="0.35">
      <c r="A1117" s="310"/>
      <c r="B1117" s="310"/>
      <c r="C1117" s="310"/>
      <c r="D1117" s="310"/>
      <c r="E1117" s="310"/>
      <c r="F1117" s="310"/>
      <c r="G1117" s="310"/>
      <c r="H1117" s="310"/>
      <c r="I1117" s="311"/>
      <c r="J1117" s="311"/>
    </row>
    <row r="1118" spans="1:10" x14ac:dyDescent="0.35">
      <c r="A1118" s="310"/>
      <c r="B1118" s="310"/>
      <c r="C1118" s="310"/>
      <c r="D1118" s="310"/>
      <c r="E1118" s="310"/>
      <c r="F1118" s="310"/>
      <c r="G1118" s="310"/>
      <c r="H1118" s="310"/>
      <c r="I1118" s="311"/>
      <c r="J1118" s="311"/>
    </row>
    <row r="1119" spans="1:10" x14ac:dyDescent="0.35">
      <c r="A1119" s="310"/>
      <c r="B1119" s="310"/>
      <c r="C1119" s="310"/>
      <c r="D1119" s="310"/>
      <c r="E1119" s="310"/>
      <c r="F1119" s="310"/>
      <c r="G1119" s="310"/>
      <c r="H1119" s="310"/>
      <c r="I1119" s="311"/>
      <c r="J1119" s="311"/>
    </row>
    <row r="1120" spans="1:10" x14ac:dyDescent="0.35">
      <c r="A1120" s="310"/>
      <c r="B1120" s="310"/>
      <c r="C1120" s="310"/>
      <c r="D1120" s="310"/>
      <c r="E1120" s="310"/>
      <c r="F1120" s="310"/>
      <c r="G1120" s="310"/>
      <c r="H1120" s="310"/>
      <c r="I1120" s="311"/>
      <c r="J1120" s="311"/>
    </row>
    <row r="1121" spans="1:10" x14ac:dyDescent="0.35">
      <c r="A1121" s="310"/>
      <c r="B1121" s="310"/>
      <c r="C1121" s="310"/>
      <c r="D1121" s="310"/>
      <c r="E1121" s="310"/>
      <c r="F1121" s="310"/>
      <c r="G1121" s="310"/>
      <c r="H1121" s="310"/>
      <c r="I1121" s="311"/>
      <c r="J1121" s="311"/>
    </row>
    <row r="1122" spans="1:10" x14ac:dyDescent="0.35">
      <c r="A1122" s="310"/>
      <c r="B1122" s="310"/>
      <c r="C1122" s="310"/>
      <c r="D1122" s="310"/>
      <c r="E1122" s="310"/>
      <c r="F1122" s="310"/>
      <c r="G1122" s="310"/>
      <c r="H1122" s="310"/>
      <c r="I1122" s="311"/>
      <c r="J1122" s="311"/>
    </row>
    <row r="1123" spans="1:10" x14ac:dyDescent="0.35">
      <c r="A1123" s="310"/>
      <c r="B1123" s="310"/>
      <c r="C1123" s="310"/>
      <c r="D1123" s="310"/>
      <c r="E1123" s="310"/>
      <c r="F1123" s="310"/>
      <c r="G1123" s="310"/>
      <c r="H1123" s="310"/>
      <c r="I1123" s="311"/>
      <c r="J1123" s="311"/>
    </row>
    <row r="1124" spans="1:10" x14ac:dyDescent="0.35">
      <c r="A1124" s="310"/>
      <c r="B1124" s="310"/>
      <c r="C1124" s="310"/>
      <c r="D1124" s="310"/>
      <c r="E1124" s="310"/>
      <c r="F1124" s="310"/>
      <c r="G1124" s="310"/>
      <c r="H1124" s="310"/>
      <c r="I1124" s="311"/>
      <c r="J1124" s="311"/>
    </row>
    <row r="1125" spans="1:10" x14ac:dyDescent="0.35">
      <c r="A1125" s="310"/>
      <c r="B1125" s="310"/>
      <c r="C1125" s="310"/>
      <c r="D1125" s="310"/>
      <c r="E1125" s="310"/>
      <c r="F1125" s="310"/>
      <c r="G1125" s="310"/>
      <c r="H1125" s="310"/>
      <c r="I1125" s="311"/>
      <c r="J1125" s="311"/>
    </row>
    <row r="1126" spans="1:10" x14ac:dyDescent="0.35">
      <c r="A1126" s="310"/>
      <c r="B1126" s="310"/>
      <c r="C1126" s="310"/>
      <c r="D1126" s="310"/>
      <c r="E1126" s="310"/>
      <c r="F1126" s="310"/>
      <c r="G1126" s="310"/>
      <c r="H1126" s="310"/>
      <c r="I1126" s="311"/>
      <c r="J1126" s="311"/>
    </row>
    <row r="1127" spans="1:10" x14ac:dyDescent="0.35">
      <c r="A1127" s="310"/>
      <c r="B1127" s="310"/>
      <c r="C1127" s="310"/>
      <c r="D1127" s="310"/>
      <c r="E1127" s="310"/>
      <c r="F1127" s="310"/>
      <c r="G1127" s="310"/>
      <c r="H1127" s="310"/>
      <c r="I1127" s="311"/>
      <c r="J1127" s="311"/>
    </row>
    <row r="1128" spans="1:10" x14ac:dyDescent="0.35">
      <c r="A1128" s="310"/>
      <c r="B1128" s="310"/>
      <c r="C1128" s="310"/>
      <c r="D1128" s="310"/>
      <c r="E1128" s="310"/>
      <c r="F1128" s="310"/>
      <c r="G1128" s="310"/>
      <c r="H1128" s="310"/>
      <c r="I1128" s="311"/>
      <c r="J1128" s="311"/>
    </row>
    <row r="1129" spans="1:10" x14ac:dyDescent="0.35">
      <c r="A1129" s="310"/>
      <c r="B1129" s="310"/>
      <c r="C1129" s="310"/>
      <c r="D1129" s="310"/>
      <c r="E1129" s="310"/>
      <c r="F1129" s="310"/>
      <c r="G1129" s="310"/>
      <c r="H1129" s="310"/>
      <c r="I1129" s="311"/>
      <c r="J1129" s="311"/>
    </row>
    <row r="1130" spans="1:10" x14ac:dyDescent="0.35">
      <c r="A1130" s="310"/>
      <c r="B1130" s="310"/>
      <c r="C1130" s="310"/>
      <c r="D1130" s="310"/>
      <c r="E1130" s="310"/>
      <c r="F1130" s="310"/>
      <c r="G1130" s="310"/>
      <c r="H1130" s="310"/>
      <c r="I1130" s="311"/>
      <c r="J1130" s="311"/>
    </row>
    <row r="1131" spans="1:10" x14ac:dyDescent="0.35">
      <c r="A1131" s="310"/>
      <c r="B1131" s="310"/>
      <c r="C1131" s="310"/>
      <c r="D1131" s="310"/>
      <c r="E1131" s="310"/>
      <c r="F1131" s="310"/>
      <c r="G1131" s="310"/>
      <c r="H1131" s="310"/>
      <c r="I1131" s="311"/>
      <c r="J1131" s="311"/>
    </row>
    <row r="1132" spans="1:10" x14ac:dyDescent="0.35">
      <c r="A1132" s="310"/>
      <c r="B1132" s="310"/>
      <c r="C1132" s="310"/>
      <c r="D1132" s="310"/>
      <c r="E1132" s="310"/>
      <c r="F1132" s="310"/>
      <c r="G1132" s="310"/>
      <c r="H1132" s="310"/>
      <c r="I1132" s="311"/>
      <c r="J1132" s="311"/>
    </row>
    <row r="1133" spans="1:10" x14ac:dyDescent="0.35">
      <c r="A1133" s="310"/>
      <c r="B1133" s="310"/>
      <c r="C1133" s="310"/>
      <c r="D1133" s="310"/>
      <c r="E1133" s="310"/>
      <c r="F1133" s="310"/>
      <c r="G1133" s="310"/>
      <c r="H1133" s="310"/>
      <c r="I1133" s="311"/>
      <c r="J1133" s="311"/>
    </row>
    <row r="1134" spans="1:10" x14ac:dyDescent="0.35">
      <c r="A1134" s="310"/>
      <c r="B1134" s="310"/>
      <c r="C1134" s="310"/>
      <c r="D1134" s="310"/>
      <c r="E1134" s="310"/>
      <c r="F1134" s="310"/>
      <c r="G1134" s="310"/>
      <c r="H1134" s="310"/>
      <c r="I1134" s="311"/>
      <c r="J1134" s="311"/>
    </row>
    <row r="1135" spans="1:10" x14ac:dyDescent="0.35">
      <c r="A1135" s="310"/>
      <c r="B1135" s="310"/>
      <c r="C1135" s="310"/>
      <c r="D1135" s="310"/>
      <c r="E1135" s="310"/>
      <c r="F1135" s="310"/>
      <c r="G1135" s="310"/>
      <c r="H1135" s="310"/>
      <c r="I1135" s="311"/>
      <c r="J1135" s="311"/>
    </row>
    <row r="1136" spans="1:10" x14ac:dyDescent="0.35">
      <c r="A1136" s="310"/>
      <c r="B1136" s="310"/>
      <c r="C1136" s="310"/>
      <c r="D1136" s="310"/>
      <c r="E1136" s="310"/>
      <c r="F1136" s="310"/>
      <c r="G1136" s="310"/>
      <c r="H1136" s="310"/>
      <c r="I1136" s="311"/>
      <c r="J1136" s="311"/>
    </row>
    <row r="1137" spans="1:10" x14ac:dyDescent="0.35">
      <c r="A1137" s="310"/>
      <c r="B1137" s="310"/>
      <c r="C1137" s="310"/>
      <c r="D1137" s="310"/>
      <c r="E1137" s="310"/>
      <c r="F1137" s="310"/>
      <c r="G1137" s="310"/>
      <c r="H1137" s="310"/>
      <c r="I1137" s="311"/>
      <c r="J1137" s="311"/>
    </row>
    <row r="1138" spans="1:10" x14ac:dyDescent="0.35">
      <c r="A1138" s="310"/>
      <c r="B1138" s="310"/>
      <c r="C1138" s="310"/>
      <c r="D1138" s="310"/>
      <c r="E1138" s="310"/>
      <c r="F1138" s="310"/>
      <c r="G1138" s="310"/>
      <c r="H1138" s="310"/>
      <c r="I1138" s="311"/>
      <c r="J1138" s="311"/>
    </row>
    <row r="1139" spans="1:10" x14ac:dyDescent="0.35">
      <c r="A1139" s="310"/>
      <c r="B1139" s="310"/>
      <c r="C1139" s="310"/>
      <c r="D1139" s="310"/>
      <c r="E1139" s="310"/>
      <c r="F1139" s="310"/>
      <c r="G1139" s="310"/>
      <c r="H1139" s="310"/>
      <c r="I1139" s="311"/>
      <c r="J1139" s="311"/>
    </row>
    <row r="1140" spans="1:10" x14ac:dyDescent="0.35">
      <c r="A1140" s="310"/>
      <c r="B1140" s="310"/>
      <c r="C1140" s="310"/>
      <c r="D1140" s="310"/>
      <c r="E1140" s="310"/>
      <c r="F1140" s="310"/>
      <c r="G1140" s="310"/>
      <c r="H1140" s="310"/>
      <c r="I1140" s="311"/>
      <c r="J1140" s="311"/>
    </row>
    <row r="1141" spans="1:10" x14ac:dyDescent="0.35">
      <c r="A1141" s="310"/>
      <c r="B1141" s="310"/>
      <c r="C1141" s="310"/>
      <c r="D1141" s="310"/>
      <c r="E1141" s="310"/>
      <c r="F1141" s="310"/>
      <c r="G1141" s="310"/>
      <c r="H1141" s="310"/>
      <c r="I1141" s="311"/>
      <c r="J1141" s="311"/>
    </row>
    <row r="1142" spans="1:10" x14ac:dyDescent="0.35">
      <c r="A1142" s="310"/>
      <c r="B1142" s="310"/>
      <c r="C1142" s="310"/>
      <c r="D1142" s="310"/>
      <c r="E1142" s="310"/>
      <c r="F1142" s="310"/>
      <c r="G1142" s="310"/>
      <c r="H1142" s="310"/>
      <c r="I1142" s="311"/>
      <c r="J1142" s="311"/>
    </row>
    <row r="1143" spans="1:10" x14ac:dyDescent="0.35">
      <c r="A1143" s="310"/>
      <c r="B1143" s="310"/>
      <c r="C1143" s="310"/>
      <c r="D1143" s="310"/>
      <c r="E1143" s="310"/>
      <c r="F1143" s="310"/>
      <c r="G1143" s="310"/>
      <c r="H1143" s="310"/>
      <c r="I1143" s="311"/>
      <c r="J1143" s="311"/>
    </row>
    <row r="1144" spans="1:10" x14ac:dyDescent="0.35">
      <c r="A1144" s="310"/>
      <c r="B1144" s="310"/>
      <c r="C1144" s="310"/>
      <c r="D1144" s="310"/>
      <c r="E1144" s="310"/>
      <c r="F1144" s="310"/>
      <c r="G1144" s="310"/>
      <c r="H1144" s="310"/>
      <c r="I1144" s="311"/>
      <c r="J1144" s="311"/>
    </row>
    <row r="1145" spans="1:10" x14ac:dyDescent="0.35">
      <c r="A1145" s="310"/>
      <c r="B1145" s="310"/>
      <c r="C1145" s="310"/>
      <c r="D1145" s="310"/>
      <c r="E1145" s="310"/>
      <c r="F1145" s="310"/>
      <c r="G1145" s="310"/>
      <c r="H1145" s="310"/>
      <c r="I1145" s="311"/>
      <c r="J1145" s="311"/>
    </row>
    <row r="1146" spans="1:10" x14ac:dyDescent="0.35">
      <c r="A1146" s="310"/>
      <c r="B1146" s="310"/>
      <c r="C1146" s="310"/>
      <c r="D1146" s="310"/>
      <c r="E1146" s="310"/>
      <c r="F1146" s="310"/>
      <c r="G1146" s="310"/>
      <c r="H1146" s="310"/>
      <c r="I1146" s="311"/>
      <c r="J1146" s="311"/>
    </row>
    <row r="1147" spans="1:10" x14ac:dyDescent="0.35">
      <c r="A1147" s="310"/>
      <c r="B1147" s="310"/>
      <c r="C1147" s="310"/>
      <c r="D1147" s="310"/>
      <c r="E1147" s="310"/>
      <c r="F1147" s="310"/>
      <c r="G1147" s="310"/>
      <c r="H1147" s="310"/>
      <c r="I1147" s="311"/>
      <c r="J1147" s="311"/>
    </row>
    <row r="1150" spans="1:10" x14ac:dyDescent="0.35">
      <c r="A1150" s="1" t="s">
        <v>284</v>
      </c>
    </row>
    <row r="1152" spans="1:10" x14ac:dyDescent="0.35">
      <c r="A1152" s="16" t="s">
        <v>285</v>
      </c>
      <c r="B1152" s="16"/>
      <c r="C1152" s="16"/>
      <c r="D1152" s="16"/>
      <c r="E1152" s="16"/>
      <c r="F1152" s="16"/>
      <c r="G1152" s="16"/>
      <c r="H1152" s="16"/>
      <c r="I1152" s="16"/>
      <c r="J1152" s="16"/>
    </row>
    <row r="1153" spans="1:10" x14ac:dyDescent="0.35">
      <c r="A1153" s="16"/>
      <c r="B1153" s="16"/>
      <c r="C1153" s="16"/>
      <c r="D1153" s="16"/>
      <c r="E1153" s="16"/>
      <c r="F1153" s="16"/>
      <c r="G1153" s="16"/>
      <c r="H1153" s="16"/>
      <c r="I1153" s="16"/>
      <c r="J1153" s="16"/>
    </row>
    <row r="1154" spans="1:10" x14ac:dyDescent="0.35">
      <c r="A1154" s="16"/>
      <c r="B1154" s="16"/>
      <c r="C1154" s="16"/>
      <c r="D1154" s="16"/>
      <c r="E1154" s="16"/>
      <c r="F1154" s="16"/>
      <c r="G1154" s="16"/>
      <c r="H1154" s="16"/>
      <c r="I1154" s="16"/>
      <c r="J1154" s="16"/>
    </row>
    <row r="1155" spans="1:10" x14ac:dyDescent="0.35">
      <c r="A1155" s="309" t="s">
        <v>279</v>
      </c>
      <c r="B1155" s="309"/>
      <c r="C1155" s="309"/>
      <c r="D1155" s="309" t="s">
        <v>280</v>
      </c>
      <c r="E1155" s="309"/>
      <c r="F1155" s="309"/>
      <c r="G1155" s="309"/>
      <c r="H1155" s="309" t="s">
        <v>236</v>
      </c>
      <c r="I1155" s="309"/>
      <c r="J1155" s="309"/>
    </row>
    <row r="1156" spans="1:10" x14ac:dyDescent="0.35">
      <c r="A1156" s="309"/>
      <c r="B1156" s="309"/>
      <c r="C1156" s="309"/>
      <c r="D1156" s="309"/>
      <c r="E1156" s="309"/>
      <c r="F1156" s="309"/>
      <c r="G1156" s="309"/>
      <c r="H1156" s="309"/>
      <c r="I1156" s="309"/>
      <c r="J1156" s="309"/>
    </row>
    <row r="1157" spans="1:10" x14ac:dyDescent="0.35">
      <c r="A1157" s="310"/>
      <c r="B1157" s="310"/>
      <c r="C1157" s="310"/>
      <c r="D1157" s="310"/>
      <c r="E1157" s="310"/>
      <c r="F1157" s="310"/>
      <c r="G1157" s="310"/>
      <c r="H1157" s="311"/>
      <c r="I1157" s="311"/>
      <c r="J1157" s="311"/>
    </row>
    <row r="1158" spans="1:10" x14ac:dyDescent="0.35">
      <c r="A1158" s="310"/>
      <c r="B1158" s="310"/>
      <c r="C1158" s="310"/>
      <c r="D1158" s="310"/>
      <c r="E1158" s="310"/>
      <c r="F1158" s="310"/>
      <c r="G1158" s="310"/>
      <c r="H1158" s="311"/>
      <c r="I1158" s="311"/>
      <c r="J1158" s="311"/>
    </row>
    <row r="1159" spans="1:10" x14ac:dyDescent="0.35">
      <c r="A1159" s="310"/>
      <c r="B1159" s="310"/>
      <c r="C1159" s="310"/>
      <c r="D1159" s="310"/>
      <c r="E1159" s="310"/>
      <c r="F1159" s="310"/>
      <c r="G1159" s="310"/>
      <c r="H1159" s="311"/>
      <c r="I1159" s="311"/>
      <c r="J1159" s="311"/>
    </row>
    <row r="1160" spans="1:10" x14ac:dyDescent="0.35">
      <c r="A1160" s="310"/>
      <c r="B1160" s="310"/>
      <c r="C1160" s="310"/>
      <c r="D1160" s="310"/>
      <c r="E1160" s="310"/>
      <c r="F1160" s="310"/>
      <c r="G1160" s="310"/>
      <c r="H1160" s="311"/>
      <c r="I1160" s="311"/>
      <c r="J1160" s="311"/>
    </row>
    <row r="1161" spans="1:10" x14ac:dyDescent="0.35">
      <c r="A1161" s="310"/>
      <c r="B1161" s="310"/>
      <c r="C1161" s="310"/>
      <c r="D1161" s="310"/>
      <c r="E1161" s="310"/>
      <c r="F1161" s="310"/>
      <c r="G1161" s="310"/>
      <c r="H1161" s="311"/>
      <c r="I1161" s="311"/>
      <c r="J1161" s="311"/>
    </row>
    <row r="1162" spans="1:10" x14ac:dyDescent="0.35">
      <c r="A1162" s="310"/>
      <c r="B1162" s="310"/>
      <c r="C1162" s="310"/>
      <c r="D1162" s="310"/>
      <c r="E1162" s="310"/>
      <c r="F1162" s="310"/>
      <c r="G1162" s="310"/>
      <c r="H1162" s="311"/>
      <c r="I1162" s="311"/>
      <c r="J1162" s="311"/>
    </row>
    <row r="1163" spans="1:10" x14ac:dyDescent="0.35">
      <c r="A1163" s="310"/>
      <c r="B1163" s="310"/>
      <c r="C1163" s="310"/>
      <c r="D1163" s="310"/>
      <c r="E1163" s="310"/>
      <c r="F1163" s="310"/>
      <c r="G1163" s="310"/>
      <c r="H1163" s="311"/>
      <c r="I1163" s="311"/>
      <c r="J1163" s="311"/>
    </row>
    <row r="1164" spans="1:10" x14ac:dyDescent="0.35">
      <c r="A1164" s="310"/>
      <c r="B1164" s="310"/>
      <c r="C1164" s="310"/>
      <c r="D1164" s="310"/>
      <c r="E1164" s="310"/>
      <c r="F1164" s="310"/>
      <c r="G1164" s="310"/>
      <c r="H1164" s="311"/>
      <c r="I1164" s="311"/>
      <c r="J1164" s="311"/>
    </row>
    <row r="1165" spans="1:10" x14ac:dyDescent="0.35">
      <c r="A1165" s="310"/>
      <c r="B1165" s="310"/>
      <c r="C1165" s="310"/>
      <c r="D1165" s="310"/>
      <c r="E1165" s="310"/>
      <c r="F1165" s="310"/>
      <c r="G1165" s="310"/>
      <c r="H1165" s="311"/>
      <c r="I1165" s="311"/>
      <c r="J1165" s="311"/>
    </row>
    <row r="1166" spans="1:10" x14ac:dyDescent="0.35">
      <c r="A1166" s="310"/>
      <c r="B1166" s="310"/>
      <c r="C1166" s="310"/>
      <c r="D1166" s="310"/>
      <c r="E1166" s="310"/>
      <c r="F1166" s="310"/>
      <c r="G1166" s="310"/>
      <c r="H1166" s="311"/>
      <c r="I1166" s="311"/>
      <c r="J1166" s="311"/>
    </row>
    <row r="1167" spans="1:10" x14ac:dyDescent="0.35">
      <c r="A1167" s="310"/>
      <c r="B1167" s="310"/>
      <c r="C1167" s="310"/>
      <c r="D1167" s="310"/>
      <c r="E1167" s="310"/>
      <c r="F1167" s="310"/>
      <c r="G1167" s="310"/>
      <c r="H1167" s="311"/>
      <c r="I1167" s="311"/>
      <c r="J1167" s="311"/>
    </row>
    <row r="1168" spans="1:10" x14ac:dyDescent="0.35">
      <c r="A1168" s="310"/>
      <c r="B1168" s="310"/>
      <c r="C1168" s="310"/>
      <c r="D1168" s="310"/>
      <c r="E1168" s="310"/>
      <c r="F1168" s="310"/>
      <c r="G1168" s="310"/>
      <c r="H1168" s="311"/>
      <c r="I1168" s="311"/>
      <c r="J1168" s="311"/>
    </row>
    <row r="1169" spans="1:10" x14ac:dyDescent="0.35">
      <c r="A1169" s="310"/>
      <c r="B1169" s="310"/>
      <c r="C1169" s="310"/>
      <c r="D1169" s="310"/>
      <c r="E1169" s="310"/>
      <c r="F1169" s="310"/>
      <c r="G1169" s="310"/>
      <c r="H1169" s="311"/>
      <c r="I1169" s="311"/>
      <c r="J1169" s="311"/>
    </row>
    <row r="1170" spans="1:10" x14ac:dyDescent="0.35">
      <c r="A1170" s="310"/>
      <c r="B1170" s="310"/>
      <c r="C1170" s="310"/>
      <c r="D1170" s="310"/>
      <c r="E1170" s="310"/>
      <c r="F1170" s="310"/>
      <c r="G1170" s="310"/>
      <c r="H1170" s="311"/>
      <c r="I1170" s="311"/>
      <c r="J1170" s="311"/>
    </row>
    <row r="1171" spans="1:10" x14ac:dyDescent="0.35">
      <c r="A1171" s="310"/>
      <c r="B1171" s="310"/>
      <c r="C1171" s="310"/>
      <c r="D1171" s="310"/>
      <c r="E1171" s="310"/>
      <c r="F1171" s="310"/>
      <c r="G1171" s="310"/>
      <c r="H1171" s="311"/>
      <c r="I1171" s="311"/>
      <c r="J1171" s="311"/>
    </row>
    <row r="1172" spans="1:10" x14ac:dyDescent="0.35">
      <c r="A1172" s="310"/>
      <c r="B1172" s="310"/>
      <c r="C1172" s="310"/>
      <c r="D1172" s="310"/>
      <c r="E1172" s="310"/>
      <c r="F1172" s="310"/>
      <c r="G1172" s="310"/>
      <c r="H1172" s="311"/>
      <c r="I1172" s="311"/>
      <c r="J1172" s="311"/>
    </row>
    <row r="1173" spans="1:10" x14ac:dyDescent="0.35">
      <c r="A1173" s="310"/>
      <c r="B1173" s="310"/>
      <c r="C1173" s="310"/>
      <c r="D1173" s="310"/>
      <c r="E1173" s="310"/>
      <c r="F1173" s="310"/>
      <c r="G1173" s="310"/>
      <c r="H1173" s="311"/>
      <c r="I1173" s="311"/>
      <c r="J1173" s="311"/>
    </row>
    <row r="1174" spans="1:10" x14ac:dyDescent="0.35">
      <c r="A1174" s="310"/>
      <c r="B1174" s="310"/>
      <c r="C1174" s="310"/>
      <c r="D1174" s="310"/>
      <c r="E1174" s="310"/>
      <c r="F1174" s="310"/>
      <c r="G1174" s="310"/>
      <c r="H1174" s="311"/>
      <c r="I1174" s="311"/>
      <c r="J1174" s="311"/>
    </row>
    <row r="1175" spans="1:10" x14ac:dyDescent="0.35">
      <c r="A1175" s="310"/>
      <c r="B1175" s="310"/>
      <c r="C1175" s="310"/>
      <c r="D1175" s="310"/>
      <c r="E1175" s="310"/>
      <c r="F1175" s="310"/>
      <c r="G1175" s="310"/>
      <c r="H1175" s="311"/>
      <c r="I1175" s="311"/>
      <c r="J1175" s="311"/>
    </row>
    <row r="1176" spans="1:10" x14ac:dyDescent="0.35">
      <c r="A1176" s="310"/>
      <c r="B1176" s="310"/>
      <c r="C1176" s="310"/>
      <c r="D1176" s="310"/>
      <c r="E1176" s="310"/>
      <c r="F1176" s="310"/>
      <c r="G1176" s="310"/>
      <c r="H1176" s="311"/>
      <c r="I1176" s="311"/>
      <c r="J1176" s="311"/>
    </row>
    <row r="1177" spans="1:10" x14ac:dyDescent="0.35">
      <c r="A1177" s="310"/>
      <c r="B1177" s="310"/>
      <c r="C1177" s="310"/>
      <c r="D1177" s="310"/>
      <c r="E1177" s="310"/>
      <c r="F1177" s="310"/>
      <c r="G1177" s="310"/>
      <c r="H1177" s="311"/>
      <c r="I1177" s="311"/>
      <c r="J1177" s="311"/>
    </row>
    <row r="1178" spans="1:10" x14ac:dyDescent="0.35">
      <c r="A1178" s="310"/>
      <c r="B1178" s="310"/>
      <c r="C1178" s="310"/>
      <c r="D1178" s="310"/>
      <c r="E1178" s="310"/>
      <c r="F1178" s="310"/>
      <c r="G1178" s="310"/>
      <c r="H1178" s="311"/>
      <c r="I1178" s="311"/>
      <c r="J1178" s="311"/>
    </row>
    <row r="1179" spans="1:10" x14ac:dyDescent="0.35">
      <c r="A1179" s="310"/>
      <c r="B1179" s="310"/>
      <c r="C1179" s="310"/>
      <c r="D1179" s="310"/>
      <c r="E1179" s="310"/>
      <c r="F1179" s="310"/>
      <c r="G1179" s="310"/>
      <c r="H1179" s="311"/>
      <c r="I1179" s="311"/>
      <c r="J1179" s="311"/>
    </row>
    <row r="1180" spans="1:10" x14ac:dyDescent="0.35">
      <c r="A1180" s="310"/>
      <c r="B1180" s="310"/>
      <c r="C1180" s="310"/>
      <c r="D1180" s="310"/>
      <c r="E1180" s="310"/>
      <c r="F1180" s="310"/>
      <c r="G1180" s="310"/>
      <c r="H1180" s="311"/>
      <c r="I1180" s="311"/>
      <c r="J1180" s="311"/>
    </row>
    <row r="1181" spans="1:10" x14ac:dyDescent="0.35">
      <c r="A1181" s="310"/>
      <c r="B1181" s="310"/>
      <c r="C1181" s="310"/>
      <c r="D1181" s="310"/>
      <c r="E1181" s="310"/>
      <c r="F1181" s="310"/>
      <c r="G1181" s="310"/>
      <c r="H1181" s="311"/>
      <c r="I1181" s="311"/>
      <c r="J1181" s="311"/>
    </row>
    <row r="1182" spans="1:10" x14ac:dyDescent="0.35">
      <c r="A1182" s="310"/>
      <c r="B1182" s="310"/>
      <c r="C1182" s="310"/>
      <c r="D1182" s="310"/>
      <c r="E1182" s="310"/>
      <c r="F1182" s="310"/>
      <c r="G1182" s="310"/>
      <c r="H1182" s="311"/>
      <c r="I1182" s="311"/>
      <c r="J1182" s="311"/>
    </row>
    <row r="1183" spans="1:10" x14ac:dyDescent="0.35">
      <c r="A1183" s="310"/>
      <c r="B1183" s="310"/>
      <c r="C1183" s="310"/>
      <c r="D1183" s="310"/>
      <c r="E1183" s="310"/>
      <c r="F1183" s="310"/>
      <c r="G1183" s="310"/>
      <c r="H1183" s="311"/>
      <c r="I1183" s="311"/>
      <c r="J1183" s="311"/>
    </row>
    <row r="1184" spans="1:10" x14ac:dyDescent="0.35">
      <c r="A1184" s="310"/>
      <c r="B1184" s="310"/>
      <c r="C1184" s="310"/>
      <c r="D1184" s="310"/>
      <c r="E1184" s="310"/>
      <c r="F1184" s="310"/>
      <c r="G1184" s="310"/>
      <c r="H1184" s="311"/>
      <c r="I1184" s="311"/>
      <c r="J1184" s="311"/>
    </row>
    <row r="1185" spans="1:10" x14ac:dyDescent="0.35">
      <c r="A1185" s="310"/>
      <c r="B1185" s="310"/>
      <c r="C1185" s="310"/>
      <c r="D1185" s="310"/>
      <c r="E1185" s="310"/>
      <c r="F1185" s="310"/>
      <c r="G1185" s="310"/>
      <c r="H1185" s="311"/>
      <c r="I1185" s="311"/>
      <c r="J1185" s="311"/>
    </row>
    <row r="1186" spans="1:10" x14ac:dyDescent="0.35">
      <c r="A1186" s="310"/>
      <c r="B1186" s="310"/>
      <c r="C1186" s="310"/>
      <c r="D1186" s="310"/>
      <c r="E1186" s="310"/>
      <c r="F1186" s="310"/>
      <c r="G1186" s="310"/>
      <c r="H1186" s="311"/>
      <c r="I1186" s="311"/>
      <c r="J1186" s="311"/>
    </row>
    <row r="1187" spans="1:10" x14ac:dyDescent="0.35">
      <c r="A1187" s="310"/>
      <c r="B1187" s="310"/>
      <c r="C1187" s="310"/>
      <c r="D1187" s="310"/>
      <c r="E1187" s="310"/>
      <c r="F1187" s="310"/>
      <c r="G1187" s="310"/>
      <c r="H1187" s="311"/>
      <c r="I1187" s="311"/>
      <c r="J1187" s="311"/>
    </row>
    <row r="1188" spans="1:10" x14ac:dyDescent="0.35">
      <c r="A1188" s="310"/>
      <c r="B1188" s="310"/>
      <c r="C1188" s="310"/>
      <c r="D1188" s="310"/>
      <c r="E1188" s="310"/>
      <c r="F1188" s="310"/>
      <c r="G1188" s="310"/>
      <c r="H1188" s="311"/>
      <c r="I1188" s="311"/>
      <c r="J1188" s="311"/>
    </row>
  </sheetData>
  <sheetProtection algorithmName="SHA-512" hashValue="Awc3lELyJOy50PaJcOUf60RbTZ25fwbdYMBINTFtONzKvGArYjwLOvM3q1Dmunof1qkPzaGTVmuTunFTZhm2oA==" saltValue="SjzhE8xr7AZ811y72TtFHQ==" spinCount="100000" sheet="1" objects="1" scenarios="1" selectLockedCells="1"/>
  <mergeCells count="896">
    <mergeCell ref="A1187:C1188"/>
    <mergeCell ref="D1187:G1188"/>
    <mergeCell ref="H1187:J1188"/>
    <mergeCell ref="A1183:C1184"/>
    <mergeCell ref="D1183:G1184"/>
    <mergeCell ref="H1183:J1184"/>
    <mergeCell ref="A1185:C1186"/>
    <mergeCell ref="D1185:G1186"/>
    <mergeCell ref="H1185:J1186"/>
    <mergeCell ref="A1179:C1180"/>
    <mergeCell ref="D1179:G1180"/>
    <mergeCell ref="H1179:J1180"/>
    <mergeCell ref="A1181:C1182"/>
    <mergeCell ref="D1181:G1182"/>
    <mergeCell ref="H1181:J1182"/>
    <mergeCell ref="A1175:C1176"/>
    <mergeCell ref="D1175:G1176"/>
    <mergeCell ref="H1175:J1176"/>
    <mergeCell ref="A1177:C1178"/>
    <mergeCell ref="D1177:G1178"/>
    <mergeCell ref="H1177:J1178"/>
    <mergeCell ref="A1171:C1172"/>
    <mergeCell ref="D1171:G1172"/>
    <mergeCell ref="H1171:J1172"/>
    <mergeCell ref="A1173:C1174"/>
    <mergeCell ref="D1173:G1174"/>
    <mergeCell ref="H1173:J1174"/>
    <mergeCell ref="A1167:C1168"/>
    <mergeCell ref="D1167:G1168"/>
    <mergeCell ref="H1167:J1168"/>
    <mergeCell ref="A1169:C1170"/>
    <mergeCell ref="D1169:G1170"/>
    <mergeCell ref="H1169:J1170"/>
    <mergeCell ref="A1163:C1164"/>
    <mergeCell ref="D1163:G1164"/>
    <mergeCell ref="H1163:J1164"/>
    <mergeCell ref="A1165:C1166"/>
    <mergeCell ref="D1165:G1166"/>
    <mergeCell ref="H1165:J1166"/>
    <mergeCell ref="A1159:C1160"/>
    <mergeCell ref="D1159:G1160"/>
    <mergeCell ref="H1159:J1160"/>
    <mergeCell ref="A1161:C1162"/>
    <mergeCell ref="D1161:G1162"/>
    <mergeCell ref="H1161:J1162"/>
    <mergeCell ref="A1152:J1154"/>
    <mergeCell ref="A1155:C1156"/>
    <mergeCell ref="D1155:G1156"/>
    <mergeCell ref="H1155:J1156"/>
    <mergeCell ref="A1157:C1158"/>
    <mergeCell ref="D1157:G1158"/>
    <mergeCell ref="H1157:J1158"/>
    <mergeCell ref="A1144:B1145"/>
    <mergeCell ref="C1144:E1145"/>
    <mergeCell ref="F1144:H1145"/>
    <mergeCell ref="I1144:J1145"/>
    <mergeCell ref="A1146:B1147"/>
    <mergeCell ref="C1146:E1147"/>
    <mergeCell ref="F1146:H1147"/>
    <mergeCell ref="I1146:J1147"/>
    <mergeCell ref="A1140:B1141"/>
    <mergeCell ref="C1140:E1141"/>
    <mergeCell ref="F1140:H1141"/>
    <mergeCell ref="I1140:J1141"/>
    <mergeCell ref="A1142:B1143"/>
    <mergeCell ref="C1142:E1143"/>
    <mergeCell ref="F1142:H1143"/>
    <mergeCell ref="I1142:J1143"/>
    <mergeCell ref="A1136:B1137"/>
    <mergeCell ref="C1136:E1137"/>
    <mergeCell ref="F1136:H1137"/>
    <mergeCell ref="I1136:J1137"/>
    <mergeCell ref="A1138:B1139"/>
    <mergeCell ref="C1138:E1139"/>
    <mergeCell ref="F1138:H1139"/>
    <mergeCell ref="I1138:J1139"/>
    <mergeCell ref="A1132:B1133"/>
    <mergeCell ref="C1132:E1133"/>
    <mergeCell ref="F1132:H1133"/>
    <mergeCell ref="I1132:J1133"/>
    <mergeCell ref="A1134:B1135"/>
    <mergeCell ref="C1134:E1135"/>
    <mergeCell ref="F1134:H1135"/>
    <mergeCell ref="I1134:J1135"/>
    <mergeCell ref="A1128:B1129"/>
    <mergeCell ref="C1128:E1129"/>
    <mergeCell ref="F1128:H1129"/>
    <mergeCell ref="I1128:J1129"/>
    <mergeCell ref="A1130:B1131"/>
    <mergeCell ref="C1130:E1131"/>
    <mergeCell ref="F1130:H1131"/>
    <mergeCell ref="I1130:J1131"/>
    <mergeCell ref="A1124:B1125"/>
    <mergeCell ref="C1124:E1125"/>
    <mergeCell ref="F1124:H1125"/>
    <mergeCell ref="I1124:J1125"/>
    <mergeCell ref="A1126:B1127"/>
    <mergeCell ref="C1126:E1127"/>
    <mergeCell ref="F1126:H1127"/>
    <mergeCell ref="I1126:J1127"/>
    <mergeCell ref="A1120:B1121"/>
    <mergeCell ref="C1120:E1121"/>
    <mergeCell ref="F1120:H1121"/>
    <mergeCell ref="I1120:J1121"/>
    <mergeCell ref="A1122:B1123"/>
    <mergeCell ref="C1122:E1123"/>
    <mergeCell ref="F1122:H1123"/>
    <mergeCell ref="I1122:J1123"/>
    <mergeCell ref="A1116:B1117"/>
    <mergeCell ref="C1116:E1117"/>
    <mergeCell ref="F1116:H1117"/>
    <mergeCell ref="I1116:J1117"/>
    <mergeCell ref="A1118:B1119"/>
    <mergeCell ref="C1118:E1119"/>
    <mergeCell ref="F1118:H1119"/>
    <mergeCell ref="I1118:J1119"/>
    <mergeCell ref="A1109:J1111"/>
    <mergeCell ref="A1112:B1113"/>
    <mergeCell ref="C1112:E1113"/>
    <mergeCell ref="F1112:H1113"/>
    <mergeCell ref="I1112:J1113"/>
    <mergeCell ref="A1114:B1115"/>
    <mergeCell ref="C1114:E1115"/>
    <mergeCell ref="F1114:H1115"/>
    <mergeCell ref="I1114:J1115"/>
    <mergeCell ref="A1101:C1102"/>
    <mergeCell ref="D1101:G1102"/>
    <mergeCell ref="H1101:J1102"/>
    <mergeCell ref="A1103:C1104"/>
    <mergeCell ref="D1103:G1104"/>
    <mergeCell ref="H1103:J1104"/>
    <mergeCell ref="A1097:C1098"/>
    <mergeCell ref="D1097:G1098"/>
    <mergeCell ref="H1097:J1098"/>
    <mergeCell ref="A1099:C1100"/>
    <mergeCell ref="D1099:G1100"/>
    <mergeCell ref="H1099:J1100"/>
    <mergeCell ref="A1093:C1094"/>
    <mergeCell ref="D1093:G1094"/>
    <mergeCell ref="H1093:J1094"/>
    <mergeCell ref="A1095:C1096"/>
    <mergeCell ref="D1095:G1096"/>
    <mergeCell ref="H1095:J1096"/>
    <mergeCell ref="A1089:C1090"/>
    <mergeCell ref="D1089:G1090"/>
    <mergeCell ref="H1089:J1090"/>
    <mergeCell ref="A1091:C1092"/>
    <mergeCell ref="D1091:G1092"/>
    <mergeCell ref="H1091:J1092"/>
    <mergeCell ref="A1085:C1086"/>
    <mergeCell ref="D1085:G1086"/>
    <mergeCell ref="H1085:J1086"/>
    <mergeCell ref="A1087:C1088"/>
    <mergeCell ref="D1087:G1088"/>
    <mergeCell ref="H1087:J1088"/>
    <mergeCell ref="A1081:C1082"/>
    <mergeCell ref="D1081:G1082"/>
    <mergeCell ref="H1081:J1082"/>
    <mergeCell ref="A1083:C1084"/>
    <mergeCell ref="D1083:G1084"/>
    <mergeCell ref="H1083:J1084"/>
    <mergeCell ref="A1077:C1078"/>
    <mergeCell ref="D1077:G1078"/>
    <mergeCell ref="H1077:J1078"/>
    <mergeCell ref="A1079:C1080"/>
    <mergeCell ref="D1079:G1080"/>
    <mergeCell ref="H1079:J1080"/>
    <mergeCell ref="A1073:C1074"/>
    <mergeCell ref="D1073:G1074"/>
    <mergeCell ref="H1073:J1074"/>
    <mergeCell ref="A1075:C1076"/>
    <mergeCell ref="D1075:G1076"/>
    <mergeCell ref="H1075:J1076"/>
    <mergeCell ref="A1059:F1059"/>
    <mergeCell ref="G1059:J1059"/>
    <mergeCell ref="A1060:F1063"/>
    <mergeCell ref="G1060:J1063"/>
    <mergeCell ref="A1068:J1070"/>
    <mergeCell ref="A1071:C1072"/>
    <mergeCell ref="D1071:G1072"/>
    <mergeCell ref="H1071:J1072"/>
    <mergeCell ref="G1052:H1052"/>
    <mergeCell ref="I1052:J1052"/>
    <mergeCell ref="A1053:F1055"/>
    <mergeCell ref="G1053:H1055"/>
    <mergeCell ref="I1053:J1055"/>
    <mergeCell ref="A1056:F1058"/>
    <mergeCell ref="G1056:H1058"/>
    <mergeCell ref="I1056:J1058"/>
    <mergeCell ref="A1041:F1048"/>
    <mergeCell ref="G1041:G1043"/>
    <mergeCell ref="H1041:J1043"/>
    <mergeCell ref="G1044:G1048"/>
    <mergeCell ref="H1044:J1048"/>
    <mergeCell ref="A1049:F1051"/>
    <mergeCell ref="A1032:F1037"/>
    <mergeCell ref="G1032:G1037"/>
    <mergeCell ref="H1032:J1037"/>
    <mergeCell ref="A1038:F1040"/>
    <mergeCell ref="G1038:G1040"/>
    <mergeCell ref="H1038:J1040"/>
    <mergeCell ref="A1023:F1028"/>
    <mergeCell ref="G1023:G1028"/>
    <mergeCell ref="H1023:J1028"/>
    <mergeCell ref="A1029:F1031"/>
    <mergeCell ref="G1029:G1031"/>
    <mergeCell ref="H1029:J1031"/>
    <mergeCell ref="A1014:F1019"/>
    <mergeCell ref="G1014:G1019"/>
    <mergeCell ref="H1014:J1019"/>
    <mergeCell ref="A1020:F1022"/>
    <mergeCell ref="G1020:G1022"/>
    <mergeCell ref="H1020:J1022"/>
    <mergeCell ref="A1000:F1004"/>
    <mergeCell ref="G1000:J1004"/>
    <mergeCell ref="A1005:F1010"/>
    <mergeCell ref="G1005:G1010"/>
    <mergeCell ref="H1005:J1010"/>
    <mergeCell ref="A1011:F1013"/>
    <mergeCell ref="G1011:G1013"/>
    <mergeCell ref="H1011:J1013"/>
    <mergeCell ref="A987:E990"/>
    <mergeCell ref="F987:J990"/>
    <mergeCell ref="A995:F996"/>
    <mergeCell ref="G995:J996"/>
    <mergeCell ref="A997:F999"/>
    <mergeCell ref="G997:J999"/>
    <mergeCell ref="A969:E972"/>
    <mergeCell ref="F969:J972"/>
    <mergeCell ref="A973:J976"/>
    <mergeCell ref="A977:J985"/>
    <mergeCell ref="A986:E986"/>
    <mergeCell ref="F986:J986"/>
    <mergeCell ref="A947:A948"/>
    <mergeCell ref="B947:H948"/>
    <mergeCell ref="I947:J948"/>
    <mergeCell ref="A956:J958"/>
    <mergeCell ref="A959:J967"/>
    <mergeCell ref="A968:E968"/>
    <mergeCell ref="F968:J968"/>
    <mergeCell ref="A941:A943"/>
    <mergeCell ref="B941:H943"/>
    <mergeCell ref="I941:J943"/>
    <mergeCell ref="A944:A946"/>
    <mergeCell ref="B944:H946"/>
    <mergeCell ref="I944:J946"/>
    <mergeCell ref="A937:A938"/>
    <mergeCell ref="B937:H938"/>
    <mergeCell ref="I937:J938"/>
    <mergeCell ref="A939:A940"/>
    <mergeCell ref="B939:H940"/>
    <mergeCell ref="I939:J940"/>
    <mergeCell ref="A931:A933"/>
    <mergeCell ref="B931:H933"/>
    <mergeCell ref="I931:J933"/>
    <mergeCell ref="A934:A936"/>
    <mergeCell ref="B934:H936"/>
    <mergeCell ref="I934:J936"/>
    <mergeCell ref="A927:A928"/>
    <mergeCell ref="B927:H928"/>
    <mergeCell ref="I927:J928"/>
    <mergeCell ref="A929:A930"/>
    <mergeCell ref="B929:H930"/>
    <mergeCell ref="I929:J930"/>
    <mergeCell ref="A922:A923"/>
    <mergeCell ref="B922:H923"/>
    <mergeCell ref="I922:J923"/>
    <mergeCell ref="A924:A926"/>
    <mergeCell ref="B924:H926"/>
    <mergeCell ref="I924:J926"/>
    <mergeCell ref="A911:C912"/>
    <mergeCell ref="D911:J912"/>
    <mergeCell ref="A913:C915"/>
    <mergeCell ref="D913:J915"/>
    <mergeCell ref="A916:C917"/>
    <mergeCell ref="D916:J917"/>
    <mergeCell ref="A899:G901"/>
    <mergeCell ref="H899:J901"/>
    <mergeCell ref="A902:G904"/>
    <mergeCell ref="H902:J904"/>
    <mergeCell ref="A905:C910"/>
    <mergeCell ref="D905:J910"/>
    <mergeCell ref="A873:J875"/>
    <mergeCell ref="A876:J878"/>
    <mergeCell ref="B884:I885"/>
    <mergeCell ref="A889:J892"/>
    <mergeCell ref="A893:J895"/>
    <mergeCell ref="A897:G898"/>
    <mergeCell ref="H897:J898"/>
    <mergeCell ref="A865:D866"/>
    <mergeCell ref="E865:G866"/>
    <mergeCell ref="H865:I866"/>
    <mergeCell ref="A867:D868"/>
    <mergeCell ref="E867:G868"/>
    <mergeCell ref="H867:I868"/>
    <mergeCell ref="A861:D862"/>
    <mergeCell ref="E861:G862"/>
    <mergeCell ref="H861:I862"/>
    <mergeCell ref="A863:D864"/>
    <mergeCell ref="E863:G864"/>
    <mergeCell ref="H863:I864"/>
    <mergeCell ref="A857:D858"/>
    <mergeCell ref="E857:G858"/>
    <mergeCell ref="H857:I858"/>
    <mergeCell ref="A859:D860"/>
    <mergeCell ref="E859:G860"/>
    <mergeCell ref="H859:I860"/>
    <mergeCell ref="A843:J846"/>
    <mergeCell ref="A847:J849"/>
    <mergeCell ref="A850:I850"/>
    <mergeCell ref="A852:J854"/>
    <mergeCell ref="A855:D856"/>
    <mergeCell ref="E855:G856"/>
    <mergeCell ref="H855:I856"/>
    <mergeCell ref="H834:H835"/>
    <mergeCell ref="A836:B837"/>
    <mergeCell ref="C836:C837"/>
    <mergeCell ref="D836:D837"/>
    <mergeCell ref="E836:E837"/>
    <mergeCell ref="F836:F837"/>
    <mergeCell ref="G836:G837"/>
    <mergeCell ref="H836:H837"/>
    <mergeCell ref="A834:B835"/>
    <mergeCell ref="C834:C835"/>
    <mergeCell ref="D834:D835"/>
    <mergeCell ref="E834:E835"/>
    <mergeCell ref="F834:F835"/>
    <mergeCell ref="G834:G835"/>
    <mergeCell ref="H830:H831"/>
    <mergeCell ref="A832:B833"/>
    <mergeCell ref="C832:C833"/>
    <mergeCell ref="D832:D833"/>
    <mergeCell ref="E832:E833"/>
    <mergeCell ref="F832:F833"/>
    <mergeCell ref="G832:G833"/>
    <mergeCell ref="H832:H833"/>
    <mergeCell ref="A830:B831"/>
    <mergeCell ref="C830:C831"/>
    <mergeCell ref="D830:D831"/>
    <mergeCell ref="E830:E831"/>
    <mergeCell ref="F830:F831"/>
    <mergeCell ref="G830:G831"/>
    <mergeCell ref="H826:H827"/>
    <mergeCell ref="A828:B829"/>
    <mergeCell ref="C828:C829"/>
    <mergeCell ref="D828:D829"/>
    <mergeCell ref="E828:E829"/>
    <mergeCell ref="F828:F829"/>
    <mergeCell ref="G828:G829"/>
    <mergeCell ref="H828:H829"/>
    <mergeCell ref="A826:B827"/>
    <mergeCell ref="C826:C827"/>
    <mergeCell ref="D826:D827"/>
    <mergeCell ref="E826:E827"/>
    <mergeCell ref="F826:F827"/>
    <mergeCell ref="G826:G827"/>
    <mergeCell ref="C821:E822"/>
    <mergeCell ref="F821:H822"/>
    <mergeCell ref="C823:C825"/>
    <mergeCell ref="D823:D825"/>
    <mergeCell ref="E823:E825"/>
    <mergeCell ref="F823:F825"/>
    <mergeCell ref="G823:G825"/>
    <mergeCell ref="H823:H825"/>
    <mergeCell ref="D802:E803"/>
    <mergeCell ref="F802:G803"/>
    <mergeCell ref="H802:I803"/>
    <mergeCell ref="A806:J808"/>
    <mergeCell ref="A810:J813"/>
    <mergeCell ref="A814:J818"/>
    <mergeCell ref="D796:E798"/>
    <mergeCell ref="F796:G798"/>
    <mergeCell ref="H796:I798"/>
    <mergeCell ref="D799:E801"/>
    <mergeCell ref="F799:G801"/>
    <mergeCell ref="H799:I801"/>
    <mergeCell ref="D788:E789"/>
    <mergeCell ref="F788:G789"/>
    <mergeCell ref="H788:I789"/>
    <mergeCell ref="D793:E795"/>
    <mergeCell ref="F793:G795"/>
    <mergeCell ref="H793:I795"/>
    <mergeCell ref="D782:E784"/>
    <mergeCell ref="F782:G784"/>
    <mergeCell ref="H782:I784"/>
    <mergeCell ref="D785:E787"/>
    <mergeCell ref="F785:G787"/>
    <mergeCell ref="H785:I787"/>
    <mergeCell ref="D776:E778"/>
    <mergeCell ref="F776:G778"/>
    <mergeCell ref="H776:I778"/>
    <mergeCell ref="D779:E781"/>
    <mergeCell ref="F779:G781"/>
    <mergeCell ref="H779:I781"/>
    <mergeCell ref="D769:E770"/>
    <mergeCell ref="F769:G770"/>
    <mergeCell ref="H769:I770"/>
    <mergeCell ref="D771:E775"/>
    <mergeCell ref="F771:G775"/>
    <mergeCell ref="H771:I775"/>
    <mergeCell ref="D763:E765"/>
    <mergeCell ref="F763:G765"/>
    <mergeCell ref="H763:I765"/>
    <mergeCell ref="D766:E768"/>
    <mergeCell ref="F766:G768"/>
    <mergeCell ref="H766:I768"/>
    <mergeCell ref="D753:E755"/>
    <mergeCell ref="F753:G755"/>
    <mergeCell ref="H753:I755"/>
    <mergeCell ref="D756:E757"/>
    <mergeCell ref="F756:G757"/>
    <mergeCell ref="H756:I757"/>
    <mergeCell ref="D748:E750"/>
    <mergeCell ref="F748:G750"/>
    <mergeCell ref="H748:I750"/>
    <mergeCell ref="D751:E752"/>
    <mergeCell ref="F751:G752"/>
    <mergeCell ref="H751:I752"/>
    <mergeCell ref="D743:E745"/>
    <mergeCell ref="F743:G745"/>
    <mergeCell ref="H743:I745"/>
    <mergeCell ref="D746:E747"/>
    <mergeCell ref="F746:G747"/>
    <mergeCell ref="H746:I747"/>
    <mergeCell ref="D729:I729"/>
    <mergeCell ref="A731:J733"/>
    <mergeCell ref="D737:E739"/>
    <mergeCell ref="F737:G739"/>
    <mergeCell ref="H737:I739"/>
    <mergeCell ref="D740:E742"/>
    <mergeCell ref="F740:G742"/>
    <mergeCell ref="H740:I742"/>
    <mergeCell ref="A708:B710"/>
    <mergeCell ref="C708:F710"/>
    <mergeCell ref="G708:H710"/>
    <mergeCell ref="I708:J710"/>
    <mergeCell ref="A715:J718"/>
    <mergeCell ref="A719:J725"/>
    <mergeCell ref="A702:B704"/>
    <mergeCell ref="C702:F704"/>
    <mergeCell ref="G702:H704"/>
    <mergeCell ref="I702:J704"/>
    <mergeCell ref="A705:B707"/>
    <mergeCell ref="C705:F707"/>
    <mergeCell ref="G705:H707"/>
    <mergeCell ref="I705:J707"/>
    <mergeCell ref="A696:B698"/>
    <mergeCell ref="C696:F698"/>
    <mergeCell ref="G696:H698"/>
    <mergeCell ref="I696:J698"/>
    <mergeCell ref="A699:B701"/>
    <mergeCell ref="C699:F701"/>
    <mergeCell ref="G699:H701"/>
    <mergeCell ref="I699:J701"/>
    <mergeCell ref="A690:B692"/>
    <mergeCell ref="C690:F692"/>
    <mergeCell ref="G690:H692"/>
    <mergeCell ref="I690:J692"/>
    <mergeCell ref="A693:B695"/>
    <mergeCell ref="C693:F695"/>
    <mergeCell ref="G693:H695"/>
    <mergeCell ref="I693:J695"/>
    <mergeCell ref="A684:B686"/>
    <mergeCell ref="C684:F686"/>
    <mergeCell ref="G684:H686"/>
    <mergeCell ref="I684:J686"/>
    <mergeCell ref="A687:B689"/>
    <mergeCell ref="C687:F689"/>
    <mergeCell ref="G687:H689"/>
    <mergeCell ref="I687:J689"/>
    <mergeCell ref="C679:F680"/>
    <mergeCell ref="G679:H680"/>
    <mergeCell ref="I679:J680"/>
    <mergeCell ref="A681:B683"/>
    <mergeCell ref="C681:F683"/>
    <mergeCell ref="G681:H683"/>
    <mergeCell ref="I681:J683"/>
    <mergeCell ref="C675:F676"/>
    <mergeCell ref="G675:H676"/>
    <mergeCell ref="I675:J676"/>
    <mergeCell ref="C677:F678"/>
    <mergeCell ref="G677:H678"/>
    <mergeCell ref="I677:J678"/>
    <mergeCell ref="I666:J667"/>
    <mergeCell ref="C668:F671"/>
    <mergeCell ref="G668:H671"/>
    <mergeCell ref="I668:J671"/>
    <mergeCell ref="C672:F674"/>
    <mergeCell ref="G672:H674"/>
    <mergeCell ref="I672:J674"/>
    <mergeCell ref="A662:B663"/>
    <mergeCell ref="C662:F663"/>
    <mergeCell ref="G662:H663"/>
    <mergeCell ref="I662:J663"/>
    <mergeCell ref="A664:B680"/>
    <mergeCell ref="C664:F665"/>
    <mergeCell ref="G664:H665"/>
    <mergeCell ref="I664:J665"/>
    <mergeCell ref="C666:F667"/>
    <mergeCell ref="G666:H667"/>
    <mergeCell ref="A648:B649"/>
    <mergeCell ref="C648:D649"/>
    <mergeCell ref="E648:F649"/>
    <mergeCell ref="G648:H649"/>
    <mergeCell ref="I648:J649"/>
    <mergeCell ref="A654:J659"/>
    <mergeCell ref="A644:B645"/>
    <mergeCell ref="C644:D645"/>
    <mergeCell ref="E644:F645"/>
    <mergeCell ref="G644:H645"/>
    <mergeCell ref="I644:J645"/>
    <mergeCell ref="A646:B647"/>
    <mergeCell ref="C646:D647"/>
    <mergeCell ref="E646:F647"/>
    <mergeCell ref="G646:H647"/>
    <mergeCell ref="I646:J647"/>
    <mergeCell ref="A640:B641"/>
    <mergeCell ref="C640:D641"/>
    <mergeCell ref="E640:F641"/>
    <mergeCell ref="G640:H641"/>
    <mergeCell ref="I640:J641"/>
    <mergeCell ref="A642:B643"/>
    <mergeCell ref="C642:D643"/>
    <mergeCell ref="E642:F643"/>
    <mergeCell ref="G642:H643"/>
    <mergeCell ref="I642:J643"/>
    <mergeCell ref="A636:B637"/>
    <mergeCell ref="C636:D637"/>
    <mergeCell ref="E636:F637"/>
    <mergeCell ref="G636:H637"/>
    <mergeCell ref="I636:J637"/>
    <mergeCell ref="A638:B639"/>
    <mergeCell ref="C638:D639"/>
    <mergeCell ref="E638:F639"/>
    <mergeCell ref="G638:H639"/>
    <mergeCell ref="I638:J639"/>
    <mergeCell ref="A632:B633"/>
    <mergeCell ref="C632:D633"/>
    <mergeCell ref="E632:F633"/>
    <mergeCell ref="G632:H633"/>
    <mergeCell ref="I632:J633"/>
    <mergeCell ref="A634:B635"/>
    <mergeCell ref="C634:D635"/>
    <mergeCell ref="E634:F635"/>
    <mergeCell ref="G634:H635"/>
    <mergeCell ref="I634:J635"/>
    <mergeCell ref="E628:F629"/>
    <mergeCell ref="A630:B631"/>
    <mergeCell ref="C630:D631"/>
    <mergeCell ref="E630:F631"/>
    <mergeCell ref="G630:H631"/>
    <mergeCell ref="I630:J631"/>
    <mergeCell ref="D610:H610"/>
    <mergeCell ref="A612:J614"/>
    <mergeCell ref="D615:I615"/>
    <mergeCell ref="A617:J619"/>
    <mergeCell ref="D620:I620"/>
    <mergeCell ref="A627:B629"/>
    <mergeCell ref="C627:F627"/>
    <mergeCell ref="G627:H629"/>
    <mergeCell ref="I627:J629"/>
    <mergeCell ref="C628:D629"/>
    <mergeCell ref="D590:H590"/>
    <mergeCell ref="D594:I594"/>
    <mergeCell ref="A596:J598"/>
    <mergeCell ref="D599:H599"/>
    <mergeCell ref="A601:J603"/>
    <mergeCell ref="D604:H604"/>
    <mergeCell ref="A559:J561"/>
    <mergeCell ref="D570:I570"/>
    <mergeCell ref="D574:I574"/>
    <mergeCell ref="D581:I581"/>
    <mergeCell ref="A583:J585"/>
    <mergeCell ref="D586:I586"/>
    <mergeCell ref="H553:H554"/>
    <mergeCell ref="A555:B556"/>
    <mergeCell ref="C555:C556"/>
    <mergeCell ref="D555:D556"/>
    <mergeCell ref="E555:E556"/>
    <mergeCell ref="F555:F556"/>
    <mergeCell ref="G555:G556"/>
    <mergeCell ref="H555:H556"/>
    <mergeCell ref="A553:B554"/>
    <mergeCell ref="C553:C554"/>
    <mergeCell ref="D553:D554"/>
    <mergeCell ref="E553:E554"/>
    <mergeCell ref="F553:F554"/>
    <mergeCell ref="G553:G554"/>
    <mergeCell ref="H549:H550"/>
    <mergeCell ref="A551:B552"/>
    <mergeCell ref="C551:C552"/>
    <mergeCell ref="D551:D552"/>
    <mergeCell ref="E551:E552"/>
    <mergeCell ref="F551:F552"/>
    <mergeCell ref="G551:G552"/>
    <mergeCell ref="H551:H552"/>
    <mergeCell ref="A549:B550"/>
    <mergeCell ref="C549:C550"/>
    <mergeCell ref="D549:D550"/>
    <mergeCell ref="E549:E550"/>
    <mergeCell ref="F549:F550"/>
    <mergeCell ref="G549:G550"/>
    <mergeCell ref="H545:H546"/>
    <mergeCell ref="A547:B548"/>
    <mergeCell ref="C547:C548"/>
    <mergeCell ref="D547:D548"/>
    <mergeCell ref="E547:E548"/>
    <mergeCell ref="F547:F548"/>
    <mergeCell ref="G547:G548"/>
    <mergeCell ref="H547:H548"/>
    <mergeCell ref="A545:B546"/>
    <mergeCell ref="C545:C546"/>
    <mergeCell ref="D545:D546"/>
    <mergeCell ref="E545:E546"/>
    <mergeCell ref="F545:F546"/>
    <mergeCell ref="G545:G546"/>
    <mergeCell ref="C542:C544"/>
    <mergeCell ref="D542:D544"/>
    <mergeCell ref="E542:E544"/>
    <mergeCell ref="F542:F544"/>
    <mergeCell ref="G542:G544"/>
    <mergeCell ref="H542:H544"/>
    <mergeCell ref="A525:D526"/>
    <mergeCell ref="E525:F526"/>
    <mergeCell ref="G525:J526"/>
    <mergeCell ref="A529:J530"/>
    <mergeCell ref="A531:J537"/>
    <mergeCell ref="C540:E541"/>
    <mergeCell ref="F540:H541"/>
    <mergeCell ref="A521:D522"/>
    <mergeCell ref="E521:F522"/>
    <mergeCell ref="G521:J522"/>
    <mergeCell ref="A523:D524"/>
    <mergeCell ref="E523:F524"/>
    <mergeCell ref="G523:J524"/>
    <mergeCell ref="A517:D518"/>
    <mergeCell ref="E517:F518"/>
    <mergeCell ref="G517:J518"/>
    <mergeCell ref="A519:D520"/>
    <mergeCell ref="E519:F520"/>
    <mergeCell ref="G519:J520"/>
    <mergeCell ref="A513:D514"/>
    <mergeCell ref="E513:F514"/>
    <mergeCell ref="G513:J514"/>
    <mergeCell ref="A515:D516"/>
    <mergeCell ref="E515:F516"/>
    <mergeCell ref="G515:J516"/>
    <mergeCell ref="A509:D510"/>
    <mergeCell ref="E509:F510"/>
    <mergeCell ref="G509:J510"/>
    <mergeCell ref="A511:D512"/>
    <mergeCell ref="E511:F512"/>
    <mergeCell ref="G511:J512"/>
    <mergeCell ref="A505:D506"/>
    <mergeCell ref="E505:F506"/>
    <mergeCell ref="G505:J506"/>
    <mergeCell ref="A507:D508"/>
    <mergeCell ref="E507:F508"/>
    <mergeCell ref="G507:J508"/>
    <mergeCell ref="A501:D502"/>
    <mergeCell ref="E501:F502"/>
    <mergeCell ref="G501:J502"/>
    <mergeCell ref="A503:D504"/>
    <mergeCell ref="E503:F504"/>
    <mergeCell ref="G503:J504"/>
    <mergeCell ref="A497:D498"/>
    <mergeCell ref="E497:F498"/>
    <mergeCell ref="G497:J498"/>
    <mergeCell ref="A499:D500"/>
    <mergeCell ref="E499:F500"/>
    <mergeCell ref="G499:J500"/>
    <mergeCell ref="A477:H479"/>
    <mergeCell ref="I477:J479"/>
    <mergeCell ref="A482:J484"/>
    <mergeCell ref="A485:J488"/>
    <mergeCell ref="A489:J492"/>
    <mergeCell ref="A494:D496"/>
    <mergeCell ref="E494:F496"/>
    <mergeCell ref="G494:J496"/>
    <mergeCell ref="A473:C474"/>
    <mergeCell ref="D473:E474"/>
    <mergeCell ref="F473:H474"/>
    <mergeCell ref="I473:J474"/>
    <mergeCell ref="A475:C476"/>
    <mergeCell ref="D475:E476"/>
    <mergeCell ref="F475:H476"/>
    <mergeCell ref="I475:J476"/>
    <mergeCell ref="A469:C470"/>
    <mergeCell ref="D469:E470"/>
    <mergeCell ref="F469:H470"/>
    <mergeCell ref="I469:J470"/>
    <mergeCell ref="A471:C472"/>
    <mergeCell ref="D471:E472"/>
    <mergeCell ref="F471:H472"/>
    <mergeCell ref="I471:J472"/>
    <mergeCell ref="A456:J462"/>
    <mergeCell ref="A465:C466"/>
    <mergeCell ref="D465:E466"/>
    <mergeCell ref="F465:H466"/>
    <mergeCell ref="I465:J466"/>
    <mergeCell ref="A467:C468"/>
    <mergeCell ref="D467:E468"/>
    <mergeCell ref="F467:H468"/>
    <mergeCell ref="I467:J468"/>
    <mergeCell ref="D441:F444"/>
    <mergeCell ref="G441:I444"/>
    <mergeCell ref="D445:F447"/>
    <mergeCell ref="G445:I447"/>
    <mergeCell ref="D448:F451"/>
    <mergeCell ref="G448:I451"/>
    <mergeCell ref="D421:E423"/>
    <mergeCell ref="F421:G423"/>
    <mergeCell ref="H421:I423"/>
    <mergeCell ref="A422:C423"/>
    <mergeCell ref="D430:I430"/>
    <mergeCell ref="D436:F440"/>
    <mergeCell ref="G436:I440"/>
    <mergeCell ref="D414:E417"/>
    <mergeCell ref="F414:G417"/>
    <mergeCell ref="H414:I417"/>
    <mergeCell ref="D418:E420"/>
    <mergeCell ref="F418:G420"/>
    <mergeCell ref="H418:I420"/>
    <mergeCell ref="D407:E409"/>
    <mergeCell ref="F407:G409"/>
    <mergeCell ref="H407:I409"/>
    <mergeCell ref="D410:E413"/>
    <mergeCell ref="F410:G413"/>
    <mergeCell ref="H410:I413"/>
    <mergeCell ref="D402:E403"/>
    <mergeCell ref="F402:G403"/>
    <mergeCell ref="H402:I403"/>
    <mergeCell ref="D404:E406"/>
    <mergeCell ref="F404:G406"/>
    <mergeCell ref="H404:I406"/>
    <mergeCell ref="D396:E398"/>
    <mergeCell ref="F396:G398"/>
    <mergeCell ref="H396:I398"/>
    <mergeCell ref="D399:E401"/>
    <mergeCell ref="F399:G401"/>
    <mergeCell ref="H399:I401"/>
    <mergeCell ref="D392:E393"/>
    <mergeCell ref="F392:G393"/>
    <mergeCell ref="H392:I393"/>
    <mergeCell ref="D394:E395"/>
    <mergeCell ref="F394:G395"/>
    <mergeCell ref="H394:I395"/>
    <mergeCell ref="D385:E387"/>
    <mergeCell ref="F385:G387"/>
    <mergeCell ref="H385:I387"/>
    <mergeCell ref="D388:E391"/>
    <mergeCell ref="F388:G391"/>
    <mergeCell ref="H388:I391"/>
    <mergeCell ref="D378:E381"/>
    <mergeCell ref="F378:G381"/>
    <mergeCell ref="H378:I381"/>
    <mergeCell ref="D382:E384"/>
    <mergeCell ref="F382:G384"/>
    <mergeCell ref="H382:I384"/>
    <mergeCell ref="A356:J358"/>
    <mergeCell ref="A359:J364"/>
    <mergeCell ref="A365:J367"/>
    <mergeCell ref="D368:I368"/>
    <mergeCell ref="A370:J372"/>
    <mergeCell ref="D374:E377"/>
    <mergeCell ref="F374:G377"/>
    <mergeCell ref="H374:I377"/>
    <mergeCell ref="D345:E350"/>
    <mergeCell ref="F345:G350"/>
    <mergeCell ref="H345:I350"/>
    <mergeCell ref="A351:C353"/>
    <mergeCell ref="D351:E353"/>
    <mergeCell ref="F351:G353"/>
    <mergeCell ref="H351:I353"/>
    <mergeCell ref="D337:E340"/>
    <mergeCell ref="F337:G340"/>
    <mergeCell ref="H337:I340"/>
    <mergeCell ref="D341:E344"/>
    <mergeCell ref="F341:G344"/>
    <mergeCell ref="H341:I344"/>
    <mergeCell ref="D330:E332"/>
    <mergeCell ref="F330:G332"/>
    <mergeCell ref="H330:I332"/>
    <mergeCell ref="D333:E336"/>
    <mergeCell ref="F333:G336"/>
    <mergeCell ref="H333:I336"/>
    <mergeCell ref="D325:E326"/>
    <mergeCell ref="F325:G326"/>
    <mergeCell ref="H325:I326"/>
    <mergeCell ref="D327:E329"/>
    <mergeCell ref="F327:G329"/>
    <mergeCell ref="H327:I329"/>
    <mergeCell ref="D319:E321"/>
    <mergeCell ref="F319:G321"/>
    <mergeCell ref="H319:I321"/>
    <mergeCell ref="D322:E324"/>
    <mergeCell ref="F322:G324"/>
    <mergeCell ref="H322:I324"/>
    <mergeCell ref="D315:E316"/>
    <mergeCell ref="F315:G316"/>
    <mergeCell ref="H315:I316"/>
    <mergeCell ref="D317:E318"/>
    <mergeCell ref="F317:G318"/>
    <mergeCell ref="H317:I318"/>
    <mergeCell ref="D308:E310"/>
    <mergeCell ref="F308:G310"/>
    <mergeCell ref="H308:I310"/>
    <mergeCell ref="D311:E314"/>
    <mergeCell ref="F311:G314"/>
    <mergeCell ref="H311:I314"/>
    <mergeCell ref="D301:E304"/>
    <mergeCell ref="F301:G304"/>
    <mergeCell ref="H301:I304"/>
    <mergeCell ref="D305:E307"/>
    <mergeCell ref="F305:G307"/>
    <mergeCell ref="H305:I307"/>
    <mergeCell ref="F271:I273"/>
    <mergeCell ref="A276:J278"/>
    <mergeCell ref="F280:I280"/>
    <mergeCell ref="F282:I284"/>
    <mergeCell ref="A289:J294"/>
    <mergeCell ref="D297:E300"/>
    <mergeCell ref="F297:G300"/>
    <mergeCell ref="H297:I300"/>
    <mergeCell ref="D245:F247"/>
    <mergeCell ref="G245:I247"/>
    <mergeCell ref="A249:J256"/>
    <mergeCell ref="A257:J258"/>
    <mergeCell ref="A262:J262"/>
    <mergeCell ref="F269:I269"/>
    <mergeCell ref="D229:F231"/>
    <mergeCell ref="G229:I231"/>
    <mergeCell ref="D232:F237"/>
    <mergeCell ref="G232:I237"/>
    <mergeCell ref="D238:F244"/>
    <mergeCell ref="G238:I244"/>
    <mergeCell ref="D222:F223"/>
    <mergeCell ref="G222:I223"/>
    <mergeCell ref="D224:F226"/>
    <mergeCell ref="G224:I226"/>
    <mergeCell ref="D227:F228"/>
    <mergeCell ref="G227:I228"/>
    <mergeCell ref="D197:I198"/>
    <mergeCell ref="E206:I206"/>
    <mergeCell ref="A211:J213"/>
    <mergeCell ref="F214:I214"/>
    <mergeCell ref="A216:I217"/>
    <mergeCell ref="F218:I218"/>
    <mergeCell ref="E177:F177"/>
    <mergeCell ref="D181:I181"/>
    <mergeCell ref="A183:J184"/>
    <mergeCell ref="D187:I187"/>
    <mergeCell ref="D192:I192"/>
    <mergeCell ref="A194:J196"/>
    <mergeCell ref="A159:I161"/>
    <mergeCell ref="F163:I163"/>
    <mergeCell ref="A165:J166"/>
    <mergeCell ref="E167:F167"/>
    <mergeCell ref="E169:F169"/>
    <mergeCell ref="A174:J176"/>
    <mergeCell ref="D132:I132"/>
    <mergeCell ref="D134:I134"/>
    <mergeCell ref="A140:J147"/>
    <mergeCell ref="D148:I150"/>
    <mergeCell ref="D153:I153"/>
    <mergeCell ref="D155:I155"/>
    <mergeCell ref="E117:F117"/>
    <mergeCell ref="E119:F119"/>
    <mergeCell ref="E121:F121"/>
    <mergeCell ref="D123:I124"/>
    <mergeCell ref="D126:I127"/>
    <mergeCell ref="D129:I130"/>
    <mergeCell ref="C102:J102"/>
    <mergeCell ref="C105:I105"/>
    <mergeCell ref="C107:I107"/>
    <mergeCell ref="C111:I112"/>
    <mergeCell ref="E115:F115"/>
    <mergeCell ref="E116:F116"/>
    <mergeCell ref="A74:J76"/>
    <mergeCell ref="A77:J79"/>
    <mergeCell ref="C81:J81"/>
    <mergeCell ref="A83:J85"/>
    <mergeCell ref="C98:J98"/>
    <mergeCell ref="C100:J100"/>
    <mergeCell ref="A45:I46"/>
    <mergeCell ref="A56:J58"/>
    <mergeCell ref="C60:J60"/>
    <mergeCell ref="C62:J62"/>
    <mergeCell ref="A67:J69"/>
    <mergeCell ref="A70:J73"/>
    <mergeCell ref="D11:I13"/>
    <mergeCell ref="A20:I24"/>
    <mergeCell ref="A25:I27"/>
    <mergeCell ref="A28:I32"/>
    <mergeCell ref="A33:I37"/>
    <mergeCell ref="A38:I43"/>
  </mergeCells>
  <conditionalFormatting sqref="D378:I423">
    <cfRule type="expression" dxfId="28" priority="9">
      <formula>$D$368&lt;&gt;"Yes"</formula>
    </cfRule>
  </conditionalFormatting>
  <conditionalFormatting sqref="F271:I273">
    <cfRule type="expression" dxfId="27" priority="8">
      <formula>$F$269&lt;&gt;"Yes"</formula>
    </cfRule>
  </conditionalFormatting>
  <conditionalFormatting sqref="F282:I284">
    <cfRule type="expression" dxfId="26" priority="7">
      <formula>$F$280&lt;&gt;"Yes"</formula>
    </cfRule>
  </conditionalFormatting>
  <conditionalFormatting sqref="D436:I451">
    <cfRule type="expression" dxfId="25" priority="6">
      <formula>$D$430&lt;&gt;"Yes"</formula>
    </cfRule>
  </conditionalFormatting>
  <conditionalFormatting sqref="A630:J649">
    <cfRule type="expression" dxfId="24" priority="5">
      <formula>AND( OR($D$586="", $D$586="No"), OR($D$615="", $D$615="No"), OR($D$620="", $D$620="No") )</formula>
    </cfRule>
  </conditionalFormatting>
  <conditionalFormatting sqref="A857:I868">
    <cfRule type="expression" dxfId="23" priority="4">
      <formula>OR($A$850="", $A$850 = "No financial support other than Music and Dance Scheme")</formula>
    </cfRule>
  </conditionalFormatting>
  <conditionalFormatting sqref="H1005:J1040">
    <cfRule type="expression" dxfId="22" priority="3">
      <formula>$G$997=""</formula>
    </cfRule>
  </conditionalFormatting>
  <conditionalFormatting sqref="H1005:J1022">
    <cfRule type="expression" dxfId="21" priority="2">
      <formula>$G$997="Part year"</formula>
    </cfRule>
  </conditionalFormatting>
  <conditionalFormatting sqref="H1023:J1040">
    <cfRule type="expression" dxfId="20" priority="1">
      <formula>$G$997="Full year"</formula>
    </cfRule>
  </conditionalFormatting>
  <dataValidations count="31">
    <dataValidation type="list" allowBlank="1" showInputMessage="1" showErrorMessage="1" errorTitle="Error" error="Please select from the drop down menu." sqref="G997:J999" xr:uid="{9368A411-E851-41B3-8801-7CA4DC61FCEF}">
      <formula1>fy_py</formula1>
    </dataValidation>
    <dataValidation type="whole" allowBlank="1" showInputMessage="1" showErrorMessage="1" errorTitle="Error" error="Please enter a whole number." sqref="E177:F177" xr:uid="{F14A8608-AB64-4858-A6A3-5A1EE98C7C95}">
      <formula1>0</formula1>
      <formula2>18</formula2>
    </dataValidation>
    <dataValidation type="whole" allowBlank="1" showInputMessage="1" showErrorMessage="1" errorTitle="Error" error="Please enter a whole number between 0 and 11." sqref="E169:F169" xr:uid="{99E4F823-2A10-473E-B30E-1914671BDDA7}">
      <formula1>0</formula1>
      <formula2>11</formula2>
    </dataValidation>
    <dataValidation type="whole" allowBlank="1" showInputMessage="1" showErrorMessage="1" errorTitle="Error" error="Please enter a whole number between 0 and 26." sqref="E167:F167" xr:uid="{747C4AD2-6008-454E-82D8-F1190AB1E8A3}">
      <formula1>0</formula1>
      <formula2>26</formula2>
    </dataValidation>
    <dataValidation type="decimal" operator="greaterThanOrEqual" allowBlank="1" showInputMessage="1" showErrorMessage="1" errorTitle="Error" error="Please enter a distance greater than 50 miles." sqref="D604:H604" xr:uid="{1E30330C-67BD-42E1-91F9-B820BD381EFD}">
      <formula1>50</formula1>
    </dataValidation>
    <dataValidation type="decimal" operator="greaterThanOrEqual" allowBlank="1" showInputMessage="1" showErrorMessage="1" errorTitle="Error" error="Please enter a distance greater than 25 miles." sqref="D599:H599" xr:uid="{A80808C9-A816-474B-A587-D4015ED5BDD0}">
      <formula1>25</formula1>
    </dataValidation>
    <dataValidation type="decimal" operator="greaterThanOrEqual" allowBlank="1" showInputMessage="1" showErrorMessage="1" errorTitle="Error" error="Please enter a number." sqref="F271:I273 F282:I284 D590:H590" xr:uid="{A5017359-9502-4A9A-A8F5-DA40A5BA8ABD}">
      <formula1>0</formula1>
    </dataValidation>
    <dataValidation type="date" operator="greaterThanOrEqual" allowBlank="1" showInputMessage="1" showErrorMessage="1" errorTitle="Error" error="Please enter a valid date." sqref="D467:E476 E497:F526" xr:uid="{AE240F5D-CEC3-407D-8669-3F5762B9CAC6}">
      <formula1>Earliest_DOB</formula1>
    </dataValidation>
    <dataValidation type="custom" allowBlank="1" showInputMessage="1" showErrorMessage="1" sqref="D187:I187" xr:uid="{5370CFDF-31C5-4C20-83C9-A2761C8B6AF2}">
      <formula1>AND(LEN($D$187)=UPN_length, ISERROR(SEARCH(" ",$D$187)), NOT(ISNUMBER(VALUE(LEFT($D$187, 1)))))</formula1>
    </dataValidation>
    <dataValidation type="custom" allowBlank="1" showInputMessage="1" showErrorMessage="1" errorTitle="Error" error="Please enter the child's Unique Pupil Number (UPN)." sqref="D187:I187" xr:uid="{7B17649F-3D4A-419E-8AB6-663718C7BD0E}">
      <formula1>AND(LEN($D187)=UPN_length, ISERROR(SEARCH(" ",$D187)), NOT(ISNUMBER(VALUE(LEFT($D187, 1)))))</formula1>
    </dataValidation>
    <dataValidation type="list" allowBlank="1" showInputMessage="1" showErrorMessage="1" sqref="E857:G866" xr:uid="{D0843528-4F64-4AF3-931F-10B592AACDB2}">
      <formula1>financial_support_type</formula1>
    </dataValidation>
    <dataValidation type="list" allowBlank="1" showInputMessage="1" showErrorMessage="1" errorTitle="Error" error="Please select from the drop down menu." sqref="A850:I850" xr:uid="{2C790024-EAA9-4E25-BEA0-1155732BEFBA}">
      <formula1>Other_financial_support_form</formula1>
    </dataValidation>
    <dataValidation type="whole" allowBlank="1" showInputMessage="1" showErrorMessage="1" errorTitle="Error" error="Please enter the number of journeys." sqref="D610:H610" xr:uid="{422FD94C-16FA-4A18-A926-7CD4F160FC21}">
      <formula1>0</formula1>
      <formula2>10000</formula2>
    </dataValidation>
    <dataValidation type="custom" allowBlank="1" showInputMessage="1" showErrorMessage="1" errorTitle="Error" error="Please enter a number." sqref="D796:I803 C826:H835 H857:I866 G1000:J1004 H1157:J1188 G1053:H1058 D301:I353 I467:J476 C545:H554 G630:J649 D740:I757 H1073:J1104 I1114:J1147 H1005:J1010 H1023:J1043 D766:I789 D378:I423" xr:uid="{BDBD9482-255D-4674-B106-193344631154}">
      <formula1>ISNUMBER(C301)</formula1>
    </dataValidation>
    <dataValidation type="list" allowBlank="1" showInputMessage="1" showErrorMessage="1" errorTitle="Error" error="Please select from the drop down menu." sqref="D227:I228" xr:uid="{0ACCBA00-3388-48C8-8CE9-3F324AC68200}">
      <formula1>Employment_status</formula1>
    </dataValidation>
    <dataValidation type="list" allowBlank="1" showInputMessage="1" showErrorMessage="1" errorTitle="Error" error="Please select from the drop down menu." sqref="D224:I226" xr:uid="{C6159C8D-9117-47B8-BD3E-2DEF088EF273}">
      <formula1>Marital_status</formula1>
    </dataValidation>
    <dataValidation type="list" allowBlank="1" showInputMessage="1" showErrorMessage="1" errorTitle="Error" error="Please select from the drop down menu." sqref="E206:I206" xr:uid="{8EE4B11C-4A4C-4BE3-B2CD-A2693D8A20D6}">
      <formula1>Board</formula1>
    </dataValidation>
    <dataValidation type="whole" allowBlank="1" showInputMessage="1" showErrorMessage="1" errorTitle="Error" error="Please enter a whole number between 0 and 9." sqref="D203:I203" xr:uid="{1EE81CCD-FA19-4B1C-A88E-16D666362186}">
      <formula1>0</formula1>
      <formula2>9</formula2>
    </dataValidation>
    <dataValidation type="list" allowBlank="1" showInputMessage="1" showErrorMessage="1" errorTitle="Error" error="Please select from the drop down menu." sqref="D181:I181 D192:I192" xr:uid="{8964A697-51C0-4067-AABA-A0437CFE6F64}">
      <formula1>Type_of_education</formula1>
    </dataValidation>
    <dataValidation type="list" allowBlank="1" showInputMessage="1" showErrorMessage="1" errorTitle="Error" error="Please select from the drop down menu." sqref="D729:I729 F163:I163 D620:I620 F214:I214 F218:I218 D245:I247 F269:I269 F280:I280 D368:I368 D430:I430 D570:I570 D574:I574 D581:I581 D586:I586 D594:I594 D615:I615" xr:uid="{81BC1C32-DC7D-4E9E-9A4D-B532BAE50B60}">
      <formula1>Yes_no</formula1>
    </dataValidation>
    <dataValidation type="list" allowBlank="1" showInputMessage="1" showErrorMessage="1" errorTitle="Error" error="Please select from the drop down menu." sqref="D155:I155" xr:uid="{BDE9F60F-8A9B-492A-AEAB-104D5EEC7781}">
      <formula1>Ethnic_origin</formula1>
    </dataValidation>
    <dataValidation type="list" allowBlank="1" showInputMessage="1" showErrorMessage="1" errorTitle="Error" error="Please select from the drop down menu." sqref="D153:I153" xr:uid="{629DB74A-5DE6-42C7-9D68-C7B72A382116}">
      <formula1>Nationality</formula1>
    </dataValidation>
    <dataValidation type="list" allowBlank="1" showInputMessage="1" showErrorMessage="1" errorTitle="Error" error="Please select from the drop down menu." sqref="H136" xr:uid="{ACB353F0-FDB5-47FB-86A2-ABE470CDD785}">
      <formula1>Postcode_numeric</formula1>
    </dataValidation>
    <dataValidation type="list" allowBlank="1" showInputMessage="1" showErrorMessage="1" errorTitle="Error" error="Please select from the drop down menu." sqref="E136:F136" xr:uid="{257F582A-99FA-45CB-BCB0-2C4CA143E645}">
      <formula1>Postcode_all</formula1>
    </dataValidation>
    <dataValidation type="list" allowBlank="1" showInputMessage="1" showErrorMessage="1" errorTitle="Error" error="Please select from the drop down menu." sqref="D136" xr:uid="{57004CDB-D1A3-4D31-9F84-F71B893AA438}">
      <formula1>Postcode_alpha_numeric</formula1>
    </dataValidation>
    <dataValidation type="list" allowBlank="1" showInputMessage="1" showErrorMessage="1" errorTitle="Error" error="Please select from the drop down menu." sqref="C136 I136:J136" xr:uid="{0C7B2043-FE9D-4160-8573-E90295B2D099}">
      <formula1>Postcode_alpha</formula1>
    </dataValidation>
    <dataValidation type="whole" allowBlank="1" showInputMessage="1" showErrorMessage="1" errorTitle="Error" error="Please enter a valid date." sqref="E117:F117" xr:uid="{EF7A17E2-0D21-40D0-B4EE-B9AD2E157610}">
      <formula1>DoB_Day_Min</formula1>
      <formula2>$G$117</formula2>
    </dataValidation>
    <dataValidation type="list" allowBlank="1" showInputMessage="1" showErrorMessage="1" errorTitle="Error" error="Please select from the drop down menu." sqref="E116:F116" xr:uid="{3A2AA380-8A75-4526-906D-4A4045356C7C}">
      <formula1>Month</formula1>
    </dataValidation>
    <dataValidation type="list" allowBlank="1" showInputMessage="1" showErrorMessage="1" errorTitle="Error" error="Please select from the drop down menu." sqref="E115:F115" xr:uid="{2CC5A8CA-362C-427C-AC8A-0F9B5D2751E9}">
      <formula1>Year_1</formula1>
    </dataValidation>
    <dataValidation type="list" allowBlank="1" showInputMessage="1" showErrorMessage="1" errorTitle="Error" error="Please select from the drop down menu." sqref="C107:I107" xr:uid="{AA89B445-D307-46BD-9A28-1E883EB442CB}">
      <formula1>Gender</formula1>
    </dataValidation>
    <dataValidation type="list" allowBlank="1" showInputMessage="1" showErrorMessage="1" errorTitle="Error" error="Please select from the drop down menu." sqref="C105:I105" xr:uid="{0D5A68E6-B325-452A-8650-6D52A9A7A2E5}">
      <formula1>Sex_at_birth</formula1>
    </dataValidation>
  </dataValidations>
  <hyperlinks>
    <hyperlink ref="A201" r:id="rId1" xr:uid="{19A49BFC-E5CA-4CCC-97E0-06095BFD0412}"/>
    <hyperlink ref="A185" r:id="rId2" location=":~:text=The%20unique%20pupil%20number%20(%20UPN,data%20protection" xr:uid="{6E31247E-832D-42F6-8C11-D2289690F269}"/>
  </hyperlinks>
  <pageMargins left="0.7" right="0.7" top="0.75" bottom="0.75" header="0.3" footer="0.3"/>
  <pageSetup paperSize="9" orientation="portrait" r:id="rId3"/>
  <headerFooter>
    <oddFooter>&amp;L&amp;"-,Bold"MD1 2023/24&amp;C&amp;"-,Bold"Page &amp;P of &amp;N</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025" r:id="rId6" name="Check Box 1">
              <controlPr defaultSize="0" autoFill="0" autoLine="0" autoPict="0">
                <anchor moveWithCells="1">
                  <from>
                    <xdr:col>0</xdr:col>
                    <xdr:colOff>107950</xdr:colOff>
                    <xdr:row>878</xdr:row>
                    <xdr:rowOff>0</xdr:rowOff>
                  </from>
                  <to>
                    <xdr:col>0</xdr:col>
                    <xdr:colOff>457200</xdr:colOff>
                    <xdr:row>879</xdr:row>
                    <xdr:rowOff>19050</xdr:rowOff>
                  </to>
                </anchor>
              </controlPr>
            </control>
          </mc:Choice>
        </mc:AlternateContent>
        <mc:AlternateContent xmlns:mc="http://schemas.openxmlformats.org/markup-compatibility/2006">
          <mc:Choice Requires="x14">
            <control shapeId="1026" r:id="rId7" name="Check Box 2">
              <controlPr defaultSize="0" autoFill="0" autoLine="0" autoPict="0">
                <anchor moveWithCells="1">
                  <from>
                    <xdr:col>0</xdr:col>
                    <xdr:colOff>107950</xdr:colOff>
                    <xdr:row>878</xdr:row>
                    <xdr:rowOff>184150</xdr:rowOff>
                  </from>
                  <to>
                    <xdr:col>0</xdr:col>
                    <xdr:colOff>457200</xdr:colOff>
                    <xdr:row>880</xdr:row>
                    <xdr:rowOff>12700</xdr:rowOff>
                  </to>
                </anchor>
              </controlPr>
            </control>
          </mc:Choice>
        </mc:AlternateContent>
        <mc:AlternateContent xmlns:mc="http://schemas.openxmlformats.org/markup-compatibility/2006">
          <mc:Choice Requires="x14">
            <control shapeId="1027" r:id="rId8" name="Check Box 3">
              <controlPr defaultSize="0" autoFill="0" autoLine="0" autoPict="0">
                <anchor moveWithCells="1">
                  <from>
                    <xdr:col>0</xdr:col>
                    <xdr:colOff>107950</xdr:colOff>
                    <xdr:row>879</xdr:row>
                    <xdr:rowOff>190500</xdr:rowOff>
                  </from>
                  <to>
                    <xdr:col>0</xdr:col>
                    <xdr:colOff>457200</xdr:colOff>
                    <xdr:row>881</xdr:row>
                    <xdr:rowOff>19050</xdr:rowOff>
                  </to>
                </anchor>
              </controlPr>
            </control>
          </mc:Choice>
        </mc:AlternateContent>
        <mc:AlternateContent xmlns:mc="http://schemas.openxmlformats.org/markup-compatibility/2006">
          <mc:Choice Requires="x14">
            <control shapeId="1028" r:id="rId9" name="Check Box 4">
              <controlPr defaultSize="0" autoFill="0" autoLine="0" autoPict="0">
                <anchor moveWithCells="1">
                  <from>
                    <xdr:col>0</xdr:col>
                    <xdr:colOff>107950</xdr:colOff>
                    <xdr:row>880</xdr:row>
                    <xdr:rowOff>184150</xdr:rowOff>
                  </from>
                  <to>
                    <xdr:col>0</xdr:col>
                    <xdr:colOff>457200</xdr:colOff>
                    <xdr:row>882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2061A-105B-4BEC-9E83-AF6CA2DB57C3}">
  <sheetPr codeName="Sheet16"/>
  <dimension ref="A1:P118"/>
  <sheetViews>
    <sheetView showGridLines="0" showRowColHeaders="0" showRuler="0" showWhiteSpace="0" view="pageLayout" zoomScaleNormal="100" workbookViewId="0"/>
  </sheetViews>
  <sheetFormatPr defaultColWidth="0" defaultRowHeight="15.5" x14ac:dyDescent="0.35"/>
  <cols>
    <col min="1" max="16" width="8.7265625" style="2" customWidth="1"/>
    <col min="17" max="16384" width="8.7265625" style="2" hidden="1"/>
  </cols>
  <sheetData>
    <row r="1" spans="1:14" ht="14.5" customHeight="1" x14ac:dyDescent="0.35">
      <c r="A1" s="1" t="s">
        <v>177</v>
      </c>
      <c r="B1" s="312"/>
      <c r="C1" s="312"/>
      <c r="D1" s="312"/>
      <c r="E1" s="312"/>
      <c r="F1" s="312"/>
      <c r="G1" s="312"/>
      <c r="H1" s="312"/>
      <c r="I1" s="312"/>
      <c r="J1" s="312"/>
    </row>
    <row r="2" spans="1:14" ht="14.5" customHeight="1" x14ac:dyDescent="0.35">
      <c r="A2" s="312"/>
      <c r="B2" s="312"/>
      <c r="C2" s="312"/>
      <c r="D2" s="312"/>
      <c r="E2" s="312"/>
      <c r="F2" s="312"/>
      <c r="G2" s="312"/>
      <c r="H2" s="312"/>
      <c r="I2" s="312"/>
      <c r="J2" s="312"/>
    </row>
    <row r="3" spans="1:14" x14ac:dyDescent="0.35">
      <c r="A3" s="2" t="s">
        <v>286</v>
      </c>
    </row>
    <row r="4" spans="1:14" x14ac:dyDescent="0.35">
      <c r="A4" s="2" t="s">
        <v>287</v>
      </c>
    </row>
    <row r="6" spans="1:14" ht="15.65" customHeight="1" x14ac:dyDescent="0.35">
      <c r="A6" s="309" t="s">
        <v>288</v>
      </c>
      <c r="B6" s="309"/>
      <c r="C6" s="310"/>
      <c r="D6" s="310"/>
      <c r="E6" s="310"/>
      <c r="F6" s="310"/>
      <c r="G6" s="310"/>
      <c r="H6" s="310"/>
      <c r="I6" s="310"/>
      <c r="J6" s="310"/>
      <c r="K6" s="310"/>
      <c r="L6" s="310"/>
      <c r="M6" s="310"/>
      <c r="N6" s="310"/>
    </row>
    <row r="7" spans="1:14" x14ac:dyDescent="0.35">
      <c r="A7" s="309"/>
      <c r="B7" s="309"/>
      <c r="C7" s="310"/>
      <c r="D7" s="310"/>
      <c r="E7" s="310"/>
      <c r="F7" s="310"/>
      <c r="G7" s="310"/>
      <c r="H7" s="310"/>
      <c r="I7" s="310"/>
      <c r="J7" s="310"/>
      <c r="K7" s="310"/>
      <c r="L7" s="310"/>
      <c r="M7" s="310"/>
      <c r="N7" s="310"/>
    </row>
    <row r="8" spans="1:14" ht="15.65" customHeight="1" x14ac:dyDescent="0.35">
      <c r="A8" s="309" t="s">
        <v>15</v>
      </c>
      <c r="B8" s="309"/>
      <c r="C8" s="310"/>
      <c r="D8" s="310"/>
      <c r="E8" s="310"/>
      <c r="F8" s="310"/>
      <c r="G8" s="310"/>
      <c r="H8" s="310"/>
      <c r="I8" s="310"/>
      <c r="J8" s="310"/>
      <c r="K8" s="310"/>
      <c r="L8" s="310"/>
      <c r="M8" s="310"/>
      <c r="N8" s="310"/>
    </row>
    <row r="9" spans="1:14" x14ac:dyDescent="0.35">
      <c r="A9" s="309"/>
      <c r="B9" s="309"/>
      <c r="C9" s="310"/>
      <c r="D9" s="310"/>
      <c r="E9" s="310"/>
      <c r="F9" s="310"/>
      <c r="G9" s="310"/>
      <c r="H9" s="310"/>
      <c r="I9" s="310"/>
      <c r="J9" s="310"/>
      <c r="K9" s="310"/>
      <c r="L9" s="310"/>
      <c r="M9" s="310"/>
      <c r="N9" s="310"/>
    </row>
    <row r="10" spans="1:14" ht="15.65" customHeight="1" x14ac:dyDescent="0.35">
      <c r="A10" s="309" t="s">
        <v>289</v>
      </c>
      <c r="B10" s="309"/>
      <c r="C10" s="310"/>
      <c r="D10" s="310"/>
      <c r="E10" s="310"/>
      <c r="F10" s="310"/>
      <c r="G10" s="310"/>
      <c r="H10" s="310"/>
      <c r="I10" s="310"/>
      <c r="J10" s="310"/>
      <c r="K10" s="310"/>
      <c r="L10" s="310"/>
      <c r="M10" s="310"/>
      <c r="N10" s="310"/>
    </row>
    <row r="11" spans="1:14" x14ac:dyDescent="0.35">
      <c r="A11" s="309"/>
      <c r="B11" s="309"/>
      <c r="C11" s="310"/>
      <c r="D11" s="310"/>
      <c r="E11" s="310"/>
      <c r="F11" s="310"/>
      <c r="G11" s="310"/>
      <c r="H11" s="310"/>
      <c r="I11" s="310"/>
      <c r="J11" s="310"/>
      <c r="K11" s="310"/>
      <c r="L11" s="310"/>
      <c r="M11" s="310"/>
      <c r="N11" s="310"/>
    </row>
    <row r="12" spans="1:14" x14ac:dyDescent="0.35">
      <c r="A12" s="309"/>
      <c r="B12" s="309"/>
      <c r="C12" s="310"/>
      <c r="D12" s="310"/>
      <c r="E12" s="310"/>
      <c r="F12" s="310"/>
      <c r="G12" s="310"/>
      <c r="H12" s="310"/>
      <c r="I12" s="310"/>
      <c r="J12" s="310"/>
      <c r="K12" s="310"/>
      <c r="L12" s="310"/>
      <c r="M12" s="310"/>
      <c r="N12" s="310"/>
    </row>
    <row r="13" spans="1:14" ht="15.65" customHeight="1" x14ac:dyDescent="0.35">
      <c r="A13" s="309" t="s">
        <v>290</v>
      </c>
      <c r="B13" s="309"/>
      <c r="C13" s="310"/>
      <c r="D13" s="310"/>
      <c r="E13" s="310"/>
      <c r="F13" s="310"/>
      <c r="G13" s="310"/>
      <c r="H13" s="310"/>
      <c r="I13" s="310"/>
      <c r="J13" s="310"/>
      <c r="K13" s="310"/>
      <c r="L13" s="310"/>
      <c r="M13" s="310"/>
      <c r="N13" s="310"/>
    </row>
    <row r="14" spans="1:14" x14ac:dyDescent="0.35">
      <c r="A14" s="309"/>
      <c r="B14" s="309"/>
      <c r="C14" s="310"/>
      <c r="D14" s="310"/>
      <c r="E14" s="310"/>
      <c r="F14" s="310"/>
      <c r="G14" s="310"/>
      <c r="H14" s="310"/>
      <c r="I14" s="310"/>
      <c r="J14" s="310"/>
      <c r="K14" s="310"/>
      <c r="L14" s="310"/>
      <c r="M14" s="310"/>
      <c r="N14" s="310"/>
    </row>
    <row r="15" spans="1:14" x14ac:dyDescent="0.35">
      <c r="A15" s="309" t="s">
        <v>19</v>
      </c>
      <c r="B15" s="309"/>
      <c r="C15" s="310"/>
      <c r="D15" s="310"/>
      <c r="E15" s="310"/>
      <c r="F15" s="310"/>
      <c r="G15" s="310"/>
      <c r="H15" s="310"/>
      <c r="I15" s="310"/>
      <c r="J15" s="310"/>
      <c r="K15" s="310"/>
      <c r="L15" s="310"/>
      <c r="M15" s="310"/>
      <c r="N15" s="310"/>
    </row>
    <row r="16" spans="1:14" x14ac:dyDescent="0.35">
      <c r="A16" s="309"/>
      <c r="B16" s="309"/>
      <c r="C16" s="310"/>
      <c r="D16" s="310"/>
      <c r="E16" s="310"/>
      <c r="F16" s="310"/>
      <c r="G16" s="310"/>
      <c r="H16" s="310"/>
      <c r="I16" s="310"/>
      <c r="J16" s="310"/>
      <c r="K16" s="310"/>
      <c r="L16" s="310"/>
      <c r="M16" s="310"/>
      <c r="N16" s="310"/>
    </row>
    <row r="17" spans="1:14" ht="15.65" customHeight="1" x14ac:dyDescent="0.35">
      <c r="A17" s="309" t="s">
        <v>291</v>
      </c>
      <c r="B17" s="309"/>
      <c r="C17" s="310"/>
      <c r="D17" s="310"/>
      <c r="E17" s="310"/>
      <c r="F17" s="310"/>
      <c r="G17" s="310"/>
      <c r="H17" s="310"/>
      <c r="I17" s="310"/>
      <c r="J17" s="310"/>
      <c r="K17" s="310"/>
      <c r="L17" s="310"/>
      <c r="M17" s="310"/>
      <c r="N17" s="310"/>
    </row>
    <row r="18" spans="1:14" x14ac:dyDescent="0.35">
      <c r="A18" s="309"/>
      <c r="B18" s="309"/>
      <c r="C18" s="310"/>
      <c r="D18" s="310"/>
      <c r="E18" s="310"/>
      <c r="F18" s="310"/>
      <c r="G18" s="310"/>
      <c r="H18" s="310"/>
      <c r="I18" s="310"/>
      <c r="J18" s="310"/>
      <c r="K18" s="310"/>
      <c r="L18" s="310"/>
      <c r="M18" s="310"/>
      <c r="N18" s="310"/>
    </row>
    <row r="19" spans="1:14" x14ac:dyDescent="0.35">
      <c r="A19" s="309"/>
      <c r="B19" s="309"/>
      <c r="C19" s="310"/>
      <c r="D19" s="310"/>
      <c r="E19" s="310"/>
      <c r="F19" s="310"/>
      <c r="G19" s="310"/>
      <c r="H19" s="310"/>
      <c r="I19" s="310"/>
      <c r="J19" s="310"/>
      <c r="K19" s="310"/>
      <c r="L19" s="310"/>
      <c r="M19" s="310"/>
      <c r="N19" s="310"/>
    </row>
    <row r="20" spans="1:14" x14ac:dyDescent="0.35">
      <c r="A20" s="309"/>
      <c r="B20" s="309"/>
      <c r="C20" s="310"/>
      <c r="D20" s="310"/>
      <c r="E20" s="310"/>
      <c r="F20" s="310"/>
      <c r="G20" s="310"/>
      <c r="H20" s="310"/>
      <c r="I20" s="310"/>
      <c r="J20" s="310"/>
      <c r="K20" s="310"/>
      <c r="L20" s="310"/>
      <c r="M20" s="310"/>
      <c r="N20" s="310"/>
    </row>
    <row r="21" spans="1:14" x14ac:dyDescent="0.35">
      <c r="A21" s="309"/>
      <c r="B21" s="309"/>
      <c r="C21" s="310"/>
      <c r="D21" s="310"/>
      <c r="E21" s="310"/>
      <c r="F21" s="310"/>
      <c r="G21" s="310"/>
      <c r="H21" s="310"/>
      <c r="I21" s="310"/>
      <c r="J21" s="310"/>
      <c r="K21" s="310"/>
      <c r="L21" s="310"/>
      <c r="M21" s="310"/>
      <c r="N21" s="310"/>
    </row>
    <row r="22" spans="1:14" x14ac:dyDescent="0.35">
      <c r="A22" s="309" t="s">
        <v>292</v>
      </c>
      <c r="B22" s="309"/>
      <c r="C22" s="310"/>
      <c r="D22" s="310"/>
      <c r="E22" s="310"/>
      <c r="F22" s="310"/>
      <c r="G22" s="310"/>
      <c r="H22" s="310"/>
      <c r="I22" s="310"/>
      <c r="J22" s="310"/>
      <c r="K22" s="310"/>
      <c r="L22" s="310"/>
      <c r="M22" s="310"/>
      <c r="N22" s="310"/>
    </row>
    <row r="23" spans="1:14" x14ac:dyDescent="0.35">
      <c r="A23" s="309"/>
      <c r="B23" s="309"/>
      <c r="C23" s="310"/>
      <c r="D23" s="310"/>
      <c r="E23" s="310"/>
      <c r="F23" s="310"/>
      <c r="G23" s="310"/>
      <c r="H23" s="310"/>
      <c r="I23" s="310"/>
      <c r="J23" s="310"/>
      <c r="K23" s="310"/>
      <c r="L23" s="310"/>
      <c r="M23" s="310"/>
      <c r="N23" s="310"/>
    </row>
    <row r="24" spans="1:14" x14ac:dyDescent="0.35">
      <c r="A24" s="309"/>
      <c r="B24" s="309"/>
      <c r="C24" s="310"/>
      <c r="D24" s="310"/>
      <c r="E24" s="310"/>
      <c r="F24" s="310"/>
      <c r="G24" s="310"/>
      <c r="H24" s="310"/>
      <c r="I24" s="310"/>
      <c r="J24" s="310"/>
      <c r="K24" s="310"/>
      <c r="L24" s="310"/>
      <c r="M24" s="310"/>
      <c r="N24" s="310"/>
    </row>
    <row r="25" spans="1:14" x14ac:dyDescent="0.35">
      <c r="A25" s="309" t="s">
        <v>293</v>
      </c>
      <c r="B25" s="309"/>
      <c r="C25" s="310"/>
      <c r="D25" s="310"/>
      <c r="E25" s="310"/>
      <c r="F25" s="310"/>
      <c r="G25" s="310"/>
      <c r="H25" s="310"/>
      <c r="I25" s="310"/>
      <c r="J25" s="310"/>
      <c r="K25" s="310"/>
      <c r="L25" s="310"/>
      <c r="M25" s="310"/>
      <c r="N25" s="310"/>
    </row>
    <row r="26" spans="1:14" x14ac:dyDescent="0.35">
      <c r="A26" s="309"/>
      <c r="B26" s="309"/>
      <c r="C26" s="310"/>
      <c r="D26" s="310"/>
      <c r="E26" s="310"/>
      <c r="F26" s="310"/>
      <c r="G26" s="310"/>
      <c r="H26" s="310"/>
      <c r="I26" s="310"/>
      <c r="J26" s="310"/>
      <c r="K26" s="310"/>
      <c r="L26" s="310"/>
      <c r="M26" s="310"/>
      <c r="N26" s="310"/>
    </row>
    <row r="27" spans="1:14" x14ac:dyDescent="0.35">
      <c r="A27" s="309"/>
      <c r="B27" s="309"/>
      <c r="C27" s="310"/>
      <c r="D27" s="310"/>
      <c r="E27" s="310"/>
      <c r="F27" s="310"/>
      <c r="G27" s="310"/>
      <c r="H27" s="310"/>
      <c r="I27" s="310"/>
      <c r="J27" s="310"/>
      <c r="K27" s="310"/>
      <c r="L27" s="310"/>
      <c r="M27" s="310"/>
      <c r="N27" s="310"/>
    </row>
    <row r="28" spans="1:14" x14ac:dyDescent="0.35">
      <c r="A28" s="309" t="s">
        <v>294</v>
      </c>
      <c r="B28" s="309"/>
      <c r="C28" s="310"/>
      <c r="D28" s="310"/>
      <c r="E28" s="310"/>
      <c r="F28" s="310"/>
      <c r="G28" s="310"/>
      <c r="H28" s="310"/>
      <c r="I28" s="310"/>
      <c r="J28" s="310"/>
      <c r="K28" s="310"/>
      <c r="L28" s="310"/>
      <c r="M28" s="310"/>
      <c r="N28" s="310"/>
    </row>
    <row r="29" spans="1:14" x14ac:dyDescent="0.35">
      <c r="A29" s="309"/>
      <c r="B29" s="309"/>
      <c r="C29" s="310"/>
      <c r="D29" s="310"/>
      <c r="E29" s="310"/>
      <c r="F29" s="310"/>
      <c r="G29" s="310"/>
      <c r="H29" s="310"/>
      <c r="I29" s="310"/>
      <c r="J29" s="310"/>
      <c r="K29" s="310"/>
      <c r="L29" s="310"/>
      <c r="M29" s="310"/>
      <c r="N29" s="310"/>
    </row>
    <row r="30" spans="1:14" x14ac:dyDescent="0.35">
      <c r="A30" s="309"/>
      <c r="B30" s="309"/>
      <c r="C30" s="310"/>
      <c r="D30" s="310"/>
      <c r="E30" s="310"/>
      <c r="F30" s="310"/>
      <c r="G30" s="310"/>
      <c r="H30" s="310"/>
      <c r="I30" s="310"/>
      <c r="J30" s="310"/>
      <c r="K30" s="310"/>
      <c r="L30" s="310"/>
      <c r="M30" s="310"/>
      <c r="N30" s="310"/>
    </row>
    <row r="31" spans="1:14" x14ac:dyDescent="0.35">
      <c r="A31" s="313"/>
      <c r="B31" s="313"/>
    </row>
    <row r="32" spans="1:14" x14ac:dyDescent="0.35">
      <c r="A32" s="313"/>
      <c r="B32" s="313"/>
    </row>
    <row r="33" spans="1:14" x14ac:dyDescent="0.35">
      <c r="A33" s="313"/>
      <c r="B33" s="313"/>
      <c r="C33" s="314" t="str">
        <f>IF(OR(C$25 = "", C$22 = ""), "",
IF(OR(C$25 = Lists_and_controls!$AO$9, C$25 = Lists_and_controls!$AO$11, C$25 = Lists_and_controls!$AO$14, C$25 = Lists_and_controls!$AO$16), MAX(Day_30),
IF(OR(C$25 = Lists_and_controls!$AO$6, C$25 = Lists_and_controls!$AO$8, C$25 = Lists_and_controls!$AO$10, C$25 = Lists_and_controls!$AO$12, C$25 = Lists_and_controls!$AO$13, C$25 = Lists_and_controls!$AO$15, C$25 = Lists_and_controls!$AO$17), MAX(Day_31),
IF(C$25 = Lists_and_controls!$AO$7, IF(INDEX(Leap_Year_YN, MATCH(C$22, Year_2, 0)) = 1, MAX(Day_Feb_LY), MAX(Day_Feb) )))))</f>
        <v/>
      </c>
      <c r="D33" s="314"/>
      <c r="E33" s="314" t="str">
        <f>IF(OR(E$25 = "", E$22 = ""), "",
IF(OR(E$25 = Lists_and_controls!$AO$9, E$25 = Lists_and_controls!$AO$11, E$25 = Lists_and_controls!$AO$14, E$25 = Lists_and_controls!$AO$16), MAX(Day_30),
IF(OR(E$25 = Lists_and_controls!$AO$6, E$25 = Lists_and_controls!$AO$8, E$25 = Lists_and_controls!$AO$10, E$25 = Lists_and_controls!$AO$12, E$25 = Lists_and_controls!$AO$13, E$25 = Lists_and_controls!$AO$15, E$25 = Lists_and_controls!$AO$17), MAX(Day_31),
IF(E$25 = Lists_and_controls!$AO$7, IF(INDEX(Leap_Year_YN, MATCH(E$22, Year_2, 0)) = 1, MAX(Day_Feb_LY), MAX(Day_Feb) )))))</f>
        <v/>
      </c>
      <c r="F33" s="314"/>
      <c r="G33" s="314" t="str">
        <f>IF(OR(G$25 = "", G$22 = ""), "",
IF(OR(G$25 = Lists_and_controls!$AO$9, G$25 = Lists_and_controls!$AO$11, G$25 = Lists_and_controls!$AO$14, G$25 = Lists_and_controls!$AO$16), MAX(Day_30),
IF(OR(G$25 = Lists_and_controls!$AO$6, G$25 = Lists_and_controls!$AO$8, G$25 = Lists_and_controls!$AO$10, G$25 = Lists_and_controls!$AO$12, G$25 = Lists_and_controls!$AO$13, G$25 = Lists_and_controls!$AO$15, G$25 = Lists_and_controls!$AO$17), MAX(Day_31),
IF(G$25 = Lists_and_controls!$AO$7, IF(INDEX(Leap_Year_YN, MATCH(G$22, Year_2, 0)) = 1, MAX(Day_Feb_LY), MAX(Day_Feb) )))))</f>
        <v/>
      </c>
      <c r="H33" s="314"/>
      <c r="I33" s="314" t="str">
        <f>IF(OR(I$25 = "", I$22 = ""), "",
IF(OR(I$25 = Lists_and_controls!$AO$9, I$25 = Lists_and_controls!$AO$11, I$25 = Lists_and_controls!$AO$14, I$25 = Lists_and_controls!$AO$16), MAX(Day_30),
IF(OR(I$25 = Lists_and_controls!$AO$6, I$25 = Lists_and_controls!$AO$8, I$25 = Lists_and_controls!$AO$10, I$25 = Lists_and_controls!$AO$12, I$25 = Lists_and_controls!$AO$13, I$25 = Lists_and_controls!$AO$15, I$25 = Lists_and_controls!$AO$17), MAX(Day_31),
IF(I$25 = Lists_and_controls!$AO$7, IF(INDEX(Leap_Year_YN, MATCH(I$22, Year_2, 0)) = 1, MAX(Day_Feb_LY), MAX(Day_Feb) )))))</f>
        <v/>
      </c>
      <c r="J33" s="314"/>
      <c r="K33" s="314" t="str">
        <f>IF(OR(K$25 = "", K$22 = ""), "",
IF(OR(K$25 = Lists_and_controls!$AO$9, K$25 = Lists_and_controls!$AO$11, K$25 = Lists_and_controls!$AO$14, K$25 = Lists_and_controls!$AO$16), MAX(Day_30),
IF(OR(K$25 = Lists_and_controls!$AO$6, K$25 = Lists_and_controls!$AO$8, K$25 = Lists_and_controls!$AO$10, K$25 = Lists_and_controls!$AO$12, K$25 = Lists_and_controls!$AO$13, K$25 = Lists_and_controls!$AO$15, K$25 = Lists_and_controls!$AO$17), MAX(Day_31),
IF(K$25 = Lists_and_controls!$AO$7, IF(INDEX(Leap_Year_YN, MATCH(K$22, Year_2, 0)) = 1, MAX(Day_Feb_LY), MAX(Day_Feb) )))))</f>
        <v/>
      </c>
      <c r="L33" s="314"/>
      <c r="M33" s="314" t="str">
        <f>IF(OR(M$25 = "", M$22 = ""), "",
IF(OR(M$25 = Lists_and_controls!$AO$9, M$25 = Lists_and_controls!$AO$11, M$25 = Lists_and_controls!$AO$14, M$25 = Lists_and_controls!$AO$16), MAX(Day_30),
IF(OR(M$25 = Lists_and_controls!$AO$6, M$25 = Lists_and_controls!$AO$8, M$25 = Lists_and_controls!$AO$10, M$25 = Lists_and_controls!$AO$12, M$25 = Lists_and_controls!$AO$13, M$25 = Lists_and_controls!$AO$15, M$25 = Lists_and_controls!$AO$17), MAX(Day_31),
IF(M$25 = Lists_and_controls!$AO$7, IF(INDEX(Leap_Year_YN, MATCH(M$22, Year_2, 0)) = 1, MAX(Day_Feb_LY), MAX(Day_Feb) )))))</f>
        <v/>
      </c>
      <c r="N33" s="314"/>
    </row>
    <row r="34" spans="1:14" x14ac:dyDescent="0.35">
      <c r="A34" s="313"/>
      <c r="B34" s="313"/>
      <c r="C34" s="315"/>
      <c r="D34" s="315"/>
      <c r="E34" s="315"/>
      <c r="F34" s="315"/>
      <c r="G34" s="315"/>
      <c r="H34" s="315"/>
      <c r="I34" s="315"/>
      <c r="J34" s="315"/>
      <c r="K34" s="315"/>
      <c r="L34" s="315"/>
      <c r="M34" s="315"/>
      <c r="N34" s="315"/>
    </row>
    <row r="35" spans="1:14" x14ac:dyDescent="0.35">
      <c r="A35" s="309" t="s">
        <v>160</v>
      </c>
      <c r="B35" s="309"/>
      <c r="C35" s="316" t="str">
        <f>IF(AND(C$22 &lt;&gt; "", C$25 &lt;&gt; "", C$28 &lt;&gt; ""), DATE(C$22, INDEX(Month_value, MATCH(C$25, Month, 0)), C$28), "")</f>
        <v/>
      </c>
      <c r="D35" s="316"/>
      <c r="E35" s="316" t="str">
        <f>IF(AND(E$22 &lt;&gt; "", E$25 &lt;&gt; "", E$28 &lt;&gt; ""), DATE(E$22, INDEX(Month_value, MATCH(E$25, Month, 0)), E$28), "")</f>
        <v/>
      </c>
      <c r="F35" s="316"/>
      <c r="G35" s="316" t="str">
        <f>IF(AND(G$22 &lt;&gt; "", G$25 &lt;&gt; "", G$28 &lt;&gt; ""), DATE(G$22, INDEX(Month_value, MATCH(G$25, Month, 0)), G$28), "")</f>
        <v/>
      </c>
      <c r="H35" s="316"/>
      <c r="I35" s="316" t="str">
        <f>IF(AND(I$22 &lt;&gt; "", I$25 &lt;&gt; "", I$28 &lt;&gt; ""), DATE(I$22, INDEX(Month_value, MATCH(I$25, Month, 0)), I$28), "")</f>
        <v/>
      </c>
      <c r="J35" s="316"/>
      <c r="K35" s="316" t="str">
        <f>IF(AND(K$22 &lt;&gt; "", K$25 &lt;&gt; "", K$28 &lt;&gt; ""), DATE(K$22, INDEX(Month_value, MATCH(K$25, Month, 0)), K$28), "")</f>
        <v/>
      </c>
      <c r="L35" s="316"/>
      <c r="M35" s="316" t="str">
        <f>IF(AND(M$22 &lt;&gt; "", M$25 &lt;&gt; "", M$28 &lt;&gt; ""), DATE(M$22, INDEX(Month_value, MATCH(M$25, Month, 0)), M$28), "")</f>
        <v/>
      </c>
      <c r="N35" s="316"/>
    </row>
    <row r="36" spans="1:14" x14ac:dyDescent="0.35">
      <c r="A36" s="309"/>
      <c r="B36" s="309"/>
      <c r="C36" s="316"/>
      <c r="D36" s="316"/>
      <c r="E36" s="316"/>
      <c r="F36" s="316"/>
      <c r="G36" s="316"/>
      <c r="H36" s="316"/>
      <c r="I36" s="316"/>
      <c r="J36" s="316"/>
      <c r="K36" s="316"/>
      <c r="L36" s="316"/>
      <c r="M36" s="316"/>
      <c r="N36" s="316"/>
    </row>
    <row r="37" spans="1:14" x14ac:dyDescent="0.35">
      <c r="A37" s="309"/>
      <c r="B37" s="309"/>
      <c r="C37" s="316"/>
      <c r="D37" s="316"/>
      <c r="E37" s="316"/>
      <c r="F37" s="316"/>
      <c r="G37" s="316"/>
      <c r="H37" s="316"/>
      <c r="I37" s="316"/>
      <c r="J37" s="316"/>
      <c r="K37" s="316"/>
      <c r="L37" s="316"/>
      <c r="M37" s="316"/>
      <c r="N37" s="316"/>
    </row>
    <row r="38" spans="1:14" ht="15.65" customHeight="1" x14ac:dyDescent="0.35">
      <c r="A38" s="309" t="s">
        <v>295</v>
      </c>
      <c r="B38" s="309"/>
      <c r="C38" s="310"/>
      <c r="D38" s="310"/>
      <c r="E38" s="310"/>
      <c r="F38" s="310"/>
      <c r="G38" s="310"/>
      <c r="H38" s="310"/>
      <c r="I38" s="310"/>
      <c r="J38" s="310"/>
      <c r="K38" s="310"/>
      <c r="L38" s="310"/>
      <c r="M38" s="310"/>
      <c r="N38" s="310"/>
    </row>
    <row r="39" spans="1:14" x14ac:dyDescent="0.35">
      <c r="A39" s="309"/>
      <c r="B39" s="309"/>
      <c r="C39" s="310"/>
      <c r="D39" s="310"/>
      <c r="E39" s="310"/>
      <c r="F39" s="310"/>
      <c r="G39" s="310"/>
      <c r="H39" s="310"/>
      <c r="I39" s="310"/>
      <c r="J39" s="310"/>
      <c r="K39" s="310"/>
      <c r="L39" s="310"/>
      <c r="M39" s="310"/>
      <c r="N39" s="310"/>
    </row>
    <row r="40" spans="1:14" x14ac:dyDescent="0.35">
      <c r="A40" s="309"/>
      <c r="B40" s="309"/>
      <c r="C40" s="310"/>
      <c r="D40" s="310"/>
      <c r="E40" s="310"/>
      <c r="F40" s="310"/>
      <c r="G40" s="310"/>
      <c r="H40" s="310"/>
      <c r="I40" s="310"/>
      <c r="J40" s="310"/>
      <c r="K40" s="310"/>
      <c r="L40" s="310"/>
      <c r="M40" s="310"/>
      <c r="N40" s="310"/>
    </row>
    <row r="41" spans="1:14" x14ac:dyDescent="0.35">
      <c r="A41" s="309"/>
      <c r="B41" s="309"/>
      <c r="C41" s="310"/>
      <c r="D41" s="310"/>
      <c r="E41" s="310"/>
      <c r="F41" s="310"/>
      <c r="G41" s="310"/>
      <c r="H41" s="310"/>
      <c r="I41" s="310"/>
      <c r="J41" s="310"/>
      <c r="K41" s="310"/>
      <c r="L41" s="310"/>
      <c r="M41" s="310"/>
      <c r="N41" s="310"/>
    </row>
    <row r="42" spans="1:14" x14ac:dyDescent="0.35">
      <c r="A42" s="309"/>
      <c r="B42" s="309"/>
      <c r="C42" s="317"/>
      <c r="D42" s="317"/>
      <c r="E42" s="317"/>
      <c r="F42" s="317"/>
      <c r="G42" s="317"/>
      <c r="H42" s="317"/>
      <c r="I42" s="317"/>
      <c r="J42" s="317"/>
      <c r="K42" s="317"/>
      <c r="L42" s="317"/>
      <c r="M42" s="317"/>
      <c r="N42" s="317"/>
    </row>
    <row r="43" spans="1:14" x14ac:dyDescent="0.35">
      <c r="A43" s="309"/>
      <c r="B43" s="309"/>
      <c r="C43" s="310"/>
      <c r="D43" s="310"/>
      <c r="E43" s="310"/>
      <c r="F43" s="310"/>
      <c r="G43" s="310"/>
      <c r="H43" s="310"/>
      <c r="I43" s="310"/>
      <c r="J43" s="310"/>
      <c r="K43" s="310"/>
      <c r="L43" s="310"/>
      <c r="M43" s="310"/>
      <c r="N43" s="310"/>
    </row>
    <row r="44" spans="1:14" x14ac:dyDescent="0.35">
      <c r="A44" s="309"/>
      <c r="B44" s="309"/>
      <c r="C44" s="310"/>
      <c r="D44" s="310"/>
      <c r="E44" s="310"/>
      <c r="F44" s="310"/>
      <c r="G44" s="310"/>
      <c r="H44" s="310"/>
      <c r="I44" s="310"/>
      <c r="J44" s="310"/>
      <c r="K44" s="310"/>
      <c r="L44" s="310"/>
      <c r="M44" s="310"/>
      <c r="N44" s="310"/>
    </row>
    <row r="45" spans="1:14" x14ac:dyDescent="0.35">
      <c r="A45" s="309"/>
      <c r="B45" s="309"/>
      <c r="C45" s="310"/>
      <c r="D45" s="310"/>
      <c r="E45" s="310"/>
      <c r="F45" s="310"/>
      <c r="G45" s="310"/>
      <c r="H45" s="310"/>
      <c r="I45" s="310"/>
      <c r="J45" s="310"/>
      <c r="K45" s="310"/>
      <c r="L45" s="310"/>
      <c r="M45" s="310"/>
      <c r="N45" s="310"/>
    </row>
    <row r="46" spans="1:14" x14ac:dyDescent="0.35">
      <c r="A46" s="309" t="s">
        <v>295</v>
      </c>
      <c r="B46" s="309"/>
      <c r="C46" s="318" t="str">
        <f xml:space="preserve"> C$38 &amp; C$39 &amp; C$40 &amp; C$41 &amp; " " &amp; C$43 &amp; C$44 &amp; C$45</f>
        <v xml:space="preserve"> </v>
      </c>
      <c r="D46" s="318"/>
      <c r="E46" s="318" t="str">
        <f t="shared" ref="E46" si="0" xml:space="preserve"> E$38 &amp; E$39 &amp; E$40 &amp; E$41 &amp; " " &amp; E$43 &amp; E$44 &amp; E$45</f>
        <v xml:space="preserve"> </v>
      </c>
      <c r="F46" s="318"/>
      <c r="G46" s="318" t="str">
        <f t="shared" ref="G46" si="1" xml:space="preserve"> G$38 &amp; G$39 &amp; G$40 &amp; G$41 &amp; " " &amp; G$43 &amp; G$44 &amp; G$45</f>
        <v xml:space="preserve"> </v>
      </c>
      <c r="H46" s="318"/>
      <c r="I46" s="318" t="str">
        <f t="shared" ref="I46" si="2" xml:space="preserve"> I$38 &amp; I$39 &amp; I$40 &amp; I$41 &amp; " " &amp; I$43 &amp; I$44 &amp; I$45</f>
        <v xml:space="preserve"> </v>
      </c>
      <c r="J46" s="318"/>
      <c r="K46" s="318" t="str">
        <f t="shared" ref="K46" si="3" xml:space="preserve"> K$38 &amp; K$39 &amp; K$40 &amp; K$41 &amp; " " &amp; K$43 &amp; K$44 &amp; K$45</f>
        <v xml:space="preserve"> </v>
      </c>
      <c r="L46" s="318"/>
      <c r="M46" s="318" t="str">
        <f t="shared" ref="M46" si="4" xml:space="preserve"> M$38 &amp; M$39 &amp; M$40 &amp; M$41 &amp; " " &amp; M$43 &amp; M$44 &amp; M$45</f>
        <v xml:space="preserve"> </v>
      </c>
      <c r="N46" s="318"/>
    </row>
    <row r="47" spans="1:14" x14ac:dyDescent="0.35">
      <c r="A47" s="309"/>
      <c r="B47" s="309"/>
      <c r="C47" s="318"/>
      <c r="D47" s="318"/>
      <c r="E47" s="318"/>
      <c r="F47" s="318"/>
      <c r="G47" s="318"/>
      <c r="H47" s="318"/>
      <c r="I47" s="318"/>
      <c r="J47" s="318"/>
      <c r="K47" s="318"/>
      <c r="L47" s="318"/>
      <c r="M47" s="318"/>
      <c r="N47" s="318"/>
    </row>
    <row r="48" spans="1:14" x14ac:dyDescent="0.35">
      <c r="A48" s="309"/>
      <c r="B48" s="309"/>
      <c r="C48" s="318"/>
      <c r="D48" s="318"/>
      <c r="E48" s="318"/>
      <c r="F48" s="318"/>
      <c r="G48" s="318"/>
      <c r="H48" s="318"/>
      <c r="I48" s="318"/>
      <c r="J48" s="318"/>
      <c r="K48" s="318"/>
      <c r="L48" s="318"/>
      <c r="M48" s="318"/>
      <c r="N48" s="318"/>
    </row>
    <row r="49" spans="1:14" ht="15.65" customHeight="1" x14ac:dyDescent="0.35">
      <c r="A49" s="309" t="s">
        <v>296</v>
      </c>
      <c r="B49" s="309"/>
      <c r="C49" s="310"/>
      <c r="D49" s="310"/>
      <c r="E49" s="310"/>
      <c r="F49" s="310"/>
      <c r="G49" s="310"/>
      <c r="H49" s="310"/>
      <c r="I49" s="310"/>
      <c r="J49" s="310"/>
      <c r="K49" s="310"/>
      <c r="L49" s="310"/>
      <c r="M49" s="310"/>
      <c r="N49" s="310"/>
    </row>
    <row r="50" spans="1:14" x14ac:dyDescent="0.35">
      <c r="A50" s="309"/>
      <c r="B50" s="309"/>
      <c r="C50" s="310"/>
      <c r="D50" s="310"/>
      <c r="E50" s="310"/>
      <c r="F50" s="310"/>
      <c r="G50" s="310"/>
      <c r="H50" s="310"/>
      <c r="I50" s="310"/>
      <c r="J50" s="310"/>
      <c r="K50" s="310"/>
      <c r="L50" s="310"/>
      <c r="M50" s="310"/>
      <c r="N50" s="310"/>
    </row>
    <row r="51" spans="1:14" x14ac:dyDescent="0.35">
      <c r="A51" s="309"/>
      <c r="B51" s="309"/>
      <c r="C51" s="310"/>
      <c r="D51" s="310"/>
      <c r="E51" s="310"/>
      <c r="F51" s="310"/>
      <c r="G51" s="310"/>
      <c r="H51" s="310"/>
      <c r="I51" s="310"/>
      <c r="J51" s="310"/>
      <c r="K51" s="310"/>
      <c r="L51" s="310"/>
      <c r="M51" s="310"/>
      <c r="N51" s="310"/>
    </row>
    <row r="52" spans="1:14" x14ac:dyDescent="0.35">
      <c r="A52" s="309"/>
      <c r="B52" s="309"/>
      <c r="C52" s="310"/>
      <c r="D52" s="310"/>
      <c r="E52" s="310"/>
      <c r="F52" s="310"/>
      <c r="G52" s="310"/>
      <c r="H52" s="310"/>
      <c r="I52" s="310"/>
      <c r="J52" s="310"/>
      <c r="K52" s="310"/>
      <c r="L52" s="310"/>
      <c r="M52" s="310"/>
      <c r="N52" s="310"/>
    </row>
    <row r="53" spans="1:14" x14ac:dyDescent="0.35">
      <c r="A53" s="309"/>
      <c r="B53" s="309"/>
      <c r="C53" s="310"/>
      <c r="D53" s="310"/>
      <c r="E53" s="310"/>
      <c r="F53" s="310"/>
      <c r="G53" s="310"/>
      <c r="H53" s="310"/>
      <c r="I53" s="310"/>
      <c r="J53" s="310"/>
      <c r="K53" s="310"/>
      <c r="L53" s="310"/>
      <c r="M53" s="310"/>
      <c r="N53" s="310"/>
    </row>
    <row r="56" spans="1:14" ht="15.65" customHeight="1" x14ac:dyDescent="0.35"/>
    <row r="87" ht="15.65" customHeight="1" x14ac:dyDescent="0.35"/>
    <row r="118" ht="15.65" customHeight="1" x14ac:dyDescent="0.35"/>
  </sheetData>
  <sheetProtection algorithmName="SHA-512" hashValue="21WpyjPjy90lUu7YZbmHZRKVnAp9LEWv0FoQQi2AnwzsuVc4MhCRwiUML6mB0suUgQf+vQTC1n6O6kGaDT7hCw==" saltValue="vRcdoFPh1V8Nb+q+GrpCjA==" spinCount="100000" sheet="1" objects="1" scenarios="1" selectLockedCells="1"/>
  <mergeCells count="139">
    <mergeCell ref="M46:N48"/>
    <mergeCell ref="A49:B53"/>
    <mergeCell ref="C49:D53"/>
    <mergeCell ref="E49:F53"/>
    <mergeCell ref="G49:H53"/>
    <mergeCell ref="I49:J53"/>
    <mergeCell ref="K49:L53"/>
    <mergeCell ref="M49:N53"/>
    <mergeCell ref="A46:B48"/>
    <mergeCell ref="C46:D48"/>
    <mergeCell ref="E46:F48"/>
    <mergeCell ref="G46:H48"/>
    <mergeCell ref="I46:J48"/>
    <mergeCell ref="K46:L48"/>
    <mergeCell ref="C45:D45"/>
    <mergeCell ref="E45:F45"/>
    <mergeCell ref="G45:H45"/>
    <mergeCell ref="I45:J45"/>
    <mergeCell ref="K45:L45"/>
    <mergeCell ref="M45:N45"/>
    <mergeCell ref="C44:D44"/>
    <mergeCell ref="E44:F44"/>
    <mergeCell ref="G44:H44"/>
    <mergeCell ref="I44:J44"/>
    <mergeCell ref="K44:L44"/>
    <mergeCell ref="M44:N44"/>
    <mergeCell ref="C43:D43"/>
    <mergeCell ref="E43:F43"/>
    <mergeCell ref="G43:H43"/>
    <mergeCell ref="I43:J43"/>
    <mergeCell ref="K43:L43"/>
    <mergeCell ref="M43:N43"/>
    <mergeCell ref="C42:D42"/>
    <mergeCell ref="E42:F42"/>
    <mergeCell ref="G42:H42"/>
    <mergeCell ref="I42:J42"/>
    <mergeCell ref="K42:L42"/>
    <mergeCell ref="M42:N42"/>
    <mergeCell ref="C41:D41"/>
    <mergeCell ref="E41:F41"/>
    <mergeCell ref="G41:H41"/>
    <mergeCell ref="I41:J41"/>
    <mergeCell ref="K41:L41"/>
    <mergeCell ref="M41:N41"/>
    <mergeCell ref="G39:H39"/>
    <mergeCell ref="I39:J39"/>
    <mergeCell ref="K39:L39"/>
    <mergeCell ref="M39:N39"/>
    <mergeCell ref="C40:D40"/>
    <mergeCell ref="E40:F40"/>
    <mergeCell ref="G40:H40"/>
    <mergeCell ref="I40:J40"/>
    <mergeCell ref="K40:L40"/>
    <mergeCell ref="M40:N40"/>
    <mergeCell ref="M35:N37"/>
    <mergeCell ref="A38:B45"/>
    <mergeCell ref="C38:D38"/>
    <mergeCell ref="E38:F38"/>
    <mergeCell ref="G38:H38"/>
    <mergeCell ref="I38:J38"/>
    <mergeCell ref="K38:L38"/>
    <mergeCell ref="M38:N38"/>
    <mergeCell ref="C39:D39"/>
    <mergeCell ref="E39:F39"/>
    <mergeCell ref="A35:B37"/>
    <mergeCell ref="C35:D37"/>
    <mergeCell ref="E35:F37"/>
    <mergeCell ref="G35:H37"/>
    <mergeCell ref="I35:J37"/>
    <mergeCell ref="K35:L37"/>
    <mergeCell ref="M28:N30"/>
    <mergeCell ref="C33:D34"/>
    <mergeCell ref="E33:F34"/>
    <mergeCell ref="G33:H34"/>
    <mergeCell ref="I33:J34"/>
    <mergeCell ref="K33:L34"/>
    <mergeCell ref="M33:N34"/>
    <mergeCell ref="A28:B30"/>
    <mergeCell ref="C28:D30"/>
    <mergeCell ref="E28:F30"/>
    <mergeCell ref="G28:H30"/>
    <mergeCell ref="I28:J30"/>
    <mergeCell ref="K28:L30"/>
    <mergeCell ref="M22:N24"/>
    <mergeCell ref="A25:B27"/>
    <mergeCell ref="C25:D27"/>
    <mergeCell ref="E25:F27"/>
    <mergeCell ref="G25:H27"/>
    <mergeCell ref="I25:J27"/>
    <mergeCell ref="K25:L27"/>
    <mergeCell ref="M25:N27"/>
    <mergeCell ref="A22:B24"/>
    <mergeCell ref="C22:D24"/>
    <mergeCell ref="E22:F24"/>
    <mergeCell ref="G22:H24"/>
    <mergeCell ref="I22:J24"/>
    <mergeCell ref="K22:L24"/>
    <mergeCell ref="M15:N16"/>
    <mergeCell ref="A17:B21"/>
    <mergeCell ref="C17:D21"/>
    <mergeCell ref="E17:F21"/>
    <mergeCell ref="G17:H21"/>
    <mergeCell ref="I17:J21"/>
    <mergeCell ref="K17:L21"/>
    <mergeCell ref="M17:N21"/>
    <mergeCell ref="A15:B16"/>
    <mergeCell ref="C15:D16"/>
    <mergeCell ref="E15:F16"/>
    <mergeCell ref="G15:H16"/>
    <mergeCell ref="I15:J16"/>
    <mergeCell ref="K15:L16"/>
    <mergeCell ref="M10:N12"/>
    <mergeCell ref="A13:B14"/>
    <mergeCell ref="C13:D14"/>
    <mergeCell ref="E13:F14"/>
    <mergeCell ref="G13:H14"/>
    <mergeCell ref="I13:J14"/>
    <mergeCell ref="K13:L14"/>
    <mergeCell ref="M13:N14"/>
    <mergeCell ref="A10:B12"/>
    <mergeCell ref="C10:D12"/>
    <mergeCell ref="E10:F12"/>
    <mergeCell ref="G10:H12"/>
    <mergeCell ref="I10:J12"/>
    <mergeCell ref="K10:L12"/>
    <mergeCell ref="M6:N7"/>
    <mergeCell ref="A8:B9"/>
    <mergeCell ref="C8:D9"/>
    <mergeCell ref="E8:F9"/>
    <mergeCell ref="G8:H9"/>
    <mergeCell ref="I8:J9"/>
    <mergeCell ref="K8:L9"/>
    <mergeCell ref="M8:N9"/>
    <mergeCell ref="A6:B7"/>
    <mergeCell ref="C6:D7"/>
    <mergeCell ref="E6:F7"/>
    <mergeCell ref="G6:H7"/>
    <mergeCell ref="I6:J7"/>
    <mergeCell ref="K6:L7"/>
  </mergeCells>
  <dataValidations count="10">
    <dataValidation type="custom" allowBlank="1" showInputMessage="1" showErrorMessage="1" errorTitle="Error" error="Please enter the child's Unique Pupil Number (UPN)." sqref="C49:N53" xr:uid="{0D81FCE5-5B8E-402D-9416-7D2C59970FBC}">
      <formula1>AND(LEN(C$49)=UPN_length, ISERROR(SEARCH(" ",C$49)), NOT(ISNUMBER(VALUE(LEFT(C$49, 1)))))</formula1>
    </dataValidation>
    <dataValidation type="list" allowBlank="1" showInputMessage="1" showErrorMessage="1" errorTitle="Error" error="Please select from the drop down menu." sqref="C43:N43" xr:uid="{AE2CE8A0-2EF1-4895-8446-B38FD17CBF7B}">
      <formula1>Postcode_numeric</formula1>
    </dataValidation>
    <dataValidation type="list" allowBlank="1" showInputMessage="1" showErrorMessage="1" errorTitle="Error" error="Please select from the drop down menu." sqref="C40:N41" xr:uid="{293BFDC0-FCE9-408B-B487-68096BC2A476}">
      <formula1>Postcode_all</formula1>
    </dataValidation>
    <dataValidation type="list" allowBlank="1" showInputMessage="1" showErrorMessage="1" errorTitle="Error" error="Please select from the drop down menu." sqref="C39:N39" xr:uid="{63627935-6675-4BF7-BB42-A0F7C030FFFB}">
      <formula1>Postcode_alpha_numeric</formula1>
    </dataValidation>
    <dataValidation type="list" allowBlank="1" showInputMessage="1" showErrorMessage="1" errorTitle="Error" error="Please select from the drop down menu." sqref="C38:N38 C44:N45" xr:uid="{4266C1FB-F288-46B0-93A1-32841F7F7452}">
      <formula1>Postcode_alpha</formula1>
    </dataValidation>
    <dataValidation type="whole" allowBlank="1" showInputMessage="1" showErrorMessage="1" errorTitle="Error" error="Please enter a valid date." sqref="C28:N30" xr:uid="{57535065-D1C0-48E9-97F7-C38AE0BDC0A8}">
      <formula1>DoB_Day_Min</formula1>
      <formula2>C$33</formula2>
    </dataValidation>
    <dataValidation type="list" allowBlank="1" showInputMessage="1" showErrorMessage="1" errorTitle="Error" error="Please select from the drop down menu." sqref="C25:N27" xr:uid="{0A3308A5-6E79-43CC-B4CA-0C2DA8AD9203}">
      <formula1>Month</formula1>
    </dataValidation>
    <dataValidation type="list" allowBlank="1" showInputMessage="1" showErrorMessage="1" errorTitle="Error" error="Please select from the drop down menu." sqref="C22:N24" xr:uid="{25578503-441F-4B56-B58E-DDB0F9D7C928}">
      <formula1>Year_1</formula1>
    </dataValidation>
    <dataValidation type="list" allowBlank="1" showInputMessage="1" showErrorMessage="1" errorTitle="Error" error="Please select from the drop down menu." sqref="C15:N16" xr:uid="{67C7DD6D-1175-4F01-87AE-5AFA0563B3B1}">
      <formula1>Gender</formula1>
    </dataValidation>
    <dataValidation type="list" allowBlank="1" showInputMessage="1" showErrorMessage="1" errorTitle="Error" error="Please select from the drop down menu." sqref="C13:N14" xr:uid="{3184038D-90C2-4803-BB95-E1A3A903D4C7}">
      <formula1>Sex_at_birth</formula1>
    </dataValidation>
  </dataValidations>
  <pageMargins left="0.7" right="0.7" top="0.75" bottom="0.75" header="0.3" footer="0.3"/>
  <pageSetup paperSize="9" orientation="landscape" r:id="rId1"/>
  <headerFooter>
    <oddFooter>&amp;L&amp;"-,Bold"MD1 2023/24 (Part 10)&amp;C&amp;"-,Bold"Page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35DC-9DE3-40BE-A965-E3716FE2F304}">
  <sheetPr codeName="Sheet11">
    <tabColor rgb="FF183860"/>
  </sheetPr>
  <dimension ref="A1:L30"/>
  <sheetViews>
    <sheetView workbookViewId="0">
      <selection sqref="A1:L1"/>
    </sheetView>
  </sheetViews>
  <sheetFormatPr defaultColWidth="0" defaultRowHeight="14" customHeight="1" zeroHeight="1" x14ac:dyDescent="0.3"/>
  <cols>
    <col min="1" max="3" width="10.54296875" style="320" customWidth="1"/>
    <col min="4" max="6" width="20.54296875" style="320" customWidth="1"/>
    <col min="7" max="7" width="10.54296875" style="320" customWidth="1"/>
    <col min="8" max="10" width="20.54296875" style="320" customWidth="1"/>
    <col min="11" max="12" width="10.54296875" style="320" customWidth="1"/>
    <col min="13" max="16384" width="8.7265625" style="320" hidden="1"/>
  </cols>
  <sheetData>
    <row r="1" spans="1:12" ht="30" customHeight="1" x14ac:dyDescent="0.3">
      <c r="A1" s="319" t="s">
        <v>297</v>
      </c>
      <c r="B1" s="319"/>
      <c r="C1" s="319"/>
      <c r="D1" s="319"/>
      <c r="E1" s="319"/>
      <c r="F1" s="319"/>
      <c r="G1" s="319"/>
      <c r="H1" s="319"/>
      <c r="I1" s="319"/>
      <c r="J1" s="319"/>
      <c r="K1" s="319"/>
      <c r="L1" s="319"/>
    </row>
    <row r="2" spans="1:12" ht="30" customHeight="1" x14ac:dyDescent="0.3">
      <c r="A2" s="321"/>
      <c r="B2" s="321"/>
      <c r="C2" s="321"/>
      <c r="D2" s="321"/>
      <c r="E2" s="321"/>
      <c r="F2" s="321"/>
      <c r="G2" s="321"/>
      <c r="H2" s="321"/>
      <c r="I2" s="321"/>
      <c r="J2" s="321"/>
      <c r="K2" s="321"/>
      <c r="L2" s="321"/>
    </row>
    <row r="3" spans="1:12" ht="30" customHeight="1" x14ac:dyDescent="0.3">
      <c r="A3" s="321"/>
      <c r="B3" s="322">
        <v>1</v>
      </c>
      <c r="C3" s="321"/>
      <c r="D3" s="323" t="s">
        <v>298</v>
      </c>
      <c r="E3" s="323"/>
      <c r="F3" s="323"/>
      <c r="G3" s="321"/>
      <c r="H3" s="323" t="s">
        <v>299</v>
      </c>
      <c r="I3" s="323"/>
      <c r="J3" s="323"/>
      <c r="K3" s="321"/>
      <c r="L3" s="321"/>
    </row>
    <row r="4" spans="1:12" ht="30" customHeight="1" x14ac:dyDescent="0.3">
      <c r="A4" s="321"/>
      <c r="B4" s="321"/>
      <c r="C4" s="321"/>
      <c r="D4" s="321"/>
      <c r="E4" s="321"/>
      <c r="F4" s="321"/>
      <c r="G4" s="321"/>
      <c r="H4" s="321"/>
      <c r="I4" s="321"/>
      <c r="J4" s="321"/>
      <c r="K4" s="321"/>
      <c r="L4" s="321"/>
    </row>
    <row r="5" spans="1:12" ht="30" customHeight="1" x14ac:dyDescent="0.3">
      <c r="A5" s="321"/>
      <c r="B5" s="321"/>
      <c r="C5" s="321"/>
      <c r="D5" s="324"/>
      <c r="E5" s="325"/>
      <c r="F5" s="326"/>
      <c r="G5" s="321"/>
      <c r="H5" s="324"/>
      <c r="I5" s="325"/>
      <c r="J5" s="326"/>
      <c r="K5" s="321"/>
      <c r="L5" s="321"/>
    </row>
    <row r="6" spans="1:12" ht="15" customHeight="1" x14ac:dyDescent="0.3">
      <c r="A6" s="321"/>
      <c r="B6" s="321"/>
      <c r="C6" s="321"/>
      <c r="D6" s="321"/>
      <c r="E6" s="321"/>
      <c r="F6" s="321"/>
      <c r="G6" s="321"/>
      <c r="H6" s="321"/>
      <c r="I6" s="321"/>
      <c r="J6" s="321"/>
      <c r="K6" s="321"/>
      <c r="L6" s="321"/>
    </row>
    <row r="7" spans="1:12" ht="15" customHeight="1" x14ac:dyDescent="0.3">
      <c r="A7" s="321"/>
      <c r="B7" s="321"/>
      <c r="C7" s="321"/>
      <c r="D7" s="321"/>
      <c r="E7" s="321"/>
      <c r="F7" s="321"/>
      <c r="G7" s="321"/>
      <c r="H7" s="321"/>
      <c r="I7" s="321"/>
      <c r="J7" s="321"/>
      <c r="K7" s="321"/>
      <c r="L7" s="321"/>
    </row>
    <row r="8" spans="1:12" ht="30" customHeight="1" x14ac:dyDescent="0.3">
      <c r="A8" s="321"/>
      <c r="B8" s="322">
        <v>2</v>
      </c>
      <c r="C8" s="321"/>
      <c r="D8" s="323" t="s">
        <v>300</v>
      </c>
      <c r="E8" s="323"/>
      <c r="F8" s="323"/>
      <c r="G8" s="321"/>
      <c r="H8" s="323" t="s">
        <v>301</v>
      </c>
      <c r="I8" s="323"/>
      <c r="J8" s="323"/>
      <c r="K8" s="321"/>
      <c r="L8" s="321"/>
    </row>
    <row r="9" spans="1:12" ht="30" customHeight="1" x14ac:dyDescent="0.3">
      <c r="A9" s="321"/>
      <c r="B9" s="321"/>
      <c r="C9" s="321"/>
      <c r="D9" s="321"/>
      <c r="E9" s="321"/>
      <c r="F9" s="321"/>
      <c r="G9" s="321"/>
      <c r="H9" s="321"/>
      <c r="I9" s="321"/>
      <c r="J9" s="321"/>
      <c r="K9" s="321"/>
      <c r="L9" s="321"/>
    </row>
    <row r="10" spans="1:12" ht="30" customHeight="1" x14ac:dyDescent="0.3">
      <c r="A10" s="321"/>
      <c r="B10" s="321"/>
      <c r="C10" s="321"/>
      <c r="D10" s="324"/>
      <c r="E10" s="325"/>
      <c r="F10" s="326"/>
      <c r="G10" s="321"/>
      <c r="H10" s="452" t="s">
        <v>688</v>
      </c>
      <c r="I10" s="453"/>
      <c r="J10" s="454"/>
      <c r="K10" s="321"/>
      <c r="L10" s="321"/>
    </row>
    <row r="11" spans="1:12" ht="30" customHeight="1" x14ac:dyDescent="0.3">
      <c r="A11" s="321"/>
      <c r="B11" s="321"/>
      <c r="C11" s="321"/>
      <c r="D11" s="321"/>
      <c r="E11" s="321"/>
      <c r="F11" s="321"/>
      <c r="G11" s="321"/>
      <c r="H11" s="451"/>
      <c r="I11" s="451"/>
      <c r="J11" s="451"/>
      <c r="K11" s="321"/>
      <c r="L11" s="321"/>
    </row>
    <row r="12" spans="1:12" ht="30" customHeight="1" x14ac:dyDescent="0.3">
      <c r="A12" s="321"/>
      <c r="B12" s="321"/>
      <c r="C12" s="321"/>
      <c r="D12" s="321"/>
      <c r="E12" s="321"/>
      <c r="F12" s="321"/>
      <c r="G12" s="321"/>
      <c r="H12" s="321"/>
      <c r="I12" s="321"/>
      <c r="J12" s="321"/>
      <c r="K12" s="321"/>
      <c r="L12" s="321"/>
    </row>
    <row r="13" spans="1:12" ht="30" customHeight="1" x14ac:dyDescent="0.3">
      <c r="A13" s="321"/>
      <c r="B13" s="321"/>
      <c r="C13" s="321"/>
      <c r="D13" s="321"/>
      <c r="E13" s="321"/>
      <c r="F13" s="321"/>
      <c r="G13" s="321"/>
      <c r="H13" s="321"/>
      <c r="I13" s="321"/>
      <c r="J13" s="321"/>
      <c r="K13" s="321"/>
      <c r="L13" s="321"/>
    </row>
    <row r="14" spans="1:12" ht="30" customHeight="1" x14ac:dyDescent="0.3">
      <c r="A14" s="321"/>
      <c r="B14" s="321"/>
      <c r="C14" s="321"/>
      <c r="D14" s="321"/>
      <c r="E14" s="321"/>
      <c r="F14" s="321"/>
      <c r="G14" s="321"/>
      <c r="H14" s="321"/>
      <c r="I14" s="321"/>
      <c r="J14" s="321"/>
      <c r="K14" s="321"/>
      <c r="L14" s="321"/>
    </row>
    <row r="15" spans="1:12" ht="30" customHeight="1" x14ac:dyDescent="0.3">
      <c r="A15" s="321"/>
      <c r="B15" s="321"/>
      <c r="C15" s="321"/>
      <c r="D15" s="321"/>
      <c r="E15" s="321"/>
      <c r="F15" s="321"/>
      <c r="G15" s="321"/>
      <c r="H15" s="321"/>
      <c r="I15" s="321"/>
      <c r="J15" s="321"/>
      <c r="K15" s="321"/>
      <c r="L15" s="321"/>
    </row>
    <row r="16" spans="1:12" ht="30" customHeight="1" x14ac:dyDescent="0.3">
      <c r="A16" s="321"/>
      <c r="B16" s="321"/>
      <c r="C16" s="321"/>
      <c r="D16" s="321"/>
      <c r="E16" s="321"/>
      <c r="F16" s="321"/>
      <c r="G16" s="321"/>
      <c r="H16" s="321"/>
      <c r="I16" s="321"/>
      <c r="J16" s="321"/>
      <c r="K16" s="321"/>
      <c r="L16" s="321"/>
    </row>
    <row r="17" spans="1:12" ht="30" customHeight="1" x14ac:dyDescent="0.3">
      <c r="A17" s="321"/>
      <c r="B17" s="321"/>
      <c r="C17" s="321"/>
      <c r="D17" s="321"/>
      <c r="E17" s="321"/>
      <c r="F17" s="321"/>
      <c r="G17" s="321"/>
      <c r="H17" s="321"/>
      <c r="I17" s="321"/>
      <c r="J17" s="321"/>
      <c r="K17" s="321"/>
      <c r="L17" s="321"/>
    </row>
    <row r="18" spans="1:12" ht="30" customHeight="1" x14ac:dyDescent="0.3">
      <c r="A18" s="321"/>
      <c r="B18" s="321"/>
      <c r="C18" s="321"/>
      <c r="D18" s="321"/>
      <c r="E18" s="321"/>
      <c r="F18" s="321"/>
      <c r="G18" s="321"/>
      <c r="H18" s="321"/>
      <c r="I18" s="321"/>
      <c r="J18" s="321"/>
      <c r="K18" s="321"/>
      <c r="L18" s="321"/>
    </row>
    <row r="19" spans="1:12" ht="30" customHeight="1" x14ac:dyDescent="0.3">
      <c r="A19" s="321"/>
      <c r="B19" s="321"/>
      <c r="C19" s="321"/>
      <c r="D19" s="321"/>
      <c r="E19" s="321"/>
      <c r="F19" s="321"/>
      <c r="G19" s="321"/>
      <c r="H19" s="321"/>
      <c r="I19" s="321"/>
      <c r="J19" s="321"/>
      <c r="K19" s="321"/>
      <c r="L19" s="321"/>
    </row>
    <row r="20" spans="1:12" ht="30" customHeight="1" x14ac:dyDescent="0.3">
      <c r="A20" s="321"/>
      <c r="B20" s="321"/>
      <c r="C20" s="321"/>
      <c r="D20" s="321"/>
      <c r="E20" s="321"/>
      <c r="F20" s="321"/>
      <c r="G20" s="321"/>
      <c r="H20" s="321"/>
      <c r="I20" s="321"/>
      <c r="J20" s="321"/>
      <c r="K20" s="321"/>
      <c r="L20" s="321"/>
    </row>
    <row r="21" spans="1:12" ht="30" hidden="1" customHeight="1" x14ac:dyDescent="0.3">
      <c r="A21" s="321"/>
      <c r="B21" s="321"/>
      <c r="C21" s="321"/>
      <c r="D21" s="321"/>
      <c r="E21" s="321"/>
      <c r="F21" s="321"/>
      <c r="G21" s="321"/>
      <c r="H21" s="321"/>
      <c r="I21" s="321"/>
      <c r="J21" s="321"/>
      <c r="K21" s="321"/>
      <c r="L21" s="321"/>
    </row>
    <row r="22" spans="1:12" ht="30" hidden="1" customHeight="1" x14ac:dyDescent="0.3">
      <c r="A22" s="321"/>
      <c r="B22" s="321"/>
      <c r="C22" s="321"/>
      <c r="D22" s="321"/>
      <c r="E22" s="321"/>
      <c r="F22" s="321"/>
      <c r="G22" s="321"/>
      <c r="H22" s="321"/>
      <c r="I22" s="321"/>
      <c r="J22" s="321"/>
      <c r="K22" s="321"/>
      <c r="L22" s="321"/>
    </row>
    <row r="23" spans="1:12" ht="30" hidden="1" customHeight="1" x14ac:dyDescent="0.3">
      <c r="A23" s="321"/>
      <c r="B23" s="321"/>
      <c r="C23" s="321"/>
      <c r="D23" s="321"/>
      <c r="E23" s="321"/>
      <c r="F23" s="321"/>
      <c r="G23" s="321"/>
      <c r="H23" s="321"/>
      <c r="I23" s="321"/>
      <c r="J23" s="321"/>
      <c r="K23" s="321"/>
      <c r="L23" s="321"/>
    </row>
    <row r="24" spans="1:12" ht="30" hidden="1" customHeight="1" x14ac:dyDescent="0.3">
      <c r="A24" s="321"/>
      <c r="B24" s="321"/>
      <c r="C24" s="321"/>
      <c r="D24" s="321"/>
      <c r="E24" s="321"/>
      <c r="F24" s="321"/>
      <c r="G24" s="321"/>
      <c r="H24" s="321"/>
      <c r="I24" s="321"/>
      <c r="J24" s="321"/>
      <c r="K24" s="321"/>
      <c r="L24" s="321"/>
    </row>
    <row r="25" spans="1:12" ht="30" hidden="1" customHeight="1" x14ac:dyDescent="0.3">
      <c r="A25" s="321"/>
      <c r="B25" s="321"/>
      <c r="C25" s="321"/>
      <c r="D25" s="321"/>
      <c r="E25" s="321"/>
      <c r="F25" s="321"/>
      <c r="G25" s="321"/>
      <c r="H25" s="321"/>
      <c r="I25" s="321"/>
      <c r="J25" s="321"/>
      <c r="K25" s="321"/>
      <c r="L25" s="321"/>
    </row>
    <row r="26" spans="1:12" ht="30" hidden="1" customHeight="1" x14ac:dyDescent="0.3">
      <c r="A26" s="321"/>
      <c r="B26" s="321"/>
      <c r="C26" s="321"/>
      <c r="D26" s="321"/>
      <c r="E26" s="321"/>
      <c r="F26" s="321"/>
      <c r="G26" s="321"/>
      <c r="H26" s="321"/>
      <c r="I26" s="321"/>
      <c r="J26" s="321"/>
      <c r="K26" s="321"/>
      <c r="L26" s="321"/>
    </row>
    <row r="27" spans="1:12" ht="30" hidden="1" customHeight="1" x14ac:dyDescent="0.3">
      <c r="A27" s="321"/>
      <c r="B27" s="321"/>
      <c r="C27" s="321"/>
      <c r="D27" s="321"/>
      <c r="E27" s="321"/>
      <c r="F27" s="321"/>
      <c r="G27" s="321"/>
      <c r="H27" s="321"/>
      <c r="I27" s="321"/>
      <c r="J27" s="321"/>
      <c r="K27" s="321"/>
      <c r="L27" s="321"/>
    </row>
    <row r="28" spans="1:12" ht="25" hidden="1" customHeight="1" x14ac:dyDescent="0.3">
      <c r="A28" s="327"/>
      <c r="B28" s="327"/>
      <c r="C28" s="327"/>
      <c r="D28" s="327"/>
      <c r="E28" s="327"/>
      <c r="F28" s="327"/>
      <c r="G28" s="327"/>
      <c r="H28" s="327"/>
      <c r="I28" s="327"/>
      <c r="J28" s="327"/>
      <c r="K28" s="327"/>
      <c r="L28" s="327"/>
    </row>
    <row r="29" spans="1:12" ht="25" hidden="1" customHeight="1" x14ac:dyDescent="0.3">
      <c r="A29" s="327"/>
      <c r="B29" s="327"/>
      <c r="C29" s="327"/>
      <c r="D29" s="327"/>
      <c r="E29" s="327"/>
      <c r="F29" s="327"/>
      <c r="G29" s="327"/>
      <c r="H29" s="327"/>
      <c r="I29" s="327"/>
      <c r="J29" s="327"/>
      <c r="K29" s="327"/>
      <c r="L29" s="327"/>
    </row>
    <row r="30" spans="1:12" ht="25" hidden="1" customHeight="1" x14ac:dyDescent="0.3">
      <c r="A30" s="327"/>
      <c r="B30" s="327"/>
      <c r="C30" s="327"/>
      <c r="D30" s="327"/>
      <c r="E30" s="327"/>
      <c r="F30" s="327"/>
      <c r="G30" s="327"/>
      <c r="H30" s="327"/>
      <c r="I30" s="327"/>
      <c r="J30" s="327"/>
      <c r="K30" s="327"/>
      <c r="L30" s="327"/>
    </row>
  </sheetData>
  <sheetProtection algorithmName="SHA-512" hashValue="wtv120W7KHrITT21wxkiHSVl/MaQ9/IFBvqLcZ7yI8BZPHVyR9U8Zy8cHyskumNgPOooTOQ0hZe8vloZG7ZKFg==" saltValue="Ke3W5OvrGBDTlMiWFnNfng==" spinCount="100000" sheet="1" objects="1" scenarios="1"/>
  <mergeCells count="10">
    <mergeCell ref="D10:F10"/>
    <mergeCell ref="H10:J10"/>
    <mergeCell ref="H11:J11"/>
    <mergeCell ref="A1:L1"/>
    <mergeCell ref="D3:F3"/>
    <mergeCell ref="H3:J3"/>
    <mergeCell ref="D5:F5"/>
    <mergeCell ref="H5:J5"/>
    <mergeCell ref="D8:F8"/>
    <mergeCell ref="H8:J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Please select from the drop down menu." xr:uid="{A942C57B-729A-4A70-8F21-81CDFF9B804C}">
          <x14:formula1>
            <xm:f>Lists_and_controls!$D$6:$D$7</xm:f>
          </x14:formula1>
          <xm:sqref>D10:F10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420C-337B-41F1-AA23-0D274F92DF7D}">
  <sheetPr codeName="Sheet1">
    <tabColor rgb="FF183860"/>
  </sheetPr>
  <dimension ref="A1:EY520"/>
  <sheetViews>
    <sheetView workbookViewId="0">
      <pane xSplit="1" ySplit="5" topLeftCell="B6" activePane="bottomRight" state="frozen"/>
      <selection pane="topRight" activeCell="B1" sqref="B1"/>
      <selection pane="bottomLeft" activeCell="A6" sqref="A6"/>
      <selection pane="bottomRight"/>
    </sheetView>
  </sheetViews>
  <sheetFormatPr defaultColWidth="8.7265625" defaultRowHeight="14.5" zeroHeight="1" outlineLevelCol="1" x14ac:dyDescent="0.35"/>
  <cols>
    <col min="1" max="1" width="12.54296875" customWidth="1"/>
    <col min="2" max="11" width="17.54296875" customWidth="1"/>
    <col min="12" max="13" width="20.54296875" customWidth="1"/>
    <col min="14" max="14" width="18.54296875" customWidth="1"/>
    <col min="15" max="15" width="60.54296875" customWidth="1"/>
    <col min="16" max="20" width="17.54296875" customWidth="1"/>
    <col min="21" max="21" width="20.54296875" customWidth="1"/>
    <col min="22" max="23" width="17.54296875" customWidth="1"/>
    <col min="24" max="24" width="20.54296875" customWidth="1"/>
    <col min="25" max="25" width="17.54296875" customWidth="1"/>
    <col min="26" max="26" width="17.54296875" hidden="1" customWidth="1"/>
    <col min="27" max="27" width="17.54296875" customWidth="1"/>
    <col min="28" max="28" width="25.54296875" customWidth="1"/>
    <col min="29" max="29" width="55.54296875" customWidth="1"/>
    <col min="30" max="30" width="30.54296875" customWidth="1"/>
    <col min="31" max="31" width="20.54296875" customWidth="1"/>
    <col min="32" max="32" width="55.54296875" customWidth="1"/>
    <col min="33" max="33" width="30.54296875" customWidth="1"/>
    <col min="34" max="37" width="20.54296875" customWidth="1"/>
    <col min="38" max="39" width="25.54296875" customWidth="1"/>
    <col min="40" max="42" width="18.54296875" customWidth="1"/>
    <col min="43" max="43" width="20.7265625" customWidth="1"/>
    <col min="44" max="58" width="18.54296875" customWidth="1"/>
    <col min="59" max="59" width="20.7265625" customWidth="1"/>
    <col min="60" max="71" width="18.54296875" customWidth="1"/>
    <col min="72" max="74" width="18.54296875" customWidth="1" outlineLevel="1"/>
    <col min="75" max="75" width="20.7265625" customWidth="1" outlineLevel="1"/>
    <col min="76" max="86" width="18.54296875" customWidth="1" outlineLevel="1"/>
    <col min="87" max="87" width="18.54296875" customWidth="1"/>
    <col min="88" max="88" width="30.7265625" customWidth="1"/>
    <col min="89" max="89" width="20.7265625" customWidth="1"/>
    <col min="90" max="90" width="25.54296875" customWidth="1"/>
    <col min="91" max="91" width="15.54296875" customWidth="1"/>
    <col min="92" max="98" width="18.54296875" customWidth="1"/>
    <col min="99" max="99" width="15.54296875" customWidth="1"/>
    <col min="100" max="100" width="20.54296875" hidden="1" customWidth="1"/>
    <col min="101" max="101" width="25.7265625" hidden="1" customWidth="1"/>
    <col min="102" max="102" width="20.54296875" hidden="1" customWidth="1"/>
    <col min="103" max="105" width="25.54296875" hidden="1" customWidth="1"/>
    <col min="106" max="106" width="20.54296875" hidden="1" customWidth="1"/>
    <col min="107" max="107" width="25.54296875" hidden="1" customWidth="1"/>
    <col min="108" max="108" width="20.54296875" hidden="1" customWidth="1"/>
    <col min="109" max="109" width="25.54296875" hidden="1" customWidth="1"/>
    <col min="110" max="110" width="35.54296875" hidden="1" customWidth="1"/>
    <col min="111" max="111" width="20.54296875" hidden="1" customWidth="1"/>
    <col min="112" max="112" width="25.54296875" customWidth="1"/>
    <col min="113" max="118" width="18.54296875" customWidth="1"/>
    <col min="119" max="120" width="35.54296875" customWidth="1"/>
    <col min="121" max="123" width="19.54296875" customWidth="1"/>
    <col min="124" max="125" width="20.54296875" customWidth="1"/>
    <col min="126" max="127" width="19.54296875" customWidth="1"/>
    <col min="128" max="128" width="20.54296875" customWidth="1"/>
    <col min="129" max="130" width="19.54296875" customWidth="1"/>
    <col min="131" max="132" width="18.54296875" customWidth="1"/>
    <col min="133" max="133" width="18.54296875" hidden="1" customWidth="1"/>
    <col min="134" max="134" width="18.54296875" customWidth="1"/>
    <col min="135" max="135" width="18.54296875" hidden="1" customWidth="1"/>
    <col min="136" max="136" width="18.54296875" customWidth="1"/>
    <col min="137" max="137" width="18.54296875" hidden="1" customWidth="1"/>
    <col min="138" max="138" width="18.54296875" customWidth="1"/>
    <col min="139" max="139" width="18.54296875" hidden="1" customWidth="1"/>
    <col min="140" max="141" width="18.54296875" customWidth="1"/>
    <col min="142" max="142" width="40.54296875" customWidth="1"/>
    <col min="143" max="144" width="20.54296875" hidden="1" customWidth="1"/>
    <col min="145" max="148" width="20.54296875" style="320" customWidth="1"/>
    <col min="149" max="155" width="20.54296875" style="320" hidden="1" customWidth="1"/>
    <col min="156" max="185" width="20.54296875" style="320" customWidth="1"/>
    <col min="186" max="191" width="8.7265625" style="320" customWidth="1"/>
    <col min="192" max="238" width="20.54296875" style="320" customWidth="1"/>
    <col min="239" max="16384" width="8.7265625" style="320"/>
  </cols>
  <sheetData>
    <row r="1" spans="1:155" s="321" customFormat="1" ht="25" customHeight="1" x14ac:dyDescent="0.35">
      <c r="A1" s="328"/>
      <c r="B1" s="329" t="s">
        <v>13</v>
      </c>
      <c r="C1" s="330"/>
      <c r="D1" s="330"/>
      <c r="E1" s="330"/>
      <c r="F1" s="330"/>
      <c r="G1" s="330"/>
      <c r="H1" s="330"/>
      <c r="I1" s="330"/>
      <c r="J1" s="330"/>
      <c r="K1" s="330"/>
      <c r="L1" s="330"/>
      <c r="M1" s="330"/>
      <c r="N1" s="330"/>
      <c r="O1" s="330"/>
      <c r="P1" s="330"/>
      <c r="Q1" s="330"/>
      <c r="R1" s="330"/>
      <c r="S1" s="330"/>
      <c r="T1" s="330"/>
      <c r="U1" s="330"/>
      <c r="V1" s="330"/>
      <c r="W1" s="330"/>
      <c r="X1" s="330"/>
      <c r="Y1" s="330"/>
      <c r="Z1" s="331"/>
      <c r="AA1" s="332" t="s">
        <v>302</v>
      </c>
      <c r="AB1" s="333"/>
      <c r="AC1" s="333"/>
      <c r="AD1" s="333"/>
      <c r="AE1" s="333"/>
      <c r="AF1" s="333"/>
      <c r="AG1" s="333"/>
      <c r="AH1" s="333"/>
      <c r="AI1" s="333"/>
      <c r="AJ1" s="329" t="s">
        <v>85</v>
      </c>
      <c r="AK1" s="330"/>
      <c r="AL1" s="330"/>
      <c r="AM1" s="331"/>
      <c r="AN1" s="332" t="s">
        <v>303</v>
      </c>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4"/>
      <c r="CJ1" s="335" t="s">
        <v>304</v>
      </c>
      <c r="CK1" s="336" t="s">
        <v>305</v>
      </c>
      <c r="CL1" s="337" t="s">
        <v>306</v>
      </c>
      <c r="CM1" s="338" t="s">
        <v>307</v>
      </c>
      <c r="CN1" s="339" t="s">
        <v>308</v>
      </c>
      <c r="CO1" s="340"/>
      <c r="CP1" s="340"/>
      <c r="CQ1" s="340"/>
      <c r="CR1" s="340"/>
      <c r="CS1" s="340"/>
      <c r="CT1" s="341"/>
      <c r="CU1" s="338" t="s">
        <v>309</v>
      </c>
      <c r="CV1" s="329"/>
      <c r="CW1" s="331"/>
      <c r="CX1" s="332"/>
      <c r="CY1" s="333"/>
      <c r="CZ1" s="333"/>
      <c r="DA1" s="333"/>
      <c r="DB1" s="333"/>
      <c r="DC1" s="333"/>
      <c r="DD1" s="333"/>
      <c r="DE1" s="333"/>
      <c r="DF1" s="334"/>
      <c r="DG1" s="337"/>
      <c r="DH1" s="332" t="s">
        <v>310</v>
      </c>
      <c r="DI1" s="342"/>
      <c r="DJ1" s="342"/>
      <c r="DK1" s="342"/>
      <c r="DL1" s="342"/>
      <c r="DM1" s="342"/>
      <c r="DN1" s="343"/>
      <c r="DO1" s="344" t="s">
        <v>311</v>
      </c>
      <c r="DP1" s="345"/>
      <c r="DQ1" s="332" t="s">
        <v>312</v>
      </c>
      <c r="DR1" s="333"/>
      <c r="DS1" s="333"/>
      <c r="DT1" s="333"/>
      <c r="DU1" s="333"/>
      <c r="DV1" s="333"/>
      <c r="DW1" s="333"/>
      <c r="DX1" s="333"/>
      <c r="DY1" s="333"/>
      <c r="DZ1" s="334"/>
      <c r="EA1" s="329" t="s">
        <v>313</v>
      </c>
      <c r="EB1" s="330"/>
      <c r="EC1" s="330"/>
      <c r="ED1" s="330"/>
      <c r="EE1" s="330"/>
      <c r="EF1" s="330"/>
      <c r="EG1" s="330"/>
      <c r="EH1" s="330"/>
      <c r="EI1" s="330"/>
      <c r="EJ1" s="330"/>
      <c r="EK1" s="330"/>
      <c r="EL1" s="330"/>
      <c r="EM1" s="330"/>
      <c r="EN1" s="331"/>
      <c r="ES1" s="346" t="s">
        <v>314</v>
      </c>
      <c r="ET1" s="347" t="s">
        <v>315</v>
      </c>
      <c r="EU1" s="347" t="s">
        <v>315</v>
      </c>
      <c r="EV1" s="347" t="s">
        <v>316</v>
      </c>
      <c r="EW1" s="347" t="s">
        <v>315</v>
      </c>
      <c r="EX1" s="347" t="s">
        <v>315</v>
      </c>
      <c r="EY1" s="348"/>
    </row>
    <row r="2" spans="1:155" s="321" customFormat="1" ht="20.149999999999999" customHeight="1" x14ac:dyDescent="0.35">
      <c r="A2" s="349" t="s">
        <v>317</v>
      </c>
      <c r="B2" s="350">
        <v>1</v>
      </c>
      <c r="C2" s="350">
        <v>1</v>
      </c>
      <c r="D2" s="350">
        <v>1</v>
      </c>
      <c r="E2" s="350">
        <v>1</v>
      </c>
      <c r="F2" s="350">
        <v>1</v>
      </c>
      <c r="G2" s="350">
        <v>1</v>
      </c>
      <c r="H2" s="350">
        <v>1</v>
      </c>
      <c r="I2" s="350">
        <v>1</v>
      </c>
      <c r="J2" s="350">
        <v>1</v>
      </c>
      <c r="K2" s="350">
        <v>1</v>
      </c>
      <c r="L2" s="350">
        <v>1</v>
      </c>
      <c r="M2" s="350">
        <v>1</v>
      </c>
      <c r="N2" s="350">
        <v>1</v>
      </c>
      <c r="O2" s="350">
        <v>1</v>
      </c>
      <c r="P2" s="350">
        <v>1</v>
      </c>
      <c r="Q2" s="350">
        <v>1</v>
      </c>
      <c r="R2" s="350">
        <v>1</v>
      </c>
      <c r="S2" s="350">
        <v>1</v>
      </c>
      <c r="T2" s="350">
        <v>1</v>
      </c>
      <c r="U2" s="350">
        <v>1</v>
      </c>
      <c r="V2" s="350">
        <v>1</v>
      </c>
      <c r="W2" s="350">
        <v>1</v>
      </c>
      <c r="X2" s="350">
        <v>1</v>
      </c>
      <c r="Y2" s="350">
        <v>1</v>
      </c>
      <c r="Z2" s="350"/>
      <c r="AA2" s="351">
        <v>2</v>
      </c>
      <c r="AB2" s="351">
        <v>2</v>
      </c>
      <c r="AC2" s="351">
        <v>2</v>
      </c>
      <c r="AD2" s="351">
        <v>2</v>
      </c>
      <c r="AE2" s="351">
        <v>2</v>
      </c>
      <c r="AF2" s="351">
        <v>2</v>
      </c>
      <c r="AG2" s="351">
        <v>2</v>
      </c>
      <c r="AH2" s="351">
        <v>2</v>
      </c>
      <c r="AI2" s="351">
        <v>2</v>
      </c>
      <c r="AJ2" s="352">
        <v>3</v>
      </c>
      <c r="AK2" s="352">
        <v>3</v>
      </c>
      <c r="AL2" s="352">
        <v>3</v>
      </c>
      <c r="AM2" s="352">
        <v>3</v>
      </c>
      <c r="AN2" s="351">
        <v>4</v>
      </c>
      <c r="AO2" s="351">
        <v>4</v>
      </c>
      <c r="AP2" s="351">
        <v>4</v>
      </c>
      <c r="AQ2" s="351">
        <v>4</v>
      </c>
      <c r="AR2" s="351">
        <v>4</v>
      </c>
      <c r="AS2" s="351">
        <v>4</v>
      </c>
      <c r="AT2" s="351">
        <v>4</v>
      </c>
      <c r="AU2" s="351">
        <v>4</v>
      </c>
      <c r="AV2" s="351">
        <v>4</v>
      </c>
      <c r="AW2" s="351">
        <v>4</v>
      </c>
      <c r="AX2" s="351">
        <v>4</v>
      </c>
      <c r="AY2" s="351">
        <v>4</v>
      </c>
      <c r="AZ2" s="351">
        <v>4</v>
      </c>
      <c r="BA2" s="351">
        <v>4</v>
      </c>
      <c r="BB2" s="351">
        <v>4</v>
      </c>
      <c r="BC2" s="351">
        <v>4</v>
      </c>
      <c r="BD2" s="351">
        <v>4</v>
      </c>
      <c r="BE2" s="351">
        <v>4</v>
      </c>
      <c r="BF2" s="351">
        <v>4</v>
      </c>
      <c r="BG2" s="351">
        <v>4</v>
      </c>
      <c r="BH2" s="351">
        <v>4</v>
      </c>
      <c r="BI2" s="351">
        <v>4</v>
      </c>
      <c r="BJ2" s="351">
        <v>4</v>
      </c>
      <c r="BK2" s="351">
        <v>4</v>
      </c>
      <c r="BL2" s="351">
        <v>4</v>
      </c>
      <c r="BM2" s="351">
        <v>4</v>
      </c>
      <c r="BN2" s="351">
        <v>4</v>
      </c>
      <c r="BO2" s="351">
        <v>4</v>
      </c>
      <c r="BP2" s="351">
        <v>4</v>
      </c>
      <c r="BQ2" s="351">
        <v>4</v>
      </c>
      <c r="BR2" s="351">
        <v>4</v>
      </c>
      <c r="BS2" s="351">
        <v>4</v>
      </c>
      <c r="BT2" s="351">
        <v>4</v>
      </c>
      <c r="BU2" s="351">
        <v>4</v>
      </c>
      <c r="BV2" s="351">
        <v>4</v>
      </c>
      <c r="BW2" s="351">
        <v>4</v>
      </c>
      <c r="BX2" s="351">
        <v>4</v>
      </c>
      <c r="BY2" s="351">
        <v>4</v>
      </c>
      <c r="BZ2" s="351">
        <v>4</v>
      </c>
      <c r="CA2" s="351">
        <v>4</v>
      </c>
      <c r="CB2" s="351">
        <v>4</v>
      </c>
      <c r="CC2" s="351">
        <v>4</v>
      </c>
      <c r="CD2" s="351">
        <v>4</v>
      </c>
      <c r="CE2" s="351">
        <v>4</v>
      </c>
      <c r="CF2" s="351">
        <v>4</v>
      </c>
      <c r="CG2" s="351">
        <v>4</v>
      </c>
      <c r="CH2" s="351">
        <v>4</v>
      </c>
      <c r="CI2" s="351">
        <v>4</v>
      </c>
      <c r="CJ2" s="352">
        <v>5</v>
      </c>
      <c r="CK2" s="351">
        <v>6</v>
      </c>
      <c r="CL2" s="352">
        <v>7</v>
      </c>
      <c r="CM2" s="351">
        <v>8</v>
      </c>
      <c r="CN2" s="352">
        <v>9</v>
      </c>
      <c r="CO2" s="352">
        <v>9</v>
      </c>
      <c r="CP2" s="352">
        <v>9</v>
      </c>
      <c r="CQ2" s="352">
        <v>9</v>
      </c>
      <c r="CR2" s="352">
        <v>9</v>
      </c>
      <c r="CS2" s="352">
        <v>9</v>
      </c>
      <c r="CT2" s="352">
        <v>9</v>
      </c>
      <c r="CU2" s="351">
        <v>10</v>
      </c>
      <c r="CV2" s="352"/>
      <c r="CW2" s="352"/>
      <c r="CX2" s="351"/>
      <c r="CY2" s="351"/>
      <c r="CZ2" s="351"/>
      <c r="DA2" s="351"/>
      <c r="DB2" s="351"/>
      <c r="DC2" s="351"/>
      <c r="DD2" s="351"/>
      <c r="DE2" s="351"/>
      <c r="DF2" s="351"/>
      <c r="DG2" s="352"/>
      <c r="DH2" s="351"/>
      <c r="DI2" s="351"/>
      <c r="DJ2" s="351"/>
      <c r="DK2" s="351"/>
      <c r="DL2" s="351"/>
      <c r="DM2" s="351"/>
      <c r="DN2" s="351"/>
      <c r="DO2" s="352"/>
      <c r="DP2" s="352"/>
      <c r="DQ2" s="351">
        <v>16</v>
      </c>
      <c r="DR2" s="351">
        <v>16</v>
      </c>
      <c r="DS2" s="351">
        <v>16</v>
      </c>
      <c r="DT2" s="351">
        <v>16</v>
      </c>
      <c r="DU2" s="351">
        <v>16</v>
      </c>
      <c r="DV2" s="351">
        <v>16</v>
      </c>
      <c r="DW2" s="351">
        <v>16</v>
      </c>
      <c r="DX2" s="351">
        <v>16</v>
      </c>
      <c r="DY2" s="351">
        <v>16</v>
      </c>
      <c r="DZ2" s="351">
        <v>16</v>
      </c>
      <c r="EA2" s="352">
        <v>18</v>
      </c>
      <c r="EB2" s="352">
        <v>18</v>
      </c>
      <c r="EC2" s="352"/>
      <c r="ED2" s="352">
        <v>18</v>
      </c>
      <c r="EE2" s="352"/>
      <c r="EF2" s="352">
        <v>18</v>
      </c>
      <c r="EG2" s="352"/>
      <c r="EH2" s="352">
        <v>18</v>
      </c>
      <c r="EI2" s="352"/>
      <c r="EJ2" s="352">
        <v>18</v>
      </c>
      <c r="EK2" s="352">
        <v>18</v>
      </c>
      <c r="EL2" s="352">
        <v>18</v>
      </c>
      <c r="EM2" s="352"/>
      <c r="EN2" s="352"/>
      <c r="ES2" s="353"/>
      <c r="ET2" s="347"/>
      <c r="EU2" s="347"/>
      <c r="EV2" s="347"/>
      <c r="EW2" s="347"/>
      <c r="EX2" s="347"/>
      <c r="EY2" s="348"/>
    </row>
    <row r="3" spans="1:155" s="321" customFormat="1" ht="20.149999999999999" customHeight="1" x14ac:dyDescent="0.35">
      <c r="A3" s="354" t="s">
        <v>318</v>
      </c>
      <c r="B3" s="352" t="s">
        <v>319</v>
      </c>
      <c r="C3" s="352" t="s">
        <v>319</v>
      </c>
      <c r="D3" s="352" t="s">
        <v>319</v>
      </c>
      <c r="E3" s="352" t="s">
        <v>320</v>
      </c>
      <c r="F3" s="352" t="s">
        <v>320</v>
      </c>
      <c r="G3" s="352" t="s">
        <v>321</v>
      </c>
      <c r="H3" s="352" t="s">
        <v>321</v>
      </c>
      <c r="I3" s="352" t="s">
        <v>321</v>
      </c>
      <c r="J3" s="352" t="s">
        <v>321</v>
      </c>
      <c r="K3" s="352" t="s">
        <v>322</v>
      </c>
      <c r="L3" s="352" t="s">
        <v>323</v>
      </c>
      <c r="M3" s="352" t="s">
        <v>323</v>
      </c>
      <c r="N3" s="352" t="s">
        <v>324</v>
      </c>
      <c r="O3" s="352" t="s">
        <v>325</v>
      </c>
      <c r="P3" s="352" t="s">
        <v>326</v>
      </c>
      <c r="Q3" s="352" t="s">
        <v>327</v>
      </c>
      <c r="R3" s="352" t="s">
        <v>327</v>
      </c>
      <c r="S3" s="352" t="s">
        <v>327</v>
      </c>
      <c r="T3" s="352" t="s">
        <v>328</v>
      </c>
      <c r="U3" s="352" t="s">
        <v>329</v>
      </c>
      <c r="V3" s="352" t="s">
        <v>330</v>
      </c>
      <c r="W3" s="352"/>
      <c r="X3" s="352"/>
      <c r="Y3" s="352"/>
      <c r="Z3" s="352"/>
      <c r="AA3" s="351"/>
      <c r="AB3" s="351"/>
      <c r="AC3" s="351" t="s">
        <v>320</v>
      </c>
      <c r="AD3" s="351" t="s">
        <v>321</v>
      </c>
      <c r="AE3" s="351" t="s">
        <v>325</v>
      </c>
      <c r="AF3" s="351" t="s">
        <v>320</v>
      </c>
      <c r="AG3" s="351" t="s">
        <v>321</v>
      </c>
      <c r="AH3" s="351" t="s">
        <v>325</v>
      </c>
      <c r="AI3" s="351" t="s">
        <v>326</v>
      </c>
      <c r="AJ3" s="352" t="s">
        <v>319</v>
      </c>
      <c r="AK3" s="352" t="s">
        <v>319</v>
      </c>
      <c r="AL3" s="352" t="s">
        <v>320</v>
      </c>
      <c r="AM3" s="352" t="s">
        <v>320</v>
      </c>
      <c r="AN3" s="351" t="s">
        <v>319</v>
      </c>
      <c r="AO3" s="351" t="s">
        <v>320</v>
      </c>
      <c r="AP3" s="351" t="s">
        <v>321</v>
      </c>
      <c r="AQ3" s="351" t="s">
        <v>322</v>
      </c>
      <c r="AR3" s="351" t="s">
        <v>323</v>
      </c>
      <c r="AS3" s="351" t="s">
        <v>324</v>
      </c>
      <c r="AT3" s="351" t="s">
        <v>332</v>
      </c>
      <c r="AU3" s="351" t="s">
        <v>333</v>
      </c>
      <c r="AV3" s="351" t="s">
        <v>326</v>
      </c>
      <c r="AW3" s="351" t="s">
        <v>327</v>
      </c>
      <c r="AX3" s="351" t="s">
        <v>328</v>
      </c>
      <c r="AY3" s="351" t="s">
        <v>329</v>
      </c>
      <c r="AZ3" s="351" t="s">
        <v>330</v>
      </c>
      <c r="BA3" s="351" t="s">
        <v>331</v>
      </c>
      <c r="BB3" s="351" t="s">
        <v>334</v>
      </c>
      <c r="BC3" s="351" t="s">
        <v>335</v>
      </c>
      <c r="BD3" s="351" t="s">
        <v>319</v>
      </c>
      <c r="BE3" s="351" t="s">
        <v>320</v>
      </c>
      <c r="BF3" s="351" t="s">
        <v>321</v>
      </c>
      <c r="BG3" s="351" t="s">
        <v>322</v>
      </c>
      <c r="BH3" s="351" t="s">
        <v>323</v>
      </c>
      <c r="BI3" s="351" t="s">
        <v>324</v>
      </c>
      <c r="BJ3" s="351" t="s">
        <v>332</v>
      </c>
      <c r="BK3" s="351" t="s">
        <v>333</v>
      </c>
      <c r="BL3" s="351" t="s">
        <v>326</v>
      </c>
      <c r="BM3" s="351" t="s">
        <v>336</v>
      </c>
      <c r="BN3" s="351" t="s">
        <v>328</v>
      </c>
      <c r="BO3" s="351" t="s">
        <v>329</v>
      </c>
      <c r="BP3" s="351" t="s">
        <v>330</v>
      </c>
      <c r="BQ3" s="351" t="s">
        <v>331</v>
      </c>
      <c r="BR3" s="351" t="s">
        <v>334</v>
      </c>
      <c r="BS3" s="351" t="s">
        <v>335</v>
      </c>
      <c r="BT3" s="351" t="s">
        <v>319</v>
      </c>
      <c r="BU3" s="351" t="s">
        <v>320</v>
      </c>
      <c r="BV3" s="351" t="s">
        <v>321</v>
      </c>
      <c r="BW3" s="351" t="s">
        <v>322</v>
      </c>
      <c r="BX3" s="351" t="s">
        <v>323</v>
      </c>
      <c r="BY3" s="351" t="s">
        <v>324</v>
      </c>
      <c r="BZ3" s="351" t="s">
        <v>332</v>
      </c>
      <c r="CA3" s="351" t="s">
        <v>333</v>
      </c>
      <c r="CB3" s="351" t="s">
        <v>326</v>
      </c>
      <c r="CC3" s="351" t="s">
        <v>327</v>
      </c>
      <c r="CD3" s="351" t="s">
        <v>328</v>
      </c>
      <c r="CE3" s="351" t="s">
        <v>329</v>
      </c>
      <c r="CF3" s="351" t="s">
        <v>330</v>
      </c>
      <c r="CG3" s="351" t="s">
        <v>331</v>
      </c>
      <c r="CH3" s="351" t="s">
        <v>334</v>
      </c>
      <c r="CI3" s="351" t="s">
        <v>335</v>
      </c>
      <c r="CJ3" s="352"/>
      <c r="CK3" s="351"/>
      <c r="CL3" s="352"/>
      <c r="CM3" s="351"/>
      <c r="CN3" s="352"/>
      <c r="CO3" s="352"/>
      <c r="CP3" s="352"/>
      <c r="CQ3" s="352"/>
      <c r="CR3" s="352"/>
      <c r="CS3" s="352"/>
      <c r="CT3" s="352"/>
      <c r="CU3" s="351"/>
      <c r="CV3" s="352"/>
      <c r="CW3" s="352"/>
      <c r="CX3" s="351"/>
      <c r="CY3" s="351"/>
      <c r="CZ3" s="351"/>
      <c r="DA3" s="351"/>
      <c r="DB3" s="351"/>
      <c r="DC3" s="351"/>
      <c r="DD3" s="351"/>
      <c r="DE3" s="351"/>
      <c r="DF3" s="351"/>
      <c r="DG3" s="352"/>
      <c r="DH3" s="351"/>
      <c r="DI3" s="351"/>
      <c r="DJ3" s="351"/>
      <c r="DK3" s="351"/>
      <c r="DL3" s="351"/>
      <c r="DM3" s="351"/>
      <c r="DN3" s="351"/>
      <c r="DO3" s="352"/>
      <c r="DP3" s="352"/>
      <c r="DQ3" s="351" t="s">
        <v>319</v>
      </c>
      <c r="DR3" s="351" t="s">
        <v>320</v>
      </c>
      <c r="DS3" s="351" t="s">
        <v>321</v>
      </c>
      <c r="DT3" s="351" t="s">
        <v>322</v>
      </c>
      <c r="DU3" s="351" t="s">
        <v>323</v>
      </c>
      <c r="DV3" s="351" t="s">
        <v>324</v>
      </c>
      <c r="DW3" s="351" t="s">
        <v>325</v>
      </c>
      <c r="DX3" s="351" t="s">
        <v>326</v>
      </c>
      <c r="DY3" s="351" t="s">
        <v>327</v>
      </c>
      <c r="DZ3" s="351" t="s">
        <v>328</v>
      </c>
      <c r="EA3" s="352"/>
      <c r="EB3" s="352"/>
      <c r="EC3" s="352"/>
      <c r="ED3" s="352" t="s">
        <v>337</v>
      </c>
      <c r="EE3" s="352"/>
      <c r="EF3" s="352" t="s">
        <v>338</v>
      </c>
      <c r="EG3" s="352"/>
      <c r="EH3" s="352" t="s">
        <v>337</v>
      </c>
      <c r="EI3" s="352"/>
      <c r="EJ3" s="352" t="s">
        <v>338</v>
      </c>
      <c r="EK3" s="352" t="s">
        <v>321</v>
      </c>
      <c r="EL3" s="352" t="s">
        <v>321</v>
      </c>
      <c r="EM3" s="352"/>
      <c r="EN3" s="352"/>
      <c r="ES3" s="346"/>
      <c r="ET3" s="347"/>
      <c r="EU3" s="347"/>
      <c r="EV3" s="347"/>
      <c r="EW3" s="347"/>
      <c r="EX3" s="347"/>
      <c r="EY3" s="348"/>
    </row>
    <row r="4" spans="1:155" s="321" customFormat="1" ht="100" customHeight="1" x14ac:dyDescent="0.35">
      <c r="A4" s="355" t="s">
        <v>12</v>
      </c>
      <c r="B4" s="356" t="s">
        <v>339</v>
      </c>
      <c r="C4" s="356" t="s">
        <v>340</v>
      </c>
      <c r="D4" s="356" t="s">
        <v>289</v>
      </c>
      <c r="E4" s="356" t="s">
        <v>341</v>
      </c>
      <c r="F4" s="356" t="s">
        <v>19</v>
      </c>
      <c r="G4" s="356" t="s">
        <v>342</v>
      </c>
      <c r="H4" s="356" t="s">
        <v>343</v>
      </c>
      <c r="I4" s="356" t="s">
        <v>344</v>
      </c>
      <c r="J4" s="356" t="s">
        <v>345</v>
      </c>
      <c r="K4" s="356" t="s">
        <v>346</v>
      </c>
      <c r="L4" s="356" t="s">
        <v>347</v>
      </c>
      <c r="M4" s="356" t="s">
        <v>348</v>
      </c>
      <c r="N4" s="356" t="s">
        <v>349</v>
      </c>
      <c r="O4" s="356" t="s">
        <v>350</v>
      </c>
      <c r="P4" s="356" t="s">
        <v>43</v>
      </c>
      <c r="Q4" s="356" t="s">
        <v>351</v>
      </c>
      <c r="R4" s="356" t="s">
        <v>352</v>
      </c>
      <c r="S4" s="356" t="s">
        <v>353</v>
      </c>
      <c r="T4" s="356" t="s">
        <v>354</v>
      </c>
      <c r="U4" s="356" t="s">
        <v>355</v>
      </c>
      <c r="V4" s="356" t="s">
        <v>356</v>
      </c>
      <c r="W4" s="356" t="s">
        <v>54</v>
      </c>
      <c r="X4" s="356" t="s">
        <v>357</v>
      </c>
      <c r="Y4" s="356" t="s">
        <v>358</v>
      </c>
      <c r="Z4" s="356"/>
      <c r="AA4" s="355" t="s">
        <v>359</v>
      </c>
      <c r="AB4" s="355" t="s">
        <v>360</v>
      </c>
      <c r="AC4" s="355" t="s">
        <v>361</v>
      </c>
      <c r="AD4" s="355" t="s">
        <v>362</v>
      </c>
      <c r="AE4" s="355" t="s">
        <v>363</v>
      </c>
      <c r="AF4" s="355" t="s">
        <v>364</v>
      </c>
      <c r="AG4" s="355" t="s">
        <v>365</v>
      </c>
      <c r="AH4" s="355" t="s">
        <v>366</v>
      </c>
      <c r="AI4" s="355" t="s">
        <v>367</v>
      </c>
      <c r="AJ4" s="356" t="s">
        <v>368</v>
      </c>
      <c r="AK4" s="356" t="s">
        <v>369</v>
      </c>
      <c r="AL4" s="356" t="s">
        <v>370</v>
      </c>
      <c r="AM4" s="356" t="s">
        <v>371</v>
      </c>
      <c r="AN4" s="355" t="s">
        <v>372</v>
      </c>
      <c r="AO4" s="355" t="s">
        <v>373</v>
      </c>
      <c r="AP4" s="355" t="s">
        <v>374</v>
      </c>
      <c r="AQ4" s="355" t="s">
        <v>375</v>
      </c>
      <c r="AR4" s="355" t="s">
        <v>376</v>
      </c>
      <c r="AS4" s="355" t="s">
        <v>377</v>
      </c>
      <c r="AT4" s="355" t="s">
        <v>378</v>
      </c>
      <c r="AU4" s="355" t="s">
        <v>379</v>
      </c>
      <c r="AV4" s="355" t="s">
        <v>380</v>
      </c>
      <c r="AW4" s="355" t="s">
        <v>381</v>
      </c>
      <c r="AX4" s="355" t="s">
        <v>382</v>
      </c>
      <c r="AY4" s="355" t="s">
        <v>383</v>
      </c>
      <c r="AZ4" s="355" t="s">
        <v>384</v>
      </c>
      <c r="BA4" s="355" t="s">
        <v>385</v>
      </c>
      <c r="BB4" s="355" t="s">
        <v>386</v>
      </c>
      <c r="BC4" s="355" t="s">
        <v>387</v>
      </c>
      <c r="BD4" s="355" t="s">
        <v>388</v>
      </c>
      <c r="BE4" s="355" t="s">
        <v>389</v>
      </c>
      <c r="BF4" s="355" t="s">
        <v>390</v>
      </c>
      <c r="BG4" s="355" t="s">
        <v>391</v>
      </c>
      <c r="BH4" s="355" t="s">
        <v>392</v>
      </c>
      <c r="BI4" s="355" t="s">
        <v>393</v>
      </c>
      <c r="BJ4" s="355" t="s">
        <v>394</v>
      </c>
      <c r="BK4" s="355" t="s">
        <v>395</v>
      </c>
      <c r="BL4" s="355" t="s">
        <v>396</v>
      </c>
      <c r="BM4" s="355" t="s">
        <v>397</v>
      </c>
      <c r="BN4" s="355" t="s">
        <v>398</v>
      </c>
      <c r="BO4" s="355" t="s">
        <v>399</v>
      </c>
      <c r="BP4" s="355" t="s">
        <v>400</v>
      </c>
      <c r="BQ4" s="355" t="s">
        <v>401</v>
      </c>
      <c r="BR4" s="355" t="s">
        <v>402</v>
      </c>
      <c r="BS4" s="355" t="s">
        <v>403</v>
      </c>
      <c r="BT4" s="355" t="s">
        <v>404</v>
      </c>
      <c r="BU4" s="355" t="s">
        <v>405</v>
      </c>
      <c r="BV4" s="355" t="s">
        <v>406</v>
      </c>
      <c r="BW4" s="355" t="s">
        <v>407</v>
      </c>
      <c r="BX4" s="355" t="s">
        <v>408</v>
      </c>
      <c r="BY4" s="355" t="s">
        <v>409</v>
      </c>
      <c r="BZ4" s="355" t="s">
        <v>410</v>
      </c>
      <c r="CA4" s="355" t="s">
        <v>411</v>
      </c>
      <c r="CB4" s="355" t="s">
        <v>412</v>
      </c>
      <c r="CC4" s="355" t="s">
        <v>413</v>
      </c>
      <c r="CD4" s="355" t="s">
        <v>414</v>
      </c>
      <c r="CE4" s="355" t="s">
        <v>415</v>
      </c>
      <c r="CF4" s="355" t="s">
        <v>416</v>
      </c>
      <c r="CG4" s="355" t="s">
        <v>417</v>
      </c>
      <c r="CH4" s="355" t="s">
        <v>418</v>
      </c>
      <c r="CI4" s="355" t="s">
        <v>419</v>
      </c>
      <c r="CJ4" s="356" t="s">
        <v>420</v>
      </c>
      <c r="CK4" s="355" t="s">
        <v>421</v>
      </c>
      <c r="CL4" s="356" t="s">
        <v>422</v>
      </c>
      <c r="CM4" s="355" t="s">
        <v>423</v>
      </c>
      <c r="CN4" s="356" t="s">
        <v>424</v>
      </c>
      <c r="CO4" s="356" t="s">
        <v>425</v>
      </c>
      <c r="CP4" s="356" t="s">
        <v>426</v>
      </c>
      <c r="CQ4" s="356" t="s">
        <v>427</v>
      </c>
      <c r="CR4" s="356" t="s">
        <v>428</v>
      </c>
      <c r="CS4" s="356" t="s">
        <v>429</v>
      </c>
      <c r="CT4" s="356" t="s">
        <v>430</v>
      </c>
      <c r="CU4" s="355" t="s">
        <v>431</v>
      </c>
      <c r="CV4" s="356"/>
      <c r="CW4" s="356"/>
      <c r="CX4" s="355"/>
      <c r="CY4" s="355"/>
      <c r="CZ4" s="355"/>
      <c r="DA4" s="355"/>
      <c r="DB4" s="355"/>
      <c r="DC4" s="355"/>
      <c r="DD4" s="355"/>
      <c r="DE4" s="355"/>
      <c r="DF4" s="355"/>
      <c r="DG4" s="356"/>
      <c r="DH4" s="355" t="s">
        <v>432</v>
      </c>
      <c r="DI4" s="355" t="s">
        <v>425</v>
      </c>
      <c r="DJ4" s="355" t="s">
        <v>426</v>
      </c>
      <c r="DK4" s="355" t="s">
        <v>427</v>
      </c>
      <c r="DL4" s="355" t="s">
        <v>428</v>
      </c>
      <c r="DM4" s="355" t="s">
        <v>429</v>
      </c>
      <c r="DN4" s="355" t="s">
        <v>430</v>
      </c>
      <c r="DO4" s="356" t="s">
        <v>210</v>
      </c>
      <c r="DP4" s="356" t="s">
        <v>433</v>
      </c>
      <c r="DQ4" s="355" t="s">
        <v>434</v>
      </c>
      <c r="DR4" s="355" t="s">
        <v>240</v>
      </c>
      <c r="DS4" s="355" t="s">
        <v>435</v>
      </c>
      <c r="DT4" s="355" t="s">
        <v>436</v>
      </c>
      <c r="DU4" s="355" t="s">
        <v>437</v>
      </c>
      <c r="DV4" s="355" t="s">
        <v>438</v>
      </c>
      <c r="DW4" s="355" t="s">
        <v>250</v>
      </c>
      <c r="DX4" s="355" t="s">
        <v>439</v>
      </c>
      <c r="DY4" s="355" t="s">
        <v>440</v>
      </c>
      <c r="DZ4" s="355" t="s">
        <v>441</v>
      </c>
      <c r="EA4" s="356" t="s">
        <v>266</v>
      </c>
      <c r="EB4" s="356" t="s">
        <v>442</v>
      </c>
      <c r="EC4" s="356"/>
      <c r="ED4" s="356" t="s">
        <v>443</v>
      </c>
      <c r="EE4" s="356"/>
      <c r="EF4" s="356" t="s">
        <v>444</v>
      </c>
      <c r="EG4" s="356"/>
      <c r="EH4" s="356" t="s">
        <v>445</v>
      </c>
      <c r="EI4" s="356"/>
      <c r="EJ4" s="356" t="s">
        <v>446</v>
      </c>
      <c r="EK4" s="356" t="s">
        <v>447</v>
      </c>
      <c r="EL4" s="356" t="s">
        <v>448</v>
      </c>
      <c r="EM4" s="356"/>
      <c r="EN4" s="356"/>
      <c r="ES4" s="357" t="s">
        <v>449</v>
      </c>
      <c r="ET4" s="358" t="s">
        <v>450</v>
      </c>
      <c r="EU4" s="358" t="s">
        <v>451</v>
      </c>
      <c r="EV4" s="358" t="s">
        <v>452</v>
      </c>
      <c r="EW4" s="358" t="s">
        <v>453</v>
      </c>
      <c r="EX4" s="358" t="s">
        <v>454</v>
      </c>
      <c r="EY4" s="359"/>
    </row>
    <row r="5" spans="1:155" s="321" customFormat="1" ht="14.15" customHeight="1" x14ac:dyDescent="0.35">
      <c r="A5" s="360" t="s">
        <v>455</v>
      </c>
      <c r="B5" s="361" t="s">
        <v>456</v>
      </c>
      <c r="C5" s="361" t="s">
        <v>457</v>
      </c>
      <c r="D5" s="361" t="s">
        <v>458</v>
      </c>
      <c r="E5" s="361" t="s">
        <v>459</v>
      </c>
      <c r="F5" s="361" t="s">
        <v>460</v>
      </c>
      <c r="G5" s="361" t="s">
        <v>461</v>
      </c>
      <c r="H5" s="361" t="s">
        <v>462</v>
      </c>
      <c r="I5" s="361" t="s">
        <v>463</v>
      </c>
      <c r="J5" s="361" t="s">
        <v>464</v>
      </c>
      <c r="K5" s="361" t="s">
        <v>465</v>
      </c>
      <c r="L5" s="361" t="s">
        <v>466</v>
      </c>
      <c r="M5" s="361" t="s">
        <v>467</v>
      </c>
      <c r="N5" s="361" t="s">
        <v>468</v>
      </c>
      <c r="O5" s="361" t="s">
        <v>469</v>
      </c>
      <c r="P5" s="361" t="s">
        <v>470</v>
      </c>
      <c r="Q5" s="361" t="s">
        <v>471</v>
      </c>
      <c r="R5" s="361" t="s">
        <v>472</v>
      </c>
      <c r="S5" s="361" t="s">
        <v>473</v>
      </c>
      <c r="T5" s="361" t="s">
        <v>474</v>
      </c>
      <c r="U5" s="361" t="s">
        <v>475</v>
      </c>
      <c r="V5" s="361" t="s">
        <v>476</v>
      </c>
      <c r="W5" s="361" t="s">
        <v>477</v>
      </c>
      <c r="X5" s="361" t="s">
        <v>478</v>
      </c>
      <c r="Y5" s="361" t="s">
        <v>479</v>
      </c>
      <c r="Z5" s="361"/>
      <c r="AA5" s="362" t="s">
        <v>480</v>
      </c>
      <c r="AB5" s="362" t="s">
        <v>481</v>
      </c>
      <c r="AC5" s="362" t="s">
        <v>482</v>
      </c>
      <c r="AD5" s="362" t="s">
        <v>483</v>
      </c>
      <c r="AE5" s="362" t="s">
        <v>484</v>
      </c>
      <c r="AF5" s="362" t="s">
        <v>485</v>
      </c>
      <c r="AG5" s="362" t="s">
        <v>486</v>
      </c>
      <c r="AH5" s="362" t="s">
        <v>487</v>
      </c>
      <c r="AI5" s="362" t="s">
        <v>488</v>
      </c>
      <c r="AJ5" s="361" t="s">
        <v>489</v>
      </c>
      <c r="AK5" s="361" t="s">
        <v>490</v>
      </c>
      <c r="AL5" s="361" t="s">
        <v>491</v>
      </c>
      <c r="AM5" s="361" t="s">
        <v>492</v>
      </c>
      <c r="AN5" s="362" t="s">
        <v>493</v>
      </c>
      <c r="AO5" s="362" t="s">
        <v>494</v>
      </c>
      <c r="AP5" s="362" t="s">
        <v>495</v>
      </c>
      <c r="AQ5" s="362" t="s">
        <v>496</v>
      </c>
      <c r="AR5" s="362" t="s">
        <v>497</v>
      </c>
      <c r="AS5" s="362" t="s">
        <v>498</v>
      </c>
      <c r="AT5" s="362" t="s">
        <v>499</v>
      </c>
      <c r="AU5" s="362" t="s">
        <v>500</v>
      </c>
      <c r="AV5" s="362" t="s">
        <v>501</v>
      </c>
      <c r="AW5" s="362" t="s">
        <v>502</v>
      </c>
      <c r="AX5" s="362" t="s">
        <v>503</v>
      </c>
      <c r="AY5" s="362" t="s">
        <v>504</v>
      </c>
      <c r="AZ5" s="362" t="s">
        <v>505</v>
      </c>
      <c r="BA5" s="362" t="s">
        <v>506</v>
      </c>
      <c r="BB5" s="362" t="s">
        <v>507</v>
      </c>
      <c r="BC5" s="362" t="s">
        <v>508</v>
      </c>
      <c r="BD5" s="362" t="s">
        <v>509</v>
      </c>
      <c r="BE5" s="362" t="s">
        <v>510</v>
      </c>
      <c r="BF5" s="362" t="s">
        <v>511</v>
      </c>
      <c r="BG5" s="362" t="s">
        <v>512</v>
      </c>
      <c r="BH5" s="362" t="s">
        <v>513</v>
      </c>
      <c r="BI5" s="362" t="s">
        <v>514</v>
      </c>
      <c r="BJ5" s="362" t="s">
        <v>515</v>
      </c>
      <c r="BK5" s="362" t="s">
        <v>516</v>
      </c>
      <c r="BL5" s="362" t="s">
        <v>517</v>
      </c>
      <c r="BM5" s="362" t="s">
        <v>518</v>
      </c>
      <c r="BN5" s="362" t="s">
        <v>519</v>
      </c>
      <c r="BO5" s="362" t="s">
        <v>520</v>
      </c>
      <c r="BP5" s="362" t="s">
        <v>521</v>
      </c>
      <c r="BQ5" s="362" t="s">
        <v>522</v>
      </c>
      <c r="BR5" s="362" t="s">
        <v>523</v>
      </c>
      <c r="BS5" s="362" t="s">
        <v>524</v>
      </c>
      <c r="BT5" s="362" t="s">
        <v>525</v>
      </c>
      <c r="BU5" s="362" t="s">
        <v>526</v>
      </c>
      <c r="BV5" s="362" t="s">
        <v>527</v>
      </c>
      <c r="BW5" s="362" t="s">
        <v>528</v>
      </c>
      <c r="BX5" s="362" t="s">
        <v>529</v>
      </c>
      <c r="BY5" s="362" t="s">
        <v>530</v>
      </c>
      <c r="BZ5" s="362" t="s">
        <v>531</v>
      </c>
      <c r="CA5" s="362" t="s">
        <v>532</v>
      </c>
      <c r="CB5" s="362" t="s">
        <v>533</v>
      </c>
      <c r="CC5" s="362" t="s">
        <v>534</v>
      </c>
      <c r="CD5" s="362" t="s">
        <v>535</v>
      </c>
      <c r="CE5" s="362" t="s">
        <v>536</v>
      </c>
      <c r="CF5" s="362" t="s">
        <v>537</v>
      </c>
      <c r="CG5" s="362" t="s">
        <v>538</v>
      </c>
      <c r="CH5" s="362" t="s">
        <v>539</v>
      </c>
      <c r="CI5" s="362" t="s">
        <v>540</v>
      </c>
      <c r="CJ5" s="361" t="s">
        <v>541</v>
      </c>
      <c r="CK5" s="362" t="s">
        <v>542</v>
      </c>
      <c r="CL5" s="361" t="s">
        <v>543</v>
      </c>
      <c r="CM5" s="362" t="s">
        <v>544</v>
      </c>
      <c r="CN5" s="361" t="s">
        <v>545</v>
      </c>
      <c r="CO5" s="361" t="s">
        <v>546</v>
      </c>
      <c r="CP5" s="361" t="s">
        <v>547</v>
      </c>
      <c r="CQ5" s="361" t="s">
        <v>548</v>
      </c>
      <c r="CR5" s="361" t="s">
        <v>549</v>
      </c>
      <c r="CS5" s="361" t="s">
        <v>550</v>
      </c>
      <c r="CT5" s="361" t="s">
        <v>551</v>
      </c>
      <c r="CU5" s="362" t="s">
        <v>552</v>
      </c>
      <c r="CV5" s="361"/>
      <c r="CW5" s="361"/>
      <c r="CX5" s="362"/>
      <c r="CY5" s="362"/>
      <c r="CZ5" s="362"/>
      <c r="DA5" s="362"/>
      <c r="DB5" s="362"/>
      <c r="DC5" s="362"/>
      <c r="DD5" s="362"/>
      <c r="DE5" s="362"/>
      <c r="DF5" s="362"/>
      <c r="DG5" s="361"/>
      <c r="DH5" s="362" t="s">
        <v>553</v>
      </c>
      <c r="DI5" s="362" t="s">
        <v>554</v>
      </c>
      <c r="DJ5" s="362" t="s">
        <v>555</v>
      </c>
      <c r="DK5" s="362" t="s">
        <v>556</v>
      </c>
      <c r="DL5" s="362" t="s">
        <v>557</v>
      </c>
      <c r="DM5" s="362" t="s">
        <v>558</v>
      </c>
      <c r="DN5" s="362" t="s">
        <v>559</v>
      </c>
      <c r="DO5" s="361" t="s">
        <v>560</v>
      </c>
      <c r="DP5" s="361" t="s">
        <v>561</v>
      </c>
      <c r="DQ5" s="362" t="s">
        <v>562</v>
      </c>
      <c r="DR5" s="362" t="s">
        <v>563</v>
      </c>
      <c r="DS5" s="362" t="s">
        <v>564</v>
      </c>
      <c r="DT5" s="362" t="s">
        <v>565</v>
      </c>
      <c r="DU5" s="362" t="s">
        <v>566</v>
      </c>
      <c r="DV5" s="362" t="s">
        <v>567</v>
      </c>
      <c r="DW5" s="362" t="s">
        <v>568</v>
      </c>
      <c r="DX5" s="362" t="s">
        <v>569</v>
      </c>
      <c r="DY5" s="362" t="s">
        <v>570</v>
      </c>
      <c r="DZ5" s="362" t="s">
        <v>571</v>
      </c>
      <c r="EA5" s="361" t="s">
        <v>572</v>
      </c>
      <c r="EB5" s="361" t="s">
        <v>573</v>
      </c>
      <c r="EC5" s="361"/>
      <c r="ED5" s="361" t="s">
        <v>574</v>
      </c>
      <c r="EE5" s="361"/>
      <c r="EF5" s="361" t="s">
        <v>575</v>
      </c>
      <c r="EG5" s="361"/>
      <c r="EH5" s="361" t="s">
        <v>576</v>
      </c>
      <c r="EI5" s="361"/>
      <c r="EJ5" s="361" t="s">
        <v>577</v>
      </c>
      <c r="EK5" s="361" t="s">
        <v>578</v>
      </c>
      <c r="EL5" s="361" t="s">
        <v>579</v>
      </c>
      <c r="EM5" s="361"/>
      <c r="EN5" s="363"/>
      <c r="ES5" s="364"/>
      <c r="ET5" s="365"/>
      <c r="EU5" s="365"/>
      <c r="EV5" s="365"/>
      <c r="EW5" s="365"/>
      <c r="EX5" s="365"/>
      <c r="EY5" s="366"/>
    </row>
    <row r="6" spans="1:155" s="321" customFormat="1" ht="14" hidden="1" x14ac:dyDescent="0.3">
      <c r="A6" s="367">
        <v>1</v>
      </c>
      <c r="B6" s="368"/>
      <c r="C6" s="368"/>
      <c r="D6" s="368"/>
      <c r="E6" s="368"/>
      <c r="F6" s="368"/>
      <c r="G6" s="368"/>
      <c r="H6" s="368"/>
      <c r="I6" s="368"/>
      <c r="J6" s="369" t="str">
        <f t="shared" ref="J6:J69" si="0">IF(AND($G6 &lt;&gt; "", $H6 &lt;&gt; "", $I6 &lt;&gt; ""), DATE($G6, INDEX(Month_value, MATCH($H6, Month, 0)), $I6), "")</f>
        <v/>
      </c>
      <c r="K6" s="370" t="str">
        <f t="shared" ref="K6:K69" si="1">IF($J6="", "", (Start_September-$J6)/Days_years)</f>
        <v/>
      </c>
      <c r="L6" s="368"/>
      <c r="M6" s="368"/>
      <c r="N6" s="368"/>
      <c r="O6" s="368"/>
      <c r="P6" s="368"/>
      <c r="Q6" s="368"/>
      <c r="R6" s="368"/>
      <c r="S6" s="371" t="str">
        <f>IF(AND($Q6 = "", $R6 = ""), "", ROUND($Q6 + ($R6/12), 2))</f>
        <v/>
      </c>
      <c r="T6" s="368"/>
      <c r="U6" s="368"/>
      <c r="V6" s="372"/>
      <c r="W6" s="372"/>
      <c r="X6" s="368"/>
      <c r="Y6" s="372"/>
      <c r="Z6" s="368"/>
      <c r="AA6" s="368"/>
      <c r="AB6" s="368"/>
      <c r="AC6" s="368"/>
      <c r="AD6" s="368"/>
      <c r="AE6" s="368"/>
      <c r="AF6" s="368"/>
      <c r="AG6" s="368"/>
      <c r="AH6" s="368"/>
      <c r="AI6" s="368"/>
      <c r="AJ6" s="368"/>
      <c r="AK6" s="373"/>
      <c r="AL6" s="368"/>
      <c r="AM6" s="373"/>
      <c r="AN6" s="373"/>
      <c r="AO6" s="373"/>
      <c r="AP6" s="373"/>
      <c r="AQ6" s="373"/>
      <c r="AR6" s="373"/>
      <c r="AS6" s="373"/>
      <c r="AT6" s="373"/>
      <c r="AU6" s="373"/>
      <c r="AV6" s="373"/>
      <c r="AW6" s="373"/>
      <c r="AX6" s="373"/>
      <c r="AY6" s="373"/>
      <c r="AZ6" s="373"/>
      <c r="BA6" s="373"/>
      <c r="BB6" s="373"/>
      <c r="BC6" s="374">
        <f>SUM(AN6:BB6)</f>
        <v>0</v>
      </c>
      <c r="BD6" s="373"/>
      <c r="BE6" s="373"/>
      <c r="BF6" s="373"/>
      <c r="BG6" s="373"/>
      <c r="BH6" s="373"/>
      <c r="BI6" s="373"/>
      <c r="BJ6" s="373"/>
      <c r="BK6" s="373"/>
      <c r="BL6" s="373"/>
      <c r="BM6" s="373"/>
      <c r="BN6" s="373"/>
      <c r="BO6" s="373"/>
      <c r="BP6" s="373"/>
      <c r="BQ6" s="373"/>
      <c r="BR6" s="373"/>
      <c r="BS6" s="374">
        <f t="shared" ref="BS6:BS69" si="2">SUM(BD6:BR6)</f>
        <v>0</v>
      </c>
      <c r="BT6" s="374">
        <f xml:space="preserve"> AN6 + BD6</f>
        <v>0</v>
      </c>
      <c r="BU6" s="374">
        <f t="shared" ref="BU6:CI69" si="3" xml:space="preserve"> AO6 + BE6</f>
        <v>0</v>
      </c>
      <c r="BV6" s="374">
        <f t="shared" si="3"/>
        <v>0</v>
      </c>
      <c r="BW6" s="374">
        <f t="shared" si="3"/>
        <v>0</v>
      </c>
      <c r="BX6" s="374">
        <f t="shared" si="3"/>
        <v>0</v>
      </c>
      <c r="BY6" s="374">
        <f t="shared" si="3"/>
        <v>0</v>
      </c>
      <c r="BZ6" s="374">
        <f t="shared" si="3"/>
        <v>0</v>
      </c>
      <c r="CA6" s="374">
        <f t="shared" si="3"/>
        <v>0</v>
      </c>
      <c r="CB6" s="374">
        <f t="shared" si="3"/>
        <v>0</v>
      </c>
      <c r="CC6" s="374">
        <f t="shared" si="3"/>
        <v>0</v>
      </c>
      <c r="CD6" s="374">
        <f t="shared" si="3"/>
        <v>0</v>
      </c>
      <c r="CE6" s="374">
        <f t="shared" si="3"/>
        <v>0</v>
      </c>
      <c r="CF6" s="374">
        <f t="shared" si="3"/>
        <v>0</v>
      </c>
      <c r="CG6" s="374">
        <f t="shared" si="3"/>
        <v>0</v>
      </c>
      <c r="CH6" s="374">
        <f t="shared" si="3"/>
        <v>0</v>
      </c>
      <c r="CI6" s="374">
        <f xml:space="preserve"> BC6 + BS6</f>
        <v>0</v>
      </c>
      <c r="CJ6" s="368"/>
      <c r="CK6" s="368"/>
      <c r="CL6" s="373"/>
      <c r="CM6" s="375"/>
      <c r="CN6" s="371" t="s">
        <v>176</v>
      </c>
      <c r="CO6" s="373"/>
      <c r="CP6" s="373"/>
      <c r="CQ6" s="374">
        <f t="shared" ref="CQ6:CQ69" si="4">CO6-CP6</f>
        <v>0</v>
      </c>
      <c r="CR6" s="373"/>
      <c r="CS6" s="373"/>
      <c r="CT6" s="374">
        <f t="shared" ref="CT6:CT69" si="5">CR6-CS6</f>
        <v>0</v>
      </c>
      <c r="CU6" s="375"/>
      <c r="CV6" s="368"/>
      <c r="CW6" s="368"/>
      <c r="CX6" s="368"/>
      <c r="CY6" s="368"/>
      <c r="CZ6" s="368"/>
      <c r="DA6" s="368"/>
      <c r="DB6" s="368"/>
      <c r="DC6" s="368"/>
      <c r="DD6" s="368"/>
      <c r="DE6" s="368"/>
      <c r="DF6" s="368"/>
      <c r="DG6" s="375"/>
      <c r="DH6" s="371" t="s">
        <v>176</v>
      </c>
      <c r="DI6" s="373"/>
      <c r="DJ6" s="373"/>
      <c r="DK6" s="374">
        <f>DI6-DJ6</f>
        <v>0</v>
      </c>
      <c r="DL6" s="373"/>
      <c r="DM6" s="373"/>
      <c r="DN6" s="374">
        <f t="shared" ref="DN6:DN69" si="6">DL6-DM6</f>
        <v>0</v>
      </c>
      <c r="DO6" s="368"/>
      <c r="DP6" s="371" t="str">
        <f>IF(OR(DO6 = "", DO6 = "No"), "", "Go to ''Other financial support'' sheet")</f>
        <v/>
      </c>
      <c r="DQ6" s="374">
        <f>$CI6</f>
        <v>0</v>
      </c>
      <c r="DR6" s="374">
        <f t="shared" ref="DR6:DR69" si="7">$CL6</f>
        <v>0</v>
      </c>
      <c r="DS6" s="374">
        <f t="shared" ref="DS6:DS69" si="8" xml:space="preserve"> DQ6 + DR6</f>
        <v>0</v>
      </c>
      <c r="DT6" s="374">
        <f xml:space="preserve"> $CA6</f>
        <v>0</v>
      </c>
      <c r="DU6" s="374">
        <f xml:space="preserve"> $CG6</f>
        <v>0</v>
      </c>
      <c r="DV6" s="374">
        <f>Deduct_dependent * COUNTIFS(Part_8!$A:$A, $EV6)</f>
        <v>0</v>
      </c>
      <c r="DW6" s="374">
        <f t="shared" ref="DW6:DW69" si="9" xml:space="preserve"> $CQ6 + $CT6</f>
        <v>0</v>
      </c>
      <c r="DX6" s="374">
        <f t="shared" ref="DX6:DX69" si="10" xml:space="preserve"> Deduct_blind * (0 + IF($AE6 = "Yes", 1, 0) + IF($AH6 = "Yes", 1, 0) )</f>
        <v>0</v>
      </c>
      <c r="DY6" s="374">
        <f t="shared" ref="DY6:DY69" si="11" xml:space="preserve"> SUM($DT6:$DX6)</f>
        <v>0</v>
      </c>
      <c r="DZ6" s="374">
        <f t="shared" ref="DZ6:DZ69" si="12" xml:space="preserve"> $DS6 - $DY6</f>
        <v>0</v>
      </c>
      <c r="EA6" s="373"/>
      <c r="EB6" s="373"/>
      <c r="EC6" s="373"/>
      <c r="ED6" s="374" t="str">
        <f xml:space="preserve"> IF(IF(AND($EB6="", $EF6="", $EK6=""), "", $EB6 - IF($EF6="", 0, EF6) - $EK6)&lt;0,0,IF(AND($EB6="", $EF6="", $EK6=""), "", $EB6 - IF($EF6="", 0, EF6) - $EK6))</f>
        <v/>
      </c>
      <c r="EE6" s="374"/>
      <c r="EF6" s="374" t="str">
        <f>IF(AND($AN6 = "", $AO6 = "", $AP6 = "", $AQ6 = "", $AR6 = "", $AS6 = "", $AT6 = "", $AU6 = "", $AV6 = "", $AW6 = "", $AX6 = "", $AY6 = "", $AZ6 = "", $BA6 = "", $BB6 = "",
$BD6= "", $BE6 = "", $BF6 = "", $BG6 = "", $BH6 = "", $BI6 = "", $BJ6 = "", $BK6 = "", $BL6 = "", $BM6 = "", $BN6 = "", $BO6 = "", $BP6 = "", $BQ6 = "", $BR6 = ""), "",
IF($DZ6 &lt;= Claim_for_Reimbursement_CAT!$F$24, Claim_for_Reimbursement_CAT!$H$24,
IF(AND($DZ6 &gt;= Claim_for_Reimbursement_CAT!$D$25, $DZ6 &lt;= Claim_for_Reimbursement_CAT!$F$25), Claim_for_Reimbursement_CAT!$H$25,
IF(AND($DZ6 &gt;= Claim_for_Reimbursement_CAT!$D$26, $DZ6 &lt;= Claim_for_Reimbursement_CAT!$F$26), Claim_for_Reimbursement_CAT!$H$26,
IF(AND($DZ6 &gt;= Claim_for_Reimbursement_CAT!$D$27, $DZ6 &lt;= Claim_for_Reimbursement_CAT!$F$27), Claim_for_Reimbursement_CAT!$H$27,
IF(AND($DZ6 &gt;= Claim_for_Reimbursement_CAT!$D$28, $DZ6 &lt;= Claim_for_Reimbursement_CAT!$F$28), Claim_for_Reimbursement_CAT!$H$28,
IF(AND($DZ6 &gt;= Claim_for_Reimbursement_CAT!$D$29, $DZ6 &lt;= Claim_for_Reimbursement_CAT!$F$29), Claim_for_Reimbursement_CAT!$H$29,
IF(AND($DZ6 &gt;= Claim_for_Reimbursement_CAT!$D$30, $DZ6 &lt;= Claim_for_Reimbursement_CAT!$F$30), Claim_for_Reimbursement_CAT!$H$30,
IF(AND($DZ6 &gt;= Claim_for_Reimbursement_CAT!$D$31, $DZ6 &lt;= Claim_for_Reimbursement_CAT!$F$31), Claim_for_Reimbursement_CAT!$H$31,
IF(AND($DZ6 &gt;= Claim_for_Reimbursement_CAT!$D$32, $DZ6 &lt;= Claim_for_Reimbursement_CAT!$F$32), Claim_for_Reimbursement_CAT!$H$32,
IF(AND($DZ6 &gt;= Claim_for_Reimbursement_CAT!$D$33, $DZ6 &lt;= Claim_for_Reimbursement_CAT!$F$33), Claim_for_Reimbursement_CAT!$H$33,
IF(AND($DZ6 &gt;= Claim_for_Reimbursement_CAT!$D$34, $DZ6 &lt;= Claim_for_Reimbursement_CAT!$F$34), Claim_for_Reimbursement_CAT!$H$34, Claim_for_Reimbursement_CAT!$H$35))))))))))))</f>
        <v/>
      </c>
      <c r="EG6" s="373"/>
      <c r="EH6" s="373"/>
      <c r="EI6" s="373"/>
      <c r="EJ6" s="373"/>
      <c r="EK6" s="373"/>
      <c r="EL6" s="368"/>
      <c r="EM6" s="373"/>
      <c r="EN6" s="373"/>
      <c r="ES6" s="376" t="str">
        <f t="shared" ref="ES6:ES69" si="13">IF($L6="", "", AND(LEN($L6)&gt;=Postcode_min, LEN($L6)&lt;=Postcode_max,
LEN(MID($L6, FIND(" ", $L6) + 1, 4))=3,
ISNUMBER(VALUE(MID($L6, FIND(" ", $L6) + 1, 1))),
NOT(ISNUMBER(VALUE(MID($L6, FIND(" ", $L6) + 2, 1)))), MID($L6, FIND(" ", $L6) + 2, 1)&lt;&gt;" ",
NOT(ISNUMBER(VALUE(MID($L6, FIND(" ", $L6) + 3, 1)))), MID($L6, FIND(" ", $L6) + 3, 1)&lt;&gt;" ") )</f>
        <v/>
      </c>
      <c r="ET6" s="377" t="str">
        <f>$B6&amp;" "&amp;$C6&amp;" "&amp;$D6&amp;" "&amp;$J6&amp;" "&amp;$L6</f>
        <v xml:space="preserve">    </v>
      </c>
      <c r="EU6" s="377" t="str">
        <f>IF(ET6="    ", "", COUNTIFS($ET$6:$ET$506, $ET6))</f>
        <v/>
      </c>
      <c r="EV6" s="377" t="str">
        <f>$A6&amp;" "&amp;$B6&amp;" "&amp;$C6&amp;" "&amp;$D6</f>
        <v xml:space="preserve">1   </v>
      </c>
      <c r="EW6" s="378" t="str">
        <f>IF($H6 = "", "",
IF(OR($H6 = Lists_and_controls!$AO$9, $H6 = Lists_and_controls!$AO$11, $H6 = Lists_and_controls!$AO$14, $H6 = Lists_and_controls!$AO$16), MAX(Day_30),
IF(OR($H6 = Lists_and_controls!$AO$6, $H6 = Lists_and_controls!$AO$8, $H6 = Lists_and_controls!$AO$10, $H6 = Lists_and_controls!$AO$12, $H6 = Lists_and_controls!$AO$13, $H6 = Lists_and_controls!$AO$15, $H6 = Lists_and_controls!$AO$17), MAX(Day_31),
IF($H6 = Lists_and_controls!$AO$7, IF(INDEX(Leap_Year_YN, MATCH($G6, Year_2, 0)) = 1, MAX(Day_Feb_LY), MAX(Day_Feb) )))))</f>
        <v/>
      </c>
      <c r="EX6" s="377" t="str">
        <f>$B6&amp;" "&amp;$C6&amp;" "&amp;$D6</f>
        <v xml:space="preserve">  </v>
      </c>
      <c r="EY6" s="378"/>
    </row>
    <row r="7" spans="1:155" s="321" customFormat="1" ht="14" hidden="1" x14ac:dyDescent="0.3">
      <c r="A7" s="367">
        <v>2</v>
      </c>
      <c r="B7" s="368"/>
      <c r="C7" s="368"/>
      <c r="D7" s="368"/>
      <c r="E7" s="368"/>
      <c r="F7" s="368"/>
      <c r="G7" s="368"/>
      <c r="H7" s="368"/>
      <c r="I7" s="368"/>
      <c r="J7" s="369" t="str">
        <f t="shared" si="0"/>
        <v/>
      </c>
      <c r="K7" s="370" t="str">
        <f t="shared" si="1"/>
        <v/>
      </c>
      <c r="L7" s="368"/>
      <c r="M7" s="368"/>
      <c r="N7" s="368"/>
      <c r="O7" s="368"/>
      <c r="P7" s="368"/>
      <c r="Q7" s="368"/>
      <c r="R7" s="368"/>
      <c r="S7" s="371" t="str">
        <f t="shared" ref="S7:S70" si="14">IF(AND($Q7 = "", $R7 = ""), "", ROUND($Q7 + ($R7/12), 2))</f>
        <v/>
      </c>
      <c r="T7" s="368"/>
      <c r="U7" s="368"/>
      <c r="V7" s="372"/>
      <c r="W7" s="372"/>
      <c r="X7" s="368"/>
      <c r="Y7" s="372"/>
      <c r="Z7" s="368"/>
      <c r="AA7" s="368"/>
      <c r="AB7" s="368"/>
      <c r="AC7" s="368"/>
      <c r="AD7" s="368"/>
      <c r="AE7" s="368"/>
      <c r="AF7" s="368"/>
      <c r="AG7" s="368"/>
      <c r="AH7" s="368"/>
      <c r="AI7" s="368"/>
      <c r="AJ7" s="368"/>
      <c r="AK7" s="373"/>
      <c r="AL7" s="368"/>
      <c r="AM7" s="373"/>
      <c r="AN7" s="373"/>
      <c r="AO7" s="373"/>
      <c r="AP7" s="373"/>
      <c r="AQ7" s="373"/>
      <c r="AR7" s="373"/>
      <c r="AS7" s="373"/>
      <c r="AT7" s="373"/>
      <c r="AU7" s="373"/>
      <c r="AV7" s="373"/>
      <c r="AW7" s="373"/>
      <c r="AX7" s="373"/>
      <c r="AY7" s="373"/>
      <c r="AZ7" s="373"/>
      <c r="BA7" s="373"/>
      <c r="BB7" s="373"/>
      <c r="BC7" s="374">
        <f t="shared" ref="BC7:BC70" si="15">SUM(AN7:BB7)</f>
        <v>0</v>
      </c>
      <c r="BD7" s="373"/>
      <c r="BE7" s="373"/>
      <c r="BF7" s="373"/>
      <c r="BG7" s="373"/>
      <c r="BH7" s="373"/>
      <c r="BI7" s="373"/>
      <c r="BJ7" s="373"/>
      <c r="BK7" s="373"/>
      <c r="BL7" s="373"/>
      <c r="BM7" s="373"/>
      <c r="BN7" s="373"/>
      <c r="BO7" s="373"/>
      <c r="BP7" s="373"/>
      <c r="BQ7" s="373"/>
      <c r="BR7" s="373"/>
      <c r="BS7" s="374">
        <f t="shared" si="2"/>
        <v>0</v>
      </c>
      <c r="BT7" s="374">
        <f t="shared" ref="BT7:BZ70" si="16" xml:space="preserve"> AN7 + BD7</f>
        <v>0</v>
      </c>
      <c r="BU7" s="374">
        <f t="shared" si="3"/>
        <v>0</v>
      </c>
      <c r="BV7" s="374">
        <f t="shared" si="3"/>
        <v>0</v>
      </c>
      <c r="BW7" s="374">
        <f t="shared" si="3"/>
        <v>0</v>
      </c>
      <c r="BX7" s="374">
        <f t="shared" si="3"/>
        <v>0</v>
      </c>
      <c r="BY7" s="374">
        <f t="shared" si="3"/>
        <v>0</v>
      </c>
      <c r="BZ7" s="374">
        <f t="shared" si="3"/>
        <v>0</v>
      </c>
      <c r="CA7" s="374">
        <f t="shared" si="3"/>
        <v>0</v>
      </c>
      <c r="CB7" s="374">
        <f t="shared" si="3"/>
        <v>0</v>
      </c>
      <c r="CC7" s="374">
        <f t="shared" si="3"/>
        <v>0</v>
      </c>
      <c r="CD7" s="374">
        <f t="shared" si="3"/>
        <v>0</v>
      </c>
      <c r="CE7" s="374">
        <f t="shared" si="3"/>
        <v>0</v>
      </c>
      <c r="CF7" s="374">
        <f t="shared" si="3"/>
        <v>0</v>
      </c>
      <c r="CG7" s="374">
        <f t="shared" si="3"/>
        <v>0</v>
      </c>
      <c r="CH7" s="374">
        <f t="shared" si="3"/>
        <v>0</v>
      </c>
      <c r="CI7" s="374">
        <f t="shared" si="3"/>
        <v>0</v>
      </c>
      <c r="CJ7" s="368"/>
      <c r="CK7" s="368"/>
      <c r="CL7" s="373"/>
      <c r="CM7" s="375"/>
      <c r="CN7" s="371" t="s">
        <v>176</v>
      </c>
      <c r="CO7" s="373"/>
      <c r="CP7" s="373"/>
      <c r="CQ7" s="374">
        <f t="shared" si="4"/>
        <v>0</v>
      </c>
      <c r="CR7" s="373"/>
      <c r="CS7" s="373"/>
      <c r="CT7" s="374">
        <f t="shared" si="5"/>
        <v>0</v>
      </c>
      <c r="CU7" s="375"/>
      <c r="CV7" s="368"/>
      <c r="CW7" s="368"/>
      <c r="CX7" s="368"/>
      <c r="CY7" s="368"/>
      <c r="CZ7" s="368"/>
      <c r="DA7" s="368"/>
      <c r="DB7" s="368"/>
      <c r="DC7" s="368"/>
      <c r="DD7" s="368"/>
      <c r="DE7" s="368"/>
      <c r="DF7" s="368"/>
      <c r="DG7" s="375"/>
      <c r="DH7" s="371" t="s">
        <v>176</v>
      </c>
      <c r="DI7" s="373"/>
      <c r="DJ7" s="373"/>
      <c r="DK7" s="374">
        <f>DI7-DJ7</f>
        <v>0</v>
      </c>
      <c r="DL7" s="373"/>
      <c r="DM7" s="373"/>
      <c r="DN7" s="374">
        <f t="shared" si="6"/>
        <v>0</v>
      </c>
      <c r="DO7" s="368"/>
      <c r="DP7" s="371" t="str">
        <f t="shared" ref="DP7:DP70" si="17">IF(OR(DO7 = "", DO7 = "No"), "", "Go to ''Other financial support'' sheet")</f>
        <v/>
      </c>
      <c r="DQ7" s="374">
        <f t="shared" ref="DQ7:DQ70" si="18">$CI7</f>
        <v>0</v>
      </c>
      <c r="DR7" s="374">
        <f t="shared" si="7"/>
        <v>0</v>
      </c>
      <c r="DS7" s="374">
        <f t="shared" si="8"/>
        <v>0</v>
      </c>
      <c r="DT7" s="374">
        <f t="shared" ref="DT7:DT70" si="19" xml:space="preserve"> $CA7</f>
        <v>0</v>
      </c>
      <c r="DU7" s="374">
        <f t="shared" ref="DU7:DU70" si="20" xml:space="preserve"> $CG7</f>
        <v>0</v>
      </c>
      <c r="DV7" s="374">
        <f>Deduct_dependent * COUNTIFS(Part_8!$A:$A, $EV7)</f>
        <v>0</v>
      </c>
      <c r="DW7" s="374">
        <f t="shared" si="9"/>
        <v>0</v>
      </c>
      <c r="DX7" s="374">
        <f t="shared" si="10"/>
        <v>0</v>
      </c>
      <c r="DY7" s="374">
        <f t="shared" si="11"/>
        <v>0</v>
      </c>
      <c r="DZ7" s="374">
        <f t="shared" si="12"/>
        <v>0</v>
      </c>
      <c r="EA7" s="373"/>
      <c r="EB7" s="373"/>
      <c r="EC7" s="373"/>
      <c r="ED7" s="374" t="str">
        <f t="shared" ref="ED7:ED70" si="21" xml:space="preserve"> IF(IF(AND($EB7="", $EF7="", $EK7=""), "", $EB7 - IF($EF7="", 0, EF7) - $EK7)&lt;0,0,IF(AND($EB7="", $EF7="", $EK7=""), "", $EB7 - IF($EF7="", 0, EF7) - $EK7))</f>
        <v/>
      </c>
      <c r="EE7" s="374"/>
      <c r="EF7" s="374" t="str">
        <f>IF(AND($AN7 = "", $AO7 = "", $AP7 = "", $AQ7 = "", $AR7 = "", $AS7 = "", $AT7 = "", $AU7 = "", $AV7 = "", $AW7 = "", $AX7 = "", $AY7 = "", $AZ7 = "", $BA7 = "", $BB7 = "",
$BD7= "", $BE7 = "", $BF7 = "", $BG7 = "", $BH7 = "", $BI7 = "", $BJ7 = "", $BK7 = "", $BL7 = "", $BM7 = "", $BN7 = "", $BO7 = "", $BP7 = "", $BQ7 = "", $BR7 = ""), "",
IF($DZ7 &lt;= Claim_for_Reimbursement_CAT!$F$24, Claim_for_Reimbursement_CAT!$H$24,
IF(AND($DZ7 &gt;= Claim_for_Reimbursement_CAT!$D$25, $DZ7 &lt;= Claim_for_Reimbursement_CAT!$F$25), Claim_for_Reimbursement_CAT!$H$25,
IF(AND($DZ7 &gt;= Claim_for_Reimbursement_CAT!$D$26, $DZ7 &lt;= Claim_for_Reimbursement_CAT!$F$26), Claim_for_Reimbursement_CAT!$H$26,
IF(AND($DZ7 &gt;= Claim_for_Reimbursement_CAT!$D$27, $DZ7 &lt;= Claim_for_Reimbursement_CAT!$F$27), Claim_for_Reimbursement_CAT!$H$27,
IF(AND($DZ7 &gt;= Claim_for_Reimbursement_CAT!$D$28, $DZ7 &lt;= Claim_for_Reimbursement_CAT!$F$28), Claim_for_Reimbursement_CAT!$H$28,
IF(AND($DZ7 &gt;= Claim_for_Reimbursement_CAT!$D$29, $DZ7 &lt;= Claim_for_Reimbursement_CAT!$F$29), Claim_for_Reimbursement_CAT!$H$29,
IF(AND($DZ7 &gt;= Claim_for_Reimbursement_CAT!$D$30, $DZ7 &lt;= Claim_for_Reimbursement_CAT!$F$30), Claim_for_Reimbursement_CAT!$H$30,
IF(AND($DZ7 &gt;= Claim_for_Reimbursement_CAT!$D$31, $DZ7 &lt;= Claim_for_Reimbursement_CAT!$F$31), Claim_for_Reimbursement_CAT!$H$31,
IF(AND($DZ7 &gt;= Claim_for_Reimbursement_CAT!$D$32, $DZ7 &lt;= Claim_for_Reimbursement_CAT!$F$32), Claim_for_Reimbursement_CAT!$H$32,
IF(AND($DZ7 &gt;= Claim_for_Reimbursement_CAT!$D$33, $DZ7 &lt;= Claim_for_Reimbursement_CAT!$F$33), Claim_for_Reimbursement_CAT!$H$33,
IF(AND($DZ7 &gt;= Claim_for_Reimbursement_CAT!$D$34, $DZ7 &lt;= Claim_for_Reimbursement_CAT!$F$34), Claim_for_Reimbursement_CAT!$H$34, Claim_for_Reimbursement_CAT!$H$35))))))))))))</f>
        <v/>
      </c>
      <c r="EG7" s="373"/>
      <c r="EH7" s="373"/>
      <c r="EI7" s="373"/>
      <c r="EJ7" s="373"/>
      <c r="EK7" s="373"/>
      <c r="EL7" s="368"/>
      <c r="EM7" s="373"/>
      <c r="EN7" s="373"/>
      <c r="ES7" s="376" t="str">
        <f t="shared" si="13"/>
        <v/>
      </c>
      <c r="ET7" s="377" t="str">
        <f t="shared" ref="ET7:ET70" si="22">$B7&amp;" "&amp;$C7&amp;" "&amp;$D7&amp;" "&amp;$J7&amp;" "&amp;$L7</f>
        <v xml:space="preserve">    </v>
      </c>
      <c r="EU7" s="377" t="str">
        <f t="shared" ref="EU7:EU70" si="23">IF(ET7="    ", "", COUNTIFS($ET$6:$ET$506, $ET7))</f>
        <v/>
      </c>
      <c r="EV7" s="377" t="str">
        <f t="shared" ref="EV7:EV70" si="24">$A7&amp;" "&amp;$B7&amp;" "&amp;$C7&amp;" "&amp;$D7</f>
        <v xml:space="preserve">2   </v>
      </c>
      <c r="EW7" s="378" t="str">
        <f>IF($H7 = "", "",
IF(OR($H7 = Lists_and_controls!$AO$9, $H7 = Lists_and_controls!$AO$11, $H7 = Lists_and_controls!$AO$14, $H7 = Lists_and_controls!$AO$16), MAX(Day_30),
IF(OR($H7 = Lists_and_controls!$AO$6, $H7 = Lists_and_controls!$AO$8, $H7 = Lists_and_controls!$AO$10, $H7 = Lists_and_controls!$AO$12, $H7 = Lists_and_controls!$AO$13, $H7 = Lists_and_controls!$AO$15, $H7 = Lists_and_controls!$AO$17), MAX(Day_31),
IF($H7 = Lists_and_controls!$AO$7, IF(INDEX(Leap_Year_YN, MATCH($G7, Year_2, 0)) = 1, MAX(Day_Feb_LY), MAX(Day_Feb) )))))</f>
        <v/>
      </c>
      <c r="EX7" s="377" t="str">
        <f t="shared" ref="EX7:EX70" si="25">$B7&amp;" "&amp;$C7&amp;" "&amp;$D7</f>
        <v xml:space="preserve">  </v>
      </c>
      <c r="EY7" s="378"/>
    </row>
    <row r="8" spans="1:155" s="321" customFormat="1" ht="14" hidden="1" x14ac:dyDescent="0.3">
      <c r="A8" s="367">
        <v>3</v>
      </c>
      <c r="B8" s="368"/>
      <c r="C8" s="368"/>
      <c r="D8" s="368"/>
      <c r="E8" s="368"/>
      <c r="F8" s="368"/>
      <c r="G8" s="368"/>
      <c r="H8" s="368"/>
      <c r="I8" s="368"/>
      <c r="J8" s="369" t="str">
        <f t="shared" si="0"/>
        <v/>
      </c>
      <c r="K8" s="370" t="str">
        <f t="shared" si="1"/>
        <v/>
      </c>
      <c r="L8" s="368"/>
      <c r="M8" s="368"/>
      <c r="N8" s="368"/>
      <c r="O8" s="368"/>
      <c r="P8" s="368"/>
      <c r="Q8" s="368"/>
      <c r="R8" s="368"/>
      <c r="S8" s="371" t="str">
        <f t="shared" si="14"/>
        <v/>
      </c>
      <c r="T8" s="368"/>
      <c r="U8" s="368"/>
      <c r="V8" s="372"/>
      <c r="W8" s="372"/>
      <c r="X8" s="368"/>
      <c r="Y8" s="372"/>
      <c r="Z8" s="368"/>
      <c r="AA8" s="368"/>
      <c r="AB8" s="368"/>
      <c r="AC8" s="368"/>
      <c r="AD8" s="368"/>
      <c r="AE8" s="368"/>
      <c r="AF8" s="368"/>
      <c r="AG8" s="368"/>
      <c r="AH8" s="368"/>
      <c r="AI8" s="368"/>
      <c r="AJ8" s="368"/>
      <c r="AK8" s="373"/>
      <c r="AL8" s="368"/>
      <c r="AM8" s="373"/>
      <c r="AN8" s="373"/>
      <c r="AO8" s="373"/>
      <c r="AP8" s="373"/>
      <c r="AQ8" s="373"/>
      <c r="AR8" s="373"/>
      <c r="AS8" s="373"/>
      <c r="AT8" s="373"/>
      <c r="AU8" s="373"/>
      <c r="AV8" s="373"/>
      <c r="AW8" s="373"/>
      <c r="AX8" s="373"/>
      <c r="AY8" s="373"/>
      <c r="AZ8" s="373"/>
      <c r="BA8" s="373"/>
      <c r="BB8" s="373"/>
      <c r="BC8" s="374">
        <f t="shared" si="15"/>
        <v>0</v>
      </c>
      <c r="BD8" s="373"/>
      <c r="BE8" s="373"/>
      <c r="BF8" s="373"/>
      <c r="BG8" s="373"/>
      <c r="BH8" s="373"/>
      <c r="BI8" s="373"/>
      <c r="BJ8" s="373"/>
      <c r="BK8" s="373"/>
      <c r="BL8" s="373"/>
      <c r="BM8" s="373"/>
      <c r="BN8" s="373"/>
      <c r="BO8" s="373"/>
      <c r="BP8" s="373"/>
      <c r="BQ8" s="373"/>
      <c r="BR8" s="373"/>
      <c r="BS8" s="374">
        <f t="shared" si="2"/>
        <v>0</v>
      </c>
      <c r="BT8" s="374">
        <f t="shared" si="16"/>
        <v>0</v>
      </c>
      <c r="BU8" s="374">
        <f t="shared" si="3"/>
        <v>0</v>
      </c>
      <c r="BV8" s="374">
        <f t="shared" si="3"/>
        <v>0</v>
      </c>
      <c r="BW8" s="374">
        <f t="shared" si="3"/>
        <v>0</v>
      </c>
      <c r="BX8" s="374">
        <f t="shared" si="3"/>
        <v>0</v>
      </c>
      <c r="BY8" s="374">
        <f t="shared" si="3"/>
        <v>0</v>
      </c>
      <c r="BZ8" s="374">
        <f t="shared" si="3"/>
        <v>0</v>
      </c>
      <c r="CA8" s="374">
        <f t="shared" si="3"/>
        <v>0</v>
      </c>
      <c r="CB8" s="374">
        <f t="shared" si="3"/>
        <v>0</v>
      </c>
      <c r="CC8" s="374">
        <f t="shared" si="3"/>
        <v>0</v>
      </c>
      <c r="CD8" s="374">
        <f t="shared" si="3"/>
        <v>0</v>
      </c>
      <c r="CE8" s="374">
        <f t="shared" si="3"/>
        <v>0</v>
      </c>
      <c r="CF8" s="374">
        <f t="shared" si="3"/>
        <v>0</v>
      </c>
      <c r="CG8" s="374">
        <f t="shared" si="3"/>
        <v>0</v>
      </c>
      <c r="CH8" s="374">
        <f t="shared" si="3"/>
        <v>0</v>
      </c>
      <c r="CI8" s="374">
        <f t="shared" si="3"/>
        <v>0</v>
      </c>
      <c r="CJ8" s="368"/>
      <c r="CK8" s="368"/>
      <c r="CL8" s="373"/>
      <c r="CM8" s="375"/>
      <c r="CN8" s="371" t="s">
        <v>176</v>
      </c>
      <c r="CO8" s="373"/>
      <c r="CP8" s="373"/>
      <c r="CQ8" s="374">
        <f t="shared" si="4"/>
        <v>0</v>
      </c>
      <c r="CR8" s="373"/>
      <c r="CS8" s="373"/>
      <c r="CT8" s="374">
        <f t="shared" si="5"/>
        <v>0</v>
      </c>
      <c r="CU8" s="375"/>
      <c r="CV8" s="368"/>
      <c r="CW8" s="368"/>
      <c r="CX8" s="368"/>
      <c r="CY8" s="368"/>
      <c r="CZ8" s="368"/>
      <c r="DA8" s="368"/>
      <c r="DB8" s="368"/>
      <c r="DC8" s="368"/>
      <c r="DD8" s="368"/>
      <c r="DE8" s="368"/>
      <c r="DF8" s="368"/>
      <c r="DG8" s="375"/>
      <c r="DH8" s="371" t="s">
        <v>176</v>
      </c>
      <c r="DI8" s="373"/>
      <c r="DJ8" s="373"/>
      <c r="DK8" s="374">
        <f t="shared" ref="DK8:DK71" si="26">DI8-DJ8</f>
        <v>0</v>
      </c>
      <c r="DL8" s="373"/>
      <c r="DM8" s="373"/>
      <c r="DN8" s="374">
        <f t="shared" si="6"/>
        <v>0</v>
      </c>
      <c r="DO8" s="368"/>
      <c r="DP8" s="371" t="str">
        <f t="shared" si="17"/>
        <v/>
      </c>
      <c r="DQ8" s="374">
        <f t="shared" si="18"/>
        <v>0</v>
      </c>
      <c r="DR8" s="374">
        <f t="shared" si="7"/>
        <v>0</v>
      </c>
      <c r="DS8" s="374">
        <f t="shared" si="8"/>
        <v>0</v>
      </c>
      <c r="DT8" s="374">
        <f t="shared" si="19"/>
        <v>0</v>
      </c>
      <c r="DU8" s="374">
        <f t="shared" si="20"/>
        <v>0</v>
      </c>
      <c r="DV8" s="374">
        <f>Deduct_dependent * COUNTIFS(Part_8!$A:$A, $EV8)</f>
        <v>0</v>
      </c>
      <c r="DW8" s="374">
        <f t="shared" si="9"/>
        <v>0</v>
      </c>
      <c r="DX8" s="374">
        <f t="shared" si="10"/>
        <v>0</v>
      </c>
      <c r="DY8" s="374">
        <f t="shared" si="11"/>
        <v>0</v>
      </c>
      <c r="DZ8" s="374">
        <f t="shared" si="12"/>
        <v>0</v>
      </c>
      <c r="EA8" s="373"/>
      <c r="EB8" s="373"/>
      <c r="EC8" s="373"/>
      <c r="ED8" s="374" t="str">
        <f t="shared" si="21"/>
        <v/>
      </c>
      <c r="EE8" s="374"/>
      <c r="EF8" s="374" t="str">
        <f>IF(AND($AN8 = "", $AO8 = "", $AP8 = "", $AQ8 = "", $AR8 = "", $AS8 = "", $AT8 = "", $AU8 = "", $AV8 = "", $AW8 = "", $AX8 = "", $AY8 = "", $AZ8 = "", $BA8 = "", $BB8 = "",
$BD8= "", $BE8 = "", $BF8 = "", $BG8 = "", $BH8 = "", $BI8 = "", $BJ8 = "", $BK8 = "", $BL8 = "", $BM8 = "", $BN8 = "", $BO8 = "", $BP8 = "", $BQ8 = "", $BR8 = ""), "",
IF($DZ8 &lt;= Claim_for_Reimbursement_CAT!$F$24, Claim_for_Reimbursement_CAT!$H$24,
IF(AND($DZ8 &gt;= Claim_for_Reimbursement_CAT!$D$25, $DZ8 &lt;= Claim_for_Reimbursement_CAT!$F$25), Claim_for_Reimbursement_CAT!$H$25,
IF(AND($DZ8 &gt;= Claim_for_Reimbursement_CAT!$D$26, $DZ8 &lt;= Claim_for_Reimbursement_CAT!$F$26), Claim_for_Reimbursement_CAT!$H$26,
IF(AND($DZ8 &gt;= Claim_for_Reimbursement_CAT!$D$27, $DZ8 &lt;= Claim_for_Reimbursement_CAT!$F$27), Claim_for_Reimbursement_CAT!$H$27,
IF(AND($DZ8 &gt;= Claim_for_Reimbursement_CAT!$D$28, $DZ8 &lt;= Claim_for_Reimbursement_CAT!$F$28), Claim_for_Reimbursement_CAT!$H$28,
IF(AND($DZ8 &gt;= Claim_for_Reimbursement_CAT!$D$29, $DZ8 &lt;= Claim_for_Reimbursement_CAT!$F$29), Claim_for_Reimbursement_CAT!$H$29,
IF(AND($DZ8 &gt;= Claim_for_Reimbursement_CAT!$D$30, $DZ8 &lt;= Claim_for_Reimbursement_CAT!$F$30), Claim_for_Reimbursement_CAT!$H$30,
IF(AND($DZ8 &gt;= Claim_for_Reimbursement_CAT!$D$31, $DZ8 &lt;= Claim_for_Reimbursement_CAT!$F$31), Claim_for_Reimbursement_CAT!$H$31,
IF(AND($DZ8 &gt;= Claim_for_Reimbursement_CAT!$D$32, $DZ8 &lt;= Claim_for_Reimbursement_CAT!$F$32), Claim_for_Reimbursement_CAT!$H$32,
IF(AND($DZ8 &gt;= Claim_for_Reimbursement_CAT!$D$33, $DZ8 &lt;= Claim_for_Reimbursement_CAT!$F$33), Claim_for_Reimbursement_CAT!$H$33,
IF(AND($DZ8 &gt;= Claim_for_Reimbursement_CAT!$D$34, $DZ8 &lt;= Claim_for_Reimbursement_CAT!$F$34), Claim_for_Reimbursement_CAT!$H$34, Claim_for_Reimbursement_CAT!$H$35))))))))))))</f>
        <v/>
      </c>
      <c r="EG8" s="373"/>
      <c r="EH8" s="373"/>
      <c r="EI8" s="373"/>
      <c r="EJ8" s="373"/>
      <c r="EK8" s="373"/>
      <c r="EL8" s="368"/>
      <c r="EM8" s="373"/>
      <c r="EN8" s="373"/>
      <c r="ES8" s="376" t="str">
        <f t="shared" si="13"/>
        <v/>
      </c>
      <c r="ET8" s="377" t="str">
        <f t="shared" si="22"/>
        <v xml:space="preserve">    </v>
      </c>
      <c r="EU8" s="377" t="str">
        <f t="shared" si="23"/>
        <v/>
      </c>
      <c r="EV8" s="377" t="str">
        <f t="shared" si="24"/>
        <v xml:space="preserve">3   </v>
      </c>
      <c r="EW8" s="378" t="str">
        <f>IF($H8 = "", "",
IF(OR($H8 = Lists_and_controls!$AO$9, $H8 = Lists_and_controls!$AO$11, $H8 = Lists_and_controls!$AO$14, $H8 = Lists_and_controls!$AO$16), MAX(Day_30),
IF(OR($H8 = Lists_and_controls!$AO$6, $H8 = Lists_and_controls!$AO$8, $H8 = Lists_and_controls!$AO$10, $H8 = Lists_and_controls!$AO$12, $H8 = Lists_and_controls!$AO$13, $H8 = Lists_and_controls!$AO$15, $H8 = Lists_and_controls!$AO$17), MAX(Day_31),
IF($H8 = Lists_and_controls!$AO$7, IF(INDEX(Leap_Year_YN, MATCH($G8, Year_2, 0)) = 1, MAX(Day_Feb_LY), MAX(Day_Feb) )))))</f>
        <v/>
      </c>
      <c r="EX8" s="377" t="str">
        <f t="shared" si="25"/>
        <v xml:space="preserve">  </v>
      </c>
      <c r="EY8" s="378"/>
    </row>
    <row r="9" spans="1:155" s="321" customFormat="1" ht="14" hidden="1" x14ac:dyDescent="0.3">
      <c r="A9" s="367">
        <v>4</v>
      </c>
      <c r="B9" s="368"/>
      <c r="C9" s="368"/>
      <c r="D9" s="368"/>
      <c r="E9" s="368"/>
      <c r="F9" s="368"/>
      <c r="G9" s="368"/>
      <c r="H9" s="368"/>
      <c r="I9" s="368"/>
      <c r="J9" s="369" t="str">
        <f t="shared" si="0"/>
        <v/>
      </c>
      <c r="K9" s="370" t="str">
        <f t="shared" si="1"/>
        <v/>
      </c>
      <c r="L9" s="368"/>
      <c r="M9" s="368"/>
      <c r="N9" s="368"/>
      <c r="O9" s="368"/>
      <c r="P9" s="368"/>
      <c r="Q9" s="368"/>
      <c r="R9" s="368"/>
      <c r="S9" s="371" t="str">
        <f t="shared" si="14"/>
        <v/>
      </c>
      <c r="T9" s="368"/>
      <c r="U9" s="368"/>
      <c r="V9" s="372"/>
      <c r="W9" s="372"/>
      <c r="X9" s="368"/>
      <c r="Y9" s="372"/>
      <c r="Z9" s="368"/>
      <c r="AA9" s="368"/>
      <c r="AB9" s="368"/>
      <c r="AC9" s="368"/>
      <c r="AD9" s="368"/>
      <c r="AE9" s="368"/>
      <c r="AF9" s="368"/>
      <c r="AG9" s="368"/>
      <c r="AH9" s="368"/>
      <c r="AI9" s="368"/>
      <c r="AJ9" s="368"/>
      <c r="AK9" s="373"/>
      <c r="AL9" s="368"/>
      <c r="AM9" s="373"/>
      <c r="AN9" s="373"/>
      <c r="AO9" s="373"/>
      <c r="AP9" s="373"/>
      <c r="AQ9" s="373"/>
      <c r="AR9" s="373"/>
      <c r="AS9" s="373"/>
      <c r="AT9" s="373"/>
      <c r="AU9" s="373"/>
      <c r="AV9" s="373"/>
      <c r="AW9" s="373"/>
      <c r="AX9" s="373"/>
      <c r="AY9" s="373"/>
      <c r="AZ9" s="373"/>
      <c r="BA9" s="373"/>
      <c r="BB9" s="373"/>
      <c r="BC9" s="374">
        <f t="shared" si="15"/>
        <v>0</v>
      </c>
      <c r="BD9" s="373"/>
      <c r="BE9" s="373"/>
      <c r="BF9" s="373"/>
      <c r="BG9" s="373"/>
      <c r="BH9" s="373"/>
      <c r="BI9" s="373"/>
      <c r="BJ9" s="373"/>
      <c r="BK9" s="373"/>
      <c r="BL9" s="373"/>
      <c r="BM9" s="373"/>
      <c r="BN9" s="373"/>
      <c r="BO9" s="373"/>
      <c r="BP9" s="373"/>
      <c r="BQ9" s="373"/>
      <c r="BR9" s="373"/>
      <c r="BS9" s="374">
        <f t="shared" si="2"/>
        <v>0</v>
      </c>
      <c r="BT9" s="374">
        <f t="shared" si="16"/>
        <v>0</v>
      </c>
      <c r="BU9" s="374">
        <f t="shared" si="3"/>
        <v>0</v>
      </c>
      <c r="BV9" s="374">
        <f t="shared" si="3"/>
        <v>0</v>
      </c>
      <c r="BW9" s="374">
        <f t="shared" si="3"/>
        <v>0</v>
      </c>
      <c r="BX9" s="374">
        <f t="shared" si="3"/>
        <v>0</v>
      </c>
      <c r="BY9" s="374">
        <f t="shared" si="3"/>
        <v>0</v>
      </c>
      <c r="BZ9" s="374">
        <f t="shared" si="3"/>
        <v>0</v>
      </c>
      <c r="CA9" s="374">
        <f t="shared" si="3"/>
        <v>0</v>
      </c>
      <c r="CB9" s="374">
        <f t="shared" si="3"/>
        <v>0</v>
      </c>
      <c r="CC9" s="374">
        <f t="shared" si="3"/>
        <v>0</v>
      </c>
      <c r="CD9" s="374">
        <f t="shared" si="3"/>
        <v>0</v>
      </c>
      <c r="CE9" s="374">
        <f t="shared" si="3"/>
        <v>0</v>
      </c>
      <c r="CF9" s="374">
        <f t="shared" si="3"/>
        <v>0</v>
      </c>
      <c r="CG9" s="374">
        <f t="shared" si="3"/>
        <v>0</v>
      </c>
      <c r="CH9" s="374">
        <f t="shared" si="3"/>
        <v>0</v>
      </c>
      <c r="CI9" s="374">
        <f t="shared" si="3"/>
        <v>0</v>
      </c>
      <c r="CJ9" s="368"/>
      <c r="CK9" s="368"/>
      <c r="CL9" s="373"/>
      <c r="CM9" s="375"/>
      <c r="CN9" s="371" t="s">
        <v>176</v>
      </c>
      <c r="CO9" s="373"/>
      <c r="CP9" s="373"/>
      <c r="CQ9" s="374">
        <f t="shared" si="4"/>
        <v>0</v>
      </c>
      <c r="CR9" s="373"/>
      <c r="CS9" s="373"/>
      <c r="CT9" s="374">
        <f t="shared" si="5"/>
        <v>0</v>
      </c>
      <c r="CU9" s="375"/>
      <c r="CV9" s="368"/>
      <c r="CW9" s="368"/>
      <c r="CX9" s="368"/>
      <c r="CY9" s="368"/>
      <c r="CZ9" s="368"/>
      <c r="DA9" s="368"/>
      <c r="DB9" s="368"/>
      <c r="DC9" s="368"/>
      <c r="DD9" s="368"/>
      <c r="DE9" s="368"/>
      <c r="DF9" s="368"/>
      <c r="DG9" s="375"/>
      <c r="DH9" s="371" t="s">
        <v>176</v>
      </c>
      <c r="DI9" s="373"/>
      <c r="DJ9" s="373"/>
      <c r="DK9" s="374">
        <f t="shared" si="26"/>
        <v>0</v>
      </c>
      <c r="DL9" s="373"/>
      <c r="DM9" s="373"/>
      <c r="DN9" s="374">
        <f t="shared" si="6"/>
        <v>0</v>
      </c>
      <c r="DO9" s="368"/>
      <c r="DP9" s="371" t="str">
        <f t="shared" si="17"/>
        <v/>
      </c>
      <c r="DQ9" s="374">
        <f t="shared" si="18"/>
        <v>0</v>
      </c>
      <c r="DR9" s="374">
        <f t="shared" si="7"/>
        <v>0</v>
      </c>
      <c r="DS9" s="374">
        <f t="shared" si="8"/>
        <v>0</v>
      </c>
      <c r="DT9" s="374">
        <f t="shared" si="19"/>
        <v>0</v>
      </c>
      <c r="DU9" s="374">
        <f t="shared" si="20"/>
        <v>0</v>
      </c>
      <c r="DV9" s="374">
        <f>Deduct_dependent * COUNTIFS(Part_8!$A:$A, $EV9)</f>
        <v>0</v>
      </c>
      <c r="DW9" s="374">
        <f t="shared" si="9"/>
        <v>0</v>
      </c>
      <c r="DX9" s="374">
        <f t="shared" si="10"/>
        <v>0</v>
      </c>
      <c r="DY9" s="374">
        <f t="shared" si="11"/>
        <v>0</v>
      </c>
      <c r="DZ9" s="374">
        <f t="shared" si="12"/>
        <v>0</v>
      </c>
      <c r="EA9" s="373"/>
      <c r="EB9" s="373"/>
      <c r="EC9" s="373"/>
      <c r="ED9" s="374" t="str">
        <f t="shared" si="21"/>
        <v/>
      </c>
      <c r="EE9" s="374"/>
      <c r="EF9" s="374" t="str">
        <f>IF(AND($AN9 = "", $AO9 = "", $AP9 = "", $AQ9 = "", $AR9 = "", $AS9 = "", $AT9 = "", $AU9 = "", $AV9 = "", $AW9 = "", $AX9 = "", $AY9 = "", $AZ9 = "", $BA9 = "", $BB9 = "",
$BD9= "", $BE9 = "", $BF9 = "", $BG9 = "", $BH9 = "", $BI9 = "", $BJ9 = "", $BK9 = "", $BL9 = "", $BM9 = "", $BN9 = "", $BO9 = "", $BP9 = "", $BQ9 = "", $BR9 = ""), "",
IF($DZ9 &lt;= Claim_for_Reimbursement_CAT!$F$24, Claim_for_Reimbursement_CAT!$H$24,
IF(AND($DZ9 &gt;= Claim_for_Reimbursement_CAT!$D$25, $DZ9 &lt;= Claim_for_Reimbursement_CAT!$F$25), Claim_for_Reimbursement_CAT!$H$25,
IF(AND($DZ9 &gt;= Claim_for_Reimbursement_CAT!$D$26, $DZ9 &lt;= Claim_for_Reimbursement_CAT!$F$26), Claim_for_Reimbursement_CAT!$H$26,
IF(AND($DZ9 &gt;= Claim_for_Reimbursement_CAT!$D$27, $DZ9 &lt;= Claim_for_Reimbursement_CAT!$F$27), Claim_for_Reimbursement_CAT!$H$27,
IF(AND($DZ9 &gt;= Claim_for_Reimbursement_CAT!$D$28, $DZ9 &lt;= Claim_for_Reimbursement_CAT!$F$28), Claim_for_Reimbursement_CAT!$H$28,
IF(AND($DZ9 &gt;= Claim_for_Reimbursement_CAT!$D$29, $DZ9 &lt;= Claim_for_Reimbursement_CAT!$F$29), Claim_for_Reimbursement_CAT!$H$29,
IF(AND($DZ9 &gt;= Claim_for_Reimbursement_CAT!$D$30, $DZ9 &lt;= Claim_for_Reimbursement_CAT!$F$30), Claim_for_Reimbursement_CAT!$H$30,
IF(AND($DZ9 &gt;= Claim_for_Reimbursement_CAT!$D$31, $DZ9 &lt;= Claim_for_Reimbursement_CAT!$F$31), Claim_for_Reimbursement_CAT!$H$31,
IF(AND($DZ9 &gt;= Claim_for_Reimbursement_CAT!$D$32, $DZ9 &lt;= Claim_for_Reimbursement_CAT!$F$32), Claim_for_Reimbursement_CAT!$H$32,
IF(AND($DZ9 &gt;= Claim_for_Reimbursement_CAT!$D$33, $DZ9 &lt;= Claim_for_Reimbursement_CAT!$F$33), Claim_for_Reimbursement_CAT!$H$33,
IF(AND($DZ9 &gt;= Claim_for_Reimbursement_CAT!$D$34, $DZ9 &lt;= Claim_for_Reimbursement_CAT!$F$34), Claim_for_Reimbursement_CAT!$H$34, Claim_for_Reimbursement_CAT!$H$35))))))))))))</f>
        <v/>
      </c>
      <c r="EG9" s="373"/>
      <c r="EH9" s="373"/>
      <c r="EI9" s="373"/>
      <c r="EJ9" s="373"/>
      <c r="EK9" s="373"/>
      <c r="EL9" s="368"/>
      <c r="EM9" s="373"/>
      <c r="EN9" s="373"/>
      <c r="ES9" s="376" t="str">
        <f t="shared" si="13"/>
        <v/>
      </c>
      <c r="ET9" s="377" t="str">
        <f t="shared" si="22"/>
        <v xml:space="preserve">    </v>
      </c>
      <c r="EU9" s="377" t="str">
        <f t="shared" si="23"/>
        <v/>
      </c>
      <c r="EV9" s="377" t="str">
        <f t="shared" si="24"/>
        <v xml:space="preserve">4   </v>
      </c>
      <c r="EW9" s="378" t="str">
        <f>IF($H9 = "", "",
IF(OR($H9 = Lists_and_controls!$AO$9, $H9 = Lists_and_controls!$AO$11, $H9 = Lists_and_controls!$AO$14, $H9 = Lists_and_controls!$AO$16), MAX(Day_30),
IF(OR($H9 = Lists_and_controls!$AO$6, $H9 = Lists_and_controls!$AO$8, $H9 = Lists_and_controls!$AO$10, $H9 = Lists_and_controls!$AO$12, $H9 = Lists_and_controls!$AO$13, $H9 = Lists_and_controls!$AO$15, $H9 = Lists_and_controls!$AO$17), MAX(Day_31),
IF($H9 = Lists_and_controls!$AO$7, IF(INDEX(Leap_Year_YN, MATCH($G9, Year_2, 0)) = 1, MAX(Day_Feb_LY), MAX(Day_Feb) )))))</f>
        <v/>
      </c>
      <c r="EX9" s="377" t="str">
        <f t="shared" si="25"/>
        <v xml:space="preserve">  </v>
      </c>
      <c r="EY9" s="378"/>
    </row>
    <row r="10" spans="1:155" s="321" customFormat="1" ht="14" hidden="1" x14ac:dyDescent="0.3">
      <c r="A10" s="367">
        <v>5</v>
      </c>
      <c r="B10" s="368"/>
      <c r="C10" s="368"/>
      <c r="D10" s="368"/>
      <c r="E10" s="368"/>
      <c r="F10" s="368"/>
      <c r="G10" s="368"/>
      <c r="H10" s="368"/>
      <c r="I10" s="368"/>
      <c r="J10" s="369" t="str">
        <f t="shared" si="0"/>
        <v/>
      </c>
      <c r="K10" s="370" t="str">
        <f t="shared" si="1"/>
        <v/>
      </c>
      <c r="L10" s="368"/>
      <c r="M10" s="368"/>
      <c r="N10" s="368"/>
      <c r="O10" s="368"/>
      <c r="P10" s="368"/>
      <c r="Q10" s="368"/>
      <c r="R10" s="368"/>
      <c r="S10" s="371" t="str">
        <f t="shared" si="14"/>
        <v/>
      </c>
      <c r="T10" s="368"/>
      <c r="U10" s="368"/>
      <c r="V10" s="372"/>
      <c r="W10" s="372"/>
      <c r="X10" s="368"/>
      <c r="Y10" s="372"/>
      <c r="Z10" s="368"/>
      <c r="AA10" s="368"/>
      <c r="AB10" s="368"/>
      <c r="AC10" s="368"/>
      <c r="AD10" s="368"/>
      <c r="AE10" s="368"/>
      <c r="AF10" s="368"/>
      <c r="AG10" s="368"/>
      <c r="AH10" s="368"/>
      <c r="AI10" s="368"/>
      <c r="AJ10" s="368"/>
      <c r="AK10" s="373"/>
      <c r="AL10" s="368"/>
      <c r="AM10" s="373"/>
      <c r="AN10" s="373"/>
      <c r="AO10" s="373"/>
      <c r="AP10" s="373"/>
      <c r="AQ10" s="373"/>
      <c r="AR10" s="373"/>
      <c r="AS10" s="373"/>
      <c r="AT10" s="373"/>
      <c r="AU10" s="373"/>
      <c r="AV10" s="373"/>
      <c r="AW10" s="373"/>
      <c r="AX10" s="373"/>
      <c r="AY10" s="373"/>
      <c r="AZ10" s="373"/>
      <c r="BA10" s="373"/>
      <c r="BB10" s="373"/>
      <c r="BC10" s="374">
        <f t="shared" si="15"/>
        <v>0</v>
      </c>
      <c r="BD10" s="373"/>
      <c r="BE10" s="373"/>
      <c r="BF10" s="373"/>
      <c r="BG10" s="373"/>
      <c r="BH10" s="373"/>
      <c r="BI10" s="373"/>
      <c r="BJ10" s="373"/>
      <c r="BK10" s="373"/>
      <c r="BL10" s="373"/>
      <c r="BM10" s="373"/>
      <c r="BN10" s="373"/>
      <c r="BO10" s="373"/>
      <c r="BP10" s="373"/>
      <c r="BQ10" s="373"/>
      <c r="BR10" s="373"/>
      <c r="BS10" s="374">
        <f t="shared" si="2"/>
        <v>0</v>
      </c>
      <c r="BT10" s="374">
        <f t="shared" si="16"/>
        <v>0</v>
      </c>
      <c r="BU10" s="374">
        <f t="shared" si="3"/>
        <v>0</v>
      </c>
      <c r="BV10" s="374">
        <f t="shared" si="3"/>
        <v>0</v>
      </c>
      <c r="BW10" s="374">
        <f t="shared" si="3"/>
        <v>0</v>
      </c>
      <c r="BX10" s="374">
        <f t="shared" si="3"/>
        <v>0</v>
      </c>
      <c r="BY10" s="374">
        <f t="shared" si="3"/>
        <v>0</v>
      </c>
      <c r="BZ10" s="374">
        <f t="shared" si="3"/>
        <v>0</v>
      </c>
      <c r="CA10" s="374">
        <f t="shared" si="3"/>
        <v>0</v>
      </c>
      <c r="CB10" s="374">
        <f t="shared" si="3"/>
        <v>0</v>
      </c>
      <c r="CC10" s="374">
        <f t="shared" si="3"/>
        <v>0</v>
      </c>
      <c r="CD10" s="374">
        <f t="shared" si="3"/>
        <v>0</v>
      </c>
      <c r="CE10" s="374">
        <f t="shared" si="3"/>
        <v>0</v>
      </c>
      <c r="CF10" s="374">
        <f t="shared" si="3"/>
        <v>0</v>
      </c>
      <c r="CG10" s="374">
        <f t="shared" si="3"/>
        <v>0</v>
      </c>
      <c r="CH10" s="374">
        <f t="shared" si="3"/>
        <v>0</v>
      </c>
      <c r="CI10" s="374">
        <f t="shared" si="3"/>
        <v>0</v>
      </c>
      <c r="CJ10" s="368"/>
      <c r="CK10" s="368"/>
      <c r="CL10" s="373"/>
      <c r="CM10" s="375"/>
      <c r="CN10" s="371" t="s">
        <v>176</v>
      </c>
      <c r="CO10" s="373"/>
      <c r="CP10" s="373"/>
      <c r="CQ10" s="374">
        <f t="shared" si="4"/>
        <v>0</v>
      </c>
      <c r="CR10" s="373"/>
      <c r="CS10" s="373"/>
      <c r="CT10" s="374">
        <f t="shared" si="5"/>
        <v>0</v>
      </c>
      <c r="CU10" s="375"/>
      <c r="CV10" s="368"/>
      <c r="CW10" s="368"/>
      <c r="CX10" s="368"/>
      <c r="CY10" s="368"/>
      <c r="CZ10" s="368"/>
      <c r="DA10" s="368"/>
      <c r="DB10" s="368"/>
      <c r="DC10" s="368"/>
      <c r="DD10" s="368"/>
      <c r="DE10" s="368"/>
      <c r="DF10" s="368"/>
      <c r="DG10" s="375"/>
      <c r="DH10" s="371" t="s">
        <v>176</v>
      </c>
      <c r="DI10" s="373"/>
      <c r="DJ10" s="373"/>
      <c r="DK10" s="374">
        <f t="shared" si="26"/>
        <v>0</v>
      </c>
      <c r="DL10" s="373"/>
      <c r="DM10" s="373"/>
      <c r="DN10" s="374">
        <f t="shared" si="6"/>
        <v>0</v>
      </c>
      <c r="DO10" s="368"/>
      <c r="DP10" s="371" t="str">
        <f t="shared" si="17"/>
        <v/>
      </c>
      <c r="DQ10" s="374">
        <f t="shared" si="18"/>
        <v>0</v>
      </c>
      <c r="DR10" s="374">
        <f t="shared" si="7"/>
        <v>0</v>
      </c>
      <c r="DS10" s="374">
        <f t="shared" si="8"/>
        <v>0</v>
      </c>
      <c r="DT10" s="374">
        <f t="shared" si="19"/>
        <v>0</v>
      </c>
      <c r="DU10" s="374">
        <f t="shared" si="20"/>
        <v>0</v>
      </c>
      <c r="DV10" s="374">
        <f>Deduct_dependent * COUNTIFS(Part_8!$A:$A, $EV10)</f>
        <v>0</v>
      </c>
      <c r="DW10" s="374">
        <f t="shared" si="9"/>
        <v>0</v>
      </c>
      <c r="DX10" s="374">
        <f t="shared" si="10"/>
        <v>0</v>
      </c>
      <c r="DY10" s="374">
        <f t="shared" si="11"/>
        <v>0</v>
      </c>
      <c r="DZ10" s="374">
        <f t="shared" si="12"/>
        <v>0</v>
      </c>
      <c r="EA10" s="373"/>
      <c r="EB10" s="373"/>
      <c r="EC10" s="373"/>
      <c r="ED10" s="374" t="str">
        <f t="shared" si="21"/>
        <v/>
      </c>
      <c r="EE10" s="374"/>
      <c r="EF10" s="374" t="str">
        <f>IF(AND($AN10 = "", $AO10 = "", $AP10 = "", $AQ10 = "", $AR10 = "", $AS10 = "", $AT10 = "", $AU10 = "", $AV10 = "", $AW10 = "", $AX10 = "", $AY10 = "", $AZ10 = "", $BA10 = "", $BB10 = "",
$BD10= "", $BE10 = "", $BF10 = "", $BG10 = "", $BH10 = "", $BI10 = "", $BJ10 = "", $BK10 = "", $BL10 = "", $BM10 = "", $BN10 = "", $BO10 = "", $BP10 = "", $BQ10 = "", $BR10 = ""), "",
IF($DZ10 &lt;= Claim_for_Reimbursement_CAT!$F$24, Claim_for_Reimbursement_CAT!$H$24,
IF(AND($DZ10 &gt;= Claim_for_Reimbursement_CAT!$D$25, $DZ10 &lt;= Claim_for_Reimbursement_CAT!$F$25), Claim_for_Reimbursement_CAT!$H$25,
IF(AND($DZ10 &gt;= Claim_for_Reimbursement_CAT!$D$26, $DZ10 &lt;= Claim_for_Reimbursement_CAT!$F$26), Claim_for_Reimbursement_CAT!$H$26,
IF(AND($DZ10 &gt;= Claim_for_Reimbursement_CAT!$D$27, $DZ10 &lt;= Claim_for_Reimbursement_CAT!$F$27), Claim_for_Reimbursement_CAT!$H$27,
IF(AND($DZ10 &gt;= Claim_for_Reimbursement_CAT!$D$28, $DZ10 &lt;= Claim_for_Reimbursement_CAT!$F$28), Claim_for_Reimbursement_CAT!$H$28,
IF(AND($DZ10 &gt;= Claim_for_Reimbursement_CAT!$D$29, $DZ10 &lt;= Claim_for_Reimbursement_CAT!$F$29), Claim_for_Reimbursement_CAT!$H$29,
IF(AND($DZ10 &gt;= Claim_for_Reimbursement_CAT!$D$30, $DZ10 &lt;= Claim_for_Reimbursement_CAT!$F$30), Claim_for_Reimbursement_CAT!$H$30,
IF(AND($DZ10 &gt;= Claim_for_Reimbursement_CAT!$D$31, $DZ10 &lt;= Claim_for_Reimbursement_CAT!$F$31), Claim_for_Reimbursement_CAT!$H$31,
IF(AND($DZ10 &gt;= Claim_for_Reimbursement_CAT!$D$32, $DZ10 &lt;= Claim_for_Reimbursement_CAT!$F$32), Claim_for_Reimbursement_CAT!$H$32,
IF(AND($DZ10 &gt;= Claim_for_Reimbursement_CAT!$D$33, $DZ10 &lt;= Claim_for_Reimbursement_CAT!$F$33), Claim_for_Reimbursement_CAT!$H$33,
IF(AND($DZ10 &gt;= Claim_for_Reimbursement_CAT!$D$34, $DZ10 &lt;= Claim_for_Reimbursement_CAT!$F$34), Claim_for_Reimbursement_CAT!$H$34, Claim_for_Reimbursement_CAT!$H$35))))))))))))</f>
        <v/>
      </c>
      <c r="EG10" s="373"/>
      <c r="EH10" s="373"/>
      <c r="EI10" s="373"/>
      <c r="EJ10" s="373"/>
      <c r="EK10" s="373"/>
      <c r="EL10" s="368"/>
      <c r="EM10" s="373"/>
      <c r="EN10" s="373"/>
      <c r="ES10" s="376" t="str">
        <f t="shared" si="13"/>
        <v/>
      </c>
      <c r="ET10" s="377" t="str">
        <f t="shared" si="22"/>
        <v xml:space="preserve">    </v>
      </c>
      <c r="EU10" s="377" t="str">
        <f t="shared" si="23"/>
        <v/>
      </c>
      <c r="EV10" s="377" t="str">
        <f t="shared" si="24"/>
        <v xml:space="preserve">5   </v>
      </c>
      <c r="EW10" s="378" t="str">
        <f>IF($H10 = "", "",
IF(OR($H10 = Lists_and_controls!$AO$9, $H10 = Lists_and_controls!$AO$11, $H10 = Lists_and_controls!$AO$14, $H10 = Lists_and_controls!$AO$16), MAX(Day_30),
IF(OR($H10 = Lists_and_controls!$AO$6, $H10 = Lists_and_controls!$AO$8, $H10 = Lists_and_controls!$AO$10, $H10 = Lists_and_controls!$AO$12, $H10 = Lists_and_controls!$AO$13, $H10 = Lists_and_controls!$AO$15, $H10 = Lists_and_controls!$AO$17), MAX(Day_31),
IF($H10 = Lists_and_controls!$AO$7, IF(INDEX(Leap_Year_YN, MATCH($G10, Year_2, 0)) = 1, MAX(Day_Feb_LY), MAX(Day_Feb) )))))</f>
        <v/>
      </c>
      <c r="EX10" s="377" t="str">
        <f t="shared" si="25"/>
        <v xml:space="preserve">  </v>
      </c>
      <c r="EY10" s="378"/>
    </row>
    <row r="11" spans="1:155" s="321" customFormat="1" ht="14" hidden="1" x14ac:dyDescent="0.3">
      <c r="A11" s="367">
        <v>6</v>
      </c>
      <c r="B11" s="368"/>
      <c r="C11" s="368"/>
      <c r="D11" s="368"/>
      <c r="E11" s="368"/>
      <c r="F11" s="368"/>
      <c r="G11" s="368"/>
      <c r="H11" s="368"/>
      <c r="I11" s="368"/>
      <c r="J11" s="369" t="str">
        <f t="shared" si="0"/>
        <v/>
      </c>
      <c r="K11" s="370" t="str">
        <f t="shared" si="1"/>
        <v/>
      </c>
      <c r="L11" s="368"/>
      <c r="M11" s="368"/>
      <c r="N11" s="368"/>
      <c r="O11" s="368"/>
      <c r="P11" s="368"/>
      <c r="Q11" s="368"/>
      <c r="R11" s="368"/>
      <c r="S11" s="371" t="str">
        <f t="shared" si="14"/>
        <v/>
      </c>
      <c r="T11" s="368"/>
      <c r="U11" s="368"/>
      <c r="V11" s="372"/>
      <c r="W11" s="372"/>
      <c r="X11" s="368"/>
      <c r="Y11" s="372"/>
      <c r="Z11" s="368"/>
      <c r="AA11" s="368"/>
      <c r="AB11" s="368"/>
      <c r="AC11" s="368"/>
      <c r="AD11" s="368"/>
      <c r="AE11" s="368"/>
      <c r="AF11" s="368"/>
      <c r="AG11" s="368"/>
      <c r="AH11" s="368"/>
      <c r="AI11" s="368"/>
      <c r="AJ11" s="368"/>
      <c r="AK11" s="373"/>
      <c r="AL11" s="368"/>
      <c r="AM11" s="373"/>
      <c r="AN11" s="373"/>
      <c r="AO11" s="373"/>
      <c r="AP11" s="373"/>
      <c r="AQ11" s="373"/>
      <c r="AR11" s="373"/>
      <c r="AS11" s="373"/>
      <c r="AT11" s="373"/>
      <c r="AU11" s="373"/>
      <c r="AV11" s="373"/>
      <c r="AW11" s="373"/>
      <c r="AX11" s="373"/>
      <c r="AY11" s="373"/>
      <c r="AZ11" s="373"/>
      <c r="BA11" s="373"/>
      <c r="BB11" s="373"/>
      <c r="BC11" s="374">
        <f t="shared" si="15"/>
        <v>0</v>
      </c>
      <c r="BD11" s="373"/>
      <c r="BE11" s="373"/>
      <c r="BF11" s="373"/>
      <c r="BG11" s="373"/>
      <c r="BH11" s="373"/>
      <c r="BI11" s="373"/>
      <c r="BJ11" s="373"/>
      <c r="BK11" s="373"/>
      <c r="BL11" s="373"/>
      <c r="BM11" s="373"/>
      <c r="BN11" s="373"/>
      <c r="BO11" s="373"/>
      <c r="BP11" s="373"/>
      <c r="BQ11" s="373"/>
      <c r="BR11" s="373"/>
      <c r="BS11" s="374">
        <f t="shared" si="2"/>
        <v>0</v>
      </c>
      <c r="BT11" s="374">
        <f t="shared" si="16"/>
        <v>0</v>
      </c>
      <c r="BU11" s="374">
        <f t="shared" si="3"/>
        <v>0</v>
      </c>
      <c r="BV11" s="374">
        <f t="shared" si="3"/>
        <v>0</v>
      </c>
      <c r="BW11" s="374">
        <f t="shared" si="3"/>
        <v>0</v>
      </c>
      <c r="BX11" s="374">
        <f t="shared" si="3"/>
        <v>0</v>
      </c>
      <c r="BY11" s="374">
        <f t="shared" si="3"/>
        <v>0</v>
      </c>
      <c r="BZ11" s="374">
        <f t="shared" si="3"/>
        <v>0</v>
      </c>
      <c r="CA11" s="374">
        <f t="shared" si="3"/>
        <v>0</v>
      </c>
      <c r="CB11" s="374">
        <f t="shared" si="3"/>
        <v>0</v>
      </c>
      <c r="CC11" s="374">
        <f t="shared" si="3"/>
        <v>0</v>
      </c>
      <c r="CD11" s="374">
        <f t="shared" si="3"/>
        <v>0</v>
      </c>
      <c r="CE11" s="374">
        <f t="shared" si="3"/>
        <v>0</v>
      </c>
      <c r="CF11" s="374">
        <f t="shared" si="3"/>
        <v>0</v>
      </c>
      <c r="CG11" s="374">
        <f t="shared" si="3"/>
        <v>0</v>
      </c>
      <c r="CH11" s="374">
        <f t="shared" si="3"/>
        <v>0</v>
      </c>
      <c r="CI11" s="374">
        <f t="shared" si="3"/>
        <v>0</v>
      </c>
      <c r="CJ11" s="368"/>
      <c r="CK11" s="368"/>
      <c r="CL11" s="373"/>
      <c r="CM11" s="375"/>
      <c r="CN11" s="371" t="s">
        <v>176</v>
      </c>
      <c r="CO11" s="373"/>
      <c r="CP11" s="373"/>
      <c r="CQ11" s="374">
        <f t="shared" si="4"/>
        <v>0</v>
      </c>
      <c r="CR11" s="373"/>
      <c r="CS11" s="373"/>
      <c r="CT11" s="374">
        <f t="shared" si="5"/>
        <v>0</v>
      </c>
      <c r="CU11" s="375"/>
      <c r="CV11" s="368"/>
      <c r="CW11" s="368"/>
      <c r="CX11" s="368"/>
      <c r="CY11" s="368"/>
      <c r="CZ11" s="368"/>
      <c r="DA11" s="368"/>
      <c r="DB11" s="368"/>
      <c r="DC11" s="368"/>
      <c r="DD11" s="368"/>
      <c r="DE11" s="368"/>
      <c r="DF11" s="368"/>
      <c r="DG11" s="375"/>
      <c r="DH11" s="371" t="s">
        <v>176</v>
      </c>
      <c r="DI11" s="373"/>
      <c r="DJ11" s="373"/>
      <c r="DK11" s="374">
        <f t="shared" si="26"/>
        <v>0</v>
      </c>
      <c r="DL11" s="373"/>
      <c r="DM11" s="373"/>
      <c r="DN11" s="374">
        <f t="shared" si="6"/>
        <v>0</v>
      </c>
      <c r="DO11" s="368"/>
      <c r="DP11" s="371" t="str">
        <f t="shared" si="17"/>
        <v/>
      </c>
      <c r="DQ11" s="374">
        <f t="shared" si="18"/>
        <v>0</v>
      </c>
      <c r="DR11" s="374">
        <f t="shared" si="7"/>
        <v>0</v>
      </c>
      <c r="DS11" s="374">
        <f t="shared" si="8"/>
        <v>0</v>
      </c>
      <c r="DT11" s="374">
        <f t="shared" si="19"/>
        <v>0</v>
      </c>
      <c r="DU11" s="374">
        <f t="shared" si="20"/>
        <v>0</v>
      </c>
      <c r="DV11" s="374">
        <f>Deduct_dependent * COUNTIFS(Part_8!$A:$A, $EV11)</f>
        <v>0</v>
      </c>
      <c r="DW11" s="374">
        <f t="shared" si="9"/>
        <v>0</v>
      </c>
      <c r="DX11" s="374">
        <f t="shared" si="10"/>
        <v>0</v>
      </c>
      <c r="DY11" s="374">
        <f t="shared" si="11"/>
        <v>0</v>
      </c>
      <c r="DZ11" s="374">
        <f t="shared" si="12"/>
        <v>0</v>
      </c>
      <c r="EA11" s="373"/>
      <c r="EB11" s="373"/>
      <c r="EC11" s="373"/>
      <c r="ED11" s="374" t="str">
        <f t="shared" si="21"/>
        <v/>
      </c>
      <c r="EE11" s="374"/>
      <c r="EF11" s="374" t="str">
        <f>IF(AND($AN11 = "", $AO11 = "", $AP11 = "", $AQ11 = "", $AR11 = "", $AS11 = "", $AT11 = "", $AU11 = "", $AV11 = "", $AW11 = "", $AX11 = "", $AY11 = "", $AZ11 = "", $BA11 = "", $BB11 = "",
$BD11= "", $BE11 = "", $BF11 = "", $BG11 = "", $BH11 = "", $BI11 = "", $BJ11 = "", $BK11 = "", $BL11 = "", $BM11 = "", $BN11 = "", $BO11 = "", $BP11 = "", $BQ11 = "", $BR11 = ""), "",
IF($DZ11 &lt;= Claim_for_Reimbursement_CAT!$F$24, Claim_for_Reimbursement_CAT!$H$24,
IF(AND($DZ11 &gt;= Claim_for_Reimbursement_CAT!$D$25, $DZ11 &lt;= Claim_for_Reimbursement_CAT!$F$25), Claim_for_Reimbursement_CAT!$H$25,
IF(AND($DZ11 &gt;= Claim_for_Reimbursement_CAT!$D$26, $DZ11 &lt;= Claim_for_Reimbursement_CAT!$F$26), Claim_for_Reimbursement_CAT!$H$26,
IF(AND($DZ11 &gt;= Claim_for_Reimbursement_CAT!$D$27, $DZ11 &lt;= Claim_for_Reimbursement_CAT!$F$27), Claim_for_Reimbursement_CAT!$H$27,
IF(AND($DZ11 &gt;= Claim_for_Reimbursement_CAT!$D$28, $DZ11 &lt;= Claim_for_Reimbursement_CAT!$F$28), Claim_for_Reimbursement_CAT!$H$28,
IF(AND($DZ11 &gt;= Claim_for_Reimbursement_CAT!$D$29, $DZ11 &lt;= Claim_for_Reimbursement_CAT!$F$29), Claim_for_Reimbursement_CAT!$H$29,
IF(AND($DZ11 &gt;= Claim_for_Reimbursement_CAT!$D$30, $DZ11 &lt;= Claim_for_Reimbursement_CAT!$F$30), Claim_for_Reimbursement_CAT!$H$30,
IF(AND($DZ11 &gt;= Claim_for_Reimbursement_CAT!$D$31, $DZ11 &lt;= Claim_for_Reimbursement_CAT!$F$31), Claim_for_Reimbursement_CAT!$H$31,
IF(AND($DZ11 &gt;= Claim_for_Reimbursement_CAT!$D$32, $DZ11 &lt;= Claim_for_Reimbursement_CAT!$F$32), Claim_for_Reimbursement_CAT!$H$32,
IF(AND($DZ11 &gt;= Claim_for_Reimbursement_CAT!$D$33, $DZ11 &lt;= Claim_for_Reimbursement_CAT!$F$33), Claim_for_Reimbursement_CAT!$H$33,
IF(AND($DZ11 &gt;= Claim_for_Reimbursement_CAT!$D$34, $DZ11 &lt;= Claim_for_Reimbursement_CAT!$F$34), Claim_for_Reimbursement_CAT!$H$34, Claim_for_Reimbursement_CAT!$H$35))))))))))))</f>
        <v/>
      </c>
      <c r="EG11" s="373"/>
      <c r="EH11" s="373"/>
      <c r="EI11" s="373"/>
      <c r="EJ11" s="373"/>
      <c r="EK11" s="373"/>
      <c r="EL11" s="368"/>
      <c r="EM11" s="373"/>
      <c r="EN11" s="373"/>
      <c r="ES11" s="376" t="str">
        <f t="shared" si="13"/>
        <v/>
      </c>
      <c r="ET11" s="377" t="str">
        <f t="shared" si="22"/>
        <v xml:space="preserve">    </v>
      </c>
      <c r="EU11" s="377" t="str">
        <f t="shared" si="23"/>
        <v/>
      </c>
      <c r="EV11" s="377" t="str">
        <f t="shared" si="24"/>
        <v xml:space="preserve">6   </v>
      </c>
      <c r="EW11" s="378" t="str">
        <f>IF($H11 = "", "",
IF(OR($H11 = Lists_and_controls!$AO$9, $H11 = Lists_and_controls!$AO$11, $H11 = Lists_and_controls!$AO$14, $H11 = Lists_and_controls!$AO$16), MAX(Day_30),
IF(OR($H11 = Lists_and_controls!$AO$6, $H11 = Lists_and_controls!$AO$8, $H11 = Lists_and_controls!$AO$10, $H11 = Lists_and_controls!$AO$12, $H11 = Lists_and_controls!$AO$13, $H11 = Lists_and_controls!$AO$15, $H11 = Lists_and_controls!$AO$17), MAX(Day_31),
IF($H11 = Lists_and_controls!$AO$7, IF(INDEX(Leap_Year_YN, MATCH($G11, Year_2, 0)) = 1, MAX(Day_Feb_LY), MAX(Day_Feb) )))))</f>
        <v/>
      </c>
      <c r="EX11" s="377" t="str">
        <f t="shared" si="25"/>
        <v xml:space="preserve">  </v>
      </c>
      <c r="EY11" s="378"/>
    </row>
    <row r="12" spans="1:155" s="321" customFormat="1" ht="14" hidden="1" x14ac:dyDescent="0.3">
      <c r="A12" s="367">
        <v>7</v>
      </c>
      <c r="B12" s="368"/>
      <c r="C12" s="368"/>
      <c r="D12" s="368"/>
      <c r="E12" s="368"/>
      <c r="F12" s="368"/>
      <c r="G12" s="368"/>
      <c r="H12" s="368"/>
      <c r="I12" s="368"/>
      <c r="J12" s="369" t="str">
        <f t="shared" si="0"/>
        <v/>
      </c>
      <c r="K12" s="370" t="str">
        <f t="shared" si="1"/>
        <v/>
      </c>
      <c r="L12" s="368"/>
      <c r="M12" s="368"/>
      <c r="N12" s="368"/>
      <c r="O12" s="368"/>
      <c r="P12" s="368"/>
      <c r="Q12" s="368"/>
      <c r="R12" s="368"/>
      <c r="S12" s="371" t="str">
        <f t="shared" si="14"/>
        <v/>
      </c>
      <c r="T12" s="368"/>
      <c r="U12" s="368"/>
      <c r="V12" s="372"/>
      <c r="W12" s="372"/>
      <c r="X12" s="368"/>
      <c r="Y12" s="372"/>
      <c r="Z12" s="368"/>
      <c r="AA12" s="368"/>
      <c r="AB12" s="368"/>
      <c r="AC12" s="368"/>
      <c r="AD12" s="368"/>
      <c r="AE12" s="368"/>
      <c r="AF12" s="368"/>
      <c r="AG12" s="368"/>
      <c r="AH12" s="368"/>
      <c r="AI12" s="368"/>
      <c r="AJ12" s="368"/>
      <c r="AK12" s="373"/>
      <c r="AL12" s="368"/>
      <c r="AM12" s="373"/>
      <c r="AN12" s="373"/>
      <c r="AO12" s="373"/>
      <c r="AP12" s="373"/>
      <c r="AQ12" s="373"/>
      <c r="AR12" s="373"/>
      <c r="AS12" s="373"/>
      <c r="AT12" s="373"/>
      <c r="AU12" s="373"/>
      <c r="AV12" s="373"/>
      <c r="AW12" s="373"/>
      <c r="AX12" s="373"/>
      <c r="AY12" s="373"/>
      <c r="AZ12" s="373"/>
      <c r="BA12" s="373"/>
      <c r="BB12" s="373"/>
      <c r="BC12" s="374">
        <f t="shared" si="15"/>
        <v>0</v>
      </c>
      <c r="BD12" s="373"/>
      <c r="BE12" s="373"/>
      <c r="BF12" s="373"/>
      <c r="BG12" s="373"/>
      <c r="BH12" s="373"/>
      <c r="BI12" s="373"/>
      <c r="BJ12" s="373"/>
      <c r="BK12" s="373"/>
      <c r="BL12" s="373"/>
      <c r="BM12" s="373"/>
      <c r="BN12" s="373"/>
      <c r="BO12" s="373"/>
      <c r="BP12" s="373"/>
      <c r="BQ12" s="373"/>
      <c r="BR12" s="373"/>
      <c r="BS12" s="374">
        <f t="shared" si="2"/>
        <v>0</v>
      </c>
      <c r="BT12" s="374">
        <f t="shared" si="16"/>
        <v>0</v>
      </c>
      <c r="BU12" s="374">
        <f t="shared" si="3"/>
        <v>0</v>
      </c>
      <c r="BV12" s="374">
        <f t="shared" si="3"/>
        <v>0</v>
      </c>
      <c r="BW12" s="374">
        <f t="shared" si="3"/>
        <v>0</v>
      </c>
      <c r="BX12" s="374">
        <f t="shared" si="3"/>
        <v>0</v>
      </c>
      <c r="BY12" s="374">
        <f t="shared" si="3"/>
        <v>0</v>
      </c>
      <c r="BZ12" s="374">
        <f t="shared" si="3"/>
        <v>0</v>
      </c>
      <c r="CA12" s="374">
        <f t="shared" si="3"/>
        <v>0</v>
      </c>
      <c r="CB12" s="374">
        <f t="shared" si="3"/>
        <v>0</v>
      </c>
      <c r="CC12" s="374">
        <f t="shared" si="3"/>
        <v>0</v>
      </c>
      <c r="CD12" s="374">
        <f t="shared" si="3"/>
        <v>0</v>
      </c>
      <c r="CE12" s="374">
        <f t="shared" si="3"/>
        <v>0</v>
      </c>
      <c r="CF12" s="374">
        <f t="shared" si="3"/>
        <v>0</v>
      </c>
      <c r="CG12" s="374">
        <f t="shared" si="3"/>
        <v>0</v>
      </c>
      <c r="CH12" s="374">
        <f t="shared" si="3"/>
        <v>0</v>
      </c>
      <c r="CI12" s="374">
        <f t="shared" si="3"/>
        <v>0</v>
      </c>
      <c r="CJ12" s="368"/>
      <c r="CK12" s="368"/>
      <c r="CL12" s="373"/>
      <c r="CM12" s="375"/>
      <c r="CN12" s="371" t="s">
        <v>176</v>
      </c>
      <c r="CO12" s="373"/>
      <c r="CP12" s="373"/>
      <c r="CQ12" s="374">
        <f t="shared" si="4"/>
        <v>0</v>
      </c>
      <c r="CR12" s="373"/>
      <c r="CS12" s="373"/>
      <c r="CT12" s="374">
        <f t="shared" si="5"/>
        <v>0</v>
      </c>
      <c r="CU12" s="375"/>
      <c r="CV12" s="368"/>
      <c r="CW12" s="368"/>
      <c r="CX12" s="368"/>
      <c r="CY12" s="368"/>
      <c r="CZ12" s="368"/>
      <c r="DA12" s="368"/>
      <c r="DB12" s="368"/>
      <c r="DC12" s="368"/>
      <c r="DD12" s="368"/>
      <c r="DE12" s="368"/>
      <c r="DF12" s="368"/>
      <c r="DG12" s="375"/>
      <c r="DH12" s="371" t="s">
        <v>176</v>
      </c>
      <c r="DI12" s="373"/>
      <c r="DJ12" s="373"/>
      <c r="DK12" s="374">
        <f t="shared" si="26"/>
        <v>0</v>
      </c>
      <c r="DL12" s="373"/>
      <c r="DM12" s="373"/>
      <c r="DN12" s="374">
        <f t="shared" si="6"/>
        <v>0</v>
      </c>
      <c r="DO12" s="368"/>
      <c r="DP12" s="371" t="str">
        <f t="shared" si="17"/>
        <v/>
      </c>
      <c r="DQ12" s="374">
        <f t="shared" si="18"/>
        <v>0</v>
      </c>
      <c r="DR12" s="374">
        <f t="shared" si="7"/>
        <v>0</v>
      </c>
      <c r="DS12" s="374">
        <f t="shared" si="8"/>
        <v>0</v>
      </c>
      <c r="DT12" s="374">
        <f t="shared" si="19"/>
        <v>0</v>
      </c>
      <c r="DU12" s="374">
        <f t="shared" si="20"/>
        <v>0</v>
      </c>
      <c r="DV12" s="374">
        <f>Deduct_dependent * COUNTIFS(Part_8!$A:$A, $EV12)</f>
        <v>0</v>
      </c>
      <c r="DW12" s="374">
        <f t="shared" si="9"/>
        <v>0</v>
      </c>
      <c r="DX12" s="374">
        <f t="shared" si="10"/>
        <v>0</v>
      </c>
      <c r="DY12" s="374">
        <f t="shared" si="11"/>
        <v>0</v>
      </c>
      <c r="DZ12" s="374">
        <f t="shared" si="12"/>
        <v>0</v>
      </c>
      <c r="EA12" s="373"/>
      <c r="EB12" s="373"/>
      <c r="EC12" s="373"/>
      <c r="ED12" s="374" t="str">
        <f t="shared" si="21"/>
        <v/>
      </c>
      <c r="EE12" s="374"/>
      <c r="EF12" s="374" t="str">
        <f>IF(AND($AN12 = "", $AO12 = "", $AP12 = "", $AQ12 = "", $AR12 = "", $AS12 = "", $AT12 = "", $AU12 = "", $AV12 = "", $AW12 = "", $AX12 = "", $AY12 = "", $AZ12 = "", $BA12 = "", $BB12 = "",
$BD12= "", $BE12 = "", $BF12 = "", $BG12 = "", $BH12 = "", $BI12 = "", $BJ12 = "", $BK12 = "", $BL12 = "", $BM12 = "", $BN12 = "", $BO12 = "", $BP12 = "", $BQ12 = "", $BR12 = ""), "",
IF($DZ12 &lt;= Claim_for_Reimbursement_CAT!$F$24, Claim_for_Reimbursement_CAT!$H$24,
IF(AND($DZ12 &gt;= Claim_for_Reimbursement_CAT!$D$25, $DZ12 &lt;= Claim_for_Reimbursement_CAT!$F$25), Claim_for_Reimbursement_CAT!$H$25,
IF(AND($DZ12 &gt;= Claim_for_Reimbursement_CAT!$D$26, $DZ12 &lt;= Claim_for_Reimbursement_CAT!$F$26), Claim_for_Reimbursement_CAT!$H$26,
IF(AND($DZ12 &gt;= Claim_for_Reimbursement_CAT!$D$27, $DZ12 &lt;= Claim_for_Reimbursement_CAT!$F$27), Claim_for_Reimbursement_CAT!$H$27,
IF(AND($DZ12 &gt;= Claim_for_Reimbursement_CAT!$D$28, $DZ12 &lt;= Claim_for_Reimbursement_CAT!$F$28), Claim_for_Reimbursement_CAT!$H$28,
IF(AND($DZ12 &gt;= Claim_for_Reimbursement_CAT!$D$29, $DZ12 &lt;= Claim_for_Reimbursement_CAT!$F$29), Claim_for_Reimbursement_CAT!$H$29,
IF(AND($DZ12 &gt;= Claim_for_Reimbursement_CAT!$D$30, $DZ12 &lt;= Claim_for_Reimbursement_CAT!$F$30), Claim_for_Reimbursement_CAT!$H$30,
IF(AND($DZ12 &gt;= Claim_for_Reimbursement_CAT!$D$31, $DZ12 &lt;= Claim_for_Reimbursement_CAT!$F$31), Claim_for_Reimbursement_CAT!$H$31,
IF(AND($DZ12 &gt;= Claim_for_Reimbursement_CAT!$D$32, $DZ12 &lt;= Claim_for_Reimbursement_CAT!$F$32), Claim_for_Reimbursement_CAT!$H$32,
IF(AND($DZ12 &gt;= Claim_for_Reimbursement_CAT!$D$33, $DZ12 &lt;= Claim_for_Reimbursement_CAT!$F$33), Claim_for_Reimbursement_CAT!$H$33,
IF(AND($DZ12 &gt;= Claim_for_Reimbursement_CAT!$D$34, $DZ12 &lt;= Claim_for_Reimbursement_CAT!$F$34), Claim_for_Reimbursement_CAT!$H$34, Claim_for_Reimbursement_CAT!$H$35))))))))))))</f>
        <v/>
      </c>
      <c r="EG12" s="373"/>
      <c r="EH12" s="373"/>
      <c r="EI12" s="373"/>
      <c r="EJ12" s="373"/>
      <c r="EK12" s="373"/>
      <c r="EL12" s="368"/>
      <c r="EM12" s="373"/>
      <c r="EN12" s="373"/>
      <c r="ES12" s="376" t="str">
        <f t="shared" si="13"/>
        <v/>
      </c>
      <c r="ET12" s="377" t="str">
        <f t="shared" si="22"/>
        <v xml:space="preserve">    </v>
      </c>
      <c r="EU12" s="377" t="str">
        <f t="shared" si="23"/>
        <v/>
      </c>
      <c r="EV12" s="377" t="str">
        <f t="shared" si="24"/>
        <v xml:space="preserve">7   </v>
      </c>
      <c r="EW12" s="378" t="str">
        <f>IF($H12 = "", "",
IF(OR($H12 = Lists_and_controls!$AO$9, $H12 = Lists_and_controls!$AO$11, $H12 = Lists_and_controls!$AO$14, $H12 = Lists_and_controls!$AO$16), MAX(Day_30),
IF(OR($H12 = Lists_and_controls!$AO$6, $H12 = Lists_and_controls!$AO$8, $H12 = Lists_and_controls!$AO$10, $H12 = Lists_and_controls!$AO$12, $H12 = Lists_and_controls!$AO$13, $H12 = Lists_and_controls!$AO$15, $H12 = Lists_and_controls!$AO$17), MAX(Day_31),
IF($H12 = Lists_and_controls!$AO$7, IF(INDEX(Leap_Year_YN, MATCH($G12, Year_2, 0)) = 1, MAX(Day_Feb_LY), MAX(Day_Feb) )))))</f>
        <v/>
      </c>
      <c r="EX12" s="377" t="str">
        <f t="shared" si="25"/>
        <v xml:space="preserve">  </v>
      </c>
      <c r="EY12" s="378"/>
    </row>
    <row r="13" spans="1:155" s="321" customFormat="1" ht="14" hidden="1" x14ac:dyDescent="0.3">
      <c r="A13" s="367">
        <v>8</v>
      </c>
      <c r="B13" s="368"/>
      <c r="C13" s="368"/>
      <c r="D13" s="368"/>
      <c r="E13" s="368"/>
      <c r="F13" s="368"/>
      <c r="G13" s="368"/>
      <c r="H13" s="368"/>
      <c r="I13" s="368"/>
      <c r="J13" s="369" t="str">
        <f t="shared" si="0"/>
        <v/>
      </c>
      <c r="K13" s="370" t="str">
        <f t="shared" si="1"/>
        <v/>
      </c>
      <c r="L13" s="368"/>
      <c r="M13" s="368"/>
      <c r="N13" s="368"/>
      <c r="O13" s="368"/>
      <c r="P13" s="368"/>
      <c r="Q13" s="368"/>
      <c r="R13" s="368"/>
      <c r="S13" s="371" t="str">
        <f t="shared" si="14"/>
        <v/>
      </c>
      <c r="T13" s="368"/>
      <c r="U13" s="368"/>
      <c r="V13" s="372"/>
      <c r="W13" s="372"/>
      <c r="X13" s="368"/>
      <c r="Y13" s="372"/>
      <c r="Z13" s="368"/>
      <c r="AA13" s="368"/>
      <c r="AB13" s="368"/>
      <c r="AC13" s="368"/>
      <c r="AD13" s="368"/>
      <c r="AE13" s="368"/>
      <c r="AF13" s="368"/>
      <c r="AG13" s="368"/>
      <c r="AH13" s="368"/>
      <c r="AI13" s="368"/>
      <c r="AJ13" s="368"/>
      <c r="AK13" s="373"/>
      <c r="AL13" s="368"/>
      <c r="AM13" s="373"/>
      <c r="AN13" s="373"/>
      <c r="AO13" s="373"/>
      <c r="AP13" s="373"/>
      <c r="AQ13" s="373"/>
      <c r="AR13" s="373"/>
      <c r="AS13" s="373"/>
      <c r="AT13" s="373"/>
      <c r="AU13" s="373"/>
      <c r="AV13" s="373"/>
      <c r="AW13" s="373"/>
      <c r="AX13" s="373"/>
      <c r="AY13" s="373"/>
      <c r="AZ13" s="373"/>
      <c r="BA13" s="373"/>
      <c r="BB13" s="373"/>
      <c r="BC13" s="374">
        <f t="shared" si="15"/>
        <v>0</v>
      </c>
      <c r="BD13" s="373"/>
      <c r="BE13" s="373"/>
      <c r="BF13" s="373"/>
      <c r="BG13" s="373"/>
      <c r="BH13" s="373"/>
      <c r="BI13" s="373"/>
      <c r="BJ13" s="373"/>
      <c r="BK13" s="373"/>
      <c r="BL13" s="373"/>
      <c r="BM13" s="373"/>
      <c r="BN13" s="373"/>
      <c r="BO13" s="373"/>
      <c r="BP13" s="373"/>
      <c r="BQ13" s="373"/>
      <c r="BR13" s="373"/>
      <c r="BS13" s="374">
        <f t="shared" si="2"/>
        <v>0</v>
      </c>
      <c r="BT13" s="374">
        <f t="shared" si="16"/>
        <v>0</v>
      </c>
      <c r="BU13" s="374">
        <f t="shared" si="3"/>
        <v>0</v>
      </c>
      <c r="BV13" s="374">
        <f t="shared" si="3"/>
        <v>0</v>
      </c>
      <c r="BW13" s="374">
        <f t="shared" si="3"/>
        <v>0</v>
      </c>
      <c r="BX13" s="374">
        <f t="shared" si="3"/>
        <v>0</v>
      </c>
      <c r="BY13" s="374">
        <f t="shared" si="3"/>
        <v>0</v>
      </c>
      <c r="BZ13" s="374">
        <f t="shared" si="3"/>
        <v>0</v>
      </c>
      <c r="CA13" s="374">
        <f t="shared" si="3"/>
        <v>0</v>
      </c>
      <c r="CB13" s="374">
        <f t="shared" si="3"/>
        <v>0</v>
      </c>
      <c r="CC13" s="374">
        <f t="shared" si="3"/>
        <v>0</v>
      </c>
      <c r="CD13" s="374">
        <f t="shared" si="3"/>
        <v>0</v>
      </c>
      <c r="CE13" s="374">
        <f t="shared" si="3"/>
        <v>0</v>
      </c>
      <c r="CF13" s="374">
        <f t="shared" si="3"/>
        <v>0</v>
      </c>
      <c r="CG13" s="374">
        <f t="shared" si="3"/>
        <v>0</v>
      </c>
      <c r="CH13" s="374">
        <f t="shared" si="3"/>
        <v>0</v>
      </c>
      <c r="CI13" s="374">
        <f t="shared" si="3"/>
        <v>0</v>
      </c>
      <c r="CJ13" s="368"/>
      <c r="CK13" s="368"/>
      <c r="CL13" s="373"/>
      <c r="CM13" s="375"/>
      <c r="CN13" s="371" t="s">
        <v>176</v>
      </c>
      <c r="CO13" s="373"/>
      <c r="CP13" s="373"/>
      <c r="CQ13" s="374">
        <f t="shared" si="4"/>
        <v>0</v>
      </c>
      <c r="CR13" s="373"/>
      <c r="CS13" s="373"/>
      <c r="CT13" s="374">
        <f t="shared" si="5"/>
        <v>0</v>
      </c>
      <c r="CU13" s="375"/>
      <c r="CV13" s="368"/>
      <c r="CW13" s="368"/>
      <c r="CX13" s="368"/>
      <c r="CY13" s="368"/>
      <c r="CZ13" s="368"/>
      <c r="DA13" s="368"/>
      <c r="DB13" s="368"/>
      <c r="DC13" s="368"/>
      <c r="DD13" s="368"/>
      <c r="DE13" s="368"/>
      <c r="DF13" s="368"/>
      <c r="DG13" s="375"/>
      <c r="DH13" s="371" t="s">
        <v>176</v>
      </c>
      <c r="DI13" s="373"/>
      <c r="DJ13" s="373"/>
      <c r="DK13" s="374">
        <f t="shared" si="26"/>
        <v>0</v>
      </c>
      <c r="DL13" s="373"/>
      <c r="DM13" s="373"/>
      <c r="DN13" s="374">
        <f t="shared" si="6"/>
        <v>0</v>
      </c>
      <c r="DO13" s="368"/>
      <c r="DP13" s="371" t="str">
        <f t="shared" si="17"/>
        <v/>
      </c>
      <c r="DQ13" s="374">
        <f t="shared" si="18"/>
        <v>0</v>
      </c>
      <c r="DR13" s="374">
        <f t="shared" si="7"/>
        <v>0</v>
      </c>
      <c r="DS13" s="374">
        <f t="shared" si="8"/>
        <v>0</v>
      </c>
      <c r="DT13" s="374">
        <f t="shared" si="19"/>
        <v>0</v>
      </c>
      <c r="DU13" s="374">
        <f t="shared" si="20"/>
        <v>0</v>
      </c>
      <c r="DV13" s="374">
        <f>Deduct_dependent * COUNTIFS(Part_8!$A:$A, $EV13)</f>
        <v>0</v>
      </c>
      <c r="DW13" s="374">
        <f t="shared" si="9"/>
        <v>0</v>
      </c>
      <c r="DX13" s="374">
        <f t="shared" si="10"/>
        <v>0</v>
      </c>
      <c r="DY13" s="374">
        <f t="shared" si="11"/>
        <v>0</v>
      </c>
      <c r="DZ13" s="374">
        <f t="shared" si="12"/>
        <v>0</v>
      </c>
      <c r="EA13" s="373"/>
      <c r="EB13" s="373"/>
      <c r="EC13" s="373"/>
      <c r="ED13" s="374" t="str">
        <f t="shared" si="21"/>
        <v/>
      </c>
      <c r="EE13" s="374"/>
      <c r="EF13" s="374" t="str">
        <f>IF(AND($AN13 = "", $AO13 = "", $AP13 = "", $AQ13 = "", $AR13 = "", $AS13 = "", $AT13 = "", $AU13 = "", $AV13 = "", $AW13 = "", $AX13 = "", $AY13 = "", $AZ13 = "", $BA13 = "", $BB13 = "",
$BD13= "", $BE13 = "", $BF13 = "", $BG13 = "", $BH13 = "", $BI13 = "", $BJ13 = "", $BK13 = "", $BL13 = "", $BM13 = "", $BN13 = "", $BO13 = "", $BP13 = "", $BQ13 = "", $BR13 = ""), "",
IF($DZ13 &lt;= Claim_for_Reimbursement_CAT!$F$24, Claim_for_Reimbursement_CAT!$H$24,
IF(AND($DZ13 &gt;= Claim_for_Reimbursement_CAT!$D$25, $DZ13 &lt;= Claim_for_Reimbursement_CAT!$F$25), Claim_for_Reimbursement_CAT!$H$25,
IF(AND($DZ13 &gt;= Claim_for_Reimbursement_CAT!$D$26, $DZ13 &lt;= Claim_for_Reimbursement_CAT!$F$26), Claim_for_Reimbursement_CAT!$H$26,
IF(AND($DZ13 &gt;= Claim_for_Reimbursement_CAT!$D$27, $DZ13 &lt;= Claim_for_Reimbursement_CAT!$F$27), Claim_for_Reimbursement_CAT!$H$27,
IF(AND($DZ13 &gt;= Claim_for_Reimbursement_CAT!$D$28, $DZ13 &lt;= Claim_for_Reimbursement_CAT!$F$28), Claim_for_Reimbursement_CAT!$H$28,
IF(AND($DZ13 &gt;= Claim_for_Reimbursement_CAT!$D$29, $DZ13 &lt;= Claim_for_Reimbursement_CAT!$F$29), Claim_for_Reimbursement_CAT!$H$29,
IF(AND($DZ13 &gt;= Claim_for_Reimbursement_CAT!$D$30, $DZ13 &lt;= Claim_for_Reimbursement_CAT!$F$30), Claim_for_Reimbursement_CAT!$H$30,
IF(AND($DZ13 &gt;= Claim_for_Reimbursement_CAT!$D$31, $DZ13 &lt;= Claim_for_Reimbursement_CAT!$F$31), Claim_for_Reimbursement_CAT!$H$31,
IF(AND($DZ13 &gt;= Claim_for_Reimbursement_CAT!$D$32, $DZ13 &lt;= Claim_for_Reimbursement_CAT!$F$32), Claim_for_Reimbursement_CAT!$H$32,
IF(AND($DZ13 &gt;= Claim_for_Reimbursement_CAT!$D$33, $DZ13 &lt;= Claim_for_Reimbursement_CAT!$F$33), Claim_for_Reimbursement_CAT!$H$33,
IF(AND($DZ13 &gt;= Claim_for_Reimbursement_CAT!$D$34, $DZ13 &lt;= Claim_for_Reimbursement_CAT!$F$34), Claim_for_Reimbursement_CAT!$H$34, Claim_for_Reimbursement_CAT!$H$35))))))))))))</f>
        <v/>
      </c>
      <c r="EG13" s="373"/>
      <c r="EH13" s="373"/>
      <c r="EI13" s="373"/>
      <c r="EJ13" s="373"/>
      <c r="EK13" s="373"/>
      <c r="EL13" s="368"/>
      <c r="EM13" s="373"/>
      <c r="EN13" s="373"/>
      <c r="ES13" s="376" t="str">
        <f t="shared" si="13"/>
        <v/>
      </c>
      <c r="ET13" s="377" t="str">
        <f t="shared" si="22"/>
        <v xml:space="preserve">    </v>
      </c>
      <c r="EU13" s="377" t="str">
        <f t="shared" si="23"/>
        <v/>
      </c>
      <c r="EV13" s="377" t="str">
        <f t="shared" si="24"/>
        <v xml:space="preserve">8   </v>
      </c>
      <c r="EW13" s="378" t="str">
        <f>IF($H13 = "", "",
IF(OR($H13 = Lists_and_controls!$AO$9, $H13 = Lists_and_controls!$AO$11, $H13 = Lists_and_controls!$AO$14, $H13 = Lists_and_controls!$AO$16), MAX(Day_30),
IF(OR($H13 = Lists_and_controls!$AO$6, $H13 = Lists_and_controls!$AO$8, $H13 = Lists_and_controls!$AO$10, $H13 = Lists_and_controls!$AO$12, $H13 = Lists_and_controls!$AO$13, $H13 = Lists_and_controls!$AO$15, $H13 = Lists_and_controls!$AO$17), MAX(Day_31),
IF($H13 = Lists_and_controls!$AO$7, IF(INDEX(Leap_Year_YN, MATCH($G13, Year_2, 0)) = 1, MAX(Day_Feb_LY), MAX(Day_Feb) )))))</f>
        <v/>
      </c>
      <c r="EX13" s="377" t="str">
        <f t="shared" si="25"/>
        <v xml:space="preserve">  </v>
      </c>
      <c r="EY13" s="378"/>
    </row>
    <row r="14" spans="1:155" s="321" customFormat="1" ht="14" hidden="1" x14ac:dyDescent="0.3">
      <c r="A14" s="367">
        <v>9</v>
      </c>
      <c r="B14" s="368"/>
      <c r="C14" s="368"/>
      <c r="D14" s="368"/>
      <c r="E14" s="368"/>
      <c r="F14" s="368"/>
      <c r="G14" s="368"/>
      <c r="H14" s="368"/>
      <c r="I14" s="368"/>
      <c r="J14" s="369" t="str">
        <f t="shared" si="0"/>
        <v/>
      </c>
      <c r="K14" s="370" t="str">
        <f t="shared" si="1"/>
        <v/>
      </c>
      <c r="L14" s="368"/>
      <c r="M14" s="368"/>
      <c r="N14" s="368"/>
      <c r="O14" s="368"/>
      <c r="P14" s="368"/>
      <c r="Q14" s="368"/>
      <c r="R14" s="368"/>
      <c r="S14" s="371" t="str">
        <f t="shared" si="14"/>
        <v/>
      </c>
      <c r="T14" s="368"/>
      <c r="U14" s="368"/>
      <c r="V14" s="372"/>
      <c r="W14" s="372"/>
      <c r="X14" s="368"/>
      <c r="Y14" s="372"/>
      <c r="Z14" s="368"/>
      <c r="AA14" s="368"/>
      <c r="AB14" s="368"/>
      <c r="AC14" s="368"/>
      <c r="AD14" s="368"/>
      <c r="AE14" s="368"/>
      <c r="AF14" s="368"/>
      <c r="AG14" s="368"/>
      <c r="AH14" s="368"/>
      <c r="AI14" s="368"/>
      <c r="AJ14" s="368"/>
      <c r="AK14" s="373"/>
      <c r="AL14" s="368"/>
      <c r="AM14" s="373"/>
      <c r="AN14" s="373"/>
      <c r="AO14" s="373"/>
      <c r="AP14" s="373"/>
      <c r="AQ14" s="373"/>
      <c r="AR14" s="373"/>
      <c r="AS14" s="373"/>
      <c r="AT14" s="373"/>
      <c r="AU14" s="373"/>
      <c r="AV14" s="373"/>
      <c r="AW14" s="373"/>
      <c r="AX14" s="373"/>
      <c r="AY14" s="373"/>
      <c r="AZ14" s="373"/>
      <c r="BA14" s="373"/>
      <c r="BB14" s="373"/>
      <c r="BC14" s="374">
        <f t="shared" si="15"/>
        <v>0</v>
      </c>
      <c r="BD14" s="373"/>
      <c r="BE14" s="373"/>
      <c r="BF14" s="373"/>
      <c r="BG14" s="373"/>
      <c r="BH14" s="373"/>
      <c r="BI14" s="373"/>
      <c r="BJ14" s="373"/>
      <c r="BK14" s="373"/>
      <c r="BL14" s="373"/>
      <c r="BM14" s="373"/>
      <c r="BN14" s="373"/>
      <c r="BO14" s="373"/>
      <c r="BP14" s="373"/>
      <c r="BQ14" s="373"/>
      <c r="BR14" s="373"/>
      <c r="BS14" s="374">
        <f t="shared" si="2"/>
        <v>0</v>
      </c>
      <c r="BT14" s="374">
        <f t="shared" si="16"/>
        <v>0</v>
      </c>
      <c r="BU14" s="374">
        <f t="shared" si="3"/>
        <v>0</v>
      </c>
      <c r="BV14" s="374">
        <f t="shared" si="3"/>
        <v>0</v>
      </c>
      <c r="BW14" s="374">
        <f t="shared" si="3"/>
        <v>0</v>
      </c>
      <c r="BX14" s="374">
        <f t="shared" si="3"/>
        <v>0</v>
      </c>
      <c r="BY14" s="374">
        <f t="shared" si="3"/>
        <v>0</v>
      </c>
      <c r="BZ14" s="374">
        <f t="shared" si="3"/>
        <v>0</v>
      </c>
      <c r="CA14" s="374">
        <f t="shared" si="3"/>
        <v>0</v>
      </c>
      <c r="CB14" s="374">
        <f t="shared" si="3"/>
        <v>0</v>
      </c>
      <c r="CC14" s="374">
        <f t="shared" si="3"/>
        <v>0</v>
      </c>
      <c r="CD14" s="374">
        <f t="shared" si="3"/>
        <v>0</v>
      </c>
      <c r="CE14" s="374">
        <f t="shared" si="3"/>
        <v>0</v>
      </c>
      <c r="CF14" s="374">
        <f t="shared" si="3"/>
        <v>0</v>
      </c>
      <c r="CG14" s="374">
        <f t="shared" si="3"/>
        <v>0</v>
      </c>
      <c r="CH14" s="374">
        <f t="shared" si="3"/>
        <v>0</v>
      </c>
      <c r="CI14" s="374">
        <f t="shared" si="3"/>
        <v>0</v>
      </c>
      <c r="CJ14" s="368"/>
      <c r="CK14" s="368"/>
      <c r="CL14" s="373"/>
      <c r="CM14" s="375"/>
      <c r="CN14" s="371" t="s">
        <v>176</v>
      </c>
      <c r="CO14" s="373"/>
      <c r="CP14" s="373"/>
      <c r="CQ14" s="374">
        <f t="shared" si="4"/>
        <v>0</v>
      </c>
      <c r="CR14" s="373"/>
      <c r="CS14" s="373"/>
      <c r="CT14" s="374">
        <f t="shared" si="5"/>
        <v>0</v>
      </c>
      <c r="CU14" s="375"/>
      <c r="CV14" s="368"/>
      <c r="CW14" s="368"/>
      <c r="CX14" s="368"/>
      <c r="CY14" s="368"/>
      <c r="CZ14" s="368"/>
      <c r="DA14" s="368"/>
      <c r="DB14" s="368"/>
      <c r="DC14" s="368"/>
      <c r="DD14" s="368"/>
      <c r="DE14" s="368"/>
      <c r="DF14" s="368"/>
      <c r="DG14" s="375"/>
      <c r="DH14" s="371" t="s">
        <v>176</v>
      </c>
      <c r="DI14" s="373"/>
      <c r="DJ14" s="373"/>
      <c r="DK14" s="374">
        <f t="shared" si="26"/>
        <v>0</v>
      </c>
      <c r="DL14" s="373"/>
      <c r="DM14" s="373"/>
      <c r="DN14" s="374">
        <f t="shared" si="6"/>
        <v>0</v>
      </c>
      <c r="DO14" s="368"/>
      <c r="DP14" s="371" t="str">
        <f t="shared" si="17"/>
        <v/>
      </c>
      <c r="DQ14" s="374">
        <f t="shared" si="18"/>
        <v>0</v>
      </c>
      <c r="DR14" s="374">
        <f t="shared" si="7"/>
        <v>0</v>
      </c>
      <c r="DS14" s="374">
        <f t="shared" si="8"/>
        <v>0</v>
      </c>
      <c r="DT14" s="374">
        <f t="shared" si="19"/>
        <v>0</v>
      </c>
      <c r="DU14" s="374">
        <f t="shared" si="20"/>
        <v>0</v>
      </c>
      <c r="DV14" s="374">
        <f>Deduct_dependent * COUNTIFS(Part_8!$A:$A, $EV14)</f>
        <v>0</v>
      </c>
      <c r="DW14" s="374">
        <f t="shared" si="9"/>
        <v>0</v>
      </c>
      <c r="DX14" s="374">
        <f t="shared" si="10"/>
        <v>0</v>
      </c>
      <c r="DY14" s="374">
        <f t="shared" si="11"/>
        <v>0</v>
      </c>
      <c r="DZ14" s="374">
        <f t="shared" si="12"/>
        <v>0</v>
      </c>
      <c r="EA14" s="373"/>
      <c r="EB14" s="373"/>
      <c r="EC14" s="373"/>
      <c r="ED14" s="374" t="str">
        <f t="shared" si="21"/>
        <v/>
      </c>
      <c r="EE14" s="374"/>
      <c r="EF14" s="374" t="str">
        <f>IF(AND($AN14 = "", $AO14 = "", $AP14 = "", $AQ14 = "", $AR14 = "", $AS14 = "", $AT14 = "", $AU14 = "", $AV14 = "", $AW14 = "", $AX14 = "", $AY14 = "", $AZ14 = "", $BA14 = "", $BB14 = "",
$BD14= "", $BE14 = "", $BF14 = "", $BG14 = "", $BH14 = "", $BI14 = "", $BJ14 = "", $BK14 = "", $BL14 = "", $BM14 = "", $BN14 = "", $BO14 = "", $BP14 = "", $BQ14 = "", $BR14 = ""), "",
IF($DZ14 &lt;= Claim_for_Reimbursement_CAT!$F$24, Claim_for_Reimbursement_CAT!$H$24,
IF(AND($DZ14 &gt;= Claim_for_Reimbursement_CAT!$D$25, $DZ14 &lt;= Claim_for_Reimbursement_CAT!$F$25), Claim_for_Reimbursement_CAT!$H$25,
IF(AND($DZ14 &gt;= Claim_for_Reimbursement_CAT!$D$26, $DZ14 &lt;= Claim_for_Reimbursement_CAT!$F$26), Claim_for_Reimbursement_CAT!$H$26,
IF(AND($DZ14 &gt;= Claim_for_Reimbursement_CAT!$D$27, $DZ14 &lt;= Claim_for_Reimbursement_CAT!$F$27), Claim_for_Reimbursement_CAT!$H$27,
IF(AND($DZ14 &gt;= Claim_for_Reimbursement_CAT!$D$28, $DZ14 &lt;= Claim_for_Reimbursement_CAT!$F$28), Claim_for_Reimbursement_CAT!$H$28,
IF(AND($DZ14 &gt;= Claim_for_Reimbursement_CAT!$D$29, $DZ14 &lt;= Claim_for_Reimbursement_CAT!$F$29), Claim_for_Reimbursement_CAT!$H$29,
IF(AND($DZ14 &gt;= Claim_for_Reimbursement_CAT!$D$30, $DZ14 &lt;= Claim_for_Reimbursement_CAT!$F$30), Claim_for_Reimbursement_CAT!$H$30,
IF(AND($DZ14 &gt;= Claim_for_Reimbursement_CAT!$D$31, $DZ14 &lt;= Claim_for_Reimbursement_CAT!$F$31), Claim_for_Reimbursement_CAT!$H$31,
IF(AND($DZ14 &gt;= Claim_for_Reimbursement_CAT!$D$32, $DZ14 &lt;= Claim_for_Reimbursement_CAT!$F$32), Claim_for_Reimbursement_CAT!$H$32,
IF(AND($DZ14 &gt;= Claim_for_Reimbursement_CAT!$D$33, $DZ14 &lt;= Claim_for_Reimbursement_CAT!$F$33), Claim_for_Reimbursement_CAT!$H$33,
IF(AND($DZ14 &gt;= Claim_for_Reimbursement_CAT!$D$34, $DZ14 &lt;= Claim_for_Reimbursement_CAT!$F$34), Claim_for_Reimbursement_CAT!$H$34, Claim_for_Reimbursement_CAT!$H$35))))))))))))</f>
        <v/>
      </c>
      <c r="EG14" s="373"/>
      <c r="EH14" s="373"/>
      <c r="EI14" s="373"/>
      <c r="EJ14" s="373"/>
      <c r="EK14" s="373"/>
      <c r="EL14" s="368"/>
      <c r="EM14" s="373"/>
      <c r="EN14" s="373"/>
      <c r="ES14" s="376" t="str">
        <f t="shared" si="13"/>
        <v/>
      </c>
      <c r="ET14" s="377" t="str">
        <f t="shared" si="22"/>
        <v xml:space="preserve">    </v>
      </c>
      <c r="EU14" s="377" t="str">
        <f t="shared" si="23"/>
        <v/>
      </c>
      <c r="EV14" s="377" t="str">
        <f t="shared" si="24"/>
        <v xml:space="preserve">9   </v>
      </c>
      <c r="EW14" s="378" t="str">
        <f>IF($H14 = "", "",
IF(OR($H14 = Lists_and_controls!$AO$9, $H14 = Lists_and_controls!$AO$11, $H14 = Lists_and_controls!$AO$14, $H14 = Lists_and_controls!$AO$16), MAX(Day_30),
IF(OR($H14 = Lists_and_controls!$AO$6, $H14 = Lists_and_controls!$AO$8, $H14 = Lists_and_controls!$AO$10, $H14 = Lists_and_controls!$AO$12, $H14 = Lists_and_controls!$AO$13, $H14 = Lists_and_controls!$AO$15, $H14 = Lists_and_controls!$AO$17), MAX(Day_31),
IF($H14 = Lists_and_controls!$AO$7, IF(INDEX(Leap_Year_YN, MATCH($G14, Year_2, 0)) = 1, MAX(Day_Feb_LY), MAX(Day_Feb) )))))</f>
        <v/>
      </c>
      <c r="EX14" s="377" t="str">
        <f t="shared" si="25"/>
        <v xml:space="preserve">  </v>
      </c>
      <c r="EY14" s="378"/>
    </row>
    <row r="15" spans="1:155" s="321" customFormat="1" ht="14" hidden="1" x14ac:dyDescent="0.3">
      <c r="A15" s="367">
        <v>10</v>
      </c>
      <c r="B15" s="368"/>
      <c r="C15" s="368"/>
      <c r="D15" s="368"/>
      <c r="E15" s="368"/>
      <c r="F15" s="368"/>
      <c r="G15" s="368"/>
      <c r="H15" s="368"/>
      <c r="I15" s="368"/>
      <c r="J15" s="369" t="str">
        <f t="shared" si="0"/>
        <v/>
      </c>
      <c r="K15" s="370" t="str">
        <f t="shared" si="1"/>
        <v/>
      </c>
      <c r="L15" s="368"/>
      <c r="M15" s="368"/>
      <c r="N15" s="368"/>
      <c r="O15" s="368"/>
      <c r="P15" s="368"/>
      <c r="Q15" s="368"/>
      <c r="R15" s="368"/>
      <c r="S15" s="371" t="str">
        <f t="shared" si="14"/>
        <v/>
      </c>
      <c r="T15" s="368"/>
      <c r="U15" s="368"/>
      <c r="V15" s="372"/>
      <c r="W15" s="372"/>
      <c r="X15" s="368"/>
      <c r="Y15" s="372"/>
      <c r="Z15" s="368"/>
      <c r="AA15" s="368"/>
      <c r="AB15" s="368"/>
      <c r="AC15" s="368"/>
      <c r="AD15" s="368"/>
      <c r="AE15" s="368"/>
      <c r="AF15" s="368"/>
      <c r="AG15" s="368"/>
      <c r="AH15" s="368"/>
      <c r="AI15" s="368"/>
      <c r="AJ15" s="368"/>
      <c r="AK15" s="373"/>
      <c r="AL15" s="368"/>
      <c r="AM15" s="373"/>
      <c r="AN15" s="373"/>
      <c r="AO15" s="373"/>
      <c r="AP15" s="373"/>
      <c r="AQ15" s="373"/>
      <c r="AR15" s="373"/>
      <c r="AS15" s="373"/>
      <c r="AT15" s="373"/>
      <c r="AU15" s="373"/>
      <c r="AV15" s="373"/>
      <c r="AW15" s="373"/>
      <c r="AX15" s="373"/>
      <c r="AY15" s="373"/>
      <c r="AZ15" s="373"/>
      <c r="BA15" s="373"/>
      <c r="BB15" s="373"/>
      <c r="BC15" s="374">
        <f t="shared" si="15"/>
        <v>0</v>
      </c>
      <c r="BD15" s="373"/>
      <c r="BE15" s="373"/>
      <c r="BF15" s="373"/>
      <c r="BG15" s="373"/>
      <c r="BH15" s="373"/>
      <c r="BI15" s="373"/>
      <c r="BJ15" s="373"/>
      <c r="BK15" s="373"/>
      <c r="BL15" s="373"/>
      <c r="BM15" s="373"/>
      <c r="BN15" s="373"/>
      <c r="BO15" s="373"/>
      <c r="BP15" s="373"/>
      <c r="BQ15" s="373"/>
      <c r="BR15" s="373"/>
      <c r="BS15" s="374">
        <f t="shared" si="2"/>
        <v>0</v>
      </c>
      <c r="BT15" s="374">
        <f t="shared" si="16"/>
        <v>0</v>
      </c>
      <c r="BU15" s="374">
        <f t="shared" si="3"/>
        <v>0</v>
      </c>
      <c r="BV15" s="374">
        <f t="shared" si="3"/>
        <v>0</v>
      </c>
      <c r="BW15" s="374">
        <f t="shared" si="3"/>
        <v>0</v>
      </c>
      <c r="BX15" s="374">
        <f t="shared" si="3"/>
        <v>0</v>
      </c>
      <c r="BY15" s="374">
        <f t="shared" si="3"/>
        <v>0</v>
      </c>
      <c r="BZ15" s="374">
        <f t="shared" si="3"/>
        <v>0</v>
      </c>
      <c r="CA15" s="374">
        <f t="shared" si="3"/>
        <v>0</v>
      </c>
      <c r="CB15" s="374">
        <f t="shared" si="3"/>
        <v>0</v>
      </c>
      <c r="CC15" s="374">
        <f t="shared" si="3"/>
        <v>0</v>
      </c>
      <c r="CD15" s="374">
        <f t="shared" si="3"/>
        <v>0</v>
      </c>
      <c r="CE15" s="374">
        <f t="shared" si="3"/>
        <v>0</v>
      </c>
      <c r="CF15" s="374">
        <f t="shared" si="3"/>
        <v>0</v>
      </c>
      <c r="CG15" s="374">
        <f t="shared" si="3"/>
        <v>0</v>
      </c>
      <c r="CH15" s="374">
        <f t="shared" si="3"/>
        <v>0</v>
      </c>
      <c r="CI15" s="374">
        <f t="shared" si="3"/>
        <v>0</v>
      </c>
      <c r="CJ15" s="368"/>
      <c r="CK15" s="368"/>
      <c r="CL15" s="373"/>
      <c r="CM15" s="375"/>
      <c r="CN15" s="371" t="s">
        <v>176</v>
      </c>
      <c r="CO15" s="373"/>
      <c r="CP15" s="373"/>
      <c r="CQ15" s="374">
        <f t="shared" si="4"/>
        <v>0</v>
      </c>
      <c r="CR15" s="373"/>
      <c r="CS15" s="373"/>
      <c r="CT15" s="374">
        <f t="shared" si="5"/>
        <v>0</v>
      </c>
      <c r="CU15" s="375"/>
      <c r="CV15" s="368"/>
      <c r="CW15" s="368"/>
      <c r="CX15" s="368"/>
      <c r="CY15" s="368"/>
      <c r="CZ15" s="368"/>
      <c r="DA15" s="368"/>
      <c r="DB15" s="368"/>
      <c r="DC15" s="368"/>
      <c r="DD15" s="368"/>
      <c r="DE15" s="368"/>
      <c r="DF15" s="368"/>
      <c r="DG15" s="375"/>
      <c r="DH15" s="371" t="s">
        <v>176</v>
      </c>
      <c r="DI15" s="373"/>
      <c r="DJ15" s="373"/>
      <c r="DK15" s="374">
        <f t="shared" si="26"/>
        <v>0</v>
      </c>
      <c r="DL15" s="373"/>
      <c r="DM15" s="373"/>
      <c r="DN15" s="374">
        <f t="shared" si="6"/>
        <v>0</v>
      </c>
      <c r="DO15" s="368"/>
      <c r="DP15" s="371" t="str">
        <f t="shared" si="17"/>
        <v/>
      </c>
      <c r="DQ15" s="374">
        <f t="shared" si="18"/>
        <v>0</v>
      </c>
      <c r="DR15" s="374">
        <f t="shared" si="7"/>
        <v>0</v>
      </c>
      <c r="DS15" s="374">
        <f t="shared" si="8"/>
        <v>0</v>
      </c>
      <c r="DT15" s="374">
        <f t="shared" si="19"/>
        <v>0</v>
      </c>
      <c r="DU15" s="374">
        <f t="shared" si="20"/>
        <v>0</v>
      </c>
      <c r="DV15" s="374">
        <f>Deduct_dependent * COUNTIFS(Part_8!$A:$A, $EV15)</f>
        <v>0</v>
      </c>
      <c r="DW15" s="374">
        <f t="shared" si="9"/>
        <v>0</v>
      </c>
      <c r="DX15" s="374">
        <f t="shared" si="10"/>
        <v>0</v>
      </c>
      <c r="DY15" s="374">
        <f t="shared" si="11"/>
        <v>0</v>
      </c>
      <c r="DZ15" s="374">
        <f t="shared" si="12"/>
        <v>0</v>
      </c>
      <c r="EA15" s="373"/>
      <c r="EB15" s="373"/>
      <c r="EC15" s="373"/>
      <c r="ED15" s="374" t="str">
        <f t="shared" si="21"/>
        <v/>
      </c>
      <c r="EE15" s="374"/>
      <c r="EF15" s="374" t="str">
        <f>IF(AND($AN15 = "", $AO15 = "", $AP15 = "", $AQ15 = "", $AR15 = "", $AS15 = "", $AT15 = "", $AU15 = "", $AV15 = "", $AW15 = "", $AX15 = "", $AY15 = "", $AZ15 = "", $BA15 = "", $BB15 = "",
$BD15= "", $BE15 = "", $BF15 = "", $BG15 = "", $BH15 = "", $BI15 = "", $BJ15 = "", $BK15 = "", $BL15 = "", $BM15 = "", $BN15 = "", $BO15 = "", $BP15 = "", $BQ15 = "", $BR15 = ""), "",
IF($DZ15 &lt;= Claim_for_Reimbursement_CAT!$F$24, Claim_for_Reimbursement_CAT!$H$24,
IF(AND($DZ15 &gt;= Claim_for_Reimbursement_CAT!$D$25, $DZ15 &lt;= Claim_for_Reimbursement_CAT!$F$25), Claim_for_Reimbursement_CAT!$H$25,
IF(AND($DZ15 &gt;= Claim_for_Reimbursement_CAT!$D$26, $DZ15 &lt;= Claim_for_Reimbursement_CAT!$F$26), Claim_for_Reimbursement_CAT!$H$26,
IF(AND($DZ15 &gt;= Claim_for_Reimbursement_CAT!$D$27, $DZ15 &lt;= Claim_for_Reimbursement_CAT!$F$27), Claim_for_Reimbursement_CAT!$H$27,
IF(AND($DZ15 &gt;= Claim_for_Reimbursement_CAT!$D$28, $DZ15 &lt;= Claim_for_Reimbursement_CAT!$F$28), Claim_for_Reimbursement_CAT!$H$28,
IF(AND($DZ15 &gt;= Claim_for_Reimbursement_CAT!$D$29, $DZ15 &lt;= Claim_for_Reimbursement_CAT!$F$29), Claim_for_Reimbursement_CAT!$H$29,
IF(AND($DZ15 &gt;= Claim_for_Reimbursement_CAT!$D$30, $DZ15 &lt;= Claim_for_Reimbursement_CAT!$F$30), Claim_for_Reimbursement_CAT!$H$30,
IF(AND($DZ15 &gt;= Claim_for_Reimbursement_CAT!$D$31, $DZ15 &lt;= Claim_for_Reimbursement_CAT!$F$31), Claim_for_Reimbursement_CAT!$H$31,
IF(AND($DZ15 &gt;= Claim_for_Reimbursement_CAT!$D$32, $DZ15 &lt;= Claim_for_Reimbursement_CAT!$F$32), Claim_for_Reimbursement_CAT!$H$32,
IF(AND($DZ15 &gt;= Claim_for_Reimbursement_CAT!$D$33, $DZ15 &lt;= Claim_for_Reimbursement_CAT!$F$33), Claim_for_Reimbursement_CAT!$H$33,
IF(AND($DZ15 &gt;= Claim_for_Reimbursement_CAT!$D$34, $DZ15 &lt;= Claim_for_Reimbursement_CAT!$F$34), Claim_for_Reimbursement_CAT!$H$34, Claim_for_Reimbursement_CAT!$H$35))))))))))))</f>
        <v/>
      </c>
      <c r="EG15" s="373"/>
      <c r="EH15" s="373"/>
      <c r="EI15" s="373"/>
      <c r="EJ15" s="373"/>
      <c r="EK15" s="373"/>
      <c r="EL15" s="368"/>
      <c r="EM15" s="373"/>
      <c r="EN15" s="373"/>
      <c r="ES15" s="376" t="str">
        <f t="shared" si="13"/>
        <v/>
      </c>
      <c r="ET15" s="377" t="str">
        <f t="shared" si="22"/>
        <v xml:space="preserve">    </v>
      </c>
      <c r="EU15" s="377" t="str">
        <f t="shared" si="23"/>
        <v/>
      </c>
      <c r="EV15" s="377" t="str">
        <f t="shared" si="24"/>
        <v xml:space="preserve">10   </v>
      </c>
      <c r="EW15" s="378" t="str">
        <f>IF($H15 = "", "",
IF(OR($H15 = Lists_and_controls!$AO$9, $H15 = Lists_and_controls!$AO$11, $H15 = Lists_and_controls!$AO$14, $H15 = Lists_and_controls!$AO$16), MAX(Day_30),
IF(OR($H15 = Lists_and_controls!$AO$6, $H15 = Lists_and_controls!$AO$8, $H15 = Lists_and_controls!$AO$10, $H15 = Lists_and_controls!$AO$12, $H15 = Lists_and_controls!$AO$13, $H15 = Lists_and_controls!$AO$15, $H15 = Lists_and_controls!$AO$17), MAX(Day_31),
IF($H15 = Lists_and_controls!$AO$7, IF(INDEX(Leap_Year_YN, MATCH($G15, Year_2, 0)) = 1, MAX(Day_Feb_LY), MAX(Day_Feb) )))))</f>
        <v/>
      </c>
      <c r="EX15" s="377" t="str">
        <f t="shared" si="25"/>
        <v xml:space="preserve">  </v>
      </c>
      <c r="EY15" s="378"/>
    </row>
    <row r="16" spans="1:155" s="321" customFormat="1" ht="14" hidden="1" x14ac:dyDescent="0.3">
      <c r="A16" s="367">
        <v>11</v>
      </c>
      <c r="B16" s="368"/>
      <c r="C16" s="368"/>
      <c r="D16" s="368"/>
      <c r="E16" s="368"/>
      <c r="F16" s="368"/>
      <c r="G16" s="368"/>
      <c r="H16" s="368"/>
      <c r="I16" s="368"/>
      <c r="J16" s="369" t="str">
        <f t="shared" si="0"/>
        <v/>
      </c>
      <c r="K16" s="370" t="str">
        <f t="shared" si="1"/>
        <v/>
      </c>
      <c r="L16" s="368"/>
      <c r="M16" s="368"/>
      <c r="N16" s="368"/>
      <c r="O16" s="368"/>
      <c r="P16" s="368"/>
      <c r="Q16" s="368"/>
      <c r="R16" s="368"/>
      <c r="S16" s="371" t="str">
        <f t="shared" si="14"/>
        <v/>
      </c>
      <c r="T16" s="368"/>
      <c r="U16" s="368"/>
      <c r="V16" s="372"/>
      <c r="W16" s="372"/>
      <c r="X16" s="368"/>
      <c r="Y16" s="372"/>
      <c r="Z16" s="368"/>
      <c r="AA16" s="368"/>
      <c r="AB16" s="368"/>
      <c r="AC16" s="368"/>
      <c r="AD16" s="368"/>
      <c r="AE16" s="368"/>
      <c r="AF16" s="368"/>
      <c r="AG16" s="368"/>
      <c r="AH16" s="368"/>
      <c r="AI16" s="368"/>
      <c r="AJ16" s="368"/>
      <c r="AK16" s="373"/>
      <c r="AL16" s="368"/>
      <c r="AM16" s="373"/>
      <c r="AN16" s="373"/>
      <c r="AO16" s="373"/>
      <c r="AP16" s="373"/>
      <c r="AQ16" s="373"/>
      <c r="AR16" s="373"/>
      <c r="AS16" s="373"/>
      <c r="AT16" s="373"/>
      <c r="AU16" s="373"/>
      <c r="AV16" s="373"/>
      <c r="AW16" s="373"/>
      <c r="AX16" s="373"/>
      <c r="AY16" s="373"/>
      <c r="AZ16" s="373"/>
      <c r="BA16" s="373"/>
      <c r="BB16" s="373"/>
      <c r="BC16" s="374">
        <f t="shared" si="15"/>
        <v>0</v>
      </c>
      <c r="BD16" s="373"/>
      <c r="BE16" s="373"/>
      <c r="BF16" s="373"/>
      <c r="BG16" s="373"/>
      <c r="BH16" s="373"/>
      <c r="BI16" s="373"/>
      <c r="BJ16" s="373"/>
      <c r="BK16" s="373"/>
      <c r="BL16" s="373"/>
      <c r="BM16" s="373"/>
      <c r="BN16" s="373"/>
      <c r="BO16" s="373"/>
      <c r="BP16" s="373"/>
      <c r="BQ16" s="373"/>
      <c r="BR16" s="373"/>
      <c r="BS16" s="374">
        <f t="shared" si="2"/>
        <v>0</v>
      </c>
      <c r="BT16" s="374">
        <f t="shared" si="16"/>
        <v>0</v>
      </c>
      <c r="BU16" s="374">
        <f t="shared" si="3"/>
        <v>0</v>
      </c>
      <c r="BV16" s="374">
        <f t="shared" si="3"/>
        <v>0</v>
      </c>
      <c r="BW16" s="374">
        <f t="shared" si="3"/>
        <v>0</v>
      </c>
      <c r="BX16" s="374">
        <f t="shared" si="3"/>
        <v>0</v>
      </c>
      <c r="BY16" s="374">
        <f t="shared" si="3"/>
        <v>0</v>
      </c>
      <c r="BZ16" s="374">
        <f t="shared" si="3"/>
        <v>0</v>
      </c>
      <c r="CA16" s="374">
        <f t="shared" si="3"/>
        <v>0</v>
      </c>
      <c r="CB16" s="374">
        <f t="shared" si="3"/>
        <v>0</v>
      </c>
      <c r="CC16" s="374">
        <f t="shared" si="3"/>
        <v>0</v>
      </c>
      <c r="CD16" s="374">
        <f t="shared" si="3"/>
        <v>0</v>
      </c>
      <c r="CE16" s="374">
        <f t="shared" si="3"/>
        <v>0</v>
      </c>
      <c r="CF16" s="374">
        <f t="shared" si="3"/>
        <v>0</v>
      </c>
      <c r="CG16" s="374">
        <f t="shared" si="3"/>
        <v>0</v>
      </c>
      <c r="CH16" s="374">
        <f t="shared" si="3"/>
        <v>0</v>
      </c>
      <c r="CI16" s="374">
        <f t="shared" si="3"/>
        <v>0</v>
      </c>
      <c r="CJ16" s="368"/>
      <c r="CK16" s="368"/>
      <c r="CL16" s="373"/>
      <c r="CM16" s="375"/>
      <c r="CN16" s="371" t="s">
        <v>176</v>
      </c>
      <c r="CO16" s="373"/>
      <c r="CP16" s="373"/>
      <c r="CQ16" s="374">
        <f t="shared" si="4"/>
        <v>0</v>
      </c>
      <c r="CR16" s="373"/>
      <c r="CS16" s="373"/>
      <c r="CT16" s="374">
        <f t="shared" si="5"/>
        <v>0</v>
      </c>
      <c r="CU16" s="375"/>
      <c r="CV16" s="368"/>
      <c r="CW16" s="368"/>
      <c r="CX16" s="368"/>
      <c r="CY16" s="368"/>
      <c r="CZ16" s="368"/>
      <c r="DA16" s="368"/>
      <c r="DB16" s="368"/>
      <c r="DC16" s="368"/>
      <c r="DD16" s="368"/>
      <c r="DE16" s="368"/>
      <c r="DF16" s="368"/>
      <c r="DG16" s="375"/>
      <c r="DH16" s="371" t="s">
        <v>176</v>
      </c>
      <c r="DI16" s="373"/>
      <c r="DJ16" s="373"/>
      <c r="DK16" s="374">
        <f t="shared" si="26"/>
        <v>0</v>
      </c>
      <c r="DL16" s="373"/>
      <c r="DM16" s="373"/>
      <c r="DN16" s="374">
        <f t="shared" si="6"/>
        <v>0</v>
      </c>
      <c r="DO16" s="368"/>
      <c r="DP16" s="371" t="str">
        <f t="shared" si="17"/>
        <v/>
      </c>
      <c r="DQ16" s="374">
        <f t="shared" si="18"/>
        <v>0</v>
      </c>
      <c r="DR16" s="374">
        <f t="shared" si="7"/>
        <v>0</v>
      </c>
      <c r="DS16" s="374">
        <f t="shared" si="8"/>
        <v>0</v>
      </c>
      <c r="DT16" s="374">
        <f t="shared" si="19"/>
        <v>0</v>
      </c>
      <c r="DU16" s="374">
        <f t="shared" si="20"/>
        <v>0</v>
      </c>
      <c r="DV16" s="374">
        <f>Deduct_dependent * COUNTIFS(Part_8!$A:$A, $EV16)</f>
        <v>0</v>
      </c>
      <c r="DW16" s="374">
        <f t="shared" si="9"/>
        <v>0</v>
      </c>
      <c r="DX16" s="374">
        <f t="shared" si="10"/>
        <v>0</v>
      </c>
      <c r="DY16" s="374">
        <f t="shared" si="11"/>
        <v>0</v>
      </c>
      <c r="DZ16" s="374">
        <f t="shared" si="12"/>
        <v>0</v>
      </c>
      <c r="EA16" s="373"/>
      <c r="EB16" s="373"/>
      <c r="EC16" s="373"/>
      <c r="ED16" s="374" t="str">
        <f t="shared" si="21"/>
        <v/>
      </c>
      <c r="EE16" s="374"/>
      <c r="EF16" s="374" t="str">
        <f>IF(AND($AN16 = "", $AO16 = "", $AP16 = "", $AQ16 = "", $AR16 = "", $AS16 = "", $AT16 = "", $AU16 = "", $AV16 = "", $AW16 = "", $AX16 = "", $AY16 = "", $AZ16 = "", $BA16 = "", $BB16 = "",
$BD16= "", $BE16 = "", $BF16 = "", $BG16 = "", $BH16 = "", $BI16 = "", $BJ16 = "", $BK16 = "", $BL16 = "", $BM16 = "", $BN16 = "", $BO16 = "", $BP16 = "", $BQ16 = "", $BR16 = ""), "",
IF($DZ16 &lt;= Claim_for_Reimbursement_CAT!$F$24, Claim_for_Reimbursement_CAT!$H$24,
IF(AND($DZ16 &gt;= Claim_for_Reimbursement_CAT!$D$25, $DZ16 &lt;= Claim_for_Reimbursement_CAT!$F$25), Claim_for_Reimbursement_CAT!$H$25,
IF(AND($DZ16 &gt;= Claim_for_Reimbursement_CAT!$D$26, $DZ16 &lt;= Claim_for_Reimbursement_CAT!$F$26), Claim_for_Reimbursement_CAT!$H$26,
IF(AND($DZ16 &gt;= Claim_for_Reimbursement_CAT!$D$27, $DZ16 &lt;= Claim_for_Reimbursement_CAT!$F$27), Claim_for_Reimbursement_CAT!$H$27,
IF(AND($DZ16 &gt;= Claim_for_Reimbursement_CAT!$D$28, $DZ16 &lt;= Claim_for_Reimbursement_CAT!$F$28), Claim_for_Reimbursement_CAT!$H$28,
IF(AND($DZ16 &gt;= Claim_for_Reimbursement_CAT!$D$29, $DZ16 &lt;= Claim_for_Reimbursement_CAT!$F$29), Claim_for_Reimbursement_CAT!$H$29,
IF(AND($DZ16 &gt;= Claim_for_Reimbursement_CAT!$D$30, $DZ16 &lt;= Claim_for_Reimbursement_CAT!$F$30), Claim_for_Reimbursement_CAT!$H$30,
IF(AND($DZ16 &gt;= Claim_for_Reimbursement_CAT!$D$31, $DZ16 &lt;= Claim_for_Reimbursement_CAT!$F$31), Claim_for_Reimbursement_CAT!$H$31,
IF(AND($DZ16 &gt;= Claim_for_Reimbursement_CAT!$D$32, $DZ16 &lt;= Claim_for_Reimbursement_CAT!$F$32), Claim_for_Reimbursement_CAT!$H$32,
IF(AND($DZ16 &gt;= Claim_for_Reimbursement_CAT!$D$33, $DZ16 &lt;= Claim_for_Reimbursement_CAT!$F$33), Claim_for_Reimbursement_CAT!$H$33,
IF(AND($DZ16 &gt;= Claim_for_Reimbursement_CAT!$D$34, $DZ16 &lt;= Claim_for_Reimbursement_CAT!$F$34), Claim_for_Reimbursement_CAT!$H$34, Claim_for_Reimbursement_CAT!$H$35))))))))))))</f>
        <v/>
      </c>
      <c r="EG16" s="373"/>
      <c r="EH16" s="373"/>
      <c r="EI16" s="373"/>
      <c r="EJ16" s="373"/>
      <c r="EK16" s="373"/>
      <c r="EL16" s="368"/>
      <c r="EM16" s="373"/>
      <c r="EN16" s="373"/>
      <c r="ES16" s="376" t="str">
        <f t="shared" si="13"/>
        <v/>
      </c>
      <c r="ET16" s="377" t="str">
        <f t="shared" si="22"/>
        <v xml:space="preserve">    </v>
      </c>
      <c r="EU16" s="377" t="str">
        <f t="shared" si="23"/>
        <v/>
      </c>
      <c r="EV16" s="377" t="str">
        <f t="shared" si="24"/>
        <v xml:space="preserve">11   </v>
      </c>
      <c r="EW16" s="378" t="str">
        <f>IF($H16 = "", "",
IF(OR($H16 = Lists_and_controls!$AO$9, $H16 = Lists_and_controls!$AO$11, $H16 = Lists_and_controls!$AO$14, $H16 = Lists_and_controls!$AO$16), MAX(Day_30),
IF(OR($H16 = Lists_and_controls!$AO$6, $H16 = Lists_and_controls!$AO$8, $H16 = Lists_and_controls!$AO$10, $H16 = Lists_and_controls!$AO$12, $H16 = Lists_and_controls!$AO$13, $H16 = Lists_and_controls!$AO$15, $H16 = Lists_and_controls!$AO$17), MAX(Day_31),
IF($H16 = Lists_and_controls!$AO$7, IF(INDEX(Leap_Year_YN, MATCH($G16, Year_2, 0)) = 1, MAX(Day_Feb_LY), MAX(Day_Feb) )))))</f>
        <v/>
      </c>
      <c r="EX16" s="377" t="str">
        <f t="shared" si="25"/>
        <v xml:space="preserve">  </v>
      </c>
      <c r="EY16" s="378"/>
    </row>
    <row r="17" spans="1:155" s="321" customFormat="1" ht="14" hidden="1" x14ac:dyDescent="0.3">
      <c r="A17" s="367">
        <v>12</v>
      </c>
      <c r="B17" s="368"/>
      <c r="C17" s="368"/>
      <c r="D17" s="368"/>
      <c r="E17" s="368"/>
      <c r="F17" s="368"/>
      <c r="G17" s="368"/>
      <c r="H17" s="368"/>
      <c r="I17" s="368"/>
      <c r="J17" s="369" t="str">
        <f t="shared" si="0"/>
        <v/>
      </c>
      <c r="K17" s="370" t="str">
        <f t="shared" si="1"/>
        <v/>
      </c>
      <c r="L17" s="368"/>
      <c r="M17" s="368"/>
      <c r="N17" s="368"/>
      <c r="O17" s="368"/>
      <c r="P17" s="368"/>
      <c r="Q17" s="368"/>
      <c r="R17" s="368"/>
      <c r="S17" s="371" t="str">
        <f t="shared" si="14"/>
        <v/>
      </c>
      <c r="T17" s="368"/>
      <c r="U17" s="368"/>
      <c r="V17" s="372"/>
      <c r="W17" s="372"/>
      <c r="X17" s="368"/>
      <c r="Y17" s="372"/>
      <c r="Z17" s="368"/>
      <c r="AA17" s="368"/>
      <c r="AB17" s="368"/>
      <c r="AC17" s="368"/>
      <c r="AD17" s="368"/>
      <c r="AE17" s="368"/>
      <c r="AF17" s="368"/>
      <c r="AG17" s="368"/>
      <c r="AH17" s="368"/>
      <c r="AI17" s="368"/>
      <c r="AJ17" s="368"/>
      <c r="AK17" s="373"/>
      <c r="AL17" s="368"/>
      <c r="AM17" s="373"/>
      <c r="AN17" s="373"/>
      <c r="AO17" s="373"/>
      <c r="AP17" s="373"/>
      <c r="AQ17" s="373"/>
      <c r="AR17" s="373"/>
      <c r="AS17" s="373"/>
      <c r="AT17" s="373"/>
      <c r="AU17" s="373"/>
      <c r="AV17" s="373"/>
      <c r="AW17" s="373"/>
      <c r="AX17" s="373"/>
      <c r="AY17" s="373"/>
      <c r="AZ17" s="373"/>
      <c r="BA17" s="373"/>
      <c r="BB17" s="373"/>
      <c r="BC17" s="374">
        <f t="shared" si="15"/>
        <v>0</v>
      </c>
      <c r="BD17" s="373"/>
      <c r="BE17" s="373"/>
      <c r="BF17" s="373"/>
      <c r="BG17" s="373"/>
      <c r="BH17" s="373"/>
      <c r="BI17" s="373"/>
      <c r="BJ17" s="373"/>
      <c r="BK17" s="373"/>
      <c r="BL17" s="373"/>
      <c r="BM17" s="373"/>
      <c r="BN17" s="373"/>
      <c r="BO17" s="373"/>
      <c r="BP17" s="373"/>
      <c r="BQ17" s="373"/>
      <c r="BR17" s="373"/>
      <c r="BS17" s="374">
        <f t="shared" si="2"/>
        <v>0</v>
      </c>
      <c r="BT17" s="374">
        <f t="shared" si="16"/>
        <v>0</v>
      </c>
      <c r="BU17" s="374">
        <f t="shared" si="3"/>
        <v>0</v>
      </c>
      <c r="BV17" s="374">
        <f t="shared" si="3"/>
        <v>0</v>
      </c>
      <c r="BW17" s="374">
        <f t="shared" si="3"/>
        <v>0</v>
      </c>
      <c r="BX17" s="374">
        <f t="shared" si="3"/>
        <v>0</v>
      </c>
      <c r="BY17" s="374">
        <f t="shared" si="3"/>
        <v>0</v>
      </c>
      <c r="BZ17" s="374">
        <f t="shared" si="3"/>
        <v>0</v>
      </c>
      <c r="CA17" s="374">
        <f t="shared" si="3"/>
        <v>0</v>
      </c>
      <c r="CB17" s="374">
        <f t="shared" si="3"/>
        <v>0</v>
      </c>
      <c r="CC17" s="374">
        <f t="shared" si="3"/>
        <v>0</v>
      </c>
      <c r="CD17" s="374">
        <f t="shared" si="3"/>
        <v>0</v>
      </c>
      <c r="CE17" s="374">
        <f t="shared" si="3"/>
        <v>0</v>
      </c>
      <c r="CF17" s="374">
        <f t="shared" si="3"/>
        <v>0</v>
      </c>
      <c r="CG17" s="374">
        <f t="shared" si="3"/>
        <v>0</v>
      </c>
      <c r="CH17" s="374">
        <f t="shared" si="3"/>
        <v>0</v>
      </c>
      <c r="CI17" s="374">
        <f t="shared" si="3"/>
        <v>0</v>
      </c>
      <c r="CJ17" s="368"/>
      <c r="CK17" s="368"/>
      <c r="CL17" s="373"/>
      <c r="CM17" s="375"/>
      <c r="CN17" s="371" t="s">
        <v>176</v>
      </c>
      <c r="CO17" s="373"/>
      <c r="CP17" s="373"/>
      <c r="CQ17" s="374">
        <f t="shared" si="4"/>
        <v>0</v>
      </c>
      <c r="CR17" s="373"/>
      <c r="CS17" s="373"/>
      <c r="CT17" s="374">
        <f t="shared" si="5"/>
        <v>0</v>
      </c>
      <c r="CU17" s="375"/>
      <c r="CV17" s="368"/>
      <c r="CW17" s="368"/>
      <c r="CX17" s="368"/>
      <c r="CY17" s="368"/>
      <c r="CZ17" s="368"/>
      <c r="DA17" s="368"/>
      <c r="DB17" s="368"/>
      <c r="DC17" s="368"/>
      <c r="DD17" s="368"/>
      <c r="DE17" s="368"/>
      <c r="DF17" s="368"/>
      <c r="DG17" s="375"/>
      <c r="DH17" s="371" t="s">
        <v>176</v>
      </c>
      <c r="DI17" s="373"/>
      <c r="DJ17" s="373"/>
      <c r="DK17" s="374">
        <f t="shared" si="26"/>
        <v>0</v>
      </c>
      <c r="DL17" s="373"/>
      <c r="DM17" s="373"/>
      <c r="DN17" s="374">
        <f t="shared" si="6"/>
        <v>0</v>
      </c>
      <c r="DO17" s="368"/>
      <c r="DP17" s="371" t="str">
        <f t="shared" si="17"/>
        <v/>
      </c>
      <c r="DQ17" s="374">
        <f t="shared" si="18"/>
        <v>0</v>
      </c>
      <c r="DR17" s="374">
        <f t="shared" si="7"/>
        <v>0</v>
      </c>
      <c r="DS17" s="374">
        <f t="shared" si="8"/>
        <v>0</v>
      </c>
      <c r="DT17" s="374">
        <f t="shared" si="19"/>
        <v>0</v>
      </c>
      <c r="DU17" s="374">
        <f t="shared" si="20"/>
        <v>0</v>
      </c>
      <c r="DV17" s="374">
        <f>Deduct_dependent * COUNTIFS(Part_8!$A:$A, $EV17)</f>
        <v>0</v>
      </c>
      <c r="DW17" s="374">
        <f t="shared" si="9"/>
        <v>0</v>
      </c>
      <c r="DX17" s="374">
        <f t="shared" si="10"/>
        <v>0</v>
      </c>
      <c r="DY17" s="374">
        <f t="shared" si="11"/>
        <v>0</v>
      </c>
      <c r="DZ17" s="374">
        <f t="shared" si="12"/>
        <v>0</v>
      </c>
      <c r="EA17" s="373"/>
      <c r="EB17" s="373"/>
      <c r="EC17" s="373"/>
      <c r="ED17" s="374" t="str">
        <f t="shared" si="21"/>
        <v/>
      </c>
      <c r="EE17" s="374"/>
      <c r="EF17" s="374" t="str">
        <f>IF(AND($AN17 = "", $AO17 = "", $AP17 = "", $AQ17 = "", $AR17 = "", $AS17 = "", $AT17 = "", $AU17 = "", $AV17 = "", $AW17 = "", $AX17 = "", $AY17 = "", $AZ17 = "", $BA17 = "", $BB17 = "",
$BD17= "", $BE17 = "", $BF17 = "", $BG17 = "", $BH17 = "", $BI17 = "", $BJ17 = "", $BK17 = "", $BL17 = "", $BM17 = "", $BN17 = "", $BO17 = "", $BP17 = "", $BQ17 = "", $BR17 = ""), "",
IF($DZ17 &lt;= Claim_for_Reimbursement_CAT!$F$24, Claim_for_Reimbursement_CAT!$H$24,
IF(AND($DZ17 &gt;= Claim_for_Reimbursement_CAT!$D$25, $DZ17 &lt;= Claim_for_Reimbursement_CAT!$F$25), Claim_for_Reimbursement_CAT!$H$25,
IF(AND($DZ17 &gt;= Claim_for_Reimbursement_CAT!$D$26, $DZ17 &lt;= Claim_for_Reimbursement_CAT!$F$26), Claim_for_Reimbursement_CAT!$H$26,
IF(AND($DZ17 &gt;= Claim_for_Reimbursement_CAT!$D$27, $DZ17 &lt;= Claim_for_Reimbursement_CAT!$F$27), Claim_for_Reimbursement_CAT!$H$27,
IF(AND($DZ17 &gt;= Claim_for_Reimbursement_CAT!$D$28, $DZ17 &lt;= Claim_for_Reimbursement_CAT!$F$28), Claim_for_Reimbursement_CAT!$H$28,
IF(AND($DZ17 &gt;= Claim_for_Reimbursement_CAT!$D$29, $DZ17 &lt;= Claim_for_Reimbursement_CAT!$F$29), Claim_for_Reimbursement_CAT!$H$29,
IF(AND($DZ17 &gt;= Claim_for_Reimbursement_CAT!$D$30, $DZ17 &lt;= Claim_for_Reimbursement_CAT!$F$30), Claim_for_Reimbursement_CAT!$H$30,
IF(AND($DZ17 &gt;= Claim_for_Reimbursement_CAT!$D$31, $DZ17 &lt;= Claim_for_Reimbursement_CAT!$F$31), Claim_for_Reimbursement_CAT!$H$31,
IF(AND($DZ17 &gt;= Claim_for_Reimbursement_CAT!$D$32, $DZ17 &lt;= Claim_for_Reimbursement_CAT!$F$32), Claim_for_Reimbursement_CAT!$H$32,
IF(AND($DZ17 &gt;= Claim_for_Reimbursement_CAT!$D$33, $DZ17 &lt;= Claim_for_Reimbursement_CAT!$F$33), Claim_for_Reimbursement_CAT!$H$33,
IF(AND($DZ17 &gt;= Claim_for_Reimbursement_CAT!$D$34, $DZ17 &lt;= Claim_for_Reimbursement_CAT!$F$34), Claim_for_Reimbursement_CAT!$H$34, Claim_for_Reimbursement_CAT!$H$35))))))))))))</f>
        <v/>
      </c>
      <c r="EG17" s="373"/>
      <c r="EH17" s="373"/>
      <c r="EI17" s="373"/>
      <c r="EJ17" s="373"/>
      <c r="EK17" s="373"/>
      <c r="EL17" s="368"/>
      <c r="EM17" s="373"/>
      <c r="EN17" s="373"/>
      <c r="ES17" s="376" t="str">
        <f t="shared" si="13"/>
        <v/>
      </c>
      <c r="ET17" s="377" t="str">
        <f t="shared" si="22"/>
        <v xml:space="preserve">    </v>
      </c>
      <c r="EU17" s="377" t="str">
        <f t="shared" si="23"/>
        <v/>
      </c>
      <c r="EV17" s="377" t="str">
        <f t="shared" si="24"/>
        <v xml:space="preserve">12   </v>
      </c>
      <c r="EW17" s="378" t="str">
        <f>IF($H17 = "", "",
IF(OR($H17 = Lists_and_controls!$AO$9, $H17 = Lists_and_controls!$AO$11, $H17 = Lists_and_controls!$AO$14, $H17 = Lists_and_controls!$AO$16), MAX(Day_30),
IF(OR($H17 = Lists_and_controls!$AO$6, $H17 = Lists_and_controls!$AO$8, $H17 = Lists_and_controls!$AO$10, $H17 = Lists_and_controls!$AO$12, $H17 = Lists_and_controls!$AO$13, $H17 = Lists_and_controls!$AO$15, $H17 = Lists_and_controls!$AO$17), MAX(Day_31),
IF($H17 = Lists_and_controls!$AO$7, IF(INDEX(Leap_Year_YN, MATCH($G17, Year_2, 0)) = 1, MAX(Day_Feb_LY), MAX(Day_Feb) )))))</f>
        <v/>
      </c>
      <c r="EX17" s="377" t="str">
        <f t="shared" si="25"/>
        <v xml:space="preserve">  </v>
      </c>
      <c r="EY17" s="378"/>
    </row>
    <row r="18" spans="1:155" s="321" customFormat="1" ht="14" hidden="1" x14ac:dyDescent="0.3">
      <c r="A18" s="367">
        <v>13</v>
      </c>
      <c r="B18" s="368"/>
      <c r="C18" s="368"/>
      <c r="D18" s="368"/>
      <c r="E18" s="368"/>
      <c r="F18" s="368"/>
      <c r="G18" s="368"/>
      <c r="H18" s="368"/>
      <c r="I18" s="368"/>
      <c r="J18" s="369" t="str">
        <f t="shared" si="0"/>
        <v/>
      </c>
      <c r="K18" s="370" t="str">
        <f t="shared" si="1"/>
        <v/>
      </c>
      <c r="L18" s="368"/>
      <c r="M18" s="368"/>
      <c r="N18" s="368"/>
      <c r="O18" s="368"/>
      <c r="P18" s="368"/>
      <c r="Q18" s="368"/>
      <c r="R18" s="368"/>
      <c r="S18" s="371" t="str">
        <f t="shared" si="14"/>
        <v/>
      </c>
      <c r="T18" s="368"/>
      <c r="U18" s="368"/>
      <c r="V18" s="372"/>
      <c r="W18" s="372"/>
      <c r="X18" s="368"/>
      <c r="Y18" s="372"/>
      <c r="Z18" s="368"/>
      <c r="AA18" s="368"/>
      <c r="AB18" s="368"/>
      <c r="AC18" s="368"/>
      <c r="AD18" s="368"/>
      <c r="AE18" s="368"/>
      <c r="AF18" s="368"/>
      <c r="AG18" s="368"/>
      <c r="AH18" s="368"/>
      <c r="AI18" s="368"/>
      <c r="AJ18" s="368"/>
      <c r="AK18" s="373"/>
      <c r="AL18" s="368"/>
      <c r="AM18" s="373"/>
      <c r="AN18" s="373"/>
      <c r="AO18" s="373"/>
      <c r="AP18" s="373"/>
      <c r="AQ18" s="373"/>
      <c r="AR18" s="373"/>
      <c r="AS18" s="373"/>
      <c r="AT18" s="373"/>
      <c r="AU18" s="373"/>
      <c r="AV18" s="373"/>
      <c r="AW18" s="373"/>
      <c r="AX18" s="373"/>
      <c r="AY18" s="373"/>
      <c r="AZ18" s="373"/>
      <c r="BA18" s="373"/>
      <c r="BB18" s="373"/>
      <c r="BC18" s="374">
        <f t="shared" si="15"/>
        <v>0</v>
      </c>
      <c r="BD18" s="373"/>
      <c r="BE18" s="373"/>
      <c r="BF18" s="373"/>
      <c r="BG18" s="373"/>
      <c r="BH18" s="373"/>
      <c r="BI18" s="373"/>
      <c r="BJ18" s="373"/>
      <c r="BK18" s="373"/>
      <c r="BL18" s="373"/>
      <c r="BM18" s="373"/>
      <c r="BN18" s="373"/>
      <c r="BO18" s="373"/>
      <c r="BP18" s="373"/>
      <c r="BQ18" s="373"/>
      <c r="BR18" s="373"/>
      <c r="BS18" s="374">
        <f t="shared" si="2"/>
        <v>0</v>
      </c>
      <c r="BT18" s="374">
        <f t="shared" si="16"/>
        <v>0</v>
      </c>
      <c r="BU18" s="374">
        <f t="shared" si="3"/>
        <v>0</v>
      </c>
      <c r="BV18" s="374">
        <f t="shared" si="3"/>
        <v>0</v>
      </c>
      <c r="BW18" s="374">
        <f t="shared" si="3"/>
        <v>0</v>
      </c>
      <c r="BX18" s="374">
        <f t="shared" si="3"/>
        <v>0</v>
      </c>
      <c r="BY18" s="374">
        <f t="shared" si="3"/>
        <v>0</v>
      </c>
      <c r="BZ18" s="374">
        <f t="shared" si="3"/>
        <v>0</v>
      </c>
      <c r="CA18" s="374">
        <f t="shared" si="3"/>
        <v>0</v>
      </c>
      <c r="CB18" s="374">
        <f t="shared" si="3"/>
        <v>0</v>
      </c>
      <c r="CC18" s="374">
        <f t="shared" si="3"/>
        <v>0</v>
      </c>
      <c r="CD18" s="374">
        <f t="shared" si="3"/>
        <v>0</v>
      </c>
      <c r="CE18" s="374">
        <f t="shared" si="3"/>
        <v>0</v>
      </c>
      <c r="CF18" s="374">
        <f t="shared" si="3"/>
        <v>0</v>
      </c>
      <c r="CG18" s="374">
        <f t="shared" si="3"/>
        <v>0</v>
      </c>
      <c r="CH18" s="374">
        <f t="shared" si="3"/>
        <v>0</v>
      </c>
      <c r="CI18" s="374">
        <f t="shared" si="3"/>
        <v>0</v>
      </c>
      <c r="CJ18" s="368"/>
      <c r="CK18" s="368"/>
      <c r="CL18" s="373"/>
      <c r="CM18" s="375"/>
      <c r="CN18" s="371" t="s">
        <v>176</v>
      </c>
      <c r="CO18" s="373"/>
      <c r="CP18" s="373"/>
      <c r="CQ18" s="374">
        <f t="shared" si="4"/>
        <v>0</v>
      </c>
      <c r="CR18" s="373"/>
      <c r="CS18" s="373"/>
      <c r="CT18" s="374">
        <f t="shared" si="5"/>
        <v>0</v>
      </c>
      <c r="CU18" s="375"/>
      <c r="CV18" s="368"/>
      <c r="CW18" s="368"/>
      <c r="CX18" s="368"/>
      <c r="CY18" s="368"/>
      <c r="CZ18" s="368"/>
      <c r="DA18" s="368"/>
      <c r="DB18" s="368"/>
      <c r="DC18" s="368"/>
      <c r="DD18" s="368"/>
      <c r="DE18" s="368"/>
      <c r="DF18" s="368"/>
      <c r="DG18" s="375"/>
      <c r="DH18" s="371" t="s">
        <v>176</v>
      </c>
      <c r="DI18" s="373"/>
      <c r="DJ18" s="373"/>
      <c r="DK18" s="374">
        <f t="shared" si="26"/>
        <v>0</v>
      </c>
      <c r="DL18" s="373"/>
      <c r="DM18" s="373"/>
      <c r="DN18" s="374">
        <f t="shared" si="6"/>
        <v>0</v>
      </c>
      <c r="DO18" s="368"/>
      <c r="DP18" s="371" t="str">
        <f t="shared" si="17"/>
        <v/>
      </c>
      <c r="DQ18" s="374">
        <f t="shared" si="18"/>
        <v>0</v>
      </c>
      <c r="DR18" s="374">
        <f t="shared" si="7"/>
        <v>0</v>
      </c>
      <c r="DS18" s="374">
        <f t="shared" si="8"/>
        <v>0</v>
      </c>
      <c r="DT18" s="374">
        <f t="shared" si="19"/>
        <v>0</v>
      </c>
      <c r="DU18" s="374">
        <f t="shared" si="20"/>
        <v>0</v>
      </c>
      <c r="DV18" s="374">
        <f>Deduct_dependent * COUNTIFS(Part_8!$A:$A, $EV18)</f>
        <v>0</v>
      </c>
      <c r="DW18" s="374">
        <f t="shared" si="9"/>
        <v>0</v>
      </c>
      <c r="DX18" s="374">
        <f t="shared" si="10"/>
        <v>0</v>
      </c>
      <c r="DY18" s="374">
        <f t="shared" si="11"/>
        <v>0</v>
      </c>
      <c r="DZ18" s="374">
        <f t="shared" si="12"/>
        <v>0</v>
      </c>
      <c r="EA18" s="373"/>
      <c r="EB18" s="373"/>
      <c r="EC18" s="373"/>
      <c r="ED18" s="374" t="str">
        <f t="shared" si="21"/>
        <v/>
      </c>
      <c r="EE18" s="374"/>
      <c r="EF18" s="374" t="str">
        <f>IF(AND($AN18 = "", $AO18 = "", $AP18 = "", $AQ18 = "", $AR18 = "", $AS18 = "", $AT18 = "", $AU18 = "", $AV18 = "", $AW18 = "", $AX18 = "", $AY18 = "", $AZ18 = "", $BA18 = "", $BB18 = "",
$BD18= "", $BE18 = "", $BF18 = "", $BG18 = "", $BH18 = "", $BI18 = "", $BJ18 = "", $BK18 = "", $BL18 = "", $BM18 = "", $BN18 = "", $BO18 = "", $BP18 = "", $BQ18 = "", $BR18 = ""), "",
IF($DZ18 &lt;= Claim_for_Reimbursement_CAT!$F$24, Claim_for_Reimbursement_CAT!$H$24,
IF(AND($DZ18 &gt;= Claim_for_Reimbursement_CAT!$D$25, $DZ18 &lt;= Claim_for_Reimbursement_CAT!$F$25), Claim_for_Reimbursement_CAT!$H$25,
IF(AND($DZ18 &gt;= Claim_for_Reimbursement_CAT!$D$26, $DZ18 &lt;= Claim_for_Reimbursement_CAT!$F$26), Claim_for_Reimbursement_CAT!$H$26,
IF(AND($DZ18 &gt;= Claim_for_Reimbursement_CAT!$D$27, $DZ18 &lt;= Claim_for_Reimbursement_CAT!$F$27), Claim_for_Reimbursement_CAT!$H$27,
IF(AND($DZ18 &gt;= Claim_for_Reimbursement_CAT!$D$28, $DZ18 &lt;= Claim_for_Reimbursement_CAT!$F$28), Claim_for_Reimbursement_CAT!$H$28,
IF(AND($DZ18 &gt;= Claim_for_Reimbursement_CAT!$D$29, $DZ18 &lt;= Claim_for_Reimbursement_CAT!$F$29), Claim_for_Reimbursement_CAT!$H$29,
IF(AND($DZ18 &gt;= Claim_for_Reimbursement_CAT!$D$30, $DZ18 &lt;= Claim_for_Reimbursement_CAT!$F$30), Claim_for_Reimbursement_CAT!$H$30,
IF(AND($DZ18 &gt;= Claim_for_Reimbursement_CAT!$D$31, $DZ18 &lt;= Claim_for_Reimbursement_CAT!$F$31), Claim_for_Reimbursement_CAT!$H$31,
IF(AND($DZ18 &gt;= Claim_for_Reimbursement_CAT!$D$32, $DZ18 &lt;= Claim_for_Reimbursement_CAT!$F$32), Claim_for_Reimbursement_CAT!$H$32,
IF(AND($DZ18 &gt;= Claim_for_Reimbursement_CAT!$D$33, $DZ18 &lt;= Claim_for_Reimbursement_CAT!$F$33), Claim_for_Reimbursement_CAT!$H$33,
IF(AND($DZ18 &gt;= Claim_for_Reimbursement_CAT!$D$34, $DZ18 &lt;= Claim_for_Reimbursement_CAT!$F$34), Claim_for_Reimbursement_CAT!$H$34, Claim_for_Reimbursement_CAT!$H$35))))))))))))</f>
        <v/>
      </c>
      <c r="EG18" s="373"/>
      <c r="EH18" s="373"/>
      <c r="EI18" s="373"/>
      <c r="EJ18" s="373"/>
      <c r="EK18" s="373"/>
      <c r="EL18" s="368"/>
      <c r="EM18" s="373"/>
      <c r="EN18" s="373"/>
      <c r="ES18" s="376" t="str">
        <f t="shared" si="13"/>
        <v/>
      </c>
      <c r="ET18" s="377" t="str">
        <f t="shared" si="22"/>
        <v xml:space="preserve">    </v>
      </c>
      <c r="EU18" s="377" t="str">
        <f t="shared" si="23"/>
        <v/>
      </c>
      <c r="EV18" s="377" t="str">
        <f t="shared" si="24"/>
        <v xml:space="preserve">13   </v>
      </c>
      <c r="EW18" s="378" t="str">
        <f>IF($H18 = "", "",
IF(OR($H18 = Lists_and_controls!$AO$9, $H18 = Lists_and_controls!$AO$11, $H18 = Lists_and_controls!$AO$14, $H18 = Lists_and_controls!$AO$16), MAX(Day_30),
IF(OR($H18 = Lists_and_controls!$AO$6, $H18 = Lists_and_controls!$AO$8, $H18 = Lists_and_controls!$AO$10, $H18 = Lists_and_controls!$AO$12, $H18 = Lists_and_controls!$AO$13, $H18 = Lists_and_controls!$AO$15, $H18 = Lists_and_controls!$AO$17), MAX(Day_31),
IF($H18 = Lists_and_controls!$AO$7, IF(INDEX(Leap_Year_YN, MATCH($G18, Year_2, 0)) = 1, MAX(Day_Feb_LY), MAX(Day_Feb) )))))</f>
        <v/>
      </c>
      <c r="EX18" s="377" t="str">
        <f t="shared" si="25"/>
        <v xml:space="preserve">  </v>
      </c>
      <c r="EY18" s="378"/>
    </row>
    <row r="19" spans="1:155" s="321" customFormat="1" ht="14" hidden="1" x14ac:dyDescent="0.3">
      <c r="A19" s="367">
        <v>14</v>
      </c>
      <c r="B19" s="368"/>
      <c r="C19" s="368"/>
      <c r="D19" s="368"/>
      <c r="E19" s="368"/>
      <c r="F19" s="368"/>
      <c r="G19" s="368"/>
      <c r="H19" s="368"/>
      <c r="I19" s="368"/>
      <c r="J19" s="369" t="str">
        <f t="shared" si="0"/>
        <v/>
      </c>
      <c r="K19" s="370" t="str">
        <f t="shared" si="1"/>
        <v/>
      </c>
      <c r="L19" s="368"/>
      <c r="M19" s="368"/>
      <c r="N19" s="368"/>
      <c r="O19" s="368"/>
      <c r="P19" s="368"/>
      <c r="Q19" s="368"/>
      <c r="R19" s="368"/>
      <c r="S19" s="371" t="str">
        <f t="shared" si="14"/>
        <v/>
      </c>
      <c r="T19" s="368"/>
      <c r="U19" s="368"/>
      <c r="V19" s="372"/>
      <c r="W19" s="372"/>
      <c r="X19" s="368"/>
      <c r="Y19" s="372"/>
      <c r="Z19" s="368"/>
      <c r="AA19" s="368"/>
      <c r="AB19" s="368"/>
      <c r="AC19" s="368"/>
      <c r="AD19" s="368"/>
      <c r="AE19" s="368"/>
      <c r="AF19" s="368"/>
      <c r="AG19" s="368"/>
      <c r="AH19" s="368"/>
      <c r="AI19" s="368"/>
      <c r="AJ19" s="368"/>
      <c r="AK19" s="373"/>
      <c r="AL19" s="368"/>
      <c r="AM19" s="373"/>
      <c r="AN19" s="373"/>
      <c r="AO19" s="373"/>
      <c r="AP19" s="373"/>
      <c r="AQ19" s="373"/>
      <c r="AR19" s="373"/>
      <c r="AS19" s="373"/>
      <c r="AT19" s="373"/>
      <c r="AU19" s="373"/>
      <c r="AV19" s="373"/>
      <c r="AW19" s="373"/>
      <c r="AX19" s="373"/>
      <c r="AY19" s="373"/>
      <c r="AZ19" s="373"/>
      <c r="BA19" s="373"/>
      <c r="BB19" s="373"/>
      <c r="BC19" s="374">
        <f t="shared" si="15"/>
        <v>0</v>
      </c>
      <c r="BD19" s="373"/>
      <c r="BE19" s="373"/>
      <c r="BF19" s="373"/>
      <c r="BG19" s="373"/>
      <c r="BH19" s="373"/>
      <c r="BI19" s="373"/>
      <c r="BJ19" s="373"/>
      <c r="BK19" s="373"/>
      <c r="BL19" s="373"/>
      <c r="BM19" s="373"/>
      <c r="BN19" s="373"/>
      <c r="BO19" s="373"/>
      <c r="BP19" s="373"/>
      <c r="BQ19" s="373"/>
      <c r="BR19" s="373"/>
      <c r="BS19" s="374">
        <f t="shared" si="2"/>
        <v>0</v>
      </c>
      <c r="BT19" s="374">
        <f t="shared" si="16"/>
        <v>0</v>
      </c>
      <c r="BU19" s="374">
        <f t="shared" si="3"/>
        <v>0</v>
      </c>
      <c r="BV19" s="374">
        <f t="shared" si="3"/>
        <v>0</v>
      </c>
      <c r="BW19" s="374">
        <f t="shared" si="3"/>
        <v>0</v>
      </c>
      <c r="BX19" s="374">
        <f t="shared" si="3"/>
        <v>0</v>
      </c>
      <c r="BY19" s="374">
        <f t="shared" si="3"/>
        <v>0</v>
      </c>
      <c r="BZ19" s="374">
        <f t="shared" si="3"/>
        <v>0</v>
      </c>
      <c r="CA19" s="374">
        <f t="shared" si="3"/>
        <v>0</v>
      </c>
      <c r="CB19" s="374">
        <f t="shared" si="3"/>
        <v>0</v>
      </c>
      <c r="CC19" s="374">
        <f t="shared" si="3"/>
        <v>0</v>
      </c>
      <c r="CD19" s="374">
        <f t="shared" si="3"/>
        <v>0</v>
      </c>
      <c r="CE19" s="374">
        <f t="shared" si="3"/>
        <v>0</v>
      </c>
      <c r="CF19" s="374">
        <f t="shared" si="3"/>
        <v>0</v>
      </c>
      <c r="CG19" s="374">
        <f t="shared" si="3"/>
        <v>0</v>
      </c>
      <c r="CH19" s="374">
        <f t="shared" si="3"/>
        <v>0</v>
      </c>
      <c r="CI19" s="374">
        <f t="shared" si="3"/>
        <v>0</v>
      </c>
      <c r="CJ19" s="368"/>
      <c r="CK19" s="368"/>
      <c r="CL19" s="373"/>
      <c r="CM19" s="375"/>
      <c r="CN19" s="371" t="s">
        <v>176</v>
      </c>
      <c r="CO19" s="373"/>
      <c r="CP19" s="373"/>
      <c r="CQ19" s="374">
        <f t="shared" si="4"/>
        <v>0</v>
      </c>
      <c r="CR19" s="373"/>
      <c r="CS19" s="373"/>
      <c r="CT19" s="374">
        <f t="shared" si="5"/>
        <v>0</v>
      </c>
      <c r="CU19" s="375"/>
      <c r="CV19" s="368"/>
      <c r="CW19" s="368"/>
      <c r="CX19" s="368"/>
      <c r="CY19" s="368"/>
      <c r="CZ19" s="368"/>
      <c r="DA19" s="368"/>
      <c r="DB19" s="368"/>
      <c r="DC19" s="368"/>
      <c r="DD19" s="368"/>
      <c r="DE19" s="368"/>
      <c r="DF19" s="368"/>
      <c r="DG19" s="375"/>
      <c r="DH19" s="371" t="s">
        <v>176</v>
      </c>
      <c r="DI19" s="373"/>
      <c r="DJ19" s="373"/>
      <c r="DK19" s="374">
        <f t="shared" si="26"/>
        <v>0</v>
      </c>
      <c r="DL19" s="373"/>
      <c r="DM19" s="373"/>
      <c r="DN19" s="374">
        <f t="shared" si="6"/>
        <v>0</v>
      </c>
      <c r="DO19" s="368"/>
      <c r="DP19" s="371" t="str">
        <f t="shared" si="17"/>
        <v/>
      </c>
      <c r="DQ19" s="374">
        <f t="shared" si="18"/>
        <v>0</v>
      </c>
      <c r="DR19" s="374">
        <f t="shared" si="7"/>
        <v>0</v>
      </c>
      <c r="DS19" s="374">
        <f t="shared" si="8"/>
        <v>0</v>
      </c>
      <c r="DT19" s="374">
        <f t="shared" si="19"/>
        <v>0</v>
      </c>
      <c r="DU19" s="374">
        <f t="shared" si="20"/>
        <v>0</v>
      </c>
      <c r="DV19" s="374">
        <f>Deduct_dependent * COUNTIFS(Part_8!$A:$A, $EV19)</f>
        <v>0</v>
      </c>
      <c r="DW19" s="374">
        <f t="shared" si="9"/>
        <v>0</v>
      </c>
      <c r="DX19" s="374">
        <f t="shared" si="10"/>
        <v>0</v>
      </c>
      <c r="DY19" s="374">
        <f t="shared" si="11"/>
        <v>0</v>
      </c>
      <c r="DZ19" s="374">
        <f t="shared" si="12"/>
        <v>0</v>
      </c>
      <c r="EA19" s="373"/>
      <c r="EB19" s="373"/>
      <c r="EC19" s="373"/>
      <c r="ED19" s="374" t="str">
        <f t="shared" si="21"/>
        <v/>
      </c>
      <c r="EE19" s="374"/>
      <c r="EF19" s="374" t="str">
        <f>IF(AND($AN19 = "", $AO19 = "", $AP19 = "", $AQ19 = "", $AR19 = "", $AS19 = "", $AT19 = "", $AU19 = "", $AV19 = "", $AW19 = "", $AX19 = "", $AY19 = "", $AZ19 = "", $BA19 = "", $BB19 = "",
$BD19= "", $BE19 = "", $BF19 = "", $BG19 = "", $BH19 = "", $BI19 = "", $BJ19 = "", $BK19 = "", $BL19 = "", $BM19 = "", $BN19 = "", $BO19 = "", $BP19 = "", $BQ19 = "", $BR19 = ""), "",
IF($DZ19 &lt;= Claim_for_Reimbursement_CAT!$F$24, Claim_for_Reimbursement_CAT!$H$24,
IF(AND($DZ19 &gt;= Claim_for_Reimbursement_CAT!$D$25, $DZ19 &lt;= Claim_for_Reimbursement_CAT!$F$25), Claim_for_Reimbursement_CAT!$H$25,
IF(AND($DZ19 &gt;= Claim_for_Reimbursement_CAT!$D$26, $DZ19 &lt;= Claim_for_Reimbursement_CAT!$F$26), Claim_for_Reimbursement_CAT!$H$26,
IF(AND($DZ19 &gt;= Claim_for_Reimbursement_CAT!$D$27, $DZ19 &lt;= Claim_for_Reimbursement_CAT!$F$27), Claim_for_Reimbursement_CAT!$H$27,
IF(AND($DZ19 &gt;= Claim_for_Reimbursement_CAT!$D$28, $DZ19 &lt;= Claim_for_Reimbursement_CAT!$F$28), Claim_for_Reimbursement_CAT!$H$28,
IF(AND($DZ19 &gt;= Claim_for_Reimbursement_CAT!$D$29, $DZ19 &lt;= Claim_for_Reimbursement_CAT!$F$29), Claim_for_Reimbursement_CAT!$H$29,
IF(AND($DZ19 &gt;= Claim_for_Reimbursement_CAT!$D$30, $DZ19 &lt;= Claim_for_Reimbursement_CAT!$F$30), Claim_for_Reimbursement_CAT!$H$30,
IF(AND($DZ19 &gt;= Claim_for_Reimbursement_CAT!$D$31, $DZ19 &lt;= Claim_for_Reimbursement_CAT!$F$31), Claim_for_Reimbursement_CAT!$H$31,
IF(AND($DZ19 &gt;= Claim_for_Reimbursement_CAT!$D$32, $DZ19 &lt;= Claim_for_Reimbursement_CAT!$F$32), Claim_for_Reimbursement_CAT!$H$32,
IF(AND($DZ19 &gt;= Claim_for_Reimbursement_CAT!$D$33, $DZ19 &lt;= Claim_for_Reimbursement_CAT!$F$33), Claim_for_Reimbursement_CAT!$H$33,
IF(AND($DZ19 &gt;= Claim_for_Reimbursement_CAT!$D$34, $DZ19 &lt;= Claim_for_Reimbursement_CAT!$F$34), Claim_for_Reimbursement_CAT!$H$34, Claim_for_Reimbursement_CAT!$H$35))))))))))))</f>
        <v/>
      </c>
      <c r="EG19" s="373"/>
      <c r="EH19" s="373"/>
      <c r="EI19" s="373"/>
      <c r="EJ19" s="373"/>
      <c r="EK19" s="373"/>
      <c r="EL19" s="368"/>
      <c r="EM19" s="373"/>
      <c r="EN19" s="373"/>
      <c r="ES19" s="376" t="str">
        <f t="shared" si="13"/>
        <v/>
      </c>
      <c r="ET19" s="377" t="str">
        <f t="shared" si="22"/>
        <v xml:space="preserve">    </v>
      </c>
      <c r="EU19" s="377" t="str">
        <f t="shared" si="23"/>
        <v/>
      </c>
      <c r="EV19" s="377" t="str">
        <f t="shared" si="24"/>
        <v xml:space="preserve">14   </v>
      </c>
      <c r="EW19" s="378" t="str">
        <f>IF($H19 = "", "",
IF(OR($H19 = Lists_and_controls!$AO$9, $H19 = Lists_and_controls!$AO$11, $H19 = Lists_and_controls!$AO$14, $H19 = Lists_and_controls!$AO$16), MAX(Day_30),
IF(OR($H19 = Lists_and_controls!$AO$6, $H19 = Lists_and_controls!$AO$8, $H19 = Lists_and_controls!$AO$10, $H19 = Lists_and_controls!$AO$12, $H19 = Lists_and_controls!$AO$13, $H19 = Lists_and_controls!$AO$15, $H19 = Lists_and_controls!$AO$17), MAX(Day_31),
IF($H19 = Lists_and_controls!$AO$7, IF(INDEX(Leap_Year_YN, MATCH($G19, Year_2, 0)) = 1, MAX(Day_Feb_LY), MAX(Day_Feb) )))))</f>
        <v/>
      </c>
      <c r="EX19" s="377" t="str">
        <f t="shared" si="25"/>
        <v xml:space="preserve">  </v>
      </c>
      <c r="EY19" s="378"/>
    </row>
    <row r="20" spans="1:155" s="321" customFormat="1" ht="14" hidden="1" x14ac:dyDescent="0.3">
      <c r="A20" s="367">
        <v>15</v>
      </c>
      <c r="B20" s="368"/>
      <c r="C20" s="368"/>
      <c r="D20" s="368"/>
      <c r="E20" s="368"/>
      <c r="F20" s="368"/>
      <c r="G20" s="368"/>
      <c r="H20" s="368"/>
      <c r="I20" s="368"/>
      <c r="J20" s="369" t="str">
        <f t="shared" si="0"/>
        <v/>
      </c>
      <c r="K20" s="370" t="str">
        <f t="shared" si="1"/>
        <v/>
      </c>
      <c r="L20" s="368"/>
      <c r="M20" s="368"/>
      <c r="N20" s="368"/>
      <c r="O20" s="368"/>
      <c r="P20" s="368"/>
      <c r="Q20" s="368"/>
      <c r="R20" s="368"/>
      <c r="S20" s="371" t="str">
        <f t="shared" si="14"/>
        <v/>
      </c>
      <c r="T20" s="368"/>
      <c r="U20" s="368"/>
      <c r="V20" s="372"/>
      <c r="W20" s="372"/>
      <c r="X20" s="368"/>
      <c r="Y20" s="372"/>
      <c r="Z20" s="368"/>
      <c r="AA20" s="368"/>
      <c r="AB20" s="368"/>
      <c r="AC20" s="368"/>
      <c r="AD20" s="368"/>
      <c r="AE20" s="368"/>
      <c r="AF20" s="368"/>
      <c r="AG20" s="368"/>
      <c r="AH20" s="368"/>
      <c r="AI20" s="368"/>
      <c r="AJ20" s="368"/>
      <c r="AK20" s="373"/>
      <c r="AL20" s="368"/>
      <c r="AM20" s="373"/>
      <c r="AN20" s="373"/>
      <c r="AO20" s="373"/>
      <c r="AP20" s="373"/>
      <c r="AQ20" s="373"/>
      <c r="AR20" s="373"/>
      <c r="AS20" s="373"/>
      <c r="AT20" s="373"/>
      <c r="AU20" s="373"/>
      <c r="AV20" s="373"/>
      <c r="AW20" s="373"/>
      <c r="AX20" s="373"/>
      <c r="AY20" s="373"/>
      <c r="AZ20" s="373"/>
      <c r="BA20" s="373"/>
      <c r="BB20" s="373"/>
      <c r="BC20" s="374">
        <f t="shared" si="15"/>
        <v>0</v>
      </c>
      <c r="BD20" s="373"/>
      <c r="BE20" s="373"/>
      <c r="BF20" s="373"/>
      <c r="BG20" s="373"/>
      <c r="BH20" s="373"/>
      <c r="BI20" s="373"/>
      <c r="BJ20" s="373"/>
      <c r="BK20" s="373"/>
      <c r="BL20" s="373"/>
      <c r="BM20" s="373"/>
      <c r="BN20" s="373"/>
      <c r="BO20" s="373"/>
      <c r="BP20" s="373"/>
      <c r="BQ20" s="373"/>
      <c r="BR20" s="373"/>
      <c r="BS20" s="374">
        <f t="shared" si="2"/>
        <v>0</v>
      </c>
      <c r="BT20" s="374">
        <f t="shared" si="16"/>
        <v>0</v>
      </c>
      <c r="BU20" s="374">
        <f t="shared" si="3"/>
        <v>0</v>
      </c>
      <c r="BV20" s="374">
        <f t="shared" si="3"/>
        <v>0</v>
      </c>
      <c r="BW20" s="374">
        <f t="shared" si="3"/>
        <v>0</v>
      </c>
      <c r="BX20" s="374">
        <f t="shared" si="3"/>
        <v>0</v>
      </c>
      <c r="BY20" s="374">
        <f t="shared" si="3"/>
        <v>0</v>
      </c>
      <c r="BZ20" s="374">
        <f t="shared" si="3"/>
        <v>0</v>
      </c>
      <c r="CA20" s="374">
        <f t="shared" si="3"/>
        <v>0</v>
      </c>
      <c r="CB20" s="374">
        <f t="shared" si="3"/>
        <v>0</v>
      </c>
      <c r="CC20" s="374">
        <f t="shared" si="3"/>
        <v>0</v>
      </c>
      <c r="CD20" s="374">
        <f t="shared" si="3"/>
        <v>0</v>
      </c>
      <c r="CE20" s="374">
        <f t="shared" si="3"/>
        <v>0</v>
      </c>
      <c r="CF20" s="374">
        <f t="shared" si="3"/>
        <v>0</v>
      </c>
      <c r="CG20" s="374">
        <f t="shared" si="3"/>
        <v>0</v>
      </c>
      <c r="CH20" s="374">
        <f t="shared" si="3"/>
        <v>0</v>
      </c>
      <c r="CI20" s="374">
        <f t="shared" si="3"/>
        <v>0</v>
      </c>
      <c r="CJ20" s="368"/>
      <c r="CK20" s="368"/>
      <c r="CL20" s="373"/>
      <c r="CM20" s="375"/>
      <c r="CN20" s="371" t="s">
        <v>176</v>
      </c>
      <c r="CO20" s="373"/>
      <c r="CP20" s="373"/>
      <c r="CQ20" s="374">
        <f t="shared" si="4"/>
        <v>0</v>
      </c>
      <c r="CR20" s="373"/>
      <c r="CS20" s="373"/>
      <c r="CT20" s="374">
        <f t="shared" si="5"/>
        <v>0</v>
      </c>
      <c r="CU20" s="375"/>
      <c r="CV20" s="368"/>
      <c r="CW20" s="368"/>
      <c r="CX20" s="368"/>
      <c r="CY20" s="368"/>
      <c r="CZ20" s="368"/>
      <c r="DA20" s="368"/>
      <c r="DB20" s="368"/>
      <c r="DC20" s="368"/>
      <c r="DD20" s="368"/>
      <c r="DE20" s="368"/>
      <c r="DF20" s="368"/>
      <c r="DG20" s="375"/>
      <c r="DH20" s="371" t="s">
        <v>176</v>
      </c>
      <c r="DI20" s="373"/>
      <c r="DJ20" s="373"/>
      <c r="DK20" s="374">
        <f t="shared" si="26"/>
        <v>0</v>
      </c>
      <c r="DL20" s="373"/>
      <c r="DM20" s="373"/>
      <c r="DN20" s="374">
        <f t="shared" si="6"/>
        <v>0</v>
      </c>
      <c r="DO20" s="368"/>
      <c r="DP20" s="371" t="str">
        <f t="shared" si="17"/>
        <v/>
      </c>
      <c r="DQ20" s="374">
        <f t="shared" si="18"/>
        <v>0</v>
      </c>
      <c r="DR20" s="374">
        <f t="shared" si="7"/>
        <v>0</v>
      </c>
      <c r="DS20" s="374">
        <f t="shared" si="8"/>
        <v>0</v>
      </c>
      <c r="DT20" s="374">
        <f t="shared" si="19"/>
        <v>0</v>
      </c>
      <c r="DU20" s="374">
        <f t="shared" si="20"/>
        <v>0</v>
      </c>
      <c r="DV20" s="374">
        <f>Deduct_dependent * COUNTIFS(Part_8!$A:$A, $EV20)</f>
        <v>0</v>
      </c>
      <c r="DW20" s="374">
        <f t="shared" si="9"/>
        <v>0</v>
      </c>
      <c r="DX20" s="374">
        <f t="shared" si="10"/>
        <v>0</v>
      </c>
      <c r="DY20" s="374">
        <f t="shared" si="11"/>
        <v>0</v>
      </c>
      <c r="DZ20" s="374">
        <f t="shared" si="12"/>
        <v>0</v>
      </c>
      <c r="EA20" s="373"/>
      <c r="EB20" s="373"/>
      <c r="EC20" s="373"/>
      <c r="ED20" s="374" t="str">
        <f t="shared" si="21"/>
        <v/>
      </c>
      <c r="EE20" s="374"/>
      <c r="EF20" s="374" t="str">
        <f>IF(AND($AN20 = "", $AO20 = "", $AP20 = "", $AQ20 = "", $AR20 = "", $AS20 = "", $AT20 = "", $AU20 = "", $AV20 = "", $AW20 = "", $AX20 = "", $AY20 = "", $AZ20 = "", $BA20 = "", $BB20 = "",
$BD20= "", $BE20 = "", $BF20 = "", $BG20 = "", $BH20 = "", $BI20 = "", $BJ20 = "", $BK20 = "", $BL20 = "", $BM20 = "", $BN20 = "", $BO20 = "", $BP20 = "", $BQ20 = "", $BR20 = ""), "",
IF($DZ20 &lt;= Claim_for_Reimbursement_CAT!$F$24, Claim_for_Reimbursement_CAT!$H$24,
IF(AND($DZ20 &gt;= Claim_for_Reimbursement_CAT!$D$25, $DZ20 &lt;= Claim_for_Reimbursement_CAT!$F$25), Claim_for_Reimbursement_CAT!$H$25,
IF(AND($DZ20 &gt;= Claim_for_Reimbursement_CAT!$D$26, $DZ20 &lt;= Claim_for_Reimbursement_CAT!$F$26), Claim_for_Reimbursement_CAT!$H$26,
IF(AND($DZ20 &gt;= Claim_for_Reimbursement_CAT!$D$27, $DZ20 &lt;= Claim_for_Reimbursement_CAT!$F$27), Claim_for_Reimbursement_CAT!$H$27,
IF(AND($DZ20 &gt;= Claim_for_Reimbursement_CAT!$D$28, $DZ20 &lt;= Claim_for_Reimbursement_CAT!$F$28), Claim_for_Reimbursement_CAT!$H$28,
IF(AND($DZ20 &gt;= Claim_for_Reimbursement_CAT!$D$29, $DZ20 &lt;= Claim_for_Reimbursement_CAT!$F$29), Claim_for_Reimbursement_CAT!$H$29,
IF(AND($DZ20 &gt;= Claim_for_Reimbursement_CAT!$D$30, $DZ20 &lt;= Claim_for_Reimbursement_CAT!$F$30), Claim_for_Reimbursement_CAT!$H$30,
IF(AND($DZ20 &gt;= Claim_for_Reimbursement_CAT!$D$31, $DZ20 &lt;= Claim_for_Reimbursement_CAT!$F$31), Claim_for_Reimbursement_CAT!$H$31,
IF(AND($DZ20 &gt;= Claim_for_Reimbursement_CAT!$D$32, $DZ20 &lt;= Claim_for_Reimbursement_CAT!$F$32), Claim_for_Reimbursement_CAT!$H$32,
IF(AND($DZ20 &gt;= Claim_for_Reimbursement_CAT!$D$33, $DZ20 &lt;= Claim_for_Reimbursement_CAT!$F$33), Claim_for_Reimbursement_CAT!$H$33,
IF(AND($DZ20 &gt;= Claim_for_Reimbursement_CAT!$D$34, $DZ20 &lt;= Claim_for_Reimbursement_CAT!$F$34), Claim_for_Reimbursement_CAT!$H$34, Claim_for_Reimbursement_CAT!$H$35))))))))))))</f>
        <v/>
      </c>
      <c r="EG20" s="373"/>
      <c r="EH20" s="373"/>
      <c r="EI20" s="373"/>
      <c r="EJ20" s="373"/>
      <c r="EK20" s="373"/>
      <c r="EL20" s="368"/>
      <c r="EM20" s="373"/>
      <c r="EN20" s="373"/>
      <c r="ES20" s="376" t="str">
        <f t="shared" si="13"/>
        <v/>
      </c>
      <c r="ET20" s="377" t="str">
        <f t="shared" si="22"/>
        <v xml:space="preserve">    </v>
      </c>
      <c r="EU20" s="377" t="str">
        <f t="shared" si="23"/>
        <v/>
      </c>
      <c r="EV20" s="377" t="str">
        <f t="shared" si="24"/>
        <v xml:space="preserve">15   </v>
      </c>
      <c r="EW20" s="378" t="str">
        <f>IF($H20 = "", "",
IF(OR($H20 = Lists_and_controls!$AO$9, $H20 = Lists_and_controls!$AO$11, $H20 = Lists_and_controls!$AO$14, $H20 = Lists_and_controls!$AO$16), MAX(Day_30),
IF(OR($H20 = Lists_and_controls!$AO$6, $H20 = Lists_and_controls!$AO$8, $H20 = Lists_and_controls!$AO$10, $H20 = Lists_and_controls!$AO$12, $H20 = Lists_and_controls!$AO$13, $H20 = Lists_and_controls!$AO$15, $H20 = Lists_and_controls!$AO$17), MAX(Day_31),
IF($H20 = Lists_and_controls!$AO$7, IF(INDEX(Leap_Year_YN, MATCH($G20, Year_2, 0)) = 1, MAX(Day_Feb_LY), MAX(Day_Feb) )))))</f>
        <v/>
      </c>
      <c r="EX20" s="377" t="str">
        <f t="shared" si="25"/>
        <v xml:space="preserve">  </v>
      </c>
      <c r="EY20" s="378"/>
    </row>
    <row r="21" spans="1:155" s="321" customFormat="1" ht="14" hidden="1" x14ac:dyDescent="0.3">
      <c r="A21" s="367">
        <v>16</v>
      </c>
      <c r="B21" s="368"/>
      <c r="C21" s="368"/>
      <c r="D21" s="368"/>
      <c r="E21" s="368"/>
      <c r="F21" s="368"/>
      <c r="G21" s="368"/>
      <c r="H21" s="368"/>
      <c r="I21" s="368"/>
      <c r="J21" s="369" t="str">
        <f t="shared" si="0"/>
        <v/>
      </c>
      <c r="K21" s="370" t="str">
        <f t="shared" si="1"/>
        <v/>
      </c>
      <c r="L21" s="368"/>
      <c r="M21" s="368"/>
      <c r="N21" s="368"/>
      <c r="O21" s="368"/>
      <c r="P21" s="368"/>
      <c r="Q21" s="368"/>
      <c r="R21" s="368"/>
      <c r="S21" s="371" t="str">
        <f t="shared" si="14"/>
        <v/>
      </c>
      <c r="T21" s="368"/>
      <c r="U21" s="368"/>
      <c r="V21" s="372"/>
      <c r="W21" s="372"/>
      <c r="X21" s="368"/>
      <c r="Y21" s="372"/>
      <c r="Z21" s="368"/>
      <c r="AA21" s="368"/>
      <c r="AB21" s="368"/>
      <c r="AC21" s="368"/>
      <c r="AD21" s="368"/>
      <c r="AE21" s="368"/>
      <c r="AF21" s="368"/>
      <c r="AG21" s="368"/>
      <c r="AH21" s="368"/>
      <c r="AI21" s="368"/>
      <c r="AJ21" s="368"/>
      <c r="AK21" s="373"/>
      <c r="AL21" s="368"/>
      <c r="AM21" s="373"/>
      <c r="AN21" s="373"/>
      <c r="AO21" s="373"/>
      <c r="AP21" s="373"/>
      <c r="AQ21" s="373"/>
      <c r="AR21" s="373"/>
      <c r="AS21" s="373"/>
      <c r="AT21" s="373"/>
      <c r="AU21" s="373"/>
      <c r="AV21" s="373"/>
      <c r="AW21" s="373"/>
      <c r="AX21" s="373"/>
      <c r="AY21" s="373"/>
      <c r="AZ21" s="373"/>
      <c r="BA21" s="373"/>
      <c r="BB21" s="373"/>
      <c r="BC21" s="374">
        <f t="shared" si="15"/>
        <v>0</v>
      </c>
      <c r="BD21" s="373"/>
      <c r="BE21" s="373"/>
      <c r="BF21" s="373"/>
      <c r="BG21" s="373"/>
      <c r="BH21" s="373"/>
      <c r="BI21" s="373"/>
      <c r="BJ21" s="373"/>
      <c r="BK21" s="373"/>
      <c r="BL21" s="373"/>
      <c r="BM21" s="373"/>
      <c r="BN21" s="373"/>
      <c r="BO21" s="373"/>
      <c r="BP21" s="373"/>
      <c r="BQ21" s="373"/>
      <c r="BR21" s="373"/>
      <c r="BS21" s="374">
        <f t="shared" si="2"/>
        <v>0</v>
      </c>
      <c r="BT21" s="374">
        <f t="shared" si="16"/>
        <v>0</v>
      </c>
      <c r="BU21" s="374">
        <f t="shared" si="3"/>
        <v>0</v>
      </c>
      <c r="BV21" s="374">
        <f t="shared" si="3"/>
        <v>0</v>
      </c>
      <c r="BW21" s="374">
        <f t="shared" si="3"/>
        <v>0</v>
      </c>
      <c r="BX21" s="374">
        <f t="shared" si="3"/>
        <v>0</v>
      </c>
      <c r="BY21" s="374">
        <f t="shared" si="3"/>
        <v>0</v>
      </c>
      <c r="BZ21" s="374">
        <f t="shared" si="3"/>
        <v>0</v>
      </c>
      <c r="CA21" s="374">
        <f t="shared" si="3"/>
        <v>0</v>
      </c>
      <c r="CB21" s="374">
        <f t="shared" si="3"/>
        <v>0</v>
      </c>
      <c r="CC21" s="374">
        <f t="shared" si="3"/>
        <v>0</v>
      </c>
      <c r="CD21" s="374">
        <f t="shared" si="3"/>
        <v>0</v>
      </c>
      <c r="CE21" s="374">
        <f t="shared" si="3"/>
        <v>0</v>
      </c>
      <c r="CF21" s="374">
        <f t="shared" si="3"/>
        <v>0</v>
      </c>
      <c r="CG21" s="374">
        <f t="shared" si="3"/>
        <v>0</v>
      </c>
      <c r="CH21" s="374">
        <f t="shared" si="3"/>
        <v>0</v>
      </c>
      <c r="CI21" s="374">
        <f t="shared" si="3"/>
        <v>0</v>
      </c>
      <c r="CJ21" s="368"/>
      <c r="CK21" s="368"/>
      <c r="CL21" s="373"/>
      <c r="CM21" s="375"/>
      <c r="CN21" s="371" t="s">
        <v>176</v>
      </c>
      <c r="CO21" s="373"/>
      <c r="CP21" s="373"/>
      <c r="CQ21" s="374">
        <f t="shared" si="4"/>
        <v>0</v>
      </c>
      <c r="CR21" s="373"/>
      <c r="CS21" s="373"/>
      <c r="CT21" s="374">
        <f t="shared" si="5"/>
        <v>0</v>
      </c>
      <c r="CU21" s="375"/>
      <c r="CV21" s="368"/>
      <c r="CW21" s="368"/>
      <c r="CX21" s="368"/>
      <c r="CY21" s="368"/>
      <c r="CZ21" s="368"/>
      <c r="DA21" s="368"/>
      <c r="DB21" s="368"/>
      <c r="DC21" s="368"/>
      <c r="DD21" s="368"/>
      <c r="DE21" s="368"/>
      <c r="DF21" s="368"/>
      <c r="DG21" s="375"/>
      <c r="DH21" s="371" t="s">
        <v>176</v>
      </c>
      <c r="DI21" s="373"/>
      <c r="DJ21" s="373"/>
      <c r="DK21" s="374">
        <f t="shared" si="26"/>
        <v>0</v>
      </c>
      <c r="DL21" s="373"/>
      <c r="DM21" s="373"/>
      <c r="DN21" s="374">
        <f t="shared" si="6"/>
        <v>0</v>
      </c>
      <c r="DO21" s="368"/>
      <c r="DP21" s="371" t="str">
        <f t="shared" si="17"/>
        <v/>
      </c>
      <c r="DQ21" s="374">
        <f t="shared" si="18"/>
        <v>0</v>
      </c>
      <c r="DR21" s="374">
        <f t="shared" si="7"/>
        <v>0</v>
      </c>
      <c r="DS21" s="374">
        <f t="shared" si="8"/>
        <v>0</v>
      </c>
      <c r="DT21" s="374">
        <f t="shared" si="19"/>
        <v>0</v>
      </c>
      <c r="DU21" s="374">
        <f t="shared" si="20"/>
        <v>0</v>
      </c>
      <c r="DV21" s="374">
        <f>Deduct_dependent * COUNTIFS(Part_8!$A:$A, $EV21)</f>
        <v>0</v>
      </c>
      <c r="DW21" s="374">
        <f t="shared" si="9"/>
        <v>0</v>
      </c>
      <c r="DX21" s="374">
        <f t="shared" si="10"/>
        <v>0</v>
      </c>
      <c r="DY21" s="374">
        <f t="shared" si="11"/>
        <v>0</v>
      </c>
      <c r="DZ21" s="374">
        <f t="shared" si="12"/>
        <v>0</v>
      </c>
      <c r="EA21" s="373"/>
      <c r="EB21" s="373"/>
      <c r="EC21" s="373"/>
      <c r="ED21" s="374" t="str">
        <f t="shared" si="21"/>
        <v/>
      </c>
      <c r="EE21" s="374"/>
      <c r="EF21" s="374" t="str">
        <f>IF(AND($AN21 = "", $AO21 = "", $AP21 = "", $AQ21 = "", $AR21 = "", $AS21 = "", $AT21 = "", $AU21 = "", $AV21 = "", $AW21 = "", $AX21 = "", $AY21 = "", $AZ21 = "", $BA21 = "", $BB21 = "",
$BD21= "", $BE21 = "", $BF21 = "", $BG21 = "", $BH21 = "", $BI21 = "", $BJ21 = "", $BK21 = "", $BL21 = "", $BM21 = "", $BN21 = "", $BO21 = "", $BP21 = "", $BQ21 = "", $BR21 = ""), "",
IF($DZ21 &lt;= Claim_for_Reimbursement_CAT!$F$24, Claim_for_Reimbursement_CAT!$H$24,
IF(AND($DZ21 &gt;= Claim_for_Reimbursement_CAT!$D$25, $DZ21 &lt;= Claim_for_Reimbursement_CAT!$F$25), Claim_for_Reimbursement_CAT!$H$25,
IF(AND($DZ21 &gt;= Claim_for_Reimbursement_CAT!$D$26, $DZ21 &lt;= Claim_for_Reimbursement_CAT!$F$26), Claim_for_Reimbursement_CAT!$H$26,
IF(AND($DZ21 &gt;= Claim_for_Reimbursement_CAT!$D$27, $DZ21 &lt;= Claim_for_Reimbursement_CAT!$F$27), Claim_for_Reimbursement_CAT!$H$27,
IF(AND($DZ21 &gt;= Claim_for_Reimbursement_CAT!$D$28, $DZ21 &lt;= Claim_for_Reimbursement_CAT!$F$28), Claim_for_Reimbursement_CAT!$H$28,
IF(AND($DZ21 &gt;= Claim_for_Reimbursement_CAT!$D$29, $DZ21 &lt;= Claim_for_Reimbursement_CAT!$F$29), Claim_for_Reimbursement_CAT!$H$29,
IF(AND($DZ21 &gt;= Claim_for_Reimbursement_CAT!$D$30, $DZ21 &lt;= Claim_for_Reimbursement_CAT!$F$30), Claim_for_Reimbursement_CAT!$H$30,
IF(AND($DZ21 &gt;= Claim_for_Reimbursement_CAT!$D$31, $DZ21 &lt;= Claim_for_Reimbursement_CAT!$F$31), Claim_for_Reimbursement_CAT!$H$31,
IF(AND($DZ21 &gt;= Claim_for_Reimbursement_CAT!$D$32, $DZ21 &lt;= Claim_for_Reimbursement_CAT!$F$32), Claim_for_Reimbursement_CAT!$H$32,
IF(AND($DZ21 &gt;= Claim_for_Reimbursement_CAT!$D$33, $DZ21 &lt;= Claim_for_Reimbursement_CAT!$F$33), Claim_for_Reimbursement_CAT!$H$33,
IF(AND($DZ21 &gt;= Claim_for_Reimbursement_CAT!$D$34, $DZ21 &lt;= Claim_for_Reimbursement_CAT!$F$34), Claim_for_Reimbursement_CAT!$H$34, Claim_for_Reimbursement_CAT!$H$35))))))))))))</f>
        <v/>
      </c>
      <c r="EG21" s="373"/>
      <c r="EH21" s="373"/>
      <c r="EI21" s="373"/>
      <c r="EJ21" s="373"/>
      <c r="EK21" s="373"/>
      <c r="EL21" s="368"/>
      <c r="EM21" s="373"/>
      <c r="EN21" s="373"/>
      <c r="ES21" s="376" t="str">
        <f t="shared" si="13"/>
        <v/>
      </c>
      <c r="ET21" s="377" t="str">
        <f t="shared" si="22"/>
        <v xml:space="preserve">    </v>
      </c>
      <c r="EU21" s="377" t="str">
        <f t="shared" si="23"/>
        <v/>
      </c>
      <c r="EV21" s="377" t="str">
        <f t="shared" si="24"/>
        <v xml:space="preserve">16   </v>
      </c>
      <c r="EW21" s="378" t="str">
        <f>IF($H21 = "", "",
IF(OR($H21 = Lists_and_controls!$AO$9, $H21 = Lists_and_controls!$AO$11, $H21 = Lists_and_controls!$AO$14, $H21 = Lists_and_controls!$AO$16), MAX(Day_30),
IF(OR($H21 = Lists_and_controls!$AO$6, $H21 = Lists_and_controls!$AO$8, $H21 = Lists_and_controls!$AO$10, $H21 = Lists_and_controls!$AO$12, $H21 = Lists_and_controls!$AO$13, $H21 = Lists_and_controls!$AO$15, $H21 = Lists_and_controls!$AO$17), MAX(Day_31),
IF($H21 = Lists_and_controls!$AO$7, IF(INDEX(Leap_Year_YN, MATCH($G21, Year_2, 0)) = 1, MAX(Day_Feb_LY), MAX(Day_Feb) )))))</f>
        <v/>
      </c>
      <c r="EX21" s="377" t="str">
        <f t="shared" si="25"/>
        <v xml:space="preserve">  </v>
      </c>
      <c r="EY21" s="378"/>
    </row>
    <row r="22" spans="1:155" s="321" customFormat="1" ht="14" hidden="1" x14ac:dyDescent="0.3">
      <c r="A22" s="367">
        <v>17</v>
      </c>
      <c r="B22" s="368"/>
      <c r="C22" s="368"/>
      <c r="D22" s="368"/>
      <c r="E22" s="368"/>
      <c r="F22" s="368"/>
      <c r="G22" s="368"/>
      <c r="H22" s="368"/>
      <c r="I22" s="368"/>
      <c r="J22" s="369" t="str">
        <f t="shared" si="0"/>
        <v/>
      </c>
      <c r="K22" s="370" t="str">
        <f t="shared" si="1"/>
        <v/>
      </c>
      <c r="L22" s="368"/>
      <c r="M22" s="368"/>
      <c r="N22" s="368"/>
      <c r="O22" s="368"/>
      <c r="P22" s="368"/>
      <c r="Q22" s="368"/>
      <c r="R22" s="368"/>
      <c r="S22" s="371" t="str">
        <f t="shared" si="14"/>
        <v/>
      </c>
      <c r="T22" s="368"/>
      <c r="U22" s="368"/>
      <c r="V22" s="372"/>
      <c r="W22" s="372"/>
      <c r="X22" s="368"/>
      <c r="Y22" s="372"/>
      <c r="Z22" s="368"/>
      <c r="AA22" s="368"/>
      <c r="AB22" s="368"/>
      <c r="AC22" s="368"/>
      <c r="AD22" s="368"/>
      <c r="AE22" s="368"/>
      <c r="AF22" s="368"/>
      <c r="AG22" s="368"/>
      <c r="AH22" s="368"/>
      <c r="AI22" s="368"/>
      <c r="AJ22" s="368"/>
      <c r="AK22" s="373"/>
      <c r="AL22" s="368"/>
      <c r="AM22" s="373"/>
      <c r="AN22" s="373"/>
      <c r="AO22" s="373"/>
      <c r="AP22" s="373"/>
      <c r="AQ22" s="373"/>
      <c r="AR22" s="373"/>
      <c r="AS22" s="373"/>
      <c r="AT22" s="373"/>
      <c r="AU22" s="373"/>
      <c r="AV22" s="373"/>
      <c r="AW22" s="373"/>
      <c r="AX22" s="373"/>
      <c r="AY22" s="373"/>
      <c r="AZ22" s="373"/>
      <c r="BA22" s="373"/>
      <c r="BB22" s="373"/>
      <c r="BC22" s="374">
        <f t="shared" si="15"/>
        <v>0</v>
      </c>
      <c r="BD22" s="373"/>
      <c r="BE22" s="373"/>
      <c r="BF22" s="373"/>
      <c r="BG22" s="373"/>
      <c r="BH22" s="373"/>
      <c r="BI22" s="373"/>
      <c r="BJ22" s="373"/>
      <c r="BK22" s="373"/>
      <c r="BL22" s="373"/>
      <c r="BM22" s="373"/>
      <c r="BN22" s="373"/>
      <c r="BO22" s="373"/>
      <c r="BP22" s="373"/>
      <c r="BQ22" s="373"/>
      <c r="BR22" s="373"/>
      <c r="BS22" s="374">
        <f t="shared" si="2"/>
        <v>0</v>
      </c>
      <c r="BT22" s="374">
        <f t="shared" si="16"/>
        <v>0</v>
      </c>
      <c r="BU22" s="374">
        <f t="shared" si="3"/>
        <v>0</v>
      </c>
      <c r="BV22" s="374">
        <f t="shared" si="3"/>
        <v>0</v>
      </c>
      <c r="BW22" s="374">
        <f t="shared" si="3"/>
        <v>0</v>
      </c>
      <c r="BX22" s="374">
        <f t="shared" si="3"/>
        <v>0</v>
      </c>
      <c r="BY22" s="374">
        <f t="shared" si="3"/>
        <v>0</v>
      </c>
      <c r="BZ22" s="374">
        <f t="shared" si="3"/>
        <v>0</v>
      </c>
      <c r="CA22" s="374">
        <f t="shared" si="3"/>
        <v>0</v>
      </c>
      <c r="CB22" s="374">
        <f t="shared" si="3"/>
        <v>0</v>
      </c>
      <c r="CC22" s="374">
        <f t="shared" si="3"/>
        <v>0</v>
      </c>
      <c r="CD22" s="374">
        <f t="shared" si="3"/>
        <v>0</v>
      </c>
      <c r="CE22" s="374">
        <f t="shared" si="3"/>
        <v>0</v>
      </c>
      <c r="CF22" s="374">
        <f t="shared" si="3"/>
        <v>0</v>
      </c>
      <c r="CG22" s="374">
        <f t="shared" si="3"/>
        <v>0</v>
      </c>
      <c r="CH22" s="374">
        <f t="shared" si="3"/>
        <v>0</v>
      </c>
      <c r="CI22" s="374">
        <f t="shared" si="3"/>
        <v>0</v>
      </c>
      <c r="CJ22" s="368"/>
      <c r="CK22" s="368"/>
      <c r="CL22" s="373"/>
      <c r="CM22" s="375"/>
      <c r="CN22" s="371" t="s">
        <v>176</v>
      </c>
      <c r="CO22" s="373"/>
      <c r="CP22" s="373"/>
      <c r="CQ22" s="374">
        <f t="shared" si="4"/>
        <v>0</v>
      </c>
      <c r="CR22" s="373"/>
      <c r="CS22" s="373"/>
      <c r="CT22" s="374">
        <f t="shared" si="5"/>
        <v>0</v>
      </c>
      <c r="CU22" s="375"/>
      <c r="CV22" s="368"/>
      <c r="CW22" s="368"/>
      <c r="CX22" s="368"/>
      <c r="CY22" s="368"/>
      <c r="CZ22" s="368"/>
      <c r="DA22" s="368"/>
      <c r="DB22" s="368"/>
      <c r="DC22" s="368"/>
      <c r="DD22" s="368"/>
      <c r="DE22" s="368"/>
      <c r="DF22" s="368"/>
      <c r="DG22" s="375"/>
      <c r="DH22" s="371" t="s">
        <v>176</v>
      </c>
      <c r="DI22" s="373"/>
      <c r="DJ22" s="373"/>
      <c r="DK22" s="374">
        <f t="shared" si="26"/>
        <v>0</v>
      </c>
      <c r="DL22" s="373"/>
      <c r="DM22" s="373"/>
      <c r="DN22" s="374">
        <f t="shared" si="6"/>
        <v>0</v>
      </c>
      <c r="DO22" s="368"/>
      <c r="DP22" s="371" t="str">
        <f t="shared" si="17"/>
        <v/>
      </c>
      <c r="DQ22" s="374">
        <f t="shared" si="18"/>
        <v>0</v>
      </c>
      <c r="DR22" s="374">
        <f t="shared" si="7"/>
        <v>0</v>
      </c>
      <c r="DS22" s="374">
        <f t="shared" si="8"/>
        <v>0</v>
      </c>
      <c r="DT22" s="374">
        <f t="shared" si="19"/>
        <v>0</v>
      </c>
      <c r="DU22" s="374">
        <f t="shared" si="20"/>
        <v>0</v>
      </c>
      <c r="DV22" s="374">
        <f>Deduct_dependent * COUNTIFS(Part_8!$A:$A, $EV22)</f>
        <v>0</v>
      </c>
      <c r="DW22" s="374">
        <f t="shared" si="9"/>
        <v>0</v>
      </c>
      <c r="DX22" s="374">
        <f t="shared" si="10"/>
        <v>0</v>
      </c>
      <c r="DY22" s="374">
        <f t="shared" si="11"/>
        <v>0</v>
      </c>
      <c r="DZ22" s="374">
        <f t="shared" si="12"/>
        <v>0</v>
      </c>
      <c r="EA22" s="373"/>
      <c r="EB22" s="373"/>
      <c r="EC22" s="373"/>
      <c r="ED22" s="374" t="str">
        <f t="shared" si="21"/>
        <v/>
      </c>
      <c r="EE22" s="374"/>
      <c r="EF22" s="374" t="str">
        <f>IF(AND($AN22 = "", $AO22 = "", $AP22 = "", $AQ22 = "", $AR22 = "", $AS22 = "", $AT22 = "", $AU22 = "", $AV22 = "", $AW22 = "", $AX22 = "", $AY22 = "", $AZ22 = "", $BA22 = "", $BB22 = "",
$BD22= "", $BE22 = "", $BF22 = "", $BG22 = "", $BH22 = "", $BI22 = "", $BJ22 = "", $BK22 = "", $BL22 = "", $BM22 = "", $BN22 = "", $BO22 = "", $BP22 = "", $BQ22 = "", $BR22 = ""), "",
IF($DZ22 &lt;= Claim_for_Reimbursement_CAT!$F$24, Claim_for_Reimbursement_CAT!$H$24,
IF(AND($DZ22 &gt;= Claim_for_Reimbursement_CAT!$D$25, $DZ22 &lt;= Claim_for_Reimbursement_CAT!$F$25), Claim_for_Reimbursement_CAT!$H$25,
IF(AND($DZ22 &gt;= Claim_for_Reimbursement_CAT!$D$26, $DZ22 &lt;= Claim_for_Reimbursement_CAT!$F$26), Claim_for_Reimbursement_CAT!$H$26,
IF(AND($DZ22 &gt;= Claim_for_Reimbursement_CAT!$D$27, $DZ22 &lt;= Claim_for_Reimbursement_CAT!$F$27), Claim_for_Reimbursement_CAT!$H$27,
IF(AND($DZ22 &gt;= Claim_for_Reimbursement_CAT!$D$28, $DZ22 &lt;= Claim_for_Reimbursement_CAT!$F$28), Claim_for_Reimbursement_CAT!$H$28,
IF(AND($DZ22 &gt;= Claim_for_Reimbursement_CAT!$D$29, $DZ22 &lt;= Claim_for_Reimbursement_CAT!$F$29), Claim_for_Reimbursement_CAT!$H$29,
IF(AND($DZ22 &gt;= Claim_for_Reimbursement_CAT!$D$30, $DZ22 &lt;= Claim_for_Reimbursement_CAT!$F$30), Claim_for_Reimbursement_CAT!$H$30,
IF(AND($DZ22 &gt;= Claim_for_Reimbursement_CAT!$D$31, $DZ22 &lt;= Claim_for_Reimbursement_CAT!$F$31), Claim_for_Reimbursement_CAT!$H$31,
IF(AND($DZ22 &gt;= Claim_for_Reimbursement_CAT!$D$32, $DZ22 &lt;= Claim_for_Reimbursement_CAT!$F$32), Claim_for_Reimbursement_CAT!$H$32,
IF(AND($DZ22 &gt;= Claim_for_Reimbursement_CAT!$D$33, $DZ22 &lt;= Claim_for_Reimbursement_CAT!$F$33), Claim_for_Reimbursement_CAT!$H$33,
IF(AND($DZ22 &gt;= Claim_for_Reimbursement_CAT!$D$34, $DZ22 &lt;= Claim_for_Reimbursement_CAT!$F$34), Claim_for_Reimbursement_CAT!$H$34, Claim_for_Reimbursement_CAT!$H$35))))))))))))</f>
        <v/>
      </c>
      <c r="EG22" s="373"/>
      <c r="EH22" s="373"/>
      <c r="EI22" s="373"/>
      <c r="EJ22" s="373"/>
      <c r="EK22" s="373"/>
      <c r="EL22" s="368"/>
      <c r="EM22" s="373"/>
      <c r="EN22" s="373"/>
      <c r="ES22" s="376" t="str">
        <f t="shared" si="13"/>
        <v/>
      </c>
      <c r="ET22" s="377" t="str">
        <f t="shared" si="22"/>
        <v xml:space="preserve">    </v>
      </c>
      <c r="EU22" s="377" t="str">
        <f t="shared" si="23"/>
        <v/>
      </c>
      <c r="EV22" s="377" t="str">
        <f t="shared" si="24"/>
        <v xml:space="preserve">17   </v>
      </c>
      <c r="EW22" s="378" t="str">
        <f>IF($H22 = "", "",
IF(OR($H22 = Lists_and_controls!$AO$9, $H22 = Lists_and_controls!$AO$11, $H22 = Lists_and_controls!$AO$14, $H22 = Lists_and_controls!$AO$16), MAX(Day_30),
IF(OR($H22 = Lists_and_controls!$AO$6, $H22 = Lists_and_controls!$AO$8, $H22 = Lists_and_controls!$AO$10, $H22 = Lists_and_controls!$AO$12, $H22 = Lists_and_controls!$AO$13, $H22 = Lists_and_controls!$AO$15, $H22 = Lists_and_controls!$AO$17), MAX(Day_31),
IF($H22 = Lists_and_controls!$AO$7, IF(INDEX(Leap_Year_YN, MATCH($G22, Year_2, 0)) = 1, MAX(Day_Feb_LY), MAX(Day_Feb) )))))</f>
        <v/>
      </c>
      <c r="EX22" s="377" t="str">
        <f t="shared" si="25"/>
        <v xml:space="preserve">  </v>
      </c>
      <c r="EY22" s="378"/>
    </row>
    <row r="23" spans="1:155" s="321" customFormat="1" ht="14" hidden="1" x14ac:dyDescent="0.3">
      <c r="A23" s="367">
        <v>18</v>
      </c>
      <c r="B23" s="368"/>
      <c r="C23" s="368"/>
      <c r="D23" s="368"/>
      <c r="E23" s="368"/>
      <c r="F23" s="368"/>
      <c r="G23" s="368"/>
      <c r="H23" s="368"/>
      <c r="I23" s="368"/>
      <c r="J23" s="369" t="str">
        <f t="shared" si="0"/>
        <v/>
      </c>
      <c r="K23" s="370" t="str">
        <f t="shared" si="1"/>
        <v/>
      </c>
      <c r="L23" s="368"/>
      <c r="M23" s="368"/>
      <c r="N23" s="368"/>
      <c r="O23" s="368"/>
      <c r="P23" s="368"/>
      <c r="Q23" s="368"/>
      <c r="R23" s="368"/>
      <c r="S23" s="371" t="str">
        <f t="shared" si="14"/>
        <v/>
      </c>
      <c r="T23" s="368"/>
      <c r="U23" s="368"/>
      <c r="V23" s="372"/>
      <c r="W23" s="372"/>
      <c r="X23" s="368"/>
      <c r="Y23" s="372"/>
      <c r="Z23" s="368"/>
      <c r="AA23" s="368"/>
      <c r="AB23" s="368"/>
      <c r="AC23" s="368"/>
      <c r="AD23" s="368"/>
      <c r="AE23" s="368"/>
      <c r="AF23" s="368"/>
      <c r="AG23" s="368"/>
      <c r="AH23" s="368"/>
      <c r="AI23" s="368"/>
      <c r="AJ23" s="368"/>
      <c r="AK23" s="373"/>
      <c r="AL23" s="368"/>
      <c r="AM23" s="373"/>
      <c r="AN23" s="373"/>
      <c r="AO23" s="373"/>
      <c r="AP23" s="373"/>
      <c r="AQ23" s="373"/>
      <c r="AR23" s="373"/>
      <c r="AS23" s="373"/>
      <c r="AT23" s="373"/>
      <c r="AU23" s="373"/>
      <c r="AV23" s="373"/>
      <c r="AW23" s="373"/>
      <c r="AX23" s="373"/>
      <c r="AY23" s="373"/>
      <c r="AZ23" s="373"/>
      <c r="BA23" s="373"/>
      <c r="BB23" s="373"/>
      <c r="BC23" s="374">
        <f t="shared" si="15"/>
        <v>0</v>
      </c>
      <c r="BD23" s="373"/>
      <c r="BE23" s="373"/>
      <c r="BF23" s="373"/>
      <c r="BG23" s="373"/>
      <c r="BH23" s="373"/>
      <c r="BI23" s="373"/>
      <c r="BJ23" s="373"/>
      <c r="BK23" s="373"/>
      <c r="BL23" s="373"/>
      <c r="BM23" s="373"/>
      <c r="BN23" s="373"/>
      <c r="BO23" s="373"/>
      <c r="BP23" s="373"/>
      <c r="BQ23" s="373"/>
      <c r="BR23" s="373"/>
      <c r="BS23" s="374">
        <f t="shared" si="2"/>
        <v>0</v>
      </c>
      <c r="BT23" s="374">
        <f t="shared" si="16"/>
        <v>0</v>
      </c>
      <c r="BU23" s="374">
        <f t="shared" si="3"/>
        <v>0</v>
      </c>
      <c r="BV23" s="374">
        <f t="shared" ref="BV23:CI86" si="27" xml:space="preserve"> AP23 + BF23</f>
        <v>0</v>
      </c>
      <c r="BW23" s="374">
        <f t="shared" si="27"/>
        <v>0</v>
      </c>
      <c r="BX23" s="374">
        <f t="shared" si="27"/>
        <v>0</v>
      </c>
      <c r="BY23" s="374">
        <f t="shared" si="27"/>
        <v>0</v>
      </c>
      <c r="BZ23" s="374">
        <f t="shared" si="27"/>
        <v>0</v>
      </c>
      <c r="CA23" s="374">
        <f t="shared" si="27"/>
        <v>0</v>
      </c>
      <c r="CB23" s="374">
        <f t="shared" si="27"/>
        <v>0</v>
      </c>
      <c r="CC23" s="374">
        <f t="shared" si="27"/>
        <v>0</v>
      </c>
      <c r="CD23" s="374">
        <f t="shared" si="27"/>
        <v>0</v>
      </c>
      <c r="CE23" s="374">
        <f t="shared" si="27"/>
        <v>0</v>
      </c>
      <c r="CF23" s="374">
        <f t="shared" si="27"/>
        <v>0</v>
      </c>
      <c r="CG23" s="374">
        <f t="shared" si="27"/>
        <v>0</v>
      </c>
      <c r="CH23" s="374">
        <f t="shared" si="27"/>
        <v>0</v>
      </c>
      <c r="CI23" s="374">
        <f t="shared" si="27"/>
        <v>0</v>
      </c>
      <c r="CJ23" s="368"/>
      <c r="CK23" s="368"/>
      <c r="CL23" s="373"/>
      <c r="CM23" s="375"/>
      <c r="CN23" s="371" t="s">
        <v>176</v>
      </c>
      <c r="CO23" s="373"/>
      <c r="CP23" s="373"/>
      <c r="CQ23" s="374">
        <f t="shared" si="4"/>
        <v>0</v>
      </c>
      <c r="CR23" s="373"/>
      <c r="CS23" s="373"/>
      <c r="CT23" s="374">
        <f t="shared" si="5"/>
        <v>0</v>
      </c>
      <c r="CU23" s="375"/>
      <c r="CV23" s="368"/>
      <c r="CW23" s="368"/>
      <c r="CX23" s="368"/>
      <c r="CY23" s="368"/>
      <c r="CZ23" s="368"/>
      <c r="DA23" s="368"/>
      <c r="DB23" s="368"/>
      <c r="DC23" s="368"/>
      <c r="DD23" s="368"/>
      <c r="DE23" s="368"/>
      <c r="DF23" s="368"/>
      <c r="DG23" s="375"/>
      <c r="DH23" s="371" t="s">
        <v>176</v>
      </c>
      <c r="DI23" s="373"/>
      <c r="DJ23" s="373"/>
      <c r="DK23" s="374">
        <f t="shared" si="26"/>
        <v>0</v>
      </c>
      <c r="DL23" s="373"/>
      <c r="DM23" s="373"/>
      <c r="DN23" s="374">
        <f t="shared" si="6"/>
        <v>0</v>
      </c>
      <c r="DO23" s="368"/>
      <c r="DP23" s="371" t="str">
        <f t="shared" si="17"/>
        <v/>
      </c>
      <c r="DQ23" s="374">
        <f t="shared" si="18"/>
        <v>0</v>
      </c>
      <c r="DR23" s="374">
        <f t="shared" si="7"/>
        <v>0</v>
      </c>
      <c r="DS23" s="374">
        <f t="shared" si="8"/>
        <v>0</v>
      </c>
      <c r="DT23" s="374">
        <f t="shared" si="19"/>
        <v>0</v>
      </c>
      <c r="DU23" s="374">
        <f t="shared" si="20"/>
        <v>0</v>
      </c>
      <c r="DV23" s="374">
        <f>Deduct_dependent * COUNTIFS(Part_8!$A:$A, $EV23)</f>
        <v>0</v>
      </c>
      <c r="DW23" s="374">
        <f t="shared" si="9"/>
        <v>0</v>
      </c>
      <c r="DX23" s="374">
        <f t="shared" si="10"/>
        <v>0</v>
      </c>
      <c r="DY23" s="374">
        <f t="shared" si="11"/>
        <v>0</v>
      </c>
      <c r="DZ23" s="374">
        <f t="shared" si="12"/>
        <v>0</v>
      </c>
      <c r="EA23" s="373"/>
      <c r="EB23" s="373"/>
      <c r="EC23" s="373"/>
      <c r="ED23" s="374" t="str">
        <f t="shared" si="21"/>
        <v/>
      </c>
      <c r="EE23" s="374"/>
      <c r="EF23" s="374" t="str">
        <f>IF(AND($AN23 = "", $AO23 = "", $AP23 = "", $AQ23 = "", $AR23 = "", $AS23 = "", $AT23 = "", $AU23 = "", $AV23 = "", $AW23 = "", $AX23 = "", $AY23 = "", $AZ23 = "", $BA23 = "", $BB23 = "",
$BD23= "", $BE23 = "", $BF23 = "", $BG23 = "", $BH23 = "", $BI23 = "", $BJ23 = "", $BK23 = "", $BL23 = "", $BM23 = "", $BN23 = "", $BO23 = "", $BP23 = "", $BQ23 = "", $BR23 = ""), "",
IF($DZ23 &lt;= Claim_for_Reimbursement_CAT!$F$24, Claim_for_Reimbursement_CAT!$H$24,
IF(AND($DZ23 &gt;= Claim_for_Reimbursement_CAT!$D$25, $DZ23 &lt;= Claim_for_Reimbursement_CAT!$F$25), Claim_for_Reimbursement_CAT!$H$25,
IF(AND($DZ23 &gt;= Claim_for_Reimbursement_CAT!$D$26, $DZ23 &lt;= Claim_for_Reimbursement_CAT!$F$26), Claim_for_Reimbursement_CAT!$H$26,
IF(AND($DZ23 &gt;= Claim_for_Reimbursement_CAT!$D$27, $DZ23 &lt;= Claim_for_Reimbursement_CAT!$F$27), Claim_for_Reimbursement_CAT!$H$27,
IF(AND($DZ23 &gt;= Claim_for_Reimbursement_CAT!$D$28, $DZ23 &lt;= Claim_for_Reimbursement_CAT!$F$28), Claim_for_Reimbursement_CAT!$H$28,
IF(AND($DZ23 &gt;= Claim_for_Reimbursement_CAT!$D$29, $DZ23 &lt;= Claim_for_Reimbursement_CAT!$F$29), Claim_for_Reimbursement_CAT!$H$29,
IF(AND($DZ23 &gt;= Claim_for_Reimbursement_CAT!$D$30, $DZ23 &lt;= Claim_for_Reimbursement_CAT!$F$30), Claim_for_Reimbursement_CAT!$H$30,
IF(AND($DZ23 &gt;= Claim_for_Reimbursement_CAT!$D$31, $DZ23 &lt;= Claim_for_Reimbursement_CAT!$F$31), Claim_for_Reimbursement_CAT!$H$31,
IF(AND($DZ23 &gt;= Claim_for_Reimbursement_CAT!$D$32, $DZ23 &lt;= Claim_for_Reimbursement_CAT!$F$32), Claim_for_Reimbursement_CAT!$H$32,
IF(AND($DZ23 &gt;= Claim_for_Reimbursement_CAT!$D$33, $DZ23 &lt;= Claim_for_Reimbursement_CAT!$F$33), Claim_for_Reimbursement_CAT!$H$33,
IF(AND($DZ23 &gt;= Claim_for_Reimbursement_CAT!$D$34, $DZ23 &lt;= Claim_for_Reimbursement_CAT!$F$34), Claim_for_Reimbursement_CAT!$H$34, Claim_for_Reimbursement_CAT!$H$35))))))))))))</f>
        <v/>
      </c>
      <c r="EG23" s="373"/>
      <c r="EH23" s="373"/>
      <c r="EI23" s="373"/>
      <c r="EJ23" s="373"/>
      <c r="EK23" s="373"/>
      <c r="EL23" s="368"/>
      <c r="EM23" s="373"/>
      <c r="EN23" s="373"/>
      <c r="ES23" s="376" t="str">
        <f t="shared" si="13"/>
        <v/>
      </c>
      <c r="ET23" s="377" t="str">
        <f t="shared" si="22"/>
        <v xml:space="preserve">    </v>
      </c>
      <c r="EU23" s="377" t="str">
        <f t="shared" si="23"/>
        <v/>
      </c>
      <c r="EV23" s="377" t="str">
        <f t="shared" si="24"/>
        <v xml:space="preserve">18   </v>
      </c>
      <c r="EW23" s="378" t="str">
        <f>IF($H23 = "", "",
IF(OR($H23 = Lists_and_controls!$AO$9, $H23 = Lists_and_controls!$AO$11, $H23 = Lists_and_controls!$AO$14, $H23 = Lists_and_controls!$AO$16), MAX(Day_30),
IF(OR($H23 = Lists_and_controls!$AO$6, $H23 = Lists_and_controls!$AO$8, $H23 = Lists_and_controls!$AO$10, $H23 = Lists_and_controls!$AO$12, $H23 = Lists_and_controls!$AO$13, $H23 = Lists_and_controls!$AO$15, $H23 = Lists_and_controls!$AO$17), MAX(Day_31),
IF($H23 = Lists_and_controls!$AO$7, IF(INDEX(Leap_Year_YN, MATCH($G23, Year_2, 0)) = 1, MAX(Day_Feb_LY), MAX(Day_Feb) )))))</f>
        <v/>
      </c>
      <c r="EX23" s="377" t="str">
        <f t="shared" si="25"/>
        <v xml:space="preserve">  </v>
      </c>
      <c r="EY23" s="378"/>
    </row>
    <row r="24" spans="1:155" s="321" customFormat="1" ht="14" hidden="1" x14ac:dyDescent="0.3">
      <c r="A24" s="367">
        <v>19</v>
      </c>
      <c r="B24" s="368"/>
      <c r="C24" s="368"/>
      <c r="D24" s="368"/>
      <c r="E24" s="368"/>
      <c r="F24" s="368"/>
      <c r="G24" s="368"/>
      <c r="H24" s="368"/>
      <c r="I24" s="368"/>
      <c r="J24" s="369" t="str">
        <f t="shared" si="0"/>
        <v/>
      </c>
      <c r="K24" s="370" t="str">
        <f t="shared" si="1"/>
        <v/>
      </c>
      <c r="L24" s="368"/>
      <c r="M24" s="368"/>
      <c r="N24" s="368"/>
      <c r="O24" s="368"/>
      <c r="P24" s="368"/>
      <c r="Q24" s="368"/>
      <c r="R24" s="368"/>
      <c r="S24" s="371" t="str">
        <f t="shared" si="14"/>
        <v/>
      </c>
      <c r="T24" s="368"/>
      <c r="U24" s="368"/>
      <c r="V24" s="372"/>
      <c r="W24" s="372"/>
      <c r="X24" s="368"/>
      <c r="Y24" s="372"/>
      <c r="Z24" s="368"/>
      <c r="AA24" s="368"/>
      <c r="AB24" s="368"/>
      <c r="AC24" s="368"/>
      <c r="AD24" s="368"/>
      <c r="AE24" s="368"/>
      <c r="AF24" s="368"/>
      <c r="AG24" s="368"/>
      <c r="AH24" s="368"/>
      <c r="AI24" s="368"/>
      <c r="AJ24" s="368"/>
      <c r="AK24" s="373"/>
      <c r="AL24" s="368"/>
      <c r="AM24" s="373"/>
      <c r="AN24" s="373"/>
      <c r="AO24" s="373"/>
      <c r="AP24" s="373"/>
      <c r="AQ24" s="373"/>
      <c r="AR24" s="373"/>
      <c r="AS24" s="373"/>
      <c r="AT24" s="373"/>
      <c r="AU24" s="373"/>
      <c r="AV24" s="373"/>
      <c r="AW24" s="373"/>
      <c r="AX24" s="373"/>
      <c r="AY24" s="373"/>
      <c r="AZ24" s="373"/>
      <c r="BA24" s="373"/>
      <c r="BB24" s="373"/>
      <c r="BC24" s="374">
        <f t="shared" si="15"/>
        <v>0</v>
      </c>
      <c r="BD24" s="373"/>
      <c r="BE24" s="373"/>
      <c r="BF24" s="373"/>
      <c r="BG24" s="373"/>
      <c r="BH24" s="373"/>
      <c r="BI24" s="373"/>
      <c r="BJ24" s="373"/>
      <c r="BK24" s="373"/>
      <c r="BL24" s="373"/>
      <c r="BM24" s="373"/>
      <c r="BN24" s="373"/>
      <c r="BO24" s="373"/>
      <c r="BP24" s="373"/>
      <c r="BQ24" s="373"/>
      <c r="BR24" s="373"/>
      <c r="BS24" s="374">
        <f t="shared" si="2"/>
        <v>0</v>
      </c>
      <c r="BT24" s="374">
        <f t="shared" si="16"/>
        <v>0</v>
      </c>
      <c r="BU24" s="374">
        <f t="shared" si="16"/>
        <v>0</v>
      </c>
      <c r="BV24" s="374">
        <f t="shared" si="27"/>
        <v>0</v>
      </c>
      <c r="BW24" s="374">
        <f t="shared" si="27"/>
        <v>0</v>
      </c>
      <c r="BX24" s="374">
        <f t="shared" si="27"/>
        <v>0</v>
      </c>
      <c r="BY24" s="374">
        <f t="shared" si="27"/>
        <v>0</v>
      </c>
      <c r="BZ24" s="374">
        <f t="shared" si="27"/>
        <v>0</v>
      </c>
      <c r="CA24" s="374">
        <f t="shared" si="27"/>
        <v>0</v>
      </c>
      <c r="CB24" s="374">
        <f t="shared" si="27"/>
        <v>0</v>
      </c>
      <c r="CC24" s="374">
        <f t="shared" si="27"/>
        <v>0</v>
      </c>
      <c r="CD24" s="374">
        <f t="shared" si="27"/>
        <v>0</v>
      </c>
      <c r="CE24" s="374">
        <f t="shared" si="27"/>
        <v>0</v>
      </c>
      <c r="CF24" s="374">
        <f t="shared" si="27"/>
        <v>0</v>
      </c>
      <c r="CG24" s="374">
        <f t="shared" si="27"/>
        <v>0</v>
      </c>
      <c r="CH24" s="374">
        <f t="shared" si="27"/>
        <v>0</v>
      </c>
      <c r="CI24" s="374">
        <f t="shared" si="27"/>
        <v>0</v>
      </c>
      <c r="CJ24" s="368"/>
      <c r="CK24" s="368"/>
      <c r="CL24" s="373"/>
      <c r="CM24" s="375"/>
      <c r="CN24" s="371" t="s">
        <v>176</v>
      </c>
      <c r="CO24" s="373"/>
      <c r="CP24" s="373"/>
      <c r="CQ24" s="374">
        <f t="shared" si="4"/>
        <v>0</v>
      </c>
      <c r="CR24" s="373"/>
      <c r="CS24" s="373"/>
      <c r="CT24" s="374">
        <f t="shared" si="5"/>
        <v>0</v>
      </c>
      <c r="CU24" s="375"/>
      <c r="CV24" s="368"/>
      <c r="CW24" s="368"/>
      <c r="CX24" s="368"/>
      <c r="CY24" s="368"/>
      <c r="CZ24" s="368"/>
      <c r="DA24" s="368"/>
      <c r="DB24" s="368"/>
      <c r="DC24" s="368"/>
      <c r="DD24" s="368"/>
      <c r="DE24" s="368"/>
      <c r="DF24" s="368"/>
      <c r="DG24" s="375"/>
      <c r="DH24" s="371" t="s">
        <v>176</v>
      </c>
      <c r="DI24" s="373"/>
      <c r="DJ24" s="373"/>
      <c r="DK24" s="374">
        <f t="shared" si="26"/>
        <v>0</v>
      </c>
      <c r="DL24" s="373"/>
      <c r="DM24" s="373"/>
      <c r="DN24" s="374">
        <f t="shared" si="6"/>
        <v>0</v>
      </c>
      <c r="DO24" s="368"/>
      <c r="DP24" s="371" t="str">
        <f t="shared" si="17"/>
        <v/>
      </c>
      <c r="DQ24" s="374">
        <f t="shared" si="18"/>
        <v>0</v>
      </c>
      <c r="DR24" s="374">
        <f t="shared" si="7"/>
        <v>0</v>
      </c>
      <c r="DS24" s="374">
        <f t="shared" si="8"/>
        <v>0</v>
      </c>
      <c r="DT24" s="374">
        <f t="shared" si="19"/>
        <v>0</v>
      </c>
      <c r="DU24" s="374">
        <f t="shared" si="20"/>
        <v>0</v>
      </c>
      <c r="DV24" s="374">
        <f>Deduct_dependent * COUNTIFS(Part_8!$A:$A, $EV24)</f>
        <v>0</v>
      </c>
      <c r="DW24" s="374">
        <f t="shared" si="9"/>
        <v>0</v>
      </c>
      <c r="DX24" s="374">
        <f t="shared" si="10"/>
        <v>0</v>
      </c>
      <c r="DY24" s="374">
        <f t="shared" si="11"/>
        <v>0</v>
      </c>
      <c r="DZ24" s="374">
        <f t="shared" si="12"/>
        <v>0</v>
      </c>
      <c r="EA24" s="373"/>
      <c r="EB24" s="373"/>
      <c r="EC24" s="373"/>
      <c r="ED24" s="374" t="str">
        <f t="shared" si="21"/>
        <v/>
      </c>
      <c r="EE24" s="374"/>
      <c r="EF24" s="374" t="str">
        <f>IF(AND($AN24 = "", $AO24 = "", $AP24 = "", $AQ24 = "", $AR24 = "", $AS24 = "", $AT24 = "", $AU24 = "", $AV24 = "", $AW24 = "", $AX24 = "", $AY24 = "", $AZ24 = "", $BA24 = "", $BB24 = "",
$BD24= "", $BE24 = "", $BF24 = "", $BG24 = "", $BH24 = "", $BI24 = "", $BJ24 = "", $BK24 = "", $BL24 = "", $BM24 = "", $BN24 = "", $BO24 = "", $BP24 = "", $BQ24 = "", $BR24 = ""), "",
IF($DZ24 &lt;= Claim_for_Reimbursement_CAT!$F$24, Claim_for_Reimbursement_CAT!$H$24,
IF(AND($DZ24 &gt;= Claim_for_Reimbursement_CAT!$D$25, $DZ24 &lt;= Claim_for_Reimbursement_CAT!$F$25), Claim_for_Reimbursement_CAT!$H$25,
IF(AND($DZ24 &gt;= Claim_for_Reimbursement_CAT!$D$26, $DZ24 &lt;= Claim_for_Reimbursement_CAT!$F$26), Claim_for_Reimbursement_CAT!$H$26,
IF(AND($DZ24 &gt;= Claim_for_Reimbursement_CAT!$D$27, $DZ24 &lt;= Claim_for_Reimbursement_CAT!$F$27), Claim_for_Reimbursement_CAT!$H$27,
IF(AND($DZ24 &gt;= Claim_for_Reimbursement_CAT!$D$28, $DZ24 &lt;= Claim_for_Reimbursement_CAT!$F$28), Claim_for_Reimbursement_CAT!$H$28,
IF(AND($DZ24 &gt;= Claim_for_Reimbursement_CAT!$D$29, $DZ24 &lt;= Claim_for_Reimbursement_CAT!$F$29), Claim_for_Reimbursement_CAT!$H$29,
IF(AND($DZ24 &gt;= Claim_for_Reimbursement_CAT!$D$30, $DZ24 &lt;= Claim_for_Reimbursement_CAT!$F$30), Claim_for_Reimbursement_CAT!$H$30,
IF(AND($DZ24 &gt;= Claim_for_Reimbursement_CAT!$D$31, $DZ24 &lt;= Claim_for_Reimbursement_CAT!$F$31), Claim_for_Reimbursement_CAT!$H$31,
IF(AND($DZ24 &gt;= Claim_for_Reimbursement_CAT!$D$32, $DZ24 &lt;= Claim_for_Reimbursement_CAT!$F$32), Claim_for_Reimbursement_CAT!$H$32,
IF(AND($DZ24 &gt;= Claim_for_Reimbursement_CAT!$D$33, $DZ24 &lt;= Claim_for_Reimbursement_CAT!$F$33), Claim_for_Reimbursement_CAT!$H$33,
IF(AND($DZ24 &gt;= Claim_for_Reimbursement_CAT!$D$34, $DZ24 &lt;= Claim_for_Reimbursement_CAT!$F$34), Claim_for_Reimbursement_CAT!$H$34, Claim_for_Reimbursement_CAT!$H$35))))))))))))</f>
        <v/>
      </c>
      <c r="EG24" s="373"/>
      <c r="EH24" s="373"/>
      <c r="EI24" s="373"/>
      <c r="EJ24" s="373"/>
      <c r="EK24" s="373"/>
      <c r="EL24" s="368"/>
      <c r="EM24" s="373"/>
      <c r="EN24" s="373"/>
      <c r="ES24" s="376" t="str">
        <f t="shared" si="13"/>
        <v/>
      </c>
      <c r="ET24" s="377" t="str">
        <f t="shared" si="22"/>
        <v xml:space="preserve">    </v>
      </c>
      <c r="EU24" s="377" t="str">
        <f t="shared" si="23"/>
        <v/>
      </c>
      <c r="EV24" s="377" t="str">
        <f t="shared" si="24"/>
        <v xml:space="preserve">19   </v>
      </c>
      <c r="EW24" s="378" t="str">
        <f>IF($H24 = "", "",
IF(OR($H24 = Lists_and_controls!$AO$9, $H24 = Lists_and_controls!$AO$11, $H24 = Lists_and_controls!$AO$14, $H24 = Lists_and_controls!$AO$16), MAX(Day_30),
IF(OR($H24 = Lists_and_controls!$AO$6, $H24 = Lists_and_controls!$AO$8, $H24 = Lists_and_controls!$AO$10, $H24 = Lists_and_controls!$AO$12, $H24 = Lists_and_controls!$AO$13, $H24 = Lists_and_controls!$AO$15, $H24 = Lists_and_controls!$AO$17), MAX(Day_31),
IF($H24 = Lists_and_controls!$AO$7, IF(INDEX(Leap_Year_YN, MATCH($G24, Year_2, 0)) = 1, MAX(Day_Feb_LY), MAX(Day_Feb) )))))</f>
        <v/>
      </c>
      <c r="EX24" s="377" t="str">
        <f t="shared" si="25"/>
        <v xml:space="preserve">  </v>
      </c>
      <c r="EY24" s="378"/>
    </row>
    <row r="25" spans="1:155" s="321" customFormat="1" ht="14" hidden="1" x14ac:dyDescent="0.3">
      <c r="A25" s="367">
        <v>20</v>
      </c>
      <c r="B25" s="368"/>
      <c r="C25" s="368"/>
      <c r="D25" s="368"/>
      <c r="E25" s="368"/>
      <c r="F25" s="368"/>
      <c r="G25" s="368"/>
      <c r="H25" s="368"/>
      <c r="I25" s="368"/>
      <c r="J25" s="369" t="str">
        <f t="shared" si="0"/>
        <v/>
      </c>
      <c r="K25" s="370" t="str">
        <f t="shared" si="1"/>
        <v/>
      </c>
      <c r="L25" s="368"/>
      <c r="M25" s="368"/>
      <c r="N25" s="368"/>
      <c r="O25" s="368"/>
      <c r="P25" s="368"/>
      <c r="Q25" s="368"/>
      <c r="R25" s="368"/>
      <c r="S25" s="371" t="str">
        <f t="shared" si="14"/>
        <v/>
      </c>
      <c r="T25" s="368"/>
      <c r="U25" s="368"/>
      <c r="V25" s="372"/>
      <c r="W25" s="372"/>
      <c r="X25" s="368"/>
      <c r="Y25" s="372"/>
      <c r="Z25" s="368"/>
      <c r="AA25" s="368"/>
      <c r="AB25" s="368"/>
      <c r="AC25" s="368"/>
      <c r="AD25" s="368"/>
      <c r="AE25" s="368"/>
      <c r="AF25" s="368"/>
      <c r="AG25" s="368"/>
      <c r="AH25" s="368"/>
      <c r="AI25" s="368"/>
      <c r="AJ25" s="368"/>
      <c r="AK25" s="373"/>
      <c r="AL25" s="368"/>
      <c r="AM25" s="373"/>
      <c r="AN25" s="373"/>
      <c r="AO25" s="373"/>
      <c r="AP25" s="373"/>
      <c r="AQ25" s="373"/>
      <c r="AR25" s="373"/>
      <c r="AS25" s="373"/>
      <c r="AT25" s="373"/>
      <c r="AU25" s="373"/>
      <c r="AV25" s="373"/>
      <c r="AW25" s="373"/>
      <c r="AX25" s="373"/>
      <c r="AY25" s="373"/>
      <c r="AZ25" s="373"/>
      <c r="BA25" s="373"/>
      <c r="BB25" s="373"/>
      <c r="BC25" s="374">
        <f t="shared" si="15"/>
        <v>0</v>
      </c>
      <c r="BD25" s="373"/>
      <c r="BE25" s="373"/>
      <c r="BF25" s="373"/>
      <c r="BG25" s="373"/>
      <c r="BH25" s="373"/>
      <c r="BI25" s="373"/>
      <c r="BJ25" s="373"/>
      <c r="BK25" s="373"/>
      <c r="BL25" s="373"/>
      <c r="BM25" s="373"/>
      <c r="BN25" s="373"/>
      <c r="BO25" s="373"/>
      <c r="BP25" s="373"/>
      <c r="BQ25" s="373"/>
      <c r="BR25" s="373"/>
      <c r="BS25" s="374">
        <f t="shared" si="2"/>
        <v>0</v>
      </c>
      <c r="BT25" s="374">
        <f t="shared" si="16"/>
        <v>0</v>
      </c>
      <c r="BU25" s="374">
        <f t="shared" si="16"/>
        <v>0</v>
      </c>
      <c r="BV25" s="374">
        <f t="shared" si="27"/>
        <v>0</v>
      </c>
      <c r="BW25" s="374">
        <f t="shared" si="27"/>
        <v>0</v>
      </c>
      <c r="BX25" s="374">
        <f t="shared" si="27"/>
        <v>0</v>
      </c>
      <c r="BY25" s="374">
        <f t="shared" si="27"/>
        <v>0</v>
      </c>
      <c r="BZ25" s="374">
        <f t="shared" si="27"/>
        <v>0</v>
      </c>
      <c r="CA25" s="374">
        <f t="shared" si="27"/>
        <v>0</v>
      </c>
      <c r="CB25" s="374">
        <f t="shared" si="27"/>
        <v>0</v>
      </c>
      <c r="CC25" s="374">
        <f t="shared" si="27"/>
        <v>0</v>
      </c>
      <c r="CD25" s="374">
        <f t="shared" si="27"/>
        <v>0</v>
      </c>
      <c r="CE25" s="374">
        <f t="shared" si="27"/>
        <v>0</v>
      </c>
      <c r="CF25" s="374">
        <f t="shared" si="27"/>
        <v>0</v>
      </c>
      <c r="CG25" s="374">
        <f t="shared" si="27"/>
        <v>0</v>
      </c>
      <c r="CH25" s="374">
        <f t="shared" si="27"/>
        <v>0</v>
      </c>
      <c r="CI25" s="374">
        <f t="shared" si="27"/>
        <v>0</v>
      </c>
      <c r="CJ25" s="368"/>
      <c r="CK25" s="368"/>
      <c r="CL25" s="373"/>
      <c r="CM25" s="375"/>
      <c r="CN25" s="371" t="s">
        <v>176</v>
      </c>
      <c r="CO25" s="373"/>
      <c r="CP25" s="373"/>
      <c r="CQ25" s="374">
        <f t="shared" si="4"/>
        <v>0</v>
      </c>
      <c r="CR25" s="373"/>
      <c r="CS25" s="373"/>
      <c r="CT25" s="374">
        <f t="shared" si="5"/>
        <v>0</v>
      </c>
      <c r="CU25" s="375"/>
      <c r="CV25" s="368"/>
      <c r="CW25" s="368"/>
      <c r="CX25" s="368"/>
      <c r="CY25" s="368"/>
      <c r="CZ25" s="368"/>
      <c r="DA25" s="368"/>
      <c r="DB25" s="368"/>
      <c r="DC25" s="368"/>
      <c r="DD25" s="368"/>
      <c r="DE25" s="368"/>
      <c r="DF25" s="368"/>
      <c r="DG25" s="375"/>
      <c r="DH25" s="371" t="s">
        <v>176</v>
      </c>
      <c r="DI25" s="373"/>
      <c r="DJ25" s="373"/>
      <c r="DK25" s="374">
        <f t="shared" si="26"/>
        <v>0</v>
      </c>
      <c r="DL25" s="373"/>
      <c r="DM25" s="373"/>
      <c r="DN25" s="374">
        <f t="shared" si="6"/>
        <v>0</v>
      </c>
      <c r="DO25" s="368"/>
      <c r="DP25" s="371" t="str">
        <f t="shared" si="17"/>
        <v/>
      </c>
      <c r="DQ25" s="374">
        <f t="shared" si="18"/>
        <v>0</v>
      </c>
      <c r="DR25" s="374">
        <f t="shared" si="7"/>
        <v>0</v>
      </c>
      <c r="DS25" s="374">
        <f t="shared" si="8"/>
        <v>0</v>
      </c>
      <c r="DT25" s="374">
        <f t="shared" si="19"/>
        <v>0</v>
      </c>
      <c r="DU25" s="374">
        <f t="shared" si="20"/>
        <v>0</v>
      </c>
      <c r="DV25" s="374">
        <f>Deduct_dependent * COUNTIFS(Part_8!$A:$A, $EV25)</f>
        <v>0</v>
      </c>
      <c r="DW25" s="374">
        <f t="shared" si="9"/>
        <v>0</v>
      </c>
      <c r="DX25" s="374">
        <f t="shared" si="10"/>
        <v>0</v>
      </c>
      <c r="DY25" s="374">
        <f t="shared" si="11"/>
        <v>0</v>
      </c>
      <c r="DZ25" s="374">
        <f t="shared" si="12"/>
        <v>0</v>
      </c>
      <c r="EA25" s="373"/>
      <c r="EB25" s="373"/>
      <c r="EC25" s="373"/>
      <c r="ED25" s="374" t="str">
        <f t="shared" si="21"/>
        <v/>
      </c>
      <c r="EE25" s="374"/>
      <c r="EF25" s="374" t="str">
        <f>IF(AND($AN25 = "", $AO25 = "", $AP25 = "", $AQ25 = "", $AR25 = "", $AS25 = "", $AT25 = "", $AU25 = "", $AV25 = "", $AW25 = "", $AX25 = "", $AY25 = "", $AZ25 = "", $BA25 = "", $BB25 = "",
$BD25= "", $BE25 = "", $BF25 = "", $BG25 = "", $BH25 = "", $BI25 = "", $BJ25 = "", $BK25 = "", $BL25 = "", $BM25 = "", $BN25 = "", $BO25 = "", $BP25 = "", $BQ25 = "", $BR25 = ""), "",
IF($DZ25 &lt;= Claim_for_Reimbursement_CAT!$F$24, Claim_for_Reimbursement_CAT!$H$24,
IF(AND($DZ25 &gt;= Claim_for_Reimbursement_CAT!$D$25, $DZ25 &lt;= Claim_for_Reimbursement_CAT!$F$25), Claim_for_Reimbursement_CAT!$H$25,
IF(AND($DZ25 &gt;= Claim_for_Reimbursement_CAT!$D$26, $DZ25 &lt;= Claim_for_Reimbursement_CAT!$F$26), Claim_for_Reimbursement_CAT!$H$26,
IF(AND($DZ25 &gt;= Claim_for_Reimbursement_CAT!$D$27, $DZ25 &lt;= Claim_for_Reimbursement_CAT!$F$27), Claim_for_Reimbursement_CAT!$H$27,
IF(AND($DZ25 &gt;= Claim_for_Reimbursement_CAT!$D$28, $DZ25 &lt;= Claim_for_Reimbursement_CAT!$F$28), Claim_for_Reimbursement_CAT!$H$28,
IF(AND($DZ25 &gt;= Claim_for_Reimbursement_CAT!$D$29, $DZ25 &lt;= Claim_for_Reimbursement_CAT!$F$29), Claim_for_Reimbursement_CAT!$H$29,
IF(AND($DZ25 &gt;= Claim_for_Reimbursement_CAT!$D$30, $DZ25 &lt;= Claim_for_Reimbursement_CAT!$F$30), Claim_for_Reimbursement_CAT!$H$30,
IF(AND($DZ25 &gt;= Claim_for_Reimbursement_CAT!$D$31, $DZ25 &lt;= Claim_for_Reimbursement_CAT!$F$31), Claim_for_Reimbursement_CAT!$H$31,
IF(AND($DZ25 &gt;= Claim_for_Reimbursement_CAT!$D$32, $DZ25 &lt;= Claim_for_Reimbursement_CAT!$F$32), Claim_for_Reimbursement_CAT!$H$32,
IF(AND($DZ25 &gt;= Claim_for_Reimbursement_CAT!$D$33, $DZ25 &lt;= Claim_for_Reimbursement_CAT!$F$33), Claim_for_Reimbursement_CAT!$H$33,
IF(AND($DZ25 &gt;= Claim_for_Reimbursement_CAT!$D$34, $DZ25 &lt;= Claim_for_Reimbursement_CAT!$F$34), Claim_for_Reimbursement_CAT!$H$34, Claim_for_Reimbursement_CAT!$H$35))))))))))))</f>
        <v/>
      </c>
      <c r="EG25" s="373"/>
      <c r="EH25" s="373"/>
      <c r="EI25" s="373"/>
      <c r="EJ25" s="373"/>
      <c r="EK25" s="373"/>
      <c r="EL25" s="368"/>
      <c r="EM25" s="373"/>
      <c r="EN25" s="373"/>
      <c r="ES25" s="376" t="str">
        <f t="shared" si="13"/>
        <v/>
      </c>
      <c r="ET25" s="377" t="str">
        <f t="shared" si="22"/>
        <v xml:space="preserve">    </v>
      </c>
      <c r="EU25" s="377" t="str">
        <f t="shared" si="23"/>
        <v/>
      </c>
      <c r="EV25" s="377" t="str">
        <f t="shared" si="24"/>
        <v xml:space="preserve">20   </v>
      </c>
      <c r="EW25" s="378" t="str">
        <f>IF($H25 = "", "",
IF(OR($H25 = Lists_and_controls!$AO$9, $H25 = Lists_and_controls!$AO$11, $H25 = Lists_and_controls!$AO$14, $H25 = Lists_and_controls!$AO$16), MAX(Day_30),
IF(OR($H25 = Lists_and_controls!$AO$6, $H25 = Lists_and_controls!$AO$8, $H25 = Lists_and_controls!$AO$10, $H25 = Lists_and_controls!$AO$12, $H25 = Lists_and_controls!$AO$13, $H25 = Lists_and_controls!$AO$15, $H25 = Lists_and_controls!$AO$17), MAX(Day_31),
IF($H25 = Lists_and_controls!$AO$7, IF(INDEX(Leap_Year_YN, MATCH($G25, Year_2, 0)) = 1, MAX(Day_Feb_LY), MAX(Day_Feb) )))))</f>
        <v/>
      </c>
      <c r="EX25" s="377" t="str">
        <f t="shared" si="25"/>
        <v xml:space="preserve">  </v>
      </c>
      <c r="EY25" s="378"/>
    </row>
    <row r="26" spans="1:155" s="321" customFormat="1" ht="14" hidden="1" x14ac:dyDescent="0.3">
      <c r="A26" s="367">
        <v>21</v>
      </c>
      <c r="B26" s="368"/>
      <c r="C26" s="368"/>
      <c r="D26" s="368"/>
      <c r="E26" s="368"/>
      <c r="F26" s="368"/>
      <c r="G26" s="368"/>
      <c r="H26" s="368"/>
      <c r="I26" s="368"/>
      <c r="J26" s="369" t="str">
        <f t="shared" si="0"/>
        <v/>
      </c>
      <c r="K26" s="370" t="str">
        <f t="shared" si="1"/>
        <v/>
      </c>
      <c r="L26" s="368"/>
      <c r="M26" s="368"/>
      <c r="N26" s="368"/>
      <c r="O26" s="368"/>
      <c r="P26" s="368"/>
      <c r="Q26" s="368"/>
      <c r="R26" s="368"/>
      <c r="S26" s="371" t="str">
        <f t="shared" si="14"/>
        <v/>
      </c>
      <c r="T26" s="368"/>
      <c r="U26" s="368"/>
      <c r="V26" s="372"/>
      <c r="W26" s="372"/>
      <c r="X26" s="368"/>
      <c r="Y26" s="372"/>
      <c r="Z26" s="368"/>
      <c r="AA26" s="368"/>
      <c r="AB26" s="368"/>
      <c r="AC26" s="368"/>
      <c r="AD26" s="368"/>
      <c r="AE26" s="368"/>
      <c r="AF26" s="368"/>
      <c r="AG26" s="368"/>
      <c r="AH26" s="368"/>
      <c r="AI26" s="368"/>
      <c r="AJ26" s="368"/>
      <c r="AK26" s="373"/>
      <c r="AL26" s="368"/>
      <c r="AM26" s="373"/>
      <c r="AN26" s="373"/>
      <c r="AO26" s="373"/>
      <c r="AP26" s="373"/>
      <c r="AQ26" s="373"/>
      <c r="AR26" s="373"/>
      <c r="AS26" s="373"/>
      <c r="AT26" s="373"/>
      <c r="AU26" s="373"/>
      <c r="AV26" s="373"/>
      <c r="AW26" s="373"/>
      <c r="AX26" s="373"/>
      <c r="AY26" s="373"/>
      <c r="AZ26" s="373"/>
      <c r="BA26" s="373"/>
      <c r="BB26" s="373"/>
      <c r="BC26" s="374">
        <f t="shared" si="15"/>
        <v>0</v>
      </c>
      <c r="BD26" s="373"/>
      <c r="BE26" s="373"/>
      <c r="BF26" s="373"/>
      <c r="BG26" s="373"/>
      <c r="BH26" s="373"/>
      <c r="BI26" s="373"/>
      <c r="BJ26" s="373"/>
      <c r="BK26" s="373"/>
      <c r="BL26" s="373"/>
      <c r="BM26" s="373"/>
      <c r="BN26" s="373"/>
      <c r="BO26" s="373"/>
      <c r="BP26" s="373"/>
      <c r="BQ26" s="373"/>
      <c r="BR26" s="373"/>
      <c r="BS26" s="374">
        <f t="shared" si="2"/>
        <v>0</v>
      </c>
      <c r="BT26" s="374">
        <f t="shared" si="16"/>
        <v>0</v>
      </c>
      <c r="BU26" s="374">
        <f t="shared" si="16"/>
        <v>0</v>
      </c>
      <c r="BV26" s="374">
        <f t="shared" si="27"/>
        <v>0</v>
      </c>
      <c r="BW26" s="374">
        <f t="shared" si="27"/>
        <v>0</v>
      </c>
      <c r="BX26" s="374">
        <f t="shared" si="27"/>
        <v>0</v>
      </c>
      <c r="BY26" s="374">
        <f t="shared" si="27"/>
        <v>0</v>
      </c>
      <c r="BZ26" s="374">
        <f t="shared" si="27"/>
        <v>0</v>
      </c>
      <c r="CA26" s="374">
        <f t="shared" si="27"/>
        <v>0</v>
      </c>
      <c r="CB26" s="374">
        <f t="shared" si="27"/>
        <v>0</v>
      </c>
      <c r="CC26" s="374">
        <f t="shared" si="27"/>
        <v>0</v>
      </c>
      <c r="CD26" s="374">
        <f t="shared" si="27"/>
        <v>0</v>
      </c>
      <c r="CE26" s="374">
        <f t="shared" si="27"/>
        <v>0</v>
      </c>
      <c r="CF26" s="374">
        <f t="shared" si="27"/>
        <v>0</v>
      </c>
      <c r="CG26" s="374">
        <f t="shared" si="27"/>
        <v>0</v>
      </c>
      <c r="CH26" s="374">
        <f t="shared" si="27"/>
        <v>0</v>
      </c>
      <c r="CI26" s="374">
        <f t="shared" si="27"/>
        <v>0</v>
      </c>
      <c r="CJ26" s="368"/>
      <c r="CK26" s="368"/>
      <c r="CL26" s="373"/>
      <c r="CM26" s="375"/>
      <c r="CN26" s="371" t="s">
        <v>176</v>
      </c>
      <c r="CO26" s="373"/>
      <c r="CP26" s="373"/>
      <c r="CQ26" s="374">
        <f t="shared" si="4"/>
        <v>0</v>
      </c>
      <c r="CR26" s="373"/>
      <c r="CS26" s="373"/>
      <c r="CT26" s="374">
        <f t="shared" si="5"/>
        <v>0</v>
      </c>
      <c r="CU26" s="375"/>
      <c r="CV26" s="368"/>
      <c r="CW26" s="368"/>
      <c r="CX26" s="368"/>
      <c r="CY26" s="368"/>
      <c r="CZ26" s="368"/>
      <c r="DA26" s="368"/>
      <c r="DB26" s="368"/>
      <c r="DC26" s="368"/>
      <c r="DD26" s="368"/>
      <c r="DE26" s="368"/>
      <c r="DF26" s="368"/>
      <c r="DG26" s="375"/>
      <c r="DH26" s="371" t="s">
        <v>176</v>
      </c>
      <c r="DI26" s="373"/>
      <c r="DJ26" s="373"/>
      <c r="DK26" s="374">
        <f t="shared" si="26"/>
        <v>0</v>
      </c>
      <c r="DL26" s="373"/>
      <c r="DM26" s="373"/>
      <c r="DN26" s="374">
        <f t="shared" si="6"/>
        <v>0</v>
      </c>
      <c r="DO26" s="368"/>
      <c r="DP26" s="371" t="str">
        <f t="shared" si="17"/>
        <v/>
      </c>
      <c r="DQ26" s="374">
        <f t="shared" si="18"/>
        <v>0</v>
      </c>
      <c r="DR26" s="374">
        <f t="shared" si="7"/>
        <v>0</v>
      </c>
      <c r="DS26" s="374">
        <f t="shared" si="8"/>
        <v>0</v>
      </c>
      <c r="DT26" s="374">
        <f t="shared" si="19"/>
        <v>0</v>
      </c>
      <c r="DU26" s="374">
        <f t="shared" si="20"/>
        <v>0</v>
      </c>
      <c r="DV26" s="374">
        <f>Deduct_dependent * COUNTIFS(Part_8!$A:$A, $EV26)</f>
        <v>0</v>
      </c>
      <c r="DW26" s="374">
        <f t="shared" si="9"/>
        <v>0</v>
      </c>
      <c r="DX26" s="374">
        <f t="shared" si="10"/>
        <v>0</v>
      </c>
      <c r="DY26" s="374">
        <f t="shared" si="11"/>
        <v>0</v>
      </c>
      <c r="DZ26" s="374">
        <f t="shared" si="12"/>
        <v>0</v>
      </c>
      <c r="EA26" s="373"/>
      <c r="EB26" s="373"/>
      <c r="EC26" s="373"/>
      <c r="ED26" s="374" t="str">
        <f t="shared" si="21"/>
        <v/>
      </c>
      <c r="EE26" s="374"/>
      <c r="EF26" s="374" t="str">
        <f>IF(AND($AN26 = "", $AO26 = "", $AP26 = "", $AQ26 = "", $AR26 = "", $AS26 = "", $AT26 = "", $AU26 = "", $AV26 = "", $AW26 = "", $AX26 = "", $AY26 = "", $AZ26 = "", $BA26 = "", $BB26 = "",
$BD26= "", $BE26 = "", $BF26 = "", $BG26 = "", $BH26 = "", $BI26 = "", $BJ26 = "", $BK26 = "", $BL26 = "", $BM26 = "", $BN26 = "", $BO26 = "", $BP26 = "", $BQ26 = "", $BR26 = ""), "",
IF($DZ26 &lt;= Claim_for_Reimbursement_CAT!$F$24, Claim_for_Reimbursement_CAT!$H$24,
IF(AND($DZ26 &gt;= Claim_for_Reimbursement_CAT!$D$25, $DZ26 &lt;= Claim_for_Reimbursement_CAT!$F$25), Claim_for_Reimbursement_CAT!$H$25,
IF(AND($DZ26 &gt;= Claim_for_Reimbursement_CAT!$D$26, $DZ26 &lt;= Claim_for_Reimbursement_CAT!$F$26), Claim_for_Reimbursement_CAT!$H$26,
IF(AND($DZ26 &gt;= Claim_for_Reimbursement_CAT!$D$27, $DZ26 &lt;= Claim_for_Reimbursement_CAT!$F$27), Claim_for_Reimbursement_CAT!$H$27,
IF(AND($DZ26 &gt;= Claim_for_Reimbursement_CAT!$D$28, $DZ26 &lt;= Claim_for_Reimbursement_CAT!$F$28), Claim_for_Reimbursement_CAT!$H$28,
IF(AND($DZ26 &gt;= Claim_for_Reimbursement_CAT!$D$29, $DZ26 &lt;= Claim_for_Reimbursement_CAT!$F$29), Claim_for_Reimbursement_CAT!$H$29,
IF(AND($DZ26 &gt;= Claim_for_Reimbursement_CAT!$D$30, $DZ26 &lt;= Claim_for_Reimbursement_CAT!$F$30), Claim_for_Reimbursement_CAT!$H$30,
IF(AND($DZ26 &gt;= Claim_for_Reimbursement_CAT!$D$31, $DZ26 &lt;= Claim_for_Reimbursement_CAT!$F$31), Claim_for_Reimbursement_CAT!$H$31,
IF(AND($DZ26 &gt;= Claim_for_Reimbursement_CAT!$D$32, $DZ26 &lt;= Claim_for_Reimbursement_CAT!$F$32), Claim_for_Reimbursement_CAT!$H$32,
IF(AND($DZ26 &gt;= Claim_for_Reimbursement_CAT!$D$33, $DZ26 &lt;= Claim_for_Reimbursement_CAT!$F$33), Claim_for_Reimbursement_CAT!$H$33,
IF(AND($DZ26 &gt;= Claim_for_Reimbursement_CAT!$D$34, $DZ26 &lt;= Claim_for_Reimbursement_CAT!$F$34), Claim_for_Reimbursement_CAT!$H$34, Claim_for_Reimbursement_CAT!$H$35))))))))))))</f>
        <v/>
      </c>
      <c r="EG26" s="373"/>
      <c r="EH26" s="373"/>
      <c r="EI26" s="373"/>
      <c r="EJ26" s="373"/>
      <c r="EK26" s="373"/>
      <c r="EL26" s="368"/>
      <c r="EM26" s="373"/>
      <c r="EN26" s="373"/>
      <c r="ES26" s="376" t="str">
        <f t="shared" si="13"/>
        <v/>
      </c>
      <c r="ET26" s="377" t="str">
        <f t="shared" si="22"/>
        <v xml:space="preserve">    </v>
      </c>
      <c r="EU26" s="377" t="str">
        <f t="shared" si="23"/>
        <v/>
      </c>
      <c r="EV26" s="377" t="str">
        <f t="shared" si="24"/>
        <v xml:space="preserve">21   </v>
      </c>
      <c r="EW26" s="378" t="str">
        <f>IF($H26 = "", "",
IF(OR($H26 = Lists_and_controls!$AO$9, $H26 = Lists_and_controls!$AO$11, $H26 = Lists_and_controls!$AO$14, $H26 = Lists_and_controls!$AO$16), MAX(Day_30),
IF(OR($H26 = Lists_and_controls!$AO$6, $H26 = Lists_and_controls!$AO$8, $H26 = Lists_and_controls!$AO$10, $H26 = Lists_and_controls!$AO$12, $H26 = Lists_and_controls!$AO$13, $H26 = Lists_and_controls!$AO$15, $H26 = Lists_and_controls!$AO$17), MAX(Day_31),
IF($H26 = Lists_and_controls!$AO$7, IF(INDEX(Leap_Year_YN, MATCH($G26, Year_2, 0)) = 1, MAX(Day_Feb_LY), MAX(Day_Feb) )))))</f>
        <v/>
      </c>
      <c r="EX26" s="377" t="str">
        <f t="shared" si="25"/>
        <v xml:space="preserve">  </v>
      </c>
      <c r="EY26" s="378"/>
    </row>
    <row r="27" spans="1:155" s="321" customFormat="1" ht="14" hidden="1" x14ac:dyDescent="0.3">
      <c r="A27" s="367">
        <v>22</v>
      </c>
      <c r="B27" s="368"/>
      <c r="C27" s="368"/>
      <c r="D27" s="368"/>
      <c r="E27" s="368"/>
      <c r="F27" s="368"/>
      <c r="G27" s="368"/>
      <c r="H27" s="368"/>
      <c r="I27" s="368"/>
      <c r="J27" s="369" t="str">
        <f t="shared" si="0"/>
        <v/>
      </c>
      <c r="K27" s="370" t="str">
        <f t="shared" si="1"/>
        <v/>
      </c>
      <c r="L27" s="368"/>
      <c r="M27" s="368"/>
      <c r="N27" s="368"/>
      <c r="O27" s="368"/>
      <c r="P27" s="368"/>
      <c r="Q27" s="368"/>
      <c r="R27" s="368"/>
      <c r="S27" s="371" t="str">
        <f t="shared" si="14"/>
        <v/>
      </c>
      <c r="T27" s="368"/>
      <c r="U27" s="368"/>
      <c r="V27" s="372"/>
      <c r="W27" s="372"/>
      <c r="X27" s="368"/>
      <c r="Y27" s="372"/>
      <c r="Z27" s="368"/>
      <c r="AA27" s="368"/>
      <c r="AB27" s="368"/>
      <c r="AC27" s="368"/>
      <c r="AD27" s="368"/>
      <c r="AE27" s="368"/>
      <c r="AF27" s="368"/>
      <c r="AG27" s="368"/>
      <c r="AH27" s="368"/>
      <c r="AI27" s="368"/>
      <c r="AJ27" s="368"/>
      <c r="AK27" s="373"/>
      <c r="AL27" s="368"/>
      <c r="AM27" s="373"/>
      <c r="AN27" s="373"/>
      <c r="AO27" s="373"/>
      <c r="AP27" s="373"/>
      <c r="AQ27" s="373"/>
      <c r="AR27" s="373"/>
      <c r="AS27" s="373"/>
      <c r="AT27" s="373"/>
      <c r="AU27" s="373"/>
      <c r="AV27" s="373"/>
      <c r="AW27" s="373"/>
      <c r="AX27" s="373"/>
      <c r="AY27" s="373"/>
      <c r="AZ27" s="373"/>
      <c r="BA27" s="373"/>
      <c r="BB27" s="373"/>
      <c r="BC27" s="374">
        <f t="shared" si="15"/>
        <v>0</v>
      </c>
      <c r="BD27" s="373"/>
      <c r="BE27" s="373"/>
      <c r="BF27" s="373"/>
      <c r="BG27" s="373"/>
      <c r="BH27" s="373"/>
      <c r="BI27" s="373"/>
      <c r="BJ27" s="373"/>
      <c r="BK27" s="373"/>
      <c r="BL27" s="373"/>
      <c r="BM27" s="373"/>
      <c r="BN27" s="373"/>
      <c r="BO27" s="373"/>
      <c r="BP27" s="373"/>
      <c r="BQ27" s="373"/>
      <c r="BR27" s="373"/>
      <c r="BS27" s="374">
        <f t="shared" si="2"/>
        <v>0</v>
      </c>
      <c r="BT27" s="374">
        <f t="shared" si="16"/>
        <v>0</v>
      </c>
      <c r="BU27" s="374">
        <f t="shared" si="16"/>
        <v>0</v>
      </c>
      <c r="BV27" s="374">
        <f t="shared" si="27"/>
        <v>0</v>
      </c>
      <c r="BW27" s="374">
        <f t="shared" si="27"/>
        <v>0</v>
      </c>
      <c r="BX27" s="374">
        <f t="shared" si="27"/>
        <v>0</v>
      </c>
      <c r="BY27" s="374">
        <f t="shared" si="27"/>
        <v>0</v>
      </c>
      <c r="BZ27" s="374">
        <f t="shared" si="27"/>
        <v>0</v>
      </c>
      <c r="CA27" s="374">
        <f t="shared" si="27"/>
        <v>0</v>
      </c>
      <c r="CB27" s="374">
        <f t="shared" si="27"/>
        <v>0</v>
      </c>
      <c r="CC27" s="374">
        <f t="shared" si="27"/>
        <v>0</v>
      </c>
      <c r="CD27" s="374">
        <f t="shared" si="27"/>
        <v>0</v>
      </c>
      <c r="CE27" s="374">
        <f t="shared" si="27"/>
        <v>0</v>
      </c>
      <c r="CF27" s="374">
        <f t="shared" si="27"/>
        <v>0</v>
      </c>
      <c r="CG27" s="374">
        <f t="shared" si="27"/>
        <v>0</v>
      </c>
      <c r="CH27" s="374">
        <f t="shared" si="27"/>
        <v>0</v>
      </c>
      <c r="CI27" s="374">
        <f t="shared" si="27"/>
        <v>0</v>
      </c>
      <c r="CJ27" s="368"/>
      <c r="CK27" s="368"/>
      <c r="CL27" s="373"/>
      <c r="CM27" s="375"/>
      <c r="CN27" s="371" t="s">
        <v>176</v>
      </c>
      <c r="CO27" s="373"/>
      <c r="CP27" s="373"/>
      <c r="CQ27" s="374">
        <f t="shared" si="4"/>
        <v>0</v>
      </c>
      <c r="CR27" s="373"/>
      <c r="CS27" s="373"/>
      <c r="CT27" s="374">
        <f t="shared" si="5"/>
        <v>0</v>
      </c>
      <c r="CU27" s="375"/>
      <c r="CV27" s="368"/>
      <c r="CW27" s="368"/>
      <c r="CX27" s="368"/>
      <c r="CY27" s="368"/>
      <c r="CZ27" s="368"/>
      <c r="DA27" s="368"/>
      <c r="DB27" s="368"/>
      <c r="DC27" s="368"/>
      <c r="DD27" s="368"/>
      <c r="DE27" s="368"/>
      <c r="DF27" s="368"/>
      <c r="DG27" s="375"/>
      <c r="DH27" s="371" t="s">
        <v>176</v>
      </c>
      <c r="DI27" s="373"/>
      <c r="DJ27" s="373"/>
      <c r="DK27" s="374">
        <f t="shared" si="26"/>
        <v>0</v>
      </c>
      <c r="DL27" s="373"/>
      <c r="DM27" s="373"/>
      <c r="DN27" s="374">
        <f t="shared" si="6"/>
        <v>0</v>
      </c>
      <c r="DO27" s="368"/>
      <c r="DP27" s="371" t="str">
        <f t="shared" si="17"/>
        <v/>
      </c>
      <c r="DQ27" s="374">
        <f t="shared" si="18"/>
        <v>0</v>
      </c>
      <c r="DR27" s="374">
        <f t="shared" si="7"/>
        <v>0</v>
      </c>
      <c r="DS27" s="374">
        <f t="shared" si="8"/>
        <v>0</v>
      </c>
      <c r="DT27" s="374">
        <f t="shared" si="19"/>
        <v>0</v>
      </c>
      <c r="DU27" s="374">
        <f t="shared" si="20"/>
        <v>0</v>
      </c>
      <c r="DV27" s="374">
        <f>Deduct_dependent * COUNTIFS(Part_8!$A:$A, $EV27)</f>
        <v>0</v>
      </c>
      <c r="DW27" s="374">
        <f t="shared" si="9"/>
        <v>0</v>
      </c>
      <c r="DX27" s="374">
        <f t="shared" si="10"/>
        <v>0</v>
      </c>
      <c r="DY27" s="374">
        <f t="shared" si="11"/>
        <v>0</v>
      </c>
      <c r="DZ27" s="374">
        <f t="shared" si="12"/>
        <v>0</v>
      </c>
      <c r="EA27" s="373"/>
      <c r="EB27" s="373"/>
      <c r="EC27" s="373"/>
      <c r="ED27" s="374" t="str">
        <f t="shared" si="21"/>
        <v/>
      </c>
      <c r="EE27" s="374"/>
      <c r="EF27" s="374" t="str">
        <f>IF(AND($AN27 = "", $AO27 = "", $AP27 = "", $AQ27 = "", $AR27 = "", $AS27 = "", $AT27 = "", $AU27 = "", $AV27 = "", $AW27 = "", $AX27 = "", $AY27 = "", $AZ27 = "", $BA27 = "", $BB27 = "",
$BD27= "", $BE27 = "", $BF27 = "", $BG27 = "", $BH27 = "", $BI27 = "", $BJ27 = "", $BK27 = "", $BL27 = "", $BM27 = "", $BN27 = "", $BO27 = "", $BP27 = "", $BQ27 = "", $BR27 = ""), "",
IF($DZ27 &lt;= Claim_for_Reimbursement_CAT!$F$24, Claim_for_Reimbursement_CAT!$H$24,
IF(AND($DZ27 &gt;= Claim_for_Reimbursement_CAT!$D$25, $DZ27 &lt;= Claim_for_Reimbursement_CAT!$F$25), Claim_for_Reimbursement_CAT!$H$25,
IF(AND($DZ27 &gt;= Claim_for_Reimbursement_CAT!$D$26, $DZ27 &lt;= Claim_for_Reimbursement_CAT!$F$26), Claim_for_Reimbursement_CAT!$H$26,
IF(AND($DZ27 &gt;= Claim_for_Reimbursement_CAT!$D$27, $DZ27 &lt;= Claim_for_Reimbursement_CAT!$F$27), Claim_for_Reimbursement_CAT!$H$27,
IF(AND($DZ27 &gt;= Claim_for_Reimbursement_CAT!$D$28, $DZ27 &lt;= Claim_for_Reimbursement_CAT!$F$28), Claim_for_Reimbursement_CAT!$H$28,
IF(AND($DZ27 &gt;= Claim_for_Reimbursement_CAT!$D$29, $DZ27 &lt;= Claim_for_Reimbursement_CAT!$F$29), Claim_for_Reimbursement_CAT!$H$29,
IF(AND($DZ27 &gt;= Claim_for_Reimbursement_CAT!$D$30, $DZ27 &lt;= Claim_for_Reimbursement_CAT!$F$30), Claim_for_Reimbursement_CAT!$H$30,
IF(AND($DZ27 &gt;= Claim_for_Reimbursement_CAT!$D$31, $DZ27 &lt;= Claim_for_Reimbursement_CAT!$F$31), Claim_for_Reimbursement_CAT!$H$31,
IF(AND($DZ27 &gt;= Claim_for_Reimbursement_CAT!$D$32, $DZ27 &lt;= Claim_for_Reimbursement_CAT!$F$32), Claim_for_Reimbursement_CAT!$H$32,
IF(AND($DZ27 &gt;= Claim_for_Reimbursement_CAT!$D$33, $DZ27 &lt;= Claim_for_Reimbursement_CAT!$F$33), Claim_for_Reimbursement_CAT!$H$33,
IF(AND($DZ27 &gt;= Claim_for_Reimbursement_CAT!$D$34, $DZ27 &lt;= Claim_for_Reimbursement_CAT!$F$34), Claim_for_Reimbursement_CAT!$H$34, Claim_for_Reimbursement_CAT!$H$35))))))))))))</f>
        <v/>
      </c>
      <c r="EG27" s="373"/>
      <c r="EH27" s="373"/>
      <c r="EI27" s="373"/>
      <c r="EJ27" s="373"/>
      <c r="EK27" s="373"/>
      <c r="EL27" s="368"/>
      <c r="EM27" s="373"/>
      <c r="EN27" s="373"/>
      <c r="ES27" s="376" t="str">
        <f t="shared" si="13"/>
        <v/>
      </c>
      <c r="ET27" s="377" t="str">
        <f t="shared" si="22"/>
        <v xml:space="preserve">    </v>
      </c>
      <c r="EU27" s="377" t="str">
        <f t="shared" si="23"/>
        <v/>
      </c>
      <c r="EV27" s="377" t="str">
        <f t="shared" si="24"/>
        <v xml:space="preserve">22   </v>
      </c>
      <c r="EW27" s="378" t="str">
        <f>IF($H27 = "", "",
IF(OR($H27 = Lists_and_controls!$AO$9, $H27 = Lists_and_controls!$AO$11, $H27 = Lists_and_controls!$AO$14, $H27 = Lists_and_controls!$AO$16), MAX(Day_30),
IF(OR($H27 = Lists_and_controls!$AO$6, $H27 = Lists_and_controls!$AO$8, $H27 = Lists_and_controls!$AO$10, $H27 = Lists_and_controls!$AO$12, $H27 = Lists_and_controls!$AO$13, $H27 = Lists_and_controls!$AO$15, $H27 = Lists_and_controls!$AO$17), MAX(Day_31),
IF($H27 = Lists_and_controls!$AO$7, IF(INDEX(Leap_Year_YN, MATCH($G27, Year_2, 0)) = 1, MAX(Day_Feb_LY), MAX(Day_Feb) )))))</f>
        <v/>
      </c>
      <c r="EX27" s="377" t="str">
        <f t="shared" si="25"/>
        <v xml:space="preserve">  </v>
      </c>
      <c r="EY27" s="378"/>
    </row>
    <row r="28" spans="1:155" s="321" customFormat="1" ht="14" hidden="1" x14ac:dyDescent="0.3">
      <c r="A28" s="367">
        <v>23</v>
      </c>
      <c r="B28" s="368"/>
      <c r="C28" s="368"/>
      <c r="D28" s="368"/>
      <c r="E28" s="368"/>
      <c r="F28" s="368"/>
      <c r="G28" s="368"/>
      <c r="H28" s="368"/>
      <c r="I28" s="368"/>
      <c r="J28" s="369" t="str">
        <f t="shared" si="0"/>
        <v/>
      </c>
      <c r="K28" s="370" t="str">
        <f t="shared" si="1"/>
        <v/>
      </c>
      <c r="L28" s="368"/>
      <c r="M28" s="368"/>
      <c r="N28" s="368"/>
      <c r="O28" s="368"/>
      <c r="P28" s="368"/>
      <c r="Q28" s="368"/>
      <c r="R28" s="368"/>
      <c r="S28" s="371" t="str">
        <f t="shared" si="14"/>
        <v/>
      </c>
      <c r="T28" s="368"/>
      <c r="U28" s="368"/>
      <c r="V28" s="372"/>
      <c r="W28" s="372"/>
      <c r="X28" s="368"/>
      <c r="Y28" s="372"/>
      <c r="Z28" s="368"/>
      <c r="AA28" s="368"/>
      <c r="AB28" s="368"/>
      <c r="AC28" s="368"/>
      <c r="AD28" s="368"/>
      <c r="AE28" s="368"/>
      <c r="AF28" s="368"/>
      <c r="AG28" s="368"/>
      <c r="AH28" s="368"/>
      <c r="AI28" s="368"/>
      <c r="AJ28" s="368"/>
      <c r="AK28" s="373"/>
      <c r="AL28" s="368"/>
      <c r="AM28" s="373"/>
      <c r="AN28" s="373"/>
      <c r="AO28" s="373"/>
      <c r="AP28" s="373"/>
      <c r="AQ28" s="373"/>
      <c r="AR28" s="373"/>
      <c r="AS28" s="373"/>
      <c r="AT28" s="373"/>
      <c r="AU28" s="373"/>
      <c r="AV28" s="373"/>
      <c r="AW28" s="373"/>
      <c r="AX28" s="373"/>
      <c r="AY28" s="373"/>
      <c r="AZ28" s="373"/>
      <c r="BA28" s="373"/>
      <c r="BB28" s="373"/>
      <c r="BC28" s="374">
        <f t="shared" si="15"/>
        <v>0</v>
      </c>
      <c r="BD28" s="373"/>
      <c r="BE28" s="373"/>
      <c r="BF28" s="373"/>
      <c r="BG28" s="373"/>
      <c r="BH28" s="373"/>
      <c r="BI28" s="373"/>
      <c r="BJ28" s="373"/>
      <c r="BK28" s="373"/>
      <c r="BL28" s="373"/>
      <c r="BM28" s="373"/>
      <c r="BN28" s="373"/>
      <c r="BO28" s="373"/>
      <c r="BP28" s="373"/>
      <c r="BQ28" s="373"/>
      <c r="BR28" s="373"/>
      <c r="BS28" s="374">
        <f t="shared" si="2"/>
        <v>0</v>
      </c>
      <c r="BT28" s="374">
        <f t="shared" si="16"/>
        <v>0</v>
      </c>
      <c r="BU28" s="374">
        <f t="shared" si="16"/>
        <v>0</v>
      </c>
      <c r="BV28" s="374">
        <f t="shared" si="27"/>
        <v>0</v>
      </c>
      <c r="BW28" s="374">
        <f t="shared" si="27"/>
        <v>0</v>
      </c>
      <c r="BX28" s="374">
        <f t="shared" si="27"/>
        <v>0</v>
      </c>
      <c r="BY28" s="374">
        <f t="shared" si="27"/>
        <v>0</v>
      </c>
      <c r="BZ28" s="374">
        <f t="shared" si="27"/>
        <v>0</v>
      </c>
      <c r="CA28" s="374">
        <f t="shared" si="27"/>
        <v>0</v>
      </c>
      <c r="CB28" s="374">
        <f t="shared" si="27"/>
        <v>0</v>
      </c>
      <c r="CC28" s="374">
        <f t="shared" si="27"/>
        <v>0</v>
      </c>
      <c r="CD28" s="374">
        <f t="shared" si="27"/>
        <v>0</v>
      </c>
      <c r="CE28" s="374">
        <f t="shared" si="27"/>
        <v>0</v>
      </c>
      <c r="CF28" s="374">
        <f t="shared" si="27"/>
        <v>0</v>
      </c>
      <c r="CG28" s="374">
        <f t="shared" si="27"/>
        <v>0</v>
      </c>
      <c r="CH28" s="374">
        <f t="shared" si="27"/>
        <v>0</v>
      </c>
      <c r="CI28" s="374">
        <f t="shared" si="27"/>
        <v>0</v>
      </c>
      <c r="CJ28" s="368"/>
      <c r="CK28" s="368"/>
      <c r="CL28" s="373"/>
      <c r="CM28" s="375"/>
      <c r="CN28" s="371" t="s">
        <v>176</v>
      </c>
      <c r="CO28" s="373"/>
      <c r="CP28" s="373"/>
      <c r="CQ28" s="374">
        <f t="shared" si="4"/>
        <v>0</v>
      </c>
      <c r="CR28" s="373"/>
      <c r="CS28" s="373"/>
      <c r="CT28" s="374">
        <f t="shared" si="5"/>
        <v>0</v>
      </c>
      <c r="CU28" s="375"/>
      <c r="CV28" s="368"/>
      <c r="CW28" s="368"/>
      <c r="CX28" s="368"/>
      <c r="CY28" s="368"/>
      <c r="CZ28" s="368"/>
      <c r="DA28" s="368"/>
      <c r="DB28" s="368"/>
      <c r="DC28" s="368"/>
      <c r="DD28" s="368"/>
      <c r="DE28" s="368"/>
      <c r="DF28" s="368"/>
      <c r="DG28" s="375"/>
      <c r="DH28" s="371" t="s">
        <v>176</v>
      </c>
      <c r="DI28" s="373"/>
      <c r="DJ28" s="373"/>
      <c r="DK28" s="374">
        <f t="shared" si="26"/>
        <v>0</v>
      </c>
      <c r="DL28" s="373"/>
      <c r="DM28" s="373"/>
      <c r="DN28" s="374">
        <f t="shared" si="6"/>
        <v>0</v>
      </c>
      <c r="DO28" s="368"/>
      <c r="DP28" s="371" t="str">
        <f t="shared" si="17"/>
        <v/>
      </c>
      <c r="DQ28" s="374">
        <f t="shared" si="18"/>
        <v>0</v>
      </c>
      <c r="DR28" s="374">
        <f t="shared" si="7"/>
        <v>0</v>
      </c>
      <c r="DS28" s="374">
        <f t="shared" si="8"/>
        <v>0</v>
      </c>
      <c r="DT28" s="374">
        <f t="shared" si="19"/>
        <v>0</v>
      </c>
      <c r="DU28" s="374">
        <f t="shared" si="20"/>
        <v>0</v>
      </c>
      <c r="DV28" s="374">
        <f>Deduct_dependent * COUNTIFS(Part_8!$A:$A, $EV28)</f>
        <v>0</v>
      </c>
      <c r="DW28" s="374">
        <f t="shared" si="9"/>
        <v>0</v>
      </c>
      <c r="DX28" s="374">
        <f t="shared" si="10"/>
        <v>0</v>
      </c>
      <c r="DY28" s="374">
        <f t="shared" si="11"/>
        <v>0</v>
      </c>
      <c r="DZ28" s="374">
        <f t="shared" si="12"/>
        <v>0</v>
      </c>
      <c r="EA28" s="373"/>
      <c r="EB28" s="373"/>
      <c r="EC28" s="373"/>
      <c r="ED28" s="374" t="str">
        <f t="shared" si="21"/>
        <v/>
      </c>
      <c r="EE28" s="374"/>
      <c r="EF28" s="374" t="str">
        <f>IF(AND($AN28 = "", $AO28 = "", $AP28 = "", $AQ28 = "", $AR28 = "", $AS28 = "", $AT28 = "", $AU28 = "", $AV28 = "", $AW28 = "", $AX28 = "", $AY28 = "", $AZ28 = "", $BA28 = "", $BB28 = "",
$BD28= "", $BE28 = "", $BF28 = "", $BG28 = "", $BH28 = "", $BI28 = "", $BJ28 = "", $BK28 = "", $BL28 = "", $BM28 = "", $BN28 = "", $BO28 = "", $BP28 = "", $BQ28 = "", $BR28 = ""), "",
IF($DZ28 &lt;= Claim_for_Reimbursement_CAT!$F$24, Claim_for_Reimbursement_CAT!$H$24,
IF(AND($DZ28 &gt;= Claim_for_Reimbursement_CAT!$D$25, $DZ28 &lt;= Claim_for_Reimbursement_CAT!$F$25), Claim_for_Reimbursement_CAT!$H$25,
IF(AND($DZ28 &gt;= Claim_for_Reimbursement_CAT!$D$26, $DZ28 &lt;= Claim_for_Reimbursement_CAT!$F$26), Claim_for_Reimbursement_CAT!$H$26,
IF(AND($DZ28 &gt;= Claim_for_Reimbursement_CAT!$D$27, $DZ28 &lt;= Claim_for_Reimbursement_CAT!$F$27), Claim_for_Reimbursement_CAT!$H$27,
IF(AND($DZ28 &gt;= Claim_for_Reimbursement_CAT!$D$28, $DZ28 &lt;= Claim_for_Reimbursement_CAT!$F$28), Claim_for_Reimbursement_CAT!$H$28,
IF(AND($DZ28 &gt;= Claim_for_Reimbursement_CAT!$D$29, $DZ28 &lt;= Claim_for_Reimbursement_CAT!$F$29), Claim_for_Reimbursement_CAT!$H$29,
IF(AND($DZ28 &gt;= Claim_for_Reimbursement_CAT!$D$30, $DZ28 &lt;= Claim_for_Reimbursement_CAT!$F$30), Claim_for_Reimbursement_CAT!$H$30,
IF(AND($DZ28 &gt;= Claim_for_Reimbursement_CAT!$D$31, $DZ28 &lt;= Claim_for_Reimbursement_CAT!$F$31), Claim_for_Reimbursement_CAT!$H$31,
IF(AND($DZ28 &gt;= Claim_for_Reimbursement_CAT!$D$32, $DZ28 &lt;= Claim_for_Reimbursement_CAT!$F$32), Claim_for_Reimbursement_CAT!$H$32,
IF(AND($DZ28 &gt;= Claim_for_Reimbursement_CAT!$D$33, $DZ28 &lt;= Claim_for_Reimbursement_CAT!$F$33), Claim_for_Reimbursement_CAT!$H$33,
IF(AND($DZ28 &gt;= Claim_for_Reimbursement_CAT!$D$34, $DZ28 &lt;= Claim_for_Reimbursement_CAT!$F$34), Claim_for_Reimbursement_CAT!$H$34, Claim_for_Reimbursement_CAT!$H$35))))))))))))</f>
        <v/>
      </c>
      <c r="EG28" s="373"/>
      <c r="EH28" s="373"/>
      <c r="EI28" s="373"/>
      <c r="EJ28" s="373"/>
      <c r="EK28" s="373"/>
      <c r="EL28" s="368"/>
      <c r="EM28" s="373"/>
      <c r="EN28" s="373"/>
      <c r="ES28" s="376" t="str">
        <f t="shared" si="13"/>
        <v/>
      </c>
      <c r="ET28" s="377" t="str">
        <f t="shared" si="22"/>
        <v xml:space="preserve">    </v>
      </c>
      <c r="EU28" s="377" t="str">
        <f t="shared" si="23"/>
        <v/>
      </c>
      <c r="EV28" s="377" t="str">
        <f t="shared" si="24"/>
        <v xml:space="preserve">23   </v>
      </c>
      <c r="EW28" s="378" t="str">
        <f>IF($H28 = "", "",
IF(OR($H28 = Lists_and_controls!$AO$9, $H28 = Lists_and_controls!$AO$11, $H28 = Lists_and_controls!$AO$14, $H28 = Lists_and_controls!$AO$16), MAX(Day_30),
IF(OR($H28 = Lists_and_controls!$AO$6, $H28 = Lists_and_controls!$AO$8, $H28 = Lists_and_controls!$AO$10, $H28 = Lists_and_controls!$AO$12, $H28 = Lists_and_controls!$AO$13, $H28 = Lists_and_controls!$AO$15, $H28 = Lists_and_controls!$AO$17), MAX(Day_31),
IF($H28 = Lists_and_controls!$AO$7, IF(INDEX(Leap_Year_YN, MATCH($G28, Year_2, 0)) = 1, MAX(Day_Feb_LY), MAX(Day_Feb) )))))</f>
        <v/>
      </c>
      <c r="EX28" s="377" t="str">
        <f t="shared" si="25"/>
        <v xml:space="preserve">  </v>
      </c>
      <c r="EY28" s="378"/>
    </row>
    <row r="29" spans="1:155" s="321" customFormat="1" ht="14" hidden="1" x14ac:dyDescent="0.3">
      <c r="A29" s="367">
        <v>24</v>
      </c>
      <c r="B29" s="368"/>
      <c r="C29" s="368"/>
      <c r="D29" s="368"/>
      <c r="E29" s="368"/>
      <c r="F29" s="368"/>
      <c r="G29" s="368"/>
      <c r="H29" s="368"/>
      <c r="I29" s="368"/>
      <c r="J29" s="369" t="str">
        <f t="shared" si="0"/>
        <v/>
      </c>
      <c r="K29" s="370" t="str">
        <f t="shared" si="1"/>
        <v/>
      </c>
      <c r="L29" s="368"/>
      <c r="M29" s="368"/>
      <c r="N29" s="368"/>
      <c r="O29" s="368"/>
      <c r="P29" s="368"/>
      <c r="Q29" s="368"/>
      <c r="R29" s="368"/>
      <c r="S29" s="371" t="str">
        <f t="shared" si="14"/>
        <v/>
      </c>
      <c r="T29" s="368"/>
      <c r="U29" s="368"/>
      <c r="V29" s="372"/>
      <c r="W29" s="372"/>
      <c r="X29" s="368"/>
      <c r="Y29" s="372"/>
      <c r="Z29" s="368"/>
      <c r="AA29" s="368"/>
      <c r="AB29" s="368"/>
      <c r="AC29" s="368"/>
      <c r="AD29" s="368"/>
      <c r="AE29" s="368"/>
      <c r="AF29" s="368"/>
      <c r="AG29" s="368"/>
      <c r="AH29" s="368"/>
      <c r="AI29" s="368"/>
      <c r="AJ29" s="368"/>
      <c r="AK29" s="373"/>
      <c r="AL29" s="368"/>
      <c r="AM29" s="373"/>
      <c r="AN29" s="373"/>
      <c r="AO29" s="373"/>
      <c r="AP29" s="373"/>
      <c r="AQ29" s="373"/>
      <c r="AR29" s="373"/>
      <c r="AS29" s="373"/>
      <c r="AT29" s="373"/>
      <c r="AU29" s="373"/>
      <c r="AV29" s="373"/>
      <c r="AW29" s="373"/>
      <c r="AX29" s="373"/>
      <c r="AY29" s="373"/>
      <c r="AZ29" s="373"/>
      <c r="BA29" s="373"/>
      <c r="BB29" s="373"/>
      <c r="BC29" s="374">
        <f t="shared" si="15"/>
        <v>0</v>
      </c>
      <c r="BD29" s="373"/>
      <c r="BE29" s="373"/>
      <c r="BF29" s="373"/>
      <c r="BG29" s="373"/>
      <c r="BH29" s="373"/>
      <c r="BI29" s="373"/>
      <c r="BJ29" s="373"/>
      <c r="BK29" s="373"/>
      <c r="BL29" s="373"/>
      <c r="BM29" s="373"/>
      <c r="BN29" s="373"/>
      <c r="BO29" s="373"/>
      <c r="BP29" s="373"/>
      <c r="BQ29" s="373"/>
      <c r="BR29" s="373"/>
      <c r="BS29" s="374">
        <f t="shared" si="2"/>
        <v>0</v>
      </c>
      <c r="BT29" s="374">
        <f t="shared" si="16"/>
        <v>0</v>
      </c>
      <c r="BU29" s="374">
        <f t="shared" si="16"/>
        <v>0</v>
      </c>
      <c r="BV29" s="374">
        <f t="shared" si="27"/>
        <v>0</v>
      </c>
      <c r="BW29" s="374">
        <f t="shared" si="27"/>
        <v>0</v>
      </c>
      <c r="BX29" s="374">
        <f t="shared" si="27"/>
        <v>0</v>
      </c>
      <c r="BY29" s="374">
        <f t="shared" si="27"/>
        <v>0</v>
      </c>
      <c r="BZ29" s="374">
        <f t="shared" si="27"/>
        <v>0</v>
      </c>
      <c r="CA29" s="374">
        <f t="shared" si="27"/>
        <v>0</v>
      </c>
      <c r="CB29" s="374">
        <f t="shared" si="27"/>
        <v>0</v>
      </c>
      <c r="CC29" s="374">
        <f t="shared" si="27"/>
        <v>0</v>
      </c>
      <c r="CD29" s="374">
        <f t="shared" si="27"/>
        <v>0</v>
      </c>
      <c r="CE29" s="374">
        <f t="shared" si="27"/>
        <v>0</v>
      </c>
      <c r="CF29" s="374">
        <f t="shared" si="27"/>
        <v>0</v>
      </c>
      <c r="CG29" s="374">
        <f t="shared" si="27"/>
        <v>0</v>
      </c>
      <c r="CH29" s="374">
        <f t="shared" si="27"/>
        <v>0</v>
      </c>
      <c r="CI29" s="374">
        <f t="shared" si="27"/>
        <v>0</v>
      </c>
      <c r="CJ29" s="368"/>
      <c r="CK29" s="368"/>
      <c r="CL29" s="373"/>
      <c r="CM29" s="375"/>
      <c r="CN29" s="371" t="s">
        <v>176</v>
      </c>
      <c r="CO29" s="373"/>
      <c r="CP29" s="373"/>
      <c r="CQ29" s="374">
        <f t="shared" si="4"/>
        <v>0</v>
      </c>
      <c r="CR29" s="373"/>
      <c r="CS29" s="373"/>
      <c r="CT29" s="374">
        <f t="shared" si="5"/>
        <v>0</v>
      </c>
      <c r="CU29" s="375"/>
      <c r="CV29" s="368"/>
      <c r="CW29" s="368"/>
      <c r="CX29" s="368"/>
      <c r="CY29" s="368"/>
      <c r="CZ29" s="368"/>
      <c r="DA29" s="368"/>
      <c r="DB29" s="368"/>
      <c r="DC29" s="368"/>
      <c r="DD29" s="368"/>
      <c r="DE29" s="368"/>
      <c r="DF29" s="368"/>
      <c r="DG29" s="375"/>
      <c r="DH29" s="371" t="s">
        <v>176</v>
      </c>
      <c r="DI29" s="373"/>
      <c r="DJ29" s="373"/>
      <c r="DK29" s="374">
        <f t="shared" si="26"/>
        <v>0</v>
      </c>
      <c r="DL29" s="373"/>
      <c r="DM29" s="373"/>
      <c r="DN29" s="374">
        <f t="shared" si="6"/>
        <v>0</v>
      </c>
      <c r="DO29" s="368"/>
      <c r="DP29" s="371" t="str">
        <f t="shared" si="17"/>
        <v/>
      </c>
      <c r="DQ29" s="374">
        <f t="shared" si="18"/>
        <v>0</v>
      </c>
      <c r="DR29" s="374">
        <f t="shared" si="7"/>
        <v>0</v>
      </c>
      <c r="DS29" s="374">
        <f t="shared" si="8"/>
        <v>0</v>
      </c>
      <c r="DT29" s="374">
        <f t="shared" si="19"/>
        <v>0</v>
      </c>
      <c r="DU29" s="374">
        <f t="shared" si="20"/>
        <v>0</v>
      </c>
      <c r="DV29" s="374">
        <f>Deduct_dependent * COUNTIFS(Part_8!$A:$A, $EV29)</f>
        <v>0</v>
      </c>
      <c r="DW29" s="374">
        <f t="shared" si="9"/>
        <v>0</v>
      </c>
      <c r="DX29" s="374">
        <f t="shared" si="10"/>
        <v>0</v>
      </c>
      <c r="DY29" s="374">
        <f t="shared" si="11"/>
        <v>0</v>
      </c>
      <c r="DZ29" s="374">
        <f t="shared" si="12"/>
        <v>0</v>
      </c>
      <c r="EA29" s="373"/>
      <c r="EB29" s="373"/>
      <c r="EC29" s="373"/>
      <c r="ED29" s="374" t="str">
        <f t="shared" si="21"/>
        <v/>
      </c>
      <c r="EE29" s="374"/>
      <c r="EF29" s="374" t="str">
        <f>IF(AND($AN29 = "", $AO29 = "", $AP29 = "", $AQ29 = "", $AR29 = "", $AS29 = "", $AT29 = "", $AU29 = "", $AV29 = "", $AW29 = "", $AX29 = "", $AY29 = "", $AZ29 = "", $BA29 = "", $BB29 = "",
$BD29= "", $BE29 = "", $BF29 = "", $BG29 = "", $BH29 = "", $BI29 = "", $BJ29 = "", $BK29 = "", $BL29 = "", $BM29 = "", $BN29 = "", $BO29 = "", $BP29 = "", $BQ29 = "", $BR29 = ""), "",
IF($DZ29 &lt;= Claim_for_Reimbursement_CAT!$F$24, Claim_for_Reimbursement_CAT!$H$24,
IF(AND($DZ29 &gt;= Claim_for_Reimbursement_CAT!$D$25, $DZ29 &lt;= Claim_for_Reimbursement_CAT!$F$25), Claim_for_Reimbursement_CAT!$H$25,
IF(AND($DZ29 &gt;= Claim_for_Reimbursement_CAT!$D$26, $DZ29 &lt;= Claim_for_Reimbursement_CAT!$F$26), Claim_for_Reimbursement_CAT!$H$26,
IF(AND($DZ29 &gt;= Claim_for_Reimbursement_CAT!$D$27, $DZ29 &lt;= Claim_for_Reimbursement_CAT!$F$27), Claim_for_Reimbursement_CAT!$H$27,
IF(AND($DZ29 &gt;= Claim_for_Reimbursement_CAT!$D$28, $DZ29 &lt;= Claim_for_Reimbursement_CAT!$F$28), Claim_for_Reimbursement_CAT!$H$28,
IF(AND($DZ29 &gt;= Claim_for_Reimbursement_CAT!$D$29, $DZ29 &lt;= Claim_for_Reimbursement_CAT!$F$29), Claim_for_Reimbursement_CAT!$H$29,
IF(AND($DZ29 &gt;= Claim_for_Reimbursement_CAT!$D$30, $DZ29 &lt;= Claim_for_Reimbursement_CAT!$F$30), Claim_for_Reimbursement_CAT!$H$30,
IF(AND($DZ29 &gt;= Claim_for_Reimbursement_CAT!$D$31, $DZ29 &lt;= Claim_for_Reimbursement_CAT!$F$31), Claim_for_Reimbursement_CAT!$H$31,
IF(AND($DZ29 &gt;= Claim_for_Reimbursement_CAT!$D$32, $DZ29 &lt;= Claim_for_Reimbursement_CAT!$F$32), Claim_for_Reimbursement_CAT!$H$32,
IF(AND($DZ29 &gt;= Claim_for_Reimbursement_CAT!$D$33, $DZ29 &lt;= Claim_for_Reimbursement_CAT!$F$33), Claim_for_Reimbursement_CAT!$H$33,
IF(AND($DZ29 &gt;= Claim_for_Reimbursement_CAT!$D$34, $DZ29 &lt;= Claim_for_Reimbursement_CAT!$F$34), Claim_for_Reimbursement_CAT!$H$34, Claim_for_Reimbursement_CAT!$H$35))))))))))))</f>
        <v/>
      </c>
      <c r="EG29" s="373"/>
      <c r="EH29" s="373"/>
      <c r="EI29" s="373"/>
      <c r="EJ29" s="373"/>
      <c r="EK29" s="373"/>
      <c r="EL29" s="368"/>
      <c r="EM29" s="373"/>
      <c r="EN29" s="373"/>
      <c r="ES29" s="376" t="str">
        <f t="shared" si="13"/>
        <v/>
      </c>
      <c r="ET29" s="377" t="str">
        <f t="shared" si="22"/>
        <v xml:space="preserve">    </v>
      </c>
      <c r="EU29" s="377" t="str">
        <f t="shared" si="23"/>
        <v/>
      </c>
      <c r="EV29" s="377" t="str">
        <f t="shared" si="24"/>
        <v xml:space="preserve">24   </v>
      </c>
      <c r="EW29" s="378" t="str">
        <f>IF($H29 = "", "",
IF(OR($H29 = Lists_and_controls!$AO$9, $H29 = Lists_and_controls!$AO$11, $H29 = Lists_and_controls!$AO$14, $H29 = Lists_and_controls!$AO$16), MAX(Day_30),
IF(OR($H29 = Lists_and_controls!$AO$6, $H29 = Lists_and_controls!$AO$8, $H29 = Lists_and_controls!$AO$10, $H29 = Lists_and_controls!$AO$12, $H29 = Lists_and_controls!$AO$13, $H29 = Lists_and_controls!$AO$15, $H29 = Lists_and_controls!$AO$17), MAX(Day_31),
IF($H29 = Lists_and_controls!$AO$7, IF(INDEX(Leap_Year_YN, MATCH($G29, Year_2, 0)) = 1, MAX(Day_Feb_LY), MAX(Day_Feb) )))))</f>
        <v/>
      </c>
      <c r="EX29" s="377" t="str">
        <f t="shared" si="25"/>
        <v xml:space="preserve">  </v>
      </c>
      <c r="EY29" s="378"/>
    </row>
    <row r="30" spans="1:155" s="321" customFormat="1" ht="14" hidden="1" x14ac:dyDescent="0.3">
      <c r="A30" s="367">
        <v>25</v>
      </c>
      <c r="B30" s="368"/>
      <c r="C30" s="368"/>
      <c r="D30" s="368"/>
      <c r="E30" s="368"/>
      <c r="F30" s="368"/>
      <c r="G30" s="368"/>
      <c r="H30" s="368"/>
      <c r="I30" s="368"/>
      <c r="J30" s="369" t="str">
        <f t="shared" si="0"/>
        <v/>
      </c>
      <c r="K30" s="370" t="str">
        <f t="shared" si="1"/>
        <v/>
      </c>
      <c r="L30" s="368"/>
      <c r="M30" s="368"/>
      <c r="N30" s="368"/>
      <c r="O30" s="368"/>
      <c r="P30" s="368"/>
      <c r="Q30" s="368"/>
      <c r="R30" s="368"/>
      <c r="S30" s="371" t="str">
        <f t="shared" si="14"/>
        <v/>
      </c>
      <c r="T30" s="368"/>
      <c r="U30" s="368"/>
      <c r="V30" s="372"/>
      <c r="W30" s="372"/>
      <c r="X30" s="368"/>
      <c r="Y30" s="372"/>
      <c r="Z30" s="368"/>
      <c r="AA30" s="368"/>
      <c r="AB30" s="368"/>
      <c r="AC30" s="368"/>
      <c r="AD30" s="368"/>
      <c r="AE30" s="368"/>
      <c r="AF30" s="368"/>
      <c r="AG30" s="368"/>
      <c r="AH30" s="368"/>
      <c r="AI30" s="368"/>
      <c r="AJ30" s="368"/>
      <c r="AK30" s="373"/>
      <c r="AL30" s="368"/>
      <c r="AM30" s="373"/>
      <c r="AN30" s="373"/>
      <c r="AO30" s="373"/>
      <c r="AP30" s="373"/>
      <c r="AQ30" s="373"/>
      <c r="AR30" s="373"/>
      <c r="AS30" s="373"/>
      <c r="AT30" s="373"/>
      <c r="AU30" s="373"/>
      <c r="AV30" s="373"/>
      <c r="AW30" s="373"/>
      <c r="AX30" s="373"/>
      <c r="AY30" s="373"/>
      <c r="AZ30" s="373"/>
      <c r="BA30" s="373"/>
      <c r="BB30" s="373"/>
      <c r="BC30" s="374">
        <f t="shared" si="15"/>
        <v>0</v>
      </c>
      <c r="BD30" s="373"/>
      <c r="BE30" s="373"/>
      <c r="BF30" s="373"/>
      <c r="BG30" s="373"/>
      <c r="BH30" s="373"/>
      <c r="BI30" s="373"/>
      <c r="BJ30" s="373"/>
      <c r="BK30" s="373"/>
      <c r="BL30" s="373"/>
      <c r="BM30" s="373"/>
      <c r="BN30" s="373"/>
      <c r="BO30" s="373"/>
      <c r="BP30" s="373"/>
      <c r="BQ30" s="373"/>
      <c r="BR30" s="373"/>
      <c r="BS30" s="374">
        <f t="shared" si="2"/>
        <v>0</v>
      </c>
      <c r="BT30" s="374">
        <f t="shared" si="16"/>
        <v>0</v>
      </c>
      <c r="BU30" s="374">
        <f t="shared" si="16"/>
        <v>0</v>
      </c>
      <c r="BV30" s="374">
        <f t="shared" si="27"/>
        <v>0</v>
      </c>
      <c r="BW30" s="374">
        <f t="shared" si="27"/>
        <v>0</v>
      </c>
      <c r="BX30" s="374">
        <f t="shared" si="27"/>
        <v>0</v>
      </c>
      <c r="BY30" s="374">
        <f t="shared" si="27"/>
        <v>0</v>
      </c>
      <c r="BZ30" s="374">
        <f t="shared" si="27"/>
        <v>0</v>
      </c>
      <c r="CA30" s="374">
        <f t="shared" si="27"/>
        <v>0</v>
      </c>
      <c r="CB30" s="374">
        <f t="shared" si="27"/>
        <v>0</v>
      </c>
      <c r="CC30" s="374">
        <f t="shared" si="27"/>
        <v>0</v>
      </c>
      <c r="CD30" s="374">
        <f t="shared" si="27"/>
        <v>0</v>
      </c>
      <c r="CE30" s="374">
        <f t="shared" si="27"/>
        <v>0</v>
      </c>
      <c r="CF30" s="374">
        <f t="shared" si="27"/>
        <v>0</v>
      </c>
      <c r="CG30" s="374">
        <f t="shared" si="27"/>
        <v>0</v>
      </c>
      <c r="CH30" s="374">
        <f t="shared" si="27"/>
        <v>0</v>
      </c>
      <c r="CI30" s="374">
        <f t="shared" si="27"/>
        <v>0</v>
      </c>
      <c r="CJ30" s="368"/>
      <c r="CK30" s="368"/>
      <c r="CL30" s="373"/>
      <c r="CM30" s="375"/>
      <c r="CN30" s="371" t="s">
        <v>176</v>
      </c>
      <c r="CO30" s="373"/>
      <c r="CP30" s="373"/>
      <c r="CQ30" s="374">
        <f t="shared" si="4"/>
        <v>0</v>
      </c>
      <c r="CR30" s="373"/>
      <c r="CS30" s="373"/>
      <c r="CT30" s="374">
        <f t="shared" si="5"/>
        <v>0</v>
      </c>
      <c r="CU30" s="375"/>
      <c r="CV30" s="368"/>
      <c r="CW30" s="368"/>
      <c r="CX30" s="368"/>
      <c r="CY30" s="368"/>
      <c r="CZ30" s="368"/>
      <c r="DA30" s="368"/>
      <c r="DB30" s="368"/>
      <c r="DC30" s="368"/>
      <c r="DD30" s="368"/>
      <c r="DE30" s="368"/>
      <c r="DF30" s="368"/>
      <c r="DG30" s="375"/>
      <c r="DH30" s="371" t="s">
        <v>176</v>
      </c>
      <c r="DI30" s="373"/>
      <c r="DJ30" s="373"/>
      <c r="DK30" s="374">
        <f t="shared" si="26"/>
        <v>0</v>
      </c>
      <c r="DL30" s="373"/>
      <c r="DM30" s="373"/>
      <c r="DN30" s="374">
        <f t="shared" si="6"/>
        <v>0</v>
      </c>
      <c r="DO30" s="368"/>
      <c r="DP30" s="371" t="str">
        <f t="shared" si="17"/>
        <v/>
      </c>
      <c r="DQ30" s="374">
        <f t="shared" si="18"/>
        <v>0</v>
      </c>
      <c r="DR30" s="374">
        <f t="shared" si="7"/>
        <v>0</v>
      </c>
      <c r="DS30" s="374">
        <f t="shared" si="8"/>
        <v>0</v>
      </c>
      <c r="DT30" s="374">
        <f t="shared" si="19"/>
        <v>0</v>
      </c>
      <c r="DU30" s="374">
        <f t="shared" si="20"/>
        <v>0</v>
      </c>
      <c r="DV30" s="374">
        <f>Deduct_dependent * COUNTIFS(Part_8!$A:$A, $EV30)</f>
        <v>0</v>
      </c>
      <c r="DW30" s="374">
        <f t="shared" si="9"/>
        <v>0</v>
      </c>
      <c r="DX30" s="374">
        <f t="shared" si="10"/>
        <v>0</v>
      </c>
      <c r="DY30" s="374">
        <f t="shared" si="11"/>
        <v>0</v>
      </c>
      <c r="DZ30" s="374">
        <f t="shared" si="12"/>
        <v>0</v>
      </c>
      <c r="EA30" s="373"/>
      <c r="EB30" s="373"/>
      <c r="EC30" s="373"/>
      <c r="ED30" s="374" t="str">
        <f t="shared" si="21"/>
        <v/>
      </c>
      <c r="EE30" s="374"/>
      <c r="EF30" s="374" t="str">
        <f>IF(AND($AN30 = "", $AO30 = "", $AP30 = "", $AQ30 = "", $AR30 = "", $AS30 = "", $AT30 = "", $AU30 = "", $AV30 = "", $AW30 = "", $AX30 = "", $AY30 = "", $AZ30 = "", $BA30 = "", $BB30 = "",
$BD30= "", $BE30 = "", $BF30 = "", $BG30 = "", $BH30 = "", $BI30 = "", $BJ30 = "", $BK30 = "", $BL30 = "", $BM30 = "", $BN30 = "", $BO30 = "", $BP30 = "", $BQ30 = "", $BR30 = ""), "",
IF($DZ30 &lt;= Claim_for_Reimbursement_CAT!$F$24, Claim_for_Reimbursement_CAT!$H$24,
IF(AND($DZ30 &gt;= Claim_for_Reimbursement_CAT!$D$25, $DZ30 &lt;= Claim_for_Reimbursement_CAT!$F$25), Claim_for_Reimbursement_CAT!$H$25,
IF(AND($DZ30 &gt;= Claim_for_Reimbursement_CAT!$D$26, $DZ30 &lt;= Claim_for_Reimbursement_CAT!$F$26), Claim_for_Reimbursement_CAT!$H$26,
IF(AND($DZ30 &gt;= Claim_for_Reimbursement_CAT!$D$27, $DZ30 &lt;= Claim_for_Reimbursement_CAT!$F$27), Claim_for_Reimbursement_CAT!$H$27,
IF(AND($DZ30 &gt;= Claim_for_Reimbursement_CAT!$D$28, $DZ30 &lt;= Claim_for_Reimbursement_CAT!$F$28), Claim_for_Reimbursement_CAT!$H$28,
IF(AND($DZ30 &gt;= Claim_for_Reimbursement_CAT!$D$29, $DZ30 &lt;= Claim_for_Reimbursement_CAT!$F$29), Claim_for_Reimbursement_CAT!$H$29,
IF(AND($DZ30 &gt;= Claim_for_Reimbursement_CAT!$D$30, $DZ30 &lt;= Claim_for_Reimbursement_CAT!$F$30), Claim_for_Reimbursement_CAT!$H$30,
IF(AND($DZ30 &gt;= Claim_for_Reimbursement_CAT!$D$31, $DZ30 &lt;= Claim_for_Reimbursement_CAT!$F$31), Claim_for_Reimbursement_CAT!$H$31,
IF(AND($DZ30 &gt;= Claim_for_Reimbursement_CAT!$D$32, $DZ30 &lt;= Claim_for_Reimbursement_CAT!$F$32), Claim_for_Reimbursement_CAT!$H$32,
IF(AND($DZ30 &gt;= Claim_for_Reimbursement_CAT!$D$33, $DZ30 &lt;= Claim_for_Reimbursement_CAT!$F$33), Claim_for_Reimbursement_CAT!$H$33,
IF(AND($DZ30 &gt;= Claim_for_Reimbursement_CAT!$D$34, $DZ30 &lt;= Claim_for_Reimbursement_CAT!$F$34), Claim_for_Reimbursement_CAT!$H$34, Claim_for_Reimbursement_CAT!$H$35))))))))))))</f>
        <v/>
      </c>
      <c r="EG30" s="373"/>
      <c r="EH30" s="373"/>
      <c r="EI30" s="373"/>
      <c r="EJ30" s="373"/>
      <c r="EK30" s="373"/>
      <c r="EL30" s="368"/>
      <c r="EM30" s="373"/>
      <c r="EN30" s="373"/>
      <c r="ES30" s="376" t="str">
        <f t="shared" si="13"/>
        <v/>
      </c>
      <c r="ET30" s="377" t="str">
        <f t="shared" si="22"/>
        <v xml:space="preserve">    </v>
      </c>
      <c r="EU30" s="377" t="str">
        <f t="shared" si="23"/>
        <v/>
      </c>
      <c r="EV30" s="377" t="str">
        <f t="shared" si="24"/>
        <v xml:space="preserve">25   </v>
      </c>
      <c r="EW30" s="378" t="str">
        <f>IF($H30 = "", "",
IF(OR($H30 = Lists_and_controls!$AO$9, $H30 = Lists_and_controls!$AO$11, $H30 = Lists_and_controls!$AO$14, $H30 = Lists_and_controls!$AO$16), MAX(Day_30),
IF(OR($H30 = Lists_and_controls!$AO$6, $H30 = Lists_and_controls!$AO$8, $H30 = Lists_and_controls!$AO$10, $H30 = Lists_and_controls!$AO$12, $H30 = Lists_and_controls!$AO$13, $H30 = Lists_and_controls!$AO$15, $H30 = Lists_and_controls!$AO$17), MAX(Day_31),
IF($H30 = Lists_and_controls!$AO$7, IF(INDEX(Leap_Year_YN, MATCH($G30, Year_2, 0)) = 1, MAX(Day_Feb_LY), MAX(Day_Feb) )))))</f>
        <v/>
      </c>
      <c r="EX30" s="377" t="str">
        <f t="shared" si="25"/>
        <v xml:space="preserve">  </v>
      </c>
      <c r="EY30" s="378"/>
    </row>
    <row r="31" spans="1:155" s="321" customFormat="1" ht="14" hidden="1" x14ac:dyDescent="0.3">
      <c r="A31" s="367">
        <v>26</v>
      </c>
      <c r="B31" s="368"/>
      <c r="C31" s="368"/>
      <c r="D31" s="368"/>
      <c r="E31" s="368"/>
      <c r="F31" s="368"/>
      <c r="G31" s="368"/>
      <c r="H31" s="368"/>
      <c r="I31" s="368"/>
      <c r="J31" s="369" t="str">
        <f t="shared" si="0"/>
        <v/>
      </c>
      <c r="K31" s="370" t="str">
        <f t="shared" si="1"/>
        <v/>
      </c>
      <c r="L31" s="368"/>
      <c r="M31" s="368"/>
      <c r="N31" s="368"/>
      <c r="O31" s="368"/>
      <c r="P31" s="368"/>
      <c r="Q31" s="368"/>
      <c r="R31" s="368"/>
      <c r="S31" s="371" t="str">
        <f t="shared" si="14"/>
        <v/>
      </c>
      <c r="T31" s="368"/>
      <c r="U31" s="368"/>
      <c r="V31" s="372"/>
      <c r="W31" s="372"/>
      <c r="X31" s="368"/>
      <c r="Y31" s="372"/>
      <c r="Z31" s="368"/>
      <c r="AA31" s="368"/>
      <c r="AB31" s="368"/>
      <c r="AC31" s="368"/>
      <c r="AD31" s="368"/>
      <c r="AE31" s="368"/>
      <c r="AF31" s="368"/>
      <c r="AG31" s="368"/>
      <c r="AH31" s="368"/>
      <c r="AI31" s="368"/>
      <c r="AJ31" s="368"/>
      <c r="AK31" s="373"/>
      <c r="AL31" s="368"/>
      <c r="AM31" s="373"/>
      <c r="AN31" s="373"/>
      <c r="AO31" s="373"/>
      <c r="AP31" s="373"/>
      <c r="AQ31" s="373"/>
      <c r="AR31" s="373"/>
      <c r="AS31" s="373"/>
      <c r="AT31" s="373"/>
      <c r="AU31" s="373"/>
      <c r="AV31" s="373"/>
      <c r="AW31" s="373"/>
      <c r="AX31" s="373"/>
      <c r="AY31" s="373"/>
      <c r="AZ31" s="373"/>
      <c r="BA31" s="373"/>
      <c r="BB31" s="373"/>
      <c r="BC31" s="374">
        <f t="shared" si="15"/>
        <v>0</v>
      </c>
      <c r="BD31" s="373"/>
      <c r="BE31" s="373"/>
      <c r="BF31" s="373"/>
      <c r="BG31" s="373"/>
      <c r="BH31" s="373"/>
      <c r="BI31" s="373"/>
      <c r="BJ31" s="373"/>
      <c r="BK31" s="373"/>
      <c r="BL31" s="373"/>
      <c r="BM31" s="373"/>
      <c r="BN31" s="373"/>
      <c r="BO31" s="373"/>
      <c r="BP31" s="373"/>
      <c r="BQ31" s="373"/>
      <c r="BR31" s="373"/>
      <c r="BS31" s="374">
        <f t="shared" si="2"/>
        <v>0</v>
      </c>
      <c r="BT31" s="374">
        <f t="shared" si="16"/>
        <v>0</v>
      </c>
      <c r="BU31" s="374">
        <f t="shared" si="16"/>
        <v>0</v>
      </c>
      <c r="BV31" s="374">
        <f t="shared" si="27"/>
        <v>0</v>
      </c>
      <c r="BW31" s="374">
        <f t="shared" si="27"/>
        <v>0</v>
      </c>
      <c r="BX31" s="374">
        <f t="shared" si="27"/>
        <v>0</v>
      </c>
      <c r="BY31" s="374">
        <f t="shared" si="27"/>
        <v>0</v>
      </c>
      <c r="BZ31" s="374">
        <f t="shared" si="27"/>
        <v>0</v>
      </c>
      <c r="CA31" s="374">
        <f t="shared" si="27"/>
        <v>0</v>
      </c>
      <c r="CB31" s="374">
        <f t="shared" si="27"/>
        <v>0</v>
      </c>
      <c r="CC31" s="374">
        <f t="shared" si="27"/>
        <v>0</v>
      </c>
      <c r="CD31" s="374">
        <f t="shared" si="27"/>
        <v>0</v>
      </c>
      <c r="CE31" s="374">
        <f t="shared" si="27"/>
        <v>0</v>
      </c>
      <c r="CF31" s="374">
        <f t="shared" si="27"/>
        <v>0</v>
      </c>
      <c r="CG31" s="374">
        <f t="shared" si="27"/>
        <v>0</v>
      </c>
      <c r="CH31" s="374">
        <f t="shared" si="27"/>
        <v>0</v>
      </c>
      <c r="CI31" s="374">
        <f t="shared" si="27"/>
        <v>0</v>
      </c>
      <c r="CJ31" s="368"/>
      <c r="CK31" s="368"/>
      <c r="CL31" s="373"/>
      <c r="CM31" s="375"/>
      <c r="CN31" s="371" t="s">
        <v>176</v>
      </c>
      <c r="CO31" s="373"/>
      <c r="CP31" s="373"/>
      <c r="CQ31" s="374">
        <f t="shared" si="4"/>
        <v>0</v>
      </c>
      <c r="CR31" s="373"/>
      <c r="CS31" s="373"/>
      <c r="CT31" s="374">
        <f t="shared" si="5"/>
        <v>0</v>
      </c>
      <c r="CU31" s="375"/>
      <c r="CV31" s="368"/>
      <c r="CW31" s="368"/>
      <c r="CX31" s="368"/>
      <c r="CY31" s="368"/>
      <c r="CZ31" s="368"/>
      <c r="DA31" s="368"/>
      <c r="DB31" s="368"/>
      <c r="DC31" s="368"/>
      <c r="DD31" s="368"/>
      <c r="DE31" s="368"/>
      <c r="DF31" s="368"/>
      <c r="DG31" s="375"/>
      <c r="DH31" s="371" t="s">
        <v>176</v>
      </c>
      <c r="DI31" s="373"/>
      <c r="DJ31" s="373"/>
      <c r="DK31" s="374">
        <f t="shared" si="26"/>
        <v>0</v>
      </c>
      <c r="DL31" s="373"/>
      <c r="DM31" s="373"/>
      <c r="DN31" s="374">
        <f t="shared" si="6"/>
        <v>0</v>
      </c>
      <c r="DO31" s="368"/>
      <c r="DP31" s="371" t="str">
        <f t="shared" si="17"/>
        <v/>
      </c>
      <c r="DQ31" s="374">
        <f t="shared" si="18"/>
        <v>0</v>
      </c>
      <c r="DR31" s="374">
        <f t="shared" si="7"/>
        <v>0</v>
      </c>
      <c r="DS31" s="374">
        <f t="shared" si="8"/>
        <v>0</v>
      </c>
      <c r="DT31" s="374">
        <f t="shared" si="19"/>
        <v>0</v>
      </c>
      <c r="DU31" s="374">
        <f t="shared" si="20"/>
        <v>0</v>
      </c>
      <c r="DV31" s="374">
        <f>Deduct_dependent * COUNTIFS(Part_8!$A:$A, $EV31)</f>
        <v>0</v>
      </c>
      <c r="DW31" s="374">
        <f t="shared" si="9"/>
        <v>0</v>
      </c>
      <c r="DX31" s="374">
        <f t="shared" si="10"/>
        <v>0</v>
      </c>
      <c r="DY31" s="374">
        <f t="shared" si="11"/>
        <v>0</v>
      </c>
      <c r="DZ31" s="374">
        <f t="shared" si="12"/>
        <v>0</v>
      </c>
      <c r="EA31" s="373"/>
      <c r="EB31" s="373"/>
      <c r="EC31" s="373"/>
      <c r="ED31" s="374" t="str">
        <f t="shared" si="21"/>
        <v/>
      </c>
      <c r="EE31" s="374"/>
      <c r="EF31" s="374" t="str">
        <f>IF(AND($AN31 = "", $AO31 = "", $AP31 = "", $AQ31 = "", $AR31 = "", $AS31 = "", $AT31 = "", $AU31 = "", $AV31 = "", $AW31 = "", $AX31 = "", $AY31 = "", $AZ31 = "", $BA31 = "", $BB31 = "",
$BD31= "", $BE31 = "", $BF31 = "", $BG31 = "", $BH31 = "", $BI31 = "", $BJ31 = "", $BK31 = "", $BL31 = "", $BM31 = "", $BN31 = "", $BO31 = "", $BP31 = "", $BQ31 = "", $BR31 = ""), "",
IF($DZ31 &lt;= Claim_for_Reimbursement_CAT!$F$24, Claim_for_Reimbursement_CAT!$H$24,
IF(AND($DZ31 &gt;= Claim_for_Reimbursement_CAT!$D$25, $DZ31 &lt;= Claim_for_Reimbursement_CAT!$F$25), Claim_for_Reimbursement_CAT!$H$25,
IF(AND($DZ31 &gt;= Claim_for_Reimbursement_CAT!$D$26, $DZ31 &lt;= Claim_for_Reimbursement_CAT!$F$26), Claim_for_Reimbursement_CAT!$H$26,
IF(AND($DZ31 &gt;= Claim_for_Reimbursement_CAT!$D$27, $DZ31 &lt;= Claim_for_Reimbursement_CAT!$F$27), Claim_for_Reimbursement_CAT!$H$27,
IF(AND($DZ31 &gt;= Claim_for_Reimbursement_CAT!$D$28, $DZ31 &lt;= Claim_for_Reimbursement_CAT!$F$28), Claim_for_Reimbursement_CAT!$H$28,
IF(AND($DZ31 &gt;= Claim_for_Reimbursement_CAT!$D$29, $DZ31 &lt;= Claim_for_Reimbursement_CAT!$F$29), Claim_for_Reimbursement_CAT!$H$29,
IF(AND($DZ31 &gt;= Claim_for_Reimbursement_CAT!$D$30, $DZ31 &lt;= Claim_for_Reimbursement_CAT!$F$30), Claim_for_Reimbursement_CAT!$H$30,
IF(AND($DZ31 &gt;= Claim_for_Reimbursement_CAT!$D$31, $DZ31 &lt;= Claim_for_Reimbursement_CAT!$F$31), Claim_for_Reimbursement_CAT!$H$31,
IF(AND($DZ31 &gt;= Claim_for_Reimbursement_CAT!$D$32, $DZ31 &lt;= Claim_for_Reimbursement_CAT!$F$32), Claim_for_Reimbursement_CAT!$H$32,
IF(AND($DZ31 &gt;= Claim_for_Reimbursement_CAT!$D$33, $DZ31 &lt;= Claim_for_Reimbursement_CAT!$F$33), Claim_for_Reimbursement_CAT!$H$33,
IF(AND($DZ31 &gt;= Claim_for_Reimbursement_CAT!$D$34, $DZ31 &lt;= Claim_for_Reimbursement_CAT!$F$34), Claim_for_Reimbursement_CAT!$H$34, Claim_for_Reimbursement_CAT!$H$35))))))))))))</f>
        <v/>
      </c>
      <c r="EG31" s="373"/>
      <c r="EH31" s="373"/>
      <c r="EI31" s="373"/>
      <c r="EJ31" s="373"/>
      <c r="EK31" s="373"/>
      <c r="EL31" s="368"/>
      <c r="EM31" s="373"/>
      <c r="EN31" s="373"/>
      <c r="ES31" s="376" t="str">
        <f t="shared" si="13"/>
        <v/>
      </c>
      <c r="ET31" s="377" t="str">
        <f t="shared" si="22"/>
        <v xml:space="preserve">    </v>
      </c>
      <c r="EU31" s="377" t="str">
        <f t="shared" si="23"/>
        <v/>
      </c>
      <c r="EV31" s="377" t="str">
        <f t="shared" si="24"/>
        <v xml:space="preserve">26   </v>
      </c>
      <c r="EW31" s="378" t="str">
        <f>IF($H31 = "", "",
IF(OR($H31 = Lists_and_controls!$AO$9, $H31 = Lists_and_controls!$AO$11, $H31 = Lists_and_controls!$AO$14, $H31 = Lists_and_controls!$AO$16), MAX(Day_30),
IF(OR($H31 = Lists_and_controls!$AO$6, $H31 = Lists_and_controls!$AO$8, $H31 = Lists_and_controls!$AO$10, $H31 = Lists_and_controls!$AO$12, $H31 = Lists_and_controls!$AO$13, $H31 = Lists_and_controls!$AO$15, $H31 = Lists_and_controls!$AO$17), MAX(Day_31),
IF($H31 = Lists_and_controls!$AO$7, IF(INDEX(Leap_Year_YN, MATCH($G31, Year_2, 0)) = 1, MAX(Day_Feb_LY), MAX(Day_Feb) )))))</f>
        <v/>
      </c>
      <c r="EX31" s="377" t="str">
        <f t="shared" si="25"/>
        <v xml:space="preserve">  </v>
      </c>
      <c r="EY31" s="378"/>
    </row>
    <row r="32" spans="1:155" s="321" customFormat="1" ht="14" hidden="1" x14ac:dyDescent="0.3">
      <c r="A32" s="367">
        <v>27</v>
      </c>
      <c r="B32" s="368"/>
      <c r="C32" s="368"/>
      <c r="D32" s="368"/>
      <c r="E32" s="368"/>
      <c r="F32" s="368"/>
      <c r="G32" s="368"/>
      <c r="H32" s="368"/>
      <c r="I32" s="368"/>
      <c r="J32" s="369" t="str">
        <f t="shared" si="0"/>
        <v/>
      </c>
      <c r="K32" s="370" t="str">
        <f t="shared" si="1"/>
        <v/>
      </c>
      <c r="L32" s="368"/>
      <c r="M32" s="368"/>
      <c r="N32" s="368"/>
      <c r="O32" s="368"/>
      <c r="P32" s="368"/>
      <c r="Q32" s="368"/>
      <c r="R32" s="368"/>
      <c r="S32" s="371" t="str">
        <f t="shared" si="14"/>
        <v/>
      </c>
      <c r="T32" s="368"/>
      <c r="U32" s="368"/>
      <c r="V32" s="372"/>
      <c r="W32" s="372"/>
      <c r="X32" s="368"/>
      <c r="Y32" s="372"/>
      <c r="Z32" s="368"/>
      <c r="AA32" s="368"/>
      <c r="AB32" s="368"/>
      <c r="AC32" s="368"/>
      <c r="AD32" s="368"/>
      <c r="AE32" s="368"/>
      <c r="AF32" s="368"/>
      <c r="AG32" s="368"/>
      <c r="AH32" s="368"/>
      <c r="AI32" s="368"/>
      <c r="AJ32" s="368"/>
      <c r="AK32" s="373"/>
      <c r="AL32" s="368"/>
      <c r="AM32" s="373"/>
      <c r="AN32" s="373"/>
      <c r="AO32" s="373"/>
      <c r="AP32" s="373"/>
      <c r="AQ32" s="373"/>
      <c r="AR32" s="373"/>
      <c r="AS32" s="373"/>
      <c r="AT32" s="373"/>
      <c r="AU32" s="373"/>
      <c r="AV32" s="373"/>
      <c r="AW32" s="373"/>
      <c r="AX32" s="373"/>
      <c r="AY32" s="373"/>
      <c r="AZ32" s="373"/>
      <c r="BA32" s="373"/>
      <c r="BB32" s="373"/>
      <c r="BC32" s="374">
        <f t="shared" si="15"/>
        <v>0</v>
      </c>
      <c r="BD32" s="373"/>
      <c r="BE32" s="373"/>
      <c r="BF32" s="373"/>
      <c r="BG32" s="373"/>
      <c r="BH32" s="373"/>
      <c r="BI32" s="373"/>
      <c r="BJ32" s="373"/>
      <c r="BK32" s="373"/>
      <c r="BL32" s="373"/>
      <c r="BM32" s="373"/>
      <c r="BN32" s="373"/>
      <c r="BO32" s="373"/>
      <c r="BP32" s="373"/>
      <c r="BQ32" s="373"/>
      <c r="BR32" s="373"/>
      <c r="BS32" s="374">
        <f t="shared" si="2"/>
        <v>0</v>
      </c>
      <c r="BT32" s="374">
        <f t="shared" si="16"/>
        <v>0</v>
      </c>
      <c r="BU32" s="374">
        <f t="shared" si="16"/>
        <v>0</v>
      </c>
      <c r="BV32" s="374">
        <f t="shared" si="27"/>
        <v>0</v>
      </c>
      <c r="BW32" s="374">
        <f t="shared" si="27"/>
        <v>0</v>
      </c>
      <c r="BX32" s="374">
        <f t="shared" si="27"/>
        <v>0</v>
      </c>
      <c r="BY32" s="374">
        <f t="shared" si="27"/>
        <v>0</v>
      </c>
      <c r="BZ32" s="374">
        <f t="shared" si="27"/>
        <v>0</v>
      </c>
      <c r="CA32" s="374">
        <f t="shared" si="27"/>
        <v>0</v>
      </c>
      <c r="CB32" s="374">
        <f t="shared" si="27"/>
        <v>0</v>
      </c>
      <c r="CC32" s="374">
        <f t="shared" si="27"/>
        <v>0</v>
      </c>
      <c r="CD32" s="374">
        <f t="shared" si="27"/>
        <v>0</v>
      </c>
      <c r="CE32" s="374">
        <f t="shared" si="27"/>
        <v>0</v>
      </c>
      <c r="CF32" s="374">
        <f t="shared" si="27"/>
        <v>0</v>
      </c>
      <c r="CG32" s="374">
        <f t="shared" si="27"/>
        <v>0</v>
      </c>
      <c r="CH32" s="374">
        <f t="shared" si="27"/>
        <v>0</v>
      </c>
      <c r="CI32" s="374">
        <f t="shared" si="27"/>
        <v>0</v>
      </c>
      <c r="CJ32" s="368"/>
      <c r="CK32" s="368"/>
      <c r="CL32" s="373"/>
      <c r="CM32" s="375"/>
      <c r="CN32" s="371" t="s">
        <v>176</v>
      </c>
      <c r="CO32" s="373"/>
      <c r="CP32" s="373"/>
      <c r="CQ32" s="374">
        <f t="shared" si="4"/>
        <v>0</v>
      </c>
      <c r="CR32" s="373"/>
      <c r="CS32" s="373"/>
      <c r="CT32" s="374">
        <f t="shared" si="5"/>
        <v>0</v>
      </c>
      <c r="CU32" s="375"/>
      <c r="CV32" s="368"/>
      <c r="CW32" s="368"/>
      <c r="CX32" s="368"/>
      <c r="CY32" s="368"/>
      <c r="CZ32" s="368"/>
      <c r="DA32" s="368"/>
      <c r="DB32" s="368"/>
      <c r="DC32" s="368"/>
      <c r="DD32" s="368"/>
      <c r="DE32" s="368"/>
      <c r="DF32" s="368"/>
      <c r="DG32" s="375"/>
      <c r="DH32" s="371" t="s">
        <v>176</v>
      </c>
      <c r="DI32" s="373"/>
      <c r="DJ32" s="373"/>
      <c r="DK32" s="374">
        <f t="shared" si="26"/>
        <v>0</v>
      </c>
      <c r="DL32" s="373"/>
      <c r="DM32" s="373"/>
      <c r="DN32" s="374">
        <f t="shared" si="6"/>
        <v>0</v>
      </c>
      <c r="DO32" s="368"/>
      <c r="DP32" s="371" t="str">
        <f t="shared" si="17"/>
        <v/>
      </c>
      <c r="DQ32" s="374">
        <f t="shared" si="18"/>
        <v>0</v>
      </c>
      <c r="DR32" s="374">
        <f t="shared" si="7"/>
        <v>0</v>
      </c>
      <c r="DS32" s="374">
        <f t="shared" si="8"/>
        <v>0</v>
      </c>
      <c r="DT32" s="374">
        <f t="shared" si="19"/>
        <v>0</v>
      </c>
      <c r="DU32" s="374">
        <f t="shared" si="20"/>
        <v>0</v>
      </c>
      <c r="DV32" s="374">
        <f>Deduct_dependent * COUNTIFS(Part_8!$A:$A, $EV32)</f>
        <v>0</v>
      </c>
      <c r="DW32" s="374">
        <f t="shared" si="9"/>
        <v>0</v>
      </c>
      <c r="DX32" s="374">
        <f t="shared" si="10"/>
        <v>0</v>
      </c>
      <c r="DY32" s="374">
        <f t="shared" si="11"/>
        <v>0</v>
      </c>
      <c r="DZ32" s="374">
        <f t="shared" si="12"/>
        <v>0</v>
      </c>
      <c r="EA32" s="373"/>
      <c r="EB32" s="373"/>
      <c r="EC32" s="373"/>
      <c r="ED32" s="374" t="str">
        <f t="shared" si="21"/>
        <v/>
      </c>
      <c r="EE32" s="374"/>
      <c r="EF32" s="374" t="str">
        <f>IF(AND($AN32 = "", $AO32 = "", $AP32 = "", $AQ32 = "", $AR32 = "", $AS32 = "", $AT32 = "", $AU32 = "", $AV32 = "", $AW32 = "", $AX32 = "", $AY32 = "", $AZ32 = "", $BA32 = "", $BB32 = "",
$BD32= "", $BE32 = "", $BF32 = "", $BG32 = "", $BH32 = "", $BI32 = "", $BJ32 = "", $BK32 = "", $BL32 = "", $BM32 = "", $BN32 = "", $BO32 = "", $BP32 = "", $BQ32 = "", $BR32 = ""), "",
IF($DZ32 &lt;= Claim_for_Reimbursement_CAT!$F$24, Claim_for_Reimbursement_CAT!$H$24,
IF(AND($DZ32 &gt;= Claim_for_Reimbursement_CAT!$D$25, $DZ32 &lt;= Claim_for_Reimbursement_CAT!$F$25), Claim_for_Reimbursement_CAT!$H$25,
IF(AND($DZ32 &gt;= Claim_for_Reimbursement_CAT!$D$26, $DZ32 &lt;= Claim_for_Reimbursement_CAT!$F$26), Claim_for_Reimbursement_CAT!$H$26,
IF(AND($DZ32 &gt;= Claim_for_Reimbursement_CAT!$D$27, $DZ32 &lt;= Claim_for_Reimbursement_CAT!$F$27), Claim_for_Reimbursement_CAT!$H$27,
IF(AND($DZ32 &gt;= Claim_for_Reimbursement_CAT!$D$28, $DZ32 &lt;= Claim_for_Reimbursement_CAT!$F$28), Claim_for_Reimbursement_CAT!$H$28,
IF(AND($DZ32 &gt;= Claim_for_Reimbursement_CAT!$D$29, $DZ32 &lt;= Claim_for_Reimbursement_CAT!$F$29), Claim_for_Reimbursement_CAT!$H$29,
IF(AND($DZ32 &gt;= Claim_for_Reimbursement_CAT!$D$30, $DZ32 &lt;= Claim_for_Reimbursement_CAT!$F$30), Claim_for_Reimbursement_CAT!$H$30,
IF(AND($DZ32 &gt;= Claim_for_Reimbursement_CAT!$D$31, $DZ32 &lt;= Claim_for_Reimbursement_CAT!$F$31), Claim_for_Reimbursement_CAT!$H$31,
IF(AND($DZ32 &gt;= Claim_for_Reimbursement_CAT!$D$32, $DZ32 &lt;= Claim_for_Reimbursement_CAT!$F$32), Claim_for_Reimbursement_CAT!$H$32,
IF(AND($DZ32 &gt;= Claim_for_Reimbursement_CAT!$D$33, $DZ32 &lt;= Claim_for_Reimbursement_CAT!$F$33), Claim_for_Reimbursement_CAT!$H$33,
IF(AND($DZ32 &gt;= Claim_for_Reimbursement_CAT!$D$34, $DZ32 &lt;= Claim_for_Reimbursement_CAT!$F$34), Claim_for_Reimbursement_CAT!$H$34, Claim_for_Reimbursement_CAT!$H$35))))))))))))</f>
        <v/>
      </c>
      <c r="EG32" s="373"/>
      <c r="EH32" s="373"/>
      <c r="EI32" s="373"/>
      <c r="EJ32" s="373"/>
      <c r="EK32" s="373"/>
      <c r="EL32" s="368"/>
      <c r="EM32" s="373"/>
      <c r="EN32" s="373"/>
      <c r="ES32" s="376" t="str">
        <f t="shared" si="13"/>
        <v/>
      </c>
      <c r="ET32" s="377" t="str">
        <f t="shared" si="22"/>
        <v xml:space="preserve">    </v>
      </c>
      <c r="EU32" s="377" t="str">
        <f t="shared" si="23"/>
        <v/>
      </c>
      <c r="EV32" s="377" t="str">
        <f t="shared" si="24"/>
        <v xml:space="preserve">27   </v>
      </c>
      <c r="EW32" s="378" t="str">
        <f>IF($H32 = "", "",
IF(OR($H32 = Lists_and_controls!$AO$9, $H32 = Lists_and_controls!$AO$11, $H32 = Lists_and_controls!$AO$14, $H32 = Lists_and_controls!$AO$16), MAX(Day_30),
IF(OR($H32 = Lists_and_controls!$AO$6, $H32 = Lists_and_controls!$AO$8, $H32 = Lists_and_controls!$AO$10, $H32 = Lists_and_controls!$AO$12, $H32 = Lists_and_controls!$AO$13, $H32 = Lists_and_controls!$AO$15, $H32 = Lists_and_controls!$AO$17), MAX(Day_31),
IF($H32 = Lists_and_controls!$AO$7, IF(INDEX(Leap_Year_YN, MATCH($G32, Year_2, 0)) = 1, MAX(Day_Feb_LY), MAX(Day_Feb) )))))</f>
        <v/>
      </c>
      <c r="EX32" s="377" t="str">
        <f t="shared" si="25"/>
        <v xml:space="preserve">  </v>
      </c>
      <c r="EY32" s="378"/>
    </row>
    <row r="33" spans="1:155" s="321" customFormat="1" ht="14" hidden="1" x14ac:dyDescent="0.3">
      <c r="A33" s="367">
        <v>28</v>
      </c>
      <c r="B33" s="368"/>
      <c r="C33" s="368"/>
      <c r="D33" s="368"/>
      <c r="E33" s="368"/>
      <c r="F33" s="368"/>
      <c r="G33" s="368"/>
      <c r="H33" s="368"/>
      <c r="I33" s="368"/>
      <c r="J33" s="369" t="str">
        <f t="shared" si="0"/>
        <v/>
      </c>
      <c r="K33" s="370" t="str">
        <f t="shared" si="1"/>
        <v/>
      </c>
      <c r="L33" s="368"/>
      <c r="M33" s="368"/>
      <c r="N33" s="368"/>
      <c r="O33" s="368"/>
      <c r="P33" s="368"/>
      <c r="Q33" s="368"/>
      <c r="R33" s="368"/>
      <c r="S33" s="371" t="str">
        <f t="shared" si="14"/>
        <v/>
      </c>
      <c r="T33" s="368"/>
      <c r="U33" s="368"/>
      <c r="V33" s="372"/>
      <c r="W33" s="372"/>
      <c r="X33" s="368"/>
      <c r="Y33" s="372"/>
      <c r="Z33" s="368"/>
      <c r="AA33" s="368"/>
      <c r="AB33" s="368"/>
      <c r="AC33" s="368"/>
      <c r="AD33" s="368"/>
      <c r="AE33" s="368"/>
      <c r="AF33" s="368"/>
      <c r="AG33" s="368"/>
      <c r="AH33" s="368"/>
      <c r="AI33" s="368"/>
      <c r="AJ33" s="368"/>
      <c r="AK33" s="373"/>
      <c r="AL33" s="368"/>
      <c r="AM33" s="373"/>
      <c r="AN33" s="373"/>
      <c r="AO33" s="373"/>
      <c r="AP33" s="373"/>
      <c r="AQ33" s="373"/>
      <c r="AR33" s="373"/>
      <c r="AS33" s="373"/>
      <c r="AT33" s="373"/>
      <c r="AU33" s="373"/>
      <c r="AV33" s="373"/>
      <c r="AW33" s="373"/>
      <c r="AX33" s="373"/>
      <c r="AY33" s="373"/>
      <c r="AZ33" s="373"/>
      <c r="BA33" s="373"/>
      <c r="BB33" s="373"/>
      <c r="BC33" s="374">
        <f t="shared" si="15"/>
        <v>0</v>
      </c>
      <c r="BD33" s="373"/>
      <c r="BE33" s="373"/>
      <c r="BF33" s="373"/>
      <c r="BG33" s="373"/>
      <c r="BH33" s="373"/>
      <c r="BI33" s="373"/>
      <c r="BJ33" s="373"/>
      <c r="BK33" s="373"/>
      <c r="BL33" s="373"/>
      <c r="BM33" s="373"/>
      <c r="BN33" s="373"/>
      <c r="BO33" s="373"/>
      <c r="BP33" s="373"/>
      <c r="BQ33" s="373"/>
      <c r="BR33" s="373"/>
      <c r="BS33" s="374">
        <f t="shared" si="2"/>
        <v>0</v>
      </c>
      <c r="BT33" s="374">
        <f t="shared" si="16"/>
        <v>0</v>
      </c>
      <c r="BU33" s="374">
        <f t="shared" si="16"/>
        <v>0</v>
      </c>
      <c r="BV33" s="374">
        <f t="shared" si="27"/>
        <v>0</v>
      </c>
      <c r="BW33" s="374">
        <f t="shared" si="27"/>
        <v>0</v>
      </c>
      <c r="BX33" s="374">
        <f t="shared" si="27"/>
        <v>0</v>
      </c>
      <c r="BY33" s="374">
        <f t="shared" si="27"/>
        <v>0</v>
      </c>
      <c r="BZ33" s="374">
        <f t="shared" si="27"/>
        <v>0</v>
      </c>
      <c r="CA33" s="374">
        <f t="shared" si="27"/>
        <v>0</v>
      </c>
      <c r="CB33" s="374">
        <f t="shared" si="27"/>
        <v>0</v>
      </c>
      <c r="CC33" s="374">
        <f t="shared" si="27"/>
        <v>0</v>
      </c>
      <c r="CD33" s="374">
        <f t="shared" si="27"/>
        <v>0</v>
      </c>
      <c r="CE33" s="374">
        <f t="shared" si="27"/>
        <v>0</v>
      </c>
      <c r="CF33" s="374">
        <f t="shared" si="27"/>
        <v>0</v>
      </c>
      <c r="CG33" s="374">
        <f t="shared" si="27"/>
        <v>0</v>
      </c>
      <c r="CH33" s="374">
        <f t="shared" si="27"/>
        <v>0</v>
      </c>
      <c r="CI33" s="374">
        <f t="shared" si="27"/>
        <v>0</v>
      </c>
      <c r="CJ33" s="368"/>
      <c r="CK33" s="368"/>
      <c r="CL33" s="373"/>
      <c r="CM33" s="375"/>
      <c r="CN33" s="371" t="s">
        <v>176</v>
      </c>
      <c r="CO33" s="373"/>
      <c r="CP33" s="373"/>
      <c r="CQ33" s="374">
        <f t="shared" si="4"/>
        <v>0</v>
      </c>
      <c r="CR33" s="373"/>
      <c r="CS33" s="373"/>
      <c r="CT33" s="374">
        <f t="shared" si="5"/>
        <v>0</v>
      </c>
      <c r="CU33" s="375"/>
      <c r="CV33" s="368"/>
      <c r="CW33" s="368"/>
      <c r="CX33" s="368"/>
      <c r="CY33" s="368"/>
      <c r="CZ33" s="368"/>
      <c r="DA33" s="368"/>
      <c r="DB33" s="368"/>
      <c r="DC33" s="368"/>
      <c r="DD33" s="368"/>
      <c r="DE33" s="368"/>
      <c r="DF33" s="368"/>
      <c r="DG33" s="375"/>
      <c r="DH33" s="371" t="s">
        <v>176</v>
      </c>
      <c r="DI33" s="373"/>
      <c r="DJ33" s="373"/>
      <c r="DK33" s="374">
        <f t="shared" si="26"/>
        <v>0</v>
      </c>
      <c r="DL33" s="373"/>
      <c r="DM33" s="373"/>
      <c r="DN33" s="374">
        <f t="shared" si="6"/>
        <v>0</v>
      </c>
      <c r="DO33" s="368"/>
      <c r="DP33" s="371" t="str">
        <f t="shared" si="17"/>
        <v/>
      </c>
      <c r="DQ33" s="374">
        <f t="shared" si="18"/>
        <v>0</v>
      </c>
      <c r="DR33" s="374">
        <f t="shared" si="7"/>
        <v>0</v>
      </c>
      <c r="DS33" s="374">
        <f t="shared" si="8"/>
        <v>0</v>
      </c>
      <c r="DT33" s="374">
        <f t="shared" si="19"/>
        <v>0</v>
      </c>
      <c r="DU33" s="374">
        <f t="shared" si="20"/>
        <v>0</v>
      </c>
      <c r="DV33" s="374">
        <f>Deduct_dependent * COUNTIFS(Part_8!$A:$A, $EV33)</f>
        <v>0</v>
      </c>
      <c r="DW33" s="374">
        <f t="shared" si="9"/>
        <v>0</v>
      </c>
      <c r="DX33" s="374">
        <f t="shared" si="10"/>
        <v>0</v>
      </c>
      <c r="DY33" s="374">
        <f t="shared" si="11"/>
        <v>0</v>
      </c>
      <c r="DZ33" s="374">
        <f t="shared" si="12"/>
        <v>0</v>
      </c>
      <c r="EA33" s="373"/>
      <c r="EB33" s="373"/>
      <c r="EC33" s="373"/>
      <c r="ED33" s="374" t="str">
        <f t="shared" si="21"/>
        <v/>
      </c>
      <c r="EE33" s="374"/>
      <c r="EF33" s="374" t="str">
        <f>IF(AND($AN33 = "", $AO33 = "", $AP33 = "", $AQ33 = "", $AR33 = "", $AS33 = "", $AT33 = "", $AU33 = "", $AV33 = "", $AW33 = "", $AX33 = "", $AY33 = "", $AZ33 = "", $BA33 = "", $BB33 = "",
$BD33= "", $BE33 = "", $BF33 = "", $BG33 = "", $BH33 = "", $BI33 = "", $BJ33 = "", $BK33 = "", $BL33 = "", $BM33 = "", $BN33 = "", $BO33 = "", $BP33 = "", $BQ33 = "", $BR33 = ""), "",
IF($DZ33 &lt;= Claim_for_Reimbursement_CAT!$F$24, Claim_for_Reimbursement_CAT!$H$24,
IF(AND($DZ33 &gt;= Claim_for_Reimbursement_CAT!$D$25, $DZ33 &lt;= Claim_for_Reimbursement_CAT!$F$25), Claim_for_Reimbursement_CAT!$H$25,
IF(AND($DZ33 &gt;= Claim_for_Reimbursement_CAT!$D$26, $DZ33 &lt;= Claim_for_Reimbursement_CAT!$F$26), Claim_for_Reimbursement_CAT!$H$26,
IF(AND($DZ33 &gt;= Claim_for_Reimbursement_CAT!$D$27, $DZ33 &lt;= Claim_for_Reimbursement_CAT!$F$27), Claim_for_Reimbursement_CAT!$H$27,
IF(AND($DZ33 &gt;= Claim_for_Reimbursement_CAT!$D$28, $DZ33 &lt;= Claim_for_Reimbursement_CAT!$F$28), Claim_for_Reimbursement_CAT!$H$28,
IF(AND($DZ33 &gt;= Claim_for_Reimbursement_CAT!$D$29, $DZ33 &lt;= Claim_for_Reimbursement_CAT!$F$29), Claim_for_Reimbursement_CAT!$H$29,
IF(AND($DZ33 &gt;= Claim_for_Reimbursement_CAT!$D$30, $DZ33 &lt;= Claim_for_Reimbursement_CAT!$F$30), Claim_for_Reimbursement_CAT!$H$30,
IF(AND($DZ33 &gt;= Claim_for_Reimbursement_CAT!$D$31, $DZ33 &lt;= Claim_for_Reimbursement_CAT!$F$31), Claim_for_Reimbursement_CAT!$H$31,
IF(AND($DZ33 &gt;= Claim_for_Reimbursement_CAT!$D$32, $DZ33 &lt;= Claim_for_Reimbursement_CAT!$F$32), Claim_for_Reimbursement_CAT!$H$32,
IF(AND($DZ33 &gt;= Claim_for_Reimbursement_CAT!$D$33, $DZ33 &lt;= Claim_for_Reimbursement_CAT!$F$33), Claim_for_Reimbursement_CAT!$H$33,
IF(AND($DZ33 &gt;= Claim_for_Reimbursement_CAT!$D$34, $DZ33 &lt;= Claim_for_Reimbursement_CAT!$F$34), Claim_for_Reimbursement_CAT!$H$34, Claim_for_Reimbursement_CAT!$H$35))))))))))))</f>
        <v/>
      </c>
      <c r="EG33" s="373"/>
      <c r="EH33" s="373"/>
      <c r="EI33" s="373"/>
      <c r="EJ33" s="373"/>
      <c r="EK33" s="373"/>
      <c r="EL33" s="368"/>
      <c r="EM33" s="373"/>
      <c r="EN33" s="373"/>
      <c r="ES33" s="376" t="str">
        <f t="shared" si="13"/>
        <v/>
      </c>
      <c r="ET33" s="377" t="str">
        <f t="shared" si="22"/>
        <v xml:space="preserve">    </v>
      </c>
      <c r="EU33" s="377" t="str">
        <f t="shared" si="23"/>
        <v/>
      </c>
      <c r="EV33" s="377" t="str">
        <f t="shared" si="24"/>
        <v xml:space="preserve">28   </v>
      </c>
      <c r="EW33" s="378" t="str">
        <f>IF($H33 = "", "",
IF(OR($H33 = Lists_and_controls!$AO$9, $H33 = Lists_and_controls!$AO$11, $H33 = Lists_and_controls!$AO$14, $H33 = Lists_and_controls!$AO$16), MAX(Day_30),
IF(OR($H33 = Lists_and_controls!$AO$6, $H33 = Lists_and_controls!$AO$8, $H33 = Lists_and_controls!$AO$10, $H33 = Lists_and_controls!$AO$12, $H33 = Lists_and_controls!$AO$13, $H33 = Lists_and_controls!$AO$15, $H33 = Lists_and_controls!$AO$17), MAX(Day_31),
IF($H33 = Lists_and_controls!$AO$7, IF(INDEX(Leap_Year_YN, MATCH($G33, Year_2, 0)) = 1, MAX(Day_Feb_LY), MAX(Day_Feb) )))))</f>
        <v/>
      </c>
      <c r="EX33" s="377" t="str">
        <f t="shared" si="25"/>
        <v xml:space="preserve">  </v>
      </c>
      <c r="EY33" s="378"/>
    </row>
    <row r="34" spans="1:155" s="321" customFormat="1" ht="14" hidden="1" x14ac:dyDescent="0.3">
      <c r="A34" s="367">
        <v>29</v>
      </c>
      <c r="B34" s="368"/>
      <c r="C34" s="368"/>
      <c r="D34" s="368"/>
      <c r="E34" s="368"/>
      <c r="F34" s="368"/>
      <c r="G34" s="368"/>
      <c r="H34" s="368"/>
      <c r="I34" s="368"/>
      <c r="J34" s="369" t="str">
        <f t="shared" si="0"/>
        <v/>
      </c>
      <c r="K34" s="370" t="str">
        <f t="shared" si="1"/>
        <v/>
      </c>
      <c r="L34" s="368"/>
      <c r="M34" s="368"/>
      <c r="N34" s="368"/>
      <c r="O34" s="368"/>
      <c r="P34" s="368"/>
      <c r="Q34" s="368"/>
      <c r="R34" s="368"/>
      <c r="S34" s="371" t="str">
        <f t="shared" si="14"/>
        <v/>
      </c>
      <c r="T34" s="368"/>
      <c r="U34" s="368"/>
      <c r="V34" s="372"/>
      <c r="W34" s="372"/>
      <c r="X34" s="368"/>
      <c r="Y34" s="372"/>
      <c r="Z34" s="368"/>
      <c r="AA34" s="368"/>
      <c r="AB34" s="368"/>
      <c r="AC34" s="368"/>
      <c r="AD34" s="368"/>
      <c r="AE34" s="368"/>
      <c r="AF34" s="368"/>
      <c r="AG34" s="368"/>
      <c r="AH34" s="368"/>
      <c r="AI34" s="368"/>
      <c r="AJ34" s="368"/>
      <c r="AK34" s="373"/>
      <c r="AL34" s="368"/>
      <c r="AM34" s="373"/>
      <c r="AN34" s="373"/>
      <c r="AO34" s="373"/>
      <c r="AP34" s="373"/>
      <c r="AQ34" s="373"/>
      <c r="AR34" s="373"/>
      <c r="AS34" s="373"/>
      <c r="AT34" s="373"/>
      <c r="AU34" s="373"/>
      <c r="AV34" s="373"/>
      <c r="AW34" s="373"/>
      <c r="AX34" s="373"/>
      <c r="AY34" s="373"/>
      <c r="AZ34" s="373"/>
      <c r="BA34" s="373"/>
      <c r="BB34" s="373"/>
      <c r="BC34" s="374">
        <f t="shared" si="15"/>
        <v>0</v>
      </c>
      <c r="BD34" s="373"/>
      <c r="BE34" s="373"/>
      <c r="BF34" s="373"/>
      <c r="BG34" s="373"/>
      <c r="BH34" s="373"/>
      <c r="BI34" s="373"/>
      <c r="BJ34" s="373"/>
      <c r="BK34" s="373"/>
      <c r="BL34" s="373"/>
      <c r="BM34" s="373"/>
      <c r="BN34" s="373"/>
      <c r="BO34" s="373"/>
      <c r="BP34" s="373"/>
      <c r="BQ34" s="373"/>
      <c r="BR34" s="373"/>
      <c r="BS34" s="374">
        <f t="shared" si="2"/>
        <v>0</v>
      </c>
      <c r="BT34" s="374">
        <f t="shared" si="16"/>
        <v>0</v>
      </c>
      <c r="BU34" s="374">
        <f t="shared" si="16"/>
        <v>0</v>
      </c>
      <c r="BV34" s="374">
        <f t="shared" si="27"/>
        <v>0</v>
      </c>
      <c r="BW34" s="374">
        <f t="shared" si="27"/>
        <v>0</v>
      </c>
      <c r="BX34" s="374">
        <f t="shared" si="27"/>
        <v>0</v>
      </c>
      <c r="BY34" s="374">
        <f t="shared" si="27"/>
        <v>0</v>
      </c>
      <c r="BZ34" s="374">
        <f t="shared" si="27"/>
        <v>0</v>
      </c>
      <c r="CA34" s="374">
        <f t="shared" si="27"/>
        <v>0</v>
      </c>
      <c r="CB34" s="374">
        <f t="shared" si="27"/>
        <v>0</v>
      </c>
      <c r="CC34" s="374">
        <f t="shared" si="27"/>
        <v>0</v>
      </c>
      <c r="CD34" s="374">
        <f t="shared" si="27"/>
        <v>0</v>
      </c>
      <c r="CE34" s="374">
        <f t="shared" si="27"/>
        <v>0</v>
      </c>
      <c r="CF34" s="374">
        <f t="shared" si="27"/>
        <v>0</v>
      </c>
      <c r="CG34" s="374">
        <f t="shared" si="27"/>
        <v>0</v>
      </c>
      <c r="CH34" s="374">
        <f t="shared" si="27"/>
        <v>0</v>
      </c>
      <c r="CI34" s="374">
        <f t="shared" si="27"/>
        <v>0</v>
      </c>
      <c r="CJ34" s="368"/>
      <c r="CK34" s="368"/>
      <c r="CL34" s="373"/>
      <c r="CM34" s="375"/>
      <c r="CN34" s="371" t="s">
        <v>176</v>
      </c>
      <c r="CO34" s="373"/>
      <c r="CP34" s="373"/>
      <c r="CQ34" s="374">
        <f t="shared" si="4"/>
        <v>0</v>
      </c>
      <c r="CR34" s="373"/>
      <c r="CS34" s="373"/>
      <c r="CT34" s="374">
        <f t="shared" si="5"/>
        <v>0</v>
      </c>
      <c r="CU34" s="375"/>
      <c r="CV34" s="368"/>
      <c r="CW34" s="368"/>
      <c r="CX34" s="368"/>
      <c r="CY34" s="368"/>
      <c r="CZ34" s="368"/>
      <c r="DA34" s="368"/>
      <c r="DB34" s="368"/>
      <c r="DC34" s="368"/>
      <c r="DD34" s="368"/>
      <c r="DE34" s="368"/>
      <c r="DF34" s="368"/>
      <c r="DG34" s="375"/>
      <c r="DH34" s="371" t="s">
        <v>176</v>
      </c>
      <c r="DI34" s="373"/>
      <c r="DJ34" s="373"/>
      <c r="DK34" s="374">
        <f t="shared" si="26"/>
        <v>0</v>
      </c>
      <c r="DL34" s="373"/>
      <c r="DM34" s="373"/>
      <c r="DN34" s="374">
        <f t="shared" si="6"/>
        <v>0</v>
      </c>
      <c r="DO34" s="368"/>
      <c r="DP34" s="371" t="str">
        <f t="shared" si="17"/>
        <v/>
      </c>
      <c r="DQ34" s="374">
        <f t="shared" si="18"/>
        <v>0</v>
      </c>
      <c r="DR34" s="374">
        <f t="shared" si="7"/>
        <v>0</v>
      </c>
      <c r="DS34" s="374">
        <f t="shared" si="8"/>
        <v>0</v>
      </c>
      <c r="DT34" s="374">
        <f t="shared" si="19"/>
        <v>0</v>
      </c>
      <c r="DU34" s="374">
        <f t="shared" si="20"/>
        <v>0</v>
      </c>
      <c r="DV34" s="374">
        <f>Deduct_dependent * COUNTIFS(Part_8!$A:$A, $EV34)</f>
        <v>0</v>
      </c>
      <c r="DW34" s="374">
        <f t="shared" si="9"/>
        <v>0</v>
      </c>
      <c r="DX34" s="374">
        <f t="shared" si="10"/>
        <v>0</v>
      </c>
      <c r="DY34" s="374">
        <f t="shared" si="11"/>
        <v>0</v>
      </c>
      <c r="DZ34" s="374">
        <f t="shared" si="12"/>
        <v>0</v>
      </c>
      <c r="EA34" s="373"/>
      <c r="EB34" s="373"/>
      <c r="EC34" s="373"/>
      <c r="ED34" s="374" t="str">
        <f t="shared" si="21"/>
        <v/>
      </c>
      <c r="EE34" s="374"/>
      <c r="EF34" s="374" t="str">
        <f>IF(AND($AN34 = "", $AO34 = "", $AP34 = "", $AQ34 = "", $AR34 = "", $AS34 = "", $AT34 = "", $AU34 = "", $AV34 = "", $AW34 = "", $AX34 = "", $AY34 = "", $AZ34 = "", $BA34 = "", $BB34 = "",
$BD34= "", $BE34 = "", $BF34 = "", $BG34 = "", $BH34 = "", $BI34 = "", $BJ34 = "", $BK34 = "", $BL34 = "", $BM34 = "", $BN34 = "", $BO34 = "", $BP34 = "", $BQ34 = "", $BR34 = ""), "",
IF($DZ34 &lt;= Claim_for_Reimbursement_CAT!$F$24, Claim_for_Reimbursement_CAT!$H$24,
IF(AND($DZ34 &gt;= Claim_for_Reimbursement_CAT!$D$25, $DZ34 &lt;= Claim_for_Reimbursement_CAT!$F$25), Claim_for_Reimbursement_CAT!$H$25,
IF(AND($DZ34 &gt;= Claim_for_Reimbursement_CAT!$D$26, $DZ34 &lt;= Claim_for_Reimbursement_CAT!$F$26), Claim_for_Reimbursement_CAT!$H$26,
IF(AND($DZ34 &gt;= Claim_for_Reimbursement_CAT!$D$27, $DZ34 &lt;= Claim_for_Reimbursement_CAT!$F$27), Claim_for_Reimbursement_CAT!$H$27,
IF(AND($DZ34 &gt;= Claim_for_Reimbursement_CAT!$D$28, $DZ34 &lt;= Claim_for_Reimbursement_CAT!$F$28), Claim_for_Reimbursement_CAT!$H$28,
IF(AND($DZ34 &gt;= Claim_for_Reimbursement_CAT!$D$29, $DZ34 &lt;= Claim_for_Reimbursement_CAT!$F$29), Claim_for_Reimbursement_CAT!$H$29,
IF(AND($DZ34 &gt;= Claim_for_Reimbursement_CAT!$D$30, $DZ34 &lt;= Claim_for_Reimbursement_CAT!$F$30), Claim_for_Reimbursement_CAT!$H$30,
IF(AND($DZ34 &gt;= Claim_for_Reimbursement_CAT!$D$31, $DZ34 &lt;= Claim_for_Reimbursement_CAT!$F$31), Claim_for_Reimbursement_CAT!$H$31,
IF(AND($DZ34 &gt;= Claim_for_Reimbursement_CAT!$D$32, $DZ34 &lt;= Claim_for_Reimbursement_CAT!$F$32), Claim_for_Reimbursement_CAT!$H$32,
IF(AND($DZ34 &gt;= Claim_for_Reimbursement_CAT!$D$33, $DZ34 &lt;= Claim_for_Reimbursement_CAT!$F$33), Claim_for_Reimbursement_CAT!$H$33,
IF(AND($DZ34 &gt;= Claim_for_Reimbursement_CAT!$D$34, $DZ34 &lt;= Claim_for_Reimbursement_CAT!$F$34), Claim_for_Reimbursement_CAT!$H$34, Claim_for_Reimbursement_CAT!$H$35))))))))))))</f>
        <v/>
      </c>
      <c r="EG34" s="373"/>
      <c r="EH34" s="373"/>
      <c r="EI34" s="373"/>
      <c r="EJ34" s="373"/>
      <c r="EK34" s="373"/>
      <c r="EL34" s="368"/>
      <c r="EM34" s="373"/>
      <c r="EN34" s="373"/>
      <c r="ES34" s="376" t="str">
        <f t="shared" si="13"/>
        <v/>
      </c>
      <c r="ET34" s="377" t="str">
        <f t="shared" si="22"/>
        <v xml:space="preserve">    </v>
      </c>
      <c r="EU34" s="377" t="str">
        <f t="shared" si="23"/>
        <v/>
      </c>
      <c r="EV34" s="377" t="str">
        <f t="shared" si="24"/>
        <v xml:space="preserve">29   </v>
      </c>
      <c r="EW34" s="378" t="str">
        <f>IF($H34 = "", "",
IF(OR($H34 = Lists_and_controls!$AO$9, $H34 = Lists_and_controls!$AO$11, $H34 = Lists_and_controls!$AO$14, $H34 = Lists_and_controls!$AO$16), MAX(Day_30),
IF(OR($H34 = Lists_and_controls!$AO$6, $H34 = Lists_and_controls!$AO$8, $H34 = Lists_and_controls!$AO$10, $H34 = Lists_and_controls!$AO$12, $H34 = Lists_and_controls!$AO$13, $H34 = Lists_and_controls!$AO$15, $H34 = Lists_and_controls!$AO$17), MAX(Day_31),
IF($H34 = Lists_and_controls!$AO$7, IF(INDEX(Leap_Year_YN, MATCH($G34, Year_2, 0)) = 1, MAX(Day_Feb_LY), MAX(Day_Feb) )))))</f>
        <v/>
      </c>
      <c r="EX34" s="377" t="str">
        <f t="shared" si="25"/>
        <v xml:space="preserve">  </v>
      </c>
      <c r="EY34" s="378"/>
    </row>
    <row r="35" spans="1:155" s="321" customFormat="1" ht="14" hidden="1" x14ac:dyDescent="0.3">
      <c r="A35" s="367">
        <v>30</v>
      </c>
      <c r="B35" s="368"/>
      <c r="C35" s="368"/>
      <c r="D35" s="368"/>
      <c r="E35" s="368"/>
      <c r="F35" s="368"/>
      <c r="G35" s="368"/>
      <c r="H35" s="368"/>
      <c r="I35" s="368"/>
      <c r="J35" s="369" t="str">
        <f t="shared" si="0"/>
        <v/>
      </c>
      <c r="K35" s="370" t="str">
        <f t="shared" si="1"/>
        <v/>
      </c>
      <c r="L35" s="368"/>
      <c r="M35" s="368"/>
      <c r="N35" s="368"/>
      <c r="O35" s="368"/>
      <c r="P35" s="368"/>
      <c r="Q35" s="368"/>
      <c r="R35" s="368"/>
      <c r="S35" s="371" t="str">
        <f t="shared" si="14"/>
        <v/>
      </c>
      <c r="T35" s="368"/>
      <c r="U35" s="368"/>
      <c r="V35" s="372"/>
      <c r="W35" s="372"/>
      <c r="X35" s="368"/>
      <c r="Y35" s="372"/>
      <c r="Z35" s="368"/>
      <c r="AA35" s="368"/>
      <c r="AB35" s="368"/>
      <c r="AC35" s="368"/>
      <c r="AD35" s="368"/>
      <c r="AE35" s="368"/>
      <c r="AF35" s="368"/>
      <c r="AG35" s="368"/>
      <c r="AH35" s="368"/>
      <c r="AI35" s="368"/>
      <c r="AJ35" s="368"/>
      <c r="AK35" s="373"/>
      <c r="AL35" s="368"/>
      <c r="AM35" s="373"/>
      <c r="AN35" s="373"/>
      <c r="AO35" s="373"/>
      <c r="AP35" s="373"/>
      <c r="AQ35" s="373"/>
      <c r="AR35" s="373"/>
      <c r="AS35" s="373"/>
      <c r="AT35" s="373"/>
      <c r="AU35" s="373"/>
      <c r="AV35" s="373"/>
      <c r="AW35" s="373"/>
      <c r="AX35" s="373"/>
      <c r="AY35" s="373"/>
      <c r="AZ35" s="373"/>
      <c r="BA35" s="373"/>
      <c r="BB35" s="373"/>
      <c r="BC35" s="374">
        <f t="shared" si="15"/>
        <v>0</v>
      </c>
      <c r="BD35" s="373"/>
      <c r="BE35" s="373"/>
      <c r="BF35" s="373"/>
      <c r="BG35" s="373"/>
      <c r="BH35" s="373"/>
      <c r="BI35" s="373"/>
      <c r="BJ35" s="373"/>
      <c r="BK35" s="373"/>
      <c r="BL35" s="373"/>
      <c r="BM35" s="373"/>
      <c r="BN35" s="373"/>
      <c r="BO35" s="373"/>
      <c r="BP35" s="373"/>
      <c r="BQ35" s="373"/>
      <c r="BR35" s="373"/>
      <c r="BS35" s="374">
        <f t="shared" si="2"/>
        <v>0</v>
      </c>
      <c r="BT35" s="374">
        <f t="shared" si="16"/>
        <v>0</v>
      </c>
      <c r="BU35" s="374">
        <f t="shared" si="16"/>
        <v>0</v>
      </c>
      <c r="BV35" s="374">
        <f t="shared" si="27"/>
        <v>0</v>
      </c>
      <c r="BW35" s="374">
        <f t="shared" si="27"/>
        <v>0</v>
      </c>
      <c r="BX35" s="374">
        <f t="shared" si="27"/>
        <v>0</v>
      </c>
      <c r="BY35" s="374">
        <f t="shared" si="27"/>
        <v>0</v>
      </c>
      <c r="BZ35" s="374">
        <f t="shared" si="27"/>
        <v>0</v>
      </c>
      <c r="CA35" s="374">
        <f t="shared" si="27"/>
        <v>0</v>
      </c>
      <c r="CB35" s="374">
        <f t="shared" si="27"/>
        <v>0</v>
      </c>
      <c r="CC35" s="374">
        <f t="shared" si="27"/>
        <v>0</v>
      </c>
      <c r="CD35" s="374">
        <f t="shared" si="27"/>
        <v>0</v>
      </c>
      <c r="CE35" s="374">
        <f t="shared" si="27"/>
        <v>0</v>
      </c>
      <c r="CF35" s="374">
        <f t="shared" si="27"/>
        <v>0</v>
      </c>
      <c r="CG35" s="374">
        <f t="shared" si="27"/>
        <v>0</v>
      </c>
      <c r="CH35" s="374">
        <f t="shared" si="27"/>
        <v>0</v>
      </c>
      <c r="CI35" s="374">
        <f t="shared" si="27"/>
        <v>0</v>
      </c>
      <c r="CJ35" s="368"/>
      <c r="CK35" s="368"/>
      <c r="CL35" s="373"/>
      <c r="CM35" s="375"/>
      <c r="CN35" s="371" t="s">
        <v>176</v>
      </c>
      <c r="CO35" s="373"/>
      <c r="CP35" s="373"/>
      <c r="CQ35" s="374">
        <f t="shared" si="4"/>
        <v>0</v>
      </c>
      <c r="CR35" s="373"/>
      <c r="CS35" s="373"/>
      <c r="CT35" s="374">
        <f t="shared" si="5"/>
        <v>0</v>
      </c>
      <c r="CU35" s="375"/>
      <c r="CV35" s="368"/>
      <c r="CW35" s="368"/>
      <c r="CX35" s="368"/>
      <c r="CY35" s="368"/>
      <c r="CZ35" s="368"/>
      <c r="DA35" s="368"/>
      <c r="DB35" s="368"/>
      <c r="DC35" s="368"/>
      <c r="DD35" s="368"/>
      <c r="DE35" s="368"/>
      <c r="DF35" s="368"/>
      <c r="DG35" s="375"/>
      <c r="DH35" s="371" t="s">
        <v>176</v>
      </c>
      <c r="DI35" s="373"/>
      <c r="DJ35" s="373"/>
      <c r="DK35" s="374">
        <f t="shared" si="26"/>
        <v>0</v>
      </c>
      <c r="DL35" s="373"/>
      <c r="DM35" s="373"/>
      <c r="DN35" s="374">
        <f t="shared" si="6"/>
        <v>0</v>
      </c>
      <c r="DO35" s="368"/>
      <c r="DP35" s="371" t="str">
        <f t="shared" si="17"/>
        <v/>
      </c>
      <c r="DQ35" s="374">
        <f t="shared" si="18"/>
        <v>0</v>
      </c>
      <c r="DR35" s="374">
        <f t="shared" si="7"/>
        <v>0</v>
      </c>
      <c r="DS35" s="374">
        <f t="shared" si="8"/>
        <v>0</v>
      </c>
      <c r="DT35" s="374">
        <f t="shared" si="19"/>
        <v>0</v>
      </c>
      <c r="DU35" s="374">
        <f t="shared" si="20"/>
        <v>0</v>
      </c>
      <c r="DV35" s="374">
        <f>Deduct_dependent * COUNTIFS(Part_8!$A:$A, $EV35)</f>
        <v>0</v>
      </c>
      <c r="DW35" s="374">
        <f t="shared" si="9"/>
        <v>0</v>
      </c>
      <c r="DX35" s="374">
        <f t="shared" si="10"/>
        <v>0</v>
      </c>
      <c r="DY35" s="374">
        <f t="shared" si="11"/>
        <v>0</v>
      </c>
      <c r="DZ35" s="374">
        <f t="shared" si="12"/>
        <v>0</v>
      </c>
      <c r="EA35" s="373"/>
      <c r="EB35" s="373"/>
      <c r="EC35" s="373"/>
      <c r="ED35" s="374" t="str">
        <f t="shared" si="21"/>
        <v/>
      </c>
      <c r="EE35" s="374"/>
      <c r="EF35" s="374" t="str">
        <f>IF(AND($AN35 = "", $AO35 = "", $AP35 = "", $AQ35 = "", $AR35 = "", $AS35 = "", $AT35 = "", $AU35 = "", $AV35 = "", $AW35 = "", $AX35 = "", $AY35 = "", $AZ35 = "", $BA35 = "", $BB35 = "",
$BD35= "", $BE35 = "", $BF35 = "", $BG35 = "", $BH35 = "", $BI35 = "", $BJ35 = "", $BK35 = "", $BL35 = "", $BM35 = "", $BN35 = "", $BO35 = "", $BP35 = "", $BQ35 = "", $BR35 = ""), "",
IF($DZ35 &lt;= Claim_for_Reimbursement_CAT!$F$24, Claim_for_Reimbursement_CAT!$H$24,
IF(AND($DZ35 &gt;= Claim_for_Reimbursement_CAT!$D$25, $DZ35 &lt;= Claim_for_Reimbursement_CAT!$F$25), Claim_for_Reimbursement_CAT!$H$25,
IF(AND($DZ35 &gt;= Claim_for_Reimbursement_CAT!$D$26, $DZ35 &lt;= Claim_for_Reimbursement_CAT!$F$26), Claim_for_Reimbursement_CAT!$H$26,
IF(AND($DZ35 &gt;= Claim_for_Reimbursement_CAT!$D$27, $DZ35 &lt;= Claim_for_Reimbursement_CAT!$F$27), Claim_for_Reimbursement_CAT!$H$27,
IF(AND($DZ35 &gt;= Claim_for_Reimbursement_CAT!$D$28, $DZ35 &lt;= Claim_for_Reimbursement_CAT!$F$28), Claim_for_Reimbursement_CAT!$H$28,
IF(AND($DZ35 &gt;= Claim_for_Reimbursement_CAT!$D$29, $DZ35 &lt;= Claim_for_Reimbursement_CAT!$F$29), Claim_for_Reimbursement_CAT!$H$29,
IF(AND($DZ35 &gt;= Claim_for_Reimbursement_CAT!$D$30, $DZ35 &lt;= Claim_for_Reimbursement_CAT!$F$30), Claim_for_Reimbursement_CAT!$H$30,
IF(AND($DZ35 &gt;= Claim_for_Reimbursement_CAT!$D$31, $DZ35 &lt;= Claim_for_Reimbursement_CAT!$F$31), Claim_for_Reimbursement_CAT!$H$31,
IF(AND($DZ35 &gt;= Claim_for_Reimbursement_CAT!$D$32, $DZ35 &lt;= Claim_for_Reimbursement_CAT!$F$32), Claim_for_Reimbursement_CAT!$H$32,
IF(AND($DZ35 &gt;= Claim_for_Reimbursement_CAT!$D$33, $DZ35 &lt;= Claim_for_Reimbursement_CAT!$F$33), Claim_for_Reimbursement_CAT!$H$33,
IF(AND($DZ35 &gt;= Claim_for_Reimbursement_CAT!$D$34, $DZ35 &lt;= Claim_for_Reimbursement_CAT!$F$34), Claim_for_Reimbursement_CAT!$H$34, Claim_for_Reimbursement_CAT!$H$35))))))))))))</f>
        <v/>
      </c>
      <c r="EG35" s="373"/>
      <c r="EH35" s="373"/>
      <c r="EI35" s="373"/>
      <c r="EJ35" s="373"/>
      <c r="EK35" s="373"/>
      <c r="EL35" s="368"/>
      <c r="EM35" s="373"/>
      <c r="EN35" s="373"/>
      <c r="ES35" s="376" t="str">
        <f t="shared" si="13"/>
        <v/>
      </c>
      <c r="ET35" s="377" t="str">
        <f t="shared" si="22"/>
        <v xml:space="preserve">    </v>
      </c>
      <c r="EU35" s="377" t="str">
        <f t="shared" si="23"/>
        <v/>
      </c>
      <c r="EV35" s="377" t="str">
        <f t="shared" si="24"/>
        <v xml:space="preserve">30   </v>
      </c>
      <c r="EW35" s="378" t="str">
        <f>IF($H35 = "", "",
IF(OR($H35 = Lists_and_controls!$AO$9, $H35 = Lists_and_controls!$AO$11, $H35 = Lists_and_controls!$AO$14, $H35 = Lists_and_controls!$AO$16), MAX(Day_30),
IF(OR($H35 = Lists_and_controls!$AO$6, $H35 = Lists_and_controls!$AO$8, $H35 = Lists_and_controls!$AO$10, $H35 = Lists_and_controls!$AO$12, $H35 = Lists_and_controls!$AO$13, $H35 = Lists_and_controls!$AO$15, $H35 = Lists_and_controls!$AO$17), MAX(Day_31),
IF($H35 = Lists_and_controls!$AO$7, IF(INDEX(Leap_Year_YN, MATCH($G35, Year_2, 0)) = 1, MAX(Day_Feb_LY), MAX(Day_Feb) )))))</f>
        <v/>
      </c>
      <c r="EX35" s="377" t="str">
        <f t="shared" si="25"/>
        <v xml:space="preserve">  </v>
      </c>
      <c r="EY35" s="378"/>
    </row>
    <row r="36" spans="1:155" s="321" customFormat="1" ht="14" hidden="1" x14ac:dyDescent="0.3">
      <c r="A36" s="367">
        <v>31</v>
      </c>
      <c r="B36" s="368"/>
      <c r="C36" s="368"/>
      <c r="D36" s="368"/>
      <c r="E36" s="368"/>
      <c r="F36" s="368"/>
      <c r="G36" s="368"/>
      <c r="H36" s="368"/>
      <c r="I36" s="368"/>
      <c r="J36" s="369" t="str">
        <f t="shared" si="0"/>
        <v/>
      </c>
      <c r="K36" s="370" t="str">
        <f t="shared" si="1"/>
        <v/>
      </c>
      <c r="L36" s="368"/>
      <c r="M36" s="368"/>
      <c r="N36" s="368"/>
      <c r="O36" s="368"/>
      <c r="P36" s="368"/>
      <c r="Q36" s="368"/>
      <c r="R36" s="368"/>
      <c r="S36" s="371" t="str">
        <f t="shared" si="14"/>
        <v/>
      </c>
      <c r="T36" s="368"/>
      <c r="U36" s="368"/>
      <c r="V36" s="372"/>
      <c r="W36" s="372"/>
      <c r="X36" s="368"/>
      <c r="Y36" s="372"/>
      <c r="Z36" s="368"/>
      <c r="AA36" s="368"/>
      <c r="AB36" s="368"/>
      <c r="AC36" s="368"/>
      <c r="AD36" s="368"/>
      <c r="AE36" s="368"/>
      <c r="AF36" s="368"/>
      <c r="AG36" s="368"/>
      <c r="AH36" s="368"/>
      <c r="AI36" s="368"/>
      <c r="AJ36" s="368"/>
      <c r="AK36" s="373"/>
      <c r="AL36" s="368"/>
      <c r="AM36" s="373"/>
      <c r="AN36" s="373"/>
      <c r="AO36" s="373"/>
      <c r="AP36" s="373"/>
      <c r="AQ36" s="373"/>
      <c r="AR36" s="373"/>
      <c r="AS36" s="373"/>
      <c r="AT36" s="373"/>
      <c r="AU36" s="373"/>
      <c r="AV36" s="373"/>
      <c r="AW36" s="373"/>
      <c r="AX36" s="373"/>
      <c r="AY36" s="373"/>
      <c r="AZ36" s="373"/>
      <c r="BA36" s="373"/>
      <c r="BB36" s="373"/>
      <c r="BC36" s="374">
        <f t="shared" si="15"/>
        <v>0</v>
      </c>
      <c r="BD36" s="373"/>
      <c r="BE36" s="373"/>
      <c r="BF36" s="373"/>
      <c r="BG36" s="373"/>
      <c r="BH36" s="373"/>
      <c r="BI36" s="373"/>
      <c r="BJ36" s="373"/>
      <c r="BK36" s="373"/>
      <c r="BL36" s="373"/>
      <c r="BM36" s="373"/>
      <c r="BN36" s="373"/>
      <c r="BO36" s="373"/>
      <c r="BP36" s="373"/>
      <c r="BQ36" s="373"/>
      <c r="BR36" s="373"/>
      <c r="BS36" s="374">
        <f t="shared" si="2"/>
        <v>0</v>
      </c>
      <c r="BT36" s="374">
        <f t="shared" si="16"/>
        <v>0</v>
      </c>
      <c r="BU36" s="374">
        <f t="shared" si="16"/>
        <v>0</v>
      </c>
      <c r="BV36" s="374">
        <f t="shared" si="27"/>
        <v>0</v>
      </c>
      <c r="BW36" s="374">
        <f t="shared" si="27"/>
        <v>0</v>
      </c>
      <c r="BX36" s="374">
        <f t="shared" si="27"/>
        <v>0</v>
      </c>
      <c r="BY36" s="374">
        <f t="shared" si="27"/>
        <v>0</v>
      </c>
      <c r="BZ36" s="374">
        <f t="shared" si="27"/>
        <v>0</v>
      </c>
      <c r="CA36" s="374">
        <f t="shared" si="27"/>
        <v>0</v>
      </c>
      <c r="CB36" s="374">
        <f t="shared" si="27"/>
        <v>0</v>
      </c>
      <c r="CC36" s="374">
        <f t="shared" si="27"/>
        <v>0</v>
      </c>
      <c r="CD36" s="374">
        <f t="shared" si="27"/>
        <v>0</v>
      </c>
      <c r="CE36" s="374">
        <f t="shared" si="27"/>
        <v>0</v>
      </c>
      <c r="CF36" s="374">
        <f t="shared" si="27"/>
        <v>0</v>
      </c>
      <c r="CG36" s="374">
        <f t="shared" si="27"/>
        <v>0</v>
      </c>
      <c r="CH36" s="374">
        <f t="shared" si="27"/>
        <v>0</v>
      </c>
      <c r="CI36" s="374">
        <f t="shared" si="27"/>
        <v>0</v>
      </c>
      <c r="CJ36" s="368"/>
      <c r="CK36" s="368"/>
      <c r="CL36" s="373"/>
      <c r="CM36" s="375"/>
      <c r="CN36" s="371" t="s">
        <v>176</v>
      </c>
      <c r="CO36" s="373"/>
      <c r="CP36" s="373"/>
      <c r="CQ36" s="374">
        <f t="shared" si="4"/>
        <v>0</v>
      </c>
      <c r="CR36" s="373"/>
      <c r="CS36" s="373"/>
      <c r="CT36" s="374">
        <f t="shared" si="5"/>
        <v>0</v>
      </c>
      <c r="CU36" s="375"/>
      <c r="CV36" s="368"/>
      <c r="CW36" s="368"/>
      <c r="CX36" s="368"/>
      <c r="CY36" s="368"/>
      <c r="CZ36" s="368"/>
      <c r="DA36" s="368"/>
      <c r="DB36" s="368"/>
      <c r="DC36" s="368"/>
      <c r="DD36" s="368"/>
      <c r="DE36" s="368"/>
      <c r="DF36" s="368"/>
      <c r="DG36" s="375"/>
      <c r="DH36" s="371" t="s">
        <v>176</v>
      </c>
      <c r="DI36" s="373"/>
      <c r="DJ36" s="373"/>
      <c r="DK36" s="374">
        <f t="shared" si="26"/>
        <v>0</v>
      </c>
      <c r="DL36" s="373"/>
      <c r="DM36" s="373"/>
      <c r="DN36" s="374">
        <f t="shared" si="6"/>
        <v>0</v>
      </c>
      <c r="DO36" s="368"/>
      <c r="DP36" s="371" t="str">
        <f t="shared" si="17"/>
        <v/>
      </c>
      <c r="DQ36" s="374">
        <f t="shared" si="18"/>
        <v>0</v>
      </c>
      <c r="DR36" s="374">
        <f t="shared" si="7"/>
        <v>0</v>
      </c>
      <c r="DS36" s="374">
        <f t="shared" si="8"/>
        <v>0</v>
      </c>
      <c r="DT36" s="374">
        <f t="shared" si="19"/>
        <v>0</v>
      </c>
      <c r="DU36" s="374">
        <f t="shared" si="20"/>
        <v>0</v>
      </c>
      <c r="DV36" s="374">
        <f>Deduct_dependent * COUNTIFS(Part_8!$A:$A, $EV36)</f>
        <v>0</v>
      </c>
      <c r="DW36" s="374">
        <f t="shared" si="9"/>
        <v>0</v>
      </c>
      <c r="DX36" s="374">
        <f t="shared" si="10"/>
        <v>0</v>
      </c>
      <c r="DY36" s="374">
        <f t="shared" si="11"/>
        <v>0</v>
      </c>
      <c r="DZ36" s="374">
        <f t="shared" si="12"/>
        <v>0</v>
      </c>
      <c r="EA36" s="373"/>
      <c r="EB36" s="373"/>
      <c r="EC36" s="373"/>
      <c r="ED36" s="374" t="str">
        <f t="shared" si="21"/>
        <v/>
      </c>
      <c r="EE36" s="374"/>
      <c r="EF36" s="374" t="str">
        <f>IF(AND($AN36 = "", $AO36 = "", $AP36 = "", $AQ36 = "", $AR36 = "", $AS36 = "", $AT36 = "", $AU36 = "", $AV36 = "", $AW36 = "", $AX36 = "", $AY36 = "", $AZ36 = "", $BA36 = "", $BB36 = "",
$BD36= "", $BE36 = "", $BF36 = "", $BG36 = "", $BH36 = "", $BI36 = "", $BJ36 = "", $BK36 = "", $BL36 = "", $BM36 = "", $BN36 = "", $BO36 = "", $BP36 = "", $BQ36 = "", $BR36 = ""), "",
IF($DZ36 &lt;= Claim_for_Reimbursement_CAT!$F$24, Claim_for_Reimbursement_CAT!$H$24,
IF(AND($DZ36 &gt;= Claim_for_Reimbursement_CAT!$D$25, $DZ36 &lt;= Claim_for_Reimbursement_CAT!$F$25), Claim_for_Reimbursement_CAT!$H$25,
IF(AND($DZ36 &gt;= Claim_for_Reimbursement_CAT!$D$26, $DZ36 &lt;= Claim_for_Reimbursement_CAT!$F$26), Claim_for_Reimbursement_CAT!$H$26,
IF(AND($DZ36 &gt;= Claim_for_Reimbursement_CAT!$D$27, $DZ36 &lt;= Claim_for_Reimbursement_CAT!$F$27), Claim_for_Reimbursement_CAT!$H$27,
IF(AND($DZ36 &gt;= Claim_for_Reimbursement_CAT!$D$28, $DZ36 &lt;= Claim_for_Reimbursement_CAT!$F$28), Claim_for_Reimbursement_CAT!$H$28,
IF(AND($DZ36 &gt;= Claim_for_Reimbursement_CAT!$D$29, $DZ36 &lt;= Claim_for_Reimbursement_CAT!$F$29), Claim_for_Reimbursement_CAT!$H$29,
IF(AND($DZ36 &gt;= Claim_for_Reimbursement_CAT!$D$30, $DZ36 &lt;= Claim_for_Reimbursement_CAT!$F$30), Claim_for_Reimbursement_CAT!$H$30,
IF(AND($DZ36 &gt;= Claim_for_Reimbursement_CAT!$D$31, $DZ36 &lt;= Claim_for_Reimbursement_CAT!$F$31), Claim_for_Reimbursement_CAT!$H$31,
IF(AND($DZ36 &gt;= Claim_for_Reimbursement_CAT!$D$32, $DZ36 &lt;= Claim_for_Reimbursement_CAT!$F$32), Claim_for_Reimbursement_CAT!$H$32,
IF(AND($DZ36 &gt;= Claim_for_Reimbursement_CAT!$D$33, $DZ36 &lt;= Claim_for_Reimbursement_CAT!$F$33), Claim_for_Reimbursement_CAT!$H$33,
IF(AND($DZ36 &gt;= Claim_for_Reimbursement_CAT!$D$34, $DZ36 &lt;= Claim_for_Reimbursement_CAT!$F$34), Claim_for_Reimbursement_CAT!$H$34, Claim_for_Reimbursement_CAT!$H$35))))))))))))</f>
        <v/>
      </c>
      <c r="EG36" s="373"/>
      <c r="EH36" s="373"/>
      <c r="EI36" s="373"/>
      <c r="EJ36" s="373"/>
      <c r="EK36" s="373"/>
      <c r="EL36" s="368"/>
      <c r="EM36" s="373"/>
      <c r="EN36" s="373"/>
      <c r="ES36" s="376" t="str">
        <f t="shared" si="13"/>
        <v/>
      </c>
      <c r="ET36" s="377" t="str">
        <f t="shared" si="22"/>
        <v xml:space="preserve">    </v>
      </c>
      <c r="EU36" s="377" t="str">
        <f t="shared" si="23"/>
        <v/>
      </c>
      <c r="EV36" s="377" t="str">
        <f t="shared" si="24"/>
        <v xml:space="preserve">31   </v>
      </c>
      <c r="EW36" s="378" t="str">
        <f>IF($H36 = "", "",
IF(OR($H36 = Lists_and_controls!$AO$9, $H36 = Lists_and_controls!$AO$11, $H36 = Lists_and_controls!$AO$14, $H36 = Lists_and_controls!$AO$16), MAX(Day_30),
IF(OR($H36 = Lists_and_controls!$AO$6, $H36 = Lists_and_controls!$AO$8, $H36 = Lists_and_controls!$AO$10, $H36 = Lists_and_controls!$AO$12, $H36 = Lists_and_controls!$AO$13, $H36 = Lists_and_controls!$AO$15, $H36 = Lists_and_controls!$AO$17), MAX(Day_31),
IF($H36 = Lists_and_controls!$AO$7, IF(INDEX(Leap_Year_YN, MATCH($G36, Year_2, 0)) = 1, MAX(Day_Feb_LY), MAX(Day_Feb) )))))</f>
        <v/>
      </c>
      <c r="EX36" s="377" t="str">
        <f t="shared" si="25"/>
        <v xml:space="preserve">  </v>
      </c>
      <c r="EY36" s="378"/>
    </row>
    <row r="37" spans="1:155" s="321" customFormat="1" ht="14" hidden="1" x14ac:dyDescent="0.3">
      <c r="A37" s="367">
        <v>32</v>
      </c>
      <c r="B37" s="368"/>
      <c r="C37" s="368"/>
      <c r="D37" s="368"/>
      <c r="E37" s="368"/>
      <c r="F37" s="368"/>
      <c r="G37" s="368"/>
      <c r="H37" s="368"/>
      <c r="I37" s="368"/>
      <c r="J37" s="369" t="str">
        <f t="shared" si="0"/>
        <v/>
      </c>
      <c r="K37" s="370" t="str">
        <f t="shared" si="1"/>
        <v/>
      </c>
      <c r="L37" s="368"/>
      <c r="M37" s="368"/>
      <c r="N37" s="368"/>
      <c r="O37" s="368"/>
      <c r="P37" s="368"/>
      <c r="Q37" s="368"/>
      <c r="R37" s="368"/>
      <c r="S37" s="371" t="str">
        <f t="shared" si="14"/>
        <v/>
      </c>
      <c r="T37" s="368"/>
      <c r="U37" s="368"/>
      <c r="V37" s="372"/>
      <c r="W37" s="372"/>
      <c r="X37" s="368"/>
      <c r="Y37" s="372"/>
      <c r="Z37" s="368"/>
      <c r="AA37" s="368"/>
      <c r="AB37" s="368"/>
      <c r="AC37" s="368"/>
      <c r="AD37" s="368"/>
      <c r="AE37" s="368"/>
      <c r="AF37" s="368"/>
      <c r="AG37" s="368"/>
      <c r="AH37" s="368"/>
      <c r="AI37" s="368"/>
      <c r="AJ37" s="368"/>
      <c r="AK37" s="373"/>
      <c r="AL37" s="368"/>
      <c r="AM37" s="373"/>
      <c r="AN37" s="373"/>
      <c r="AO37" s="373"/>
      <c r="AP37" s="373"/>
      <c r="AQ37" s="373"/>
      <c r="AR37" s="373"/>
      <c r="AS37" s="373"/>
      <c r="AT37" s="373"/>
      <c r="AU37" s="373"/>
      <c r="AV37" s="373"/>
      <c r="AW37" s="373"/>
      <c r="AX37" s="373"/>
      <c r="AY37" s="373"/>
      <c r="AZ37" s="373"/>
      <c r="BA37" s="373"/>
      <c r="BB37" s="373"/>
      <c r="BC37" s="374">
        <f t="shared" si="15"/>
        <v>0</v>
      </c>
      <c r="BD37" s="373"/>
      <c r="BE37" s="373"/>
      <c r="BF37" s="373"/>
      <c r="BG37" s="373"/>
      <c r="BH37" s="373"/>
      <c r="BI37" s="373"/>
      <c r="BJ37" s="373"/>
      <c r="BK37" s="373"/>
      <c r="BL37" s="373"/>
      <c r="BM37" s="373"/>
      <c r="BN37" s="373"/>
      <c r="BO37" s="373"/>
      <c r="BP37" s="373"/>
      <c r="BQ37" s="373"/>
      <c r="BR37" s="373"/>
      <c r="BS37" s="374">
        <f t="shared" si="2"/>
        <v>0</v>
      </c>
      <c r="BT37" s="374">
        <f t="shared" si="16"/>
        <v>0</v>
      </c>
      <c r="BU37" s="374">
        <f t="shared" si="16"/>
        <v>0</v>
      </c>
      <c r="BV37" s="374">
        <f t="shared" si="27"/>
        <v>0</v>
      </c>
      <c r="BW37" s="374">
        <f t="shared" si="27"/>
        <v>0</v>
      </c>
      <c r="BX37" s="374">
        <f t="shared" si="27"/>
        <v>0</v>
      </c>
      <c r="BY37" s="374">
        <f t="shared" si="27"/>
        <v>0</v>
      </c>
      <c r="BZ37" s="374">
        <f t="shared" si="27"/>
        <v>0</v>
      </c>
      <c r="CA37" s="374">
        <f t="shared" si="27"/>
        <v>0</v>
      </c>
      <c r="CB37" s="374">
        <f t="shared" si="27"/>
        <v>0</v>
      </c>
      <c r="CC37" s="374">
        <f t="shared" si="27"/>
        <v>0</v>
      </c>
      <c r="CD37" s="374">
        <f t="shared" si="27"/>
        <v>0</v>
      </c>
      <c r="CE37" s="374">
        <f t="shared" si="27"/>
        <v>0</v>
      </c>
      <c r="CF37" s="374">
        <f t="shared" si="27"/>
        <v>0</v>
      </c>
      <c r="CG37" s="374">
        <f t="shared" si="27"/>
        <v>0</v>
      </c>
      <c r="CH37" s="374">
        <f t="shared" si="27"/>
        <v>0</v>
      </c>
      <c r="CI37" s="374">
        <f t="shared" si="27"/>
        <v>0</v>
      </c>
      <c r="CJ37" s="368"/>
      <c r="CK37" s="368"/>
      <c r="CL37" s="373"/>
      <c r="CM37" s="375"/>
      <c r="CN37" s="371" t="s">
        <v>176</v>
      </c>
      <c r="CO37" s="373"/>
      <c r="CP37" s="373"/>
      <c r="CQ37" s="374">
        <f t="shared" si="4"/>
        <v>0</v>
      </c>
      <c r="CR37" s="373"/>
      <c r="CS37" s="373"/>
      <c r="CT37" s="374">
        <f t="shared" si="5"/>
        <v>0</v>
      </c>
      <c r="CU37" s="375"/>
      <c r="CV37" s="368"/>
      <c r="CW37" s="368"/>
      <c r="CX37" s="368"/>
      <c r="CY37" s="368"/>
      <c r="CZ37" s="368"/>
      <c r="DA37" s="368"/>
      <c r="DB37" s="368"/>
      <c r="DC37" s="368"/>
      <c r="DD37" s="368"/>
      <c r="DE37" s="368"/>
      <c r="DF37" s="368"/>
      <c r="DG37" s="375"/>
      <c r="DH37" s="371" t="s">
        <v>176</v>
      </c>
      <c r="DI37" s="373"/>
      <c r="DJ37" s="373"/>
      <c r="DK37" s="374">
        <f t="shared" si="26"/>
        <v>0</v>
      </c>
      <c r="DL37" s="373"/>
      <c r="DM37" s="373"/>
      <c r="DN37" s="374">
        <f t="shared" si="6"/>
        <v>0</v>
      </c>
      <c r="DO37" s="368"/>
      <c r="DP37" s="371" t="str">
        <f t="shared" si="17"/>
        <v/>
      </c>
      <c r="DQ37" s="374">
        <f t="shared" si="18"/>
        <v>0</v>
      </c>
      <c r="DR37" s="374">
        <f t="shared" si="7"/>
        <v>0</v>
      </c>
      <c r="DS37" s="374">
        <f t="shared" si="8"/>
        <v>0</v>
      </c>
      <c r="DT37" s="374">
        <f t="shared" si="19"/>
        <v>0</v>
      </c>
      <c r="DU37" s="374">
        <f t="shared" si="20"/>
        <v>0</v>
      </c>
      <c r="DV37" s="374">
        <f>Deduct_dependent * COUNTIFS(Part_8!$A:$A, $EV37)</f>
        <v>0</v>
      </c>
      <c r="DW37" s="374">
        <f t="shared" si="9"/>
        <v>0</v>
      </c>
      <c r="DX37" s="374">
        <f t="shared" si="10"/>
        <v>0</v>
      </c>
      <c r="DY37" s="374">
        <f t="shared" si="11"/>
        <v>0</v>
      </c>
      <c r="DZ37" s="374">
        <f t="shared" si="12"/>
        <v>0</v>
      </c>
      <c r="EA37" s="373"/>
      <c r="EB37" s="373"/>
      <c r="EC37" s="373"/>
      <c r="ED37" s="374" t="str">
        <f t="shared" si="21"/>
        <v/>
      </c>
      <c r="EE37" s="374"/>
      <c r="EF37" s="374" t="str">
        <f>IF(AND($AN37 = "", $AO37 = "", $AP37 = "", $AQ37 = "", $AR37 = "", $AS37 = "", $AT37 = "", $AU37 = "", $AV37 = "", $AW37 = "", $AX37 = "", $AY37 = "", $AZ37 = "", $BA37 = "", $BB37 = "",
$BD37= "", $BE37 = "", $BF37 = "", $BG37 = "", $BH37 = "", $BI37 = "", $BJ37 = "", $BK37 = "", $BL37 = "", $BM37 = "", $BN37 = "", $BO37 = "", $BP37 = "", $BQ37 = "", $BR37 = ""), "",
IF($DZ37 &lt;= Claim_for_Reimbursement_CAT!$F$24, Claim_for_Reimbursement_CAT!$H$24,
IF(AND($DZ37 &gt;= Claim_for_Reimbursement_CAT!$D$25, $DZ37 &lt;= Claim_for_Reimbursement_CAT!$F$25), Claim_for_Reimbursement_CAT!$H$25,
IF(AND($DZ37 &gt;= Claim_for_Reimbursement_CAT!$D$26, $DZ37 &lt;= Claim_for_Reimbursement_CAT!$F$26), Claim_for_Reimbursement_CAT!$H$26,
IF(AND($DZ37 &gt;= Claim_for_Reimbursement_CAT!$D$27, $DZ37 &lt;= Claim_for_Reimbursement_CAT!$F$27), Claim_for_Reimbursement_CAT!$H$27,
IF(AND($DZ37 &gt;= Claim_for_Reimbursement_CAT!$D$28, $DZ37 &lt;= Claim_for_Reimbursement_CAT!$F$28), Claim_for_Reimbursement_CAT!$H$28,
IF(AND($DZ37 &gt;= Claim_for_Reimbursement_CAT!$D$29, $DZ37 &lt;= Claim_for_Reimbursement_CAT!$F$29), Claim_for_Reimbursement_CAT!$H$29,
IF(AND($DZ37 &gt;= Claim_for_Reimbursement_CAT!$D$30, $DZ37 &lt;= Claim_for_Reimbursement_CAT!$F$30), Claim_for_Reimbursement_CAT!$H$30,
IF(AND($DZ37 &gt;= Claim_for_Reimbursement_CAT!$D$31, $DZ37 &lt;= Claim_for_Reimbursement_CAT!$F$31), Claim_for_Reimbursement_CAT!$H$31,
IF(AND($DZ37 &gt;= Claim_for_Reimbursement_CAT!$D$32, $DZ37 &lt;= Claim_for_Reimbursement_CAT!$F$32), Claim_for_Reimbursement_CAT!$H$32,
IF(AND($DZ37 &gt;= Claim_for_Reimbursement_CAT!$D$33, $DZ37 &lt;= Claim_for_Reimbursement_CAT!$F$33), Claim_for_Reimbursement_CAT!$H$33,
IF(AND($DZ37 &gt;= Claim_for_Reimbursement_CAT!$D$34, $DZ37 &lt;= Claim_for_Reimbursement_CAT!$F$34), Claim_for_Reimbursement_CAT!$H$34, Claim_for_Reimbursement_CAT!$H$35))))))))))))</f>
        <v/>
      </c>
      <c r="EG37" s="373"/>
      <c r="EH37" s="373"/>
      <c r="EI37" s="373"/>
      <c r="EJ37" s="373"/>
      <c r="EK37" s="373"/>
      <c r="EL37" s="368"/>
      <c r="EM37" s="373"/>
      <c r="EN37" s="373"/>
      <c r="ES37" s="376" t="str">
        <f t="shared" si="13"/>
        <v/>
      </c>
      <c r="ET37" s="377" t="str">
        <f t="shared" si="22"/>
        <v xml:space="preserve">    </v>
      </c>
      <c r="EU37" s="377" t="str">
        <f t="shared" si="23"/>
        <v/>
      </c>
      <c r="EV37" s="377" t="str">
        <f t="shared" si="24"/>
        <v xml:space="preserve">32   </v>
      </c>
      <c r="EW37" s="378" t="str">
        <f>IF($H37 = "", "",
IF(OR($H37 = Lists_and_controls!$AO$9, $H37 = Lists_and_controls!$AO$11, $H37 = Lists_and_controls!$AO$14, $H37 = Lists_and_controls!$AO$16), MAX(Day_30),
IF(OR($H37 = Lists_and_controls!$AO$6, $H37 = Lists_and_controls!$AO$8, $H37 = Lists_and_controls!$AO$10, $H37 = Lists_and_controls!$AO$12, $H37 = Lists_and_controls!$AO$13, $H37 = Lists_and_controls!$AO$15, $H37 = Lists_and_controls!$AO$17), MAX(Day_31),
IF($H37 = Lists_and_controls!$AO$7, IF(INDEX(Leap_Year_YN, MATCH($G37, Year_2, 0)) = 1, MAX(Day_Feb_LY), MAX(Day_Feb) )))))</f>
        <v/>
      </c>
      <c r="EX37" s="377" t="str">
        <f t="shared" si="25"/>
        <v xml:space="preserve">  </v>
      </c>
      <c r="EY37" s="378"/>
    </row>
    <row r="38" spans="1:155" s="321" customFormat="1" ht="14" hidden="1" x14ac:dyDescent="0.3">
      <c r="A38" s="367">
        <v>33</v>
      </c>
      <c r="B38" s="368"/>
      <c r="C38" s="368"/>
      <c r="D38" s="368"/>
      <c r="E38" s="368"/>
      <c r="F38" s="368"/>
      <c r="G38" s="368"/>
      <c r="H38" s="368"/>
      <c r="I38" s="368"/>
      <c r="J38" s="369" t="str">
        <f t="shared" si="0"/>
        <v/>
      </c>
      <c r="K38" s="370" t="str">
        <f t="shared" si="1"/>
        <v/>
      </c>
      <c r="L38" s="368"/>
      <c r="M38" s="368"/>
      <c r="N38" s="368"/>
      <c r="O38" s="368"/>
      <c r="P38" s="368"/>
      <c r="Q38" s="368"/>
      <c r="R38" s="368"/>
      <c r="S38" s="371" t="str">
        <f t="shared" si="14"/>
        <v/>
      </c>
      <c r="T38" s="368"/>
      <c r="U38" s="368"/>
      <c r="V38" s="372"/>
      <c r="W38" s="372"/>
      <c r="X38" s="368"/>
      <c r="Y38" s="372"/>
      <c r="Z38" s="368"/>
      <c r="AA38" s="368"/>
      <c r="AB38" s="368"/>
      <c r="AC38" s="368"/>
      <c r="AD38" s="368"/>
      <c r="AE38" s="368"/>
      <c r="AF38" s="368"/>
      <c r="AG38" s="368"/>
      <c r="AH38" s="368"/>
      <c r="AI38" s="368"/>
      <c r="AJ38" s="368"/>
      <c r="AK38" s="373"/>
      <c r="AL38" s="368"/>
      <c r="AM38" s="373"/>
      <c r="AN38" s="373"/>
      <c r="AO38" s="373"/>
      <c r="AP38" s="373"/>
      <c r="AQ38" s="373"/>
      <c r="AR38" s="373"/>
      <c r="AS38" s="373"/>
      <c r="AT38" s="373"/>
      <c r="AU38" s="373"/>
      <c r="AV38" s="373"/>
      <c r="AW38" s="373"/>
      <c r="AX38" s="373"/>
      <c r="AY38" s="373"/>
      <c r="AZ38" s="373"/>
      <c r="BA38" s="373"/>
      <c r="BB38" s="373"/>
      <c r="BC38" s="374">
        <f t="shared" si="15"/>
        <v>0</v>
      </c>
      <c r="BD38" s="373"/>
      <c r="BE38" s="373"/>
      <c r="BF38" s="373"/>
      <c r="BG38" s="373"/>
      <c r="BH38" s="373"/>
      <c r="BI38" s="373"/>
      <c r="BJ38" s="373"/>
      <c r="BK38" s="373"/>
      <c r="BL38" s="373"/>
      <c r="BM38" s="373"/>
      <c r="BN38" s="373"/>
      <c r="BO38" s="373"/>
      <c r="BP38" s="373"/>
      <c r="BQ38" s="373"/>
      <c r="BR38" s="373"/>
      <c r="BS38" s="374">
        <f t="shared" si="2"/>
        <v>0</v>
      </c>
      <c r="BT38" s="374">
        <f t="shared" si="16"/>
        <v>0</v>
      </c>
      <c r="BU38" s="374">
        <f t="shared" si="16"/>
        <v>0</v>
      </c>
      <c r="BV38" s="374">
        <f t="shared" si="27"/>
        <v>0</v>
      </c>
      <c r="BW38" s="374">
        <f t="shared" si="27"/>
        <v>0</v>
      </c>
      <c r="BX38" s="374">
        <f t="shared" si="27"/>
        <v>0</v>
      </c>
      <c r="BY38" s="374">
        <f t="shared" si="27"/>
        <v>0</v>
      </c>
      <c r="BZ38" s="374">
        <f t="shared" si="27"/>
        <v>0</v>
      </c>
      <c r="CA38" s="374">
        <f t="shared" si="27"/>
        <v>0</v>
      </c>
      <c r="CB38" s="374">
        <f t="shared" si="27"/>
        <v>0</v>
      </c>
      <c r="CC38" s="374">
        <f t="shared" si="27"/>
        <v>0</v>
      </c>
      <c r="CD38" s="374">
        <f t="shared" si="27"/>
        <v>0</v>
      </c>
      <c r="CE38" s="374">
        <f t="shared" si="27"/>
        <v>0</v>
      </c>
      <c r="CF38" s="374">
        <f t="shared" si="27"/>
        <v>0</v>
      </c>
      <c r="CG38" s="374">
        <f t="shared" si="27"/>
        <v>0</v>
      </c>
      <c r="CH38" s="374">
        <f t="shared" si="27"/>
        <v>0</v>
      </c>
      <c r="CI38" s="374">
        <f t="shared" si="27"/>
        <v>0</v>
      </c>
      <c r="CJ38" s="368"/>
      <c r="CK38" s="368"/>
      <c r="CL38" s="373"/>
      <c r="CM38" s="375"/>
      <c r="CN38" s="371" t="s">
        <v>176</v>
      </c>
      <c r="CO38" s="373"/>
      <c r="CP38" s="373"/>
      <c r="CQ38" s="374">
        <f t="shared" si="4"/>
        <v>0</v>
      </c>
      <c r="CR38" s="373"/>
      <c r="CS38" s="373"/>
      <c r="CT38" s="374">
        <f t="shared" si="5"/>
        <v>0</v>
      </c>
      <c r="CU38" s="375"/>
      <c r="CV38" s="368"/>
      <c r="CW38" s="368"/>
      <c r="CX38" s="368"/>
      <c r="CY38" s="368"/>
      <c r="CZ38" s="368"/>
      <c r="DA38" s="368"/>
      <c r="DB38" s="368"/>
      <c r="DC38" s="368"/>
      <c r="DD38" s="368"/>
      <c r="DE38" s="368"/>
      <c r="DF38" s="368"/>
      <c r="DG38" s="375"/>
      <c r="DH38" s="371" t="s">
        <v>176</v>
      </c>
      <c r="DI38" s="373"/>
      <c r="DJ38" s="373"/>
      <c r="DK38" s="374">
        <f t="shared" si="26"/>
        <v>0</v>
      </c>
      <c r="DL38" s="373"/>
      <c r="DM38" s="373"/>
      <c r="DN38" s="374">
        <f t="shared" si="6"/>
        <v>0</v>
      </c>
      <c r="DO38" s="368"/>
      <c r="DP38" s="371" t="str">
        <f t="shared" si="17"/>
        <v/>
      </c>
      <c r="DQ38" s="374">
        <f t="shared" si="18"/>
        <v>0</v>
      </c>
      <c r="DR38" s="374">
        <f t="shared" si="7"/>
        <v>0</v>
      </c>
      <c r="DS38" s="374">
        <f t="shared" si="8"/>
        <v>0</v>
      </c>
      <c r="DT38" s="374">
        <f t="shared" si="19"/>
        <v>0</v>
      </c>
      <c r="DU38" s="374">
        <f t="shared" si="20"/>
        <v>0</v>
      </c>
      <c r="DV38" s="374">
        <f>Deduct_dependent * COUNTIFS(Part_8!$A:$A, $EV38)</f>
        <v>0</v>
      </c>
      <c r="DW38" s="374">
        <f t="shared" si="9"/>
        <v>0</v>
      </c>
      <c r="DX38" s="374">
        <f t="shared" si="10"/>
        <v>0</v>
      </c>
      <c r="DY38" s="374">
        <f t="shared" si="11"/>
        <v>0</v>
      </c>
      <c r="DZ38" s="374">
        <f t="shared" si="12"/>
        <v>0</v>
      </c>
      <c r="EA38" s="373"/>
      <c r="EB38" s="373"/>
      <c r="EC38" s="373"/>
      <c r="ED38" s="374" t="str">
        <f t="shared" si="21"/>
        <v/>
      </c>
      <c r="EE38" s="374"/>
      <c r="EF38" s="374" t="str">
        <f>IF(AND($AN38 = "", $AO38 = "", $AP38 = "", $AQ38 = "", $AR38 = "", $AS38 = "", $AT38 = "", $AU38 = "", $AV38 = "", $AW38 = "", $AX38 = "", $AY38 = "", $AZ38 = "", $BA38 = "", $BB38 = "",
$BD38= "", $BE38 = "", $BF38 = "", $BG38 = "", $BH38 = "", $BI38 = "", $BJ38 = "", $BK38 = "", $BL38 = "", $BM38 = "", $BN38 = "", $BO38 = "", $BP38 = "", $BQ38 = "", $BR38 = ""), "",
IF($DZ38 &lt;= Claim_for_Reimbursement_CAT!$F$24, Claim_for_Reimbursement_CAT!$H$24,
IF(AND($DZ38 &gt;= Claim_for_Reimbursement_CAT!$D$25, $DZ38 &lt;= Claim_for_Reimbursement_CAT!$F$25), Claim_for_Reimbursement_CAT!$H$25,
IF(AND($DZ38 &gt;= Claim_for_Reimbursement_CAT!$D$26, $DZ38 &lt;= Claim_for_Reimbursement_CAT!$F$26), Claim_for_Reimbursement_CAT!$H$26,
IF(AND($DZ38 &gt;= Claim_for_Reimbursement_CAT!$D$27, $DZ38 &lt;= Claim_for_Reimbursement_CAT!$F$27), Claim_for_Reimbursement_CAT!$H$27,
IF(AND($DZ38 &gt;= Claim_for_Reimbursement_CAT!$D$28, $DZ38 &lt;= Claim_for_Reimbursement_CAT!$F$28), Claim_for_Reimbursement_CAT!$H$28,
IF(AND($DZ38 &gt;= Claim_for_Reimbursement_CAT!$D$29, $DZ38 &lt;= Claim_for_Reimbursement_CAT!$F$29), Claim_for_Reimbursement_CAT!$H$29,
IF(AND($DZ38 &gt;= Claim_for_Reimbursement_CAT!$D$30, $DZ38 &lt;= Claim_for_Reimbursement_CAT!$F$30), Claim_for_Reimbursement_CAT!$H$30,
IF(AND($DZ38 &gt;= Claim_for_Reimbursement_CAT!$D$31, $DZ38 &lt;= Claim_for_Reimbursement_CAT!$F$31), Claim_for_Reimbursement_CAT!$H$31,
IF(AND($DZ38 &gt;= Claim_for_Reimbursement_CAT!$D$32, $DZ38 &lt;= Claim_for_Reimbursement_CAT!$F$32), Claim_for_Reimbursement_CAT!$H$32,
IF(AND($DZ38 &gt;= Claim_for_Reimbursement_CAT!$D$33, $DZ38 &lt;= Claim_for_Reimbursement_CAT!$F$33), Claim_for_Reimbursement_CAT!$H$33,
IF(AND($DZ38 &gt;= Claim_for_Reimbursement_CAT!$D$34, $DZ38 &lt;= Claim_for_Reimbursement_CAT!$F$34), Claim_for_Reimbursement_CAT!$H$34, Claim_for_Reimbursement_CAT!$H$35))))))))))))</f>
        <v/>
      </c>
      <c r="EG38" s="373"/>
      <c r="EH38" s="373"/>
      <c r="EI38" s="373"/>
      <c r="EJ38" s="373"/>
      <c r="EK38" s="373"/>
      <c r="EL38" s="368"/>
      <c r="EM38" s="373"/>
      <c r="EN38" s="373"/>
      <c r="ES38" s="376" t="str">
        <f t="shared" si="13"/>
        <v/>
      </c>
      <c r="ET38" s="377" t="str">
        <f t="shared" si="22"/>
        <v xml:space="preserve">    </v>
      </c>
      <c r="EU38" s="377" t="str">
        <f t="shared" si="23"/>
        <v/>
      </c>
      <c r="EV38" s="377" t="str">
        <f t="shared" si="24"/>
        <v xml:space="preserve">33   </v>
      </c>
      <c r="EW38" s="378" t="str">
        <f>IF($H38 = "", "",
IF(OR($H38 = Lists_and_controls!$AO$9, $H38 = Lists_and_controls!$AO$11, $H38 = Lists_and_controls!$AO$14, $H38 = Lists_and_controls!$AO$16), MAX(Day_30),
IF(OR($H38 = Lists_and_controls!$AO$6, $H38 = Lists_and_controls!$AO$8, $H38 = Lists_and_controls!$AO$10, $H38 = Lists_and_controls!$AO$12, $H38 = Lists_and_controls!$AO$13, $H38 = Lists_and_controls!$AO$15, $H38 = Lists_and_controls!$AO$17), MAX(Day_31),
IF($H38 = Lists_and_controls!$AO$7, IF(INDEX(Leap_Year_YN, MATCH($G38, Year_2, 0)) = 1, MAX(Day_Feb_LY), MAX(Day_Feb) )))))</f>
        <v/>
      </c>
      <c r="EX38" s="377" t="str">
        <f t="shared" si="25"/>
        <v xml:space="preserve">  </v>
      </c>
      <c r="EY38" s="378"/>
    </row>
    <row r="39" spans="1:155" s="321" customFormat="1" ht="14" hidden="1" x14ac:dyDescent="0.3">
      <c r="A39" s="367">
        <v>34</v>
      </c>
      <c r="B39" s="368"/>
      <c r="C39" s="368"/>
      <c r="D39" s="368"/>
      <c r="E39" s="368"/>
      <c r="F39" s="368"/>
      <c r="G39" s="368"/>
      <c r="H39" s="368"/>
      <c r="I39" s="368"/>
      <c r="J39" s="369" t="str">
        <f t="shared" si="0"/>
        <v/>
      </c>
      <c r="K39" s="370" t="str">
        <f t="shared" si="1"/>
        <v/>
      </c>
      <c r="L39" s="368"/>
      <c r="M39" s="368"/>
      <c r="N39" s="368"/>
      <c r="O39" s="368"/>
      <c r="P39" s="368"/>
      <c r="Q39" s="368"/>
      <c r="R39" s="368"/>
      <c r="S39" s="371" t="str">
        <f t="shared" si="14"/>
        <v/>
      </c>
      <c r="T39" s="368"/>
      <c r="U39" s="368"/>
      <c r="V39" s="372"/>
      <c r="W39" s="372"/>
      <c r="X39" s="368"/>
      <c r="Y39" s="372"/>
      <c r="Z39" s="368"/>
      <c r="AA39" s="368"/>
      <c r="AB39" s="368"/>
      <c r="AC39" s="368"/>
      <c r="AD39" s="368"/>
      <c r="AE39" s="368"/>
      <c r="AF39" s="368"/>
      <c r="AG39" s="368"/>
      <c r="AH39" s="368"/>
      <c r="AI39" s="368"/>
      <c r="AJ39" s="368"/>
      <c r="AK39" s="373"/>
      <c r="AL39" s="368"/>
      <c r="AM39" s="373"/>
      <c r="AN39" s="373"/>
      <c r="AO39" s="373"/>
      <c r="AP39" s="373"/>
      <c r="AQ39" s="373"/>
      <c r="AR39" s="373"/>
      <c r="AS39" s="373"/>
      <c r="AT39" s="373"/>
      <c r="AU39" s="373"/>
      <c r="AV39" s="373"/>
      <c r="AW39" s="373"/>
      <c r="AX39" s="373"/>
      <c r="AY39" s="373"/>
      <c r="AZ39" s="373"/>
      <c r="BA39" s="373"/>
      <c r="BB39" s="373"/>
      <c r="BC39" s="374">
        <f t="shared" si="15"/>
        <v>0</v>
      </c>
      <c r="BD39" s="373"/>
      <c r="BE39" s="373"/>
      <c r="BF39" s="373"/>
      <c r="BG39" s="373"/>
      <c r="BH39" s="373"/>
      <c r="BI39" s="373"/>
      <c r="BJ39" s="373"/>
      <c r="BK39" s="373"/>
      <c r="BL39" s="373"/>
      <c r="BM39" s="373"/>
      <c r="BN39" s="373"/>
      <c r="BO39" s="373"/>
      <c r="BP39" s="373"/>
      <c r="BQ39" s="373"/>
      <c r="BR39" s="373"/>
      <c r="BS39" s="374">
        <f t="shared" si="2"/>
        <v>0</v>
      </c>
      <c r="BT39" s="374">
        <f t="shared" si="16"/>
        <v>0</v>
      </c>
      <c r="BU39" s="374">
        <f t="shared" si="16"/>
        <v>0</v>
      </c>
      <c r="BV39" s="374">
        <f t="shared" si="27"/>
        <v>0</v>
      </c>
      <c r="BW39" s="374">
        <f t="shared" si="27"/>
        <v>0</v>
      </c>
      <c r="BX39" s="374">
        <f t="shared" si="27"/>
        <v>0</v>
      </c>
      <c r="BY39" s="374">
        <f t="shared" si="27"/>
        <v>0</v>
      </c>
      <c r="BZ39" s="374">
        <f t="shared" si="27"/>
        <v>0</v>
      </c>
      <c r="CA39" s="374">
        <f t="shared" si="27"/>
        <v>0</v>
      </c>
      <c r="CB39" s="374">
        <f t="shared" si="27"/>
        <v>0</v>
      </c>
      <c r="CC39" s="374">
        <f t="shared" si="27"/>
        <v>0</v>
      </c>
      <c r="CD39" s="374">
        <f t="shared" si="27"/>
        <v>0</v>
      </c>
      <c r="CE39" s="374">
        <f t="shared" si="27"/>
        <v>0</v>
      </c>
      <c r="CF39" s="374">
        <f t="shared" si="27"/>
        <v>0</v>
      </c>
      <c r="CG39" s="374">
        <f t="shared" si="27"/>
        <v>0</v>
      </c>
      <c r="CH39" s="374">
        <f t="shared" si="27"/>
        <v>0</v>
      </c>
      <c r="CI39" s="374">
        <f t="shared" si="27"/>
        <v>0</v>
      </c>
      <c r="CJ39" s="368"/>
      <c r="CK39" s="368"/>
      <c r="CL39" s="373"/>
      <c r="CM39" s="375"/>
      <c r="CN39" s="371" t="s">
        <v>176</v>
      </c>
      <c r="CO39" s="373"/>
      <c r="CP39" s="373"/>
      <c r="CQ39" s="374">
        <f t="shared" si="4"/>
        <v>0</v>
      </c>
      <c r="CR39" s="373"/>
      <c r="CS39" s="373"/>
      <c r="CT39" s="374">
        <f t="shared" si="5"/>
        <v>0</v>
      </c>
      <c r="CU39" s="375"/>
      <c r="CV39" s="368"/>
      <c r="CW39" s="368"/>
      <c r="CX39" s="368"/>
      <c r="CY39" s="368"/>
      <c r="CZ39" s="368"/>
      <c r="DA39" s="368"/>
      <c r="DB39" s="368"/>
      <c r="DC39" s="368"/>
      <c r="DD39" s="368"/>
      <c r="DE39" s="368"/>
      <c r="DF39" s="368"/>
      <c r="DG39" s="375"/>
      <c r="DH39" s="371" t="s">
        <v>176</v>
      </c>
      <c r="DI39" s="373"/>
      <c r="DJ39" s="373"/>
      <c r="DK39" s="374">
        <f t="shared" si="26"/>
        <v>0</v>
      </c>
      <c r="DL39" s="373"/>
      <c r="DM39" s="373"/>
      <c r="DN39" s="374">
        <f t="shared" si="6"/>
        <v>0</v>
      </c>
      <c r="DO39" s="368"/>
      <c r="DP39" s="371" t="str">
        <f t="shared" si="17"/>
        <v/>
      </c>
      <c r="DQ39" s="374">
        <f t="shared" si="18"/>
        <v>0</v>
      </c>
      <c r="DR39" s="374">
        <f t="shared" si="7"/>
        <v>0</v>
      </c>
      <c r="DS39" s="374">
        <f t="shared" si="8"/>
        <v>0</v>
      </c>
      <c r="DT39" s="374">
        <f t="shared" si="19"/>
        <v>0</v>
      </c>
      <c r="DU39" s="374">
        <f t="shared" si="20"/>
        <v>0</v>
      </c>
      <c r="DV39" s="374">
        <f>Deduct_dependent * COUNTIFS(Part_8!$A:$A, $EV39)</f>
        <v>0</v>
      </c>
      <c r="DW39" s="374">
        <f t="shared" si="9"/>
        <v>0</v>
      </c>
      <c r="DX39" s="374">
        <f t="shared" si="10"/>
        <v>0</v>
      </c>
      <c r="DY39" s="374">
        <f t="shared" si="11"/>
        <v>0</v>
      </c>
      <c r="DZ39" s="374">
        <f t="shared" si="12"/>
        <v>0</v>
      </c>
      <c r="EA39" s="373"/>
      <c r="EB39" s="373"/>
      <c r="EC39" s="373"/>
      <c r="ED39" s="374" t="str">
        <f t="shared" si="21"/>
        <v/>
      </c>
      <c r="EE39" s="374"/>
      <c r="EF39" s="374" t="str">
        <f>IF(AND($AN39 = "", $AO39 = "", $AP39 = "", $AQ39 = "", $AR39 = "", $AS39 = "", $AT39 = "", $AU39 = "", $AV39 = "", $AW39 = "", $AX39 = "", $AY39 = "", $AZ39 = "", $BA39 = "", $BB39 = "",
$BD39= "", $BE39 = "", $BF39 = "", $BG39 = "", $BH39 = "", $BI39 = "", $BJ39 = "", $BK39 = "", $BL39 = "", $BM39 = "", $BN39 = "", $BO39 = "", $BP39 = "", $BQ39 = "", $BR39 = ""), "",
IF($DZ39 &lt;= Claim_for_Reimbursement_CAT!$F$24, Claim_for_Reimbursement_CAT!$H$24,
IF(AND($DZ39 &gt;= Claim_for_Reimbursement_CAT!$D$25, $DZ39 &lt;= Claim_for_Reimbursement_CAT!$F$25), Claim_for_Reimbursement_CAT!$H$25,
IF(AND($DZ39 &gt;= Claim_for_Reimbursement_CAT!$D$26, $DZ39 &lt;= Claim_for_Reimbursement_CAT!$F$26), Claim_for_Reimbursement_CAT!$H$26,
IF(AND($DZ39 &gt;= Claim_for_Reimbursement_CAT!$D$27, $DZ39 &lt;= Claim_for_Reimbursement_CAT!$F$27), Claim_for_Reimbursement_CAT!$H$27,
IF(AND($DZ39 &gt;= Claim_for_Reimbursement_CAT!$D$28, $DZ39 &lt;= Claim_for_Reimbursement_CAT!$F$28), Claim_for_Reimbursement_CAT!$H$28,
IF(AND($DZ39 &gt;= Claim_for_Reimbursement_CAT!$D$29, $DZ39 &lt;= Claim_for_Reimbursement_CAT!$F$29), Claim_for_Reimbursement_CAT!$H$29,
IF(AND($DZ39 &gt;= Claim_for_Reimbursement_CAT!$D$30, $DZ39 &lt;= Claim_for_Reimbursement_CAT!$F$30), Claim_for_Reimbursement_CAT!$H$30,
IF(AND($DZ39 &gt;= Claim_for_Reimbursement_CAT!$D$31, $DZ39 &lt;= Claim_for_Reimbursement_CAT!$F$31), Claim_for_Reimbursement_CAT!$H$31,
IF(AND($DZ39 &gt;= Claim_for_Reimbursement_CAT!$D$32, $DZ39 &lt;= Claim_for_Reimbursement_CAT!$F$32), Claim_for_Reimbursement_CAT!$H$32,
IF(AND($DZ39 &gt;= Claim_for_Reimbursement_CAT!$D$33, $DZ39 &lt;= Claim_for_Reimbursement_CAT!$F$33), Claim_for_Reimbursement_CAT!$H$33,
IF(AND($DZ39 &gt;= Claim_for_Reimbursement_CAT!$D$34, $DZ39 &lt;= Claim_for_Reimbursement_CAT!$F$34), Claim_for_Reimbursement_CAT!$H$34, Claim_for_Reimbursement_CAT!$H$35))))))))))))</f>
        <v/>
      </c>
      <c r="EG39" s="373"/>
      <c r="EH39" s="373"/>
      <c r="EI39" s="373"/>
      <c r="EJ39" s="373"/>
      <c r="EK39" s="373"/>
      <c r="EL39" s="368"/>
      <c r="EM39" s="373"/>
      <c r="EN39" s="373"/>
      <c r="ES39" s="376" t="str">
        <f t="shared" si="13"/>
        <v/>
      </c>
      <c r="ET39" s="377" t="str">
        <f t="shared" si="22"/>
        <v xml:space="preserve">    </v>
      </c>
      <c r="EU39" s="377" t="str">
        <f t="shared" si="23"/>
        <v/>
      </c>
      <c r="EV39" s="377" t="str">
        <f t="shared" si="24"/>
        <v xml:space="preserve">34   </v>
      </c>
      <c r="EW39" s="378" t="str">
        <f>IF($H39 = "", "",
IF(OR($H39 = Lists_and_controls!$AO$9, $H39 = Lists_and_controls!$AO$11, $H39 = Lists_and_controls!$AO$14, $H39 = Lists_and_controls!$AO$16), MAX(Day_30),
IF(OR($H39 = Lists_and_controls!$AO$6, $H39 = Lists_and_controls!$AO$8, $H39 = Lists_and_controls!$AO$10, $H39 = Lists_and_controls!$AO$12, $H39 = Lists_and_controls!$AO$13, $H39 = Lists_and_controls!$AO$15, $H39 = Lists_and_controls!$AO$17), MAX(Day_31),
IF($H39 = Lists_and_controls!$AO$7, IF(INDEX(Leap_Year_YN, MATCH($G39, Year_2, 0)) = 1, MAX(Day_Feb_LY), MAX(Day_Feb) )))))</f>
        <v/>
      </c>
      <c r="EX39" s="377" t="str">
        <f t="shared" si="25"/>
        <v xml:space="preserve">  </v>
      </c>
      <c r="EY39" s="378"/>
    </row>
    <row r="40" spans="1:155" s="321" customFormat="1" ht="14" hidden="1" x14ac:dyDescent="0.3">
      <c r="A40" s="367">
        <v>35</v>
      </c>
      <c r="B40" s="368"/>
      <c r="C40" s="368"/>
      <c r="D40" s="368"/>
      <c r="E40" s="368"/>
      <c r="F40" s="368"/>
      <c r="G40" s="368"/>
      <c r="H40" s="368"/>
      <c r="I40" s="368"/>
      <c r="J40" s="369" t="str">
        <f t="shared" si="0"/>
        <v/>
      </c>
      <c r="K40" s="370" t="str">
        <f t="shared" si="1"/>
        <v/>
      </c>
      <c r="L40" s="368"/>
      <c r="M40" s="368"/>
      <c r="N40" s="368"/>
      <c r="O40" s="368"/>
      <c r="P40" s="368"/>
      <c r="Q40" s="368"/>
      <c r="R40" s="368"/>
      <c r="S40" s="371" t="str">
        <f t="shared" si="14"/>
        <v/>
      </c>
      <c r="T40" s="368"/>
      <c r="U40" s="368"/>
      <c r="V40" s="372"/>
      <c r="W40" s="372"/>
      <c r="X40" s="368"/>
      <c r="Y40" s="372"/>
      <c r="Z40" s="368"/>
      <c r="AA40" s="368"/>
      <c r="AB40" s="368"/>
      <c r="AC40" s="368"/>
      <c r="AD40" s="368"/>
      <c r="AE40" s="368"/>
      <c r="AF40" s="368"/>
      <c r="AG40" s="368"/>
      <c r="AH40" s="368"/>
      <c r="AI40" s="368"/>
      <c r="AJ40" s="368"/>
      <c r="AK40" s="373"/>
      <c r="AL40" s="368"/>
      <c r="AM40" s="373"/>
      <c r="AN40" s="373"/>
      <c r="AO40" s="373"/>
      <c r="AP40" s="373"/>
      <c r="AQ40" s="373"/>
      <c r="AR40" s="373"/>
      <c r="AS40" s="373"/>
      <c r="AT40" s="373"/>
      <c r="AU40" s="373"/>
      <c r="AV40" s="373"/>
      <c r="AW40" s="373"/>
      <c r="AX40" s="373"/>
      <c r="AY40" s="373"/>
      <c r="AZ40" s="373"/>
      <c r="BA40" s="373"/>
      <c r="BB40" s="373"/>
      <c r="BC40" s="374">
        <f t="shared" si="15"/>
        <v>0</v>
      </c>
      <c r="BD40" s="373"/>
      <c r="BE40" s="373"/>
      <c r="BF40" s="373"/>
      <c r="BG40" s="373"/>
      <c r="BH40" s="373"/>
      <c r="BI40" s="373"/>
      <c r="BJ40" s="373"/>
      <c r="BK40" s="373"/>
      <c r="BL40" s="373"/>
      <c r="BM40" s="373"/>
      <c r="BN40" s="373"/>
      <c r="BO40" s="373"/>
      <c r="BP40" s="373"/>
      <c r="BQ40" s="373"/>
      <c r="BR40" s="373"/>
      <c r="BS40" s="374">
        <f t="shared" si="2"/>
        <v>0</v>
      </c>
      <c r="BT40" s="374">
        <f t="shared" si="16"/>
        <v>0</v>
      </c>
      <c r="BU40" s="374">
        <f t="shared" si="16"/>
        <v>0</v>
      </c>
      <c r="BV40" s="374">
        <f t="shared" si="27"/>
        <v>0</v>
      </c>
      <c r="BW40" s="374">
        <f t="shared" si="27"/>
        <v>0</v>
      </c>
      <c r="BX40" s="374">
        <f t="shared" si="27"/>
        <v>0</v>
      </c>
      <c r="BY40" s="374">
        <f t="shared" si="27"/>
        <v>0</v>
      </c>
      <c r="BZ40" s="374">
        <f t="shared" si="27"/>
        <v>0</v>
      </c>
      <c r="CA40" s="374">
        <f t="shared" si="27"/>
        <v>0</v>
      </c>
      <c r="CB40" s="374">
        <f t="shared" si="27"/>
        <v>0</v>
      </c>
      <c r="CC40" s="374">
        <f t="shared" si="27"/>
        <v>0</v>
      </c>
      <c r="CD40" s="374">
        <f t="shared" si="27"/>
        <v>0</v>
      </c>
      <c r="CE40" s="374">
        <f t="shared" si="27"/>
        <v>0</v>
      </c>
      <c r="CF40" s="374">
        <f t="shared" si="27"/>
        <v>0</v>
      </c>
      <c r="CG40" s="374">
        <f t="shared" si="27"/>
        <v>0</v>
      </c>
      <c r="CH40" s="374">
        <f t="shared" si="27"/>
        <v>0</v>
      </c>
      <c r="CI40" s="374">
        <f t="shared" si="27"/>
        <v>0</v>
      </c>
      <c r="CJ40" s="368"/>
      <c r="CK40" s="368"/>
      <c r="CL40" s="373"/>
      <c r="CM40" s="375"/>
      <c r="CN40" s="371" t="s">
        <v>176</v>
      </c>
      <c r="CO40" s="373"/>
      <c r="CP40" s="373"/>
      <c r="CQ40" s="374">
        <f t="shared" si="4"/>
        <v>0</v>
      </c>
      <c r="CR40" s="373"/>
      <c r="CS40" s="373"/>
      <c r="CT40" s="374">
        <f t="shared" si="5"/>
        <v>0</v>
      </c>
      <c r="CU40" s="375"/>
      <c r="CV40" s="368"/>
      <c r="CW40" s="368"/>
      <c r="CX40" s="368"/>
      <c r="CY40" s="368"/>
      <c r="CZ40" s="368"/>
      <c r="DA40" s="368"/>
      <c r="DB40" s="368"/>
      <c r="DC40" s="368"/>
      <c r="DD40" s="368"/>
      <c r="DE40" s="368"/>
      <c r="DF40" s="368"/>
      <c r="DG40" s="375"/>
      <c r="DH40" s="371" t="s">
        <v>176</v>
      </c>
      <c r="DI40" s="373"/>
      <c r="DJ40" s="373"/>
      <c r="DK40" s="374">
        <f t="shared" si="26"/>
        <v>0</v>
      </c>
      <c r="DL40" s="373"/>
      <c r="DM40" s="373"/>
      <c r="DN40" s="374">
        <f t="shared" si="6"/>
        <v>0</v>
      </c>
      <c r="DO40" s="368"/>
      <c r="DP40" s="371" t="str">
        <f t="shared" si="17"/>
        <v/>
      </c>
      <c r="DQ40" s="374">
        <f t="shared" si="18"/>
        <v>0</v>
      </c>
      <c r="DR40" s="374">
        <f t="shared" si="7"/>
        <v>0</v>
      </c>
      <c r="DS40" s="374">
        <f t="shared" si="8"/>
        <v>0</v>
      </c>
      <c r="DT40" s="374">
        <f t="shared" si="19"/>
        <v>0</v>
      </c>
      <c r="DU40" s="374">
        <f t="shared" si="20"/>
        <v>0</v>
      </c>
      <c r="DV40" s="374">
        <f>Deduct_dependent * COUNTIFS(Part_8!$A:$A, $EV40)</f>
        <v>0</v>
      </c>
      <c r="DW40" s="374">
        <f t="shared" si="9"/>
        <v>0</v>
      </c>
      <c r="DX40" s="374">
        <f t="shared" si="10"/>
        <v>0</v>
      </c>
      <c r="DY40" s="374">
        <f t="shared" si="11"/>
        <v>0</v>
      </c>
      <c r="DZ40" s="374">
        <f t="shared" si="12"/>
        <v>0</v>
      </c>
      <c r="EA40" s="373"/>
      <c r="EB40" s="373"/>
      <c r="EC40" s="373"/>
      <c r="ED40" s="374" t="str">
        <f t="shared" si="21"/>
        <v/>
      </c>
      <c r="EE40" s="374"/>
      <c r="EF40" s="374" t="str">
        <f>IF(AND($AN40 = "", $AO40 = "", $AP40 = "", $AQ40 = "", $AR40 = "", $AS40 = "", $AT40 = "", $AU40 = "", $AV40 = "", $AW40 = "", $AX40 = "", $AY40 = "", $AZ40 = "", $BA40 = "", $BB40 = "",
$BD40= "", $BE40 = "", $BF40 = "", $BG40 = "", $BH40 = "", $BI40 = "", $BJ40 = "", $BK40 = "", $BL40 = "", $BM40 = "", $BN40 = "", $BO40 = "", $BP40 = "", $BQ40 = "", $BR40 = ""), "",
IF($DZ40 &lt;= Claim_for_Reimbursement_CAT!$F$24, Claim_for_Reimbursement_CAT!$H$24,
IF(AND($DZ40 &gt;= Claim_for_Reimbursement_CAT!$D$25, $DZ40 &lt;= Claim_for_Reimbursement_CAT!$F$25), Claim_for_Reimbursement_CAT!$H$25,
IF(AND($DZ40 &gt;= Claim_for_Reimbursement_CAT!$D$26, $DZ40 &lt;= Claim_for_Reimbursement_CAT!$F$26), Claim_for_Reimbursement_CAT!$H$26,
IF(AND($DZ40 &gt;= Claim_for_Reimbursement_CAT!$D$27, $DZ40 &lt;= Claim_for_Reimbursement_CAT!$F$27), Claim_for_Reimbursement_CAT!$H$27,
IF(AND($DZ40 &gt;= Claim_for_Reimbursement_CAT!$D$28, $DZ40 &lt;= Claim_for_Reimbursement_CAT!$F$28), Claim_for_Reimbursement_CAT!$H$28,
IF(AND($DZ40 &gt;= Claim_for_Reimbursement_CAT!$D$29, $DZ40 &lt;= Claim_for_Reimbursement_CAT!$F$29), Claim_for_Reimbursement_CAT!$H$29,
IF(AND($DZ40 &gt;= Claim_for_Reimbursement_CAT!$D$30, $DZ40 &lt;= Claim_for_Reimbursement_CAT!$F$30), Claim_for_Reimbursement_CAT!$H$30,
IF(AND($DZ40 &gt;= Claim_for_Reimbursement_CAT!$D$31, $DZ40 &lt;= Claim_for_Reimbursement_CAT!$F$31), Claim_for_Reimbursement_CAT!$H$31,
IF(AND($DZ40 &gt;= Claim_for_Reimbursement_CAT!$D$32, $DZ40 &lt;= Claim_for_Reimbursement_CAT!$F$32), Claim_for_Reimbursement_CAT!$H$32,
IF(AND($DZ40 &gt;= Claim_for_Reimbursement_CAT!$D$33, $DZ40 &lt;= Claim_for_Reimbursement_CAT!$F$33), Claim_for_Reimbursement_CAT!$H$33,
IF(AND($DZ40 &gt;= Claim_for_Reimbursement_CAT!$D$34, $DZ40 &lt;= Claim_for_Reimbursement_CAT!$F$34), Claim_for_Reimbursement_CAT!$H$34, Claim_for_Reimbursement_CAT!$H$35))))))))))))</f>
        <v/>
      </c>
      <c r="EG40" s="373"/>
      <c r="EH40" s="373"/>
      <c r="EI40" s="373"/>
      <c r="EJ40" s="373"/>
      <c r="EK40" s="373"/>
      <c r="EL40" s="368"/>
      <c r="EM40" s="373"/>
      <c r="EN40" s="373"/>
      <c r="ES40" s="376" t="str">
        <f t="shared" si="13"/>
        <v/>
      </c>
      <c r="ET40" s="377" t="str">
        <f t="shared" si="22"/>
        <v xml:space="preserve">    </v>
      </c>
      <c r="EU40" s="377" t="str">
        <f t="shared" si="23"/>
        <v/>
      </c>
      <c r="EV40" s="377" t="str">
        <f t="shared" si="24"/>
        <v xml:space="preserve">35   </v>
      </c>
      <c r="EW40" s="378" t="str">
        <f>IF($H40 = "", "",
IF(OR($H40 = Lists_and_controls!$AO$9, $H40 = Lists_and_controls!$AO$11, $H40 = Lists_and_controls!$AO$14, $H40 = Lists_and_controls!$AO$16), MAX(Day_30),
IF(OR($H40 = Lists_and_controls!$AO$6, $H40 = Lists_and_controls!$AO$8, $H40 = Lists_and_controls!$AO$10, $H40 = Lists_and_controls!$AO$12, $H40 = Lists_and_controls!$AO$13, $H40 = Lists_and_controls!$AO$15, $H40 = Lists_and_controls!$AO$17), MAX(Day_31),
IF($H40 = Lists_and_controls!$AO$7, IF(INDEX(Leap_Year_YN, MATCH($G40, Year_2, 0)) = 1, MAX(Day_Feb_LY), MAX(Day_Feb) )))))</f>
        <v/>
      </c>
      <c r="EX40" s="377" t="str">
        <f t="shared" si="25"/>
        <v xml:space="preserve">  </v>
      </c>
      <c r="EY40" s="378"/>
    </row>
    <row r="41" spans="1:155" s="321" customFormat="1" ht="14" hidden="1" x14ac:dyDescent="0.3">
      <c r="A41" s="367">
        <v>36</v>
      </c>
      <c r="B41" s="368"/>
      <c r="C41" s="368"/>
      <c r="D41" s="368"/>
      <c r="E41" s="368"/>
      <c r="F41" s="368"/>
      <c r="G41" s="368"/>
      <c r="H41" s="368"/>
      <c r="I41" s="368"/>
      <c r="J41" s="369" t="str">
        <f t="shared" si="0"/>
        <v/>
      </c>
      <c r="K41" s="370" t="str">
        <f t="shared" si="1"/>
        <v/>
      </c>
      <c r="L41" s="368"/>
      <c r="M41" s="368"/>
      <c r="N41" s="368"/>
      <c r="O41" s="368"/>
      <c r="P41" s="368"/>
      <c r="Q41" s="368"/>
      <c r="R41" s="368"/>
      <c r="S41" s="371" t="str">
        <f t="shared" si="14"/>
        <v/>
      </c>
      <c r="T41" s="368"/>
      <c r="U41" s="368"/>
      <c r="V41" s="372"/>
      <c r="W41" s="372"/>
      <c r="X41" s="368"/>
      <c r="Y41" s="372"/>
      <c r="Z41" s="368"/>
      <c r="AA41" s="368"/>
      <c r="AB41" s="368"/>
      <c r="AC41" s="368"/>
      <c r="AD41" s="368"/>
      <c r="AE41" s="368"/>
      <c r="AF41" s="368"/>
      <c r="AG41" s="368"/>
      <c r="AH41" s="368"/>
      <c r="AI41" s="368"/>
      <c r="AJ41" s="368"/>
      <c r="AK41" s="373"/>
      <c r="AL41" s="368"/>
      <c r="AM41" s="373"/>
      <c r="AN41" s="373"/>
      <c r="AO41" s="373"/>
      <c r="AP41" s="373"/>
      <c r="AQ41" s="373"/>
      <c r="AR41" s="373"/>
      <c r="AS41" s="373"/>
      <c r="AT41" s="373"/>
      <c r="AU41" s="373"/>
      <c r="AV41" s="373"/>
      <c r="AW41" s="373"/>
      <c r="AX41" s="373"/>
      <c r="AY41" s="373"/>
      <c r="AZ41" s="373"/>
      <c r="BA41" s="373"/>
      <c r="BB41" s="373"/>
      <c r="BC41" s="374">
        <f t="shared" si="15"/>
        <v>0</v>
      </c>
      <c r="BD41" s="373"/>
      <c r="BE41" s="373"/>
      <c r="BF41" s="373"/>
      <c r="BG41" s="373"/>
      <c r="BH41" s="373"/>
      <c r="BI41" s="373"/>
      <c r="BJ41" s="373"/>
      <c r="BK41" s="373"/>
      <c r="BL41" s="373"/>
      <c r="BM41" s="373"/>
      <c r="BN41" s="373"/>
      <c r="BO41" s="373"/>
      <c r="BP41" s="373"/>
      <c r="BQ41" s="373"/>
      <c r="BR41" s="373"/>
      <c r="BS41" s="374">
        <f t="shared" si="2"/>
        <v>0</v>
      </c>
      <c r="BT41" s="374">
        <f t="shared" si="16"/>
        <v>0</v>
      </c>
      <c r="BU41" s="374">
        <f t="shared" si="16"/>
        <v>0</v>
      </c>
      <c r="BV41" s="374">
        <f t="shared" si="27"/>
        <v>0</v>
      </c>
      <c r="BW41" s="374">
        <f t="shared" si="27"/>
        <v>0</v>
      </c>
      <c r="BX41" s="374">
        <f t="shared" si="27"/>
        <v>0</v>
      </c>
      <c r="BY41" s="374">
        <f t="shared" ref="BY41:CI104" si="28" xml:space="preserve"> AS41 + BI41</f>
        <v>0</v>
      </c>
      <c r="BZ41" s="374">
        <f t="shared" si="28"/>
        <v>0</v>
      </c>
      <c r="CA41" s="374">
        <f t="shared" si="28"/>
        <v>0</v>
      </c>
      <c r="CB41" s="374">
        <f t="shared" si="28"/>
        <v>0</v>
      </c>
      <c r="CC41" s="374">
        <f t="shared" si="28"/>
        <v>0</v>
      </c>
      <c r="CD41" s="374">
        <f t="shared" si="28"/>
        <v>0</v>
      </c>
      <c r="CE41" s="374">
        <f t="shared" si="28"/>
        <v>0</v>
      </c>
      <c r="CF41" s="374">
        <f t="shared" si="28"/>
        <v>0</v>
      </c>
      <c r="CG41" s="374">
        <f t="shared" si="28"/>
        <v>0</v>
      </c>
      <c r="CH41" s="374">
        <f t="shared" si="28"/>
        <v>0</v>
      </c>
      <c r="CI41" s="374">
        <f t="shared" si="28"/>
        <v>0</v>
      </c>
      <c r="CJ41" s="368"/>
      <c r="CK41" s="368"/>
      <c r="CL41" s="373"/>
      <c r="CM41" s="375"/>
      <c r="CN41" s="371" t="s">
        <v>176</v>
      </c>
      <c r="CO41" s="373"/>
      <c r="CP41" s="373"/>
      <c r="CQ41" s="374">
        <f t="shared" si="4"/>
        <v>0</v>
      </c>
      <c r="CR41" s="373"/>
      <c r="CS41" s="373"/>
      <c r="CT41" s="374">
        <f t="shared" si="5"/>
        <v>0</v>
      </c>
      <c r="CU41" s="375"/>
      <c r="CV41" s="368"/>
      <c r="CW41" s="368"/>
      <c r="CX41" s="368"/>
      <c r="CY41" s="368"/>
      <c r="CZ41" s="368"/>
      <c r="DA41" s="368"/>
      <c r="DB41" s="368"/>
      <c r="DC41" s="368"/>
      <c r="DD41" s="368"/>
      <c r="DE41" s="368"/>
      <c r="DF41" s="368"/>
      <c r="DG41" s="375"/>
      <c r="DH41" s="371" t="s">
        <v>176</v>
      </c>
      <c r="DI41" s="373"/>
      <c r="DJ41" s="373"/>
      <c r="DK41" s="374">
        <f t="shared" si="26"/>
        <v>0</v>
      </c>
      <c r="DL41" s="373"/>
      <c r="DM41" s="373"/>
      <c r="DN41" s="374">
        <f t="shared" si="6"/>
        <v>0</v>
      </c>
      <c r="DO41" s="368"/>
      <c r="DP41" s="371" t="str">
        <f t="shared" si="17"/>
        <v/>
      </c>
      <c r="DQ41" s="374">
        <f t="shared" si="18"/>
        <v>0</v>
      </c>
      <c r="DR41" s="374">
        <f t="shared" si="7"/>
        <v>0</v>
      </c>
      <c r="DS41" s="374">
        <f t="shared" si="8"/>
        <v>0</v>
      </c>
      <c r="DT41" s="374">
        <f t="shared" si="19"/>
        <v>0</v>
      </c>
      <c r="DU41" s="374">
        <f t="shared" si="20"/>
        <v>0</v>
      </c>
      <c r="DV41" s="374">
        <f>Deduct_dependent * COUNTIFS(Part_8!$A:$A, $EV41)</f>
        <v>0</v>
      </c>
      <c r="DW41" s="374">
        <f t="shared" si="9"/>
        <v>0</v>
      </c>
      <c r="DX41" s="374">
        <f t="shared" si="10"/>
        <v>0</v>
      </c>
      <c r="DY41" s="374">
        <f t="shared" si="11"/>
        <v>0</v>
      </c>
      <c r="DZ41" s="374">
        <f t="shared" si="12"/>
        <v>0</v>
      </c>
      <c r="EA41" s="373"/>
      <c r="EB41" s="373"/>
      <c r="EC41" s="373"/>
      <c r="ED41" s="374" t="str">
        <f t="shared" si="21"/>
        <v/>
      </c>
      <c r="EE41" s="374"/>
      <c r="EF41" s="374" t="str">
        <f>IF(AND($AN41 = "", $AO41 = "", $AP41 = "", $AQ41 = "", $AR41 = "", $AS41 = "", $AT41 = "", $AU41 = "", $AV41 = "", $AW41 = "", $AX41 = "", $AY41 = "", $AZ41 = "", $BA41 = "", $BB41 = "",
$BD41= "", $BE41 = "", $BF41 = "", $BG41 = "", $BH41 = "", $BI41 = "", $BJ41 = "", $BK41 = "", $BL41 = "", $BM41 = "", $BN41 = "", $BO41 = "", $BP41 = "", $BQ41 = "", $BR41 = ""), "",
IF($DZ41 &lt;= Claim_for_Reimbursement_CAT!$F$24, Claim_for_Reimbursement_CAT!$H$24,
IF(AND($DZ41 &gt;= Claim_for_Reimbursement_CAT!$D$25, $DZ41 &lt;= Claim_for_Reimbursement_CAT!$F$25), Claim_for_Reimbursement_CAT!$H$25,
IF(AND($DZ41 &gt;= Claim_for_Reimbursement_CAT!$D$26, $DZ41 &lt;= Claim_for_Reimbursement_CAT!$F$26), Claim_for_Reimbursement_CAT!$H$26,
IF(AND($DZ41 &gt;= Claim_for_Reimbursement_CAT!$D$27, $DZ41 &lt;= Claim_for_Reimbursement_CAT!$F$27), Claim_for_Reimbursement_CAT!$H$27,
IF(AND($DZ41 &gt;= Claim_for_Reimbursement_CAT!$D$28, $DZ41 &lt;= Claim_for_Reimbursement_CAT!$F$28), Claim_for_Reimbursement_CAT!$H$28,
IF(AND($DZ41 &gt;= Claim_for_Reimbursement_CAT!$D$29, $DZ41 &lt;= Claim_for_Reimbursement_CAT!$F$29), Claim_for_Reimbursement_CAT!$H$29,
IF(AND($DZ41 &gt;= Claim_for_Reimbursement_CAT!$D$30, $DZ41 &lt;= Claim_for_Reimbursement_CAT!$F$30), Claim_for_Reimbursement_CAT!$H$30,
IF(AND($DZ41 &gt;= Claim_for_Reimbursement_CAT!$D$31, $DZ41 &lt;= Claim_for_Reimbursement_CAT!$F$31), Claim_for_Reimbursement_CAT!$H$31,
IF(AND($DZ41 &gt;= Claim_for_Reimbursement_CAT!$D$32, $DZ41 &lt;= Claim_for_Reimbursement_CAT!$F$32), Claim_for_Reimbursement_CAT!$H$32,
IF(AND($DZ41 &gt;= Claim_for_Reimbursement_CAT!$D$33, $DZ41 &lt;= Claim_for_Reimbursement_CAT!$F$33), Claim_for_Reimbursement_CAT!$H$33,
IF(AND($DZ41 &gt;= Claim_for_Reimbursement_CAT!$D$34, $DZ41 &lt;= Claim_for_Reimbursement_CAT!$F$34), Claim_for_Reimbursement_CAT!$H$34, Claim_for_Reimbursement_CAT!$H$35))))))))))))</f>
        <v/>
      </c>
      <c r="EG41" s="373"/>
      <c r="EH41" s="373"/>
      <c r="EI41" s="373"/>
      <c r="EJ41" s="373"/>
      <c r="EK41" s="373"/>
      <c r="EL41" s="368"/>
      <c r="EM41" s="373"/>
      <c r="EN41" s="373"/>
      <c r="ES41" s="376" t="str">
        <f t="shared" si="13"/>
        <v/>
      </c>
      <c r="ET41" s="377" t="str">
        <f t="shared" si="22"/>
        <v xml:space="preserve">    </v>
      </c>
      <c r="EU41" s="377" t="str">
        <f t="shared" si="23"/>
        <v/>
      </c>
      <c r="EV41" s="377" t="str">
        <f t="shared" si="24"/>
        <v xml:space="preserve">36   </v>
      </c>
      <c r="EW41" s="378" t="str">
        <f>IF($H41 = "", "",
IF(OR($H41 = Lists_and_controls!$AO$9, $H41 = Lists_and_controls!$AO$11, $H41 = Lists_and_controls!$AO$14, $H41 = Lists_and_controls!$AO$16), MAX(Day_30),
IF(OR($H41 = Lists_and_controls!$AO$6, $H41 = Lists_and_controls!$AO$8, $H41 = Lists_and_controls!$AO$10, $H41 = Lists_and_controls!$AO$12, $H41 = Lists_and_controls!$AO$13, $H41 = Lists_and_controls!$AO$15, $H41 = Lists_and_controls!$AO$17), MAX(Day_31),
IF($H41 = Lists_and_controls!$AO$7, IF(INDEX(Leap_Year_YN, MATCH($G41, Year_2, 0)) = 1, MAX(Day_Feb_LY), MAX(Day_Feb) )))))</f>
        <v/>
      </c>
      <c r="EX41" s="377" t="str">
        <f t="shared" si="25"/>
        <v xml:space="preserve">  </v>
      </c>
      <c r="EY41" s="378"/>
    </row>
    <row r="42" spans="1:155" s="321" customFormat="1" ht="14" hidden="1" x14ac:dyDescent="0.3">
      <c r="A42" s="367">
        <v>37</v>
      </c>
      <c r="B42" s="368"/>
      <c r="C42" s="368"/>
      <c r="D42" s="368"/>
      <c r="E42" s="368"/>
      <c r="F42" s="368"/>
      <c r="G42" s="368"/>
      <c r="H42" s="368"/>
      <c r="I42" s="368"/>
      <c r="J42" s="369" t="str">
        <f t="shared" si="0"/>
        <v/>
      </c>
      <c r="K42" s="370" t="str">
        <f t="shared" si="1"/>
        <v/>
      </c>
      <c r="L42" s="368"/>
      <c r="M42" s="368"/>
      <c r="N42" s="368"/>
      <c r="O42" s="368"/>
      <c r="P42" s="368"/>
      <c r="Q42" s="368"/>
      <c r="R42" s="368"/>
      <c r="S42" s="371" t="str">
        <f t="shared" si="14"/>
        <v/>
      </c>
      <c r="T42" s="368"/>
      <c r="U42" s="368"/>
      <c r="V42" s="372"/>
      <c r="W42" s="372"/>
      <c r="X42" s="368"/>
      <c r="Y42" s="372"/>
      <c r="Z42" s="368"/>
      <c r="AA42" s="368"/>
      <c r="AB42" s="368"/>
      <c r="AC42" s="368"/>
      <c r="AD42" s="368"/>
      <c r="AE42" s="368"/>
      <c r="AF42" s="368"/>
      <c r="AG42" s="368"/>
      <c r="AH42" s="368"/>
      <c r="AI42" s="368"/>
      <c r="AJ42" s="368"/>
      <c r="AK42" s="373"/>
      <c r="AL42" s="368"/>
      <c r="AM42" s="373"/>
      <c r="AN42" s="373"/>
      <c r="AO42" s="373"/>
      <c r="AP42" s="373"/>
      <c r="AQ42" s="373"/>
      <c r="AR42" s="373"/>
      <c r="AS42" s="373"/>
      <c r="AT42" s="373"/>
      <c r="AU42" s="373"/>
      <c r="AV42" s="373"/>
      <c r="AW42" s="373"/>
      <c r="AX42" s="373"/>
      <c r="AY42" s="373"/>
      <c r="AZ42" s="373"/>
      <c r="BA42" s="373"/>
      <c r="BB42" s="373"/>
      <c r="BC42" s="374">
        <f t="shared" si="15"/>
        <v>0</v>
      </c>
      <c r="BD42" s="373"/>
      <c r="BE42" s="373"/>
      <c r="BF42" s="373"/>
      <c r="BG42" s="373"/>
      <c r="BH42" s="373"/>
      <c r="BI42" s="373"/>
      <c r="BJ42" s="373"/>
      <c r="BK42" s="373"/>
      <c r="BL42" s="373"/>
      <c r="BM42" s="373"/>
      <c r="BN42" s="373"/>
      <c r="BO42" s="373"/>
      <c r="BP42" s="373"/>
      <c r="BQ42" s="373"/>
      <c r="BR42" s="373"/>
      <c r="BS42" s="374">
        <f t="shared" si="2"/>
        <v>0</v>
      </c>
      <c r="BT42" s="374">
        <f t="shared" si="16"/>
        <v>0</v>
      </c>
      <c r="BU42" s="374">
        <f t="shared" si="16"/>
        <v>0</v>
      </c>
      <c r="BV42" s="374">
        <f t="shared" si="16"/>
        <v>0</v>
      </c>
      <c r="BW42" s="374">
        <f t="shared" si="16"/>
        <v>0</v>
      </c>
      <c r="BX42" s="374">
        <f t="shared" si="16"/>
        <v>0</v>
      </c>
      <c r="BY42" s="374">
        <f t="shared" si="28"/>
        <v>0</v>
      </c>
      <c r="BZ42" s="374">
        <f t="shared" si="28"/>
        <v>0</v>
      </c>
      <c r="CA42" s="374">
        <f t="shared" si="28"/>
        <v>0</v>
      </c>
      <c r="CB42" s="374">
        <f t="shared" si="28"/>
        <v>0</v>
      </c>
      <c r="CC42" s="374">
        <f t="shared" si="28"/>
        <v>0</v>
      </c>
      <c r="CD42" s="374">
        <f t="shared" si="28"/>
        <v>0</v>
      </c>
      <c r="CE42" s="374">
        <f t="shared" si="28"/>
        <v>0</v>
      </c>
      <c r="CF42" s="374">
        <f t="shared" si="28"/>
        <v>0</v>
      </c>
      <c r="CG42" s="374">
        <f t="shared" si="28"/>
        <v>0</v>
      </c>
      <c r="CH42" s="374">
        <f t="shared" si="28"/>
        <v>0</v>
      </c>
      <c r="CI42" s="374">
        <f t="shared" si="28"/>
        <v>0</v>
      </c>
      <c r="CJ42" s="368"/>
      <c r="CK42" s="368"/>
      <c r="CL42" s="373"/>
      <c r="CM42" s="375"/>
      <c r="CN42" s="371" t="s">
        <v>176</v>
      </c>
      <c r="CO42" s="373"/>
      <c r="CP42" s="373"/>
      <c r="CQ42" s="374">
        <f t="shared" si="4"/>
        <v>0</v>
      </c>
      <c r="CR42" s="373"/>
      <c r="CS42" s="373"/>
      <c r="CT42" s="374">
        <f t="shared" si="5"/>
        <v>0</v>
      </c>
      <c r="CU42" s="375"/>
      <c r="CV42" s="368"/>
      <c r="CW42" s="368"/>
      <c r="CX42" s="368"/>
      <c r="CY42" s="368"/>
      <c r="CZ42" s="368"/>
      <c r="DA42" s="368"/>
      <c r="DB42" s="368"/>
      <c r="DC42" s="368"/>
      <c r="DD42" s="368"/>
      <c r="DE42" s="368"/>
      <c r="DF42" s="368"/>
      <c r="DG42" s="375"/>
      <c r="DH42" s="371" t="s">
        <v>176</v>
      </c>
      <c r="DI42" s="373"/>
      <c r="DJ42" s="373"/>
      <c r="DK42" s="374">
        <f t="shared" si="26"/>
        <v>0</v>
      </c>
      <c r="DL42" s="373"/>
      <c r="DM42" s="373"/>
      <c r="DN42" s="374">
        <f t="shared" si="6"/>
        <v>0</v>
      </c>
      <c r="DO42" s="368"/>
      <c r="DP42" s="371" t="str">
        <f t="shared" si="17"/>
        <v/>
      </c>
      <c r="DQ42" s="374">
        <f t="shared" si="18"/>
        <v>0</v>
      </c>
      <c r="DR42" s="374">
        <f t="shared" si="7"/>
        <v>0</v>
      </c>
      <c r="DS42" s="374">
        <f t="shared" si="8"/>
        <v>0</v>
      </c>
      <c r="DT42" s="374">
        <f t="shared" si="19"/>
        <v>0</v>
      </c>
      <c r="DU42" s="374">
        <f t="shared" si="20"/>
        <v>0</v>
      </c>
      <c r="DV42" s="374">
        <f>Deduct_dependent * COUNTIFS(Part_8!$A:$A, $EV42)</f>
        <v>0</v>
      </c>
      <c r="DW42" s="374">
        <f t="shared" si="9"/>
        <v>0</v>
      </c>
      <c r="DX42" s="374">
        <f t="shared" si="10"/>
        <v>0</v>
      </c>
      <c r="DY42" s="374">
        <f t="shared" si="11"/>
        <v>0</v>
      </c>
      <c r="DZ42" s="374">
        <f t="shared" si="12"/>
        <v>0</v>
      </c>
      <c r="EA42" s="373"/>
      <c r="EB42" s="373"/>
      <c r="EC42" s="373"/>
      <c r="ED42" s="374" t="str">
        <f t="shared" si="21"/>
        <v/>
      </c>
      <c r="EE42" s="374"/>
      <c r="EF42" s="374" t="str">
        <f>IF(AND($AN42 = "", $AO42 = "", $AP42 = "", $AQ42 = "", $AR42 = "", $AS42 = "", $AT42 = "", $AU42 = "", $AV42 = "", $AW42 = "", $AX42 = "", $AY42 = "", $AZ42 = "", $BA42 = "", $BB42 = "",
$BD42= "", $BE42 = "", $BF42 = "", $BG42 = "", $BH42 = "", $BI42 = "", $BJ42 = "", $BK42 = "", $BL42 = "", $BM42 = "", $BN42 = "", $BO42 = "", $BP42 = "", $BQ42 = "", $BR42 = ""), "",
IF($DZ42 &lt;= Claim_for_Reimbursement_CAT!$F$24, Claim_for_Reimbursement_CAT!$H$24,
IF(AND($DZ42 &gt;= Claim_for_Reimbursement_CAT!$D$25, $DZ42 &lt;= Claim_for_Reimbursement_CAT!$F$25), Claim_for_Reimbursement_CAT!$H$25,
IF(AND($DZ42 &gt;= Claim_for_Reimbursement_CAT!$D$26, $DZ42 &lt;= Claim_for_Reimbursement_CAT!$F$26), Claim_for_Reimbursement_CAT!$H$26,
IF(AND($DZ42 &gt;= Claim_for_Reimbursement_CAT!$D$27, $DZ42 &lt;= Claim_for_Reimbursement_CAT!$F$27), Claim_for_Reimbursement_CAT!$H$27,
IF(AND($DZ42 &gt;= Claim_for_Reimbursement_CAT!$D$28, $DZ42 &lt;= Claim_for_Reimbursement_CAT!$F$28), Claim_for_Reimbursement_CAT!$H$28,
IF(AND($DZ42 &gt;= Claim_for_Reimbursement_CAT!$D$29, $DZ42 &lt;= Claim_for_Reimbursement_CAT!$F$29), Claim_for_Reimbursement_CAT!$H$29,
IF(AND($DZ42 &gt;= Claim_for_Reimbursement_CAT!$D$30, $DZ42 &lt;= Claim_for_Reimbursement_CAT!$F$30), Claim_for_Reimbursement_CAT!$H$30,
IF(AND($DZ42 &gt;= Claim_for_Reimbursement_CAT!$D$31, $DZ42 &lt;= Claim_for_Reimbursement_CAT!$F$31), Claim_for_Reimbursement_CAT!$H$31,
IF(AND($DZ42 &gt;= Claim_for_Reimbursement_CAT!$D$32, $DZ42 &lt;= Claim_for_Reimbursement_CAT!$F$32), Claim_for_Reimbursement_CAT!$H$32,
IF(AND($DZ42 &gt;= Claim_for_Reimbursement_CAT!$D$33, $DZ42 &lt;= Claim_for_Reimbursement_CAT!$F$33), Claim_for_Reimbursement_CAT!$H$33,
IF(AND($DZ42 &gt;= Claim_for_Reimbursement_CAT!$D$34, $DZ42 &lt;= Claim_for_Reimbursement_CAT!$F$34), Claim_for_Reimbursement_CAT!$H$34, Claim_for_Reimbursement_CAT!$H$35))))))))))))</f>
        <v/>
      </c>
      <c r="EG42" s="373"/>
      <c r="EH42" s="373"/>
      <c r="EI42" s="373"/>
      <c r="EJ42" s="373"/>
      <c r="EK42" s="373"/>
      <c r="EL42" s="368"/>
      <c r="EM42" s="373"/>
      <c r="EN42" s="373"/>
      <c r="ES42" s="376" t="str">
        <f t="shared" si="13"/>
        <v/>
      </c>
      <c r="ET42" s="377" t="str">
        <f t="shared" si="22"/>
        <v xml:space="preserve">    </v>
      </c>
      <c r="EU42" s="377" t="str">
        <f t="shared" si="23"/>
        <v/>
      </c>
      <c r="EV42" s="377" t="str">
        <f t="shared" si="24"/>
        <v xml:space="preserve">37   </v>
      </c>
      <c r="EW42" s="378" t="str">
        <f>IF($H42 = "", "",
IF(OR($H42 = Lists_and_controls!$AO$9, $H42 = Lists_and_controls!$AO$11, $H42 = Lists_and_controls!$AO$14, $H42 = Lists_and_controls!$AO$16), MAX(Day_30),
IF(OR($H42 = Lists_and_controls!$AO$6, $H42 = Lists_and_controls!$AO$8, $H42 = Lists_and_controls!$AO$10, $H42 = Lists_and_controls!$AO$12, $H42 = Lists_and_controls!$AO$13, $H42 = Lists_and_controls!$AO$15, $H42 = Lists_and_controls!$AO$17), MAX(Day_31),
IF($H42 = Lists_and_controls!$AO$7, IF(INDEX(Leap_Year_YN, MATCH($G42, Year_2, 0)) = 1, MAX(Day_Feb_LY), MAX(Day_Feb) )))))</f>
        <v/>
      </c>
      <c r="EX42" s="377" t="str">
        <f t="shared" si="25"/>
        <v xml:space="preserve">  </v>
      </c>
      <c r="EY42" s="378"/>
    </row>
    <row r="43" spans="1:155" s="321" customFormat="1" ht="14" hidden="1" x14ac:dyDescent="0.3">
      <c r="A43" s="367">
        <v>38</v>
      </c>
      <c r="B43" s="368"/>
      <c r="C43" s="368"/>
      <c r="D43" s="368"/>
      <c r="E43" s="368"/>
      <c r="F43" s="368"/>
      <c r="G43" s="368"/>
      <c r="H43" s="368"/>
      <c r="I43" s="368"/>
      <c r="J43" s="369" t="str">
        <f t="shared" si="0"/>
        <v/>
      </c>
      <c r="K43" s="370" t="str">
        <f t="shared" si="1"/>
        <v/>
      </c>
      <c r="L43" s="368"/>
      <c r="M43" s="368"/>
      <c r="N43" s="368"/>
      <c r="O43" s="368"/>
      <c r="P43" s="368"/>
      <c r="Q43" s="368"/>
      <c r="R43" s="368"/>
      <c r="S43" s="371" t="str">
        <f t="shared" si="14"/>
        <v/>
      </c>
      <c r="T43" s="368"/>
      <c r="U43" s="368"/>
      <c r="V43" s="372"/>
      <c r="W43" s="372"/>
      <c r="X43" s="368"/>
      <c r="Y43" s="372"/>
      <c r="Z43" s="368"/>
      <c r="AA43" s="368"/>
      <c r="AB43" s="368"/>
      <c r="AC43" s="368"/>
      <c r="AD43" s="368"/>
      <c r="AE43" s="368"/>
      <c r="AF43" s="368"/>
      <c r="AG43" s="368"/>
      <c r="AH43" s="368"/>
      <c r="AI43" s="368"/>
      <c r="AJ43" s="368"/>
      <c r="AK43" s="373"/>
      <c r="AL43" s="368"/>
      <c r="AM43" s="373"/>
      <c r="AN43" s="373"/>
      <c r="AO43" s="373"/>
      <c r="AP43" s="373"/>
      <c r="AQ43" s="373"/>
      <c r="AR43" s="373"/>
      <c r="AS43" s="373"/>
      <c r="AT43" s="373"/>
      <c r="AU43" s="373"/>
      <c r="AV43" s="373"/>
      <c r="AW43" s="373"/>
      <c r="AX43" s="373"/>
      <c r="AY43" s="373"/>
      <c r="AZ43" s="373"/>
      <c r="BA43" s="373"/>
      <c r="BB43" s="373"/>
      <c r="BC43" s="374">
        <f t="shared" si="15"/>
        <v>0</v>
      </c>
      <c r="BD43" s="373"/>
      <c r="BE43" s="373"/>
      <c r="BF43" s="373"/>
      <c r="BG43" s="373"/>
      <c r="BH43" s="373"/>
      <c r="BI43" s="373"/>
      <c r="BJ43" s="373"/>
      <c r="BK43" s="373"/>
      <c r="BL43" s="373"/>
      <c r="BM43" s="373"/>
      <c r="BN43" s="373"/>
      <c r="BO43" s="373"/>
      <c r="BP43" s="373"/>
      <c r="BQ43" s="373"/>
      <c r="BR43" s="373"/>
      <c r="BS43" s="374">
        <f t="shared" si="2"/>
        <v>0</v>
      </c>
      <c r="BT43" s="374">
        <f t="shared" si="16"/>
        <v>0</v>
      </c>
      <c r="BU43" s="374">
        <f t="shared" si="16"/>
        <v>0</v>
      </c>
      <c r="BV43" s="374">
        <f t="shared" si="16"/>
        <v>0</v>
      </c>
      <c r="BW43" s="374">
        <f t="shared" si="16"/>
        <v>0</v>
      </c>
      <c r="BX43" s="374">
        <f t="shared" si="16"/>
        <v>0</v>
      </c>
      <c r="BY43" s="374">
        <f t="shared" si="28"/>
        <v>0</v>
      </c>
      <c r="BZ43" s="374">
        <f t="shared" si="28"/>
        <v>0</v>
      </c>
      <c r="CA43" s="374">
        <f t="shared" si="28"/>
        <v>0</v>
      </c>
      <c r="CB43" s="374">
        <f t="shared" si="28"/>
        <v>0</v>
      </c>
      <c r="CC43" s="374">
        <f t="shared" si="28"/>
        <v>0</v>
      </c>
      <c r="CD43" s="374">
        <f t="shared" si="28"/>
        <v>0</v>
      </c>
      <c r="CE43" s="374">
        <f t="shared" si="28"/>
        <v>0</v>
      </c>
      <c r="CF43" s="374">
        <f t="shared" si="28"/>
        <v>0</v>
      </c>
      <c r="CG43" s="374">
        <f t="shared" si="28"/>
        <v>0</v>
      </c>
      <c r="CH43" s="374">
        <f t="shared" si="28"/>
        <v>0</v>
      </c>
      <c r="CI43" s="374">
        <f t="shared" si="28"/>
        <v>0</v>
      </c>
      <c r="CJ43" s="368"/>
      <c r="CK43" s="368"/>
      <c r="CL43" s="373"/>
      <c r="CM43" s="375"/>
      <c r="CN43" s="371" t="s">
        <v>176</v>
      </c>
      <c r="CO43" s="373"/>
      <c r="CP43" s="373"/>
      <c r="CQ43" s="374">
        <f t="shared" si="4"/>
        <v>0</v>
      </c>
      <c r="CR43" s="373"/>
      <c r="CS43" s="373"/>
      <c r="CT43" s="374">
        <f t="shared" si="5"/>
        <v>0</v>
      </c>
      <c r="CU43" s="375"/>
      <c r="CV43" s="368"/>
      <c r="CW43" s="368"/>
      <c r="CX43" s="368"/>
      <c r="CY43" s="368"/>
      <c r="CZ43" s="368"/>
      <c r="DA43" s="368"/>
      <c r="DB43" s="368"/>
      <c r="DC43" s="368"/>
      <c r="DD43" s="368"/>
      <c r="DE43" s="368"/>
      <c r="DF43" s="368"/>
      <c r="DG43" s="375"/>
      <c r="DH43" s="371" t="s">
        <v>176</v>
      </c>
      <c r="DI43" s="373"/>
      <c r="DJ43" s="373"/>
      <c r="DK43" s="374">
        <f t="shared" si="26"/>
        <v>0</v>
      </c>
      <c r="DL43" s="373"/>
      <c r="DM43" s="373"/>
      <c r="DN43" s="374">
        <f t="shared" si="6"/>
        <v>0</v>
      </c>
      <c r="DO43" s="368"/>
      <c r="DP43" s="371" t="str">
        <f t="shared" si="17"/>
        <v/>
      </c>
      <c r="DQ43" s="374">
        <f t="shared" si="18"/>
        <v>0</v>
      </c>
      <c r="DR43" s="374">
        <f t="shared" si="7"/>
        <v>0</v>
      </c>
      <c r="DS43" s="374">
        <f t="shared" si="8"/>
        <v>0</v>
      </c>
      <c r="DT43" s="374">
        <f t="shared" si="19"/>
        <v>0</v>
      </c>
      <c r="DU43" s="374">
        <f t="shared" si="20"/>
        <v>0</v>
      </c>
      <c r="DV43" s="374">
        <f>Deduct_dependent * COUNTIFS(Part_8!$A:$A, $EV43)</f>
        <v>0</v>
      </c>
      <c r="DW43" s="374">
        <f t="shared" si="9"/>
        <v>0</v>
      </c>
      <c r="DX43" s="374">
        <f t="shared" si="10"/>
        <v>0</v>
      </c>
      <c r="DY43" s="374">
        <f t="shared" si="11"/>
        <v>0</v>
      </c>
      <c r="DZ43" s="374">
        <f t="shared" si="12"/>
        <v>0</v>
      </c>
      <c r="EA43" s="373"/>
      <c r="EB43" s="373"/>
      <c r="EC43" s="373"/>
      <c r="ED43" s="374" t="str">
        <f t="shared" si="21"/>
        <v/>
      </c>
      <c r="EE43" s="374"/>
      <c r="EF43" s="374" t="str">
        <f>IF(AND($AN43 = "", $AO43 = "", $AP43 = "", $AQ43 = "", $AR43 = "", $AS43 = "", $AT43 = "", $AU43 = "", $AV43 = "", $AW43 = "", $AX43 = "", $AY43 = "", $AZ43 = "", $BA43 = "", $BB43 = "",
$BD43= "", $BE43 = "", $BF43 = "", $BG43 = "", $BH43 = "", $BI43 = "", $BJ43 = "", $BK43 = "", $BL43 = "", $BM43 = "", $BN43 = "", $BO43 = "", $BP43 = "", $BQ43 = "", $BR43 = ""), "",
IF($DZ43 &lt;= Claim_for_Reimbursement_CAT!$F$24, Claim_for_Reimbursement_CAT!$H$24,
IF(AND($DZ43 &gt;= Claim_for_Reimbursement_CAT!$D$25, $DZ43 &lt;= Claim_for_Reimbursement_CAT!$F$25), Claim_for_Reimbursement_CAT!$H$25,
IF(AND($DZ43 &gt;= Claim_for_Reimbursement_CAT!$D$26, $DZ43 &lt;= Claim_for_Reimbursement_CAT!$F$26), Claim_for_Reimbursement_CAT!$H$26,
IF(AND($DZ43 &gt;= Claim_for_Reimbursement_CAT!$D$27, $DZ43 &lt;= Claim_for_Reimbursement_CAT!$F$27), Claim_for_Reimbursement_CAT!$H$27,
IF(AND($DZ43 &gt;= Claim_for_Reimbursement_CAT!$D$28, $DZ43 &lt;= Claim_for_Reimbursement_CAT!$F$28), Claim_for_Reimbursement_CAT!$H$28,
IF(AND($DZ43 &gt;= Claim_for_Reimbursement_CAT!$D$29, $DZ43 &lt;= Claim_for_Reimbursement_CAT!$F$29), Claim_for_Reimbursement_CAT!$H$29,
IF(AND($DZ43 &gt;= Claim_for_Reimbursement_CAT!$D$30, $DZ43 &lt;= Claim_for_Reimbursement_CAT!$F$30), Claim_for_Reimbursement_CAT!$H$30,
IF(AND($DZ43 &gt;= Claim_for_Reimbursement_CAT!$D$31, $DZ43 &lt;= Claim_for_Reimbursement_CAT!$F$31), Claim_for_Reimbursement_CAT!$H$31,
IF(AND($DZ43 &gt;= Claim_for_Reimbursement_CAT!$D$32, $DZ43 &lt;= Claim_for_Reimbursement_CAT!$F$32), Claim_for_Reimbursement_CAT!$H$32,
IF(AND($DZ43 &gt;= Claim_for_Reimbursement_CAT!$D$33, $DZ43 &lt;= Claim_for_Reimbursement_CAT!$F$33), Claim_for_Reimbursement_CAT!$H$33,
IF(AND($DZ43 &gt;= Claim_for_Reimbursement_CAT!$D$34, $DZ43 &lt;= Claim_for_Reimbursement_CAT!$F$34), Claim_for_Reimbursement_CAT!$H$34, Claim_for_Reimbursement_CAT!$H$35))))))))))))</f>
        <v/>
      </c>
      <c r="EG43" s="373"/>
      <c r="EH43" s="373"/>
      <c r="EI43" s="373"/>
      <c r="EJ43" s="373"/>
      <c r="EK43" s="373"/>
      <c r="EL43" s="368"/>
      <c r="EM43" s="373"/>
      <c r="EN43" s="373"/>
      <c r="ES43" s="376" t="str">
        <f t="shared" si="13"/>
        <v/>
      </c>
      <c r="ET43" s="377" t="str">
        <f t="shared" si="22"/>
        <v xml:space="preserve">    </v>
      </c>
      <c r="EU43" s="377" t="str">
        <f t="shared" si="23"/>
        <v/>
      </c>
      <c r="EV43" s="377" t="str">
        <f t="shared" si="24"/>
        <v xml:space="preserve">38   </v>
      </c>
      <c r="EW43" s="378" t="str">
        <f>IF($H43 = "", "",
IF(OR($H43 = Lists_and_controls!$AO$9, $H43 = Lists_and_controls!$AO$11, $H43 = Lists_and_controls!$AO$14, $H43 = Lists_and_controls!$AO$16), MAX(Day_30),
IF(OR($H43 = Lists_and_controls!$AO$6, $H43 = Lists_and_controls!$AO$8, $H43 = Lists_and_controls!$AO$10, $H43 = Lists_and_controls!$AO$12, $H43 = Lists_and_controls!$AO$13, $H43 = Lists_and_controls!$AO$15, $H43 = Lists_and_controls!$AO$17), MAX(Day_31),
IF($H43 = Lists_and_controls!$AO$7, IF(INDEX(Leap_Year_YN, MATCH($G43, Year_2, 0)) = 1, MAX(Day_Feb_LY), MAX(Day_Feb) )))))</f>
        <v/>
      </c>
      <c r="EX43" s="377" t="str">
        <f t="shared" si="25"/>
        <v xml:space="preserve">  </v>
      </c>
      <c r="EY43" s="378"/>
    </row>
    <row r="44" spans="1:155" s="321" customFormat="1" ht="14" hidden="1" x14ac:dyDescent="0.3">
      <c r="A44" s="367">
        <v>39</v>
      </c>
      <c r="B44" s="368"/>
      <c r="C44" s="368"/>
      <c r="D44" s="368"/>
      <c r="E44" s="368"/>
      <c r="F44" s="368"/>
      <c r="G44" s="368"/>
      <c r="H44" s="368"/>
      <c r="I44" s="368"/>
      <c r="J44" s="369" t="str">
        <f t="shared" si="0"/>
        <v/>
      </c>
      <c r="K44" s="370" t="str">
        <f t="shared" si="1"/>
        <v/>
      </c>
      <c r="L44" s="368"/>
      <c r="M44" s="368"/>
      <c r="N44" s="368"/>
      <c r="O44" s="368"/>
      <c r="P44" s="368"/>
      <c r="Q44" s="368"/>
      <c r="R44" s="368"/>
      <c r="S44" s="371" t="str">
        <f t="shared" si="14"/>
        <v/>
      </c>
      <c r="T44" s="368"/>
      <c r="U44" s="368"/>
      <c r="V44" s="372"/>
      <c r="W44" s="372"/>
      <c r="X44" s="368"/>
      <c r="Y44" s="372"/>
      <c r="Z44" s="368"/>
      <c r="AA44" s="368"/>
      <c r="AB44" s="368"/>
      <c r="AC44" s="368"/>
      <c r="AD44" s="368"/>
      <c r="AE44" s="368"/>
      <c r="AF44" s="368"/>
      <c r="AG44" s="368"/>
      <c r="AH44" s="368"/>
      <c r="AI44" s="368"/>
      <c r="AJ44" s="368"/>
      <c r="AK44" s="373"/>
      <c r="AL44" s="368"/>
      <c r="AM44" s="373"/>
      <c r="AN44" s="373"/>
      <c r="AO44" s="373"/>
      <c r="AP44" s="373"/>
      <c r="AQ44" s="373"/>
      <c r="AR44" s="373"/>
      <c r="AS44" s="373"/>
      <c r="AT44" s="373"/>
      <c r="AU44" s="373"/>
      <c r="AV44" s="373"/>
      <c r="AW44" s="373"/>
      <c r="AX44" s="373"/>
      <c r="AY44" s="373"/>
      <c r="AZ44" s="373"/>
      <c r="BA44" s="373"/>
      <c r="BB44" s="373"/>
      <c r="BC44" s="374">
        <f t="shared" si="15"/>
        <v>0</v>
      </c>
      <c r="BD44" s="373"/>
      <c r="BE44" s="373"/>
      <c r="BF44" s="373"/>
      <c r="BG44" s="373"/>
      <c r="BH44" s="373"/>
      <c r="BI44" s="373"/>
      <c r="BJ44" s="373"/>
      <c r="BK44" s="373"/>
      <c r="BL44" s="373"/>
      <c r="BM44" s="373"/>
      <c r="BN44" s="373"/>
      <c r="BO44" s="373"/>
      <c r="BP44" s="373"/>
      <c r="BQ44" s="373"/>
      <c r="BR44" s="373"/>
      <c r="BS44" s="374">
        <f t="shared" si="2"/>
        <v>0</v>
      </c>
      <c r="BT44" s="374">
        <f t="shared" si="16"/>
        <v>0</v>
      </c>
      <c r="BU44" s="374">
        <f t="shared" si="16"/>
        <v>0</v>
      </c>
      <c r="BV44" s="374">
        <f t="shared" si="16"/>
        <v>0</v>
      </c>
      <c r="BW44" s="374">
        <f t="shared" si="16"/>
        <v>0</v>
      </c>
      <c r="BX44" s="374">
        <f t="shared" si="16"/>
        <v>0</v>
      </c>
      <c r="BY44" s="374">
        <f t="shared" si="28"/>
        <v>0</v>
      </c>
      <c r="BZ44" s="374">
        <f t="shared" si="28"/>
        <v>0</v>
      </c>
      <c r="CA44" s="374">
        <f t="shared" si="28"/>
        <v>0</v>
      </c>
      <c r="CB44" s="374">
        <f t="shared" si="28"/>
        <v>0</v>
      </c>
      <c r="CC44" s="374">
        <f t="shared" si="28"/>
        <v>0</v>
      </c>
      <c r="CD44" s="374">
        <f t="shared" si="28"/>
        <v>0</v>
      </c>
      <c r="CE44" s="374">
        <f t="shared" si="28"/>
        <v>0</v>
      </c>
      <c r="CF44" s="374">
        <f t="shared" si="28"/>
        <v>0</v>
      </c>
      <c r="CG44" s="374">
        <f t="shared" si="28"/>
        <v>0</v>
      </c>
      <c r="CH44" s="374">
        <f t="shared" si="28"/>
        <v>0</v>
      </c>
      <c r="CI44" s="374">
        <f t="shared" si="28"/>
        <v>0</v>
      </c>
      <c r="CJ44" s="368"/>
      <c r="CK44" s="368"/>
      <c r="CL44" s="373"/>
      <c r="CM44" s="375"/>
      <c r="CN44" s="371" t="s">
        <v>176</v>
      </c>
      <c r="CO44" s="373"/>
      <c r="CP44" s="373"/>
      <c r="CQ44" s="374">
        <f t="shared" si="4"/>
        <v>0</v>
      </c>
      <c r="CR44" s="373"/>
      <c r="CS44" s="373"/>
      <c r="CT44" s="374">
        <f t="shared" si="5"/>
        <v>0</v>
      </c>
      <c r="CU44" s="375"/>
      <c r="CV44" s="368"/>
      <c r="CW44" s="368"/>
      <c r="CX44" s="368"/>
      <c r="CY44" s="368"/>
      <c r="CZ44" s="368"/>
      <c r="DA44" s="368"/>
      <c r="DB44" s="368"/>
      <c r="DC44" s="368"/>
      <c r="DD44" s="368"/>
      <c r="DE44" s="368"/>
      <c r="DF44" s="368"/>
      <c r="DG44" s="375"/>
      <c r="DH44" s="371" t="s">
        <v>176</v>
      </c>
      <c r="DI44" s="373"/>
      <c r="DJ44" s="373"/>
      <c r="DK44" s="374">
        <f t="shared" si="26"/>
        <v>0</v>
      </c>
      <c r="DL44" s="373"/>
      <c r="DM44" s="373"/>
      <c r="DN44" s="374">
        <f t="shared" si="6"/>
        <v>0</v>
      </c>
      <c r="DO44" s="368"/>
      <c r="DP44" s="371" t="str">
        <f t="shared" si="17"/>
        <v/>
      </c>
      <c r="DQ44" s="374">
        <f t="shared" si="18"/>
        <v>0</v>
      </c>
      <c r="DR44" s="374">
        <f t="shared" si="7"/>
        <v>0</v>
      </c>
      <c r="DS44" s="374">
        <f t="shared" si="8"/>
        <v>0</v>
      </c>
      <c r="DT44" s="374">
        <f t="shared" si="19"/>
        <v>0</v>
      </c>
      <c r="DU44" s="374">
        <f t="shared" si="20"/>
        <v>0</v>
      </c>
      <c r="DV44" s="374">
        <f>Deduct_dependent * COUNTIFS(Part_8!$A:$A, $EV44)</f>
        <v>0</v>
      </c>
      <c r="DW44" s="374">
        <f t="shared" si="9"/>
        <v>0</v>
      </c>
      <c r="DX44" s="374">
        <f t="shared" si="10"/>
        <v>0</v>
      </c>
      <c r="DY44" s="374">
        <f t="shared" si="11"/>
        <v>0</v>
      </c>
      <c r="DZ44" s="374">
        <f t="shared" si="12"/>
        <v>0</v>
      </c>
      <c r="EA44" s="373"/>
      <c r="EB44" s="373"/>
      <c r="EC44" s="373"/>
      <c r="ED44" s="374" t="str">
        <f t="shared" si="21"/>
        <v/>
      </c>
      <c r="EE44" s="374"/>
      <c r="EF44" s="374" t="str">
        <f>IF(AND($AN44 = "", $AO44 = "", $AP44 = "", $AQ44 = "", $AR44 = "", $AS44 = "", $AT44 = "", $AU44 = "", $AV44 = "", $AW44 = "", $AX44 = "", $AY44 = "", $AZ44 = "", $BA44 = "", $BB44 = "",
$BD44= "", $BE44 = "", $BF44 = "", $BG44 = "", $BH44 = "", $BI44 = "", $BJ44 = "", $BK44 = "", $BL44 = "", $BM44 = "", $BN44 = "", $BO44 = "", $BP44 = "", $BQ44 = "", $BR44 = ""), "",
IF($DZ44 &lt;= Claim_for_Reimbursement_CAT!$F$24, Claim_for_Reimbursement_CAT!$H$24,
IF(AND($DZ44 &gt;= Claim_for_Reimbursement_CAT!$D$25, $DZ44 &lt;= Claim_for_Reimbursement_CAT!$F$25), Claim_for_Reimbursement_CAT!$H$25,
IF(AND($DZ44 &gt;= Claim_for_Reimbursement_CAT!$D$26, $DZ44 &lt;= Claim_for_Reimbursement_CAT!$F$26), Claim_for_Reimbursement_CAT!$H$26,
IF(AND($DZ44 &gt;= Claim_for_Reimbursement_CAT!$D$27, $DZ44 &lt;= Claim_for_Reimbursement_CAT!$F$27), Claim_for_Reimbursement_CAT!$H$27,
IF(AND($DZ44 &gt;= Claim_for_Reimbursement_CAT!$D$28, $DZ44 &lt;= Claim_for_Reimbursement_CAT!$F$28), Claim_for_Reimbursement_CAT!$H$28,
IF(AND($DZ44 &gt;= Claim_for_Reimbursement_CAT!$D$29, $DZ44 &lt;= Claim_for_Reimbursement_CAT!$F$29), Claim_for_Reimbursement_CAT!$H$29,
IF(AND($DZ44 &gt;= Claim_for_Reimbursement_CAT!$D$30, $DZ44 &lt;= Claim_for_Reimbursement_CAT!$F$30), Claim_for_Reimbursement_CAT!$H$30,
IF(AND($DZ44 &gt;= Claim_for_Reimbursement_CAT!$D$31, $DZ44 &lt;= Claim_for_Reimbursement_CAT!$F$31), Claim_for_Reimbursement_CAT!$H$31,
IF(AND($DZ44 &gt;= Claim_for_Reimbursement_CAT!$D$32, $DZ44 &lt;= Claim_for_Reimbursement_CAT!$F$32), Claim_for_Reimbursement_CAT!$H$32,
IF(AND($DZ44 &gt;= Claim_for_Reimbursement_CAT!$D$33, $DZ44 &lt;= Claim_for_Reimbursement_CAT!$F$33), Claim_for_Reimbursement_CAT!$H$33,
IF(AND($DZ44 &gt;= Claim_for_Reimbursement_CAT!$D$34, $DZ44 &lt;= Claim_for_Reimbursement_CAT!$F$34), Claim_for_Reimbursement_CAT!$H$34, Claim_for_Reimbursement_CAT!$H$35))))))))))))</f>
        <v/>
      </c>
      <c r="EG44" s="373"/>
      <c r="EH44" s="373"/>
      <c r="EI44" s="373"/>
      <c r="EJ44" s="373"/>
      <c r="EK44" s="373"/>
      <c r="EL44" s="368"/>
      <c r="EM44" s="373"/>
      <c r="EN44" s="373"/>
      <c r="ES44" s="376" t="str">
        <f t="shared" si="13"/>
        <v/>
      </c>
      <c r="ET44" s="377" t="str">
        <f t="shared" si="22"/>
        <v xml:space="preserve">    </v>
      </c>
      <c r="EU44" s="377" t="str">
        <f t="shared" si="23"/>
        <v/>
      </c>
      <c r="EV44" s="377" t="str">
        <f t="shared" si="24"/>
        <v xml:space="preserve">39   </v>
      </c>
      <c r="EW44" s="378" t="str">
        <f>IF($H44 = "", "",
IF(OR($H44 = Lists_and_controls!$AO$9, $H44 = Lists_and_controls!$AO$11, $H44 = Lists_and_controls!$AO$14, $H44 = Lists_and_controls!$AO$16), MAX(Day_30),
IF(OR($H44 = Lists_and_controls!$AO$6, $H44 = Lists_and_controls!$AO$8, $H44 = Lists_and_controls!$AO$10, $H44 = Lists_and_controls!$AO$12, $H44 = Lists_and_controls!$AO$13, $H44 = Lists_and_controls!$AO$15, $H44 = Lists_and_controls!$AO$17), MAX(Day_31),
IF($H44 = Lists_and_controls!$AO$7, IF(INDEX(Leap_Year_YN, MATCH($G44, Year_2, 0)) = 1, MAX(Day_Feb_LY), MAX(Day_Feb) )))))</f>
        <v/>
      </c>
      <c r="EX44" s="377" t="str">
        <f t="shared" si="25"/>
        <v xml:space="preserve">  </v>
      </c>
      <c r="EY44" s="378"/>
    </row>
    <row r="45" spans="1:155" s="321" customFormat="1" ht="14" hidden="1" x14ac:dyDescent="0.3">
      <c r="A45" s="367">
        <v>40</v>
      </c>
      <c r="B45" s="368"/>
      <c r="C45" s="368"/>
      <c r="D45" s="368"/>
      <c r="E45" s="368"/>
      <c r="F45" s="368"/>
      <c r="G45" s="368"/>
      <c r="H45" s="368"/>
      <c r="I45" s="368"/>
      <c r="J45" s="369" t="str">
        <f t="shared" si="0"/>
        <v/>
      </c>
      <c r="K45" s="370" t="str">
        <f t="shared" si="1"/>
        <v/>
      </c>
      <c r="L45" s="368"/>
      <c r="M45" s="368"/>
      <c r="N45" s="368"/>
      <c r="O45" s="368"/>
      <c r="P45" s="368"/>
      <c r="Q45" s="368"/>
      <c r="R45" s="368"/>
      <c r="S45" s="371" t="str">
        <f t="shared" si="14"/>
        <v/>
      </c>
      <c r="T45" s="368"/>
      <c r="U45" s="368"/>
      <c r="V45" s="372"/>
      <c r="W45" s="372"/>
      <c r="X45" s="368"/>
      <c r="Y45" s="372"/>
      <c r="Z45" s="368"/>
      <c r="AA45" s="368"/>
      <c r="AB45" s="368"/>
      <c r="AC45" s="368"/>
      <c r="AD45" s="368"/>
      <c r="AE45" s="368"/>
      <c r="AF45" s="368"/>
      <c r="AG45" s="368"/>
      <c r="AH45" s="368"/>
      <c r="AI45" s="368"/>
      <c r="AJ45" s="368"/>
      <c r="AK45" s="373"/>
      <c r="AL45" s="368"/>
      <c r="AM45" s="373"/>
      <c r="AN45" s="373"/>
      <c r="AO45" s="373"/>
      <c r="AP45" s="373"/>
      <c r="AQ45" s="373"/>
      <c r="AR45" s="373"/>
      <c r="AS45" s="373"/>
      <c r="AT45" s="373"/>
      <c r="AU45" s="373"/>
      <c r="AV45" s="373"/>
      <c r="AW45" s="373"/>
      <c r="AX45" s="373"/>
      <c r="AY45" s="373"/>
      <c r="AZ45" s="373"/>
      <c r="BA45" s="373"/>
      <c r="BB45" s="373"/>
      <c r="BC45" s="374">
        <f t="shared" si="15"/>
        <v>0</v>
      </c>
      <c r="BD45" s="373"/>
      <c r="BE45" s="373"/>
      <c r="BF45" s="373"/>
      <c r="BG45" s="373"/>
      <c r="BH45" s="373"/>
      <c r="BI45" s="373"/>
      <c r="BJ45" s="373"/>
      <c r="BK45" s="373"/>
      <c r="BL45" s="373"/>
      <c r="BM45" s="373"/>
      <c r="BN45" s="373"/>
      <c r="BO45" s="373"/>
      <c r="BP45" s="373"/>
      <c r="BQ45" s="373"/>
      <c r="BR45" s="373"/>
      <c r="BS45" s="374">
        <f t="shared" si="2"/>
        <v>0</v>
      </c>
      <c r="BT45" s="374">
        <f t="shared" si="16"/>
        <v>0</v>
      </c>
      <c r="BU45" s="374">
        <f t="shared" si="16"/>
        <v>0</v>
      </c>
      <c r="BV45" s="374">
        <f t="shared" si="16"/>
        <v>0</v>
      </c>
      <c r="BW45" s="374">
        <f t="shared" si="16"/>
        <v>0</v>
      </c>
      <c r="BX45" s="374">
        <f t="shared" si="16"/>
        <v>0</v>
      </c>
      <c r="BY45" s="374">
        <f t="shared" si="28"/>
        <v>0</v>
      </c>
      <c r="BZ45" s="374">
        <f t="shared" si="28"/>
        <v>0</v>
      </c>
      <c r="CA45" s="374">
        <f t="shared" si="28"/>
        <v>0</v>
      </c>
      <c r="CB45" s="374">
        <f t="shared" si="28"/>
        <v>0</v>
      </c>
      <c r="CC45" s="374">
        <f t="shared" si="28"/>
        <v>0</v>
      </c>
      <c r="CD45" s="374">
        <f t="shared" si="28"/>
        <v>0</v>
      </c>
      <c r="CE45" s="374">
        <f t="shared" si="28"/>
        <v>0</v>
      </c>
      <c r="CF45" s="374">
        <f t="shared" si="28"/>
        <v>0</v>
      </c>
      <c r="CG45" s="374">
        <f t="shared" si="28"/>
        <v>0</v>
      </c>
      <c r="CH45" s="374">
        <f t="shared" si="28"/>
        <v>0</v>
      </c>
      <c r="CI45" s="374">
        <f t="shared" si="28"/>
        <v>0</v>
      </c>
      <c r="CJ45" s="368"/>
      <c r="CK45" s="368"/>
      <c r="CL45" s="373"/>
      <c r="CM45" s="375"/>
      <c r="CN45" s="371" t="s">
        <v>176</v>
      </c>
      <c r="CO45" s="373"/>
      <c r="CP45" s="373"/>
      <c r="CQ45" s="374">
        <f t="shared" si="4"/>
        <v>0</v>
      </c>
      <c r="CR45" s="373"/>
      <c r="CS45" s="373"/>
      <c r="CT45" s="374">
        <f t="shared" si="5"/>
        <v>0</v>
      </c>
      <c r="CU45" s="375"/>
      <c r="CV45" s="368"/>
      <c r="CW45" s="368"/>
      <c r="CX45" s="368"/>
      <c r="CY45" s="368"/>
      <c r="CZ45" s="368"/>
      <c r="DA45" s="368"/>
      <c r="DB45" s="368"/>
      <c r="DC45" s="368"/>
      <c r="DD45" s="368"/>
      <c r="DE45" s="368"/>
      <c r="DF45" s="368"/>
      <c r="DG45" s="375"/>
      <c r="DH45" s="371" t="s">
        <v>176</v>
      </c>
      <c r="DI45" s="373"/>
      <c r="DJ45" s="373"/>
      <c r="DK45" s="374">
        <f t="shared" si="26"/>
        <v>0</v>
      </c>
      <c r="DL45" s="373"/>
      <c r="DM45" s="373"/>
      <c r="DN45" s="374">
        <f t="shared" si="6"/>
        <v>0</v>
      </c>
      <c r="DO45" s="368"/>
      <c r="DP45" s="371" t="str">
        <f t="shared" si="17"/>
        <v/>
      </c>
      <c r="DQ45" s="374">
        <f t="shared" si="18"/>
        <v>0</v>
      </c>
      <c r="DR45" s="374">
        <f t="shared" si="7"/>
        <v>0</v>
      </c>
      <c r="DS45" s="374">
        <f t="shared" si="8"/>
        <v>0</v>
      </c>
      <c r="DT45" s="374">
        <f t="shared" si="19"/>
        <v>0</v>
      </c>
      <c r="DU45" s="374">
        <f t="shared" si="20"/>
        <v>0</v>
      </c>
      <c r="DV45" s="374">
        <f>Deduct_dependent * COUNTIFS(Part_8!$A:$A, $EV45)</f>
        <v>0</v>
      </c>
      <c r="DW45" s="374">
        <f t="shared" si="9"/>
        <v>0</v>
      </c>
      <c r="DX45" s="374">
        <f t="shared" si="10"/>
        <v>0</v>
      </c>
      <c r="DY45" s="374">
        <f t="shared" si="11"/>
        <v>0</v>
      </c>
      <c r="DZ45" s="374">
        <f t="shared" si="12"/>
        <v>0</v>
      </c>
      <c r="EA45" s="373"/>
      <c r="EB45" s="373"/>
      <c r="EC45" s="373"/>
      <c r="ED45" s="374" t="str">
        <f t="shared" si="21"/>
        <v/>
      </c>
      <c r="EE45" s="374"/>
      <c r="EF45" s="374" t="str">
        <f>IF(AND($AN45 = "", $AO45 = "", $AP45 = "", $AQ45 = "", $AR45 = "", $AS45 = "", $AT45 = "", $AU45 = "", $AV45 = "", $AW45 = "", $AX45 = "", $AY45 = "", $AZ45 = "", $BA45 = "", $BB45 = "",
$BD45= "", $BE45 = "", $BF45 = "", $BG45 = "", $BH45 = "", $BI45 = "", $BJ45 = "", $BK45 = "", $BL45 = "", $BM45 = "", $BN45 = "", $BO45 = "", $BP45 = "", $BQ45 = "", $BR45 = ""), "",
IF($DZ45 &lt;= Claim_for_Reimbursement_CAT!$F$24, Claim_for_Reimbursement_CAT!$H$24,
IF(AND($DZ45 &gt;= Claim_for_Reimbursement_CAT!$D$25, $DZ45 &lt;= Claim_for_Reimbursement_CAT!$F$25), Claim_for_Reimbursement_CAT!$H$25,
IF(AND($DZ45 &gt;= Claim_for_Reimbursement_CAT!$D$26, $DZ45 &lt;= Claim_for_Reimbursement_CAT!$F$26), Claim_for_Reimbursement_CAT!$H$26,
IF(AND($DZ45 &gt;= Claim_for_Reimbursement_CAT!$D$27, $DZ45 &lt;= Claim_for_Reimbursement_CAT!$F$27), Claim_for_Reimbursement_CAT!$H$27,
IF(AND($DZ45 &gt;= Claim_for_Reimbursement_CAT!$D$28, $DZ45 &lt;= Claim_for_Reimbursement_CAT!$F$28), Claim_for_Reimbursement_CAT!$H$28,
IF(AND($DZ45 &gt;= Claim_for_Reimbursement_CAT!$D$29, $DZ45 &lt;= Claim_for_Reimbursement_CAT!$F$29), Claim_for_Reimbursement_CAT!$H$29,
IF(AND($DZ45 &gt;= Claim_for_Reimbursement_CAT!$D$30, $DZ45 &lt;= Claim_for_Reimbursement_CAT!$F$30), Claim_for_Reimbursement_CAT!$H$30,
IF(AND($DZ45 &gt;= Claim_for_Reimbursement_CAT!$D$31, $DZ45 &lt;= Claim_for_Reimbursement_CAT!$F$31), Claim_for_Reimbursement_CAT!$H$31,
IF(AND($DZ45 &gt;= Claim_for_Reimbursement_CAT!$D$32, $DZ45 &lt;= Claim_for_Reimbursement_CAT!$F$32), Claim_for_Reimbursement_CAT!$H$32,
IF(AND($DZ45 &gt;= Claim_for_Reimbursement_CAT!$D$33, $DZ45 &lt;= Claim_for_Reimbursement_CAT!$F$33), Claim_for_Reimbursement_CAT!$H$33,
IF(AND($DZ45 &gt;= Claim_for_Reimbursement_CAT!$D$34, $DZ45 &lt;= Claim_for_Reimbursement_CAT!$F$34), Claim_for_Reimbursement_CAT!$H$34, Claim_for_Reimbursement_CAT!$H$35))))))))))))</f>
        <v/>
      </c>
      <c r="EG45" s="373"/>
      <c r="EH45" s="373"/>
      <c r="EI45" s="373"/>
      <c r="EJ45" s="373"/>
      <c r="EK45" s="373"/>
      <c r="EL45" s="368"/>
      <c r="EM45" s="373"/>
      <c r="EN45" s="373"/>
      <c r="ES45" s="376" t="str">
        <f t="shared" si="13"/>
        <v/>
      </c>
      <c r="ET45" s="377" t="str">
        <f t="shared" si="22"/>
        <v xml:space="preserve">    </v>
      </c>
      <c r="EU45" s="377" t="str">
        <f t="shared" si="23"/>
        <v/>
      </c>
      <c r="EV45" s="377" t="str">
        <f t="shared" si="24"/>
        <v xml:space="preserve">40   </v>
      </c>
      <c r="EW45" s="378" t="str">
        <f>IF($H45 = "", "",
IF(OR($H45 = Lists_and_controls!$AO$9, $H45 = Lists_and_controls!$AO$11, $H45 = Lists_and_controls!$AO$14, $H45 = Lists_and_controls!$AO$16), MAX(Day_30),
IF(OR($H45 = Lists_and_controls!$AO$6, $H45 = Lists_and_controls!$AO$8, $H45 = Lists_and_controls!$AO$10, $H45 = Lists_and_controls!$AO$12, $H45 = Lists_and_controls!$AO$13, $H45 = Lists_and_controls!$AO$15, $H45 = Lists_and_controls!$AO$17), MAX(Day_31),
IF($H45 = Lists_and_controls!$AO$7, IF(INDEX(Leap_Year_YN, MATCH($G45, Year_2, 0)) = 1, MAX(Day_Feb_LY), MAX(Day_Feb) )))))</f>
        <v/>
      </c>
      <c r="EX45" s="377" t="str">
        <f t="shared" si="25"/>
        <v xml:space="preserve">  </v>
      </c>
      <c r="EY45" s="378"/>
    </row>
    <row r="46" spans="1:155" s="321" customFormat="1" ht="14" hidden="1" x14ac:dyDescent="0.3">
      <c r="A46" s="367">
        <v>41</v>
      </c>
      <c r="B46" s="368"/>
      <c r="C46" s="368"/>
      <c r="D46" s="368"/>
      <c r="E46" s="368"/>
      <c r="F46" s="368"/>
      <c r="G46" s="368"/>
      <c r="H46" s="368"/>
      <c r="I46" s="368"/>
      <c r="J46" s="369" t="str">
        <f t="shared" si="0"/>
        <v/>
      </c>
      <c r="K46" s="370" t="str">
        <f t="shared" si="1"/>
        <v/>
      </c>
      <c r="L46" s="368"/>
      <c r="M46" s="368"/>
      <c r="N46" s="368"/>
      <c r="O46" s="368"/>
      <c r="P46" s="368"/>
      <c r="Q46" s="368"/>
      <c r="R46" s="368"/>
      <c r="S46" s="371" t="str">
        <f t="shared" si="14"/>
        <v/>
      </c>
      <c r="T46" s="368"/>
      <c r="U46" s="368"/>
      <c r="V46" s="372"/>
      <c r="W46" s="372"/>
      <c r="X46" s="368"/>
      <c r="Y46" s="372"/>
      <c r="Z46" s="368"/>
      <c r="AA46" s="368"/>
      <c r="AB46" s="368"/>
      <c r="AC46" s="368"/>
      <c r="AD46" s="368"/>
      <c r="AE46" s="368"/>
      <c r="AF46" s="368"/>
      <c r="AG46" s="368"/>
      <c r="AH46" s="368"/>
      <c r="AI46" s="368"/>
      <c r="AJ46" s="368"/>
      <c r="AK46" s="373"/>
      <c r="AL46" s="368"/>
      <c r="AM46" s="373"/>
      <c r="AN46" s="373"/>
      <c r="AO46" s="373"/>
      <c r="AP46" s="373"/>
      <c r="AQ46" s="373"/>
      <c r="AR46" s="373"/>
      <c r="AS46" s="373"/>
      <c r="AT46" s="373"/>
      <c r="AU46" s="373"/>
      <c r="AV46" s="373"/>
      <c r="AW46" s="373"/>
      <c r="AX46" s="373"/>
      <c r="AY46" s="373"/>
      <c r="AZ46" s="373"/>
      <c r="BA46" s="373"/>
      <c r="BB46" s="373"/>
      <c r="BC46" s="374">
        <f t="shared" si="15"/>
        <v>0</v>
      </c>
      <c r="BD46" s="373"/>
      <c r="BE46" s="373"/>
      <c r="BF46" s="373"/>
      <c r="BG46" s="373"/>
      <c r="BH46" s="373"/>
      <c r="BI46" s="373"/>
      <c r="BJ46" s="373"/>
      <c r="BK46" s="373"/>
      <c r="BL46" s="373"/>
      <c r="BM46" s="373"/>
      <c r="BN46" s="373"/>
      <c r="BO46" s="373"/>
      <c r="BP46" s="373"/>
      <c r="BQ46" s="373"/>
      <c r="BR46" s="373"/>
      <c r="BS46" s="374">
        <f t="shared" si="2"/>
        <v>0</v>
      </c>
      <c r="BT46" s="374">
        <f t="shared" si="16"/>
        <v>0</v>
      </c>
      <c r="BU46" s="374">
        <f t="shared" si="16"/>
        <v>0</v>
      </c>
      <c r="BV46" s="374">
        <f t="shared" si="16"/>
        <v>0</v>
      </c>
      <c r="BW46" s="374">
        <f t="shared" si="16"/>
        <v>0</v>
      </c>
      <c r="BX46" s="374">
        <f t="shared" si="16"/>
        <v>0</v>
      </c>
      <c r="BY46" s="374">
        <f t="shared" si="28"/>
        <v>0</v>
      </c>
      <c r="BZ46" s="374">
        <f t="shared" si="28"/>
        <v>0</v>
      </c>
      <c r="CA46" s="374">
        <f t="shared" si="28"/>
        <v>0</v>
      </c>
      <c r="CB46" s="374">
        <f t="shared" si="28"/>
        <v>0</v>
      </c>
      <c r="CC46" s="374">
        <f t="shared" si="28"/>
        <v>0</v>
      </c>
      <c r="CD46" s="374">
        <f t="shared" si="28"/>
        <v>0</v>
      </c>
      <c r="CE46" s="374">
        <f t="shared" si="28"/>
        <v>0</v>
      </c>
      <c r="CF46" s="374">
        <f t="shared" si="28"/>
        <v>0</v>
      </c>
      <c r="CG46" s="374">
        <f t="shared" si="28"/>
        <v>0</v>
      </c>
      <c r="CH46" s="374">
        <f t="shared" si="28"/>
        <v>0</v>
      </c>
      <c r="CI46" s="374">
        <f t="shared" si="28"/>
        <v>0</v>
      </c>
      <c r="CJ46" s="368"/>
      <c r="CK46" s="368"/>
      <c r="CL46" s="373"/>
      <c r="CM46" s="375"/>
      <c r="CN46" s="371" t="s">
        <v>176</v>
      </c>
      <c r="CO46" s="373"/>
      <c r="CP46" s="373"/>
      <c r="CQ46" s="374">
        <f t="shared" si="4"/>
        <v>0</v>
      </c>
      <c r="CR46" s="373"/>
      <c r="CS46" s="373"/>
      <c r="CT46" s="374">
        <f t="shared" si="5"/>
        <v>0</v>
      </c>
      <c r="CU46" s="375"/>
      <c r="CV46" s="368"/>
      <c r="CW46" s="368"/>
      <c r="CX46" s="368"/>
      <c r="CY46" s="368"/>
      <c r="CZ46" s="368"/>
      <c r="DA46" s="368"/>
      <c r="DB46" s="368"/>
      <c r="DC46" s="368"/>
      <c r="DD46" s="368"/>
      <c r="DE46" s="368"/>
      <c r="DF46" s="368"/>
      <c r="DG46" s="375"/>
      <c r="DH46" s="371" t="s">
        <v>176</v>
      </c>
      <c r="DI46" s="373"/>
      <c r="DJ46" s="373"/>
      <c r="DK46" s="374">
        <f t="shared" si="26"/>
        <v>0</v>
      </c>
      <c r="DL46" s="373"/>
      <c r="DM46" s="373"/>
      <c r="DN46" s="374">
        <f t="shared" si="6"/>
        <v>0</v>
      </c>
      <c r="DO46" s="368"/>
      <c r="DP46" s="371" t="str">
        <f t="shared" si="17"/>
        <v/>
      </c>
      <c r="DQ46" s="374">
        <f t="shared" si="18"/>
        <v>0</v>
      </c>
      <c r="DR46" s="374">
        <f t="shared" si="7"/>
        <v>0</v>
      </c>
      <c r="DS46" s="374">
        <f t="shared" si="8"/>
        <v>0</v>
      </c>
      <c r="DT46" s="374">
        <f t="shared" si="19"/>
        <v>0</v>
      </c>
      <c r="DU46" s="374">
        <f t="shared" si="20"/>
        <v>0</v>
      </c>
      <c r="DV46" s="374">
        <f>Deduct_dependent * COUNTIFS(Part_8!$A:$A, $EV46)</f>
        <v>0</v>
      </c>
      <c r="DW46" s="374">
        <f t="shared" si="9"/>
        <v>0</v>
      </c>
      <c r="DX46" s="374">
        <f t="shared" si="10"/>
        <v>0</v>
      </c>
      <c r="DY46" s="374">
        <f t="shared" si="11"/>
        <v>0</v>
      </c>
      <c r="DZ46" s="374">
        <f t="shared" si="12"/>
        <v>0</v>
      </c>
      <c r="EA46" s="373"/>
      <c r="EB46" s="373"/>
      <c r="EC46" s="373"/>
      <c r="ED46" s="374" t="str">
        <f t="shared" si="21"/>
        <v/>
      </c>
      <c r="EE46" s="374"/>
      <c r="EF46" s="374" t="str">
        <f>IF(AND($AN46 = "", $AO46 = "", $AP46 = "", $AQ46 = "", $AR46 = "", $AS46 = "", $AT46 = "", $AU46 = "", $AV46 = "", $AW46 = "", $AX46 = "", $AY46 = "", $AZ46 = "", $BA46 = "", $BB46 = "",
$BD46= "", $BE46 = "", $BF46 = "", $BG46 = "", $BH46 = "", $BI46 = "", $BJ46 = "", $BK46 = "", $BL46 = "", $BM46 = "", $BN46 = "", $BO46 = "", $BP46 = "", $BQ46 = "", $BR46 = ""), "",
IF($DZ46 &lt;= Claim_for_Reimbursement_CAT!$F$24, Claim_for_Reimbursement_CAT!$H$24,
IF(AND($DZ46 &gt;= Claim_for_Reimbursement_CAT!$D$25, $DZ46 &lt;= Claim_for_Reimbursement_CAT!$F$25), Claim_for_Reimbursement_CAT!$H$25,
IF(AND($DZ46 &gt;= Claim_for_Reimbursement_CAT!$D$26, $DZ46 &lt;= Claim_for_Reimbursement_CAT!$F$26), Claim_for_Reimbursement_CAT!$H$26,
IF(AND($DZ46 &gt;= Claim_for_Reimbursement_CAT!$D$27, $DZ46 &lt;= Claim_for_Reimbursement_CAT!$F$27), Claim_for_Reimbursement_CAT!$H$27,
IF(AND($DZ46 &gt;= Claim_for_Reimbursement_CAT!$D$28, $DZ46 &lt;= Claim_for_Reimbursement_CAT!$F$28), Claim_for_Reimbursement_CAT!$H$28,
IF(AND($DZ46 &gt;= Claim_for_Reimbursement_CAT!$D$29, $DZ46 &lt;= Claim_for_Reimbursement_CAT!$F$29), Claim_for_Reimbursement_CAT!$H$29,
IF(AND($DZ46 &gt;= Claim_for_Reimbursement_CAT!$D$30, $DZ46 &lt;= Claim_for_Reimbursement_CAT!$F$30), Claim_for_Reimbursement_CAT!$H$30,
IF(AND($DZ46 &gt;= Claim_for_Reimbursement_CAT!$D$31, $DZ46 &lt;= Claim_for_Reimbursement_CAT!$F$31), Claim_for_Reimbursement_CAT!$H$31,
IF(AND($DZ46 &gt;= Claim_for_Reimbursement_CAT!$D$32, $DZ46 &lt;= Claim_for_Reimbursement_CAT!$F$32), Claim_for_Reimbursement_CAT!$H$32,
IF(AND($DZ46 &gt;= Claim_for_Reimbursement_CAT!$D$33, $DZ46 &lt;= Claim_for_Reimbursement_CAT!$F$33), Claim_for_Reimbursement_CAT!$H$33,
IF(AND($DZ46 &gt;= Claim_for_Reimbursement_CAT!$D$34, $DZ46 &lt;= Claim_for_Reimbursement_CAT!$F$34), Claim_for_Reimbursement_CAT!$H$34, Claim_for_Reimbursement_CAT!$H$35))))))))))))</f>
        <v/>
      </c>
      <c r="EG46" s="373"/>
      <c r="EH46" s="373"/>
      <c r="EI46" s="373"/>
      <c r="EJ46" s="373"/>
      <c r="EK46" s="373"/>
      <c r="EL46" s="368"/>
      <c r="EM46" s="373"/>
      <c r="EN46" s="373"/>
      <c r="ES46" s="376" t="str">
        <f t="shared" si="13"/>
        <v/>
      </c>
      <c r="ET46" s="377" t="str">
        <f t="shared" si="22"/>
        <v xml:space="preserve">    </v>
      </c>
      <c r="EU46" s="377" t="str">
        <f t="shared" si="23"/>
        <v/>
      </c>
      <c r="EV46" s="377" t="str">
        <f t="shared" si="24"/>
        <v xml:space="preserve">41   </v>
      </c>
      <c r="EW46" s="378" t="str">
        <f>IF($H46 = "", "",
IF(OR($H46 = Lists_and_controls!$AO$9, $H46 = Lists_and_controls!$AO$11, $H46 = Lists_and_controls!$AO$14, $H46 = Lists_and_controls!$AO$16), MAX(Day_30),
IF(OR($H46 = Lists_and_controls!$AO$6, $H46 = Lists_and_controls!$AO$8, $H46 = Lists_and_controls!$AO$10, $H46 = Lists_and_controls!$AO$12, $H46 = Lists_and_controls!$AO$13, $H46 = Lists_and_controls!$AO$15, $H46 = Lists_and_controls!$AO$17), MAX(Day_31),
IF($H46 = Lists_and_controls!$AO$7, IF(INDEX(Leap_Year_YN, MATCH($G46, Year_2, 0)) = 1, MAX(Day_Feb_LY), MAX(Day_Feb) )))))</f>
        <v/>
      </c>
      <c r="EX46" s="377" t="str">
        <f t="shared" si="25"/>
        <v xml:space="preserve">  </v>
      </c>
      <c r="EY46" s="378"/>
    </row>
    <row r="47" spans="1:155" s="321" customFormat="1" ht="14" hidden="1" x14ac:dyDescent="0.3">
      <c r="A47" s="367">
        <v>42</v>
      </c>
      <c r="B47" s="368"/>
      <c r="C47" s="368"/>
      <c r="D47" s="368"/>
      <c r="E47" s="368"/>
      <c r="F47" s="368"/>
      <c r="G47" s="368"/>
      <c r="H47" s="368"/>
      <c r="I47" s="368"/>
      <c r="J47" s="369" t="str">
        <f t="shared" si="0"/>
        <v/>
      </c>
      <c r="K47" s="370" t="str">
        <f t="shared" si="1"/>
        <v/>
      </c>
      <c r="L47" s="368"/>
      <c r="M47" s="368"/>
      <c r="N47" s="368"/>
      <c r="O47" s="368"/>
      <c r="P47" s="368"/>
      <c r="Q47" s="368"/>
      <c r="R47" s="368"/>
      <c r="S47" s="371" t="str">
        <f t="shared" si="14"/>
        <v/>
      </c>
      <c r="T47" s="368"/>
      <c r="U47" s="368"/>
      <c r="V47" s="372"/>
      <c r="W47" s="372"/>
      <c r="X47" s="368"/>
      <c r="Y47" s="372"/>
      <c r="Z47" s="368"/>
      <c r="AA47" s="368"/>
      <c r="AB47" s="368"/>
      <c r="AC47" s="368"/>
      <c r="AD47" s="368"/>
      <c r="AE47" s="368"/>
      <c r="AF47" s="368"/>
      <c r="AG47" s="368"/>
      <c r="AH47" s="368"/>
      <c r="AI47" s="368"/>
      <c r="AJ47" s="368"/>
      <c r="AK47" s="373"/>
      <c r="AL47" s="368"/>
      <c r="AM47" s="373"/>
      <c r="AN47" s="373"/>
      <c r="AO47" s="373"/>
      <c r="AP47" s="373"/>
      <c r="AQ47" s="373"/>
      <c r="AR47" s="373"/>
      <c r="AS47" s="373"/>
      <c r="AT47" s="373"/>
      <c r="AU47" s="373"/>
      <c r="AV47" s="373"/>
      <c r="AW47" s="373"/>
      <c r="AX47" s="373"/>
      <c r="AY47" s="373"/>
      <c r="AZ47" s="373"/>
      <c r="BA47" s="373"/>
      <c r="BB47" s="373"/>
      <c r="BC47" s="374">
        <f t="shared" si="15"/>
        <v>0</v>
      </c>
      <c r="BD47" s="373"/>
      <c r="BE47" s="373"/>
      <c r="BF47" s="373"/>
      <c r="BG47" s="373"/>
      <c r="BH47" s="373"/>
      <c r="BI47" s="373"/>
      <c r="BJ47" s="373"/>
      <c r="BK47" s="373"/>
      <c r="BL47" s="373"/>
      <c r="BM47" s="373"/>
      <c r="BN47" s="373"/>
      <c r="BO47" s="373"/>
      <c r="BP47" s="373"/>
      <c r="BQ47" s="373"/>
      <c r="BR47" s="373"/>
      <c r="BS47" s="374">
        <f t="shared" si="2"/>
        <v>0</v>
      </c>
      <c r="BT47" s="374">
        <f t="shared" si="16"/>
        <v>0</v>
      </c>
      <c r="BU47" s="374">
        <f t="shared" si="16"/>
        <v>0</v>
      </c>
      <c r="BV47" s="374">
        <f t="shared" si="16"/>
        <v>0</v>
      </c>
      <c r="BW47" s="374">
        <f t="shared" si="16"/>
        <v>0</v>
      </c>
      <c r="BX47" s="374">
        <f t="shared" si="16"/>
        <v>0</v>
      </c>
      <c r="BY47" s="374">
        <f t="shared" si="28"/>
        <v>0</v>
      </c>
      <c r="BZ47" s="374">
        <f t="shared" si="28"/>
        <v>0</v>
      </c>
      <c r="CA47" s="374">
        <f t="shared" si="28"/>
        <v>0</v>
      </c>
      <c r="CB47" s="374">
        <f t="shared" si="28"/>
        <v>0</v>
      </c>
      <c r="CC47" s="374">
        <f t="shared" si="28"/>
        <v>0</v>
      </c>
      <c r="CD47" s="374">
        <f t="shared" si="28"/>
        <v>0</v>
      </c>
      <c r="CE47" s="374">
        <f t="shared" si="28"/>
        <v>0</v>
      </c>
      <c r="CF47" s="374">
        <f t="shared" si="28"/>
        <v>0</v>
      </c>
      <c r="CG47" s="374">
        <f t="shared" si="28"/>
        <v>0</v>
      </c>
      <c r="CH47" s="374">
        <f t="shared" si="28"/>
        <v>0</v>
      </c>
      <c r="CI47" s="374">
        <f t="shared" si="28"/>
        <v>0</v>
      </c>
      <c r="CJ47" s="368"/>
      <c r="CK47" s="368"/>
      <c r="CL47" s="373"/>
      <c r="CM47" s="375"/>
      <c r="CN47" s="371" t="s">
        <v>176</v>
      </c>
      <c r="CO47" s="373"/>
      <c r="CP47" s="373"/>
      <c r="CQ47" s="374">
        <f t="shared" si="4"/>
        <v>0</v>
      </c>
      <c r="CR47" s="373"/>
      <c r="CS47" s="373"/>
      <c r="CT47" s="374">
        <f t="shared" si="5"/>
        <v>0</v>
      </c>
      <c r="CU47" s="375"/>
      <c r="CV47" s="368"/>
      <c r="CW47" s="368"/>
      <c r="CX47" s="368"/>
      <c r="CY47" s="368"/>
      <c r="CZ47" s="368"/>
      <c r="DA47" s="368"/>
      <c r="DB47" s="368"/>
      <c r="DC47" s="368"/>
      <c r="DD47" s="368"/>
      <c r="DE47" s="368"/>
      <c r="DF47" s="368"/>
      <c r="DG47" s="375"/>
      <c r="DH47" s="371" t="s">
        <v>176</v>
      </c>
      <c r="DI47" s="373"/>
      <c r="DJ47" s="373"/>
      <c r="DK47" s="374">
        <f t="shared" si="26"/>
        <v>0</v>
      </c>
      <c r="DL47" s="373"/>
      <c r="DM47" s="373"/>
      <c r="DN47" s="374">
        <f t="shared" si="6"/>
        <v>0</v>
      </c>
      <c r="DO47" s="368"/>
      <c r="DP47" s="371" t="str">
        <f t="shared" si="17"/>
        <v/>
      </c>
      <c r="DQ47" s="374">
        <f t="shared" si="18"/>
        <v>0</v>
      </c>
      <c r="DR47" s="374">
        <f t="shared" si="7"/>
        <v>0</v>
      </c>
      <c r="DS47" s="374">
        <f t="shared" si="8"/>
        <v>0</v>
      </c>
      <c r="DT47" s="374">
        <f t="shared" si="19"/>
        <v>0</v>
      </c>
      <c r="DU47" s="374">
        <f t="shared" si="20"/>
        <v>0</v>
      </c>
      <c r="DV47" s="374">
        <f>Deduct_dependent * COUNTIFS(Part_8!$A:$A, $EV47)</f>
        <v>0</v>
      </c>
      <c r="DW47" s="374">
        <f t="shared" si="9"/>
        <v>0</v>
      </c>
      <c r="DX47" s="374">
        <f t="shared" si="10"/>
        <v>0</v>
      </c>
      <c r="DY47" s="374">
        <f t="shared" si="11"/>
        <v>0</v>
      </c>
      <c r="DZ47" s="374">
        <f t="shared" si="12"/>
        <v>0</v>
      </c>
      <c r="EA47" s="373"/>
      <c r="EB47" s="373"/>
      <c r="EC47" s="373"/>
      <c r="ED47" s="374" t="str">
        <f t="shared" si="21"/>
        <v/>
      </c>
      <c r="EE47" s="374"/>
      <c r="EF47" s="374" t="str">
        <f>IF(AND($AN47 = "", $AO47 = "", $AP47 = "", $AQ47 = "", $AR47 = "", $AS47 = "", $AT47 = "", $AU47 = "", $AV47 = "", $AW47 = "", $AX47 = "", $AY47 = "", $AZ47 = "", $BA47 = "", $BB47 = "",
$BD47= "", $BE47 = "", $BF47 = "", $BG47 = "", $BH47 = "", $BI47 = "", $BJ47 = "", $BK47 = "", $BL47 = "", $BM47 = "", $BN47 = "", $BO47 = "", $BP47 = "", $BQ47 = "", $BR47 = ""), "",
IF($DZ47 &lt;= Claim_for_Reimbursement_CAT!$F$24, Claim_for_Reimbursement_CAT!$H$24,
IF(AND($DZ47 &gt;= Claim_for_Reimbursement_CAT!$D$25, $DZ47 &lt;= Claim_for_Reimbursement_CAT!$F$25), Claim_for_Reimbursement_CAT!$H$25,
IF(AND($DZ47 &gt;= Claim_for_Reimbursement_CAT!$D$26, $DZ47 &lt;= Claim_for_Reimbursement_CAT!$F$26), Claim_for_Reimbursement_CAT!$H$26,
IF(AND($DZ47 &gt;= Claim_for_Reimbursement_CAT!$D$27, $DZ47 &lt;= Claim_for_Reimbursement_CAT!$F$27), Claim_for_Reimbursement_CAT!$H$27,
IF(AND($DZ47 &gt;= Claim_for_Reimbursement_CAT!$D$28, $DZ47 &lt;= Claim_for_Reimbursement_CAT!$F$28), Claim_for_Reimbursement_CAT!$H$28,
IF(AND($DZ47 &gt;= Claim_for_Reimbursement_CAT!$D$29, $DZ47 &lt;= Claim_for_Reimbursement_CAT!$F$29), Claim_for_Reimbursement_CAT!$H$29,
IF(AND($DZ47 &gt;= Claim_for_Reimbursement_CAT!$D$30, $DZ47 &lt;= Claim_for_Reimbursement_CAT!$F$30), Claim_for_Reimbursement_CAT!$H$30,
IF(AND($DZ47 &gt;= Claim_for_Reimbursement_CAT!$D$31, $DZ47 &lt;= Claim_for_Reimbursement_CAT!$F$31), Claim_for_Reimbursement_CAT!$H$31,
IF(AND($DZ47 &gt;= Claim_for_Reimbursement_CAT!$D$32, $DZ47 &lt;= Claim_for_Reimbursement_CAT!$F$32), Claim_for_Reimbursement_CAT!$H$32,
IF(AND($DZ47 &gt;= Claim_for_Reimbursement_CAT!$D$33, $DZ47 &lt;= Claim_for_Reimbursement_CAT!$F$33), Claim_for_Reimbursement_CAT!$H$33,
IF(AND($DZ47 &gt;= Claim_for_Reimbursement_CAT!$D$34, $DZ47 &lt;= Claim_for_Reimbursement_CAT!$F$34), Claim_for_Reimbursement_CAT!$H$34, Claim_for_Reimbursement_CAT!$H$35))))))))))))</f>
        <v/>
      </c>
      <c r="EG47" s="373"/>
      <c r="EH47" s="373"/>
      <c r="EI47" s="373"/>
      <c r="EJ47" s="373"/>
      <c r="EK47" s="373"/>
      <c r="EL47" s="368"/>
      <c r="EM47" s="373"/>
      <c r="EN47" s="373"/>
      <c r="ES47" s="376" t="str">
        <f t="shared" si="13"/>
        <v/>
      </c>
      <c r="ET47" s="377" t="str">
        <f t="shared" si="22"/>
        <v xml:space="preserve">    </v>
      </c>
      <c r="EU47" s="377" t="str">
        <f t="shared" si="23"/>
        <v/>
      </c>
      <c r="EV47" s="377" t="str">
        <f t="shared" si="24"/>
        <v xml:space="preserve">42   </v>
      </c>
      <c r="EW47" s="378" t="str">
        <f>IF($H47 = "", "",
IF(OR($H47 = Lists_and_controls!$AO$9, $H47 = Lists_and_controls!$AO$11, $H47 = Lists_and_controls!$AO$14, $H47 = Lists_and_controls!$AO$16), MAX(Day_30),
IF(OR($H47 = Lists_and_controls!$AO$6, $H47 = Lists_and_controls!$AO$8, $H47 = Lists_and_controls!$AO$10, $H47 = Lists_and_controls!$AO$12, $H47 = Lists_and_controls!$AO$13, $H47 = Lists_and_controls!$AO$15, $H47 = Lists_and_controls!$AO$17), MAX(Day_31),
IF($H47 = Lists_and_controls!$AO$7, IF(INDEX(Leap_Year_YN, MATCH($G47, Year_2, 0)) = 1, MAX(Day_Feb_LY), MAX(Day_Feb) )))))</f>
        <v/>
      </c>
      <c r="EX47" s="377" t="str">
        <f t="shared" si="25"/>
        <v xml:space="preserve">  </v>
      </c>
      <c r="EY47" s="378"/>
    </row>
    <row r="48" spans="1:155" s="321" customFormat="1" ht="14" hidden="1" x14ac:dyDescent="0.3">
      <c r="A48" s="367">
        <v>43</v>
      </c>
      <c r="B48" s="368"/>
      <c r="C48" s="368"/>
      <c r="D48" s="368"/>
      <c r="E48" s="368"/>
      <c r="F48" s="368"/>
      <c r="G48" s="368"/>
      <c r="H48" s="368"/>
      <c r="I48" s="368"/>
      <c r="J48" s="369" t="str">
        <f t="shared" si="0"/>
        <v/>
      </c>
      <c r="K48" s="370" t="str">
        <f t="shared" si="1"/>
        <v/>
      </c>
      <c r="L48" s="368"/>
      <c r="M48" s="368"/>
      <c r="N48" s="368"/>
      <c r="O48" s="368"/>
      <c r="P48" s="368"/>
      <c r="Q48" s="368"/>
      <c r="R48" s="368"/>
      <c r="S48" s="371" t="str">
        <f t="shared" si="14"/>
        <v/>
      </c>
      <c r="T48" s="368"/>
      <c r="U48" s="368"/>
      <c r="V48" s="372"/>
      <c r="W48" s="372"/>
      <c r="X48" s="368"/>
      <c r="Y48" s="372"/>
      <c r="Z48" s="368"/>
      <c r="AA48" s="368"/>
      <c r="AB48" s="368"/>
      <c r="AC48" s="368"/>
      <c r="AD48" s="368"/>
      <c r="AE48" s="368"/>
      <c r="AF48" s="368"/>
      <c r="AG48" s="368"/>
      <c r="AH48" s="368"/>
      <c r="AI48" s="368"/>
      <c r="AJ48" s="368"/>
      <c r="AK48" s="373"/>
      <c r="AL48" s="368"/>
      <c r="AM48" s="373"/>
      <c r="AN48" s="373"/>
      <c r="AO48" s="373"/>
      <c r="AP48" s="373"/>
      <c r="AQ48" s="373"/>
      <c r="AR48" s="373"/>
      <c r="AS48" s="373"/>
      <c r="AT48" s="373"/>
      <c r="AU48" s="373"/>
      <c r="AV48" s="373"/>
      <c r="AW48" s="373"/>
      <c r="AX48" s="373"/>
      <c r="AY48" s="373"/>
      <c r="AZ48" s="373"/>
      <c r="BA48" s="373"/>
      <c r="BB48" s="373"/>
      <c r="BC48" s="374">
        <f t="shared" si="15"/>
        <v>0</v>
      </c>
      <c r="BD48" s="373"/>
      <c r="BE48" s="373"/>
      <c r="BF48" s="373"/>
      <c r="BG48" s="373"/>
      <c r="BH48" s="373"/>
      <c r="BI48" s="373"/>
      <c r="BJ48" s="373"/>
      <c r="BK48" s="373"/>
      <c r="BL48" s="373"/>
      <c r="BM48" s="373"/>
      <c r="BN48" s="373"/>
      <c r="BO48" s="373"/>
      <c r="BP48" s="373"/>
      <c r="BQ48" s="373"/>
      <c r="BR48" s="373"/>
      <c r="BS48" s="374">
        <f t="shared" si="2"/>
        <v>0</v>
      </c>
      <c r="BT48" s="374">
        <f t="shared" si="16"/>
        <v>0</v>
      </c>
      <c r="BU48" s="374">
        <f t="shared" si="16"/>
        <v>0</v>
      </c>
      <c r="BV48" s="374">
        <f t="shared" si="16"/>
        <v>0</v>
      </c>
      <c r="BW48" s="374">
        <f t="shared" si="16"/>
        <v>0</v>
      </c>
      <c r="BX48" s="374">
        <f t="shared" si="16"/>
        <v>0</v>
      </c>
      <c r="BY48" s="374">
        <f t="shared" si="28"/>
        <v>0</v>
      </c>
      <c r="BZ48" s="374">
        <f t="shared" si="28"/>
        <v>0</v>
      </c>
      <c r="CA48" s="374">
        <f t="shared" si="28"/>
        <v>0</v>
      </c>
      <c r="CB48" s="374">
        <f t="shared" si="28"/>
        <v>0</v>
      </c>
      <c r="CC48" s="374">
        <f t="shared" si="28"/>
        <v>0</v>
      </c>
      <c r="CD48" s="374">
        <f t="shared" si="28"/>
        <v>0</v>
      </c>
      <c r="CE48" s="374">
        <f t="shared" si="28"/>
        <v>0</v>
      </c>
      <c r="CF48" s="374">
        <f t="shared" si="28"/>
        <v>0</v>
      </c>
      <c r="CG48" s="374">
        <f t="shared" si="28"/>
        <v>0</v>
      </c>
      <c r="CH48" s="374">
        <f t="shared" si="28"/>
        <v>0</v>
      </c>
      <c r="CI48" s="374">
        <f t="shared" si="28"/>
        <v>0</v>
      </c>
      <c r="CJ48" s="368"/>
      <c r="CK48" s="368"/>
      <c r="CL48" s="373"/>
      <c r="CM48" s="375"/>
      <c r="CN48" s="371" t="s">
        <v>176</v>
      </c>
      <c r="CO48" s="373"/>
      <c r="CP48" s="373"/>
      <c r="CQ48" s="374">
        <f t="shared" si="4"/>
        <v>0</v>
      </c>
      <c r="CR48" s="373"/>
      <c r="CS48" s="373"/>
      <c r="CT48" s="374">
        <f t="shared" si="5"/>
        <v>0</v>
      </c>
      <c r="CU48" s="375"/>
      <c r="CV48" s="368"/>
      <c r="CW48" s="368"/>
      <c r="CX48" s="368"/>
      <c r="CY48" s="368"/>
      <c r="CZ48" s="368"/>
      <c r="DA48" s="368"/>
      <c r="DB48" s="368"/>
      <c r="DC48" s="368"/>
      <c r="DD48" s="368"/>
      <c r="DE48" s="368"/>
      <c r="DF48" s="368"/>
      <c r="DG48" s="375"/>
      <c r="DH48" s="371" t="s">
        <v>176</v>
      </c>
      <c r="DI48" s="373"/>
      <c r="DJ48" s="373"/>
      <c r="DK48" s="374">
        <f t="shared" si="26"/>
        <v>0</v>
      </c>
      <c r="DL48" s="373"/>
      <c r="DM48" s="373"/>
      <c r="DN48" s="374">
        <f t="shared" si="6"/>
        <v>0</v>
      </c>
      <c r="DO48" s="368"/>
      <c r="DP48" s="371" t="str">
        <f t="shared" si="17"/>
        <v/>
      </c>
      <c r="DQ48" s="374">
        <f t="shared" si="18"/>
        <v>0</v>
      </c>
      <c r="DR48" s="374">
        <f t="shared" si="7"/>
        <v>0</v>
      </c>
      <c r="DS48" s="374">
        <f t="shared" si="8"/>
        <v>0</v>
      </c>
      <c r="DT48" s="374">
        <f t="shared" si="19"/>
        <v>0</v>
      </c>
      <c r="DU48" s="374">
        <f t="shared" si="20"/>
        <v>0</v>
      </c>
      <c r="DV48" s="374">
        <f>Deduct_dependent * COUNTIFS(Part_8!$A:$A, $EV48)</f>
        <v>0</v>
      </c>
      <c r="DW48" s="374">
        <f t="shared" si="9"/>
        <v>0</v>
      </c>
      <c r="DX48" s="374">
        <f t="shared" si="10"/>
        <v>0</v>
      </c>
      <c r="DY48" s="374">
        <f t="shared" si="11"/>
        <v>0</v>
      </c>
      <c r="DZ48" s="374">
        <f t="shared" si="12"/>
        <v>0</v>
      </c>
      <c r="EA48" s="373"/>
      <c r="EB48" s="373"/>
      <c r="EC48" s="373"/>
      <c r="ED48" s="374" t="str">
        <f t="shared" si="21"/>
        <v/>
      </c>
      <c r="EE48" s="374"/>
      <c r="EF48" s="374" t="str">
        <f>IF(AND($AN48 = "", $AO48 = "", $AP48 = "", $AQ48 = "", $AR48 = "", $AS48 = "", $AT48 = "", $AU48 = "", $AV48 = "", $AW48 = "", $AX48 = "", $AY48 = "", $AZ48 = "", $BA48 = "", $BB48 = "",
$BD48= "", $BE48 = "", $BF48 = "", $BG48 = "", $BH48 = "", $BI48 = "", $BJ48 = "", $BK48 = "", $BL48 = "", $BM48 = "", $BN48 = "", $BO48 = "", $BP48 = "", $BQ48 = "", $BR48 = ""), "",
IF($DZ48 &lt;= Claim_for_Reimbursement_CAT!$F$24, Claim_for_Reimbursement_CAT!$H$24,
IF(AND($DZ48 &gt;= Claim_for_Reimbursement_CAT!$D$25, $DZ48 &lt;= Claim_for_Reimbursement_CAT!$F$25), Claim_for_Reimbursement_CAT!$H$25,
IF(AND($DZ48 &gt;= Claim_for_Reimbursement_CAT!$D$26, $DZ48 &lt;= Claim_for_Reimbursement_CAT!$F$26), Claim_for_Reimbursement_CAT!$H$26,
IF(AND($DZ48 &gt;= Claim_for_Reimbursement_CAT!$D$27, $DZ48 &lt;= Claim_for_Reimbursement_CAT!$F$27), Claim_for_Reimbursement_CAT!$H$27,
IF(AND($DZ48 &gt;= Claim_for_Reimbursement_CAT!$D$28, $DZ48 &lt;= Claim_for_Reimbursement_CAT!$F$28), Claim_for_Reimbursement_CAT!$H$28,
IF(AND($DZ48 &gt;= Claim_for_Reimbursement_CAT!$D$29, $DZ48 &lt;= Claim_for_Reimbursement_CAT!$F$29), Claim_for_Reimbursement_CAT!$H$29,
IF(AND($DZ48 &gt;= Claim_for_Reimbursement_CAT!$D$30, $DZ48 &lt;= Claim_for_Reimbursement_CAT!$F$30), Claim_for_Reimbursement_CAT!$H$30,
IF(AND($DZ48 &gt;= Claim_for_Reimbursement_CAT!$D$31, $DZ48 &lt;= Claim_for_Reimbursement_CAT!$F$31), Claim_for_Reimbursement_CAT!$H$31,
IF(AND($DZ48 &gt;= Claim_for_Reimbursement_CAT!$D$32, $DZ48 &lt;= Claim_for_Reimbursement_CAT!$F$32), Claim_for_Reimbursement_CAT!$H$32,
IF(AND($DZ48 &gt;= Claim_for_Reimbursement_CAT!$D$33, $DZ48 &lt;= Claim_for_Reimbursement_CAT!$F$33), Claim_for_Reimbursement_CAT!$H$33,
IF(AND($DZ48 &gt;= Claim_for_Reimbursement_CAT!$D$34, $DZ48 &lt;= Claim_for_Reimbursement_CAT!$F$34), Claim_for_Reimbursement_CAT!$H$34, Claim_for_Reimbursement_CAT!$H$35))))))))))))</f>
        <v/>
      </c>
      <c r="EG48" s="373"/>
      <c r="EH48" s="373"/>
      <c r="EI48" s="373"/>
      <c r="EJ48" s="373"/>
      <c r="EK48" s="373"/>
      <c r="EL48" s="368"/>
      <c r="EM48" s="373"/>
      <c r="EN48" s="373"/>
      <c r="ES48" s="376" t="str">
        <f t="shared" si="13"/>
        <v/>
      </c>
      <c r="ET48" s="377" t="str">
        <f t="shared" si="22"/>
        <v xml:space="preserve">    </v>
      </c>
      <c r="EU48" s="377" t="str">
        <f t="shared" si="23"/>
        <v/>
      </c>
      <c r="EV48" s="377" t="str">
        <f t="shared" si="24"/>
        <v xml:space="preserve">43   </v>
      </c>
      <c r="EW48" s="378" t="str">
        <f>IF($H48 = "", "",
IF(OR($H48 = Lists_and_controls!$AO$9, $H48 = Lists_and_controls!$AO$11, $H48 = Lists_and_controls!$AO$14, $H48 = Lists_and_controls!$AO$16), MAX(Day_30),
IF(OR($H48 = Lists_and_controls!$AO$6, $H48 = Lists_and_controls!$AO$8, $H48 = Lists_and_controls!$AO$10, $H48 = Lists_and_controls!$AO$12, $H48 = Lists_and_controls!$AO$13, $H48 = Lists_and_controls!$AO$15, $H48 = Lists_and_controls!$AO$17), MAX(Day_31),
IF($H48 = Lists_and_controls!$AO$7, IF(INDEX(Leap_Year_YN, MATCH($G48, Year_2, 0)) = 1, MAX(Day_Feb_LY), MAX(Day_Feb) )))))</f>
        <v/>
      </c>
      <c r="EX48" s="377" t="str">
        <f t="shared" si="25"/>
        <v xml:space="preserve">  </v>
      </c>
      <c r="EY48" s="378"/>
    </row>
    <row r="49" spans="1:155" s="321" customFormat="1" ht="14" hidden="1" x14ac:dyDescent="0.3">
      <c r="A49" s="367">
        <v>44</v>
      </c>
      <c r="B49" s="368"/>
      <c r="C49" s="368"/>
      <c r="D49" s="368"/>
      <c r="E49" s="368"/>
      <c r="F49" s="368"/>
      <c r="G49" s="368"/>
      <c r="H49" s="368"/>
      <c r="I49" s="368"/>
      <c r="J49" s="369" t="str">
        <f t="shared" si="0"/>
        <v/>
      </c>
      <c r="K49" s="370" t="str">
        <f t="shared" si="1"/>
        <v/>
      </c>
      <c r="L49" s="368"/>
      <c r="M49" s="368"/>
      <c r="N49" s="368"/>
      <c r="O49" s="368"/>
      <c r="P49" s="368"/>
      <c r="Q49" s="368"/>
      <c r="R49" s="368"/>
      <c r="S49" s="371" t="str">
        <f t="shared" si="14"/>
        <v/>
      </c>
      <c r="T49" s="368"/>
      <c r="U49" s="368"/>
      <c r="V49" s="372"/>
      <c r="W49" s="372"/>
      <c r="X49" s="368"/>
      <c r="Y49" s="372"/>
      <c r="Z49" s="368"/>
      <c r="AA49" s="368"/>
      <c r="AB49" s="368"/>
      <c r="AC49" s="368"/>
      <c r="AD49" s="368"/>
      <c r="AE49" s="368"/>
      <c r="AF49" s="368"/>
      <c r="AG49" s="368"/>
      <c r="AH49" s="368"/>
      <c r="AI49" s="368"/>
      <c r="AJ49" s="368"/>
      <c r="AK49" s="373"/>
      <c r="AL49" s="368"/>
      <c r="AM49" s="373"/>
      <c r="AN49" s="373"/>
      <c r="AO49" s="373"/>
      <c r="AP49" s="373"/>
      <c r="AQ49" s="373"/>
      <c r="AR49" s="373"/>
      <c r="AS49" s="373"/>
      <c r="AT49" s="373"/>
      <c r="AU49" s="373"/>
      <c r="AV49" s="373"/>
      <c r="AW49" s="373"/>
      <c r="AX49" s="373"/>
      <c r="AY49" s="373"/>
      <c r="AZ49" s="373"/>
      <c r="BA49" s="373"/>
      <c r="BB49" s="373"/>
      <c r="BC49" s="374">
        <f t="shared" si="15"/>
        <v>0</v>
      </c>
      <c r="BD49" s="373"/>
      <c r="BE49" s="373"/>
      <c r="BF49" s="373"/>
      <c r="BG49" s="373"/>
      <c r="BH49" s="373"/>
      <c r="BI49" s="373"/>
      <c r="BJ49" s="373"/>
      <c r="BK49" s="373"/>
      <c r="BL49" s="373"/>
      <c r="BM49" s="373"/>
      <c r="BN49" s="373"/>
      <c r="BO49" s="373"/>
      <c r="BP49" s="373"/>
      <c r="BQ49" s="373"/>
      <c r="BR49" s="373"/>
      <c r="BS49" s="374">
        <f t="shared" si="2"/>
        <v>0</v>
      </c>
      <c r="BT49" s="374">
        <f t="shared" si="16"/>
        <v>0</v>
      </c>
      <c r="BU49" s="374">
        <f t="shared" si="16"/>
        <v>0</v>
      </c>
      <c r="BV49" s="374">
        <f t="shared" si="16"/>
        <v>0</v>
      </c>
      <c r="BW49" s="374">
        <f t="shared" si="16"/>
        <v>0</v>
      </c>
      <c r="BX49" s="374">
        <f t="shared" si="16"/>
        <v>0</v>
      </c>
      <c r="BY49" s="374">
        <f t="shared" si="28"/>
        <v>0</v>
      </c>
      <c r="BZ49" s="374">
        <f t="shared" si="28"/>
        <v>0</v>
      </c>
      <c r="CA49" s="374">
        <f t="shared" si="28"/>
        <v>0</v>
      </c>
      <c r="CB49" s="374">
        <f t="shared" si="28"/>
        <v>0</v>
      </c>
      <c r="CC49" s="374">
        <f t="shared" si="28"/>
        <v>0</v>
      </c>
      <c r="CD49" s="374">
        <f t="shared" si="28"/>
        <v>0</v>
      </c>
      <c r="CE49" s="374">
        <f t="shared" si="28"/>
        <v>0</v>
      </c>
      <c r="CF49" s="374">
        <f t="shared" si="28"/>
        <v>0</v>
      </c>
      <c r="CG49" s="374">
        <f t="shared" si="28"/>
        <v>0</v>
      </c>
      <c r="CH49" s="374">
        <f t="shared" si="28"/>
        <v>0</v>
      </c>
      <c r="CI49" s="374">
        <f t="shared" si="28"/>
        <v>0</v>
      </c>
      <c r="CJ49" s="368"/>
      <c r="CK49" s="368"/>
      <c r="CL49" s="373"/>
      <c r="CM49" s="375"/>
      <c r="CN49" s="371" t="s">
        <v>176</v>
      </c>
      <c r="CO49" s="373"/>
      <c r="CP49" s="373"/>
      <c r="CQ49" s="374">
        <f t="shared" si="4"/>
        <v>0</v>
      </c>
      <c r="CR49" s="373"/>
      <c r="CS49" s="373"/>
      <c r="CT49" s="374">
        <f t="shared" si="5"/>
        <v>0</v>
      </c>
      <c r="CU49" s="375"/>
      <c r="CV49" s="368"/>
      <c r="CW49" s="368"/>
      <c r="CX49" s="368"/>
      <c r="CY49" s="368"/>
      <c r="CZ49" s="368"/>
      <c r="DA49" s="368"/>
      <c r="DB49" s="368"/>
      <c r="DC49" s="368"/>
      <c r="DD49" s="368"/>
      <c r="DE49" s="368"/>
      <c r="DF49" s="368"/>
      <c r="DG49" s="375"/>
      <c r="DH49" s="371" t="s">
        <v>176</v>
      </c>
      <c r="DI49" s="373"/>
      <c r="DJ49" s="373"/>
      <c r="DK49" s="374">
        <f t="shared" si="26"/>
        <v>0</v>
      </c>
      <c r="DL49" s="373"/>
      <c r="DM49" s="373"/>
      <c r="DN49" s="374">
        <f t="shared" si="6"/>
        <v>0</v>
      </c>
      <c r="DO49" s="368"/>
      <c r="DP49" s="371" t="str">
        <f t="shared" si="17"/>
        <v/>
      </c>
      <c r="DQ49" s="374">
        <f t="shared" si="18"/>
        <v>0</v>
      </c>
      <c r="DR49" s="374">
        <f t="shared" si="7"/>
        <v>0</v>
      </c>
      <c r="DS49" s="374">
        <f t="shared" si="8"/>
        <v>0</v>
      </c>
      <c r="DT49" s="374">
        <f t="shared" si="19"/>
        <v>0</v>
      </c>
      <c r="DU49" s="374">
        <f t="shared" si="20"/>
        <v>0</v>
      </c>
      <c r="DV49" s="374">
        <f>Deduct_dependent * COUNTIFS(Part_8!$A:$A, $EV49)</f>
        <v>0</v>
      </c>
      <c r="DW49" s="374">
        <f t="shared" si="9"/>
        <v>0</v>
      </c>
      <c r="DX49" s="374">
        <f t="shared" si="10"/>
        <v>0</v>
      </c>
      <c r="DY49" s="374">
        <f t="shared" si="11"/>
        <v>0</v>
      </c>
      <c r="DZ49" s="374">
        <f t="shared" si="12"/>
        <v>0</v>
      </c>
      <c r="EA49" s="373"/>
      <c r="EB49" s="373"/>
      <c r="EC49" s="373"/>
      <c r="ED49" s="374" t="str">
        <f t="shared" si="21"/>
        <v/>
      </c>
      <c r="EE49" s="374"/>
      <c r="EF49" s="374" t="str">
        <f>IF(AND($AN49 = "", $AO49 = "", $AP49 = "", $AQ49 = "", $AR49 = "", $AS49 = "", $AT49 = "", $AU49 = "", $AV49 = "", $AW49 = "", $AX49 = "", $AY49 = "", $AZ49 = "", $BA49 = "", $BB49 = "",
$BD49= "", $BE49 = "", $BF49 = "", $BG49 = "", $BH49 = "", $BI49 = "", $BJ49 = "", $BK49 = "", $BL49 = "", $BM49 = "", $BN49 = "", $BO49 = "", $BP49 = "", $BQ49 = "", $BR49 = ""), "",
IF($DZ49 &lt;= Claim_for_Reimbursement_CAT!$F$24, Claim_for_Reimbursement_CAT!$H$24,
IF(AND($DZ49 &gt;= Claim_for_Reimbursement_CAT!$D$25, $DZ49 &lt;= Claim_for_Reimbursement_CAT!$F$25), Claim_for_Reimbursement_CAT!$H$25,
IF(AND($DZ49 &gt;= Claim_for_Reimbursement_CAT!$D$26, $DZ49 &lt;= Claim_for_Reimbursement_CAT!$F$26), Claim_for_Reimbursement_CAT!$H$26,
IF(AND($DZ49 &gt;= Claim_for_Reimbursement_CAT!$D$27, $DZ49 &lt;= Claim_for_Reimbursement_CAT!$F$27), Claim_for_Reimbursement_CAT!$H$27,
IF(AND($DZ49 &gt;= Claim_for_Reimbursement_CAT!$D$28, $DZ49 &lt;= Claim_for_Reimbursement_CAT!$F$28), Claim_for_Reimbursement_CAT!$H$28,
IF(AND($DZ49 &gt;= Claim_for_Reimbursement_CAT!$D$29, $DZ49 &lt;= Claim_for_Reimbursement_CAT!$F$29), Claim_for_Reimbursement_CAT!$H$29,
IF(AND($DZ49 &gt;= Claim_for_Reimbursement_CAT!$D$30, $DZ49 &lt;= Claim_for_Reimbursement_CAT!$F$30), Claim_for_Reimbursement_CAT!$H$30,
IF(AND($DZ49 &gt;= Claim_for_Reimbursement_CAT!$D$31, $DZ49 &lt;= Claim_for_Reimbursement_CAT!$F$31), Claim_for_Reimbursement_CAT!$H$31,
IF(AND($DZ49 &gt;= Claim_for_Reimbursement_CAT!$D$32, $DZ49 &lt;= Claim_for_Reimbursement_CAT!$F$32), Claim_for_Reimbursement_CAT!$H$32,
IF(AND($DZ49 &gt;= Claim_for_Reimbursement_CAT!$D$33, $DZ49 &lt;= Claim_for_Reimbursement_CAT!$F$33), Claim_for_Reimbursement_CAT!$H$33,
IF(AND($DZ49 &gt;= Claim_for_Reimbursement_CAT!$D$34, $DZ49 &lt;= Claim_for_Reimbursement_CAT!$F$34), Claim_for_Reimbursement_CAT!$H$34, Claim_for_Reimbursement_CAT!$H$35))))))))))))</f>
        <v/>
      </c>
      <c r="EG49" s="373"/>
      <c r="EH49" s="373"/>
      <c r="EI49" s="373"/>
      <c r="EJ49" s="373"/>
      <c r="EK49" s="373"/>
      <c r="EL49" s="368"/>
      <c r="EM49" s="373"/>
      <c r="EN49" s="373"/>
      <c r="ES49" s="376" t="str">
        <f t="shared" si="13"/>
        <v/>
      </c>
      <c r="ET49" s="377" t="str">
        <f t="shared" si="22"/>
        <v xml:space="preserve">    </v>
      </c>
      <c r="EU49" s="377" t="str">
        <f t="shared" si="23"/>
        <v/>
      </c>
      <c r="EV49" s="377" t="str">
        <f t="shared" si="24"/>
        <v xml:space="preserve">44   </v>
      </c>
      <c r="EW49" s="378" t="str">
        <f>IF($H49 = "", "",
IF(OR($H49 = Lists_and_controls!$AO$9, $H49 = Lists_and_controls!$AO$11, $H49 = Lists_and_controls!$AO$14, $H49 = Lists_and_controls!$AO$16), MAX(Day_30),
IF(OR($H49 = Lists_and_controls!$AO$6, $H49 = Lists_and_controls!$AO$8, $H49 = Lists_and_controls!$AO$10, $H49 = Lists_and_controls!$AO$12, $H49 = Lists_and_controls!$AO$13, $H49 = Lists_and_controls!$AO$15, $H49 = Lists_and_controls!$AO$17), MAX(Day_31),
IF($H49 = Lists_and_controls!$AO$7, IF(INDEX(Leap_Year_YN, MATCH($G49, Year_2, 0)) = 1, MAX(Day_Feb_LY), MAX(Day_Feb) )))))</f>
        <v/>
      </c>
      <c r="EX49" s="377" t="str">
        <f t="shared" si="25"/>
        <v xml:space="preserve">  </v>
      </c>
      <c r="EY49" s="378"/>
    </row>
    <row r="50" spans="1:155" s="321" customFormat="1" ht="14" hidden="1" x14ac:dyDescent="0.3">
      <c r="A50" s="367">
        <v>45</v>
      </c>
      <c r="B50" s="368"/>
      <c r="C50" s="368"/>
      <c r="D50" s="368"/>
      <c r="E50" s="368"/>
      <c r="F50" s="368"/>
      <c r="G50" s="368"/>
      <c r="H50" s="368"/>
      <c r="I50" s="368"/>
      <c r="J50" s="369" t="str">
        <f t="shared" si="0"/>
        <v/>
      </c>
      <c r="K50" s="370" t="str">
        <f t="shared" si="1"/>
        <v/>
      </c>
      <c r="L50" s="368"/>
      <c r="M50" s="368"/>
      <c r="N50" s="368"/>
      <c r="O50" s="368"/>
      <c r="P50" s="368"/>
      <c r="Q50" s="368"/>
      <c r="R50" s="368"/>
      <c r="S50" s="371" t="str">
        <f t="shared" si="14"/>
        <v/>
      </c>
      <c r="T50" s="368"/>
      <c r="U50" s="368"/>
      <c r="V50" s="372"/>
      <c r="W50" s="372"/>
      <c r="X50" s="368"/>
      <c r="Y50" s="372"/>
      <c r="Z50" s="368"/>
      <c r="AA50" s="368"/>
      <c r="AB50" s="368"/>
      <c r="AC50" s="368"/>
      <c r="AD50" s="368"/>
      <c r="AE50" s="368"/>
      <c r="AF50" s="368"/>
      <c r="AG50" s="368"/>
      <c r="AH50" s="368"/>
      <c r="AI50" s="368"/>
      <c r="AJ50" s="368"/>
      <c r="AK50" s="373"/>
      <c r="AL50" s="368"/>
      <c r="AM50" s="373"/>
      <c r="AN50" s="373"/>
      <c r="AO50" s="373"/>
      <c r="AP50" s="373"/>
      <c r="AQ50" s="373"/>
      <c r="AR50" s="373"/>
      <c r="AS50" s="373"/>
      <c r="AT50" s="373"/>
      <c r="AU50" s="373"/>
      <c r="AV50" s="373"/>
      <c r="AW50" s="373"/>
      <c r="AX50" s="373"/>
      <c r="AY50" s="373"/>
      <c r="AZ50" s="373"/>
      <c r="BA50" s="373"/>
      <c r="BB50" s="373"/>
      <c r="BC50" s="374">
        <f t="shared" si="15"/>
        <v>0</v>
      </c>
      <c r="BD50" s="373"/>
      <c r="BE50" s="373"/>
      <c r="BF50" s="373"/>
      <c r="BG50" s="373"/>
      <c r="BH50" s="373"/>
      <c r="BI50" s="373"/>
      <c r="BJ50" s="373"/>
      <c r="BK50" s="373"/>
      <c r="BL50" s="373"/>
      <c r="BM50" s="373"/>
      <c r="BN50" s="373"/>
      <c r="BO50" s="373"/>
      <c r="BP50" s="373"/>
      <c r="BQ50" s="373"/>
      <c r="BR50" s="373"/>
      <c r="BS50" s="374">
        <f t="shared" si="2"/>
        <v>0</v>
      </c>
      <c r="BT50" s="374">
        <f t="shared" si="16"/>
        <v>0</v>
      </c>
      <c r="BU50" s="374">
        <f t="shared" si="16"/>
        <v>0</v>
      </c>
      <c r="BV50" s="374">
        <f t="shared" si="16"/>
        <v>0</v>
      </c>
      <c r="BW50" s="374">
        <f t="shared" si="16"/>
        <v>0</v>
      </c>
      <c r="BX50" s="374">
        <f t="shared" si="16"/>
        <v>0</v>
      </c>
      <c r="BY50" s="374">
        <f t="shared" si="28"/>
        <v>0</v>
      </c>
      <c r="BZ50" s="374">
        <f t="shared" si="28"/>
        <v>0</v>
      </c>
      <c r="CA50" s="374">
        <f t="shared" si="28"/>
        <v>0</v>
      </c>
      <c r="CB50" s="374">
        <f t="shared" si="28"/>
        <v>0</v>
      </c>
      <c r="CC50" s="374">
        <f t="shared" si="28"/>
        <v>0</v>
      </c>
      <c r="CD50" s="374">
        <f t="shared" si="28"/>
        <v>0</v>
      </c>
      <c r="CE50" s="374">
        <f t="shared" si="28"/>
        <v>0</v>
      </c>
      <c r="CF50" s="374">
        <f t="shared" si="28"/>
        <v>0</v>
      </c>
      <c r="CG50" s="374">
        <f t="shared" si="28"/>
        <v>0</v>
      </c>
      <c r="CH50" s="374">
        <f t="shared" si="28"/>
        <v>0</v>
      </c>
      <c r="CI50" s="374">
        <f t="shared" si="28"/>
        <v>0</v>
      </c>
      <c r="CJ50" s="368"/>
      <c r="CK50" s="368"/>
      <c r="CL50" s="373"/>
      <c r="CM50" s="375"/>
      <c r="CN50" s="371" t="s">
        <v>176</v>
      </c>
      <c r="CO50" s="373"/>
      <c r="CP50" s="373"/>
      <c r="CQ50" s="374">
        <f t="shared" si="4"/>
        <v>0</v>
      </c>
      <c r="CR50" s="373"/>
      <c r="CS50" s="373"/>
      <c r="CT50" s="374">
        <f t="shared" si="5"/>
        <v>0</v>
      </c>
      <c r="CU50" s="375"/>
      <c r="CV50" s="368"/>
      <c r="CW50" s="368"/>
      <c r="CX50" s="368"/>
      <c r="CY50" s="368"/>
      <c r="CZ50" s="368"/>
      <c r="DA50" s="368"/>
      <c r="DB50" s="368"/>
      <c r="DC50" s="368"/>
      <c r="DD50" s="368"/>
      <c r="DE50" s="368"/>
      <c r="DF50" s="368"/>
      <c r="DG50" s="375"/>
      <c r="DH50" s="371" t="s">
        <v>176</v>
      </c>
      <c r="DI50" s="373"/>
      <c r="DJ50" s="373"/>
      <c r="DK50" s="374">
        <f t="shared" si="26"/>
        <v>0</v>
      </c>
      <c r="DL50" s="373"/>
      <c r="DM50" s="373"/>
      <c r="DN50" s="374">
        <f t="shared" si="6"/>
        <v>0</v>
      </c>
      <c r="DO50" s="368"/>
      <c r="DP50" s="371" t="str">
        <f t="shared" si="17"/>
        <v/>
      </c>
      <c r="DQ50" s="374">
        <f t="shared" si="18"/>
        <v>0</v>
      </c>
      <c r="DR50" s="374">
        <f t="shared" si="7"/>
        <v>0</v>
      </c>
      <c r="DS50" s="374">
        <f t="shared" si="8"/>
        <v>0</v>
      </c>
      <c r="DT50" s="374">
        <f t="shared" si="19"/>
        <v>0</v>
      </c>
      <c r="DU50" s="374">
        <f t="shared" si="20"/>
        <v>0</v>
      </c>
      <c r="DV50" s="374">
        <f>Deduct_dependent * COUNTIFS(Part_8!$A:$A, $EV50)</f>
        <v>0</v>
      </c>
      <c r="DW50" s="374">
        <f t="shared" si="9"/>
        <v>0</v>
      </c>
      <c r="DX50" s="374">
        <f t="shared" si="10"/>
        <v>0</v>
      </c>
      <c r="DY50" s="374">
        <f t="shared" si="11"/>
        <v>0</v>
      </c>
      <c r="DZ50" s="374">
        <f t="shared" si="12"/>
        <v>0</v>
      </c>
      <c r="EA50" s="373"/>
      <c r="EB50" s="373"/>
      <c r="EC50" s="373"/>
      <c r="ED50" s="374" t="str">
        <f t="shared" si="21"/>
        <v/>
      </c>
      <c r="EE50" s="374"/>
      <c r="EF50" s="374" t="str">
        <f>IF(AND($AN50 = "", $AO50 = "", $AP50 = "", $AQ50 = "", $AR50 = "", $AS50 = "", $AT50 = "", $AU50 = "", $AV50 = "", $AW50 = "", $AX50 = "", $AY50 = "", $AZ50 = "", $BA50 = "", $BB50 = "",
$BD50= "", $BE50 = "", $BF50 = "", $BG50 = "", $BH50 = "", $BI50 = "", $BJ50 = "", $BK50 = "", $BL50 = "", $BM50 = "", $BN50 = "", $BO50 = "", $BP50 = "", $BQ50 = "", $BR50 = ""), "",
IF($DZ50 &lt;= Claim_for_Reimbursement_CAT!$F$24, Claim_for_Reimbursement_CAT!$H$24,
IF(AND($DZ50 &gt;= Claim_for_Reimbursement_CAT!$D$25, $DZ50 &lt;= Claim_for_Reimbursement_CAT!$F$25), Claim_for_Reimbursement_CAT!$H$25,
IF(AND($DZ50 &gt;= Claim_for_Reimbursement_CAT!$D$26, $DZ50 &lt;= Claim_for_Reimbursement_CAT!$F$26), Claim_for_Reimbursement_CAT!$H$26,
IF(AND($DZ50 &gt;= Claim_for_Reimbursement_CAT!$D$27, $DZ50 &lt;= Claim_for_Reimbursement_CAT!$F$27), Claim_for_Reimbursement_CAT!$H$27,
IF(AND($DZ50 &gt;= Claim_for_Reimbursement_CAT!$D$28, $DZ50 &lt;= Claim_for_Reimbursement_CAT!$F$28), Claim_for_Reimbursement_CAT!$H$28,
IF(AND($DZ50 &gt;= Claim_for_Reimbursement_CAT!$D$29, $DZ50 &lt;= Claim_for_Reimbursement_CAT!$F$29), Claim_for_Reimbursement_CAT!$H$29,
IF(AND($DZ50 &gt;= Claim_for_Reimbursement_CAT!$D$30, $DZ50 &lt;= Claim_for_Reimbursement_CAT!$F$30), Claim_for_Reimbursement_CAT!$H$30,
IF(AND($DZ50 &gt;= Claim_for_Reimbursement_CAT!$D$31, $DZ50 &lt;= Claim_for_Reimbursement_CAT!$F$31), Claim_for_Reimbursement_CAT!$H$31,
IF(AND($DZ50 &gt;= Claim_for_Reimbursement_CAT!$D$32, $DZ50 &lt;= Claim_for_Reimbursement_CAT!$F$32), Claim_for_Reimbursement_CAT!$H$32,
IF(AND($DZ50 &gt;= Claim_for_Reimbursement_CAT!$D$33, $DZ50 &lt;= Claim_for_Reimbursement_CAT!$F$33), Claim_for_Reimbursement_CAT!$H$33,
IF(AND($DZ50 &gt;= Claim_for_Reimbursement_CAT!$D$34, $DZ50 &lt;= Claim_for_Reimbursement_CAT!$F$34), Claim_for_Reimbursement_CAT!$H$34, Claim_for_Reimbursement_CAT!$H$35))))))))))))</f>
        <v/>
      </c>
      <c r="EG50" s="373"/>
      <c r="EH50" s="373"/>
      <c r="EI50" s="373"/>
      <c r="EJ50" s="373"/>
      <c r="EK50" s="373"/>
      <c r="EL50" s="368"/>
      <c r="EM50" s="373"/>
      <c r="EN50" s="373"/>
      <c r="ES50" s="376" t="str">
        <f t="shared" si="13"/>
        <v/>
      </c>
      <c r="ET50" s="377" t="str">
        <f t="shared" si="22"/>
        <v xml:space="preserve">    </v>
      </c>
      <c r="EU50" s="377" t="str">
        <f t="shared" si="23"/>
        <v/>
      </c>
      <c r="EV50" s="377" t="str">
        <f t="shared" si="24"/>
        <v xml:space="preserve">45   </v>
      </c>
      <c r="EW50" s="378" t="str">
        <f>IF($H50 = "", "",
IF(OR($H50 = Lists_and_controls!$AO$9, $H50 = Lists_and_controls!$AO$11, $H50 = Lists_and_controls!$AO$14, $H50 = Lists_and_controls!$AO$16), MAX(Day_30),
IF(OR($H50 = Lists_and_controls!$AO$6, $H50 = Lists_and_controls!$AO$8, $H50 = Lists_and_controls!$AO$10, $H50 = Lists_and_controls!$AO$12, $H50 = Lists_and_controls!$AO$13, $H50 = Lists_and_controls!$AO$15, $H50 = Lists_and_controls!$AO$17), MAX(Day_31),
IF($H50 = Lists_and_controls!$AO$7, IF(INDEX(Leap_Year_YN, MATCH($G50, Year_2, 0)) = 1, MAX(Day_Feb_LY), MAX(Day_Feb) )))))</f>
        <v/>
      </c>
      <c r="EX50" s="377" t="str">
        <f t="shared" si="25"/>
        <v xml:space="preserve">  </v>
      </c>
      <c r="EY50" s="378"/>
    </row>
    <row r="51" spans="1:155" s="321" customFormat="1" ht="14" hidden="1" x14ac:dyDescent="0.3">
      <c r="A51" s="367">
        <v>46</v>
      </c>
      <c r="B51" s="368"/>
      <c r="C51" s="368"/>
      <c r="D51" s="368"/>
      <c r="E51" s="368"/>
      <c r="F51" s="368"/>
      <c r="G51" s="368"/>
      <c r="H51" s="368"/>
      <c r="I51" s="368"/>
      <c r="J51" s="369" t="str">
        <f t="shared" si="0"/>
        <v/>
      </c>
      <c r="K51" s="370" t="str">
        <f t="shared" si="1"/>
        <v/>
      </c>
      <c r="L51" s="368"/>
      <c r="M51" s="368"/>
      <c r="N51" s="368"/>
      <c r="O51" s="368"/>
      <c r="P51" s="368"/>
      <c r="Q51" s="368"/>
      <c r="R51" s="368"/>
      <c r="S51" s="371" t="str">
        <f t="shared" si="14"/>
        <v/>
      </c>
      <c r="T51" s="368"/>
      <c r="U51" s="368"/>
      <c r="V51" s="372"/>
      <c r="W51" s="372"/>
      <c r="X51" s="368"/>
      <c r="Y51" s="372"/>
      <c r="Z51" s="368"/>
      <c r="AA51" s="368"/>
      <c r="AB51" s="368"/>
      <c r="AC51" s="368"/>
      <c r="AD51" s="368"/>
      <c r="AE51" s="368"/>
      <c r="AF51" s="368"/>
      <c r="AG51" s="368"/>
      <c r="AH51" s="368"/>
      <c r="AI51" s="368"/>
      <c r="AJ51" s="368"/>
      <c r="AK51" s="373"/>
      <c r="AL51" s="368"/>
      <c r="AM51" s="373"/>
      <c r="AN51" s="373"/>
      <c r="AO51" s="373"/>
      <c r="AP51" s="373"/>
      <c r="AQ51" s="373"/>
      <c r="AR51" s="373"/>
      <c r="AS51" s="373"/>
      <c r="AT51" s="373"/>
      <c r="AU51" s="373"/>
      <c r="AV51" s="373"/>
      <c r="AW51" s="373"/>
      <c r="AX51" s="373"/>
      <c r="AY51" s="373"/>
      <c r="AZ51" s="373"/>
      <c r="BA51" s="373"/>
      <c r="BB51" s="373"/>
      <c r="BC51" s="374">
        <f t="shared" si="15"/>
        <v>0</v>
      </c>
      <c r="BD51" s="373"/>
      <c r="BE51" s="373"/>
      <c r="BF51" s="373"/>
      <c r="BG51" s="373"/>
      <c r="BH51" s="373"/>
      <c r="BI51" s="373"/>
      <c r="BJ51" s="373"/>
      <c r="BK51" s="373"/>
      <c r="BL51" s="373"/>
      <c r="BM51" s="373"/>
      <c r="BN51" s="373"/>
      <c r="BO51" s="373"/>
      <c r="BP51" s="373"/>
      <c r="BQ51" s="373"/>
      <c r="BR51" s="373"/>
      <c r="BS51" s="374">
        <f t="shared" si="2"/>
        <v>0</v>
      </c>
      <c r="BT51" s="374">
        <f t="shared" si="16"/>
        <v>0</v>
      </c>
      <c r="BU51" s="374">
        <f t="shared" si="16"/>
        <v>0</v>
      </c>
      <c r="BV51" s="374">
        <f t="shared" si="16"/>
        <v>0</v>
      </c>
      <c r="BW51" s="374">
        <f t="shared" si="16"/>
        <v>0</v>
      </c>
      <c r="BX51" s="374">
        <f t="shared" si="16"/>
        <v>0</v>
      </c>
      <c r="BY51" s="374">
        <f t="shared" si="28"/>
        <v>0</v>
      </c>
      <c r="BZ51" s="374">
        <f t="shared" si="28"/>
        <v>0</v>
      </c>
      <c r="CA51" s="374">
        <f t="shared" si="28"/>
        <v>0</v>
      </c>
      <c r="CB51" s="374">
        <f t="shared" si="28"/>
        <v>0</v>
      </c>
      <c r="CC51" s="374">
        <f t="shared" si="28"/>
        <v>0</v>
      </c>
      <c r="CD51" s="374">
        <f t="shared" si="28"/>
        <v>0</v>
      </c>
      <c r="CE51" s="374">
        <f t="shared" si="28"/>
        <v>0</v>
      </c>
      <c r="CF51" s="374">
        <f t="shared" si="28"/>
        <v>0</v>
      </c>
      <c r="CG51" s="374">
        <f t="shared" si="28"/>
        <v>0</v>
      </c>
      <c r="CH51" s="374">
        <f t="shared" si="28"/>
        <v>0</v>
      </c>
      <c r="CI51" s="374">
        <f t="shared" si="28"/>
        <v>0</v>
      </c>
      <c r="CJ51" s="368"/>
      <c r="CK51" s="368"/>
      <c r="CL51" s="373"/>
      <c r="CM51" s="375"/>
      <c r="CN51" s="371" t="s">
        <v>176</v>
      </c>
      <c r="CO51" s="373"/>
      <c r="CP51" s="373"/>
      <c r="CQ51" s="374">
        <f t="shared" si="4"/>
        <v>0</v>
      </c>
      <c r="CR51" s="373"/>
      <c r="CS51" s="373"/>
      <c r="CT51" s="374">
        <f t="shared" si="5"/>
        <v>0</v>
      </c>
      <c r="CU51" s="375"/>
      <c r="CV51" s="368"/>
      <c r="CW51" s="368"/>
      <c r="CX51" s="368"/>
      <c r="CY51" s="368"/>
      <c r="CZ51" s="368"/>
      <c r="DA51" s="368"/>
      <c r="DB51" s="368"/>
      <c r="DC51" s="368"/>
      <c r="DD51" s="368"/>
      <c r="DE51" s="368"/>
      <c r="DF51" s="368"/>
      <c r="DG51" s="375"/>
      <c r="DH51" s="371" t="s">
        <v>176</v>
      </c>
      <c r="DI51" s="373"/>
      <c r="DJ51" s="373"/>
      <c r="DK51" s="374">
        <f t="shared" si="26"/>
        <v>0</v>
      </c>
      <c r="DL51" s="373"/>
      <c r="DM51" s="373"/>
      <c r="DN51" s="374">
        <f t="shared" si="6"/>
        <v>0</v>
      </c>
      <c r="DO51" s="368"/>
      <c r="DP51" s="371" t="str">
        <f t="shared" si="17"/>
        <v/>
      </c>
      <c r="DQ51" s="374">
        <f t="shared" si="18"/>
        <v>0</v>
      </c>
      <c r="DR51" s="374">
        <f t="shared" si="7"/>
        <v>0</v>
      </c>
      <c r="DS51" s="374">
        <f t="shared" si="8"/>
        <v>0</v>
      </c>
      <c r="DT51" s="374">
        <f t="shared" si="19"/>
        <v>0</v>
      </c>
      <c r="DU51" s="374">
        <f t="shared" si="20"/>
        <v>0</v>
      </c>
      <c r="DV51" s="374">
        <f>Deduct_dependent * COUNTIFS(Part_8!$A:$A, $EV51)</f>
        <v>0</v>
      </c>
      <c r="DW51" s="374">
        <f t="shared" si="9"/>
        <v>0</v>
      </c>
      <c r="DX51" s="374">
        <f t="shared" si="10"/>
        <v>0</v>
      </c>
      <c r="DY51" s="374">
        <f t="shared" si="11"/>
        <v>0</v>
      </c>
      <c r="DZ51" s="374">
        <f t="shared" si="12"/>
        <v>0</v>
      </c>
      <c r="EA51" s="373"/>
      <c r="EB51" s="373"/>
      <c r="EC51" s="373"/>
      <c r="ED51" s="374" t="str">
        <f t="shared" si="21"/>
        <v/>
      </c>
      <c r="EE51" s="374"/>
      <c r="EF51" s="374" t="str">
        <f>IF(AND($AN51 = "", $AO51 = "", $AP51 = "", $AQ51 = "", $AR51 = "", $AS51 = "", $AT51 = "", $AU51 = "", $AV51 = "", $AW51 = "", $AX51 = "", $AY51 = "", $AZ51 = "", $BA51 = "", $BB51 = "",
$BD51= "", $BE51 = "", $BF51 = "", $BG51 = "", $BH51 = "", $BI51 = "", $BJ51 = "", $BK51 = "", $BL51 = "", $BM51 = "", $BN51 = "", $BO51 = "", $BP51 = "", $BQ51 = "", $BR51 = ""), "",
IF($DZ51 &lt;= Claim_for_Reimbursement_CAT!$F$24, Claim_for_Reimbursement_CAT!$H$24,
IF(AND($DZ51 &gt;= Claim_for_Reimbursement_CAT!$D$25, $DZ51 &lt;= Claim_for_Reimbursement_CAT!$F$25), Claim_for_Reimbursement_CAT!$H$25,
IF(AND($DZ51 &gt;= Claim_for_Reimbursement_CAT!$D$26, $DZ51 &lt;= Claim_for_Reimbursement_CAT!$F$26), Claim_for_Reimbursement_CAT!$H$26,
IF(AND($DZ51 &gt;= Claim_for_Reimbursement_CAT!$D$27, $DZ51 &lt;= Claim_for_Reimbursement_CAT!$F$27), Claim_for_Reimbursement_CAT!$H$27,
IF(AND($DZ51 &gt;= Claim_for_Reimbursement_CAT!$D$28, $DZ51 &lt;= Claim_for_Reimbursement_CAT!$F$28), Claim_for_Reimbursement_CAT!$H$28,
IF(AND($DZ51 &gt;= Claim_for_Reimbursement_CAT!$D$29, $DZ51 &lt;= Claim_for_Reimbursement_CAT!$F$29), Claim_for_Reimbursement_CAT!$H$29,
IF(AND($DZ51 &gt;= Claim_for_Reimbursement_CAT!$D$30, $DZ51 &lt;= Claim_for_Reimbursement_CAT!$F$30), Claim_for_Reimbursement_CAT!$H$30,
IF(AND($DZ51 &gt;= Claim_for_Reimbursement_CAT!$D$31, $DZ51 &lt;= Claim_for_Reimbursement_CAT!$F$31), Claim_for_Reimbursement_CAT!$H$31,
IF(AND($DZ51 &gt;= Claim_for_Reimbursement_CAT!$D$32, $DZ51 &lt;= Claim_for_Reimbursement_CAT!$F$32), Claim_for_Reimbursement_CAT!$H$32,
IF(AND($DZ51 &gt;= Claim_for_Reimbursement_CAT!$D$33, $DZ51 &lt;= Claim_for_Reimbursement_CAT!$F$33), Claim_for_Reimbursement_CAT!$H$33,
IF(AND($DZ51 &gt;= Claim_for_Reimbursement_CAT!$D$34, $DZ51 &lt;= Claim_for_Reimbursement_CAT!$F$34), Claim_for_Reimbursement_CAT!$H$34, Claim_for_Reimbursement_CAT!$H$35))))))))))))</f>
        <v/>
      </c>
      <c r="EG51" s="373"/>
      <c r="EH51" s="373"/>
      <c r="EI51" s="373"/>
      <c r="EJ51" s="373"/>
      <c r="EK51" s="373"/>
      <c r="EL51" s="368"/>
      <c r="EM51" s="373"/>
      <c r="EN51" s="373"/>
      <c r="ES51" s="376" t="str">
        <f t="shared" si="13"/>
        <v/>
      </c>
      <c r="ET51" s="377" t="str">
        <f t="shared" si="22"/>
        <v xml:space="preserve">    </v>
      </c>
      <c r="EU51" s="377" t="str">
        <f t="shared" si="23"/>
        <v/>
      </c>
      <c r="EV51" s="377" t="str">
        <f t="shared" si="24"/>
        <v xml:space="preserve">46   </v>
      </c>
      <c r="EW51" s="378" t="str">
        <f>IF($H51 = "", "",
IF(OR($H51 = Lists_and_controls!$AO$9, $H51 = Lists_and_controls!$AO$11, $H51 = Lists_and_controls!$AO$14, $H51 = Lists_and_controls!$AO$16), MAX(Day_30),
IF(OR($H51 = Lists_and_controls!$AO$6, $H51 = Lists_and_controls!$AO$8, $H51 = Lists_and_controls!$AO$10, $H51 = Lists_and_controls!$AO$12, $H51 = Lists_and_controls!$AO$13, $H51 = Lists_and_controls!$AO$15, $H51 = Lists_and_controls!$AO$17), MAX(Day_31),
IF($H51 = Lists_and_controls!$AO$7, IF(INDEX(Leap_Year_YN, MATCH($G51, Year_2, 0)) = 1, MAX(Day_Feb_LY), MAX(Day_Feb) )))))</f>
        <v/>
      </c>
      <c r="EX51" s="377" t="str">
        <f t="shared" si="25"/>
        <v xml:space="preserve">  </v>
      </c>
      <c r="EY51" s="378"/>
    </row>
    <row r="52" spans="1:155" s="321" customFormat="1" ht="14" hidden="1" x14ac:dyDescent="0.3">
      <c r="A52" s="367">
        <v>47</v>
      </c>
      <c r="B52" s="368"/>
      <c r="C52" s="368"/>
      <c r="D52" s="368"/>
      <c r="E52" s="368"/>
      <c r="F52" s="368"/>
      <c r="G52" s="368"/>
      <c r="H52" s="368"/>
      <c r="I52" s="368"/>
      <c r="J52" s="369" t="str">
        <f t="shared" si="0"/>
        <v/>
      </c>
      <c r="K52" s="370" t="str">
        <f t="shared" si="1"/>
        <v/>
      </c>
      <c r="L52" s="368"/>
      <c r="M52" s="368"/>
      <c r="N52" s="368"/>
      <c r="O52" s="368"/>
      <c r="P52" s="368"/>
      <c r="Q52" s="368"/>
      <c r="R52" s="368"/>
      <c r="S52" s="371" t="str">
        <f t="shared" si="14"/>
        <v/>
      </c>
      <c r="T52" s="368"/>
      <c r="U52" s="368"/>
      <c r="V52" s="372"/>
      <c r="W52" s="372"/>
      <c r="X52" s="368"/>
      <c r="Y52" s="372"/>
      <c r="Z52" s="368"/>
      <c r="AA52" s="368"/>
      <c r="AB52" s="368"/>
      <c r="AC52" s="368"/>
      <c r="AD52" s="368"/>
      <c r="AE52" s="368"/>
      <c r="AF52" s="368"/>
      <c r="AG52" s="368"/>
      <c r="AH52" s="368"/>
      <c r="AI52" s="368"/>
      <c r="AJ52" s="368"/>
      <c r="AK52" s="373"/>
      <c r="AL52" s="368"/>
      <c r="AM52" s="373"/>
      <c r="AN52" s="373"/>
      <c r="AO52" s="373"/>
      <c r="AP52" s="373"/>
      <c r="AQ52" s="373"/>
      <c r="AR52" s="373"/>
      <c r="AS52" s="373"/>
      <c r="AT52" s="373"/>
      <c r="AU52" s="373"/>
      <c r="AV52" s="373"/>
      <c r="AW52" s="373"/>
      <c r="AX52" s="373"/>
      <c r="AY52" s="373"/>
      <c r="AZ52" s="373"/>
      <c r="BA52" s="373"/>
      <c r="BB52" s="373"/>
      <c r="BC52" s="374">
        <f t="shared" si="15"/>
        <v>0</v>
      </c>
      <c r="BD52" s="373"/>
      <c r="BE52" s="373"/>
      <c r="BF52" s="373"/>
      <c r="BG52" s="373"/>
      <c r="BH52" s="373"/>
      <c r="BI52" s="373"/>
      <c r="BJ52" s="373"/>
      <c r="BK52" s="373"/>
      <c r="BL52" s="373"/>
      <c r="BM52" s="373"/>
      <c r="BN52" s="373"/>
      <c r="BO52" s="373"/>
      <c r="BP52" s="373"/>
      <c r="BQ52" s="373"/>
      <c r="BR52" s="373"/>
      <c r="BS52" s="374">
        <f t="shared" si="2"/>
        <v>0</v>
      </c>
      <c r="BT52" s="374">
        <f t="shared" si="16"/>
        <v>0</v>
      </c>
      <c r="BU52" s="374">
        <f t="shared" si="16"/>
        <v>0</v>
      </c>
      <c r="BV52" s="374">
        <f t="shared" si="16"/>
        <v>0</v>
      </c>
      <c r="BW52" s="374">
        <f t="shared" si="16"/>
        <v>0</v>
      </c>
      <c r="BX52" s="374">
        <f t="shared" si="16"/>
        <v>0</v>
      </c>
      <c r="BY52" s="374">
        <f t="shared" si="28"/>
        <v>0</v>
      </c>
      <c r="BZ52" s="374">
        <f t="shared" si="28"/>
        <v>0</v>
      </c>
      <c r="CA52" s="374">
        <f t="shared" si="28"/>
        <v>0</v>
      </c>
      <c r="CB52" s="374">
        <f t="shared" si="28"/>
        <v>0</v>
      </c>
      <c r="CC52" s="374">
        <f t="shared" si="28"/>
        <v>0</v>
      </c>
      <c r="CD52" s="374">
        <f t="shared" si="28"/>
        <v>0</v>
      </c>
      <c r="CE52" s="374">
        <f t="shared" si="28"/>
        <v>0</v>
      </c>
      <c r="CF52" s="374">
        <f t="shared" si="28"/>
        <v>0</v>
      </c>
      <c r="CG52" s="374">
        <f t="shared" si="28"/>
        <v>0</v>
      </c>
      <c r="CH52" s="374">
        <f t="shared" si="28"/>
        <v>0</v>
      </c>
      <c r="CI52" s="374">
        <f t="shared" si="28"/>
        <v>0</v>
      </c>
      <c r="CJ52" s="368"/>
      <c r="CK52" s="368"/>
      <c r="CL52" s="373"/>
      <c r="CM52" s="375"/>
      <c r="CN52" s="371" t="s">
        <v>176</v>
      </c>
      <c r="CO52" s="373"/>
      <c r="CP52" s="373"/>
      <c r="CQ52" s="374">
        <f t="shared" si="4"/>
        <v>0</v>
      </c>
      <c r="CR52" s="373"/>
      <c r="CS52" s="373"/>
      <c r="CT52" s="374">
        <f t="shared" si="5"/>
        <v>0</v>
      </c>
      <c r="CU52" s="375"/>
      <c r="CV52" s="368"/>
      <c r="CW52" s="368"/>
      <c r="CX52" s="368"/>
      <c r="CY52" s="368"/>
      <c r="CZ52" s="368"/>
      <c r="DA52" s="368"/>
      <c r="DB52" s="368"/>
      <c r="DC52" s="368"/>
      <c r="DD52" s="368"/>
      <c r="DE52" s="368"/>
      <c r="DF52" s="368"/>
      <c r="DG52" s="375"/>
      <c r="DH52" s="371" t="s">
        <v>176</v>
      </c>
      <c r="DI52" s="373"/>
      <c r="DJ52" s="373"/>
      <c r="DK52" s="374">
        <f t="shared" si="26"/>
        <v>0</v>
      </c>
      <c r="DL52" s="373"/>
      <c r="DM52" s="373"/>
      <c r="DN52" s="374">
        <f t="shared" si="6"/>
        <v>0</v>
      </c>
      <c r="DO52" s="368"/>
      <c r="DP52" s="371" t="str">
        <f t="shared" si="17"/>
        <v/>
      </c>
      <c r="DQ52" s="374">
        <f t="shared" si="18"/>
        <v>0</v>
      </c>
      <c r="DR52" s="374">
        <f t="shared" si="7"/>
        <v>0</v>
      </c>
      <c r="DS52" s="374">
        <f t="shared" si="8"/>
        <v>0</v>
      </c>
      <c r="DT52" s="374">
        <f t="shared" si="19"/>
        <v>0</v>
      </c>
      <c r="DU52" s="374">
        <f t="shared" si="20"/>
        <v>0</v>
      </c>
      <c r="DV52" s="374">
        <f>Deduct_dependent * COUNTIFS(Part_8!$A:$A, $EV52)</f>
        <v>0</v>
      </c>
      <c r="DW52" s="374">
        <f t="shared" si="9"/>
        <v>0</v>
      </c>
      <c r="DX52" s="374">
        <f t="shared" si="10"/>
        <v>0</v>
      </c>
      <c r="DY52" s="374">
        <f t="shared" si="11"/>
        <v>0</v>
      </c>
      <c r="DZ52" s="374">
        <f t="shared" si="12"/>
        <v>0</v>
      </c>
      <c r="EA52" s="373"/>
      <c r="EB52" s="373"/>
      <c r="EC52" s="373"/>
      <c r="ED52" s="374" t="str">
        <f t="shared" si="21"/>
        <v/>
      </c>
      <c r="EE52" s="374"/>
      <c r="EF52" s="374" t="str">
        <f>IF(AND($AN52 = "", $AO52 = "", $AP52 = "", $AQ52 = "", $AR52 = "", $AS52 = "", $AT52 = "", $AU52 = "", $AV52 = "", $AW52 = "", $AX52 = "", $AY52 = "", $AZ52 = "", $BA52 = "", $BB52 = "",
$BD52= "", $BE52 = "", $BF52 = "", $BG52 = "", $BH52 = "", $BI52 = "", $BJ52 = "", $BK52 = "", $BL52 = "", $BM52 = "", $BN52 = "", $BO52 = "", $BP52 = "", $BQ52 = "", $BR52 = ""), "",
IF($DZ52 &lt;= Claim_for_Reimbursement_CAT!$F$24, Claim_for_Reimbursement_CAT!$H$24,
IF(AND($DZ52 &gt;= Claim_for_Reimbursement_CAT!$D$25, $DZ52 &lt;= Claim_for_Reimbursement_CAT!$F$25), Claim_for_Reimbursement_CAT!$H$25,
IF(AND($DZ52 &gt;= Claim_for_Reimbursement_CAT!$D$26, $DZ52 &lt;= Claim_for_Reimbursement_CAT!$F$26), Claim_for_Reimbursement_CAT!$H$26,
IF(AND($DZ52 &gt;= Claim_for_Reimbursement_CAT!$D$27, $DZ52 &lt;= Claim_for_Reimbursement_CAT!$F$27), Claim_for_Reimbursement_CAT!$H$27,
IF(AND($DZ52 &gt;= Claim_for_Reimbursement_CAT!$D$28, $DZ52 &lt;= Claim_for_Reimbursement_CAT!$F$28), Claim_for_Reimbursement_CAT!$H$28,
IF(AND($DZ52 &gt;= Claim_for_Reimbursement_CAT!$D$29, $DZ52 &lt;= Claim_for_Reimbursement_CAT!$F$29), Claim_for_Reimbursement_CAT!$H$29,
IF(AND($DZ52 &gt;= Claim_for_Reimbursement_CAT!$D$30, $DZ52 &lt;= Claim_for_Reimbursement_CAT!$F$30), Claim_for_Reimbursement_CAT!$H$30,
IF(AND($DZ52 &gt;= Claim_for_Reimbursement_CAT!$D$31, $DZ52 &lt;= Claim_for_Reimbursement_CAT!$F$31), Claim_for_Reimbursement_CAT!$H$31,
IF(AND($DZ52 &gt;= Claim_for_Reimbursement_CAT!$D$32, $DZ52 &lt;= Claim_for_Reimbursement_CAT!$F$32), Claim_for_Reimbursement_CAT!$H$32,
IF(AND($DZ52 &gt;= Claim_for_Reimbursement_CAT!$D$33, $DZ52 &lt;= Claim_for_Reimbursement_CAT!$F$33), Claim_for_Reimbursement_CAT!$H$33,
IF(AND($DZ52 &gt;= Claim_for_Reimbursement_CAT!$D$34, $DZ52 &lt;= Claim_for_Reimbursement_CAT!$F$34), Claim_for_Reimbursement_CAT!$H$34, Claim_for_Reimbursement_CAT!$H$35))))))))))))</f>
        <v/>
      </c>
      <c r="EG52" s="373"/>
      <c r="EH52" s="373"/>
      <c r="EI52" s="373"/>
      <c r="EJ52" s="373"/>
      <c r="EK52" s="373"/>
      <c r="EL52" s="368"/>
      <c r="EM52" s="373"/>
      <c r="EN52" s="373"/>
      <c r="ES52" s="376" t="str">
        <f t="shared" si="13"/>
        <v/>
      </c>
      <c r="ET52" s="377" t="str">
        <f t="shared" si="22"/>
        <v xml:space="preserve">    </v>
      </c>
      <c r="EU52" s="377" t="str">
        <f t="shared" si="23"/>
        <v/>
      </c>
      <c r="EV52" s="377" t="str">
        <f t="shared" si="24"/>
        <v xml:space="preserve">47   </v>
      </c>
      <c r="EW52" s="378" t="str">
        <f>IF($H52 = "", "",
IF(OR($H52 = Lists_and_controls!$AO$9, $H52 = Lists_and_controls!$AO$11, $H52 = Lists_and_controls!$AO$14, $H52 = Lists_and_controls!$AO$16), MAX(Day_30),
IF(OR($H52 = Lists_and_controls!$AO$6, $H52 = Lists_and_controls!$AO$8, $H52 = Lists_and_controls!$AO$10, $H52 = Lists_and_controls!$AO$12, $H52 = Lists_and_controls!$AO$13, $H52 = Lists_and_controls!$AO$15, $H52 = Lists_and_controls!$AO$17), MAX(Day_31),
IF($H52 = Lists_and_controls!$AO$7, IF(INDEX(Leap_Year_YN, MATCH($G52, Year_2, 0)) = 1, MAX(Day_Feb_LY), MAX(Day_Feb) )))))</f>
        <v/>
      </c>
      <c r="EX52" s="377" t="str">
        <f t="shared" si="25"/>
        <v xml:space="preserve">  </v>
      </c>
      <c r="EY52" s="378"/>
    </row>
    <row r="53" spans="1:155" s="321" customFormat="1" ht="14" hidden="1" x14ac:dyDescent="0.3">
      <c r="A53" s="367">
        <v>48</v>
      </c>
      <c r="B53" s="368"/>
      <c r="C53" s="368"/>
      <c r="D53" s="368"/>
      <c r="E53" s="368"/>
      <c r="F53" s="368"/>
      <c r="G53" s="368"/>
      <c r="H53" s="368"/>
      <c r="I53" s="368"/>
      <c r="J53" s="369" t="str">
        <f t="shared" si="0"/>
        <v/>
      </c>
      <c r="K53" s="370" t="str">
        <f t="shared" si="1"/>
        <v/>
      </c>
      <c r="L53" s="368"/>
      <c r="M53" s="368"/>
      <c r="N53" s="368"/>
      <c r="O53" s="368"/>
      <c r="P53" s="368"/>
      <c r="Q53" s="368"/>
      <c r="R53" s="368"/>
      <c r="S53" s="371" t="str">
        <f t="shared" si="14"/>
        <v/>
      </c>
      <c r="T53" s="368"/>
      <c r="U53" s="368"/>
      <c r="V53" s="372"/>
      <c r="W53" s="372"/>
      <c r="X53" s="368"/>
      <c r="Y53" s="372"/>
      <c r="Z53" s="368"/>
      <c r="AA53" s="368"/>
      <c r="AB53" s="368"/>
      <c r="AC53" s="368"/>
      <c r="AD53" s="368"/>
      <c r="AE53" s="368"/>
      <c r="AF53" s="368"/>
      <c r="AG53" s="368"/>
      <c r="AH53" s="368"/>
      <c r="AI53" s="368"/>
      <c r="AJ53" s="368"/>
      <c r="AK53" s="373"/>
      <c r="AL53" s="368"/>
      <c r="AM53" s="373"/>
      <c r="AN53" s="373"/>
      <c r="AO53" s="373"/>
      <c r="AP53" s="373"/>
      <c r="AQ53" s="373"/>
      <c r="AR53" s="373"/>
      <c r="AS53" s="373"/>
      <c r="AT53" s="373"/>
      <c r="AU53" s="373"/>
      <c r="AV53" s="373"/>
      <c r="AW53" s="373"/>
      <c r="AX53" s="373"/>
      <c r="AY53" s="373"/>
      <c r="AZ53" s="373"/>
      <c r="BA53" s="373"/>
      <c r="BB53" s="373"/>
      <c r="BC53" s="374">
        <f t="shared" si="15"/>
        <v>0</v>
      </c>
      <c r="BD53" s="373"/>
      <c r="BE53" s="373"/>
      <c r="BF53" s="373"/>
      <c r="BG53" s="373"/>
      <c r="BH53" s="373"/>
      <c r="BI53" s="373"/>
      <c r="BJ53" s="373"/>
      <c r="BK53" s="373"/>
      <c r="BL53" s="373"/>
      <c r="BM53" s="373"/>
      <c r="BN53" s="373"/>
      <c r="BO53" s="373"/>
      <c r="BP53" s="373"/>
      <c r="BQ53" s="373"/>
      <c r="BR53" s="373"/>
      <c r="BS53" s="374">
        <f t="shared" si="2"/>
        <v>0</v>
      </c>
      <c r="BT53" s="374">
        <f t="shared" si="16"/>
        <v>0</v>
      </c>
      <c r="BU53" s="374">
        <f t="shared" si="16"/>
        <v>0</v>
      </c>
      <c r="BV53" s="374">
        <f t="shared" si="16"/>
        <v>0</v>
      </c>
      <c r="BW53" s="374">
        <f t="shared" si="16"/>
        <v>0</v>
      </c>
      <c r="BX53" s="374">
        <f t="shared" si="16"/>
        <v>0</v>
      </c>
      <c r="BY53" s="374">
        <f t="shared" si="28"/>
        <v>0</v>
      </c>
      <c r="BZ53" s="374">
        <f t="shared" si="28"/>
        <v>0</v>
      </c>
      <c r="CA53" s="374">
        <f t="shared" si="28"/>
        <v>0</v>
      </c>
      <c r="CB53" s="374">
        <f t="shared" si="28"/>
        <v>0</v>
      </c>
      <c r="CC53" s="374">
        <f t="shared" si="28"/>
        <v>0</v>
      </c>
      <c r="CD53" s="374">
        <f t="shared" si="28"/>
        <v>0</v>
      </c>
      <c r="CE53" s="374">
        <f t="shared" si="28"/>
        <v>0</v>
      </c>
      <c r="CF53" s="374">
        <f t="shared" si="28"/>
        <v>0</v>
      </c>
      <c r="CG53" s="374">
        <f t="shared" si="28"/>
        <v>0</v>
      </c>
      <c r="CH53" s="374">
        <f t="shared" si="28"/>
        <v>0</v>
      </c>
      <c r="CI53" s="374">
        <f t="shared" si="28"/>
        <v>0</v>
      </c>
      <c r="CJ53" s="368"/>
      <c r="CK53" s="368"/>
      <c r="CL53" s="373"/>
      <c r="CM53" s="375"/>
      <c r="CN53" s="371" t="s">
        <v>176</v>
      </c>
      <c r="CO53" s="373"/>
      <c r="CP53" s="373"/>
      <c r="CQ53" s="374">
        <f t="shared" si="4"/>
        <v>0</v>
      </c>
      <c r="CR53" s="373"/>
      <c r="CS53" s="373"/>
      <c r="CT53" s="374">
        <f t="shared" si="5"/>
        <v>0</v>
      </c>
      <c r="CU53" s="375"/>
      <c r="CV53" s="368"/>
      <c r="CW53" s="368"/>
      <c r="CX53" s="368"/>
      <c r="CY53" s="368"/>
      <c r="CZ53" s="368"/>
      <c r="DA53" s="368"/>
      <c r="DB53" s="368"/>
      <c r="DC53" s="368"/>
      <c r="DD53" s="368"/>
      <c r="DE53" s="368"/>
      <c r="DF53" s="368"/>
      <c r="DG53" s="375"/>
      <c r="DH53" s="371" t="s">
        <v>176</v>
      </c>
      <c r="DI53" s="373"/>
      <c r="DJ53" s="373"/>
      <c r="DK53" s="374">
        <f t="shared" si="26"/>
        <v>0</v>
      </c>
      <c r="DL53" s="373"/>
      <c r="DM53" s="373"/>
      <c r="DN53" s="374">
        <f t="shared" si="6"/>
        <v>0</v>
      </c>
      <c r="DO53" s="368"/>
      <c r="DP53" s="371" t="str">
        <f t="shared" si="17"/>
        <v/>
      </c>
      <c r="DQ53" s="374">
        <f t="shared" si="18"/>
        <v>0</v>
      </c>
      <c r="DR53" s="374">
        <f t="shared" si="7"/>
        <v>0</v>
      </c>
      <c r="DS53" s="374">
        <f t="shared" si="8"/>
        <v>0</v>
      </c>
      <c r="DT53" s="374">
        <f t="shared" si="19"/>
        <v>0</v>
      </c>
      <c r="DU53" s="374">
        <f t="shared" si="20"/>
        <v>0</v>
      </c>
      <c r="DV53" s="374">
        <f>Deduct_dependent * COUNTIFS(Part_8!$A:$A, $EV53)</f>
        <v>0</v>
      </c>
      <c r="DW53" s="374">
        <f t="shared" si="9"/>
        <v>0</v>
      </c>
      <c r="DX53" s="374">
        <f t="shared" si="10"/>
        <v>0</v>
      </c>
      <c r="DY53" s="374">
        <f t="shared" si="11"/>
        <v>0</v>
      </c>
      <c r="DZ53" s="374">
        <f t="shared" si="12"/>
        <v>0</v>
      </c>
      <c r="EA53" s="373"/>
      <c r="EB53" s="373"/>
      <c r="EC53" s="373"/>
      <c r="ED53" s="374" t="str">
        <f t="shared" si="21"/>
        <v/>
      </c>
      <c r="EE53" s="374"/>
      <c r="EF53" s="374" t="str">
        <f>IF(AND($AN53 = "", $AO53 = "", $AP53 = "", $AQ53 = "", $AR53 = "", $AS53 = "", $AT53 = "", $AU53 = "", $AV53 = "", $AW53 = "", $AX53 = "", $AY53 = "", $AZ53 = "", $BA53 = "", $BB53 = "",
$BD53= "", $BE53 = "", $BF53 = "", $BG53 = "", $BH53 = "", $BI53 = "", $BJ53 = "", $BK53 = "", $BL53 = "", $BM53 = "", $BN53 = "", $BO53 = "", $BP53 = "", $BQ53 = "", $BR53 = ""), "",
IF($DZ53 &lt;= Claim_for_Reimbursement_CAT!$F$24, Claim_for_Reimbursement_CAT!$H$24,
IF(AND($DZ53 &gt;= Claim_for_Reimbursement_CAT!$D$25, $DZ53 &lt;= Claim_for_Reimbursement_CAT!$F$25), Claim_for_Reimbursement_CAT!$H$25,
IF(AND($DZ53 &gt;= Claim_for_Reimbursement_CAT!$D$26, $DZ53 &lt;= Claim_for_Reimbursement_CAT!$F$26), Claim_for_Reimbursement_CAT!$H$26,
IF(AND($DZ53 &gt;= Claim_for_Reimbursement_CAT!$D$27, $DZ53 &lt;= Claim_for_Reimbursement_CAT!$F$27), Claim_for_Reimbursement_CAT!$H$27,
IF(AND($DZ53 &gt;= Claim_for_Reimbursement_CAT!$D$28, $DZ53 &lt;= Claim_for_Reimbursement_CAT!$F$28), Claim_for_Reimbursement_CAT!$H$28,
IF(AND($DZ53 &gt;= Claim_for_Reimbursement_CAT!$D$29, $DZ53 &lt;= Claim_for_Reimbursement_CAT!$F$29), Claim_for_Reimbursement_CAT!$H$29,
IF(AND($DZ53 &gt;= Claim_for_Reimbursement_CAT!$D$30, $DZ53 &lt;= Claim_for_Reimbursement_CAT!$F$30), Claim_for_Reimbursement_CAT!$H$30,
IF(AND($DZ53 &gt;= Claim_for_Reimbursement_CAT!$D$31, $DZ53 &lt;= Claim_for_Reimbursement_CAT!$F$31), Claim_for_Reimbursement_CAT!$H$31,
IF(AND($DZ53 &gt;= Claim_for_Reimbursement_CAT!$D$32, $DZ53 &lt;= Claim_for_Reimbursement_CAT!$F$32), Claim_for_Reimbursement_CAT!$H$32,
IF(AND($DZ53 &gt;= Claim_for_Reimbursement_CAT!$D$33, $DZ53 &lt;= Claim_for_Reimbursement_CAT!$F$33), Claim_for_Reimbursement_CAT!$H$33,
IF(AND($DZ53 &gt;= Claim_for_Reimbursement_CAT!$D$34, $DZ53 &lt;= Claim_for_Reimbursement_CAT!$F$34), Claim_for_Reimbursement_CAT!$H$34, Claim_for_Reimbursement_CAT!$H$35))))))))))))</f>
        <v/>
      </c>
      <c r="EG53" s="373"/>
      <c r="EH53" s="373"/>
      <c r="EI53" s="373"/>
      <c r="EJ53" s="373"/>
      <c r="EK53" s="373"/>
      <c r="EL53" s="368"/>
      <c r="EM53" s="373"/>
      <c r="EN53" s="373"/>
      <c r="ES53" s="376" t="str">
        <f t="shared" si="13"/>
        <v/>
      </c>
      <c r="ET53" s="377" t="str">
        <f t="shared" si="22"/>
        <v xml:space="preserve">    </v>
      </c>
      <c r="EU53" s="377" t="str">
        <f t="shared" si="23"/>
        <v/>
      </c>
      <c r="EV53" s="377" t="str">
        <f t="shared" si="24"/>
        <v xml:space="preserve">48   </v>
      </c>
      <c r="EW53" s="378" t="str">
        <f>IF($H53 = "", "",
IF(OR($H53 = Lists_and_controls!$AO$9, $H53 = Lists_and_controls!$AO$11, $H53 = Lists_and_controls!$AO$14, $H53 = Lists_and_controls!$AO$16), MAX(Day_30),
IF(OR($H53 = Lists_and_controls!$AO$6, $H53 = Lists_and_controls!$AO$8, $H53 = Lists_and_controls!$AO$10, $H53 = Lists_and_controls!$AO$12, $H53 = Lists_and_controls!$AO$13, $H53 = Lists_and_controls!$AO$15, $H53 = Lists_and_controls!$AO$17), MAX(Day_31),
IF($H53 = Lists_and_controls!$AO$7, IF(INDEX(Leap_Year_YN, MATCH($G53, Year_2, 0)) = 1, MAX(Day_Feb_LY), MAX(Day_Feb) )))))</f>
        <v/>
      </c>
      <c r="EX53" s="377" t="str">
        <f t="shared" si="25"/>
        <v xml:space="preserve">  </v>
      </c>
      <c r="EY53" s="378"/>
    </row>
    <row r="54" spans="1:155" s="321" customFormat="1" ht="14" hidden="1" x14ac:dyDescent="0.3">
      <c r="A54" s="367">
        <v>49</v>
      </c>
      <c r="B54" s="368"/>
      <c r="C54" s="368"/>
      <c r="D54" s="368"/>
      <c r="E54" s="368"/>
      <c r="F54" s="368"/>
      <c r="G54" s="368"/>
      <c r="H54" s="368"/>
      <c r="I54" s="368"/>
      <c r="J54" s="369" t="str">
        <f t="shared" si="0"/>
        <v/>
      </c>
      <c r="K54" s="370" t="str">
        <f t="shared" si="1"/>
        <v/>
      </c>
      <c r="L54" s="368"/>
      <c r="M54" s="368"/>
      <c r="N54" s="368"/>
      <c r="O54" s="368"/>
      <c r="P54" s="368"/>
      <c r="Q54" s="368"/>
      <c r="R54" s="368"/>
      <c r="S54" s="371" t="str">
        <f t="shared" si="14"/>
        <v/>
      </c>
      <c r="T54" s="368"/>
      <c r="U54" s="368"/>
      <c r="V54" s="372"/>
      <c r="W54" s="372"/>
      <c r="X54" s="368"/>
      <c r="Y54" s="372"/>
      <c r="Z54" s="368"/>
      <c r="AA54" s="368"/>
      <c r="AB54" s="368"/>
      <c r="AC54" s="368"/>
      <c r="AD54" s="368"/>
      <c r="AE54" s="368"/>
      <c r="AF54" s="368"/>
      <c r="AG54" s="368"/>
      <c r="AH54" s="368"/>
      <c r="AI54" s="368"/>
      <c r="AJ54" s="368"/>
      <c r="AK54" s="373"/>
      <c r="AL54" s="368"/>
      <c r="AM54" s="373"/>
      <c r="AN54" s="373"/>
      <c r="AO54" s="373"/>
      <c r="AP54" s="373"/>
      <c r="AQ54" s="373"/>
      <c r="AR54" s="373"/>
      <c r="AS54" s="373"/>
      <c r="AT54" s="373"/>
      <c r="AU54" s="373"/>
      <c r="AV54" s="373"/>
      <c r="AW54" s="373"/>
      <c r="AX54" s="373"/>
      <c r="AY54" s="373"/>
      <c r="AZ54" s="373"/>
      <c r="BA54" s="373"/>
      <c r="BB54" s="373"/>
      <c r="BC54" s="374">
        <f t="shared" si="15"/>
        <v>0</v>
      </c>
      <c r="BD54" s="373"/>
      <c r="BE54" s="373"/>
      <c r="BF54" s="373"/>
      <c r="BG54" s="373"/>
      <c r="BH54" s="373"/>
      <c r="BI54" s="373"/>
      <c r="BJ54" s="373"/>
      <c r="BK54" s="373"/>
      <c r="BL54" s="373"/>
      <c r="BM54" s="373"/>
      <c r="BN54" s="373"/>
      <c r="BO54" s="373"/>
      <c r="BP54" s="373"/>
      <c r="BQ54" s="373"/>
      <c r="BR54" s="373"/>
      <c r="BS54" s="374">
        <f t="shared" si="2"/>
        <v>0</v>
      </c>
      <c r="BT54" s="374">
        <f t="shared" si="16"/>
        <v>0</v>
      </c>
      <c r="BU54" s="374">
        <f t="shared" si="16"/>
        <v>0</v>
      </c>
      <c r="BV54" s="374">
        <f t="shared" si="16"/>
        <v>0</v>
      </c>
      <c r="BW54" s="374">
        <f t="shared" si="16"/>
        <v>0</v>
      </c>
      <c r="BX54" s="374">
        <f t="shared" si="16"/>
        <v>0</v>
      </c>
      <c r="BY54" s="374">
        <f t="shared" si="28"/>
        <v>0</v>
      </c>
      <c r="BZ54" s="374">
        <f t="shared" si="28"/>
        <v>0</v>
      </c>
      <c r="CA54" s="374">
        <f t="shared" si="28"/>
        <v>0</v>
      </c>
      <c r="CB54" s="374">
        <f t="shared" si="28"/>
        <v>0</v>
      </c>
      <c r="CC54" s="374">
        <f t="shared" si="28"/>
        <v>0</v>
      </c>
      <c r="CD54" s="374">
        <f t="shared" si="28"/>
        <v>0</v>
      </c>
      <c r="CE54" s="374">
        <f t="shared" si="28"/>
        <v>0</v>
      </c>
      <c r="CF54" s="374">
        <f t="shared" si="28"/>
        <v>0</v>
      </c>
      <c r="CG54" s="374">
        <f t="shared" si="28"/>
        <v>0</v>
      </c>
      <c r="CH54" s="374">
        <f t="shared" si="28"/>
        <v>0</v>
      </c>
      <c r="CI54" s="374">
        <f t="shared" si="28"/>
        <v>0</v>
      </c>
      <c r="CJ54" s="368"/>
      <c r="CK54" s="368"/>
      <c r="CL54" s="373"/>
      <c r="CM54" s="375"/>
      <c r="CN54" s="371" t="s">
        <v>176</v>
      </c>
      <c r="CO54" s="373"/>
      <c r="CP54" s="373"/>
      <c r="CQ54" s="374">
        <f t="shared" si="4"/>
        <v>0</v>
      </c>
      <c r="CR54" s="373"/>
      <c r="CS54" s="373"/>
      <c r="CT54" s="374">
        <f t="shared" si="5"/>
        <v>0</v>
      </c>
      <c r="CU54" s="375"/>
      <c r="CV54" s="368"/>
      <c r="CW54" s="368"/>
      <c r="CX54" s="368"/>
      <c r="CY54" s="368"/>
      <c r="CZ54" s="368"/>
      <c r="DA54" s="368"/>
      <c r="DB54" s="368"/>
      <c r="DC54" s="368"/>
      <c r="DD54" s="368"/>
      <c r="DE54" s="368"/>
      <c r="DF54" s="368"/>
      <c r="DG54" s="375"/>
      <c r="DH54" s="371" t="s">
        <v>176</v>
      </c>
      <c r="DI54" s="373"/>
      <c r="DJ54" s="373"/>
      <c r="DK54" s="374">
        <f t="shared" si="26"/>
        <v>0</v>
      </c>
      <c r="DL54" s="373"/>
      <c r="DM54" s="373"/>
      <c r="DN54" s="374">
        <f t="shared" si="6"/>
        <v>0</v>
      </c>
      <c r="DO54" s="368"/>
      <c r="DP54" s="371" t="str">
        <f t="shared" si="17"/>
        <v/>
      </c>
      <c r="DQ54" s="374">
        <f t="shared" si="18"/>
        <v>0</v>
      </c>
      <c r="DR54" s="374">
        <f t="shared" si="7"/>
        <v>0</v>
      </c>
      <c r="DS54" s="374">
        <f t="shared" si="8"/>
        <v>0</v>
      </c>
      <c r="DT54" s="374">
        <f t="shared" si="19"/>
        <v>0</v>
      </c>
      <c r="DU54" s="374">
        <f t="shared" si="20"/>
        <v>0</v>
      </c>
      <c r="DV54" s="374">
        <f>Deduct_dependent * COUNTIFS(Part_8!$A:$A, $EV54)</f>
        <v>0</v>
      </c>
      <c r="DW54" s="374">
        <f t="shared" si="9"/>
        <v>0</v>
      </c>
      <c r="DX54" s="374">
        <f t="shared" si="10"/>
        <v>0</v>
      </c>
      <c r="DY54" s="374">
        <f t="shared" si="11"/>
        <v>0</v>
      </c>
      <c r="DZ54" s="374">
        <f t="shared" si="12"/>
        <v>0</v>
      </c>
      <c r="EA54" s="373"/>
      <c r="EB54" s="373"/>
      <c r="EC54" s="373"/>
      <c r="ED54" s="374" t="str">
        <f t="shared" si="21"/>
        <v/>
      </c>
      <c r="EE54" s="374"/>
      <c r="EF54" s="374" t="str">
        <f>IF(AND($AN54 = "", $AO54 = "", $AP54 = "", $AQ54 = "", $AR54 = "", $AS54 = "", $AT54 = "", $AU54 = "", $AV54 = "", $AW54 = "", $AX54 = "", $AY54 = "", $AZ54 = "", $BA54 = "", $BB54 = "",
$BD54= "", $BE54 = "", $BF54 = "", $BG54 = "", $BH54 = "", $BI54 = "", $BJ54 = "", $BK54 = "", $BL54 = "", $BM54 = "", $BN54 = "", $BO54 = "", $BP54 = "", $BQ54 = "", $BR54 = ""), "",
IF($DZ54 &lt;= Claim_for_Reimbursement_CAT!$F$24, Claim_for_Reimbursement_CAT!$H$24,
IF(AND($DZ54 &gt;= Claim_for_Reimbursement_CAT!$D$25, $DZ54 &lt;= Claim_for_Reimbursement_CAT!$F$25), Claim_for_Reimbursement_CAT!$H$25,
IF(AND($DZ54 &gt;= Claim_for_Reimbursement_CAT!$D$26, $DZ54 &lt;= Claim_for_Reimbursement_CAT!$F$26), Claim_for_Reimbursement_CAT!$H$26,
IF(AND($DZ54 &gt;= Claim_for_Reimbursement_CAT!$D$27, $DZ54 &lt;= Claim_for_Reimbursement_CAT!$F$27), Claim_for_Reimbursement_CAT!$H$27,
IF(AND($DZ54 &gt;= Claim_for_Reimbursement_CAT!$D$28, $DZ54 &lt;= Claim_for_Reimbursement_CAT!$F$28), Claim_for_Reimbursement_CAT!$H$28,
IF(AND($DZ54 &gt;= Claim_for_Reimbursement_CAT!$D$29, $DZ54 &lt;= Claim_for_Reimbursement_CAT!$F$29), Claim_for_Reimbursement_CAT!$H$29,
IF(AND($DZ54 &gt;= Claim_for_Reimbursement_CAT!$D$30, $DZ54 &lt;= Claim_for_Reimbursement_CAT!$F$30), Claim_for_Reimbursement_CAT!$H$30,
IF(AND($DZ54 &gt;= Claim_for_Reimbursement_CAT!$D$31, $DZ54 &lt;= Claim_for_Reimbursement_CAT!$F$31), Claim_for_Reimbursement_CAT!$H$31,
IF(AND($DZ54 &gt;= Claim_for_Reimbursement_CAT!$D$32, $DZ54 &lt;= Claim_for_Reimbursement_CAT!$F$32), Claim_for_Reimbursement_CAT!$H$32,
IF(AND($DZ54 &gt;= Claim_for_Reimbursement_CAT!$D$33, $DZ54 &lt;= Claim_for_Reimbursement_CAT!$F$33), Claim_for_Reimbursement_CAT!$H$33,
IF(AND($DZ54 &gt;= Claim_for_Reimbursement_CAT!$D$34, $DZ54 &lt;= Claim_for_Reimbursement_CAT!$F$34), Claim_for_Reimbursement_CAT!$H$34, Claim_for_Reimbursement_CAT!$H$35))))))))))))</f>
        <v/>
      </c>
      <c r="EG54" s="373"/>
      <c r="EH54" s="373"/>
      <c r="EI54" s="373"/>
      <c r="EJ54" s="373"/>
      <c r="EK54" s="373"/>
      <c r="EL54" s="368"/>
      <c r="EM54" s="373"/>
      <c r="EN54" s="373"/>
      <c r="ES54" s="376" t="str">
        <f t="shared" si="13"/>
        <v/>
      </c>
      <c r="ET54" s="377" t="str">
        <f t="shared" si="22"/>
        <v xml:space="preserve">    </v>
      </c>
      <c r="EU54" s="377" t="str">
        <f t="shared" si="23"/>
        <v/>
      </c>
      <c r="EV54" s="377" t="str">
        <f t="shared" si="24"/>
        <v xml:space="preserve">49   </v>
      </c>
      <c r="EW54" s="378" t="str">
        <f>IF($H54 = "", "",
IF(OR($H54 = Lists_and_controls!$AO$9, $H54 = Lists_and_controls!$AO$11, $H54 = Lists_and_controls!$AO$14, $H54 = Lists_and_controls!$AO$16), MAX(Day_30),
IF(OR($H54 = Lists_and_controls!$AO$6, $H54 = Lists_and_controls!$AO$8, $H54 = Lists_and_controls!$AO$10, $H54 = Lists_and_controls!$AO$12, $H54 = Lists_and_controls!$AO$13, $H54 = Lists_and_controls!$AO$15, $H54 = Lists_and_controls!$AO$17), MAX(Day_31),
IF($H54 = Lists_and_controls!$AO$7, IF(INDEX(Leap_Year_YN, MATCH($G54, Year_2, 0)) = 1, MAX(Day_Feb_LY), MAX(Day_Feb) )))))</f>
        <v/>
      </c>
      <c r="EX54" s="377" t="str">
        <f t="shared" si="25"/>
        <v xml:space="preserve">  </v>
      </c>
      <c r="EY54" s="378"/>
    </row>
    <row r="55" spans="1:155" s="321" customFormat="1" ht="14" hidden="1" x14ac:dyDescent="0.3">
      <c r="A55" s="367">
        <v>50</v>
      </c>
      <c r="B55" s="368"/>
      <c r="C55" s="368"/>
      <c r="D55" s="368"/>
      <c r="E55" s="368"/>
      <c r="F55" s="368"/>
      <c r="G55" s="368"/>
      <c r="H55" s="368"/>
      <c r="I55" s="368"/>
      <c r="J55" s="369" t="str">
        <f t="shared" si="0"/>
        <v/>
      </c>
      <c r="K55" s="370" t="str">
        <f t="shared" si="1"/>
        <v/>
      </c>
      <c r="L55" s="368"/>
      <c r="M55" s="368"/>
      <c r="N55" s="368"/>
      <c r="O55" s="368"/>
      <c r="P55" s="368"/>
      <c r="Q55" s="368"/>
      <c r="R55" s="368"/>
      <c r="S55" s="371" t="str">
        <f t="shared" si="14"/>
        <v/>
      </c>
      <c r="T55" s="368"/>
      <c r="U55" s="368"/>
      <c r="V55" s="372"/>
      <c r="W55" s="372"/>
      <c r="X55" s="368"/>
      <c r="Y55" s="372"/>
      <c r="Z55" s="368"/>
      <c r="AA55" s="368"/>
      <c r="AB55" s="368"/>
      <c r="AC55" s="368"/>
      <c r="AD55" s="368"/>
      <c r="AE55" s="368"/>
      <c r="AF55" s="368"/>
      <c r="AG55" s="368"/>
      <c r="AH55" s="368"/>
      <c r="AI55" s="368"/>
      <c r="AJ55" s="368"/>
      <c r="AK55" s="373"/>
      <c r="AL55" s="368"/>
      <c r="AM55" s="373"/>
      <c r="AN55" s="373"/>
      <c r="AO55" s="373"/>
      <c r="AP55" s="373"/>
      <c r="AQ55" s="373"/>
      <c r="AR55" s="373"/>
      <c r="AS55" s="373"/>
      <c r="AT55" s="373"/>
      <c r="AU55" s="373"/>
      <c r="AV55" s="373"/>
      <c r="AW55" s="373"/>
      <c r="AX55" s="373"/>
      <c r="AY55" s="373"/>
      <c r="AZ55" s="373"/>
      <c r="BA55" s="373"/>
      <c r="BB55" s="373"/>
      <c r="BC55" s="374">
        <f t="shared" si="15"/>
        <v>0</v>
      </c>
      <c r="BD55" s="373"/>
      <c r="BE55" s="373"/>
      <c r="BF55" s="373"/>
      <c r="BG55" s="373"/>
      <c r="BH55" s="373"/>
      <c r="BI55" s="373"/>
      <c r="BJ55" s="373"/>
      <c r="BK55" s="373"/>
      <c r="BL55" s="373"/>
      <c r="BM55" s="373"/>
      <c r="BN55" s="373"/>
      <c r="BO55" s="373"/>
      <c r="BP55" s="373"/>
      <c r="BQ55" s="373"/>
      <c r="BR55" s="373"/>
      <c r="BS55" s="374">
        <f t="shared" si="2"/>
        <v>0</v>
      </c>
      <c r="BT55" s="374">
        <f t="shared" si="16"/>
        <v>0</v>
      </c>
      <c r="BU55" s="374">
        <f t="shared" si="16"/>
        <v>0</v>
      </c>
      <c r="BV55" s="374">
        <f t="shared" si="16"/>
        <v>0</v>
      </c>
      <c r="BW55" s="374">
        <f t="shared" si="16"/>
        <v>0</v>
      </c>
      <c r="BX55" s="374">
        <f t="shared" si="16"/>
        <v>0</v>
      </c>
      <c r="BY55" s="374">
        <f t="shared" si="28"/>
        <v>0</v>
      </c>
      <c r="BZ55" s="374">
        <f t="shared" si="28"/>
        <v>0</v>
      </c>
      <c r="CA55" s="374">
        <f t="shared" si="28"/>
        <v>0</v>
      </c>
      <c r="CB55" s="374">
        <f t="shared" si="28"/>
        <v>0</v>
      </c>
      <c r="CC55" s="374">
        <f t="shared" si="28"/>
        <v>0</v>
      </c>
      <c r="CD55" s="374">
        <f t="shared" si="28"/>
        <v>0</v>
      </c>
      <c r="CE55" s="374">
        <f t="shared" si="28"/>
        <v>0</v>
      </c>
      <c r="CF55" s="374">
        <f t="shared" si="28"/>
        <v>0</v>
      </c>
      <c r="CG55" s="374">
        <f t="shared" si="28"/>
        <v>0</v>
      </c>
      <c r="CH55" s="374">
        <f t="shared" si="28"/>
        <v>0</v>
      </c>
      <c r="CI55" s="374">
        <f t="shared" si="28"/>
        <v>0</v>
      </c>
      <c r="CJ55" s="368"/>
      <c r="CK55" s="368"/>
      <c r="CL55" s="373"/>
      <c r="CM55" s="375"/>
      <c r="CN55" s="371" t="s">
        <v>176</v>
      </c>
      <c r="CO55" s="373"/>
      <c r="CP55" s="373"/>
      <c r="CQ55" s="374">
        <f t="shared" si="4"/>
        <v>0</v>
      </c>
      <c r="CR55" s="373"/>
      <c r="CS55" s="373"/>
      <c r="CT55" s="374">
        <f t="shared" si="5"/>
        <v>0</v>
      </c>
      <c r="CU55" s="375"/>
      <c r="CV55" s="368"/>
      <c r="CW55" s="368"/>
      <c r="CX55" s="368"/>
      <c r="CY55" s="368"/>
      <c r="CZ55" s="368"/>
      <c r="DA55" s="368"/>
      <c r="DB55" s="368"/>
      <c r="DC55" s="368"/>
      <c r="DD55" s="368"/>
      <c r="DE55" s="368"/>
      <c r="DF55" s="368"/>
      <c r="DG55" s="375"/>
      <c r="DH55" s="371" t="s">
        <v>176</v>
      </c>
      <c r="DI55" s="373"/>
      <c r="DJ55" s="373"/>
      <c r="DK55" s="374">
        <f t="shared" si="26"/>
        <v>0</v>
      </c>
      <c r="DL55" s="373"/>
      <c r="DM55" s="373"/>
      <c r="DN55" s="374">
        <f t="shared" si="6"/>
        <v>0</v>
      </c>
      <c r="DO55" s="368"/>
      <c r="DP55" s="371" t="str">
        <f t="shared" si="17"/>
        <v/>
      </c>
      <c r="DQ55" s="374">
        <f t="shared" si="18"/>
        <v>0</v>
      </c>
      <c r="DR55" s="374">
        <f t="shared" si="7"/>
        <v>0</v>
      </c>
      <c r="DS55" s="374">
        <f t="shared" si="8"/>
        <v>0</v>
      </c>
      <c r="DT55" s="374">
        <f t="shared" si="19"/>
        <v>0</v>
      </c>
      <c r="DU55" s="374">
        <f t="shared" si="20"/>
        <v>0</v>
      </c>
      <c r="DV55" s="374">
        <f>Deduct_dependent * COUNTIFS(Part_8!$A:$A, $EV55)</f>
        <v>0</v>
      </c>
      <c r="DW55" s="374">
        <f t="shared" si="9"/>
        <v>0</v>
      </c>
      <c r="DX55" s="374">
        <f t="shared" si="10"/>
        <v>0</v>
      </c>
      <c r="DY55" s="374">
        <f t="shared" si="11"/>
        <v>0</v>
      </c>
      <c r="DZ55" s="374">
        <f t="shared" si="12"/>
        <v>0</v>
      </c>
      <c r="EA55" s="373"/>
      <c r="EB55" s="373"/>
      <c r="EC55" s="373"/>
      <c r="ED55" s="374" t="str">
        <f t="shared" si="21"/>
        <v/>
      </c>
      <c r="EE55" s="374"/>
      <c r="EF55" s="374" t="str">
        <f>IF(AND($AN55 = "", $AO55 = "", $AP55 = "", $AQ55 = "", $AR55 = "", $AS55 = "", $AT55 = "", $AU55 = "", $AV55 = "", $AW55 = "", $AX55 = "", $AY55 = "", $AZ55 = "", $BA55 = "", $BB55 = "",
$BD55= "", $BE55 = "", $BF55 = "", $BG55 = "", $BH55 = "", $BI55 = "", $BJ55 = "", $BK55 = "", $BL55 = "", $BM55 = "", $BN55 = "", $BO55 = "", $BP55 = "", $BQ55 = "", $BR55 = ""), "",
IF($DZ55 &lt;= Claim_for_Reimbursement_CAT!$F$24, Claim_for_Reimbursement_CAT!$H$24,
IF(AND($DZ55 &gt;= Claim_for_Reimbursement_CAT!$D$25, $DZ55 &lt;= Claim_for_Reimbursement_CAT!$F$25), Claim_for_Reimbursement_CAT!$H$25,
IF(AND($DZ55 &gt;= Claim_for_Reimbursement_CAT!$D$26, $DZ55 &lt;= Claim_for_Reimbursement_CAT!$F$26), Claim_for_Reimbursement_CAT!$H$26,
IF(AND($DZ55 &gt;= Claim_for_Reimbursement_CAT!$D$27, $DZ55 &lt;= Claim_for_Reimbursement_CAT!$F$27), Claim_for_Reimbursement_CAT!$H$27,
IF(AND($DZ55 &gt;= Claim_for_Reimbursement_CAT!$D$28, $DZ55 &lt;= Claim_for_Reimbursement_CAT!$F$28), Claim_for_Reimbursement_CAT!$H$28,
IF(AND($DZ55 &gt;= Claim_for_Reimbursement_CAT!$D$29, $DZ55 &lt;= Claim_for_Reimbursement_CAT!$F$29), Claim_for_Reimbursement_CAT!$H$29,
IF(AND($DZ55 &gt;= Claim_for_Reimbursement_CAT!$D$30, $DZ55 &lt;= Claim_for_Reimbursement_CAT!$F$30), Claim_for_Reimbursement_CAT!$H$30,
IF(AND($DZ55 &gt;= Claim_for_Reimbursement_CAT!$D$31, $DZ55 &lt;= Claim_for_Reimbursement_CAT!$F$31), Claim_for_Reimbursement_CAT!$H$31,
IF(AND($DZ55 &gt;= Claim_for_Reimbursement_CAT!$D$32, $DZ55 &lt;= Claim_for_Reimbursement_CAT!$F$32), Claim_for_Reimbursement_CAT!$H$32,
IF(AND($DZ55 &gt;= Claim_for_Reimbursement_CAT!$D$33, $DZ55 &lt;= Claim_for_Reimbursement_CAT!$F$33), Claim_for_Reimbursement_CAT!$H$33,
IF(AND($DZ55 &gt;= Claim_for_Reimbursement_CAT!$D$34, $DZ55 &lt;= Claim_for_Reimbursement_CAT!$F$34), Claim_for_Reimbursement_CAT!$H$34, Claim_for_Reimbursement_CAT!$H$35))))))))))))</f>
        <v/>
      </c>
      <c r="EG55" s="373"/>
      <c r="EH55" s="373"/>
      <c r="EI55" s="373"/>
      <c r="EJ55" s="373"/>
      <c r="EK55" s="373"/>
      <c r="EL55" s="368"/>
      <c r="EM55" s="373"/>
      <c r="EN55" s="373"/>
      <c r="ES55" s="376" t="str">
        <f t="shared" si="13"/>
        <v/>
      </c>
      <c r="ET55" s="377" t="str">
        <f t="shared" si="22"/>
        <v xml:space="preserve">    </v>
      </c>
      <c r="EU55" s="377" t="str">
        <f t="shared" si="23"/>
        <v/>
      </c>
      <c r="EV55" s="377" t="str">
        <f t="shared" si="24"/>
        <v xml:space="preserve">50   </v>
      </c>
      <c r="EW55" s="378" t="str">
        <f>IF($H55 = "", "",
IF(OR($H55 = Lists_and_controls!$AO$9, $H55 = Lists_and_controls!$AO$11, $H55 = Lists_and_controls!$AO$14, $H55 = Lists_and_controls!$AO$16), MAX(Day_30),
IF(OR($H55 = Lists_and_controls!$AO$6, $H55 = Lists_and_controls!$AO$8, $H55 = Lists_and_controls!$AO$10, $H55 = Lists_and_controls!$AO$12, $H55 = Lists_and_controls!$AO$13, $H55 = Lists_and_controls!$AO$15, $H55 = Lists_and_controls!$AO$17), MAX(Day_31),
IF($H55 = Lists_and_controls!$AO$7, IF(INDEX(Leap_Year_YN, MATCH($G55, Year_2, 0)) = 1, MAX(Day_Feb_LY), MAX(Day_Feb) )))))</f>
        <v/>
      </c>
      <c r="EX55" s="377" t="str">
        <f t="shared" si="25"/>
        <v xml:space="preserve">  </v>
      </c>
      <c r="EY55" s="378"/>
    </row>
    <row r="56" spans="1:155" s="321" customFormat="1" ht="14" hidden="1" x14ac:dyDescent="0.3">
      <c r="A56" s="367">
        <v>51</v>
      </c>
      <c r="B56" s="368"/>
      <c r="C56" s="368"/>
      <c r="D56" s="368"/>
      <c r="E56" s="368"/>
      <c r="F56" s="368"/>
      <c r="G56" s="368"/>
      <c r="H56" s="368"/>
      <c r="I56" s="368"/>
      <c r="J56" s="369" t="str">
        <f t="shared" si="0"/>
        <v/>
      </c>
      <c r="K56" s="370" t="str">
        <f t="shared" si="1"/>
        <v/>
      </c>
      <c r="L56" s="368"/>
      <c r="M56" s="368"/>
      <c r="N56" s="368"/>
      <c r="O56" s="368"/>
      <c r="P56" s="368"/>
      <c r="Q56" s="368"/>
      <c r="R56" s="368"/>
      <c r="S56" s="371" t="str">
        <f t="shared" si="14"/>
        <v/>
      </c>
      <c r="T56" s="368"/>
      <c r="U56" s="368"/>
      <c r="V56" s="372"/>
      <c r="W56" s="372"/>
      <c r="X56" s="368"/>
      <c r="Y56" s="372"/>
      <c r="Z56" s="368"/>
      <c r="AA56" s="368"/>
      <c r="AB56" s="368"/>
      <c r="AC56" s="368"/>
      <c r="AD56" s="368"/>
      <c r="AE56" s="368"/>
      <c r="AF56" s="368"/>
      <c r="AG56" s="368"/>
      <c r="AH56" s="368"/>
      <c r="AI56" s="368"/>
      <c r="AJ56" s="368"/>
      <c r="AK56" s="373"/>
      <c r="AL56" s="368"/>
      <c r="AM56" s="373"/>
      <c r="AN56" s="373"/>
      <c r="AO56" s="373"/>
      <c r="AP56" s="373"/>
      <c r="AQ56" s="373"/>
      <c r="AR56" s="373"/>
      <c r="AS56" s="373"/>
      <c r="AT56" s="373"/>
      <c r="AU56" s="373"/>
      <c r="AV56" s="373"/>
      <c r="AW56" s="373"/>
      <c r="AX56" s="373"/>
      <c r="AY56" s="373"/>
      <c r="AZ56" s="373"/>
      <c r="BA56" s="373"/>
      <c r="BB56" s="373"/>
      <c r="BC56" s="374">
        <f t="shared" si="15"/>
        <v>0</v>
      </c>
      <c r="BD56" s="373"/>
      <c r="BE56" s="373"/>
      <c r="BF56" s="373"/>
      <c r="BG56" s="373"/>
      <c r="BH56" s="373"/>
      <c r="BI56" s="373"/>
      <c r="BJ56" s="373"/>
      <c r="BK56" s="373"/>
      <c r="BL56" s="373"/>
      <c r="BM56" s="373"/>
      <c r="BN56" s="373"/>
      <c r="BO56" s="373"/>
      <c r="BP56" s="373"/>
      <c r="BQ56" s="373"/>
      <c r="BR56" s="373"/>
      <c r="BS56" s="374">
        <f t="shared" si="2"/>
        <v>0</v>
      </c>
      <c r="BT56" s="374">
        <f t="shared" si="16"/>
        <v>0</v>
      </c>
      <c r="BU56" s="374">
        <f t="shared" si="16"/>
        <v>0</v>
      </c>
      <c r="BV56" s="374">
        <f t="shared" si="16"/>
        <v>0</v>
      </c>
      <c r="BW56" s="374">
        <f t="shared" si="16"/>
        <v>0</v>
      </c>
      <c r="BX56" s="374">
        <f t="shared" si="16"/>
        <v>0</v>
      </c>
      <c r="BY56" s="374">
        <f t="shared" si="28"/>
        <v>0</v>
      </c>
      <c r="BZ56" s="374">
        <f t="shared" si="28"/>
        <v>0</v>
      </c>
      <c r="CA56" s="374">
        <f t="shared" si="28"/>
        <v>0</v>
      </c>
      <c r="CB56" s="374">
        <f t="shared" si="28"/>
        <v>0</v>
      </c>
      <c r="CC56" s="374">
        <f t="shared" si="28"/>
        <v>0</v>
      </c>
      <c r="CD56" s="374">
        <f t="shared" si="28"/>
        <v>0</v>
      </c>
      <c r="CE56" s="374">
        <f t="shared" si="28"/>
        <v>0</v>
      </c>
      <c r="CF56" s="374">
        <f t="shared" si="28"/>
        <v>0</v>
      </c>
      <c r="CG56" s="374">
        <f t="shared" si="28"/>
        <v>0</v>
      </c>
      <c r="CH56" s="374">
        <f t="shared" si="28"/>
        <v>0</v>
      </c>
      <c r="CI56" s="374">
        <f t="shared" si="28"/>
        <v>0</v>
      </c>
      <c r="CJ56" s="368"/>
      <c r="CK56" s="368"/>
      <c r="CL56" s="373"/>
      <c r="CM56" s="375"/>
      <c r="CN56" s="371" t="s">
        <v>176</v>
      </c>
      <c r="CO56" s="373"/>
      <c r="CP56" s="373"/>
      <c r="CQ56" s="374">
        <f t="shared" si="4"/>
        <v>0</v>
      </c>
      <c r="CR56" s="373"/>
      <c r="CS56" s="373"/>
      <c r="CT56" s="374">
        <f t="shared" si="5"/>
        <v>0</v>
      </c>
      <c r="CU56" s="375"/>
      <c r="CV56" s="368"/>
      <c r="CW56" s="368"/>
      <c r="CX56" s="368"/>
      <c r="CY56" s="368"/>
      <c r="CZ56" s="368"/>
      <c r="DA56" s="368"/>
      <c r="DB56" s="368"/>
      <c r="DC56" s="368"/>
      <c r="DD56" s="368"/>
      <c r="DE56" s="368"/>
      <c r="DF56" s="368"/>
      <c r="DG56" s="375"/>
      <c r="DH56" s="371" t="s">
        <v>176</v>
      </c>
      <c r="DI56" s="373"/>
      <c r="DJ56" s="373"/>
      <c r="DK56" s="374">
        <f t="shared" si="26"/>
        <v>0</v>
      </c>
      <c r="DL56" s="373"/>
      <c r="DM56" s="373"/>
      <c r="DN56" s="374">
        <f t="shared" si="6"/>
        <v>0</v>
      </c>
      <c r="DO56" s="368"/>
      <c r="DP56" s="371" t="str">
        <f t="shared" si="17"/>
        <v/>
      </c>
      <c r="DQ56" s="374">
        <f t="shared" si="18"/>
        <v>0</v>
      </c>
      <c r="DR56" s="374">
        <f t="shared" si="7"/>
        <v>0</v>
      </c>
      <c r="DS56" s="374">
        <f t="shared" si="8"/>
        <v>0</v>
      </c>
      <c r="DT56" s="374">
        <f t="shared" si="19"/>
        <v>0</v>
      </c>
      <c r="DU56" s="374">
        <f t="shared" si="20"/>
        <v>0</v>
      </c>
      <c r="DV56" s="374">
        <f>Deduct_dependent * COUNTIFS(Part_8!$A:$A, $EV56)</f>
        <v>0</v>
      </c>
      <c r="DW56" s="374">
        <f t="shared" si="9"/>
        <v>0</v>
      </c>
      <c r="DX56" s="374">
        <f t="shared" si="10"/>
        <v>0</v>
      </c>
      <c r="DY56" s="374">
        <f t="shared" si="11"/>
        <v>0</v>
      </c>
      <c r="DZ56" s="374">
        <f t="shared" si="12"/>
        <v>0</v>
      </c>
      <c r="EA56" s="373"/>
      <c r="EB56" s="373"/>
      <c r="EC56" s="373"/>
      <c r="ED56" s="374" t="str">
        <f t="shared" si="21"/>
        <v/>
      </c>
      <c r="EE56" s="374"/>
      <c r="EF56" s="374" t="str">
        <f>IF(AND($AN56 = "", $AO56 = "", $AP56 = "", $AQ56 = "", $AR56 = "", $AS56 = "", $AT56 = "", $AU56 = "", $AV56 = "", $AW56 = "", $AX56 = "", $AY56 = "", $AZ56 = "", $BA56 = "", $BB56 = "",
$BD56= "", $BE56 = "", $BF56 = "", $BG56 = "", $BH56 = "", $BI56 = "", $BJ56 = "", $BK56 = "", $BL56 = "", $BM56 = "", $BN56 = "", $BO56 = "", $BP56 = "", $BQ56 = "", $BR56 = ""), "",
IF($DZ56 &lt;= Claim_for_Reimbursement_CAT!$F$24, Claim_for_Reimbursement_CAT!$H$24,
IF(AND($DZ56 &gt;= Claim_for_Reimbursement_CAT!$D$25, $DZ56 &lt;= Claim_for_Reimbursement_CAT!$F$25), Claim_for_Reimbursement_CAT!$H$25,
IF(AND($DZ56 &gt;= Claim_for_Reimbursement_CAT!$D$26, $DZ56 &lt;= Claim_for_Reimbursement_CAT!$F$26), Claim_for_Reimbursement_CAT!$H$26,
IF(AND($DZ56 &gt;= Claim_for_Reimbursement_CAT!$D$27, $DZ56 &lt;= Claim_for_Reimbursement_CAT!$F$27), Claim_for_Reimbursement_CAT!$H$27,
IF(AND($DZ56 &gt;= Claim_for_Reimbursement_CAT!$D$28, $DZ56 &lt;= Claim_for_Reimbursement_CAT!$F$28), Claim_for_Reimbursement_CAT!$H$28,
IF(AND($DZ56 &gt;= Claim_for_Reimbursement_CAT!$D$29, $DZ56 &lt;= Claim_for_Reimbursement_CAT!$F$29), Claim_for_Reimbursement_CAT!$H$29,
IF(AND($DZ56 &gt;= Claim_for_Reimbursement_CAT!$D$30, $DZ56 &lt;= Claim_for_Reimbursement_CAT!$F$30), Claim_for_Reimbursement_CAT!$H$30,
IF(AND($DZ56 &gt;= Claim_for_Reimbursement_CAT!$D$31, $DZ56 &lt;= Claim_for_Reimbursement_CAT!$F$31), Claim_for_Reimbursement_CAT!$H$31,
IF(AND($DZ56 &gt;= Claim_for_Reimbursement_CAT!$D$32, $DZ56 &lt;= Claim_for_Reimbursement_CAT!$F$32), Claim_for_Reimbursement_CAT!$H$32,
IF(AND($DZ56 &gt;= Claim_for_Reimbursement_CAT!$D$33, $DZ56 &lt;= Claim_for_Reimbursement_CAT!$F$33), Claim_for_Reimbursement_CAT!$H$33,
IF(AND($DZ56 &gt;= Claim_for_Reimbursement_CAT!$D$34, $DZ56 &lt;= Claim_for_Reimbursement_CAT!$F$34), Claim_for_Reimbursement_CAT!$H$34, Claim_for_Reimbursement_CAT!$H$35))))))))))))</f>
        <v/>
      </c>
      <c r="EG56" s="373"/>
      <c r="EH56" s="373"/>
      <c r="EI56" s="373"/>
      <c r="EJ56" s="373"/>
      <c r="EK56" s="373"/>
      <c r="EL56" s="368"/>
      <c r="EM56" s="373"/>
      <c r="EN56" s="373"/>
      <c r="ES56" s="376" t="str">
        <f t="shared" si="13"/>
        <v/>
      </c>
      <c r="ET56" s="377" t="str">
        <f t="shared" si="22"/>
        <v xml:space="preserve">    </v>
      </c>
      <c r="EU56" s="377" t="str">
        <f t="shared" si="23"/>
        <v/>
      </c>
      <c r="EV56" s="377" t="str">
        <f t="shared" si="24"/>
        <v xml:space="preserve">51   </v>
      </c>
      <c r="EW56" s="378" t="str">
        <f>IF($H56 = "", "",
IF(OR($H56 = Lists_and_controls!$AO$9, $H56 = Lists_and_controls!$AO$11, $H56 = Lists_and_controls!$AO$14, $H56 = Lists_and_controls!$AO$16), MAX(Day_30),
IF(OR($H56 = Lists_and_controls!$AO$6, $H56 = Lists_and_controls!$AO$8, $H56 = Lists_and_controls!$AO$10, $H56 = Lists_and_controls!$AO$12, $H56 = Lists_and_controls!$AO$13, $H56 = Lists_and_controls!$AO$15, $H56 = Lists_and_controls!$AO$17), MAX(Day_31),
IF($H56 = Lists_and_controls!$AO$7, IF(INDEX(Leap_Year_YN, MATCH($G56, Year_2, 0)) = 1, MAX(Day_Feb_LY), MAX(Day_Feb) )))))</f>
        <v/>
      </c>
      <c r="EX56" s="377" t="str">
        <f t="shared" si="25"/>
        <v xml:space="preserve">  </v>
      </c>
      <c r="EY56" s="378"/>
    </row>
    <row r="57" spans="1:155" s="321" customFormat="1" ht="14" hidden="1" x14ac:dyDescent="0.3">
      <c r="A57" s="367">
        <v>52</v>
      </c>
      <c r="B57" s="368"/>
      <c r="C57" s="368"/>
      <c r="D57" s="368"/>
      <c r="E57" s="368"/>
      <c r="F57" s="368"/>
      <c r="G57" s="368"/>
      <c r="H57" s="368"/>
      <c r="I57" s="368"/>
      <c r="J57" s="369" t="str">
        <f t="shared" si="0"/>
        <v/>
      </c>
      <c r="K57" s="370" t="str">
        <f t="shared" si="1"/>
        <v/>
      </c>
      <c r="L57" s="368"/>
      <c r="M57" s="368"/>
      <c r="N57" s="368"/>
      <c r="O57" s="368"/>
      <c r="P57" s="368"/>
      <c r="Q57" s="368"/>
      <c r="R57" s="368"/>
      <c r="S57" s="371" t="str">
        <f t="shared" si="14"/>
        <v/>
      </c>
      <c r="T57" s="368"/>
      <c r="U57" s="368"/>
      <c r="V57" s="372"/>
      <c r="W57" s="372"/>
      <c r="X57" s="368"/>
      <c r="Y57" s="372"/>
      <c r="Z57" s="368"/>
      <c r="AA57" s="368"/>
      <c r="AB57" s="368"/>
      <c r="AC57" s="368"/>
      <c r="AD57" s="368"/>
      <c r="AE57" s="368"/>
      <c r="AF57" s="368"/>
      <c r="AG57" s="368"/>
      <c r="AH57" s="368"/>
      <c r="AI57" s="368"/>
      <c r="AJ57" s="368"/>
      <c r="AK57" s="373"/>
      <c r="AL57" s="368"/>
      <c r="AM57" s="373"/>
      <c r="AN57" s="373"/>
      <c r="AO57" s="373"/>
      <c r="AP57" s="373"/>
      <c r="AQ57" s="373"/>
      <c r="AR57" s="373"/>
      <c r="AS57" s="373"/>
      <c r="AT57" s="373"/>
      <c r="AU57" s="373"/>
      <c r="AV57" s="373"/>
      <c r="AW57" s="373"/>
      <c r="AX57" s="373"/>
      <c r="AY57" s="373"/>
      <c r="AZ57" s="373"/>
      <c r="BA57" s="373"/>
      <c r="BB57" s="373"/>
      <c r="BC57" s="374">
        <f t="shared" si="15"/>
        <v>0</v>
      </c>
      <c r="BD57" s="373"/>
      <c r="BE57" s="373"/>
      <c r="BF57" s="373"/>
      <c r="BG57" s="373"/>
      <c r="BH57" s="373"/>
      <c r="BI57" s="373"/>
      <c r="BJ57" s="373"/>
      <c r="BK57" s="373"/>
      <c r="BL57" s="373"/>
      <c r="BM57" s="373"/>
      <c r="BN57" s="373"/>
      <c r="BO57" s="373"/>
      <c r="BP57" s="373"/>
      <c r="BQ57" s="373"/>
      <c r="BR57" s="373"/>
      <c r="BS57" s="374">
        <f t="shared" si="2"/>
        <v>0</v>
      </c>
      <c r="BT57" s="374">
        <f t="shared" si="16"/>
        <v>0</v>
      </c>
      <c r="BU57" s="374">
        <f t="shared" si="16"/>
        <v>0</v>
      </c>
      <c r="BV57" s="374">
        <f t="shared" si="16"/>
        <v>0</v>
      </c>
      <c r="BW57" s="374">
        <f t="shared" si="16"/>
        <v>0</v>
      </c>
      <c r="BX57" s="374">
        <f t="shared" si="16"/>
        <v>0</v>
      </c>
      <c r="BY57" s="374">
        <f t="shared" si="28"/>
        <v>0</v>
      </c>
      <c r="BZ57" s="374">
        <f t="shared" si="28"/>
        <v>0</v>
      </c>
      <c r="CA57" s="374">
        <f t="shared" si="28"/>
        <v>0</v>
      </c>
      <c r="CB57" s="374">
        <f t="shared" si="28"/>
        <v>0</v>
      </c>
      <c r="CC57" s="374">
        <f t="shared" si="28"/>
        <v>0</v>
      </c>
      <c r="CD57" s="374">
        <f t="shared" si="28"/>
        <v>0</v>
      </c>
      <c r="CE57" s="374">
        <f t="shared" si="28"/>
        <v>0</v>
      </c>
      <c r="CF57" s="374">
        <f t="shared" si="28"/>
        <v>0</v>
      </c>
      <c r="CG57" s="374">
        <f t="shared" si="28"/>
        <v>0</v>
      </c>
      <c r="CH57" s="374">
        <f t="shared" si="28"/>
        <v>0</v>
      </c>
      <c r="CI57" s="374">
        <f t="shared" si="28"/>
        <v>0</v>
      </c>
      <c r="CJ57" s="368"/>
      <c r="CK57" s="368"/>
      <c r="CL57" s="373"/>
      <c r="CM57" s="375"/>
      <c r="CN57" s="371" t="s">
        <v>176</v>
      </c>
      <c r="CO57" s="373"/>
      <c r="CP57" s="373"/>
      <c r="CQ57" s="374">
        <f t="shared" si="4"/>
        <v>0</v>
      </c>
      <c r="CR57" s="373"/>
      <c r="CS57" s="373"/>
      <c r="CT57" s="374">
        <f t="shared" si="5"/>
        <v>0</v>
      </c>
      <c r="CU57" s="375"/>
      <c r="CV57" s="368"/>
      <c r="CW57" s="368"/>
      <c r="CX57" s="368"/>
      <c r="CY57" s="368"/>
      <c r="CZ57" s="368"/>
      <c r="DA57" s="368"/>
      <c r="DB57" s="368"/>
      <c r="DC57" s="368"/>
      <c r="DD57" s="368"/>
      <c r="DE57" s="368"/>
      <c r="DF57" s="368"/>
      <c r="DG57" s="375"/>
      <c r="DH57" s="371" t="s">
        <v>176</v>
      </c>
      <c r="DI57" s="373"/>
      <c r="DJ57" s="373"/>
      <c r="DK57" s="374">
        <f t="shared" si="26"/>
        <v>0</v>
      </c>
      <c r="DL57" s="373"/>
      <c r="DM57" s="373"/>
      <c r="DN57" s="374">
        <f t="shared" si="6"/>
        <v>0</v>
      </c>
      <c r="DO57" s="368"/>
      <c r="DP57" s="371" t="str">
        <f t="shared" si="17"/>
        <v/>
      </c>
      <c r="DQ57" s="374">
        <f t="shared" si="18"/>
        <v>0</v>
      </c>
      <c r="DR57" s="374">
        <f t="shared" si="7"/>
        <v>0</v>
      </c>
      <c r="DS57" s="374">
        <f t="shared" si="8"/>
        <v>0</v>
      </c>
      <c r="DT57" s="374">
        <f t="shared" si="19"/>
        <v>0</v>
      </c>
      <c r="DU57" s="374">
        <f t="shared" si="20"/>
        <v>0</v>
      </c>
      <c r="DV57" s="374">
        <f>Deduct_dependent * COUNTIFS(Part_8!$A:$A, $EV57)</f>
        <v>0</v>
      </c>
      <c r="DW57" s="374">
        <f t="shared" si="9"/>
        <v>0</v>
      </c>
      <c r="DX57" s="374">
        <f t="shared" si="10"/>
        <v>0</v>
      </c>
      <c r="DY57" s="374">
        <f t="shared" si="11"/>
        <v>0</v>
      </c>
      <c r="DZ57" s="374">
        <f t="shared" si="12"/>
        <v>0</v>
      </c>
      <c r="EA57" s="373"/>
      <c r="EB57" s="373"/>
      <c r="EC57" s="373"/>
      <c r="ED57" s="374" t="str">
        <f t="shared" si="21"/>
        <v/>
      </c>
      <c r="EE57" s="374"/>
      <c r="EF57" s="374" t="str">
        <f>IF(AND($AN57 = "", $AO57 = "", $AP57 = "", $AQ57 = "", $AR57 = "", $AS57 = "", $AT57 = "", $AU57 = "", $AV57 = "", $AW57 = "", $AX57 = "", $AY57 = "", $AZ57 = "", $BA57 = "", $BB57 = "",
$BD57= "", $BE57 = "", $BF57 = "", $BG57 = "", $BH57 = "", $BI57 = "", $BJ57 = "", $BK57 = "", $BL57 = "", $BM57 = "", $BN57 = "", $BO57 = "", $BP57 = "", $BQ57 = "", $BR57 = ""), "",
IF($DZ57 &lt;= Claim_for_Reimbursement_CAT!$F$24, Claim_for_Reimbursement_CAT!$H$24,
IF(AND($DZ57 &gt;= Claim_for_Reimbursement_CAT!$D$25, $DZ57 &lt;= Claim_for_Reimbursement_CAT!$F$25), Claim_for_Reimbursement_CAT!$H$25,
IF(AND($DZ57 &gt;= Claim_for_Reimbursement_CAT!$D$26, $DZ57 &lt;= Claim_for_Reimbursement_CAT!$F$26), Claim_for_Reimbursement_CAT!$H$26,
IF(AND($DZ57 &gt;= Claim_for_Reimbursement_CAT!$D$27, $DZ57 &lt;= Claim_for_Reimbursement_CAT!$F$27), Claim_for_Reimbursement_CAT!$H$27,
IF(AND($DZ57 &gt;= Claim_for_Reimbursement_CAT!$D$28, $DZ57 &lt;= Claim_for_Reimbursement_CAT!$F$28), Claim_for_Reimbursement_CAT!$H$28,
IF(AND($DZ57 &gt;= Claim_for_Reimbursement_CAT!$D$29, $DZ57 &lt;= Claim_for_Reimbursement_CAT!$F$29), Claim_for_Reimbursement_CAT!$H$29,
IF(AND($DZ57 &gt;= Claim_for_Reimbursement_CAT!$D$30, $DZ57 &lt;= Claim_for_Reimbursement_CAT!$F$30), Claim_for_Reimbursement_CAT!$H$30,
IF(AND($DZ57 &gt;= Claim_for_Reimbursement_CAT!$D$31, $DZ57 &lt;= Claim_for_Reimbursement_CAT!$F$31), Claim_for_Reimbursement_CAT!$H$31,
IF(AND($DZ57 &gt;= Claim_for_Reimbursement_CAT!$D$32, $DZ57 &lt;= Claim_for_Reimbursement_CAT!$F$32), Claim_for_Reimbursement_CAT!$H$32,
IF(AND($DZ57 &gt;= Claim_for_Reimbursement_CAT!$D$33, $DZ57 &lt;= Claim_for_Reimbursement_CAT!$F$33), Claim_for_Reimbursement_CAT!$H$33,
IF(AND($DZ57 &gt;= Claim_for_Reimbursement_CAT!$D$34, $DZ57 &lt;= Claim_for_Reimbursement_CAT!$F$34), Claim_for_Reimbursement_CAT!$H$34, Claim_for_Reimbursement_CAT!$H$35))))))))))))</f>
        <v/>
      </c>
      <c r="EG57" s="373"/>
      <c r="EH57" s="373"/>
      <c r="EI57" s="373"/>
      <c r="EJ57" s="373"/>
      <c r="EK57" s="373"/>
      <c r="EL57" s="368"/>
      <c r="EM57" s="373"/>
      <c r="EN57" s="373"/>
      <c r="ES57" s="376" t="str">
        <f t="shared" si="13"/>
        <v/>
      </c>
      <c r="ET57" s="377" t="str">
        <f t="shared" si="22"/>
        <v xml:space="preserve">    </v>
      </c>
      <c r="EU57" s="377" t="str">
        <f t="shared" si="23"/>
        <v/>
      </c>
      <c r="EV57" s="377" t="str">
        <f t="shared" si="24"/>
        <v xml:space="preserve">52   </v>
      </c>
      <c r="EW57" s="378" t="str">
        <f>IF($H57 = "", "",
IF(OR($H57 = Lists_and_controls!$AO$9, $H57 = Lists_and_controls!$AO$11, $H57 = Lists_and_controls!$AO$14, $H57 = Lists_and_controls!$AO$16), MAX(Day_30),
IF(OR($H57 = Lists_and_controls!$AO$6, $H57 = Lists_and_controls!$AO$8, $H57 = Lists_and_controls!$AO$10, $H57 = Lists_and_controls!$AO$12, $H57 = Lists_and_controls!$AO$13, $H57 = Lists_and_controls!$AO$15, $H57 = Lists_and_controls!$AO$17), MAX(Day_31),
IF($H57 = Lists_and_controls!$AO$7, IF(INDEX(Leap_Year_YN, MATCH($G57, Year_2, 0)) = 1, MAX(Day_Feb_LY), MAX(Day_Feb) )))))</f>
        <v/>
      </c>
      <c r="EX57" s="377" t="str">
        <f t="shared" si="25"/>
        <v xml:space="preserve">  </v>
      </c>
      <c r="EY57" s="378"/>
    </row>
    <row r="58" spans="1:155" s="321" customFormat="1" ht="14" hidden="1" x14ac:dyDescent="0.3">
      <c r="A58" s="367">
        <v>53</v>
      </c>
      <c r="B58" s="368"/>
      <c r="C58" s="368"/>
      <c r="D58" s="368"/>
      <c r="E58" s="368"/>
      <c r="F58" s="368"/>
      <c r="G58" s="368"/>
      <c r="H58" s="368"/>
      <c r="I58" s="368"/>
      <c r="J58" s="369" t="str">
        <f t="shared" si="0"/>
        <v/>
      </c>
      <c r="K58" s="370" t="str">
        <f t="shared" si="1"/>
        <v/>
      </c>
      <c r="L58" s="368"/>
      <c r="M58" s="368"/>
      <c r="N58" s="368"/>
      <c r="O58" s="368"/>
      <c r="P58" s="368"/>
      <c r="Q58" s="368"/>
      <c r="R58" s="368"/>
      <c r="S58" s="371" t="str">
        <f t="shared" si="14"/>
        <v/>
      </c>
      <c r="T58" s="368"/>
      <c r="U58" s="368"/>
      <c r="V58" s="372"/>
      <c r="W58" s="372"/>
      <c r="X58" s="368"/>
      <c r="Y58" s="372"/>
      <c r="Z58" s="368"/>
      <c r="AA58" s="368"/>
      <c r="AB58" s="368"/>
      <c r="AC58" s="368"/>
      <c r="AD58" s="368"/>
      <c r="AE58" s="368"/>
      <c r="AF58" s="368"/>
      <c r="AG58" s="368"/>
      <c r="AH58" s="368"/>
      <c r="AI58" s="368"/>
      <c r="AJ58" s="368"/>
      <c r="AK58" s="373"/>
      <c r="AL58" s="368"/>
      <c r="AM58" s="373"/>
      <c r="AN58" s="373"/>
      <c r="AO58" s="373"/>
      <c r="AP58" s="373"/>
      <c r="AQ58" s="373"/>
      <c r="AR58" s="373"/>
      <c r="AS58" s="373"/>
      <c r="AT58" s="373"/>
      <c r="AU58" s="373"/>
      <c r="AV58" s="373"/>
      <c r="AW58" s="373"/>
      <c r="AX58" s="373"/>
      <c r="AY58" s="373"/>
      <c r="AZ58" s="373"/>
      <c r="BA58" s="373"/>
      <c r="BB58" s="373"/>
      <c r="BC58" s="374">
        <f t="shared" si="15"/>
        <v>0</v>
      </c>
      <c r="BD58" s="373"/>
      <c r="BE58" s="373"/>
      <c r="BF58" s="373"/>
      <c r="BG58" s="373"/>
      <c r="BH58" s="373"/>
      <c r="BI58" s="373"/>
      <c r="BJ58" s="373"/>
      <c r="BK58" s="373"/>
      <c r="BL58" s="373"/>
      <c r="BM58" s="373"/>
      <c r="BN58" s="373"/>
      <c r="BO58" s="373"/>
      <c r="BP58" s="373"/>
      <c r="BQ58" s="373"/>
      <c r="BR58" s="373"/>
      <c r="BS58" s="374">
        <f t="shared" si="2"/>
        <v>0</v>
      </c>
      <c r="BT58" s="374">
        <f t="shared" si="16"/>
        <v>0</v>
      </c>
      <c r="BU58" s="374">
        <f t="shared" si="16"/>
        <v>0</v>
      </c>
      <c r="BV58" s="374">
        <f t="shared" si="16"/>
        <v>0</v>
      </c>
      <c r="BW58" s="374">
        <f t="shared" si="16"/>
        <v>0</v>
      </c>
      <c r="BX58" s="374">
        <f t="shared" si="16"/>
        <v>0</v>
      </c>
      <c r="BY58" s="374">
        <f t="shared" si="28"/>
        <v>0</v>
      </c>
      <c r="BZ58" s="374">
        <f t="shared" si="28"/>
        <v>0</v>
      </c>
      <c r="CA58" s="374">
        <f t="shared" si="28"/>
        <v>0</v>
      </c>
      <c r="CB58" s="374">
        <f t="shared" si="28"/>
        <v>0</v>
      </c>
      <c r="CC58" s="374">
        <f t="shared" si="28"/>
        <v>0</v>
      </c>
      <c r="CD58" s="374">
        <f t="shared" si="28"/>
        <v>0</v>
      </c>
      <c r="CE58" s="374">
        <f t="shared" si="28"/>
        <v>0</v>
      </c>
      <c r="CF58" s="374">
        <f t="shared" si="28"/>
        <v>0</v>
      </c>
      <c r="CG58" s="374">
        <f t="shared" si="28"/>
        <v>0</v>
      </c>
      <c r="CH58" s="374">
        <f t="shared" si="28"/>
        <v>0</v>
      </c>
      <c r="CI58" s="374">
        <f t="shared" si="28"/>
        <v>0</v>
      </c>
      <c r="CJ58" s="368"/>
      <c r="CK58" s="368"/>
      <c r="CL58" s="373"/>
      <c r="CM58" s="375"/>
      <c r="CN58" s="371" t="s">
        <v>176</v>
      </c>
      <c r="CO58" s="373"/>
      <c r="CP58" s="373"/>
      <c r="CQ58" s="374">
        <f t="shared" si="4"/>
        <v>0</v>
      </c>
      <c r="CR58" s="373"/>
      <c r="CS58" s="373"/>
      <c r="CT58" s="374">
        <f t="shared" si="5"/>
        <v>0</v>
      </c>
      <c r="CU58" s="375"/>
      <c r="CV58" s="368"/>
      <c r="CW58" s="368"/>
      <c r="CX58" s="368"/>
      <c r="CY58" s="368"/>
      <c r="CZ58" s="368"/>
      <c r="DA58" s="368"/>
      <c r="DB58" s="368"/>
      <c r="DC58" s="368"/>
      <c r="DD58" s="368"/>
      <c r="DE58" s="368"/>
      <c r="DF58" s="368"/>
      <c r="DG58" s="375"/>
      <c r="DH58" s="371" t="s">
        <v>176</v>
      </c>
      <c r="DI58" s="373"/>
      <c r="DJ58" s="373"/>
      <c r="DK58" s="374">
        <f t="shared" si="26"/>
        <v>0</v>
      </c>
      <c r="DL58" s="373"/>
      <c r="DM58" s="373"/>
      <c r="DN58" s="374">
        <f t="shared" si="6"/>
        <v>0</v>
      </c>
      <c r="DO58" s="368"/>
      <c r="DP58" s="371" t="str">
        <f t="shared" si="17"/>
        <v/>
      </c>
      <c r="DQ58" s="374">
        <f t="shared" si="18"/>
        <v>0</v>
      </c>
      <c r="DR58" s="374">
        <f t="shared" si="7"/>
        <v>0</v>
      </c>
      <c r="DS58" s="374">
        <f t="shared" si="8"/>
        <v>0</v>
      </c>
      <c r="DT58" s="374">
        <f t="shared" si="19"/>
        <v>0</v>
      </c>
      <c r="DU58" s="374">
        <f t="shared" si="20"/>
        <v>0</v>
      </c>
      <c r="DV58" s="374">
        <f>Deduct_dependent * COUNTIFS(Part_8!$A:$A, $EV58)</f>
        <v>0</v>
      </c>
      <c r="DW58" s="374">
        <f t="shared" si="9"/>
        <v>0</v>
      </c>
      <c r="DX58" s="374">
        <f t="shared" si="10"/>
        <v>0</v>
      </c>
      <c r="DY58" s="374">
        <f t="shared" si="11"/>
        <v>0</v>
      </c>
      <c r="DZ58" s="374">
        <f t="shared" si="12"/>
        <v>0</v>
      </c>
      <c r="EA58" s="373"/>
      <c r="EB58" s="373"/>
      <c r="EC58" s="373"/>
      <c r="ED58" s="374" t="str">
        <f t="shared" si="21"/>
        <v/>
      </c>
      <c r="EE58" s="374"/>
      <c r="EF58" s="374" t="str">
        <f>IF(AND($AN58 = "", $AO58 = "", $AP58 = "", $AQ58 = "", $AR58 = "", $AS58 = "", $AT58 = "", $AU58 = "", $AV58 = "", $AW58 = "", $AX58 = "", $AY58 = "", $AZ58 = "", $BA58 = "", $BB58 = "",
$BD58= "", $BE58 = "", $BF58 = "", $BG58 = "", $BH58 = "", $BI58 = "", $BJ58 = "", $BK58 = "", $BL58 = "", $BM58 = "", $BN58 = "", $BO58 = "", $BP58 = "", $BQ58 = "", $BR58 = ""), "",
IF($DZ58 &lt;= Claim_for_Reimbursement_CAT!$F$24, Claim_for_Reimbursement_CAT!$H$24,
IF(AND($DZ58 &gt;= Claim_for_Reimbursement_CAT!$D$25, $DZ58 &lt;= Claim_for_Reimbursement_CAT!$F$25), Claim_for_Reimbursement_CAT!$H$25,
IF(AND($DZ58 &gt;= Claim_for_Reimbursement_CAT!$D$26, $DZ58 &lt;= Claim_for_Reimbursement_CAT!$F$26), Claim_for_Reimbursement_CAT!$H$26,
IF(AND($DZ58 &gt;= Claim_for_Reimbursement_CAT!$D$27, $DZ58 &lt;= Claim_for_Reimbursement_CAT!$F$27), Claim_for_Reimbursement_CAT!$H$27,
IF(AND($DZ58 &gt;= Claim_for_Reimbursement_CAT!$D$28, $DZ58 &lt;= Claim_for_Reimbursement_CAT!$F$28), Claim_for_Reimbursement_CAT!$H$28,
IF(AND($DZ58 &gt;= Claim_for_Reimbursement_CAT!$D$29, $DZ58 &lt;= Claim_for_Reimbursement_CAT!$F$29), Claim_for_Reimbursement_CAT!$H$29,
IF(AND($DZ58 &gt;= Claim_for_Reimbursement_CAT!$D$30, $DZ58 &lt;= Claim_for_Reimbursement_CAT!$F$30), Claim_for_Reimbursement_CAT!$H$30,
IF(AND($DZ58 &gt;= Claim_for_Reimbursement_CAT!$D$31, $DZ58 &lt;= Claim_for_Reimbursement_CAT!$F$31), Claim_for_Reimbursement_CAT!$H$31,
IF(AND($DZ58 &gt;= Claim_for_Reimbursement_CAT!$D$32, $DZ58 &lt;= Claim_for_Reimbursement_CAT!$F$32), Claim_for_Reimbursement_CAT!$H$32,
IF(AND($DZ58 &gt;= Claim_for_Reimbursement_CAT!$D$33, $DZ58 &lt;= Claim_for_Reimbursement_CAT!$F$33), Claim_for_Reimbursement_CAT!$H$33,
IF(AND($DZ58 &gt;= Claim_for_Reimbursement_CAT!$D$34, $DZ58 &lt;= Claim_for_Reimbursement_CAT!$F$34), Claim_for_Reimbursement_CAT!$H$34, Claim_for_Reimbursement_CAT!$H$35))))))))))))</f>
        <v/>
      </c>
      <c r="EG58" s="373"/>
      <c r="EH58" s="373"/>
      <c r="EI58" s="373"/>
      <c r="EJ58" s="373"/>
      <c r="EK58" s="373"/>
      <c r="EL58" s="368"/>
      <c r="EM58" s="373"/>
      <c r="EN58" s="373"/>
      <c r="ES58" s="376" t="str">
        <f t="shared" si="13"/>
        <v/>
      </c>
      <c r="ET58" s="377" t="str">
        <f t="shared" si="22"/>
        <v xml:space="preserve">    </v>
      </c>
      <c r="EU58" s="377" t="str">
        <f t="shared" si="23"/>
        <v/>
      </c>
      <c r="EV58" s="377" t="str">
        <f t="shared" si="24"/>
        <v xml:space="preserve">53   </v>
      </c>
      <c r="EW58" s="378" t="str">
        <f>IF($H58 = "", "",
IF(OR($H58 = Lists_and_controls!$AO$9, $H58 = Lists_and_controls!$AO$11, $H58 = Lists_and_controls!$AO$14, $H58 = Lists_and_controls!$AO$16), MAX(Day_30),
IF(OR($H58 = Lists_and_controls!$AO$6, $H58 = Lists_and_controls!$AO$8, $H58 = Lists_and_controls!$AO$10, $H58 = Lists_and_controls!$AO$12, $H58 = Lists_and_controls!$AO$13, $H58 = Lists_and_controls!$AO$15, $H58 = Lists_and_controls!$AO$17), MAX(Day_31),
IF($H58 = Lists_and_controls!$AO$7, IF(INDEX(Leap_Year_YN, MATCH($G58, Year_2, 0)) = 1, MAX(Day_Feb_LY), MAX(Day_Feb) )))))</f>
        <v/>
      </c>
      <c r="EX58" s="377" t="str">
        <f t="shared" si="25"/>
        <v xml:space="preserve">  </v>
      </c>
      <c r="EY58" s="378"/>
    </row>
    <row r="59" spans="1:155" s="321" customFormat="1" ht="14" hidden="1" x14ac:dyDescent="0.3">
      <c r="A59" s="367">
        <v>54</v>
      </c>
      <c r="B59" s="368"/>
      <c r="C59" s="368"/>
      <c r="D59" s="368"/>
      <c r="E59" s="368"/>
      <c r="F59" s="368"/>
      <c r="G59" s="368"/>
      <c r="H59" s="368"/>
      <c r="I59" s="368"/>
      <c r="J59" s="369" t="str">
        <f t="shared" si="0"/>
        <v/>
      </c>
      <c r="K59" s="370" t="str">
        <f t="shared" si="1"/>
        <v/>
      </c>
      <c r="L59" s="368"/>
      <c r="M59" s="368"/>
      <c r="N59" s="368"/>
      <c r="O59" s="368"/>
      <c r="P59" s="368"/>
      <c r="Q59" s="368"/>
      <c r="R59" s="368"/>
      <c r="S59" s="371" t="str">
        <f t="shared" si="14"/>
        <v/>
      </c>
      <c r="T59" s="368"/>
      <c r="U59" s="368"/>
      <c r="V59" s="372"/>
      <c r="W59" s="372"/>
      <c r="X59" s="368"/>
      <c r="Y59" s="372"/>
      <c r="Z59" s="368"/>
      <c r="AA59" s="368"/>
      <c r="AB59" s="368"/>
      <c r="AC59" s="368"/>
      <c r="AD59" s="368"/>
      <c r="AE59" s="368"/>
      <c r="AF59" s="368"/>
      <c r="AG59" s="368"/>
      <c r="AH59" s="368"/>
      <c r="AI59" s="368"/>
      <c r="AJ59" s="368"/>
      <c r="AK59" s="373"/>
      <c r="AL59" s="368"/>
      <c r="AM59" s="373"/>
      <c r="AN59" s="373"/>
      <c r="AO59" s="373"/>
      <c r="AP59" s="373"/>
      <c r="AQ59" s="373"/>
      <c r="AR59" s="373"/>
      <c r="AS59" s="373"/>
      <c r="AT59" s="373"/>
      <c r="AU59" s="373"/>
      <c r="AV59" s="373"/>
      <c r="AW59" s="373"/>
      <c r="AX59" s="373"/>
      <c r="AY59" s="373"/>
      <c r="AZ59" s="373"/>
      <c r="BA59" s="373"/>
      <c r="BB59" s="373"/>
      <c r="BC59" s="374">
        <f t="shared" si="15"/>
        <v>0</v>
      </c>
      <c r="BD59" s="373"/>
      <c r="BE59" s="373"/>
      <c r="BF59" s="373"/>
      <c r="BG59" s="373"/>
      <c r="BH59" s="373"/>
      <c r="BI59" s="373"/>
      <c r="BJ59" s="373"/>
      <c r="BK59" s="373"/>
      <c r="BL59" s="373"/>
      <c r="BM59" s="373"/>
      <c r="BN59" s="373"/>
      <c r="BO59" s="373"/>
      <c r="BP59" s="373"/>
      <c r="BQ59" s="373"/>
      <c r="BR59" s="373"/>
      <c r="BS59" s="374">
        <f t="shared" si="2"/>
        <v>0</v>
      </c>
      <c r="BT59" s="374">
        <f t="shared" si="16"/>
        <v>0</v>
      </c>
      <c r="BU59" s="374">
        <f t="shared" si="16"/>
        <v>0</v>
      </c>
      <c r="BV59" s="374">
        <f t="shared" si="16"/>
        <v>0</v>
      </c>
      <c r="BW59" s="374">
        <f t="shared" si="16"/>
        <v>0</v>
      </c>
      <c r="BX59" s="374">
        <f t="shared" si="16"/>
        <v>0</v>
      </c>
      <c r="BY59" s="374">
        <f t="shared" si="28"/>
        <v>0</v>
      </c>
      <c r="BZ59" s="374">
        <f t="shared" si="28"/>
        <v>0</v>
      </c>
      <c r="CA59" s="374">
        <f t="shared" si="28"/>
        <v>0</v>
      </c>
      <c r="CB59" s="374">
        <f t="shared" si="28"/>
        <v>0</v>
      </c>
      <c r="CC59" s="374">
        <f t="shared" si="28"/>
        <v>0</v>
      </c>
      <c r="CD59" s="374">
        <f t="shared" si="28"/>
        <v>0</v>
      </c>
      <c r="CE59" s="374">
        <f t="shared" si="28"/>
        <v>0</v>
      </c>
      <c r="CF59" s="374">
        <f t="shared" si="28"/>
        <v>0</v>
      </c>
      <c r="CG59" s="374">
        <f t="shared" si="28"/>
        <v>0</v>
      </c>
      <c r="CH59" s="374">
        <f t="shared" si="28"/>
        <v>0</v>
      </c>
      <c r="CI59" s="374">
        <f t="shared" si="28"/>
        <v>0</v>
      </c>
      <c r="CJ59" s="368"/>
      <c r="CK59" s="368"/>
      <c r="CL59" s="373"/>
      <c r="CM59" s="375"/>
      <c r="CN59" s="371" t="s">
        <v>176</v>
      </c>
      <c r="CO59" s="373"/>
      <c r="CP59" s="373"/>
      <c r="CQ59" s="374">
        <f t="shared" si="4"/>
        <v>0</v>
      </c>
      <c r="CR59" s="373"/>
      <c r="CS59" s="373"/>
      <c r="CT59" s="374">
        <f t="shared" si="5"/>
        <v>0</v>
      </c>
      <c r="CU59" s="375"/>
      <c r="CV59" s="368"/>
      <c r="CW59" s="368"/>
      <c r="CX59" s="368"/>
      <c r="CY59" s="368"/>
      <c r="CZ59" s="368"/>
      <c r="DA59" s="368"/>
      <c r="DB59" s="368"/>
      <c r="DC59" s="368"/>
      <c r="DD59" s="368"/>
      <c r="DE59" s="368"/>
      <c r="DF59" s="368"/>
      <c r="DG59" s="375"/>
      <c r="DH59" s="371" t="s">
        <v>176</v>
      </c>
      <c r="DI59" s="373"/>
      <c r="DJ59" s="373"/>
      <c r="DK59" s="374">
        <f t="shared" si="26"/>
        <v>0</v>
      </c>
      <c r="DL59" s="373"/>
      <c r="DM59" s="373"/>
      <c r="DN59" s="374">
        <f t="shared" si="6"/>
        <v>0</v>
      </c>
      <c r="DO59" s="368"/>
      <c r="DP59" s="371" t="str">
        <f t="shared" si="17"/>
        <v/>
      </c>
      <c r="DQ59" s="374">
        <f t="shared" si="18"/>
        <v>0</v>
      </c>
      <c r="DR59" s="374">
        <f t="shared" si="7"/>
        <v>0</v>
      </c>
      <c r="DS59" s="374">
        <f t="shared" si="8"/>
        <v>0</v>
      </c>
      <c r="DT59" s="374">
        <f t="shared" si="19"/>
        <v>0</v>
      </c>
      <c r="DU59" s="374">
        <f t="shared" si="20"/>
        <v>0</v>
      </c>
      <c r="DV59" s="374">
        <f>Deduct_dependent * COUNTIFS(Part_8!$A:$A, $EV59)</f>
        <v>0</v>
      </c>
      <c r="DW59" s="374">
        <f t="shared" si="9"/>
        <v>0</v>
      </c>
      <c r="DX59" s="374">
        <f t="shared" si="10"/>
        <v>0</v>
      </c>
      <c r="DY59" s="374">
        <f t="shared" si="11"/>
        <v>0</v>
      </c>
      <c r="DZ59" s="374">
        <f t="shared" si="12"/>
        <v>0</v>
      </c>
      <c r="EA59" s="373"/>
      <c r="EB59" s="373"/>
      <c r="EC59" s="373"/>
      <c r="ED59" s="374" t="str">
        <f t="shared" si="21"/>
        <v/>
      </c>
      <c r="EE59" s="374"/>
      <c r="EF59" s="374" t="str">
        <f>IF(AND($AN59 = "", $AO59 = "", $AP59 = "", $AQ59 = "", $AR59 = "", $AS59 = "", $AT59 = "", $AU59 = "", $AV59 = "", $AW59 = "", $AX59 = "", $AY59 = "", $AZ59 = "", $BA59 = "", $BB59 = "",
$BD59= "", $BE59 = "", $BF59 = "", $BG59 = "", $BH59 = "", $BI59 = "", $BJ59 = "", $BK59 = "", $BL59 = "", $BM59 = "", $BN59 = "", $BO59 = "", $BP59 = "", $BQ59 = "", $BR59 = ""), "",
IF($DZ59 &lt;= Claim_for_Reimbursement_CAT!$F$24, Claim_for_Reimbursement_CAT!$H$24,
IF(AND($DZ59 &gt;= Claim_for_Reimbursement_CAT!$D$25, $DZ59 &lt;= Claim_for_Reimbursement_CAT!$F$25), Claim_for_Reimbursement_CAT!$H$25,
IF(AND($DZ59 &gt;= Claim_for_Reimbursement_CAT!$D$26, $DZ59 &lt;= Claim_for_Reimbursement_CAT!$F$26), Claim_for_Reimbursement_CAT!$H$26,
IF(AND($DZ59 &gt;= Claim_for_Reimbursement_CAT!$D$27, $DZ59 &lt;= Claim_for_Reimbursement_CAT!$F$27), Claim_for_Reimbursement_CAT!$H$27,
IF(AND($DZ59 &gt;= Claim_for_Reimbursement_CAT!$D$28, $DZ59 &lt;= Claim_for_Reimbursement_CAT!$F$28), Claim_for_Reimbursement_CAT!$H$28,
IF(AND($DZ59 &gt;= Claim_for_Reimbursement_CAT!$D$29, $DZ59 &lt;= Claim_for_Reimbursement_CAT!$F$29), Claim_for_Reimbursement_CAT!$H$29,
IF(AND($DZ59 &gt;= Claim_for_Reimbursement_CAT!$D$30, $DZ59 &lt;= Claim_for_Reimbursement_CAT!$F$30), Claim_for_Reimbursement_CAT!$H$30,
IF(AND($DZ59 &gt;= Claim_for_Reimbursement_CAT!$D$31, $DZ59 &lt;= Claim_for_Reimbursement_CAT!$F$31), Claim_for_Reimbursement_CAT!$H$31,
IF(AND($DZ59 &gt;= Claim_for_Reimbursement_CAT!$D$32, $DZ59 &lt;= Claim_for_Reimbursement_CAT!$F$32), Claim_for_Reimbursement_CAT!$H$32,
IF(AND($DZ59 &gt;= Claim_for_Reimbursement_CAT!$D$33, $DZ59 &lt;= Claim_for_Reimbursement_CAT!$F$33), Claim_for_Reimbursement_CAT!$H$33,
IF(AND($DZ59 &gt;= Claim_for_Reimbursement_CAT!$D$34, $DZ59 &lt;= Claim_for_Reimbursement_CAT!$F$34), Claim_for_Reimbursement_CAT!$H$34, Claim_for_Reimbursement_CAT!$H$35))))))))))))</f>
        <v/>
      </c>
      <c r="EG59" s="373"/>
      <c r="EH59" s="373"/>
      <c r="EI59" s="373"/>
      <c r="EJ59" s="373"/>
      <c r="EK59" s="373"/>
      <c r="EL59" s="368"/>
      <c r="EM59" s="373"/>
      <c r="EN59" s="373"/>
      <c r="ES59" s="376" t="str">
        <f t="shared" si="13"/>
        <v/>
      </c>
      <c r="ET59" s="377" t="str">
        <f t="shared" si="22"/>
        <v xml:space="preserve">    </v>
      </c>
      <c r="EU59" s="377" t="str">
        <f t="shared" si="23"/>
        <v/>
      </c>
      <c r="EV59" s="377" t="str">
        <f t="shared" si="24"/>
        <v xml:space="preserve">54   </v>
      </c>
      <c r="EW59" s="378" t="str">
        <f>IF($H59 = "", "",
IF(OR($H59 = Lists_and_controls!$AO$9, $H59 = Lists_and_controls!$AO$11, $H59 = Lists_and_controls!$AO$14, $H59 = Lists_and_controls!$AO$16), MAX(Day_30),
IF(OR($H59 = Lists_and_controls!$AO$6, $H59 = Lists_and_controls!$AO$8, $H59 = Lists_and_controls!$AO$10, $H59 = Lists_and_controls!$AO$12, $H59 = Lists_and_controls!$AO$13, $H59 = Lists_and_controls!$AO$15, $H59 = Lists_and_controls!$AO$17), MAX(Day_31),
IF($H59 = Lists_and_controls!$AO$7, IF(INDEX(Leap_Year_YN, MATCH($G59, Year_2, 0)) = 1, MAX(Day_Feb_LY), MAX(Day_Feb) )))))</f>
        <v/>
      </c>
      <c r="EX59" s="377" t="str">
        <f t="shared" si="25"/>
        <v xml:space="preserve">  </v>
      </c>
      <c r="EY59" s="378"/>
    </row>
    <row r="60" spans="1:155" s="321" customFormat="1" ht="14" hidden="1" x14ac:dyDescent="0.3">
      <c r="A60" s="367">
        <v>55</v>
      </c>
      <c r="B60" s="368"/>
      <c r="C60" s="368"/>
      <c r="D60" s="368"/>
      <c r="E60" s="368"/>
      <c r="F60" s="368"/>
      <c r="G60" s="368"/>
      <c r="H60" s="368"/>
      <c r="I60" s="368"/>
      <c r="J60" s="369" t="str">
        <f t="shared" si="0"/>
        <v/>
      </c>
      <c r="K60" s="370" t="str">
        <f t="shared" si="1"/>
        <v/>
      </c>
      <c r="L60" s="368"/>
      <c r="M60" s="368"/>
      <c r="N60" s="368"/>
      <c r="O60" s="368"/>
      <c r="P60" s="368"/>
      <c r="Q60" s="368"/>
      <c r="R60" s="368"/>
      <c r="S60" s="371" t="str">
        <f t="shared" si="14"/>
        <v/>
      </c>
      <c r="T60" s="368"/>
      <c r="U60" s="368"/>
      <c r="V60" s="372"/>
      <c r="W60" s="372"/>
      <c r="X60" s="368"/>
      <c r="Y60" s="372"/>
      <c r="Z60" s="368"/>
      <c r="AA60" s="368"/>
      <c r="AB60" s="368"/>
      <c r="AC60" s="368"/>
      <c r="AD60" s="368"/>
      <c r="AE60" s="368"/>
      <c r="AF60" s="368"/>
      <c r="AG60" s="368"/>
      <c r="AH60" s="368"/>
      <c r="AI60" s="368"/>
      <c r="AJ60" s="368"/>
      <c r="AK60" s="373"/>
      <c r="AL60" s="368"/>
      <c r="AM60" s="373"/>
      <c r="AN60" s="373"/>
      <c r="AO60" s="373"/>
      <c r="AP60" s="373"/>
      <c r="AQ60" s="373"/>
      <c r="AR60" s="373"/>
      <c r="AS60" s="373"/>
      <c r="AT60" s="373"/>
      <c r="AU60" s="373"/>
      <c r="AV60" s="373"/>
      <c r="AW60" s="373"/>
      <c r="AX60" s="373"/>
      <c r="AY60" s="373"/>
      <c r="AZ60" s="373"/>
      <c r="BA60" s="373"/>
      <c r="BB60" s="373"/>
      <c r="BC60" s="374">
        <f t="shared" si="15"/>
        <v>0</v>
      </c>
      <c r="BD60" s="373"/>
      <c r="BE60" s="373"/>
      <c r="BF60" s="373"/>
      <c r="BG60" s="373"/>
      <c r="BH60" s="373"/>
      <c r="BI60" s="373"/>
      <c r="BJ60" s="373"/>
      <c r="BK60" s="373"/>
      <c r="BL60" s="373"/>
      <c r="BM60" s="373"/>
      <c r="BN60" s="373"/>
      <c r="BO60" s="373"/>
      <c r="BP60" s="373"/>
      <c r="BQ60" s="373"/>
      <c r="BR60" s="373"/>
      <c r="BS60" s="374">
        <f t="shared" si="2"/>
        <v>0</v>
      </c>
      <c r="BT60" s="374">
        <f t="shared" si="16"/>
        <v>0</v>
      </c>
      <c r="BU60" s="374">
        <f t="shared" si="16"/>
        <v>0</v>
      </c>
      <c r="BV60" s="374">
        <f t="shared" si="16"/>
        <v>0</v>
      </c>
      <c r="BW60" s="374">
        <f t="shared" si="16"/>
        <v>0</v>
      </c>
      <c r="BX60" s="374">
        <f t="shared" si="16"/>
        <v>0</v>
      </c>
      <c r="BY60" s="374">
        <f t="shared" si="28"/>
        <v>0</v>
      </c>
      <c r="BZ60" s="374">
        <f t="shared" si="28"/>
        <v>0</v>
      </c>
      <c r="CA60" s="374">
        <f t="shared" si="28"/>
        <v>0</v>
      </c>
      <c r="CB60" s="374">
        <f t="shared" si="28"/>
        <v>0</v>
      </c>
      <c r="CC60" s="374">
        <f t="shared" si="28"/>
        <v>0</v>
      </c>
      <c r="CD60" s="374">
        <f t="shared" si="28"/>
        <v>0</v>
      </c>
      <c r="CE60" s="374">
        <f t="shared" si="28"/>
        <v>0</v>
      </c>
      <c r="CF60" s="374">
        <f t="shared" si="28"/>
        <v>0</v>
      </c>
      <c r="CG60" s="374">
        <f t="shared" si="28"/>
        <v>0</v>
      </c>
      <c r="CH60" s="374">
        <f t="shared" si="28"/>
        <v>0</v>
      </c>
      <c r="CI60" s="374">
        <f t="shared" si="28"/>
        <v>0</v>
      </c>
      <c r="CJ60" s="368"/>
      <c r="CK60" s="368"/>
      <c r="CL60" s="373"/>
      <c r="CM60" s="375"/>
      <c r="CN60" s="371" t="s">
        <v>176</v>
      </c>
      <c r="CO60" s="373"/>
      <c r="CP60" s="373"/>
      <c r="CQ60" s="374">
        <f t="shared" si="4"/>
        <v>0</v>
      </c>
      <c r="CR60" s="373"/>
      <c r="CS60" s="373"/>
      <c r="CT60" s="374">
        <f t="shared" si="5"/>
        <v>0</v>
      </c>
      <c r="CU60" s="375"/>
      <c r="CV60" s="368"/>
      <c r="CW60" s="368"/>
      <c r="CX60" s="368"/>
      <c r="CY60" s="368"/>
      <c r="CZ60" s="368"/>
      <c r="DA60" s="368"/>
      <c r="DB60" s="368"/>
      <c r="DC60" s="368"/>
      <c r="DD60" s="368"/>
      <c r="DE60" s="368"/>
      <c r="DF60" s="368"/>
      <c r="DG60" s="375"/>
      <c r="DH60" s="371" t="s">
        <v>176</v>
      </c>
      <c r="DI60" s="373"/>
      <c r="DJ60" s="373"/>
      <c r="DK60" s="374">
        <f t="shared" si="26"/>
        <v>0</v>
      </c>
      <c r="DL60" s="373"/>
      <c r="DM60" s="373"/>
      <c r="DN60" s="374">
        <f t="shared" si="6"/>
        <v>0</v>
      </c>
      <c r="DO60" s="368"/>
      <c r="DP60" s="371" t="str">
        <f t="shared" si="17"/>
        <v/>
      </c>
      <c r="DQ60" s="374">
        <f t="shared" si="18"/>
        <v>0</v>
      </c>
      <c r="DR60" s="374">
        <f t="shared" si="7"/>
        <v>0</v>
      </c>
      <c r="DS60" s="374">
        <f t="shared" si="8"/>
        <v>0</v>
      </c>
      <c r="DT60" s="374">
        <f t="shared" si="19"/>
        <v>0</v>
      </c>
      <c r="DU60" s="374">
        <f t="shared" si="20"/>
        <v>0</v>
      </c>
      <c r="DV60" s="374">
        <f>Deduct_dependent * COUNTIFS(Part_8!$A:$A, $EV60)</f>
        <v>0</v>
      </c>
      <c r="DW60" s="374">
        <f t="shared" si="9"/>
        <v>0</v>
      </c>
      <c r="DX60" s="374">
        <f t="shared" si="10"/>
        <v>0</v>
      </c>
      <c r="DY60" s="374">
        <f t="shared" si="11"/>
        <v>0</v>
      </c>
      <c r="DZ60" s="374">
        <f t="shared" si="12"/>
        <v>0</v>
      </c>
      <c r="EA60" s="373"/>
      <c r="EB60" s="373"/>
      <c r="EC60" s="373"/>
      <c r="ED60" s="374" t="str">
        <f t="shared" si="21"/>
        <v/>
      </c>
      <c r="EE60" s="374"/>
      <c r="EF60" s="374" t="str">
        <f>IF(AND($AN60 = "", $AO60 = "", $AP60 = "", $AQ60 = "", $AR60 = "", $AS60 = "", $AT60 = "", $AU60 = "", $AV60 = "", $AW60 = "", $AX60 = "", $AY60 = "", $AZ60 = "", $BA60 = "", $BB60 = "",
$BD60= "", $BE60 = "", $BF60 = "", $BG60 = "", $BH60 = "", $BI60 = "", $BJ60 = "", $BK60 = "", $BL60 = "", $BM60 = "", $BN60 = "", $BO60 = "", $BP60 = "", $BQ60 = "", $BR60 = ""), "",
IF($DZ60 &lt;= Claim_for_Reimbursement_CAT!$F$24, Claim_for_Reimbursement_CAT!$H$24,
IF(AND($DZ60 &gt;= Claim_for_Reimbursement_CAT!$D$25, $DZ60 &lt;= Claim_for_Reimbursement_CAT!$F$25), Claim_for_Reimbursement_CAT!$H$25,
IF(AND($DZ60 &gt;= Claim_for_Reimbursement_CAT!$D$26, $DZ60 &lt;= Claim_for_Reimbursement_CAT!$F$26), Claim_for_Reimbursement_CAT!$H$26,
IF(AND($DZ60 &gt;= Claim_for_Reimbursement_CAT!$D$27, $DZ60 &lt;= Claim_for_Reimbursement_CAT!$F$27), Claim_for_Reimbursement_CAT!$H$27,
IF(AND($DZ60 &gt;= Claim_for_Reimbursement_CAT!$D$28, $DZ60 &lt;= Claim_for_Reimbursement_CAT!$F$28), Claim_for_Reimbursement_CAT!$H$28,
IF(AND($DZ60 &gt;= Claim_for_Reimbursement_CAT!$D$29, $DZ60 &lt;= Claim_for_Reimbursement_CAT!$F$29), Claim_for_Reimbursement_CAT!$H$29,
IF(AND($DZ60 &gt;= Claim_for_Reimbursement_CAT!$D$30, $DZ60 &lt;= Claim_for_Reimbursement_CAT!$F$30), Claim_for_Reimbursement_CAT!$H$30,
IF(AND($DZ60 &gt;= Claim_for_Reimbursement_CAT!$D$31, $DZ60 &lt;= Claim_for_Reimbursement_CAT!$F$31), Claim_for_Reimbursement_CAT!$H$31,
IF(AND($DZ60 &gt;= Claim_for_Reimbursement_CAT!$D$32, $DZ60 &lt;= Claim_for_Reimbursement_CAT!$F$32), Claim_for_Reimbursement_CAT!$H$32,
IF(AND($DZ60 &gt;= Claim_for_Reimbursement_CAT!$D$33, $DZ60 &lt;= Claim_for_Reimbursement_CAT!$F$33), Claim_for_Reimbursement_CAT!$H$33,
IF(AND($DZ60 &gt;= Claim_for_Reimbursement_CAT!$D$34, $DZ60 &lt;= Claim_for_Reimbursement_CAT!$F$34), Claim_for_Reimbursement_CAT!$H$34, Claim_for_Reimbursement_CAT!$H$35))))))))))))</f>
        <v/>
      </c>
      <c r="EG60" s="373"/>
      <c r="EH60" s="373"/>
      <c r="EI60" s="373"/>
      <c r="EJ60" s="373"/>
      <c r="EK60" s="373"/>
      <c r="EL60" s="368"/>
      <c r="EM60" s="373"/>
      <c r="EN60" s="373"/>
      <c r="ES60" s="376" t="str">
        <f t="shared" si="13"/>
        <v/>
      </c>
      <c r="ET60" s="377" t="str">
        <f t="shared" si="22"/>
        <v xml:space="preserve">    </v>
      </c>
      <c r="EU60" s="377" t="str">
        <f t="shared" si="23"/>
        <v/>
      </c>
      <c r="EV60" s="377" t="str">
        <f t="shared" si="24"/>
        <v xml:space="preserve">55   </v>
      </c>
      <c r="EW60" s="378" t="str">
        <f>IF($H60 = "", "",
IF(OR($H60 = Lists_and_controls!$AO$9, $H60 = Lists_and_controls!$AO$11, $H60 = Lists_and_controls!$AO$14, $H60 = Lists_and_controls!$AO$16), MAX(Day_30),
IF(OR($H60 = Lists_and_controls!$AO$6, $H60 = Lists_and_controls!$AO$8, $H60 = Lists_and_controls!$AO$10, $H60 = Lists_and_controls!$AO$12, $H60 = Lists_and_controls!$AO$13, $H60 = Lists_and_controls!$AO$15, $H60 = Lists_and_controls!$AO$17), MAX(Day_31),
IF($H60 = Lists_and_controls!$AO$7, IF(INDEX(Leap_Year_YN, MATCH($G60, Year_2, 0)) = 1, MAX(Day_Feb_LY), MAX(Day_Feb) )))))</f>
        <v/>
      </c>
      <c r="EX60" s="377" t="str">
        <f t="shared" si="25"/>
        <v xml:space="preserve">  </v>
      </c>
      <c r="EY60" s="378"/>
    </row>
    <row r="61" spans="1:155" s="321" customFormat="1" ht="14" hidden="1" x14ac:dyDescent="0.3">
      <c r="A61" s="367">
        <v>56</v>
      </c>
      <c r="B61" s="368"/>
      <c r="C61" s="368"/>
      <c r="D61" s="368"/>
      <c r="E61" s="368"/>
      <c r="F61" s="368"/>
      <c r="G61" s="368"/>
      <c r="H61" s="368"/>
      <c r="I61" s="368"/>
      <c r="J61" s="369" t="str">
        <f t="shared" si="0"/>
        <v/>
      </c>
      <c r="K61" s="370" t="str">
        <f t="shared" si="1"/>
        <v/>
      </c>
      <c r="L61" s="368"/>
      <c r="M61" s="368"/>
      <c r="N61" s="368"/>
      <c r="O61" s="368"/>
      <c r="P61" s="368"/>
      <c r="Q61" s="368"/>
      <c r="R61" s="368"/>
      <c r="S61" s="371" t="str">
        <f t="shared" si="14"/>
        <v/>
      </c>
      <c r="T61" s="368"/>
      <c r="U61" s="368"/>
      <c r="V61" s="372"/>
      <c r="W61" s="372"/>
      <c r="X61" s="368"/>
      <c r="Y61" s="372"/>
      <c r="Z61" s="368"/>
      <c r="AA61" s="368"/>
      <c r="AB61" s="368"/>
      <c r="AC61" s="368"/>
      <c r="AD61" s="368"/>
      <c r="AE61" s="368"/>
      <c r="AF61" s="368"/>
      <c r="AG61" s="368"/>
      <c r="AH61" s="368"/>
      <c r="AI61" s="368"/>
      <c r="AJ61" s="368"/>
      <c r="AK61" s="373"/>
      <c r="AL61" s="368"/>
      <c r="AM61" s="373"/>
      <c r="AN61" s="373"/>
      <c r="AO61" s="373"/>
      <c r="AP61" s="373"/>
      <c r="AQ61" s="373"/>
      <c r="AR61" s="373"/>
      <c r="AS61" s="373"/>
      <c r="AT61" s="373"/>
      <c r="AU61" s="373"/>
      <c r="AV61" s="373"/>
      <c r="AW61" s="373"/>
      <c r="AX61" s="373"/>
      <c r="AY61" s="373"/>
      <c r="AZ61" s="373"/>
      <c r="BA61" s="373"/>
      <c r="BB61" s="373"/>
      <c r="BC61" s="374">
        <f t="shared" si="15"/>
        <v>0</v>
      </c>
      <c r="BD61" s="373"/>
      <c r="BE61" s="373"/>
      <c r="BF61" s="373"/>
      <c r="BG61" s="373"/>
      <c r="BH61" s="373"/>
      <c r="BI61" s="373"/>
      <c r="BJ61" s="373"/>
      <c r="BK61" s="373"/>
      <c r="BL61" s="373"/>
      <c r="BM61" s="373"/>
      <c r="BN61" s="373"/>
      <c r="BO61" s="373"/>
      <c r="BP61" s="373"/>
      <c r="BQ61" s="373"/>
      <c r="BR61" s="373"/>
      <c r="BS61" s="374">
        <f t="shared" si="2"/>
        <v>0</v>
      </c>
      <c r="BT61" s="374">
        <f t="shared" si="16"/>
        <v>0</v>
      </c>
      <c r="BU61" s="374">
        <f t="shared" si="16"/>
        <v>0</v>
      </c>
      <c r="BV61" s="374">
        <f t="shared" si="16"/>
        <v>0</v>
      </c>
      <c r="BW61" s="374">
        <f t="shared" si="16"/>
        <v>0</v>
      </c>
      <c r="BX61" s="374">
        <f t="shared" si="16"/>
        <v>0</v>
      </c>
      <c r="BY61" s="374">
        <f t="shared" si="28"/>
        <v>0</v>
      </c>
      <c r="BZ61" s="374">
        <f t="shared" si="28"/>
        <v>0</v>
      </c>
      <c r="CA61" s="374">
        <f t="shared" si="28"/>
        <v>0</v>
      </c>
      <c r="CB61" s="374">
        <f t="shared" si="28"/>
        <v>0</v>
      </c>
      <c r="CC61" s="374">
        <f t="shared" si="28"/>
        <v>0</v>
      </c>
      <c r="CD61" s="374">
        <f t="shared" si="28"/>
        <v>0</v>
      </c>
      <c r="CE61" s="374">
        <f t="shared" si="28"/>
        <v>0</v>
      </c>
      <c r="CF61" s="374">
        <f t="shared" si="28"/>
        <v>0</v>
      </c>
      <c r="CG61" s="374">
        <f t="shared" si="28"/>
        <v>0</v>
      </c>
      <c r="CH61" s="374">
        <f t="shared" si="28"/>
        <v>0</v>
      </c>
      <c r="CI61" s="374">
        <f t="shared" si="28"/>
        <v>0</v>
      </c>
      <c r="CJ61" s="368"/>
      <c r="CK61" s="368"/>
      <c r="CL61" s="373"/>
      <c r="CM61" s="375"/>
      <c r="CN61" s="371" t="s">
        <v>176</v>
      </c>
      <c r="CO61" s="373"/>
      <c r="CP61" s="373"/>
      <c r="CQ61" s="374">
        <f t="shared" si="4"/>
        <v>0</v>
      </c>
      <c r="CR61" s="373"/>
      <c r="CS61" s="373"/>
      <c r="CT61" s="374">
        <f t="shared" si="5"/>
        <v>0</v>
      </c>
      <c r="CU61" s="375"/>
      <c r="CV61" s="368"/>
      <c r="CW61" s="368"/>
      <c r="CX61" s="368"/>
      <c r="CY61" s="368"/>
      <c r="CZ61" s="368"/>
      <c r="DA61" s="368"/>
      <c r="DB61" s="368"/>
      <c r="DC61" s="368"/>
      <c r="DD61" s="368"/>
      <c r="DE61" s="368"/>
      <c r="DF61" s="368"/>
      <c r="DG61" s="375"/>
      <c r="DH61" s="371" t="s">
        <v>176</v>
      </c>
      <c r="DI61" s="373"/>
      <c r="DJ61" s="373"/>
      <c r="DK61" s="374">
        <f t="shared" si="26"/>
        <v>0</v>
      </c>
      <c r="DL61" s="373"/>
      <c r="DM61" s="373"/>
      <c r="DN61" s="374">
        <f t="shared" si="6"/>
        <v>0</v>
      </c>
      <c r="DO61" s="368"/>
      <c r="DP61" s="371" t="str">
        <f t="shared" si="17"/>
        <v/>
      </c>
      <c r="DQ61" s="374">
        <f t="shared" si="18"/>
        <v>0</v>
      </c>
      <c r="DR61" s="374">
        <f t="shared" si="7"/>
        <v>0</v>
      </c>
      <c r="DS61" s="374">
        <f t="shared" si="8"/>
        <v>0</v>
      </c>
      <c r="DT61" s="374">
        <f t="shared" si="19"/>
        <v>0</v>
      </c>
      <c r="DU61" s="374">
        <f t="shared" si="20"/>
        <v>0</v>
      </c>
      <c r="DV61" s="374">
        <f>Deduct_dependent * COUNTIFS(Part_8!$A:$A, $EV61)</f>
        <v>0</v>
      </c>
      <c r="DW61" s="374">
        <f t="shared" si="9"/>
        <v>0</v>
      </c>
      <c r="DX61" s="374">
        <f t="shared" si="10"/>
        <v>0</v>
      </c>
      <c r="DY61" s="374">
        <f t="shared" si="11"/>
        <v>0</v>
      </c>
      <c r="DZ61" s="374">
        <f t="shared" si="12"/>
        <v>0</v>
      </c>
      <c r="EA61" s="373"/>
      <c r="EB61" s="373"/>
      <c r="EC61" s="373"/>
      <c r="ED61" s="374" t="str">
        <f t="shared" si="21"/>
        <v/>
      </c>
      <c r="EE61" s="374"/>
      <c r="EF61" s="374" t="str">
        <f>IF(AND($AN61 = "", $AO61 = "", $AP61 = "", $AQ61 = "", $AR61 = "", $AS61 = "", $AT61 = "", $AU61 = "", $AV61 = "", $AW61 = "", $AX61 = "", $AY61 = "", $AZ61 = "", $BA61 = "", $BB61 = "",
$BD61= "", $BE61 = "", $BF61 = "", $BG61 = "", $BH61 = "", $BI61 = "", $BJ61 = "", $BK61 = "", $BL61 = "", $BM61 = "", $BN61 = "", $BO61 = "", $BP61 = "", $BQ61 = "", $BR61 = ""), "",
IF($DZ61 &lt;= Claim_for_Reimbursement_CAT!$F$24, Claim_for_Reimbursement_CAT!$H$24,
IF(AND($DZ61 &gt;= Claim_for_Reimbursement_CAT!$D$25, $DZ61 &lt;= Claim_for_Reimbursement_CAT!$F$25), Claim_for_Reimbursement_CAT!$H$25,
IF(AND($DZ61 &gt;= Claim_for_Reimbursement_CAT!$D$26, $DZ61 &lt;= Claim_for_Reimbursement_CAT!$F$26), Claim_for_Reimbursement_CAT!$H$26,
IF(AND($DZ61 &gt;= Claim_for_Reimbursement_CAT!$D$27, $DZ61 &lt;= Claim_for_Reimbursement_CAT!$F$27), Claim_for_Reimbursement_CAT!$H$27,
IF(AND($DZ61 &gt;= Claim_for_Reimbursement_CAT!$D$28, $DZ61 &lt;= Claim_for_Reimbursement_CAT!$F$28), Claim_for_Reimbursement_CAT!$H$28,
IF(AND($DZ61 &gt;= Claim_for_Reimbursement_CAT!$D$29, $DZ61 &lt;= Claim_for_Reimbursement_CAT!$F$29), Claim_for_Reimbursement_CAT!$H$29,
IF(AND($DZ61 &gt;= Claim_for_Reimbursement_CAT!$D$30, $DZ61 &lt;= Claim_for_Reimbursement_CAT!$F$30), Claim_for_Reimbursement_CAT!$H$30,
IF(AND($DZ61 &gt;= Claim_for_Reimbursement_CAT!$D$31, $DZ61 &lt;= Claim_for_Reimbursement_CAT!$F$31), Claim_for_Reimbursement_CAT!$H$31,
IF(AND($DZ61 &gt;= Claim_for_Reimbursement_CAT!$D$32, $DZ61 &lt;= Claim_for_Reimbursement_CAT!$F$32), Claim_for_Reimbursement_CAT!$H$32,
IF(AND($DZ61 &gt;= Claim_for_Reimbursement_CAT!$D$33, $DZ61 &lt;= Claim_for_Reimbursement_CAT!$F$33), Claim_for_Reimbursement_CAT!$H$33,
IF(AND($DZ61 &gt;= Claim_for_Reimbursement_CAT!$D$34, $DZ61 &lt;= Claim_for_Reimbursement_CAT!$F$34), Claim_for_Reimbursement_CAT!$H$34, Claim_for_Reimbursement_CAT!$H$35))))))))))))</f>
        <v/>
      </c>
      <c r="EG61" s="373"/>
      <c r="EH61" s="373"/>
      <c r="EI61" s="373"/>
      <c r="EJ61" s="373"/>
      <c r="EK61" s="373"/>
      <c r="EL61" s="368"/>
      <c r="EM61" s="373"/>
      <c r="EN61" s="373"/>
      <c r="ES61" s="376" t="str">
        <f t="shared" si="13"/>
        <v/>
      </c>
      <c r="ET61" s="377" t="str">
        <f t="shared" si="22"/>
        <v xml:space="preserve">    </v>
      </c>
      <c r="EU61" s="377" t="str">
        <f t="shared" si="23"/>
        <v/>
      </c>
      <c r="EV61" s="377" t="str">
        <f t="shared" si="24"/>
        <v xml:space="preserve">56   </v>
      </c>
      <c r="EW61" s="378" t="str">
        <f>IF($H61 = "", "",
IF(OR($H61 = Lists_and_controls!$AO$9, $H61 = Lists_and_controls!$AO$11, $H61 = Lists_and_controls!$AO$14, $H61 = Lists_and_controls!$AO$16), MAX(Day_30),
IF(OR($H61 = Lists_and_controls!$AO$6, $H61 = Lists_and_controls!$AO$8, $H61 = Lists_and_controls!$AO$10, $H61 = Lists_and_controls!$AO$12, $H61 = Lists_and_controls!$AO$13, $H61 = Lists_and_controls!$AO$15, $H61 = Lists_and_controls!$AO$17), MAX(Day_31),
IF($H61 = Lists_and_controls!$AO$7, IF(INDEX(Leap_Year_YN, MATCH($G61, Year_2, 0)) = 1, MAX(Day_Feb_LY), MAX(Day_Feb) )))))</f>
        <v/>
      </c>
      <c r="EX61" s="377" t="str">
        <f t="shared" si="25"/>
        <v xml:space="preserve">  </v>
      </c>
      <c r="EY61" s="378"/>
    </row>
    <row r="62" spans="1:155" s="321" customFormat="1" ht="14" hidden="1" x14ac:dyDescent="0.3">
      <c r="A62" s="367">
        <v>57</v>
      </c>
      <c r="B62" s="368"/>
      <c r="C62" s="368"/>
      <c r="D62" s="368"/>
      <c r="E62" s="368"/>
      <c r="F62" s="368"/>
      <c r="G62" s="368"/>
      <c r="H62" s="368"/>
      <c r="I62" s="368"/>
      <c r="J62" s="369" t="str">
        <f t="shared" si="0"/>
        <v/>
      </c>
      <c r="K62" s="370" t="str">
        <f t="shared" si="1"/>
        <v/>
      </c>
      <c r="L62" s="368"/>
      <c r="M62" s="368"/>
      <c r="N62" s="368"/>
      <c r="O62" s="368"/>
      <c r="P62" s="368"/>
      <c r="Q62" s="368"/>
      <c r="R62" s="368"/>
      <c r="S62" s="371" t="str">
        <f t="shared" si="14"/>
        <v/>
      </c>
      <c r="T62" s="368"/>
      <c r="U62" s="368"/>
      <c r="V62" s="372"/>
      <c r="W62" s="372"/>
      <c r="X62" s="368"/>
      <c r="Y62" s="372"/>
      <c r="Z62" s="368"/>
      <c r="AA62" s="368"/>
      <c r="AB62" s="368"/>
      <c r="AC62" s="368"/>
      <c r="AD62" s="368"/>
      <c r="AE62" s="368"/>
      <c r="AF62" s="368"/>
      <c r="AG62" s="368"/>
      <c r="AH62" s="368"/>
      <c r="AI62" s="368"/>
      <c r="AJ62" s="368"/>
      <c r="AK62" s="373"/>
      <c r="AL62" s="368"/>
      <c r="AM62" s="373"/>
      <c r="AN62" s="373"/>
      <c r="AO62" s="373"/>
      <c r="AP62" s="373"/>
      <c r="AQ62" s="373"/>
      <c r="AR62" s="373"/>
      <c r="AS62" s="373"/>
      <c r="AT62" s="373"/>
      <c r="AU62" s="373"/>
      <c r="AV62" s="373"/>
      <c r="AW62" s="373"/>
      <c r="AX62" s="373"/>
      <c r="AY62" s="373"/>
      <c r="AZ62" s="373"/>
      <c r="BA62" s="373"/>
      <c r="BB62" s="373"/>
      <c r="BC62" s="374">
        <f t="shared" si="15"/>
        <v>0</v>
      </c>
      <c r="BD62" s="373"/>
      <c r="BE62" s="373"/>
      <c r="BF62" s="373"/>
      <c r="BG62" s="373"/>
      <c r="BH62" s="373"/>
      <c r="BI62" s="373"/>
      <c r="BJ62" s="373"/>
      <c r="BK62" s="373"/>
      <c r="BL62" s="373"/>
      <c r="BM62" s="373"/>
      <c r="BN62" s="373"/>
      <c r="BO62" s="373"/>
      <c r="BP62" s="373"/>
      <c r="BQ62" s="373"/>
      <c r="BR62" s="373"/>
      <c r="BS62" s="374">
        <f t="shared" si="2"/>
        <v>0</v>
      </c>
      <c r="BT62" s="374">
        <f t="shared" si="16"/>
        <v>0</v>
      </c>
      <c r="BU62" s="374">
        <f t="shared" si="16"/>
        <v>0</v>
      </c>
      <c r="BV62" s="374">
        <f t="shared" si="16"/>
        <v>0</v>
      </c>
      <c r="BW62" s="374">
        <f t="shared" si="16"/>
        <v>0</v>
      </c>
      <c r="BX62" s="374">
        <f t="shared" si="16"/>
        <v>0</v>
      </c>
      <c r="BY62" s="374">
        <f t="shared" si="28"/>
        <v>0</v>
      </c>
      <c r="BZ62" s="374">
        <f t="shared" si="28"/>
        <v>0</v>
      </c>
      <c r="CA62" s="374">
        <f t="shared" si="28"/>
        <v>0</v>
      </c>
      <c r="CB62" s="374">
        <f t="shared" si="28"/>
        <v>0</v>
      </c>
      <c r="CC62" s="374">
        <f t="shared" si="28"/>
        <v>0</v>
      </c>
      <c r="CD62" s="374">
        <f t="shared" si="28"/>
        <v>0</v>
      </c>
      <c r="CE62" s="374">
        <f t="shared" si="28"/>
        <v>0</v>
      </c>
      <c r="CF62" s="374">
        <f t="shared" si="28"/>
        <v>0</v>
      </c>
      <c r="CG62" s="374">
        <f t="shared" si="28"/>
        <v>0</v>
      </c>
      <c r="CH62" s="374">
        <f t="shared" si="28"/>
        <v>0</v>
      </c>
      <c r="CI62" s="374">
        <f t="shared" si="28"/>
        <v>0</v>
      </c>
      <c r="CJ62" s="368"/>
      <c r="CK62" s="368"/>
      <c r="CL62" s="373"/>
      <c r="CM62" s="375"/>
      <c r="CN62" s="371" t="s">
        <v>176</v>
      </c>
      <c r="CO62" s="373"/>
      <c r="CP62" s="373"/>
      <c r="CQ62" s="374">
        <f t="shared" si="4"/>
        <v>0</v>
      </c>
      <c r="CR62" s="373"/>
      <c r="CS62" s="373"/>
      <c r="CT62" s="374">
        <f t="shared" si="5"/>
        <v>0</v>
      </c>
      <c r="CU62" s="375"/>
      <c r="CV62" s="368"/>
      <c r="CW62" s="368"/>
      <c r="CX62" s="368"/>
      <c r="CY62" s="368"/>
      <c r="CZ62" s="368"/>
      <c r="DA62" s="368"/>
      <c r="DB62" s="368"/>
      <c r="DC62" s="368"/>
      <c r="DD62" s="368"/>
      <c r="DE62" s="368"/>
      <c r="DF62" s="368"/>
      <c r="DG62" s="375"/>
      <c r="DH62" s="371" t="s">
        <v>176</v>
      </c>
      <c r="DI62" s="373"/>
      <c r="DJ62" s="373"/>
      <c r="DK62" s="374">
        <f t="shared" si="26"/>
        <v>0</v>
      </c>
      <c r="DL62" s="373"/>
      <c r="DM62" s="373"/>
      <c r="DN62" s="374">
        <f t="shared" si="6"/>
        <v>0</v>
      </c>
      <c r="DO62" s="368"/>
      <c r="DP62" s="371" t="str">
        <f t="shared" si="17"/>
        <v/>
      </c>
      <c r="DQ62" s="374">
        <f t="shared" si="18"/>
        <v>0</v>
      </c>
      <c r="DR62" s="374">
        <f t="shared" si="7"/>
        <v>0</v>
      </c>
      <c r="DS62" s="374">
        <f t="shared" si="8"/>
        <v>0</v>
      </c>
      <c r="DT62" s="374">
        <f t="shared" si="19"/>
        <v>0</v>
      </c>
      <c r="DU62" s="374">
        <f t="shared" si="20"/>
        <v>0</v>
      </c>
      <c r="DV62" s="374">
        <f>Deduct_dependent * COUNTIFS(Part_8!$A:$A, $EV62)</f>
        <v>0</v>
      </c>
      <c r="DW62" s="374">
        <f t="shared" si="9"/>
        <v>0</v>
      </c>
      <c r="DX62" s="374">
        <f t="shared" si="10"/>
        <v>0</v>
      </c>
      <c r="DY62" s="374">
        <f t="shared" si="11"/>
        <v>0</v>
      </c>
      <c r="DZ62" s="374">
        <f t="shared" si="12"/>
        <v>0</v>
      </c>
      <c r="EA62" s="373"/>
      <c r="EB62" s="373"/>
      <c r="EC62" s="373"/>
      <c r="ED62" s="374" t="str">
        <f t="shared" si="21"/>
        <v/>
      </c>
      <c r="EE62" s="374"/>
      <c r="EF62" s="374" t="str">
        <f>IF(AND($AN62 = "", $AO62 = "", $AP62 = "", $AQ62 = "", $AR62 = "", $AS62 = "", $AT62 = "", $AU62 = "", $AV62 = "", $AW62 = "", $AX62 = "", $AY62 = "", $AZ62 = "", $BA62 = "", $BB62 = "",
$BD62= "", $BE62 = "", $BF62 = "", $BG62 = "", $BH62 = "", $BI62 = "", $BJ62 = "", $BK62 = "", $BL62 = "", $BM62 = "", $BN62 = "", $BO62 = "", $BP62 = "", $BQ62 = "", $BR62 = ""), "",
IF($DZ62 &lt;= Claim_for_Reimbursement_CAT!$F$24, Claim_for_Reimbursement_CAT!$H$24,
IF(AND($DZ62 &gt;= Claim_for_Reimbursement_CAT!$D$25, $DZ62 &lt;= Claim_for_Reimbursement_CAT!$F$25), Claim_for_Reimbursement_CAT!$H$25,
IF(AND($DZ62 &gt;= Claim_for_Reimbursement_CAT!$D$26, $DZ62 &lt;= Claim_for_Reimbursement_CAT!$F$26), Claim_for_Reimbursement_CAT!$H$26,
IF(AND($DZ62 &gt;= Claim_for_Reimbursement_CAT!$D$27, $DZ62 &lt;= Claim_for_Reimbursement_CAT!$F$27), Claim_for_Reimbursement_CAT!$H$27,
IF(AND($DZ62 &gt;= Claim_for_Reimbursement_CAT!$D$28, $DZ62 &lt;= Claim_for_Reimbursement_CAT!$F$28), Claim_for_Reimbursement_CAT!$H$28,
IF(AND($DZ62 &gt;= Claim_for_Reimbursement_CAT!$D$29, $DZ62 &lt;= Claim_for_Reimbursement_CAT!$F$29), Claim_for_Reimbursement_CAT!$H$29,
IF(AND($DZ62 &gt;= Claim_for_Reimbursement_CAT!$D$30, $DZ62 &lt;= Claim_for_Reimbursement_CAT!$F$30), Claim_for_Reimbursement_CAT!$H$30,
IF(AND($DZ62 &gt;= Claim_for_Reimbursement_CAT!$D$31, $DZ62 &lt;= Claim_for_Reimbursement_CAT!$F$31), Claim_for_Reimbursement_CAT!$H$31,
IF(AND($DZ62 &gt;= Claim_for_Reimbursement_CAT!$D$32, $DZ62 &lt;= Claim_for_Reimbursement_CAT!$F$32), Claim_for_Reimbursement_CAT!$H$32,
IF(AND($DZ62 &gt;= Claim_for_Reimbursement_CAT!$D$33, $DZ62 &lt;= Claim_for_Reimbursement_CAT!$F$33), Claim_for_Reimbursement_CAT!$H$33,
IF(AND($DZ62 &gt;= Claim_for_Reimbursement_CAT!$D$34, $DZ62 &lt;= Claim_for_Reimbursement_CAT!$F$34), Claim_for_Reimbursement_CAT!$H$34, Claim_for_Reimbursement_CAT!$H$35))))))))))))</f>
        <v/>
      </c>
      <c r="EG62" s="373"/>
      <c r="EH62" s="373"/>
      <c r="EI62" s="373"/>
      <c r="EJ62" s="373"/>
      <c r="EK62" s="373"/>
      <c r="EL62" s="368"/>
      <c r="EM62" s="373"/>
      <c r="EN62" s="373"/>
      <c r="ES62" s="376" t="str">
        <f t="shared" si="13"/>
        <v/>
      </c>
      <c r="ET62" s="377" t="str">
        <f t="shared" si="22"/>
        <v xml:space="preserve">    </v>
      </c>
      <c r="EU62" s="377" t="str">
        <f t="shared" si="23"/>
        <v/>
      </c>
      <c r="EV62" s="377" t="str">
        <f t="shared" si="24"/>
        <v xml:space="preserve">57   </v>
      </c>
      <c r="EW62" s="378" t="str">
        <f>IF($H62 = "", "",
IF(OR($H62 = Lists_and_controls!$AO$9, $H62 = Lists_and_controls!$AO$11, $H62 = Lists_and_controls!$AO$14, $H62 = Lists_and_controls!$AO$16), MAX(Day_30),
IF(OR($H62 = Lists_and_controls!$AO$6, $H62 = Lists_and_controls!$AO$8, $H62 = Lists_and_controls!$AO$10, $H62 = Lists_and_controls!$AO$12, $H62 = Lists_and_controls!$AO$13, $H62 = Lists_and_controls!$AO$15, $H62 = Lists_and_controls!$AO$17), MAX(Day_31),
IF($H62 = Lists_and_controls!$AO$7, IF(INDEX(Leap_Year_YN, MATCH($G62, Year_2, 0)) = 1, MAX(Day_Feb_LY), MAX(Day_Feb) )))))</f>
        <v/>
      </c>
      <c r="EX62" s="377" t="str">
        <f t="shared" si="25"/>
        <v xml:space="preserve">  </v>
      </c>
      <c r="EY62" s="378"/>
    </row>
    <row r="63" spans="1:155" s="321" customFormat="1" ht="14" hidden="1" x14ac:dyDescent="0.3">
      <c r="A63" s="367">
        <v>58</v>
      </c>
      <c r="B63" s="368"/>
      <c r="C63" s="368"/>
      <c r="D63" s="368"/>
      <c r="E63" s="368"/>
      <c r="F63" s="368"/>
      <c r="G63" s="368"/>
      <c r="H63" s="368"/>
      <c r="I63" s="368"/>
      <c r="J63" s="369" t="str">
        <f t="shared" si="0"/>
        <v/>
      </c>
      <c r="K63" s="370" t="str">
        <f t="shared" si="1"/>
        <v/>
      </c>
      <c r="L63" s="368"/>
      <c r="M63" s="368"/>
      <c r="N63" s="368"/>
      <c r="O63" s="368"/>
      <c r="P63" s="368"/>
      <c r="Q63" s="368"/>
      <c r="R63" s="368"/>
      <c r="S63" s="371" t="str">
        <f t="shared" si="14"/>
        <v/>
      </c>
      <c r="T63" s="368"/>
      <c r="U63" s="368"/>
      <c r="V63" s="372"/>
      <c r="W63" s="372"/>
      <c r="X63" s="368"/>
      <c r="Y63" s="372"/>
      <c r="Z63" s="368"/>
      <c r="AA63" s="368"/>
      <c r="AB63" s="368"/>
      <c r="AC63" s="368"/>
      <c r="AD63" s="368"/>
      <c r="AE63" s="368"/>
      <c r="AF63" s="368"/>
      <c r="AG63" s="368"/>
      <c r="AH63" s="368"/>
      <c r="AI63" s="368"/>
      <c r="AJ63" s="368"/>
      <c r="AK63" s="373"/>
      <c r="AL63" s="368"/>
      <c r="AM63" s="373"/>
      <c r="AN63" s="373"/>
      <c r="AO63" s="373"/>
      <c r="AP63" s="373"/>
      <c r="AQ63" s="373"/>
      <c r="AR63" s="373"/>
      <c r="AS63" s="373"/>
      <c r="AT63" s="373"/>
      <c r="AU63" s="373"/>
      <c r="AV63" s="373"/>
      <c r="AW63" s="373"/>
      <c r="AX63" s="373"/>
      <c r="AY63" s="373"/>
      <c r="AZ63" s="373"/>
      <c r="BA63" s="373"/>
      <c r="BB63" s="373"/>
      <c r="BC63" s="374">
        <f t="shared" si="15"/>
        <v>0</v>
      </c>
      <c r="BD63" s="373"/>
      <c r="BE63" s="373"/>
      <c r="BF63" s="373"/>
      <c r="BG63" s="373"/>
      <c r="BH63" s="373"/>
      <c r="BI63" s="373"/>
      <c r="BJ63" s="373"/>
      <c r="BK63" s="373"/>
      <c r="BL63" s="373"/>
      <c r="BM63" s="373"/>
      <c r="BN63" s="373"/>
      <c r="BO63" s="373"/>
      <c r="BP63" s="373"/>
      <c r="BQ63" s="373"/>
      <c r="BR63" s="373"/>
      <c r="BS63" s="374">
        <f t="shared" si="2"/>
        <v>0</v>
      </c>
      <c r="BT63" s="374">
        <f t="shared" si="16"/>
        <v>0</v>
      </c>
      <c r="BU63" s="374">
        <f t="shared" si="16"/>
        <v>0</v>
      </c>
      <c r="BV63" s="374">
        <f t="shared" si="16"/>
        <v>0</v>
      </c>
      <c r="BW63" s="374">
        <f t="shared" si="16"/>
        <v>0</v>
      </c>
      <c r="BX63" s="374">
        <f t="shared" si="16"/>
        <v>0</v>
      </c>
      <c r="BY63" s="374">
        <f t="shared" si="28"/>
        <v>0</v>
      </c>
      <c r="BZ63" s="374">
        <f t="shared" si="28"/>
        <v>0</v>
      </c>
      <c r="CA63" s="374">
        <f t="shared" si="28"/>
        <v>0</v>
      </c>
      <c r="CB63" s="374">
        <f t="shared" si="28"/>
        <v>0</v>
      </c>
      <c r="CC63" s="374">
        <f t="shared" si="28"/>
        <v>0</v>
      </c>
      <c r="CD63" s="374">
        <f t="shared" si="28"/>
        <v>0</v>
      </c>
      <c r="CE63" s="374">
        <f t="shared" si="28"/>
        <v>0</v>
      </c>
      <c r="CF63" s="374">
        <f t="shared" si="28"/>
        <v>0</v>
      </c>
      <c r="CG63" s="374">
        <f t="shared" si="28"/>
        <v>0</v>
      </c>
      <c r="CH63" s="374">
        <f t="shared" si="28"/>
        <v>0</v>
      </c>
      <c r="CI63" s="374">
        <f t="shared" si="28"/>
        <v>0</v>
      </c>
      <c r="CJ63" s="368"/>
      <c r="CK63" s="368"/>
      <c r="CL63" s="373"/>
      <c r="CM63" s="375"/>
      <c r="CN63" s="371" t="s">
        <v>176</v>
      </c>
      <c r="CO63" s="373"/>
      <c r="CP63" s="373"/>
      <c r="CQ63" s="374">
        <f t="shared" si="4"/>
        <v>0</v>
      </c>
      <c r="CR63" s="373"/>
      <c r="CS63" s="373"/>
      <c r="CT63" s="374">
        <f t="shared" si="5"/>
        <v>0</v>
      </c>
      <c r="CU63" s="375"/>
      <c r="CV63" s="368"/>
      <c r="CW63" s="368"/>
      <c r="CX63" s="368"/>
      <c r="CY63" s="368"/>
      <c r="CZ63" s="368"/>
      <c r="DA63" s="368"/>
      <c r="DB63" s="368"/>
      <c r="DC63" s="368"/>
      <c r="DD63" s="368"/>
      <c r="DE63" s="368"/>
      <c r="DF63" s="368"/>
      <c r="DG63" s="375"/>
      <c r="DH63" s="371" t="s">
        <v>176</v>
      </c>
      <c r="DI63" s="373"/>
      <c r="DJ63" s="373"/>
      <c r="DK63" s="374">
        <f t="shared" si="26"/>
        <v>0</v>
      </c>
      <c r="DL63" s="373"/>
      <c r="DM63" s="373"/>
      <c r="DN63" s="374">
        <f t="shared" si="6"/>
        <v>0</v>
      </c>
      <c r="DO63" s="368"/>
      <c r="DP63" s="371" t="str">
        <f t="shared" si="17"/>
        <v/>
      </c>
      <c r="DQ63" s="374">
        <f t="shared" si="18"/>
        <v>0</v>
      </c>
      <c r="DR63" s="374">
        <f t="shared" si="7"/>
        <v>0</v>
      </c>
      <c r="DS63" s="374">
        <f t="shared" si="8"/>
        <v>0</v>
      </c>
      <c r="DT63" s="374">
        <f t="shared" si="19"/>
        <v>0</v>
      </c>
      <c r="DU63" s="374">
        <f t="shared" si="20"/>
        <v>0</v>
      </c>
      <c r="DV63" s="374">
        <f>Deduct_dependent * COUNTIFS(Part_8!$A:$A, $EV63)</f>
        <v>0</v>
      </c>
      <c r="DW63" s="374">
        <f t="shared" si="9"/>
        <v>0</v>
      </c>
      <c r="DX63" s="374">
        <f t="shared" si="10"/>
        <v>0</v>
      </c>
      <c r="DY63" s="374">
        <f t="shared" si="11"/>
        <v>0</v>
      </c>
      <c r="DZ63" s="374">
        <f t="shared" si="12"/>
        <v>0</v>
      </c>
      <c r="EA63" s="373"/>
      <c r="EB63" s="373"/>
      <c r="EC63" s="373"/>
      <c r="ED63" s="374" t="str">
        <f t="shared" si="21"/>
        <v/>
      </c>
      <c r="EE63" s="374"/>
      <c r="EF63" s="374" t="str">
        <f>IF(AND($AN63 = "", $AO63 = "", $AP63 = "", $AQ63 = "", $AR63 = "", $AS63 = "", $AT63 = "", $AU63 = "", $AV63 = "", $AW63 = "", $AX63 = "", $AY63 = "", $AZ63 = "", $BA63 = "", $BB63 = "",
$BD63= "", $BE63 = "", $BF63 = "", $BG63 = "", $BH63 = "", $BI63 = "", $BJ63 = "", $BK63 = "", $BL63 = "", $BM63 = "", $BN63 = "", $BO63 = "", $BP63 = "", $BQ63 = "", $BR63 = ""), "",
IF($DZ63 &lt;= Claim_for_Reimbursement_CAT!$F$24, Claim_for_Reimbursement_CAT!$H$24,
IF(AND($DZ63 &gt;= Claim_for_Reimbursement_CAT!$D$25, $DZ63 &lt;= Claim_for_Reimbursement_CAT!$F$25), Claim_for_Reimbursement_CAT!$H$25,
IF(AND($DZ63 &gt;= Claim_for_Reimbursement_CAT!$D$26, $DZ63 &lt;= Claim_for_Reimbursement_CAT!$F$26), Claim_for_Reimbursement_CAT!$H$26,
IF(AND($DZ63 &gt;= Claim_for_Reimbursement_CAT!$D$27, $DZ63 &lt;= Claim_for_Reimbursement_CAT!$F$27), Claim_for_Reimbursement_CAT!$H$27,
IF(AND($DZ63 &gt;= Claim_for_Reimbursement_CAT!$D$28, $DZ63 &lt;= Claim_for_Reimbursement_CAT!$F$28), Claim_for_Reimbursement_CAT!$H$28,
IF(AND($DZ63 &gt;= Claim_for_Reimbursement_CAT!$D$29, $DZ63 &lt;= Claim_for_Reimbursement_CAT!$F$29), Claim_for_Reimbursement_CAT!$H$29,
IF(AND($DZ63 &gt;= Claim_for_Reimbursement_CAT!$D$30, $DZ63 &lt;= Claim_for_Reimbursement_CAT!$F$30), Claim_for_Reimbursement_CAT!$H$30,
IF(AND($DZ63 &gt;= Claim_for_Reimbursement_CAT!$D$31, $DZ63 &lt;= Claim_for_Reimbursement_CAT!$F$31), Claim_for_Reimbursement_CAT!$H$31,
IF(AND($DZ63 &gt;= Claim_for_Reimbursement_CAT!$D$32, $DZ63 &lt;= Claim_for_Reimbursement_CAT!$F$32), Claim_for_Reimbursement_CAT!$H$32,
IF(AND($DZ63 &gt;= Claim_for_Reimbursement_CAT!$D$33, $DZ63 &lt;= Claim_for_Reimbursement_CAT!$F$33), Claim_for_Reimbursement_CAT!$H$33,
IF(AND($DZ63 &gt;= Claim_for_Reimbursement_CAT!$D$34, $DZ63 &lt;= Claim_for_Reimbursement_CAT!$F$34), Claim_for_Reimbursement_CAT!$H$34, Claim_for_Reimbursement_CAT!$H$35))))))))))))</f>
        <v/>
      </c>
      <c r="EG63" s="373"/>
      <c r="EH63" s="373"/>
      <c r="EI63" s="373"/>
      <c r="EJ63" s="373"/>
      <c r="EK63" s="373"/>
      <c r="EL63" s="368"/>
      <c r="EM63" s="373"/>
      <c r="EN63" s="373"/>
      <c r="ES63" s="376" t="str">
        <f t="shared" si="13"/>
        <v/>
      </c>
      <c r="ET63" s="377" t="str">
        <f t="shared" si="22"/>
        <v xml:space="preserve">    </v>
      </c>
      <c r="EU63" s="377" t="str">
        <f t="shared" si="23"/>
        <v/>
      </c>
      <c r="EV63" s="377" t="str">
        <f t="shared" si="24"/>
        <v xml:space="preserve">58   </v>
      </c>
      <c r="EW63" s="378" t="str">
        <f>IF($H63 = "", "",
IF(OR($H63 = Lists_and_controls!$AO$9, $H63 = Lists_and_controls!$AO$11, $H63 = Lists_and_controls!$AO$14, $H63 = Lists_and_controls!$AO$16), MAX(Day_30),
IF(OR($H63 = Lists_and_controls!$AO$6, $H63 = Lists_and_controls!$AO$8, $H63 = Lists_and_controls!$AO$10, $H63 = Lists_and_controls!$AO$12, $H63 = Lists_and_controls!$AO$13, $H63 = Lists_and_controls!$AO$15, $H63 = Lists_and_controls!$AO$17), MAX(Day_31),
IF($H63 = Lists_and_controls!$AO$7, IF(INDEX(Leap_Year_YN, MATCH($G63, Year_2, 0)) = 1, MAX(Day_Feb_LY), MAX(Day_Feb) )))))</f>
        <v/>
      </c>
      <c r="EX63" s="377" t="str">
        <f t="shared" si="25"/>
        <v xml:space="preserve">  </v>
      </c>
      <c r="EY63" s="378"/>
    </row>
    <row r="64" spans="1:155" s="321" customFormat="1" ht="14" hidden="1" x14ac:dyDescent="0.3">
      <c r="A64" s="367">
        <v>59</v>
      </c>
      <c r="B64" s="368"/>
      <c r="C64" s="368"/>
      <c r="D64" s="368"/>
      <c r="E64" s="368"/>
      <c r="F64" s="368"/>
      <c r="G64" s="368"/>
      <c r="H64" s="368"/>
      <c r="I64" s="368"/>
      <c r="J64" s="369" t="str">
        <f t="shared" si="0"/>
        <v/>
      </c>
      <c r="K64" s="370" t="str">
        <f t="shared" si="1"/>
        <v/>
      </c>
      <c r="L64" s="368"/>
      <c r="M64" s="368"/>
      <c r="N64" s="368"/>
      <c r="O64" s="368"/>
      <c r="P64" s="368"/>
      <c r="Q64" s="368"/>
      <c r="R64" s="368"/>
      <c r="S64" s="371" t="str">
        <f t="shared" si="14"/>
        <v/>
      </c>
      <c r="T64" s="368"/>
      <c r="U64" s="368"/>
      <c r="V64" s="372"/>
      <c r="W64" s="372"/>
      <c r="X64" s="368"/>
      <c r="Y64" s="372"/>
      <c r="Z64" s="368"/>
      <c r="AA64" s="368"/>
      <c r="AB64" s="368"/>
      <c r="AC64" s="368"/>
      <c r="AD64" s="368"/>
      <c r="AE64" s="368"/>
      <c r="AF64" s="368"/>
      <c r="AG64" s="368"/>
      <c r="AH64" s="368"/>
      <c r="AI64" s="368"/>
      <c r="AJ64" s="368"/>
      <c r="AK64" s="373"/>
      <c r="AL64" s="368"/>
      <c r="AM64" s="373"/>
      <c r="AN64" s="373"/>
      <c r="AO64" s="373"/>
      <c r="AP64" s="373"/>
      <c r="AQ64" s="373"/>
      <c r="AR64" s="373"/>
      <c r="AS64" s="373"/>
      <c r="AT64" s="373"/>
      <c r="AU64" s="373"/>
      <c r="AV64" s="373"/>
      <c r="AW64" s="373"/>
      <c r="AX64" s="373"/>
      <c r="AY64" s="373"/>
      <c r="AZ64" s="373"/>
      <c r="BA64" s="373"/>
      <c r="BB64" s="373"/>
      <c r="BC64" s="374">
        <f t="shared" si="15"/>
        <v>0</v>
      </c>
      <c r="BD64" s="373"/>
      <c r="BE64" s="373"/>
      <c r="BF64" s="373"/>
      <c r="BG64" s="373"/>
      <c r="BH64" s="373"/>
      <c r="BI64" s="373"/>
      <c r="BJ64" s="373"/>
      <c r="BK64" s="373"/>
      <c r="BL64" s="373"/>
      <c r="BM64" s="373"/>
      <c r="BN64" s="373"/>
      <c r="BO64" s="373"/>
      <c r="BP64" s="373"/>
      <c r="BQ64" s="373"/>
      <c r="BR64" s="373"/>
      <c r="BS64" s="374">
        <f t="shared" si="2"/>
        <v>0</v>
      </c>
      <c r="BT64" s="374">
        <f t="shared" si="16"/>
        <v>0</v>
      </c>
      <c r="BU64" s="374">
        <f t="shared" si="16"/>
        <v>0</v>
      </c>
      <c r="BV64" s="374">
        <f t="shared" si="16"/>
        <v>0</v>
      </c>
      <c r="BW64" s="374">
        <f t="shared" si="16"/>
        <v>0</v>
      </c>
      <c r="BX64" s="374">
        <f t="shared" si="16"/>
        <v>0</v>
      </c>
      <c r="BY64" s="374">
        <f t="shared" si="28"/>
        <v>0</v>
      </c>
      <c r="BZ64" s="374">
        <f t="shared" si="28"/>
        <v>0</v>
      </c>
      <c r="CA64" s="374">
        <f t="shared" ref="CA64:CI127" si="29" xml:space="preserve"> AU64 + BK64</f>
        <v>0</v>
      </c>
      <c r="CB64" s="374">
        <f t="shared" si="29"/>
        <v>0</v>
      </c>
      <c r="CC64" s="374">
        <f t="shared" si="29"/>
        <v>0</v>
      </c>
      <c r="CD64" s="374">
        <f t="shared" si="29"/>
        <v>0</v>
      </c>
      <c r="CE64" s="374">
        <f t="shared" si="29"/>
        <v>0</v>
      </c>
      <c r="CF64" s="374">
        <f t="shared" si="29"/>
        <v>0</v>
      </c>
      <c r="CG64" s="374">
        <f t="shared" si="29"/>
        <v>0</v>
      </c>
      <c r="CH64" s="374">
        <f t="shared" si="29"/>
        <v>0</v>
      </c>
      <c r="CI64" s="374">
        <f t="shared" si="29"/>
        <v>0</v>
      </c>
      <c r="CJ64" s="368"/>
      <c r="CK64" s="368"/>
      <c r="CL64" s="373"/>
      <c r="CM64" s="375"/>
      <c r="CN64" s="371" t="s">
        <v>176</v>
      </c>
      <c r="CO64" s="373"/>
      <c r="CP64" s="373"/>
      <c r="CQ64" s="374">
        <f t="shared" si="4"/>
        <v>0</v>
      </c>
      <c r="CR64" s="373"/>
      <c r="CS64" s="373"/>
      <c r="CT64" s="374">
        <f t="shared" si="5"/>
        <v>0</v>
      </c>
      <c r="CU64" s="375"/>
      <c r="CV64" s="368"/>
      <c r="CW64" s="368"/>
      <c r="CX64" s="368"/>
      <c r="CY64" s="368"/>
      <c r="CZ64" s="368"/>
      <c r="DA64" s="368"/>
      <c r="DB64" s="368"/>
      <c r="DC64" s="368"/>
      <c r="DD64" s="368"/>
      <c r="DE64" s="368"/>
      <c r="DF64" s="368"/>
      <c r="DG64" s="375"/>
      <c r="DH64" s="371" t="s">
        <v>176</v>
      </c>
      <c r="DI64" s="373"/>
      <c r="DJ64" s="373"/>
      <c r="DK64" s="374">
        <f t="shared" si="26"/>
        <v>0</v>
      </c>
      <c r="DL64" s="373"/>
      <c r="DM64" s="373"/>
      <c r="DN64" s="374">
        <f t="shared" si="6"/>
        <v>0</v>
      </c>
      <c r="DO64" s="368"/>
      <c r="DP64" s="371" t="str">
        <f t="shared" si="17"/>
        <v/>
      </c>
      <c r="DQ64" s="374">
        <f t="shared" si="18"/>
        <v>0</v>
      </c>
      <c r="DR64" s="374">
        <f t="shared" si="7"/>
        <v>0</v>
      </c>
      <c r="DS64" s="374">
        <f t="shared" si="8"/>
        <v>0</v>
      </c>
      <c r="DT64" s="374">
        <f t="shared" si="19"/>
        <v>0</v>
      </c>
      <c r="DU64" s="374">
        <f t="shared" si="20"/>
        <v>0</v>
      </c>
      <c r="DV64" s="374">
        <f>Deduct_dependent * COUNTIFS(Part_8!$A:$A, $EV64)</f>
        <v>0</v>
      </c>
      <c r="DW64" s="374">
        <f t="shared" si="9"/>
        <v>0</v>
      </c>
      <c r="DX64" s="374">
        <f t="shared" si="10"/>
        <v>0</v>
      </c>
      <c r="DY64" s="374">
        <f t="shared" si="11"/>
        <v>0</v>
      </c>
      <c r="DZ64" s="374">
        <f t="shared" si="12"/>
        <v>0</v>
      </c>
      <c r="EA64" s="373"/>
      <c r="EB64" s="373"/>
      <c r="EC64" s="373"/>
      <c r="ED64" s="374" t="str">
        <f t="shared" si="21"/>
        <v/>
      </c>
      <c r="EE64" s="374"/>
      <c r="EF64" s="374" t="str">
        <f>IF(AND($AN64 = "", $AO64 = "", $AP64 = "", $AQ64 = "", $AR64 = "", $AS64 = "", $AT64 = "", $AU64 = "", $AV64 = "", $AW64 = "", $AX64 = "", $AY64 = "", $AZ64 = "", $BA64 = "", $BB64 = "",
$BD64= "", $BE64 = "", $BF64 = "", $BG64 = "", $BH64 = "", $BI64 = "", $BJ64 = "", $BK64 = "", $BL64 = "", $BM64 = "", $BN64 = "", $BO64 = "", $BP64 = "", $BQ64 = "", $BR64 = ""), "",
IF($DZ64 &lt;= Claim_for_Reimbursement_CAT!$F$24, Claim_for_Reimbursement_CAT!$H$24,
IF(AND($DZ64 &gt;= Claim_for_Reimbursement_CAT!$D$25, $DZ64 &lt;= Claim_for_Reimbursement_CAT!$F$25), Claim_for_Reimbursement_CAT!$H$25,
IF(AND($DZ64 &gt;= Claim_for_Reimbursement_CAT!$D$26, $DZ64 &lt;= Claim_for_Reimbursement_CAT!$F$26), Claim_for_Reimbursement_CAT!$H$26,
IF(AND($DZ64 &gt;= Claim_for_Reimbursement_CAT!$D$27, $DZ64 &lt;= Claim_for_Reimbursement_CAT!$F$27), Claim_for_Reimbursement_CAT!$H$27,
IF(AND($DZ64 &gt;= Claim_for_Reimbursement_CAT!$D$28, $DZ64 &lt;= Claim_for_Reimbursement_CAT!$F$28), Claim_for_Reimbursement_CAT!$H$28,
IF(AND($DZ64 &gt;= Claim_for_Reimbursement_CAT!$D$29, $DZ64 &lt;= Claim_for_Reimbursement_CAT!$F$29), Claim_for_Reimbursement_CAT!$H$29,
IF(AND($DZ64 &gt;= Claim_for_Reimbursement_CAT!$D$30, $DZ64 &lt;= Claim_for_Reimbursement_CAT!$F$30), Claim_for_Reimbursement_CAT!$H$30,
IF(AND($DZ64 &gt;= Claim_for_Reimbursement_CAT!$D$31, $DZ64 &lt;= Claim_for_Reimbursement_CAT!$F$31), Claim_for_Reimbursement_CAT!$H$31,
IF(AND($DZ64 &gt;= Claim_for_Reimbursement_CAT!$D$32, $DZ64 &lt;= Claim_for_Reimbursement_CAT!$F$32), Claim_for_Reimbursement_CAT!$H$32,
IF(AND($DZ64 &gt;= Claim_for_Reimbursement_CAT!$D$33, $DZ64 &lt;= Claim_for_Reimbursement_CAT!$F$33), Claim_for_Reimbursement_CAT!$H$33,
IF(AND($DZ64 &gt;= Claim_for_Reimbursement_CAT!$D$34, $DZ64 &lt;= Claim_for_Reimbursement_CAT!$F$34), Claim_for_Reimbursement_CAT!$H$34, Claim_for_Reimbursement_CAT!$H$35))))))))))))</f>
        <v/>
      </c>
      <c r="EG64" s="373"/>
      <c r="EH64" s="373"/>
      <c r="EI64" s="373"/>
      <c r="EJ64" s="373"/>
      <c r="EK64" s="373"/>
      <c r="EL64" s="368"/>
      <c r="EM64" s="373"/>
      <c r="EN64" s="373"/>
      <c r="ES64" s="376" t="str">
        <f t="shared" si="13"/>
        <v/>
      </c>
      <c r="ET64" s="377" t="str">
        <f t="shared" si="22"/>
        <v xml:space="preserve">    </v>
      </c>
      <c r="EU64" s="377" t="str">
        <f t="shared" si="23"/>
        <v/>
      </c>
      <c r="EV64" s="377" t="str">
        <f t="shared" si="24"/>
        <v xml:space="preserve">59   </v>
      </c>
      <c r="EW64" s="378" t="str">
        <f>IF($H64 = "", "",
IF(OR($H64 = Lists_and_controls!$AO$9, $H64 = Lists_and_controls!$AO$11, $H64 = Lists_and_controls!$AO$14, $H64 = Lists_and_controls!$AO$16), MAX(Day_30),
IF(OR($H64 = Lists_and_controls!$AO$6, $H64 = Lists_and_controls!$AO$8, $H64 = Lists_and_controls!$AO$10, $H64 = Lists_and_controls!$AO$12, $H64 = Lists_and_controls!$AO$13, $H64 = Lists_and_controls!$AO$15, $H64 = Lists_and_controls!$AO$17), MAX(Day_31),
IF($H64 = Lists_and_controls!$AO$7, IF(INDEX(Leap_Year_YN, MATCH($G64, Year_2, 0)) = 1, MAX(Day_Feb_LY), MAX(Day_Feb) )))))</f>
        <v/>
      </c>
      <c r="EX64" s="377" t="str">
        <f t="shared" si="25"/>
        <v xml:space="preserve">  </v>
      </c>
      <c r="EY64" s="378"/>
    </row>
    <row r="65" spans="1:155" s="321" customFormat="1" ht="14" hidden="1" x14ac:dyDescent="0.3">
      <c r="A65" s="367">
        <v>60</v>
      </c>
      <c r="B65" s="368"/>
      <c r="C65" s="368"/>
      <c r="D65" s="368"/>
      <c r="E65" s="368"/>
      <c r="F65" s="368"/>
      <c r="G65" s="368"/>
      <c r="H65" s="368"/>
      <c r="I65" s="368"/>
      <c r="J65" s="369" t="str">
        <f t="shared" si="0"/>
        <v/>
      </c>
      <c r="K65" s="370" t="str">
        <f t="shared" si="1"/>
        <v/>
      </c>
      <c r="L65" s="368"/>
      <c r="M65" s="368"/>
      <c r="N65" s="368"/>
      <c r="O65" s="368"/>
      <c r="P65" s="368"/>
      <c r="Q65" s="368"/>
      <c r="R65" s="368"/>
      <c r="S65" s="371" t="str">
        <f t="shared" si="14"/>
        <v/>
      </c>
      <c r="T65" s="368"/>
      <c r="U65" s="368"/>
      <c r="V65" s="372"/>
      <c r="W65" s="372"/>
      <c r="X65" s="368"/>
      <c r="Y65" s="372"/>
      <c r="Z65" s="368"/>
      <c r="AA65" s="368"/>
      <c r="AB65" s="368"/>
      <c r="AC65" s="368"/>
      <c r="AD65" s="368"/>
      <c r="AE65" s="368"/>
      <c r="AF65" s="368"/>
      <c r="AG65" s="368"/>
      <c r="AH65" s="368"/>
      <c r="AI65" s="368"/>
      <c r="AJ65" s="368"/>
      <c r="AK65" s="373"/>
      <c r="AL65" s="368"/>
      <c r="AM65" s="373"/>
      <c r="AN65" s="373"/>
      <c r="AO65" s="373"/>
      <c r="AP65" s="373"/>
      <c r="AQ65" s="373"/>
      <c r="AR65" s="373"/>
      <c r="AS65" s="373"/>
      <c r="AT65" s="373"/>
      <c r="AU65" s="373"/>
      <c r="AV65" s="373"/>
      <c r="AW65" s="373"/>
      <c r="AX65" s="373"/>
      <c r="AY65" s="373"/>
      <c r="AZ65" s="373"/>
      <c r="BA65" s="373"/>
      <c r="BB65" s="373"/>
      <c r="BC65" s="374">
        <f t="shared" si="15"/>
        <v>0</v>
      </c>
      <c r="BD65" s="373"/>
      <c r="BE65" s="373"/>
      <c r="BF65" s="373"/>
      <c r="BG65" s="373"/>
      <c r="BH65" s="373"/>
      <c r="BI65" s="373"/>
      <c r="BJ65" s="373"/>
      <c r="BK65" s="373"/>
      <c r="BL65" s="373"/>
      <c r="BM65" s="373"/>
      <c r="BN65" s="373"/>
      <c r="BO65" s="373"/>
      <c r="BP65" s="373"/>
      <c r="BQ65" s="373"/>
      <c r="BR65" s="373"/>
      <c r="BS65" s="374">
        <f t="shared" si="2"/>
        <v>0</v>
      </c>
      <c r="BT65" s="374">
        <f t="shared" si="16"/>
        <v>0</v>
      </c>
      <c r="BU65" s="374">
        <f t="shared" si="16"/>
        <v>0</v>
      </c>
      <c r="BV65" s="374">
        <f t="shared" si="16"/>
        <v>0</v>
      </c>
      <c r="BW65" s="374">
        <f t="shared" si="16"/>
        <v>0</v>
      </c>
      <c r="BX65" s="374">
        <f t="shared" si="16"/>
        <v>0</v>
      </c>
      <c r="BY65" s="374">
        <f t="shared" si="16"/>
        <v>0</v>
      </c>
      <c r="BZ65" s="374">
        <f t="shared" si="16"/>
        <v>0</v>
      </c>
      <c r="CA65" s="374">
        <f t="shared" si="29"/>
        <v>0</v>
      </c>
      <c r="CB65" s="374">
        <f t="shared" si="29"/>
        <v>0</v>
      </c>
      <c r="CC65" s="374">
        <f t="shared" si="29"/>
        <v>0</v>
      </c>
      <c r="CD65" s="374">
        <f t="shared" si="29"/>
        <v>0</v>
      </c>
      <c r="CE65" s="374">
        <f t="shared" si="29"/>
        <v>0</v>
      </c>
      <c r="CF65" s="374">
        <f t="shared" si="29"/>
        <v>0</v>
      </c>
      <c r="CG65" s="374">
        <f t="shared" si="29"/>
        <v>0</v>
      </c>
      <c r="CH65" s="374">
        <f t="shared" si="29"/>
        <v>0</v>
      </c>
      <c r="CI65" s="374">
        <f t="shared" si="29"/>
        <v>0</v>
      </c>
      <c r="CJ65" s="368"/>
      <c r="CK65" s="368"/>
      <c r="CL65" s="373"/>
      <c r="CM65" s="375"/>
      <c r="CN65" s="371" t="s">
        <v>176</v>
      </c>
      <c r="CO65" s="373"/>
      <c r="CP65" s="373"/>
      <c r="CQ65" s="374">
        <f t="shared" si="4"/>
        <v>0</v>
      </c>
      <c r="CR65" s="373"/>
      <c r="CS65" s="373"/>
      <c r="CT65" s="374">
        <f t="shared" si="5"/>
        <v>0</v>
      </c>
      <c r="CU65" s="375"/>
      <c r="CV65" s="368"/>
      <c r="CW65" s="368"/>
      <c r="CX65" s="368"/>
      <c r="CY65" s="368"/>
      <c r="CZ65" s="368"/>
      <c r="DA65" s="368"/>
      <c r="DB65" s="368"/>
      <c r="DC65" s="368"/>
      <c r="DD65" s="368"/>
      <c r="DE65" s="368"/>
      <c r="DF65" s="368"/>
      <c r="DG65" s="375"/>
      <c r="DH65" s="371" t="s">
        <v>176</v>
      </c>
      <c r="DI65" s="373"/>
      <c r="DJ65" s="373"/>
      <c r="DK65" s="374">
        <f t="shared" si="26"/>
        <v>0</v>
      </c>
      <c r="DL65" s="373"/>
      <c r="DM65" s="373"/>
      <c r="DN65" s="374">
        <f t="shared" si="6"/>
        <v>0</v>
      </c>
      <c r="DO65" s="368"/>
      <c r="DP65" s="371" t="str">
        <f t="shared" si="17"/>
        <v/>
      </c>
      <c r="DQ65" s="374">
        <f t="shared" si="18"/>
        <v>0</v>
      </c>
      <c r="DR65" s="374">
        <f t="shared" si="7"/>
        <v>0</v>
      </c>
      <c r="DS65" s="374">
        <f t="shared" si="8"/>
        <v>0</v>
      </c>
      <c r="DT65" s="374">
        <f t="shared" si="19"/>
        <v>0</v>
      </c>
      <c r="DU65" s="374">
        <f t="shared" si="20"/>
        <v>0</v>
      </c>
      <c r="DV65" s="374">
        <f>Deduct_dependent * COUNTIFS(Part_8!$A:$A, $EV65)</f>
        <v>0</v>
      </c>
      <c r="DW65" s="374">
        <f t="shared" si="9"/>
        <v>0</v>
      </c>
      <c r="DX65" s="374">
        <f t="shared" si="10"/>
        <v>0</v>
      </c>
      <c r="DY65" s="374">
        <f t="shared" si="11"/>
        <v>0</v>
      </c>
      <c r="DZ65" s="374">
        <f t="shared" si="12"/>
        <v>0</v>
      </c>
      <c r="EA65" s="373"/>
      <c r="EB65" s="373"/>
      <c r="EC65" s="373"/>
      <c r="ED65" s="374" t="str">
        <f t="shared" si="21"/>
        <v/>
      </c>
      <c r="EE65" s="374"/>
      <c r="EF65" s="374" t="str">
        <f>IF(AND($AN65 = "", $AO65 = "", $AP65 = "", $AQ65 = "", $AR65 = "", $AS65 = "", $AT65 = "", $AU65 = "", $AV65 = "", $AW65 = "", $AX65 = "", $AY65 = "", $AZ65 = "", $BA65 = "", $BB65 = "",
$BD65= "", $BE65 = "", $BF65 = "", $BG65 = "", $BH65 = "", $BI65 = "", $BJ65 = "", $BK65 = "", $BL65 = "", $BM65 = "", $BN65 = "", $BO65 = "", $BP65 = "", $BQ65 = "", $BR65 = ""), "",
IF($DZ65 &lt;= Claim_for_Reimbursement_CAT!$F$24, Claim_for_Reimbursement_CAT!$H$24,
IF(AND($DZ65 &gt;= Claim_for_Reimbursement_CAT!$D$25, $DZ65 &lt;= Claim_for_Reimbursement_CAT!$F$25), Claim_for_Reimbursement_CAT!$H$25,
IF(AND($DZ65 &gt;= Claim_for_Reimbursement_CAT!$D$26, $DZ65 &lt;= Claim_for_Reimbursement_CAT!$F$26), Claim_for_Reimbursement_CAT!$H$26,
IF(AND($DZ65 &gt;= Claim_for_Reimbursement_CAT!$D$27, $DZ65 &lt;= Claim_for_Reimbursement_CAT!$F$27), Claim_for_Reimbursement_CAT!$H$27,
IF(AND($DZ65 &gt;= Claim_for_Reimbursement_CAT!$D$28, $DZ65 &lt;= Claim_for_Reimbursement_CAT!$F$28), Claim_for_Reimbursement_CAT!$H$28,
IF(AND($DZ65 &gt;= Claim_for_Reimbursement_CAT!$D$29, $DZ65 &lt;= Claim_for_Reimbursement_CAT!$F$29), Claim_for_Reimbursement_CAT!$H$29,
IF(AND($DZ65 &gt;= Claim_for_Reimbursement_CAT!$D$30, $DZ65 &lt;= Claim_for_Reimbursement_CAT!$F$30), Claim_for_Reimbursement_CAT!$H$30,
IF(AND($DZ65 &gt;= Claim_for_Reimbursement_CAT!$D$31, $DZ65 &lt;= Claim_for_Reimbursement_CAT!$F$31), Claim_for_Reimbursement_CAT!$H$31,
IF(AND($DZ65 &gt;= Claim_for_Reimbursement_CAT!$D$32, $DZ65 &lt;= Claim_for_Reimbursement_CAT!$F$32), Claim_for_Reimbursement_CAT!$H$32,
IF(AND($DZ65 &gt;= Claim_for_Reimbursement_CAT!$D$33, $DZ65 &lt;= Claim_for_Reimbursement_CAT!$F$33), Claim_for_Reimbursement_CAT!$H$33,
IF(AND($DZ65 &gt;= Claim_for_Reimbursement_CAT!$D$34, $DZ65 &lt;= Claim_for_Reimbursement_CAT!$F$34), Claim_for_Reimbursement_CAT!$H$34, Claim_for_Reimbursement_CAT!$H$35))))))))))))</f>
        <v/>
      </c>
      <c r="EG65" s="373"/>
      <c r="EH65" s="373"/>
      <c r="EI65" s="373"/>
      <c r="EJ65" s="373"/>
      <c r="EK65" s="373"/>
      <c r="EL65" s="368"/>
      <c r="EM65" s="373"/>
      <c r="EN65" s="373"/>
      <c r="ES65" s="376" t="str">
        <f t="shared" si="13"/>
        <v/>
      </c>
      <c r="ET65" s="377" t="str">
        <f t="shared" si="22"/>
        <v xml:space="preserve">    </v>
      </c>
      <c r="EU65" s="377" t="str">
        <f t="shared" si="23"/>
        <v/>
      </c>
      <c r="EV65" s="377" t="str">
        <f t="shared" si="24"/>
        <v xml:space="preserve">60   </v>
      </c>
      <c r="EW65" s="378" t="str">
        <f>IF($H65 = "", "",
IF(OR($H65 = Lists_and_controls!$AO$9, $H65 = Lists_and_controls!$AO$11, $H65 = Lists_and_controls!$AO$14, $H65 = Lists_and_controls!$AO$16), MAX(Day_30),
IF(OR($H65 = Lists_and_controls!$AO$6, $H65 = Lists_and_controls!$AO$8, $H65 = Lists_and_controls!$AO$10, $H65 = Lists_and_controls!$AO$12, $H65 = Lists_and_controls!$AO$13, $H65 = Lists_and_controls!$AO$15, $H65 = Lists_and_controls!$AO$17), MAX(Day_31),
IF($H65 = Lists_and_controls!$AO$7, IF(INDEX(Leap_Year_YN, MATCH($G65, Year_2, 0)) = 1, MAX(Day_Feb_LY), MAX(Day_Feb) )))))</f>
        <v/>
      </c>
      <c r="EX65" s="377" t="str">
        <f t="shared" si="25"/>
        <v xml:space="preserve">  </v>
      </c>
      <c r="EY65" s="378"/>
    </row>
    <row r="66" spans="1:155" s="321" customFormat="1" ht="14" hidden="1" x14ac:dyDescent="0.3">
      <c r="A66" s="367">
        <v>61</v>
      </c>
      <c r="B66" s="368"/>
      <c r="C66" s="368"/>
      <c r="D66" s="368"/>
      <c r="E66" s="368"/>
      <c r="F66" s="368"/>
      <c r="G66" s="368"/>
      <c r="H66" s="368"/>
      <c r="I66" s="368"/>
      <c r="J66" s="369" t="str">
        <f t="shared" si="0"/>
        <v/>
      </c>
      <c r="K66" s="370" t="str">
        <f t="shared" si="1"/>
        <v/>
      </c>
      <c r="L66" s="368"/>
      <c r="M66" s="368"/>
      <c r="N66" s="368"/>
      <c r="O66" s="368"/>
      <c r="P66" s="368"/>
      <c r="Q66" s="368"/>
      <c r="R66" s="368"/>
      <c r="S66" s="371" t="str">
        <f t="shared" si="14"/>
        <v/>
      </c>
      <c r="T66" s="368"/>
      <c r="U66" s="368"/>
      <c r="V66" s="372"/>
      <c r="W66" s="372"/>
      <c r="X66" s="368"/>
      <c r="Y66" s="372"/>
      <c r="Z66" s="368"/>
      <c r="AA66" s="368"/>
      <c r="AB66" s="368"/>
      <c r="AC66" s="368"/>
      <c r="AD66" s="368"/>
      <c r="AE66" s="368"/>
      <c r="AF66" s="368"/>
      <c r="AG66" s="368"/>
      <c r="AH66" s="368"/>
      <c r="AI66" s="368"/>
      <c r="AJ66" s="368"/>
      <c r="AK66" s="373"/>
      <c r="AL66" s="368"/>
      <c r="AM66" s="373"/>
      <c r="AN66" s="373"/>
      <c r="AO66" s="373"/>
      <c r="AP66" s="373"/>
      <c r="AQ66" s="373"/>
      <c r="AR66" s="373"/>
      <c r="AS66" s="373"/>
      <c r="AT66" s="373"/>
      <c r="AU66" s="373"/>
      <c r="AV66" s="373"/>
      <c r="AW66" s="373"/>
      <c r="AX66" s="373"/>
      <c r="AY66" s="373"/>
      <c r="AZ66" s="373"/>
      <c r="BA66" s="373"/>
      <c r="BB66" s="373"/>
      <c r="BC66" s="374">
        <f t="shared" si="15"/>
        <v>0</v>
      </c>
      <c r="BD66" s="373"/>
      <c r="BE66" s="373"/>
      <c r="BF66" s="373"/>
      <c r="BG66" s="373"/>
      <c r="BH66" s="373"/>
      <c r="BI66" s="373"/>
      <c r="BJ66" s="373"/>
      <c r="BK66" s="373"/>
      <c r="BL66" s="373"/>
      <c r="BM66" s="373"/>
      <c r="BN66" s="373"/>
      <c r="BO66" s="373"/>
      <c r="BP66" s="373"/>
      <c r="BQ66" s="373"/>
      <c r="BR66" s="373"/>
      <c r="BS66" s="374">
        <f t="shared" si="2"/>
        <v>0</v>
      </c>
      <c r="BT66" s="374">
        <f t="shared" si="16"/>
        <v>0</v>
      </c>
      <c r="BU66" s="374">
        <f t="shared" si="16"/>
        <v>0</v>
      </c>
      <c r="BV66" s="374">
        <f t="shared" si="16"/>
        <v>0</v>
      </c>
      <c r="BW66" s="374">
        <f t="shared" si="16"/>
        <v>0</v>
      </c>
      <c r="BX66" s="374">
        <f t="shared" si="16"/>
        <v>0</v>
      </c>
      <c r="BY66" s="374">
        <f t="shared" si="16"/>
        <v>0</v>
      </c>
      <c r="BZ66" s="374">
        <f t="shared" si="16"/>
        <v>0</v>
      </c>
      <c r="CA66" s="374">
        <f t="shared" si="29"/>
        <v>0</v>
      </c>
      <c r="CB66" s="374">
        <f t="shared" si="29"/>
        <v>0</v>
      </c>
      <c r="CC66" s="374">
        <f t="shared" si="29"/>
        <v>0</v>
      </c>
      <c r="CD66" s="374">
        <f t="shared" si="29"/>
        <v>0</v>
      </c>
      <c r="CE66" s="374">
        <f t="shared" si="29"/>
        <v>0</v>
      </c>
      <c r="CF66" s="374">
        <f t="shared" si="29"/>
        <v>0</v>
      </c>
      <c r="CG66" s="374">
        <f t="shared" si="29"/>
        <v>0</v>
      </c>
      <c r="CH66" s="374">
        <f t="shared" si="29"/>
        <v>0</v>
      </c>
      <c r="CI66" s="374">
        <f t="shared" si="29"/>
        <v>0</v>
      </c>
      <c r="CJ66" s="368"/>
      <c r="CK66" s="368"/>
      <c r="CL66" s="373"/>
      <c r="CM66" s="375"/>
      <c r="CN66" s="371" t="s">
        <v>176</v>
      </c>
      <c r="CO66" s="373"/>
      <c r="CP66" s="373"/>
      <c r="CQ66" s="374">
        <f t="shared" si="4"/>
        <v>0</v>
      </c>
      <c r="CR66" s="373"/>
      <c r="CS66" s="373"/>
      <c r="CT66" s="374">
        <f t="shared" si="5"/>
        <v>0</v>
      </c>
      <c r="CU66" s="375"/>
      <c r="CV66" s="368"/>
      <c r="CW66" s="368"/>
      <c r="CX66" s="368"/>
      <c r="CY66" s="368"/>
      <c r="CZ66" s="368"/>
      <c r="DA66" s="368"/>
      <c r="DB66" s="368"/>
      <c r="DC66" s="368"/>
      <c r="DD66" s="368"/>
      <c r="DE66" s="368"/>
      <c r="DF66" s="368"/>
      <c r="DG66" s="375"/>
      <c r="DH66" s="371" t="s">
        <v>176</v>
      </c>
      <c r="DI66" s="373"/>
      <c r="DJ66" s="373"/>
      <c r="DK66" s="374">
        <f t="shared" si="26"/>
        <v>0</v>
      </c>
      <c r="DL66" s="373"/>
      <c r="DM66" s="373"/>
      <c r="DN66" s="374">
        <f t="shared" si="6"/>
        <v>0</v>
      </c>
      <c r="DO66" s="368"/>
      <c r="DP66" s="371" t="str">
        <f t="shared" si="17"/>
        <v/>
      </c>
      <c r="DQ66" s="374">
        <f t="shared" si="18"/>
        <v>0</v>
      </c>
      <c r="DR66" s="374">
        <f t="shared" si="7"/>
        <v>0</v>
      </c>
      <c r="DS66" s="374">
        <f t="shared" si="8"/>
        <v>0</v>
      </c>
      <c r="DT66" s="374">
        <f t="shared" si="19"/>
        <v>0</v>
      </c>
      <c r="DU66" s="374">
        <f t="shared" si="20"/>
        <v>0</v>
      </c>
      <c r="DV66" s="374">
        <f>Deduct_dependent * COUNTIFS(Part_8!$A:$A, $EV66)</f>
        <v>0</v>
      </c>
      <c r="DW66" s="374">
        <f t="shared" si="9"/>
        <v>0</v>
      </c>
      <c r="DX66" s="374">
        <f t="shared" si="10"/>
        <v>0</v>
      </c>
      <c r="DY66" s="374">
        <f t="shared" si="11"/>
        <v>0</v>
      </c>
      <c r="DZ66" s="374">
        <f t="shared" si="12"/>
        <v>0</v>
      </c>
      <c r="EA66" s="373"/>
      <c r="EB66" s="373"/>
      <c r="EC66" s="373"/>
      <c r="ED66" s="374" t="str">
        <f t="shared" si="21"/>
        <v/>
      </c>
      <c r="EE66" s="374"/>
      <c r="EF66" s="374" t="str">
        <f>IF(AND($AN66 = "", $AO66 = "", $AP66 = "", $AQ66 = "", $AR66 = "", $AS66 = "", $AT66 = "", $AU66 = "", $AV66 = "", $AW66 = "", $AX66 = "", $AY66 = "", $AZ66 = "", $BA66 = "", $BB66 = "",
$BD66= "", $BE66 = "", $BF66 = "", $BG66 = "", $BH66 = "", $BI66 = "", $BJ66 = "", $BK66 = "", $BL66 = "", $BM66 = "", $BN66 = "", $BO66 = "", $BP66 = "", $BQ66 = "", $BR66 = ""), "",
IF($DZ66 &lt;= Claim_for_Reimbursement_CAT!$F$24, Claim_for_Reimbursement_CAT!$H$24,
IF(AND($DZ66 &gt;= Claim_for_Reimbursement_CAT!$D$25, $DZ66 &lt;= Claim_for_Reimbursement_CAT!$F$25), Claim_for_Reimbursement_CAT!$H$25,
IF(AND($DZ66 &gt;= Claim_for_Reimbursement_CAT!$D$26, $DZ66 &lt;= Claim_for_Reimbursement_CAT!$F$26), Claim_for_Reimbursement_CAT!$H$26,
IF(AND($DZ66 &gt;= Claim_for_Reimbursement_CAT!$D$27, $DZ66 &lt;= Claim_for_Reimbursement_CAT!$F$27), Claim_for_Reimbursement_CAT!$H$27,
IF(AND($DZ66 &gt;= Claim_for_Reimbursement_CAT!$D$28, $DZ66 &lt;= Claim_for_Reimbursement_CAT!$F$28), Claim_for_Reimbursement_CAT!$H$28,
IF(AND($DZ66 &gt;= Claim_for_Reimbursement_CAT!$D$29, $DZ66 &lt;= Claim_for_Reimbursement_CAT!$F$29), Claim_for_Reimbursement_CAT!$H$29,
IF(AND($DZ66 &gt;= Claim_for_Reimbursement_CAT!$D$30, $DZ66 &lt;= Claim_for_Reimbursement_CAT!$F$30), Claim_for_Reimbursement_CAT!$H$30,
IF(AND($DZ66 &gt;= Claim_for_Reimbursement_CAT!$D$31, $DZ66 &lt;= Claim_for_Reimbursement_CAT!$F$31), Claim_for_Reimbursement_CAT!$H$31,
IF(AND($DZ66 &gt;= Claim_for_Reimbursement_CAT!$D$32, $DZ66 &lt;= Claim_for_Reimbursement_CAT!$F$32), Claim_for_Reimbursement_CAT!$H$32,
IF(AND($DZ66 &gt;= Claim_for_Reimbursement_CAT!$D$33, $DZ66 &lt;= Claim_for_Reimbursement_CAT!$F$33), Claim_for_Reimbursement_CAT!$H$33,
IF(AND($DZ66 &gt;= Claim_for_Reimbursement_CAT!$D$34, $DZ66 &lt;= Claim_for_Reimbursement_CAT!$F$34), Claim_for_Reimbursement_CAT!$H$34, Claim_for_Reimbursement_CAT!$H$35))))))))))))</f>
        <v/>
      </c>
      <c r="EG66" s="373"/>
      <c r="EH66" s="373"/>
      <c r="EI66" s="373"/>
      <c r="EJ66" s="373"/>
      <c r="EK66" s="373"/>
      <c r="EL66" s="368"/>
      <c r="EM66" s="373"/>
      <c r="EN66" s="373"/>
      <c r="ES66" s="376" t="str">
        <f t="shared" si="13"/>
        <v/>
      </c>
      <c r="ET66" s="377" t="str">
        <f t="shared" si="22"/>
        <v xml:space="preserve">    </v>
      </c>
      <c r="EU66" s="377" t="str">
        <f t="shared" si="23"/>
        <v/>
      </c>
      <c r="EV66" s="377" t="str">
        <f t="shared" si="24"/>
        <v xml:space="preserve">61   </v>
      </c>
      <c r="EW66" s="378" t="str">
        <f>IF($H66 = "", "",
IF(OR($H66 = Lists_and_controls!$AO$9, $H66 = Lists_and_controls!$AO$11, $H66 = Lists_and_controls!$AO$14, $H66 = Lists_and_controls!$AO$16), MAX(Day_30),
IF(OR($H66 = Lists_and_controls!$AO$6, $H66 = Lists_and_controls!$AO$8, $H66 = Lists_and_controls!$AO$10, $H66 = Lists_and_controls!$AO$12, $H66 = Lists_and_controls!$AO$13, $H66 = Lists_and_controls!$AO$15, $H66 = Lists_and_controls!$AO$17), MAX(Day_31),
IF($H66 = Lists_and_controls!$AO$7, IF(INDEX(Leap_Year_YN, MATCH($G66, Year_2, 0)) = 1, MAX(Day_Feb_LY), MAX(Day_Feb) )))))</f>
        <v/>
      </c>
      <c r="EX66" s="377" t="str">
        <f t="shared" si="25"/>
        <v xml:space="preserve">  </v>
      </c>
      <c r="EY66" s="378"/>
    </row>
    <row r="67" spans="1:155" s="321" customFormat="1" ht="14" hidden="1" x14ac:dyDescent="0.3">
      <c r="A67" s="367">
        <v>62</v>
      </c>
      <c r="B67" s="368"/>
      <c r="C67" s="368"/>
      <c r="D67" s="368"/>
      <c r="E67" s="368"/>
      <c r="F67" s="368"/>
      <c r="G67" s="368"/>
      <c r="H67" s="368"/>
      <c r="I67" s="368"/>
      <c r="J67" s="369" t="str">
        <f t="shared" si="0"/>
        <v/>
      </c>
      <c r="K67" s="370" t="str">
        <f t="shared" si="1"/>
        <v/>
      </c>
      <c r="L67" s="368"/>
      <c r="M67" s="368"/>
      <c r="N67" s="368"/>
      <c r="O67" s="368"/>
      <c r="P67" s="368"/>
      <c r="Q67" s="368"/>
      <c r="R67" s="368"/>
      <c r="S67" s="371" t="str">
        <f t="shared" si="14"/>
        <v/>
      </c>
      <c r="T67" s="368"/>
      <c r="U67" s="368"/>
      <c r="V67" s="372"/>
      <c r="W67" s="372"/>
      <c r="X67" s="368"/>
      <c r="Y67" s="372"/>
      <c r="Z67" s="368"/>
      <c r="AA67" s="368"/>
      <c r="AB67" s="368"/>
      <c r="AC67" s="368"/>
      <c r="AD67" s="368"/>
      <c r="AE67" s="368"/>
      <c r="AF67" s="368"/>
      <c r="AG67" s="368"/>
      <c r="AH67" s="368"/>
      <c r="AI67" s="368"/>
      <c r="AJ67" s="368"/>
      <c r="AK67" s="373"/>
      <c r="AL67" s="368"/>
      <c r="AM67" s="373"/>
      <c r="AN67" s="373"/>
      <c r="AO67" s="373"/>
      <c r="AP67" s="373"/>
      <c r="AQ67" s="373"/>
      <c r="AR67" s="373"/>
      <c r="AS67" s="373"/>
      <c r="AT67" s="373"/>
      <c r="AU67" s="373"/>
      <c r="AV67" s="373"/>
      <c r="AW67" s="373"/>
      <c r="AX67" s="373"/>
      <c r="AY67" s="373"/>
      <c r="AZ67" s="373"/>
      <c r="BA67" s="373"/>
      <c r="BB67" s="373"/>
      <c r="BC67" s="374">
        <f t="shared" si="15"/>
        <v>0</v>
      </c>
      <c r="BD67" s="373"/>
      <c r="BE67" s="373"/>
      <c r="BF67" s="373"/>
      <c r="BG67" s="373"/>
      <c r="BH67" s="373"/>
      <c r="BI67" s="373"/>
      <c r="BJ67" s="373"/>
      <c r="BK67" s="373"/>
      <c r="BL67" s="373"/>
      <c r="BM67" s="373"/>
      <c r="BN67" s="373"/>
      <c r="BO67" s="373"/>
      <c r="BP67" s="373"/>
      <c r="BQ67" s="373"/>
      <c r="BR67" s="373"/>
      <c r="BS67" s="374">
        <f t="shared" si="2"/>
        <v>0</v>
      </c>
      <c r="BT67" s="374">
        <f t="shared" si="16"/>
        <v>0</v>
      </c>
      <c r="BU67" s="374">
        <f t="shared" si="16"/>
        <v>0</v>
      </c>
      <c r="BV67" s="374">
        <f t="shared" si="16"/>
        <v>0</v>
      </c>
      <c r="BW67" s="374">
        <f t="shared" si="16"/>
        <v>0</v>
      </c>
      <c r="BX67" s="374">
        <f t="shared" si="16"/>
        <v>0</v>
      </c>
      <c r="BY67" s="374">
        <f t="shared" si="16"/>
        <v>0</v>
      </c>
      <c r="BZ67" s="374">
        <f t="shared" si="16"/>
        <v>0</v>
      </c>
      <c r="CA67" s="374">
        <f t="shared" si="29"/>
        <v>0</v>
      </c>
      <c r="CB67" s="374">
        <f t="shared" si="29"/>
        <v>0</v>
      </c>
      <c r="CC67" s="374">
        <f t="shared" si="29"/>
        <v>0</v>
      </c>
      <c r="CD67" s="374">
        <f t="shared" si="29"/>
        <v>0</v>
      </c>
      <c r="CE67" s="374">
        <f t="shared" si="29"/>
        <v>0</v>
      </c>
      <c r="CF67" s="374">
        <f t="shared" si="29"/>
        <v>0</v>
      </c>
      <c r="CG67" s="374">
        <f t="shared" si="29"/>
        <v>0</v>
      </c>
      <c r="CH67" s="374">
        <f t="shared" si="29"/>
        <v>0</v>
      </c>
      <c r="CI67" s="374">
        <f t="shared" si="29"/>
        <v>0</v>
      </c>
      <c r="CJ67" s="368"/>
      <c r="CK67" s="368"/>
      <c r="CL67" s="373"/>
      <c r="CM67" s="375"/>
      <c r="CN67" s="371" t="s">
        <v>176</v>
      </c>
      <c r="CO67" s="373"/>
      <c r="CP67" s="373"/>
      <c r="CQ67" s="374">
        <f t="shared" si="4"/>
        <v>0</v>
      </c>
      <c r="CR67" s="373"/>
      <c r="CS67" s="373"/>
      <c r="CT67" s="374">
        <f t="shared" si="5"/>
        <v>0</v>
      </c>
      <c r="CU67" s="375"/>
      <c r="CV67" s="368"/>
      <c r="CW67" s="368"/>
      <c r="CX67" s="368"/>
      <c r="CY67" s="368"/>
      <c r="CZ67" s="368"/>
      <c r="DA67" s="368"/>
      <c r="DB67" s="368"/>
      <c r="DC67" s="368"/>
      <c r="DD67" s="368"/>
      <c r="DE67" s="368"/>
      <c r="DF67" s="368"/>
      <c r="DG67" s="375"/>
      <c r="DH67" s="371" t="s">
        <v>176</v>
      </c>
      <c r="DI67" s="373"/>
      <c r="DJ67" s="373"/>
      <c r="DK67" s="374">
        <f t="shared" si="26"/>
        <v>0</v>
      </c>
      <c r="DL67" s="373"/>
      <c r="DM67" s="373"/>
      <c r="DN67" s="374">
        <f t="shared" si="6"/>
        <v>0</v>
      </c>
      <c r="DO67" s="368"/>
      <c r="DP67" s="371" t="str">
        <f t="shared" si="17"/>
        <v/>
      </c>
      <c r="DQ67" s="374">
        <f t="shared" si="18"/>
        <v>0</v>
      </c>
      <c r="DR67" s="374">
        <f t="shared" si="7"/>
        <v>0</v>
      </c>
      <c r="DS67" s="374">
        <f t="shared" si="8"/>
        <v>0</v>
      </c>
      <c r="DT67" s="374">
        <f t="shared" si="19"/>
        <v>0</v>
      </c>
      <c r="DU67" s="374">
        <f t="shared" si="20"/>
        <v>0</v>
      </c>
      <c r="DV67" s="374">
        <f>Deduct_dependent * COUNTIFS(Part_8!$A:$A, $EV67)</f>
        <v>0</v>
      </c>
      <c r="DW67" s="374">
        <f t="shared" si="9"/>
        <v>0</v>
      </c>
      <c r="DX67" s="374">
        <f t="shared" si="10"/>
        <v>0</v>
      </c>
      <c r="DY67" s="374">
        <f t="shared" si="11"/>
        <v>0</v>
      </c>
      <c r="DZ67" s="374">
        <f t="shared" si="12"/>
        <v>0</v>
      </c>
      <c r="EA67" s="373"/>
      <c r="EB67" s="373"/>
      <c r="EC67" s="373"/>
      <c r="ED67" s="374" t="str">
        <f t="shared" si="21"/>
        <v/>
      </c>
      <c r="EE67" s="374"/>
      <c r="EF67" s="374" t="str">
        <f>IF(AND($AN67 = "", $AO67 = "", $AP67 = "", $AQ67 = "", $AR67 = "", $AS67 = "", $AT67 = "", $AU67 = "", $AV67 = "", $AW67 = "", $AX67 = "", $AY67 = "", $AZ67 = "", $BA67 = "", $BB67 = "",
$BD67= "", $BE67 = "", $BF67 = "", $BG67 = "", $BH67 = "", $BI67 = "", $BJ67 = "", $BK67 = "", $BL67 = "", $BM67 = "", $BN67 = "", $BO67 = "", $BP67 = "", $BQ67 = "", $BR67 = ""), "",
IF($DZ67 &lt;= Claim_for_Reimbursement_CAT!$F$24, Claim_for_Reimbursement_CAT!$H$24,
IF(AND($DZ67 &gt;= Claim_for_Reimbursement_CAT!$D$25, $DZ67 &lt;= Claim_for_Reimbursement_CAT!$F$25), Claim_for_Reimbursement_CAT!$H$25,
IF(AND($DZ67 &gt;= Claim_for_Reimbursement_CAT!$D$26, $DZ67 &lt;= Claim_for_Reimbursement_CAT!$F$26), Claim_for_Reimbursement_CAT!$H$26,
IF(AND($DZ67 &gt;= Claim_for_Reimbursement_CAT!$D$27, $DZ67 &lt;= Claim_for_Reimbursement_CAT!$F$27), Claim_for_Reimbursement_CAT!$H$27,
IF(AND($DZ67 &gt;= Claim_for_Reimbursement_CAT!$D$28, $DZ67 &lt;= Claim_for_Reimbursement_CAT!$F$28), Claim_for_Reimbursement_CAT!$H$28,
IF(AND($DZ67 &gt;= Claim_for_Reimbursement_CAT!$D$29, $DZ67 &lt;= Claim_for_Reimbursement_CAT!$F$29), Claim_for_Reimbursement_CAT!$H$29,
IF(AND($DZ67 &gt;= Claim_for_Reimbursement_CAT!$D$30, $DZ67 &lt;= Claim_for_Reimbursement_CAT!$F$30), Claim_for_Reimbursement_CAT!$H$30,
IF(AND($DZ67 &gt;= Claim_for_Reimbursement_CAT!$D$31, $DZ67 &lt;= Claim_for_Reimbursement_CAT!$F$31), Claim_for_Reimbursement_CAT!$H$31,
IF(AND($DZ67 &gt;= Claim_for_Reimbursement_CAT!$D$32, $DZ67 &lt;= Claim_for_Reimbursement_CAT!$F$32), Claim_for_Reimbursement_CAT!$H$32,
IF(AND($DZ67 &gt;= Claim_for_Reimbursement_CAT!$D$33, $DZ67 &lt;= Claim_for_Reimbursement_CAT!$F$33), Claim_for_Reimbursement_CAT!$H$33,
IF(AND($DZ67 &gt;= Claim_for_Reimbursement_CAT!$D$34, $DZ67 &lt;= Claim_for_Reimbursement_CAT!$F$34), Claim_for_Reimbursement_CAT!$H$34, Claim_for_Reimbursement_CAT!$H$35))))))))))))</f>
        <v/>
      </c>
      <c r="EG67" s="373"/>
      <c r="EH67" s="373"/>
      <c r="EI67" s="373"/>
      <c r="EJ67" s="373"/>
      <c r="EK67" s="373"/>
      <c r="EL67" s="368"/>
      <c r="EM67" s="373"/>
      <c r="EN67" s="373"/>
      <c r="ES67" s="376" t="str">
        <f t="shared" si="13"/>
        <v/>
      </c>
      <c r="ET67" s="377" t="str">
        <f t="shared" si="22"/>
        <v xml:space="preserve">    </v>
      </c>
      <c r="EU67" s="377" t="str">
        <f t="shared" si="23"/>
        <v/>
      </c>
      <c r="EV67" s="377" t="str">
        <f t="shared" si="24"/>
        <v xml:space="preserve">62   </v>
      </c>
      <c r="EW67" s="378" t="str">
        <f>IF($H67 = "", "",
IF(OR($H67 = Lists_and_controls!$AO$9, $H67 = Lists_and_controls!$AO$11, $H67 = Lists_and_controls!$AO$14, $H67 = Lists_and_controls!$AO$16), MAX(Day_30),
IF(OR($H67 = Lists_and_controls!$AO$6, $H67 = Lists_and_controls!$AO$8, $H67 = Lists_and_controls!$AO$10, $H67 = Lists_and_controls!$AO$12, $H67 = Lists_and_controls!$AO$13, $H67 = Lists_and_controls!$AO$15, $H67 = Lists_and_controls!$AO$17), MAX(Day_31),
IF($H67 = Lists_and_controls!$AO$7, IF(INDEX(Leap_Year_YN, MATCH($G67, Year_2, 0)) = 1, MAX(Day_Feb_LY), MAX(Day_Feb) )))))</f>
        <v/>
      </c>
      <c r="EX67" s="377" t="str">
        <f t="shared" si="25"/>
        <v xml:space="preserve">  </v>
      </c>
      <c r="EY67" s="378"/>
    </row>
    <row r="68" spans="1:155" s="321" customFormat="1" ht="14" hidden="1" x14ac:dyDescent="0.3">
      <c r="A68" s="367">
        <v>63</v>
      </c>
      <c r="B68" s="368"/>
      <c r="C68" s="368"/>
      <c r="D68" s="368"/>
      <c r="E68" s="368"/>
      <c r="F68" s="368"/>
      <c r="G68" s="368"/>
      <c r="H68" s="368"/>
      <c r="I68" s="368"/>
      <c r="J68" s="369" t="str">
        <f t="shared" si="0"/>
        <v/>
      </c>
      <c r="K68" s="370" t="str">
        <f t="shared" si="1"/>
        <v/>
      </c>
      <c r="L68" s="368"/>
      <c r="M68" s="368"/>
      <c r="N68" s="368"/>
      <c r="O68" s="368"/>
      <c r="P68" s="368"/>
      <c r="Q68" s="368"/>
      <c r="R68" s="368"/>
      <c r="S68" s="371" t="str">
        <f t="shared" si="14"/>
        <v/>
      </c>
      <c r="T68" s="368"/>
      <c r="U68" s="368"/>
      <c r="V68" s="372"/>
      <c r="W68" s="372"/>
      <c r="X68" s="368"/>
      <c r="Y68" s="372"/>
      <c r="Z68" s="368"/>
      <c r="AA68" s="368"/>
      <c r="AB68" s="368"/>
      <c r="AC68" s="368"/>
      <c r="AD68" s="368"/>
      <c r="AE68" s="368"/>
      <c r="AF68" s="368"/>
      <c r="AG68" s="368"/>
      <c r="AH68" s="368"/>
      <c r="AI68" s="368"/>
      <c r="AJ68" s="368"/>
      <c r="AK68" s="373"/>
      <c r="AL68" s="368"/>
      <c r="AM68" s="373"/>
      <c r="AN68" s="373"/>
      <c r="AO68" s="373"/>
      <c r="AP68" s="373"/>
      <c r="AQ68" s="373"/>
      <c r="AR68" s="373"/>
      <c r="AS68" s="373"/>
      <c r="AT68" s="373"/>
      <c r="AU68" s="373"/>
      <c r="AV68" s="373"/>
      <c r="AW68" s="373"/>
      <c r="AX68" s="373"/>
      <c r="AY68" s="373"/>
      <c r="AZ68" s="373"/>
      <c r="BA68" s="373"/>
      <c r="BB68" s="373"/>
      <c r="BC68" s="374">
        <f t="shared" si="15"/>
        <v>0</v>
      </c>
      <c r="BD68" s="373"/>
      <c r="BE68" s="373"/>
      <c r="BF68" s="373"/>
      <c r="BG68" s="373"/>
      <c r="BH68" s="373"/>
      <c r="BI68" s="373"/>
      <c r="BJ68" s="373"/>
      <c r="BK68" s="373"/>
      <c r="BL68" s="373"/>
      <c r="BM68" s="373"/>
      <c r="BN68" s="373"/>
      <c r="BO68" s="373"/>
      <c r="BP68" s="373"/>
      <c r="BQ68" s="373"/>
      <c r="BR68" s="373"/>
      <c r="BS68" s="374">
        <f t="shared" si="2"/>
        <v>0</v>
      </c>
      <c r="BT68" s="374">
        <f t="shared" si="16"/>
        <v>0</v>
      </c>
      <c r="BU68" s="374">
        <f t="shared" si="16"/>
        <v>0</v>
      </c>
      <c r="BV68" s="374">
        <f t="shared" si="16"/>
        <v>0</v>
      </c>
      <c r="BW68" s="374">
        <f t="shared" si="16"/>
        <v>0</v>
      </c>
      <c r="BX68" s="374">
        <f t="shared" si="16"/>
        <v>0</v>
      </c>
      <c r="BY68" s="374">
        <f t="shared" si="16"/>
        <v>0</v>
      </c>
      <c r="BZ68" s="374">
        <f t="shared" si="16"/>
        <v>0</v>
      </c>
      <c r="CA68" s="374">
        <f t="shared" si="29"/>
        <v>0</v>
      </c>
      <c r="CB68" s="374">
        <f t="shared" si="29"/>
        <v>0</v>
      </c>
      <c r="CC68" s="374">
        <f t="shared" si="29"/>
        <v>0</v>
      </c>
      <c r="CD68" s="374">
        <f t="shared" si="29"/>
        <v>0</v>
      </c>
      <c r="CE68" s="374">
        <f t="shared" si="29"/>
        <v>0</v>
      </c>
      <c r="CF68" s="374">
        <f t="shared" si="29"/>
        <v>0</v>
      </c>
      <c r="CG68" s="374">
        <f t="shared" si="29"/>
        <v>0</v>
      </c>
      <c r="CH68" s="374">
        <f t="shared" si="29"/>
        <v>0</v>
      </c>
      <c r="CI68" s="374">
        <f t="shared" si="29"/>
        <v>0</v>
      </c>
      <c r="CJ68" s="368"/>
      <c r="CK68" s="368"/>
      <c r="CL68" s="373"/>
      <c r="CM68" s="375"/>
      <c r="CN68" s="371" t="s">
        <v>176</v>
      </c>
      <c r="CO68" s="373"/>
      <c r="CP68" s="373"/>
      <c r="CQ68" s="374">
        <f t="shared" si="4"/>
        <v>0</v>
      </c>
      <c r="CR68" s="373"/>
      <c r="CS68" s="373"/>
      <c r="CT68" s="374">
        <f t="shared" si="5"/>
        <v>0</v>
      </c>
      <c r="CU68" s="375"/>
      <c r="CV68" s="368"/>
      <c r="CW68" s="368"/>
      <c r="CX68" s="368"/>
      <c r="CY68" s="368"/>
      <c r="CZ68" s="368"/>
      <c r="DA68" s="368"/>
      <c r="DB68" s="368"/>
      <c r="DC68" s="368"/>
      <c r="DD68" s="368"/>
      <c r="DE68" s="368"/>
      <c r="DF68" s="368"/>
      <c r="DG68" s="375"/>
      <c r="DH68" s="371" t="s">
        <v>176</v>
      </c>
      <c r="DI68" s="373"/>
      <c r="DJ68" s="373"/>
      <c r="DK68" s="374">
        <f t="shared" si="26"/>
        <v>0</v>
      </c>
      <c r="DL68" s="373"/>
      <c r="DM68" s="373"/>
      <c r="DN68" s="374">
        <f t="shared" si="6"/>
        <v>0</v>
      </c>
      <c r="DO68" s="368"/>
      <c r="DP68" s="371" t="str">
        <f t="shared" si="17"/>
        <v/>
      </c>
      <c r="DQ68" s="374">
        <f t="shared" si="18"/>
        <v>0</v>
      </c>
      <c r="DR68" s="374">
        <f t="shared" si="7"/>
        <v>0</v>
      </c>
      <c r="DS68" s="374">
        <f t="shared" si="8"/>
        <v>0</v>
      </c>
      <c r="DT68" s="374">
        <f t="shared" si="19"/>
        <v>0</v>
      </c>
      <c r="DU68" s="374">
        <f t="shared" si="20"/>
        <v>0</v>
      </c>
      <c r="DV68" s="374">
        <f>Deduct_dependent * COUNTIFS(Part_8!$A:$A, $EV68)</f>
        <v>0</v>
      </c>
      <c r="DW68" s="374">
        <f t="shared" si="9"/>
        <v>0</v>
      </c>
      <c r="DX68" s="374">
        <f t="shared" si="10"/>
        <v>0</v>
      </c>
      <c r="DY68" s="374">
        <f t="shared" si="11"/>
        <v>0</v>
      </c>
      <c r="DZ68" s="374">
        <f t="shared" si="12"/>
        <v>0</v>
      </c>
      <c r="EA68" s="373"/>
      <c r="EB68" s="373"/>
      <c r="EC68" s="373"/>
      <c r="ED68" s="374" t="str">
        <f t="shared" si="21"/>
        <v/>
      </c>
      <c r="EE68" s="374"/>
      <c r="EF68" s="374" t="str">
        <f>IF(AND($AN68 = "", $AO68 = "", $AP68 = "", $AQ68 = "", $AR68 = "", $AS68 = "", $AT68 = "", $AU68 = "", $AV68 = "", $AW68 = "", $AX68 = "", $AY68 = "", $AZ68 = "", $BA68 = "", $BB68 = "",
$BD68= "", $BE68 = "", $BF68 = "", $BG68 = "", $BH68 = "", $BI68 = "", $BJ68 = "", $BK68 = "", $BL68 = "", $BM68 = "", $BN68 = "", $BO68 = "", $BP68 = "", $BQ68 = "", $BR68 = ""), "",
IF($DZ68 &lt;= Claim_for_Reimbursement_CAT!$F$24, Claim_for_Reimbursement_CAT!$H$24,
IF(AND($DZ68 &gt;= Claim_for_Reimbursement_CAT!$D$25, $DZ68 &lt;= Claim_for_Reimbursement_CAT!$F$25), Claim_for_Reimbursement_CAT!$H$25,
IF(AND($DZ68 &gt;= Claim_for_Reimbursement_CAT!$D$26, $DZ68 &lt;= Claim_for_Reimbursement_CAT!$F$26), Claim_for_Reimbursement_CAT!$H$26,
IF(AND($DZ68 &gt;= Claim_for_Reimbursement_CAT!$D$27, $DZ68 &lt;= Claim_for_Reimbursement_CAT!$F$27), Claim_for_Reimbursement_CAT!$H$27,
IF(AND($DZ68 &gt;= Claim_for_Reimbursement_CAT!$D$28, $DZ68 &lt;= Claim_for_Reimbursement_CAT!$F$28), Claim_for_Reimbursement_CAT!$H$28,
IF(AND($DZ68 &gt;= Claim_for_Reimbursement_CAT!$D$29, $DZ68 &lt;= Claim_for_Reimbursement_CAT!$F$29), Claim_for_Reimbursement_CAT!$H$29,
IF(AND($DZ68 &gt;= Claim_for_Reimbursement_CAT!$D$30, $DZ68 &lt;= Claim_for_Reimbursement_CAT!$F$30), Claim_for_Reimbursement_CAT!$H$30,
IF(AND($DZ68 &gt;= Claim_for_Reimbursement_CAT!$D$31, $DZ68 &lt;= Claim_for_Reimbursement_CAT!$F$31), Claim_for_Reimbursement_CAT!$H$31,
IF(AND($DZ68 &gt;= Claim_for_Reimbursement_CAT!$D$32, $DZ68 &lt;= Claim_for_Reimbursement_CAT!$F$32), Claim_for_Reimbursement_CAT!$H$32,
IF(AND($DZ68 &gt;= Claim_for_Reimbursement_CAT!$D$33, $DZ68 &lt;= Claim_for_Reimbursement_CAT!$F$33), Claim_for_Reimbursement_CAT!$H$33,
IF(AND($DZ68 &gt;= Claim_for_Reimbursement_CAT!$D$34, $DZ68 &lt;= Claim_for_Reimbursement_CAT!$F$34), Claim_for_Reimbursement_CAT!$H$34, Claim_for_Reimbursement_CAT!$H$35))))))))))))</f>
        <v/>
      </c>
      <c r="EG68" s="373"/>
      <c r="EH68" s="373"/>
      <c r="EI68" s="373"/>
      <c r="EJ68" s="373"/>
      <c r="EK68" s="373"/>
      <c r="EL68" s="368"/>
      <c r="EM68" s="373"/>
      <c r="EN68" s="373"/>
      <c r="ES68" s="376" t="str">
        <f t="shared" si="13"/>
        <v/>
      </c>
      <c r="ET68" s="377" t="str">
        <f t="shared" si="22"/>
        <v xml:space="preserve">    </v>
      </c>
      <c r="EU68" s="377" t="str">
        <f t="shared" si="23"/>
        <v/>
      </c>
      <c r="EV68" s="377" t="str">
        <f t="shared" si="24"/>
        <v xml:space="preserve">63   </v>
      </c>
      <c r="EW68" s="378" t="str">
        <f>IF($H68 = "", "",
IF(OR($H68 = Lists_and_controls!$AO$9, $H68 = Lists_and_controls!$AO$11, $H68 = Lists_and_controls!$AO$14, $H68 = Lists_and_controls!$AO$16), MAX(Day_30),
IF(OR($H68 = Lists_and_controls!$AO$6, $H68 = Lists_and_controls!$AO$8, $H68 = Lists_and_controls!$AO$10, $H68 = Lists_and_controls!$AO$12, $H68 = Lists_and_controls!$AO$13, $H68 = Lists_and_controls!$AO$15, $H68 = Lists_and_controls!$AO$17), MAX(Day_31),
IF($H68 = Lists_and_controls!$AO$7, IF(INDEX(Leap_Year_YN, MATCH($G68, Year_2, 0)) = 1, MAX(Day_Feb_LY), MAX(Day_Feb) )))))</f>
        <v/>
      </c>
      <c r="EX68" s="377" t="str">
        <f t="shared" si="25"/>
        <v xml:space="preserve">  </v>
      </c>
      <c r="EY68" s="378"/>
    </row>
    <row r="69" spans="1:155" s="321" customFormat="1" ht="14" hidden="1" x14ac:dyDescent="0.3">
      <c r="A69" s="367">
        <v>64</v>
      </c>
      <c r="B69" s="368"/>
      <c r="C69" s="368"/>
      <c r="D69" s="368"/>
      <c r="E69" s="368"/>
      <c r="F69" s="368"/>
      <c r="G69" s="368"/>
      <c r="H69" s="368"/>
      <c r="I69" s="368"/>
      <c r="J69" s="369" t="str">
        <f t="shared" si="0"/>
        <v/>
      </c>
      <c r="K69" s="370" t="str">
        <f t="shared" si="1"/>
        <v/>
      </c>
      <c r="L69" s="368"/>
      <c r="M69" s="368"/>
      <c r="N69" s="368"/>
      <c r="O69" s="368"/>
      <c r="P69" s="368"/>
      <c r="Q69" s="368"/>
      <c r="R69" s="368"/>
      <c r="S69" s="371" t="str">
        <f t="shared" si="14"/>
        <v/>
      </c>
      <c r="T69" s="368"/>
      <c r="U69" s="368"/>
      <c r="V69" s="372"/>
      <c r="W69" s="372"/>
      <c r="X69" s="368"/>
      <c r="Y69" s="372"/>
      <c r="Z69" s="368"/>
      <c r="AA69" s="368"/>
      <c r="AB69" s="368"/>
      <c r="AC69" s="368"/>
      <c r="AD69" s="368"/>
      <c r="AE69" s="368"/>
      <c r="AF69" s="368"/>
      <c r="AG69" s="368"/>
      <c r="AH69" s="368"/>
      <c r="AI69" s="368"/>
      <c r="AJ69" s="368"/>
      <c r="AK69" s="373"/>
      <c r="AL69" s="368"/>
      <c r="AM69" s="373"/>
      <c r="AN69" s="373"/>
      <c r="AO69" s="373"/>
      <c r="AP69" s="373"/>
      <c r="AQ69" s="373"/>
      <c r="AR69" s="373"/>
      <c r="AS69" s="373"/>
      <c r="AT69" s="373"/>
      <c r="AU69" s="373"/>
      <c r="AV69" s="373"/>
      <c r="AW69" s="373"/>
      <c r="AX69" s="373"/>
      <c r="AY69" s="373"/>
      <c r="AZ69" s="373"/>
      <c r="BA69" s="373"/>
      <c r="BB69" s="373"/>
      <c r="BC69" s="374">
        <f t="shared" si="15"/>
        <v>0</v>
      </c>
      <c r="BD69" s="373"/>
      <c r="BE69" s="373"/>
      <c r="BF69" s="373"/>
      <c r="BG69" s="373"/>
      <c r="BH69" s="373"/>
      <c r="BI69" s="373"/>
      <c r="BJ69" s="373"/>
      <c r="BK69" s="373"/>
      <c r="BL69" s="373"/>
      <c r="BM69" s="373"/>
      <c r="BN69" s="373"/>
      <c r="BO69" s="373"/>
      <c r="BP69" s="373"/>
      <c r="BQ69" s="373"/>
      <c r="BR69" s="373"/>
      <c r="BS69" s="374">
        <f t="shared" si="2"/>
        <v>0</v>
      </c>
      <c r="BT69" s="374">
        <f t="shared" si="16"/>
        <v>0</v>
      </c>
      <c r="BU69" s="374">
        <f t="shared" si="16"/>
        <v>0</v>
      </c>
      <c r="BV69" s="374">
        <f t="shared" si="16"/>
        <v>0</v>
      </c>
      <c r="BW69" s="374">
        <f t="shared" si="16"/>
        <v>0</v>
      </c>
      <c r="BX69" s="374">
        <f t="shared" si="16"/>
        <v>0</v>
      </c>
      <c r="BY69" s="374">
        <f t="shared" si="16"/>
        <v>0</v>
      </c>
      <c r="BZ69" s="374">
        <f t="shared" si="16"/>
        <v>0</v>
      </c>
      <c r="CA69" s="374">
        <f t="shared" si="29"/>
        <v>0</v>
      </c>
      <c r="CB69" s="374">
        <f t="shared" si="29"/>
        <v>0</v>
      </c>
      <c r="CC69" s="374">
        <f t="shared" si="29"/>
        <v>0</v>
      </c>
      <c r="CD69" s="374">
        <f t="shared" si="29"/>
        <v>0</v>
      </c>
      <c r="CE69" s="374">
        <f t="shared" si="29"/>
        <v>0</v>
      </c>
      <c r="CF69" s="374">
        <f t="shared" si="29"/>
        <v>0</v>
      </c>
      <c r="CG69" s="374">
        <f t="shared" si="29"/>
        <v>0</v>
      </c>
      <c r="CH69" s="374">
        <f t="shared" si="29"/>
        <v>0</v>
      </c>
      <c r="CI69" s="374">
        <f t="shared" si="29"/>
        <v>0</v>
      </c>
      <c r="CJ69" s="368"/>
      <c r="CK69" s="368"/>
      <c r="CL69" s="373"/>
      <c r="CM69" s="375"/>
      <c r="CN69" s="371" t="s">
        <v>176</v>
      </c>
      <c r="CO69" s="373"/>
      <c r="CP69" s="373"/>
      <c r="CQ69" s="374">
        <f t="shared" si="4"/>
        <v>0</v>
      </c>
      <c r="CR69" s="373"/>
      <c r="CS69" s="373"/>
      <c r="CT69" s="374">
        <f t="shared" si="5"/>
        <v>0</v>
      </c>
      <c r="CU69" s="375"/>
      <c r="CV69" s="368"/>
      <c r="CW69" s="368"/>
      <c r="CX69" s="368"/>
      <c r="CY69" s="368"/>
      <c r="CZ69" s="368"/>
      <c r="DA69" s="368"/>
      <c r="DB69" s="368"/>
      <c r="DC69" s="368"/>
      <c r="DD69" s="368"/>
      <c r="DE69" s="368"/>
      <c r="DF69" s="368"/>
      <c r="DG69" s="375"/>
      <c r="DH69" s="371" t="s">
        <v>176</v>
      </c>
      <c r="DI69" s="373"/>
      <c r="DJ69" s="373"/>
      <c r="DK69" s="374">
        <f t="shared" si="26"/>
        <v>0</v>
      </c>
      <c r="DL69" s="373"/>
      <c r="DM69" s="373"/>
      <c r="DN69" s="374">
        <f t="shared" si="6"/>
        <v>0</v>
      </c>
      <c r="DO69" s="368"/>
      <c r="DP69" s="371" t="str">
        <f t="shared" si="17"/>
        <v/>
      </c>
      <c r="DQ69" s="374">
        <f t="shared" si="18"/>
        <v>0</v>
      </c>
      <c r="DR69" s="374">
        <f t="shared" si="7"/>
        <v>0</v>
      </c>
      <c r="DS69" s="374">
        <f t="shared" si="8"/>
        <v>0</v>
      </c>
      <c r="DT69" s="374">
        <f t="shared" si="19"/>
        <v>0</v>
      </c>
      <c r="DU69" s="374">
        <f t="shared" si="20"/>
        <v>0</v>
      </c>
      <c r="DV69" s="374">
        <f>Deduct_dependent * COUNTIFS(Part_8!$A:$A, $EV69)</f>
        <v>0</v>
      </c>
      <c r="DW69" s="374">
        <f t="shared" si="9"/>
        <v>0</v>
      </c>
      <c r="DX69" s="374">
        <f t="shared" si="10"/>
        <v>0</v>
      </c>
      <c r="DY69" s="374">
        <f t="shared" si="11"/>
        <v>0</v>
      </c>
      <c r="DZ69" s="374">
        <f t="shared" si="12"/>
        <v>0</v>
      </c>
      <c r="EA69" s="373"/>
      <c r="EB69" s="373"/>
      <c r="EC69" s="373"/>
      <c r="ED69" s="374" t="str">
        <f t="shared" si="21"/>
        <v/>
      </c>
      <c r="EE69" s="374"/>
      <c r="EF69" s="374" t="str">
        <f>IF(AND($AN69 = "", $AO69 = "", $AP69 = "", $AQ69 = "", $AR69 = "", $AS69 = "", $AT69 = "", $AU69 = "", $AV69 = "", $AW69 = "", $AX69 = "", $AY69 = "", $AZ69 = "", $BA69 = "", $BB69 = "",
$BD69= "", $BE69 = "", $BF69 = "", $BG69 = "", $BH69 = "", $BI69 = "", $BJ69 = "", $BK69 = "", $BL69 = "", $BM69 = "", $BN69 = "", $BO69 = "", $BP69 = "", $BQ69 = "", $BR69 = ""), "",
IF($DZ69 &lt;= Claim_for_Reimbursement_CAT!$F$24, Claim_for_Reimbursement_CAT!$H$24,
IF(AND($DZ69 &gt;= Claim_for_Reimbursement_CAT!$D$25, $DZ69 &lt;= Claim_for_Reimbursement_CAT!$F$25), Claim_for_Reimbursement_CAT!$H$25,
IF(AND($DZ69 &gt;= Claim_for_Reimbursement_CAT!$D$26, $DZ69 &lt;= Claim_for_Reimbursement_CAT!$F$26), Claim_for_Reimbursement_CAT!$H$26,
IF(AND($DZ69 &gt;= Claim_for_Reimbursement_CAT!$D$27, $DZ69 &lt;= Claim_for_Reimbursement_CAT!$F$27), Claim_for_Reimbursement_CAT!$H$27,
IF(AND($DZ69 &gt;= Claim_for_Reimbursement_CAT!$D$28, $DZ69 &lt;= Claim_for_Reimbursement_CAT!$F$28), Claim_for_Reimbursement_CAT!$H$28,
IF(AND($DZ69 &gt;= Claim_for_Reimbursement_CAT!$D$29, $DZ69 &lt;= Claim_for_Reimbursement_CAT!$F$29), Claim_for_Reimbursement_CAT!$H$29,
IF(AND($DZ69 &gt;= Claim_for_Reimbursement_CAT!$D$30, $DZ69 &lt;= Claim_for_Reimbursement_CAT!$F$30), Claim_for_Reimbursement_CAT!$H$30,
IF(AND($DZ69 &gt;= Claim_for_Reimbursement_CAT!$D$31, $DZ69 &lt;= Claim_for_Reimbursement_CAT!$F$31), Claim_for_Reimbursement_CAT!$H$31,
IF(AND($DZ69 &gt;= Claim_for_Reimbursement_CAT!$D$32, $DZ69 &lt;= Claim_for_Reimbursement_CAT!$F$32), Claim_for_Reimbursement_CAT!$H$32,
IF(AND($DZ69 &gt;= Claim_for_Reimbursement_CAT!$D$33, $DZ69 &lt;= Claim_for_Reimbursement_CAT!$F$33), Claim_for_Reimbursement_CAT!$H$33,
IF(AND($DZ69 &gt;= Claim_for_Reimbursement_CAT!$D$34, $DZ69 &lt;= Claim_for_Reimbursement_CAT!$F$34), Claim_for_Reimbursement_CAT!$H$34, Claim_for_Reimbursement_CAT!$H$35))))))))))))</f>
        <v/>
      </c>
      <c r="EG69" s="373"/>
      <c r="EH69" s="373"/>
      <c r="EI69" s="373"/>
      <c r="EJ69" s="373"/>
      <c r="EK69" s="373"/>
      <c r="EL69" s="368"/>
      <c r="EM69" s="373"/>
      <c r="EN69" s="373"/>
      <c r="ES69" s="376" t="str">
        <f t="shared" si="13"/>
        <v/>
      </c>
      <c r="ET69" s="377" t="str">
        <f t="shared" si="22"/>
        <v xml:space="preserve">    </v>
      </c>
      <c r="EU69" s="377" t="str">
        <f t="shared" si="23"/>
        <v/>
      </c>
      <c r="EV69" s="377" t="str">
        <f t="shared" si="24"/>
        <v xml:space="preserve">64   </v>
      </c>
      <c r="EW69" s="378" t="str">
        <f>IF($H69 = "", "",
IF(OR($H69 = Lists_and_controls!$AO$9, $H69 = Lists_and_controls!$AO$11, $H69 = Lists_and_controls!$AO$14, $H69 = Lists_and_controls!$AO$16), MAX(Day_30),
IF(OR($H69 = Lists_and_controls!$AO$6, $H69 = Lists_and_controls!$AO$8, $H69 = Lists_and_controls!$AO$10, $H69 = Lists_and_controls!$AO$12, $H69 = Lists_and_controls!$AO$13, $H69 = Lists_and_controls!$AO$15, $H69 = Lists_and_controls!$AO$17), MAX(Day_31),
IF($H69 = Lists_and_controls!$AO$7, IF(INDEX(Leap_Year_YN, MATCH($G69, Year_2, 0)) = 1, MAX(Day_Feb_LY), MAX(Day_Feb) )))))</f>
        <v/>
      </c>
      <c r="EX69" s="377" t="str">
        <f t="shared" si="25"/>
        <v xml:space="preserve">  </v>
      </c>
      <c r="EY69" s="378"/>
    </row>
    <row r="70" spans="1:155" s="321" customFormat="1" ht="14" hidden="1" x14ac:dyDescent="0.3">
      <c r="A70" s="367">
        <v>65</v>
      </c>
      <c r="B70" s="368"/>
      <c r="C70" s="368"/>
      <c r="D70" s="368"/>
      <c r="E70" s="368"/>
      <c r="F70" s="368"/>
      <c r="G70" s="368"/>
      <c r="H70" s="368"/>
      <c r="I70" s="368"/>
      <c r="J70" s="369" t="str">
        <f t="shared" ref="J70:J133" si="30">IF(AND($G70 &lt;&gt; "", $H70 &lt;&gt; "", $I70 &lt;&gt; ""), DATE($G70, INDEX(Month_value, MATCH($H70, Month, 0)), $I70), "")</f>
        <v/>
      </c>
      <c r="K70" s="370" t="str">
        <f t="shared" ref="K70:K133" si="31">IF($J70="", "", (Start_September-$J70)/Days_years)</f>
        <v/>
      </c>
      <c r="L70" s="368"/>
      <c r="M70" s="368"/>
      <c r="N70" s="368"/>
      <c r="O70" s="368"/>
      <c r="P70" s="368"/>
      <c r="Q70" s="368"/>
      <c r="R70" s="368"/>
      <c r="S70" s="371" t="str">
        <f t="shared" si="14"/>
        <v/>
      </c>
      <c r="T70" s="368"/>
      <c r="U70" s="368"/>
      <c r="V70" s="372"/>
      <c r="W70" s="372"/>
      <c r="X70" s="368"/>
      <c r="Y70" s="372"/>
      <c r="Z70" s="368"/>
      <c r="AA70" s="368"/>
      <c r="AB70" s="368"/>
      <c r="AC70" s="368"/>
      <c r="AD70" s="368"/>
      <c r="AE70" s="368"/>
      <c r="AF70" s="368"/>
      <c r="AG70" s="368"/>
      <c r="AH70" s="368"/>
      <c r="AI70" s="368"/>
      <c r="AJ70" s="368"/>
      <c r="AK70" s="373"/>
      <c r="AL70" s="368"/>
      <c r="AM70" s="373"/>
      <c r="AN70" s="373"/>
      <c r="AO70" s="373"/>
      <c r="AP70" s="373"/>
      <c r="AQ70" s="373"/>
      <c r="AR70" s="373"/>
      <c r="AS70" s="373"/>
      <c r="AT70" s="373"/>
      <c r="AU70" s="373"/>
      <c r="AV70" s="373"/>
      <c r="AW70" s="373"/>
      <c r="AX70" s="373"/>
      <c r="AY70" s="373"/>
      <c r="AZ70" s="373"/>
      <c r="BA70" s="373"/>
      <c r="BB70" s="373"/>
      <c r="BC70" s="374">
        <f t="shared" si="15"/>
        <v>0</v>
      </c>
      <c r="BD70" s="373"/>
      <c r="BE70" s="373"/>
      <c r="BF70" s="373"/>
      <c r="BG70" s="373"/>
      <c r="BH70" s="373"/>
      <c r="BI70" s="373"/>
      <c r="BJ70" s="373"/>
      <c r="BK70" s="373"/>
      <c r="BL70" s="373"/>
      <c r="BM70" s="373"/>
      <c r="BN70" s="373"/>
      <c r="BO70" s="373"/>
      <c r="BP70" s="373"/>
      <c r="BQ70" s="373"/>
      <c r="BR70" s="373"/>
      <c r="BS70" s="374">
        <f t="shared" ref="BS70:BS133" si="32">SUM(BD70:BR70)</f>
        <v>0</v>
      </c>
      <c r="BT70" s="374">
        <f t="shared" si="16"/>
        <v>0</v>
      </c>
      <c r="BU70" s="374">
        <f t="shared" si="16"/>
        <v>0</v>
      </c>
      <c r="BV70" s="374">
        <f t="shared" si="16"/>
        <v>0</v>
      </c>
      <c r="BW70" s="374">
        <f t="shared" si="16"/>
        <v>0</v>
      </c>
      <c r="BX70" s="374">
        <f t="shared" si="16"/>
        <v>0</v>
      </c>
      <c r="BY70" s="374">
        <f t="shared" si="16"/>
        <v>0</v>
      </c>
      <c r="BZ70" s="374">
        <f t="shared" si="16"/>
        <v>0</v>
      </c>
      <c r="CA70" s="374">
        <f t="shared" si="29"/>
        <v>0</v>
      </c>
      <c r="CB70" s="374">
        <f t="shared" si="29"/>
        <v>0</v>
      </c>
      <c r="CC70" s="374">
        <f t="shared" si="29"/>
        <v>0</v>
      </c>
      <c r="CD70" s="374">
        <f t="shared" si="29"/>
        <v>0</v>
      </c>
      <c r="CE70" s="374">
        <f t="shared" si="29"/>
        <v>0</v>
      </c>
      <c r="CF70" s="374">
        <f t="shared" si="29"/>
        <v>0</v>
      </c>
      <c r="CG70" s="374">
        <f t="shared" si="29"/>
        <v>0</v>
      </c>
      <c r="CH70" s="374">
        <f t="shared" si="29"/>
        <v>0</v>
      </c>
      <c r="CI70" s="374">
        <f t="shared" si="29"/>
        <v>0</v>
      </c>
      <c r="CJ70" s="368"/>
      <c r="CK70" s="368"/>
      <c r="CL70" s="373"/>
      <c r="CM70" s="375"/>
      <c r="CN70" s="371" t="s">
        <v>176</v>
      </c>
      <c r="CO70" s="373"/>
      <c r="CP70" s="373"/>
      <c r="CQ70" s="374">
        <f t="shared" ref="CQ70:CQ133" si="33">CO70-CP70</f>
        <v>0</v>
      </c>
      <c r="CR70" s="373"/>
      <c r="CS70" s="373"/>
      <c r="CT70" s="374">
        <f t="shared" ref="CT70:CT133" si="34">CR70-CS70</f>
        <v>0</v>
      </c>
      <c r="CU70" s="375"/>
      <c r="CV70" s="368"/>
      <c r="CW70" s="368"/>
      <c r="CX70" s="368"/>
      <c r="CY70" s="368"/>
      <c r="CZ70" s="368"/>
      <c r="DA70" s="368"/>
      <c r="DB70" s="368"/>
      <c r="DC70" s="368"/>
      <c r="DD70" s="368"/>
      <c r="DE70" s="368"/>
      <c r="DF70" s="368"/>
      <c r="DG70" s="375"/>
      <c r="DH70" s="371" t="s">
        <v>176</v>
      </c>
      <c r="DI70" s="373"/>
      <c r="DJ70" s="373"/>
      <c r="DK70" s="374">
        <f t="shared" si="26"/>
        <v>0</v>
      </c>
      <c r="DL70" s="373"/>
      <c r="DM70" s="373"/>
      <c r="DN70" s="374">
        <f t="shared" ref="DN70:DN133" si="35">DL70-DM70</f>
        <v>0</v>
      </c>
      <c r="DO70" s="368"/>
      <c r="DP70" s="371" t="str">
        <f t="shared" si="17"/>
        <v/>
      </c>
      <c r="DQ70" s="374">
        <f t="shared" si="18"/>
        <v>0</v>
      </c>
      <c r="DR70" s="374">
        <f t="shared" ref="DR70:DR133" si="36">$CL70</f>
        <v>0</v>
      </c>
      <c r="DS70" s="374">
        <f t="shared" ref="DS70:DS133" si="37" xml:space="preserve"> DQ70 + DR70</f>
        <v>0</v>
      </c>
      <c r="DT70" s="374">
        <f t="shared" si="19"/>
        <v>0</v>
      </c>
      <c r="DU70" s="374">
        <f t="shared" si="20"/>
        <v>0</v>
      </c>
      <c r="DV70" s="374">
        <f>Deduct_dependent * COUNTIFS(Part_8!$A:$A, $EV70)</f>
        <v>0</v>
      </c>
      <c r="DW70" s="374">
        <f t="shared" ref="DW70:DW133" si="38" xml:space="preserve"> $CQ70 + $CT70</f>
        <v>0</v>
      </c>
      <c r="DX70" s="374">
        <f t="shared" ref="DX70:DX133" si="39" xml:space="preserve"> Deduct_blind * (0 + IF($AE70 = "Yes", 1, 0) + IF($AH70 = "Yes", 1, 0) )</f>
        <v>0</v>
      </c>
      <c r="DY70" s="374">
        <f t="shared" ref="DY70:DY133" si="40" xml:space="preserve"> SUM($DT70:$DX70)</f>
        <v>0</v>
      </c>
      <c r="DZ70" s="374">
        <f t="shared" ref="DZ70:DZ133" si="41" xml:space="preserve"> $DS70 - $DY70</f>
        <v>0</v>
      </c>
      <c r="EA70" s="373"/>
      <c r="EB70" s="373"/>
      <c r="EC70" s="373"/>
      <c r="ED70" s="374" t="str">
        <f t="shared" si="21"/>
        <v/>
      </c>
      <c r="EE70" s="374"/>
      <c r="EF70" s="374" t="str">
        <f>IF(AND($AN70 = "", $AO70 = "", $AP70 = "", $AQ70 = "", $AR70 = "", $AS70 = "", $AT70 = "", $AU70 = "", $AV70 = "", $AW70 = "", $AX70 = "", $AY70 = "", $AZ70 = "", $BA70 = "", $BB70 = "",
$BD70= "", $BE70 = "", $BF70 = "", $BG70 = "", $BH70 = "", $BI70 = "", $BJ70 = "", $BK70 = "", $BL70 = "", $BM70 = "", $BN70 = "", $BO70 = "", $BP70 = "", $BQ70 = "", $BR70 = ""), "",
IF($DZ70 &lt;= Claim_for_Reimbursement_CAT!$F$24, Claim_for_Reimbursement_CAT!$H$24,
IF(AND($DZ70 &gt;= Claim_for_Reimbursement_CAT!$D$25, $DZ70 &lt;= Claim_for_Reimbursement_CAT!$F$25), Claim_for_Reimbursement_CAT!$H$25,
IF(AND($DZ70 &gt;= Claim_for_Reimbursement_CAT!$D$26, $DZ70 &lt;= Claim_for_Reimbursement_CAT!$F$26), Claim_for_Reimbursement_CAT!$H$26,
IF(AND($DZ70 &gt;= Claim_for_Reimbursement_CAT!$D$27, $DZ70 &lt;= Claim_for_Reimbursement_CAT!$F$27), Claim_for_Reimbursement_CAT!$H$27,
IF(AND($DZ70 &gt;= Claim_for_Reimbursement_CAT!$D$28, $DZ70 &lt;= Claim_for_Reimbursement_CAT!$F$28), Claim_for_Reimbursement_CAT!$H$28,
IF(AND($DZ70 &gt;= Claim_for_Reimbursement_CAT!$D$29, $DZ70 &lt;= Claim_for_Reimbursement_CAT!$F$29), Claim_for_Reimbursement_CAT!$H$29,
IF(AND($DZ70 &gt;= Claim_for_Reimbursement_CAT!$D$30, $DZ70 &lt;= Claim_for_Reimbursement_CAT!$F$30), Claim_for_Reimbursement_CAT!$H$30,
IF(AND($DZ70 &gt;= Claim_for_Reimbursement_CAT!$D$31, $DZ70 &lt;= Claim_for_Reimbursement_CAT!$F$31), Claim_for_Reimbursement_CAT!$H$31,
IF(AND($DZ70 &gt;= Claim_for_Reimbursement_CAT!$D$32, $DZ70 &lt;= Claim_for_Reimbursement_CAT!$F$32), Claim_for_Reimbursement_CAT!$H$32,
IF(AND($DZ70 &gt;= Claim_for_Reimbursement_CAT!$D$33, $DZ70 &lt;= Claim_for_Reimbursement_CAT!$F$33), Claim_for_Reimbursement_CAT!$H$33,
IF(AND($DZ70 &gt;= Claim_for_Reimbursement_CAT!$D$34, $DZ70 &lt;= Claim_for_Reimbursement_CAT!$F$34), Claim_for_Reimbursement_CAT!$H$34, Claim_for_Reimbursement_CAT!$H$35))))))))))))</f>
        <v/>
      </c>
      <c r="EG70" s="373"/>
      <c r="EH70" s="373"/>
      <c r="EI70" s="373"/>
      <c r="EJ70" s="373"/>
      <c r="EK70" s="373"/>
      <c r="EL70" s="368"/>
      <c r="EM70" s="373"/>
      <c r="EN70" s="373"/>
      <c r="ES70" s="376" t="str">
        <f t="shared" ref="ES70:ES133" si="42">IF($L70="", "", AND(LEN($L70)&gt;=Postcode_min, LEN($L70)&lt;=Postcode_max,
LEN(MID($L70, FIND(" ", $L70) + 1, 4))=3,
ISNUMBER(VALUE(MID($L70, FIND(" ", $L70) + 1, 1))),
NOT(ISNUMBER(VALUE(MID($L70, FIND(" ", $L70) + 2, 1)))), MID($L70, FIND(" ", $L70) + 2, 1)&lt;&gt;" ",
NOT(ISNUMBER(VALUE(MID($L70, FIND(" ", $L70) + 3, 1)))), MID($L70, FIND(" ", $L70) + 3, 1)&lt;&gt;" ") )</f>
        <v/>
      </c>
      <c r="ET70" s="377" t="str">
        <f t="shared" si="22"/>
        <v xml:space="preserve">    </v>
      </c>
      <c r="EU70" s="377" t="str">
        <f t="shared" si="23"/>
        <v/>
      </c>
      <c r="EV70" s="377" t="str">
        <f t="shared" si="24"/>
        <v xml:space="preserve">65   </v>
      </c>
      <c r="EW70" s="378" t="str">
        <f>IF($H70 = "", "",
IF(OR($H70 = Lists_and_controls!$AO$9, $H70 = Lists_and_controls!$AO$11, $H70 = Lists_and_controls!$AO$14, $H70 = Lists_and_controls!$AO$16), MAX(Day_30),
IF(OR($H70 = Lists_and_controls!$AO$6, $H70 = Lists_and_controls!$AO$8, $H70 = Lists_and_controls!$AO$10, $H70 = Lists_and_controls!$AO$12, $H70 = Lists_and_controls!$AO$13, $H70 = Lists_and_controls!$AO$15, $H70 = Lists_and_controls!$AO$17), MAX(Day_31),
IF($H70 = Lists_and_controls!$AO$7, IF(INDEX(Leap_Year_YN, MATCH($G70, Year_2, 0)) = 1, MAX(Day_Feb_LY), MAX(Day_Feb) )))))</f>
        <v/>
      </c>
      <c r="EX70" s="377" t="str">
        <f t="shared" si="25"/>
        <v xml:space="preserve">  </v>
      </c>
      <c r="EY70" s="378"/>
    </row>
    <row r="71" spans="1:155" s="321" customFormat="1" ht="14" hidden="1" x14ac:dyDescent="0.3">
      <c r="A71" s="367">
        <v>66</v>
      </c>
      <c r="B71" s="368"/>
      <c r="C71" s="368"/>
      <c r="D71" s="368"/>
      <c r="E71" s="368"/>
      <c r="F71" s="368"/>
      <c r="G71" s="368"/>
      <c r="H71" s="368"/>
      <c r="I71" s="368"/>
      <c r="J71" s="369" t="str">
        <f t="shared" si="30"/>
        <v/>
      </c>
      <c r="K71" s="370" t="str">
        <f t="shared" si="31"/>
        <v/>
      </c>
      <c r="L71" s="368"/>
      <c r="M71" s="368"/>
      <c r="N71" s="368"/>
      <c r="O71" s="368"/>
      <c r="P71" s="368"/>
      <c r="Q71" s="368"/>
      <c r="R71" s="368"/>
      <c r="S71" s="371" t="str">
        <f t="shared" ref="S71:S134" si="43">IF(AND($Q71 = "", $R71 = ""), "", ROUND($Q71 + ($R71/12), 2))</f>
        <v/>
      </c>
      <c r="T71" s="368"/>
      <c r="U71" s="368"/>
      <c r="V71" s="372"/>
      <c r="W71" s="372"/>
      <c r="X71" s="368"/>
      <c r="Y71" s="372"/>
      <c r="Z71" s="368"/>
      <c r="AA71" s="368"/>
      <c r="AB71" s="368"/>
      <c r="AC71" s="368"/>
      <c r="AD71" s="368"/>
      <c r="AE71" s="368"/>
      <c r="AF71" s="368"/>
      <c r="AG71" s="368"/>
      <c r="AH71" s="368"/>
      <c r="AI71" s="368"/>
      <c r="AJ71" s="368"/>
      <c r="AK71" s="373"/>
      <c r="AL71" s="368"/>
      <c r="AM71" s="373"/>
      <c r="AN71" s="373"/>
      <c r="AO71" s="373"/>
      <c r="AP71" s="373"/>
      <c r="AQ71" s="373"/>
      <c r="AR71" s="373"/>
      <c r="AS71" s="373"/>
      <c r="AT71" s="373"/>
      <c r="AU71" s="373"/>
      <c r="AV71" s="373"/>
      <c r="AW71" s="373"/>
      <c r="AX71" s="373"/>
      <c r="AY71" s="373"/>
      <c r="AZ71" s="373"/>
      <c r="BA71" s="373"/>
      <c r="BB71" s="373"/>
      <c r="BC71" s="374">
        <f t="shared" ref="BC71:BC134" si="44">SUM(AN71:BB71)</f>
        <v>0</v>
      </c>
      <c r="BD71" s="373"/>
      <c r="BE71" s="373"/>
      <c r="BF71" s="373"/>
      <c r="BG71" s="373"/>
      <c r="BH71" s="373"/>
      <c r="BI71" s="373"/>
      <c r="BJ71" s="373"/>
      <c r="BK71" s="373"/>
      <c r="BL71" s="373"/>
      <c r="BM71" s="373"/>
      <c r="BN71" s="373"/>
      <c r="BO71" s="373"/>
      <c r="BP71" s="373"/>
      <c r="BQ71" s="373"/>
      <c r="BR71" s="373"/>
      <c r="BS71" s="374">
        <f t="shared" si="32"/>
        <v>0</v>
      </c>
      <c r="BT71" s="374">
        <f t="shared" ref="BT71:CC134" si="45" xml:space="preserve"> AN71 + BD71</f>
        <v>0</v>
      </c>
      <c r="BU71" s="374">
        <f t="shared" si="45"/>
        <v>0</v>
      </c>
      <c r="BV71" s="374">
        <f t="shared" si="45"/>
        <v>0</v>
      </c>
      <c r="BW71" s="374">
        <f t="shared" si="45"/>
        <v>0</v>
      </c>
      <c r="BX71" s="374">
        <f t="shared" si="45"/>
        <v>0</v>
      </c>
      <c r="BY71" s="374">
        <f t="shared" si="45"/>
        <v>0</v>
      </c>
      <c r="BZ71" s="374">
        <f t="shared" si="45"/>
        <v>0</v>
      </c>
      <c r="CA71" s="374">
        <f t="shared" si="29"/>
        <v>0</v>
      </c>
      <c r="CB71" s="374">
        <f t="shared" si="29"/>
        <v>0</v>
      </c>
      <c r="CC71" s="374">
        <f t="shared" si="29"/>
        <v>0</v>
      </c>
      <c r="CD71" s="374">
        <f t="shared" si="29"/>
        <v>0</v>
      </c>
      <c r="CE71" s="374">
        <f t="shared" si="29"/>
        <v>0</v>
      </c>
      <c r="CF71" s="374">
        <f t="shared" si="29"/>
        <v>0</v>
      </c>
      <c r="CG71" s="374">
        <f t="shared" si="29"/>
        <v>0</v>
      </c>
      <c r="CH71" s="374">
        <f t="shared" si="29"/>
        <v>0</v>
      </c>
      <c r="CI71" s="374">
        <f t="shared" si="29"/>
        <v>0</v>
      </c>
      <c r="CJ71" s="368"/>
      <c r="CK71" s="368"/>
      <c r="CL71" s="373"/>
      <c r="CM71" s="375"/>
      <c r="CN71" s="371" t="s">
        <v>176</v>
      </c>
      <c r="CO71" s="373"/>
      <c r="CP71" s="373"/>
      <c r="CQ71" s="374">
        <f t="shared" si="33"/>
        <v>0</v>
      </c>
      <c r="CR71" s="373"/>
      <c r="CS71" s="373"/>
      <c r="CT71" s="374">
        <f t="shared" si="34"/>
        <v>0</v>
      </c>
      <c r="CU71" s="375"/>
      <c r="CV71" s="368"/>
      <c r="CW71" s="368"/>
      <c r="CX71" s="368"/>
      <c r="CY71" s="368"/>
      <c r="CZ71" s="368"/>
      <c r="DA71" s="368"/>
      <c r="DB71" s="368"/>
      <c r="DC71" s="368"/>
      <c r="DD71" s="368"/>
      <c r="DE71" s="368"/>
      <c r="DF71" s="368"/>
      <c r="DG71" s="375"/>
      <c r="DH71" s="371" t="s">
        <v>176</v>
      </c>
      <c r="DI71" s="373"/>
      <c r="DJ71" s="373"/>
      <c r="DK71" s="374">
        <f t="shared" si="26"/>
        <v>0</v>
      </c>
      <c r="DL71" s="373"/>
      <c r="DM71" s="373"/>
      <c r="DN71" s="374">
        <f t="shared" si="35"/>
        <v>0</v>
      </c>
      <c r="DO71" s="368"/>
      <c r="DP71" s="371" t="str">
        <f t="shared" ref="DP71:DP134" si="46">IF(OR(DO71 = "", DO71 = "No"), "", "Go to ''Other financial support'' sheet")</f>
        <v/>
      </c>
      <c r="DQ71" s="374">
        <f t="shared" ref="DQ71:DQ134" si="47">$CI71</f>
        <v>0</v>
      </c>
      <c r="DR71" s="374">
        <f t="shared" si="36"/>
        <v>0</v>
      </c>
      <c r="DS71" s="374">
        <f t="shared" si="37"/>
        <v>0</v>
      </c>
      <c r="DT71" s="374">
        <f t="shared" ref="DT71:DT134" si="48" xml:space="preserve"> $CA71</f>
        <v>0</v>
      </c>
      <c r="DU71" s="374">
        <f t="shared" ref="DU71:DU134" si="49" xml:space="preserve"> $CG71</f>
        <v>0</v>
      </c>
      <c r="DV71" s="374">
        <f>Deduct_dependent * COUNTIFS(Part_8!$A:$A, $EV71)</f>
        <v>0</v>
      </c>
      <c r="DW71" s="374">
        <f t="shared" si="38"/>
        <v>0</v>
      </c>
      <c r="DX71" s="374">
        <f t="shared" si="39"/>
        <v>0</v>
      </c>
      <c r="DY71" s="374">
        <f t="shared" si="40"/>
        <v>0</v>
      </c>
      <c r="DZ71" s="374">
        <f t="shared" si="41"/>
        <v>0</v>
      </c>
      <c r="EA71" s="373"/>
      <c r="EB71" s="373"/>
      <c r="EC71" s="373"/>
      <c r="ED71" s="374" t="str">
        <f t="shared" ref="ED71:ED134" si="50" xml:space="preserve"> IF(IF(AND($EB71="", $EF71="", $EK71=""), "", $EB71 - IF($EF71="", 0, EF71) - $EK71)&lt;0,0,IF(AND($EB71="", $EF71="", $EK71=""), "", $EB71 - IF($EF71="", 0, EF71) - $EK71))</f>
        <v/>
      </c>
      <c r="EE71" s="374"/>
      <c r="EF71" s="374" t="str">
        <f>IF(AND($AN71 = "", $AO71 = "", $AP71 = "", $AQ71 = "", $AR71 = "", $AS71 = "", $AT71 = "", $AU71 = "", $AV71 = "", $AW71 = "", $AX71 = "", $AY71 = "", $AZ71 = "", $BA71 = "", $BB71 = "",
$BD71= "", $BE71 = "", $BF71 = "", $BG71 = "", $BH71 = "", $BI71 = "", $BJ71 = "", $BK71 = "", $BL71 = "", $BM71 = "", $BN71 = "", $BO71 = "", $BP71 = "", $BQ71 = "", $BR71 = ""), "",
IF($DZ71 &lt;= Claim_for_Reimbursement_CAT!$F$24, Claim_for_Reimbursement_CAT!$H$24,
IF(AND($DZ71 &gt;= Claim_for_Reimbursement_CAT!$D$25, $DZ71 &lt;= Claim_for_Reimbursement_CAT!$F$25), Claim_for_Reimbursement_CAT!$H$25,
IF(AND($DZ71 &gt;= Claim_for_Reimbursement_CAT!$D$26, $DZ71 &lt;= Claim_for_Reimbursement_CAT!$F$26), Claim_for_Reimbursement_CAT!$H$26,
IF(AND($DZ71 &gt;= Claim_for_Reimbursement_CAT!$D$27, $DZ71 &lt;= Claim_for_Reimbursement_CAT!$F$27), Claim_for_Reimbursement_CAT!$H$27,
IF(AND($DZ71 &gt;= Claim_for_Reimbursement_CAT!$D$28, $DZ71 &lt;= Claim_for_Reimbursement_CAT!$F$28), Claim_for_Reimbursement_CAT!$H$28,
IF(AND($DZ71 &gt;= Claim_for_Reimbursement_CAT!$D$29, $DZ71 &lt;= Claim_for_Reimbursement_CAT!$F$29), Claim_for_Reimbursement_CAT!$H$29,
IF(AND($DZ71 &gt;= Claim_for_Reimbursement_CAT!$D$30, $DZ71 &lt;= Claim_for_Reimbursement_CAT!$F$30), Claim_for_Reimbursement_CAT!$H$30,
IF(AND($DZ71 &gt;= Claim_for_Reimbursement_CAT!$D$31, $DZ71 &lt;= Claim_for_Reimbursement_CAT!$F$31), Claim_for_Reimbursement_CAT!$H$31,
IF(AND($DZ71 &gt;= Claim_for_Reimbursement_CAT!$D$32, $DZ71 &lt;= Claim_for_Reimbursement_CAT!$F$32), Claim_for_Reimbursement_CAT!$H$32,
IF(AND($DZ71 &gt;= Claim_for_Reimbursement_CAT!$D$33, $DZ71 &lt;= Claim_for_Reimbursement_CAT!$F$33), Claim_for_Reimbursement_CAT!$H$33,
IF(AND($DZ71 &gt;= Claim_for_Reimbursement_CAT!$D$34, $DZ71 &lt;= Claim_for_Reimbursement_CAT!$F$34), Claim_for_Reimbursement_CAT!$H$34, Claim_for_Reimbursement_CAT!$H$35))))))))))))</f>
        <v/>
      </c>
      <c r="EG71" s="373"/>
      <c r="EH71" s="373"/>
      <c r="EI71" s="373"/>
      <c r="EJ71" s="373"/>
      <c r="EK71" s="373"/>
      <c r="EL71" s="368"/>
      <c r="EM71" s="373"/>
      <c r="EN71" s="373"/>
      <c r="ES71" s="376" t="str">
        <f t="shared" si="42"/>
        <v/>
      </c>
      <c r="ET71" s="377" t="str">
        <f t="shared" ref="ET71:ET134" si="51">$B71&amp;" "&amp;$C71&amp;" "&amp;$D71&amp;" "&amp;$J71&amp;" "&amp;$L71</f>
        <v xml:space="preserve">    </v>
      </c>
      <c r="EU71" s="377" t="str">
        <f t="shared" ref="EU71:EU134" si="52">IF(ET71="    ", "", COUNTIFS($ET$6:$ET$506, $ET71))</f>
        <v/>
      </c>
      <c r="EV71" s="377" t="str">
        <f t="shared" ref="EV71:EV134" si="53">$A71&amp;" "&amp;$B71&amp;" "&amp;$C71&amp;" "&amp;$D71</f>
        <v xml:space="preserve">66   </v>
      </c>
      <c r="EW71" s="378" t="str">
        <f>IF($H71 = "", "",
IF(OR($H71 = Lists_and_controls!$AO$9, $H71 = Lists_and_controls!$AO$11, $H71 = Lists_and_controls!$AO$14, $H71 = Lists_and_controls!$AO$16), MAX(Day_30),
IF(OR($H71 = Lists_and_controls!$AO$6, $H71 = Lists_and_controls!$AO$8, $H71 = Lists_and_controls!$AO$10, $H71 = Lists_and_controls!$AO$12, $H71 = Lists_and_controls!$AO$13, $H71 = Lists_and_controls!$AO$15, $H71 = Lists_and_controls!$AO$17), MAX(Day_31),
IF($H71 = Lists_and_controls!$AO$7, IF(INDEX(Leap_Year_YN, MATCH($G71, Year_2, 0)) = 1, MAX(Day_Feb_LY), MAX(Day_Feb) )))))</f>
        <v/>
      </c>
      <c r="EX71" s="377" t="str">
        <f t="shared" ref="EX71:EX134" si="54">$B71&amp;" "&amp;$C71&amp;" "&amp;$D71</f>
        <v xml:space="preserve">  </v>
      </c>
      <c r="EY71" s="378"/>
    </row>
    <row r="72" spans="1:155" s="321" customFormat="1" ht="14" hidden="1" x14ac:dyDescent="0.3">
      <c r="A72" s="367">
        <v>67</v>
      </c>
      <c r="B72" s="368"/>
      <c r="C72" s="368"/>
      <c r="D72" s="368"/>
      <c r="E72" s="368"/>
      <c r="F72" s="368"/>
      <c r="G72" s="368"/>
      <c r="H72" s="368"/>
      <c r="I72" s="368"/>
      <c r="J72" s="369" t="str">
        <f t="shared" si="30"/>
        <v/>
      </c>
      <c r="K72" s="370" t="str">
        <f t="shared" si="31"/>
        <v/>
      </c>
      <c r="L72" s="368"/>
      <c r="M72" s="368"/>
      <c r="N72" s="368"/>
      <c r="O72" s="368"/>
      <c r="P72" s="368"/>
      <c r="Q72" s="368"/>
      <c r="R72" s="368"/>
      <c r="S72" s="371" t="str">
        <f t="shared" si="43"/>
        <v/>
      </c>
      <c r="T72" s="368"/>
      <c r="U72" s="368"/>
      <c r="V72" s="372"/>
      <c r="W72" s="372"/>
      <c r="X72" s="368"/>
      <c r="Y72" s="372"/>
      <c r="Z72" s="368"/>
      <c r="AA72" s="368"/>
      <c r="AB72" s="368"/>
      <c r="AC72" s="368"/>
      <c r="AD72" s="368"/>
      <c r="AE72" s="368"/>
      <c r="AF72" s="368"/>
      <c r="AG72" s="368"/>
      <c r="AH72" s="368"/>
      <c r="AI72" s="368"/>
      <c r="AJ72" s="368"/>
      <c r="AK72" s="373"/>
      <c r="AL72" s="368"/>
      <c r="AM72" s="373"/>
      <c r="AN72" s="373"/>
      <c r="AO72" s="373"/>
      <c r="AP72" s="373"/>
      <c r="AQ72" s="373"/>
      <c r="AR72" s="373"/>
      <c r="AS72" s="373"/>
      <c r="AT72" s="373"/>
      <c r="AU72" s="373"/>
      <c r="AV72" s="373"/>
      <c r="AW72" s="373"/>
      <c r="AX72" s="373"/>
      <c r="AY72" s="373"/>
      <c r="AZ72" s="373"/>
      <c r="BA72" s="373"/>
      <c r="BB72" s="373"/>
      <c r="BC72" s="374">
        <f t="shared" si="44"/>
        <v>0</v>
      </c>
      <c r="BD72" s="373"/>
      <c r="BE72" s="373"/>
      <c r="BF72" s="373"/>
      <c r="BG72" s="373"/>
      <c r="BH72" s="373"/>
      <c r="BI72" s="373"/>
      <c r="BJ72" s="373"/>
      <c r="BK72" s="373"/>
      <c r="BL72" s="373"/>
      <c r="BM72" s="373"/>
      <c r="BN72" s="373"/>
      <c r="BO72" s="373"/>
      <c r="BP72" s="373"/>
      <c r="BQ72" s="373"/>
      <c r="BR72" s="373"/>
      <c r="BS72" s="374">
        <f t="shared" si="32"/>
        <v>0</v>
      </c>
      <c r="BT72" s="374">
        <f t="shared" si="45"/>
        <v>0</v>
      </c>
      <c r="BU72" s="374">
        <f t="shared" si="45"/>
        <v>0</v>
      </c>
      <c r="BV72" s="374">
        <f t="shared" si="45"/>
        <v>0</v>
      </c>
      <c r="BW72" s="374">
        <f t="shared" si="45"/>
        <v>0</v>
      </c>
      <c r="BX72" s="374">
        <f t="shared" si="45"/>
        <v>0</v>
      </c>
      <c r="BY72" s="374">
        <f t="shared" si="45"/>
        <v>0</v>
      </c>
      <c r="BZ72" s="374">
        <f t="shared" si="45"/>
        <v>0</v>
      </c>
      <c r="CA72" s="374">
        <f t="shared" si="29"/>
        <v>0</v>
      </c>
      <c r="CB72" s="374">
        <f t="shared" si="29"/>
        <v>0</v>
      </c>
      <c r="CC72" s="374">
        <f t="shared" si="29"/>
        <v>0</v>
      </c>
      <c r="CD72" s="374">
        <f t="shared" si="29"/>
        <v>0</v>
      </c>
      <c r="CE72" s="374">
        <f t="shared" si="29"/>
        <v>0</v>
      </c>
      <c r="CF72" s="374">
        <f t="shared" si="29"/>
        <v>0</v>
      </c>
      <c r="CG72" s="374">
        <f t="shared" si="29"/>
        <v>0</v>
      </c>
      <c r="CH72" s="374">
        <f t="shared" si="29"/>
        <v>0</v>
      </c>
      <c r="CI72" s="374">
        <f t="shared" si="29"/>
        <v>0</v>
      </c>
      <c r="CJ72" s="368"/>
      <c r="CK72" s="368"/>
      <c r="CL72" s="373"/>
      <c r="CM72" s="375"/>
      <c r="CN72" s="371" t="s">
        <v>176</v>
      </c>
      <c r="CO72" s="373"/>
      <c r="CP72" s="373"/>
      <c r="CQ72" s="374">
        <f t="shared" si="33"/>
        <v>0</v>
      </c>
      <c r="CR72" s="373"/>
      <c r="CS72" s="373"/>
      <c r="CT72" s="374">
        <f t="shared" si="34"/>
        <v>0</v>
      </c>
      <c r="CU72" s="375"/>
      <c r="CV72" s="368"/>
      <c r="CW72" s="368"/>
      <c r="CX72" s="368"/>
      <c r="CY72" s="368"/>
      <c r="CZ72" s="368"/>
      <c r="DA72" s="368"/>
      <c r="DB72" s="368"/>
      <c r="DC72" s="368"/>
      <c r="DD72" s="368"/>
      <c r="DE72" s="368"/>
      <c r="DF72" s="368"/>
      <c r="DG72" s="375"/>
      <c r="DH72" s="371" t="s">
        <v>176</v>
      </c>
      <c r="DI72" s="373"/>
      <c r="DJ72" s="373"/>
      <c r="DK72" s="374">
        <f t="shared" ref="DK72:DK135" si="55">DI72-DJ72</f>
        <v>0</v>
      </c>
      <c r="DL72" s="373"/>
      <c r="DM72" s="373"/>
      <c r="DN72" s="374">
        <f t="shared" si="35"/>
        <v>0</v>
      </c>
      <c r="DO72" s="368"/>
      <c r="DP72" s="371" t="str">
        <f t="shared" si="46"/>
        <v/>
      </c>
      <c r="DQ72" s="374">
        <f t="shared" si="47"/>
        <v>0</v>
      </c>
      <c r="DR72" s="374">
        <f t="shared" si="36"/>
        <v>0</v>
      </c>
      <c r="DS72" s="374">
        <f t="shared" si="37"/>
        <v>0</v>
      </c>
      <c r="DT72" s="374">
        <f t="shared" si="48"/>
        <v>0</v>
      </c>
      <c r="DU72" s="374">
        <f t="shared" si="49"/>
        <v>0</v>
      </c>
      <c r="DV72" s="374">
        <f>Deduct_dependent * COUNTIFS(Part_8!$A:$A, $EV72)</f>
        <v>0</v>
      </c>
      <c r="DW72" s="374">
        <f t="shared" si="38"/>
        <v>0</v>
      </c>
      <c r="DX72" s="374">
        <f t="shared" si="39"/>
        <v>0</v>
      </c>
      <c r="DY72" s="374">
        <f t="shared" si="40"/>
        <v>0</v>
      </c>
      <c r="DZ72" s="374">
        <f t="shared" si="41"/>
        <v>0</v>
      </c>
      <c r="EA72" s="373"/>
      <c r="EB72" s="373"/>
      <c r="EC72" s="373"/>
      <c r="ED72" s="374" t="str">
        <f t="shared" si="50"/>
        <v/>
      </c>
      <c r="EE72" s="374"/>
      <c r="EF72" s="374" t="str">
        <f>IF(AND($AN72 = "", $AO72 = "", $AP72 = "", $AQ72 = "", $AR72 = "", $AS72 = "", $AT72 = "", $AU72 = "", $AV72 = "", $AW72 = "", $AX72 = "", $AY72 = "", $AZ72 = "", $BA72 = "", $BB72 = "",
$BD72= "", $BE72 = "", $BF72 = "", $BG72 = "", $BH72 = "", $BI72 = "", $BJ72 = "", $BK72 = "", $BL72 = "", $BM72 = "", $BN72 = "", $BO72 = "", $BP72 = "", $BQ72 = "", $BR72 = ""), "",
IF($DZ72 &lt;= Claim_for_Reimbursement_CAT!$F$24, Claim_for_Reimbursement_CAT!$H$24,
IF(AND($DZ72 &gt;= Claim_for_Reimbursement_CAT!$D$25, $DZ72 &lt;= Claim_for_Reimbursement_CAT!$F$25), Claim_for_Reimbursement_CAT!$H$25,
IF(AND($DZ72 &gt;= Claim_for_Reimbursement_CAT!$D$26, $DZ72 &lt;= Claim_for_Reimbursement_CAT!$F$26), Claim_for_Reimbursement_CAT!$H$26,
IF(AND($DZ72 &gt;= Claim_for_Reimbursement_CAT!$D$27, $DZ72 &lt;= Claim_for_Reimbursement_CAT!$F$27), Claim_for_Reimbursement_CAT!$H$27,
IF(AND($DZ72 &gt;= Claim_for_Reimbursement_CAT!$D$28, $DZ72 &lt;= Claim_for_Reimbursement_CAT!$F$28), Claim_for_Reimbursement_CAT!$H$28,
IF(AND($DZ72 &gt;= Claim_for_Reimbursement_CAT!$D$29, $DZ72 &lt;= Claim_for_Reimbursement_CAT!$F$29), Claim_for_Reimbursement_CAT!$H$29,
IF(AND($DZ72 &gt;= Claim_for_Reimbursement_CAT!$D$30, $DZ72 &lt;= Claim_for_Reimbursement_CAT!$F$30), Claim_for_Reimbursement_CAT!$H$30,
IF(AND($DZ72 &gt;= Claim_for_Reimbursement_CAT!$D$31, $DZ72 &lt;= Claim_for_Reimbursement_CAT!$F$31), Claim_for_Reimbursement_CAT!$H$31,
IF(AND($DZ72 &gt;= Claim_for_Reimbursement_CAT!$D$32, $DZ72 &lt;= Claim_for_Reimbursement_CAT!$F$32), Claim_for_Reimbursement_CAT!$H$32,
IF(AND($DZ72 &gt;= Claim_for_Reimbursement_CAT!$D$33, $DZ72 &lt;= Claim_for_Reimbursement_CAT!$F$33), Claim_for_Reimbursement_CAT!$H$33,
IF(AND($DZ72 &gt;= Claim_for_Reimbursement_CAT!$D$34, $DZ72 &lt;= Claim_for_Reimbursement_CAT!$F$34), Claim_for_Reimbursement_CAT!$H$34, Claim_for_Reimbursement_CAT!$H$35))))))))))))</f>
        <v/>
      </c>
      <c r="EG72" s="373"/>
      <c r="EH72" s="373"/>
      <c r="EI72" s="373"/>
      <c r="EJ72" s="373"/>
      <c r="EK72" s="373"/>
      <c r="EL72" s="368"/>
      <c r="EM72" s="373"/>
      <c r="EN72" s="373"/>
      <c r="ES72" s="376" t="str">
        <f t="shared" si="42"/>
        <v/>
      </c>
      <c r="ET72" s="377" t="str">
        <f t="shared" si="51"/>
        <v xml:space="preserve">    </v>
      </c>
      <c r="EU72" s="377" t="str">
        <f t="shared" si="52"/>
        <v/>
      </c>
      <c r="EV72" s="377" t="str">
        <f t="shared" si="53"/>
        <v xml:space="preserve">67   </v>
      </c>
      <c r="EW72" s="378" t="str">
        <f>IF($H72 = "", "",
IF(OR($H72 = Lists_and_controls!$AO$9, $H72 = Lists_and_controls!$AO$11, $H72 = Lists_and_controls!$AO$14, $H72 = Lists_and_controls!$AO$16), MAX(Day_30),
IF(OR($H72 = Lists_and_controls!$AO$6, $H72 = Lists_and_controls!$AO$8, $H72 = Lists_and_controls!$AO$10, $H72 = Lists_and_controls!$AO$12, $H72 = Lists_and_controls!$AO$13, $H72 = Lists_and_controls!$AO$15, $H72 = Lists_and_controls!$AO$17), MAX(Day_31),
IF($H72 = Lists_and_controls!$AO$7, IF(INDEX(Leap_Year_YN, MATCH($G72, Year_2, 0)) = 1, MAX(Day_Feb_LY), MAX(Day_Feb) )))))</f>
        <v/>
      </c>
      <c r="EX72" s="377" t="str">
        <f t="shared" si="54"/>
        <v xml:space="preserve">  </v>
      </c>
      <c r="EY72" s="378"/>
    </row>
    <row r="73" spans="1:155" s="321" customFormat="1" ht="14" hidden="1" x14ac:dyDescent="0.3">
      <c r="A73" s="367">
        <v>68</v>
      </c>
      <c r="B73" s="368"/>
      <c r="C73" s="368"/>
      <c r="D73" s="368"/>
      <c r="E73" s="368"/>
      <c r="F73" s="368"/>
      <c r="G73" s="368"/>
      <c r="H73" s="368"/>
      <c r="I73" s="368"/>
      <c r="J73" s="369" t="str">
        <f t="shared" si="30"/>
        <v/>
      </c>
      <c r="K73" s="370" t="str">
        <f t="shared" si="31"/>
        <v/>
      </c>
      <c r="L73" s="368"/>
      <c r="M73" s="368"/>
      <c r="N73" s="368"/>
      <c r="O73" s="368"/>
      <c r="P73" s="368"/>
      <c r="Q73" s="368"/>
      <c r="R73" s="368"/>
      <c r="S73" s="371" t="str">
        <f t="shared" si="43"/>
        <v/>
      </c>
      <c r="T73" s="368"/>
      <c r="U73" s="368"/>
      <c r="V73" s="372"/>
      <c r="W73" s="372"/>
      <c r="X73" s="368"/>
      <c r="Y73" s="372"/>
      <c r="Z73" s="368"/>
      <c r="AA73" s="368"/>
      <c r="AB73" s="368"/>
      <c r="AC73" s="368"/>
      <c r="AD73" s="368"/>
      <c r="AE73" s="368"/>
      <c r="AF73" s="368"/>
      <c r="AG73" s="368"/>
      <c r="AH73" s="368"/>
      <c r="AI73" s="368"/>
      <c r="AJ73" s="368"/>
      <c r="AK73" s="373"/>
      <c r="AL73" s="368"/>
      <c r="AM73" s="373"/>
      <c r="AN73" s="373"/>
      <c r="AO73" s="373"/>
      <c r="AP73" s="373"/>
      <c r="AQ73" s="373"/>
      <c r="AR73" s="373"/>
      <c r="AS73" s="373"/>
      <c r="AT73" s="373"/>
      <c r="AU73" s="373"/>
      <c r="AV73" s="373"/>
      <c r="AW73" s="373"/>
      <c r="AX73" s="373"/>
      <c r="AY73" s="373"/>
      <c r="AZ73" s="373"/>
      <c r="BA73" s="373"/>
      <c r="BB73" s="373"/>
      <c r="BC73" s="374">
        <f t="shared" si="44"/>
        <v>0</v>
      </c>
      <c r="BD73" s="373"/>
      <c r="BE73" s="373"/>
      <c r="BF73" s="373"/>
      <c r="BG73" s="373"/>
      <c r="BH73" s="373"/>
      <c r="BI73" s="373"/>
      <c r="BJ73" s="373"/>
      <c r="BK73" s="373"/>
      <c r="BL73" s="373"/>
      <c r="BM73" s="373"/>
      <c r="BN73" s="373"/>
      <c r="BO73" s="373"/>
      <c r="BP73" s="373"/>
      <c r="BQ73" s="373"/>
      <c r="BR73" s="373"/>
      <c r="BS73" s="374">
        <f t="shared" si="32"/>
        <v>0</v>
      </c>
      <c r="BT73" s="374">
        <f t="shared" si="45"/>
        <v>0</v>
      </c>
      <c r="BU73" s="374">
        <f t="shared" si="45"/>
        <v>0</v>
      </c>
      <c r="BV73" s="374">
        <f t="shared" si="45"/>
        <v>0</v>
      </c>
      <c r="BW73" s="374">
        <f t="shared" si="45"/>
        <v>0</v>
      </c>
      <c r="BX73" s="374">
        <f t="shared" si="45"/>
        <v>0</v>
      </c>
      <c r="BY73" s="374">
        <f t="shared" si="45"/>
        <v>0</v>
      </c>
      <c r="BZ73" s="374">
        <f t="shared" si="45"/>
        <v>0</v>
      </c>
      <c r="CA73" s="374">
        <f t="shared" si="29"/>
        <v>0</v>
      </c>
      <c r="CB73" s="374">
        <f t="shared" si="29"/>
        <v>0</v>
      </c>
      <c r="CC73" s="374">
        <f t="shared" si="29"/>
        <v>0</v>
      </c>
      <c r="CD73" s="374">
        <f t="shared" si="29"/>
        <v>0</v>
      </c>
      <c r="CE73" s="374">
        <f t="shared" si="29"/>
        <v>0</v>
      </c>
      <c r="CF73" s="374">
        <f t="shared" si="29"/>
        <v>0</v>
      </c>
      <c r="CG73" s="374">
        <f t="shared" si="29"/>
        <v>0</v>
      </c>
      <c r="CH73" s="374">
        <f t="shared" si="29"/>
        <v>0</v>
      </c>
      <c r="CI73" s="374">
        <f t="shared" si="29"/>
        <v>0</v>
      </c>
      <c r="CJ73" s="368"/>
      <c r="CK73" s="368"/>
      <c r="CL73" s="373"/>
      <c r="CM73" s="375"/>
      <c r="CN73" s="371" t="s">
        <v>176</v>
      </c>
      <c r="CO73" s="373"/>
      <c r="CP73" s="373"/>
      <c r="CQ73" s="374">
        <f t="shared" si="33"/>
        <v>0</v>
      </c>
      <c r="CR73" s="373"/>
      <c r="CS73" s="373"/>
      <c r="CT73" s="374">
        <f t="shared" si="34"/>
        <v>0</v>
      </c>
      <c r="CU73" s="375"/>
      <c r="CV73" s="368"/>
      <c r="CW73" s="368"/>
      <c r="CX73" s="368"/>
      <c r="CY73" s="368"/>
      <c r="CZ73" s="368"/>
      <c r="DA73" s="368"/>
      <c r="DB73" s="368"/>
      <c r="DC73" s="368"/>
      <c r="DD73" s="368"/>
      <c r="DE73" s="368"/>
      <c r="DF73" s="368"/>
      <c r="DG73" s="375"/>
      <c r="DH73" s="371" t="s">
        <v>176</v>
      </c>
      <c r="DI73" s="373"/>
      <c r="DJ73" s="373"/>
      <c r="DK73" s="374">
        <f t="shared" si="55"/>
        <v>0</v>
      </c>
      <c r="DL73" s="373"/>
      <c r="DM73" s="373"/>
      <c r="DN73" s="374">
        <f t="shared" si="35"/>
        <v>0</v>
      </c>
      <c r="DO73" s="368"/>
      <c r="DP73" s="371" t="str">
        <f t="shared" si="46"/>
        <v/>
      </c>
      <c r="DQ73" s="374">
        <f t="shared" si="47"/>
        <v>0</v>
      </c>
      <c r="DR73" s="374">
        <f t="shared" si="36"/>
        <v>0</v>
      </c>
      <c r="DS73" s="374">
        <f t="shared" si="37"/>
        <v>0</v>
      </c>
      <c r="DT73" s="374">
        <f t="shared" si="48"/>
        <v>0</v>
      </c>
      <c r="DU73" s="374">
        <f t="shared" si="49"/>
        <v>0</v>
      </c>
      <c r="DV73" s="374">
        <f>Deduct_dependent * COUNTIFS(Part_8!$A:$A, $EV73)</f>
        <v>0</v>
      </c>
      <c r="DW73" s="374">
        <f t="shared" si="38"/>
        <v>0</v>
      </c>
      <c r="DX73" s="374">
        <f t="shared" si="39"/>
        <v>0</v>
      </c>
      <c r="DY73" s="374">
        <f t="shared" si="40"/>
        <v>0</v>
      </c>
      <c r="DZ73" s="374">
        <f t="shared" si="41"/>
        <v>0</v>
      </c>
      <c r="EA73" s="373"/>
      <c r="EB73" s="373"/>
      <c r="EC73" s="373"/>
      <c r="ED73" s="374" t="str">
        <f t="shared" si="50"/>
        <v/>
      </c>
      <c r="EE73" s="374"/>
      <c r="EF73" s="374" t="str">
        <f>IF(AND($AN73 = "", $AO73 = "", $AP73 = "", $AQ73 = "", $AR73 = "", $AS73 = "", $AT73 = "", $AU73 = "", $AV73 = "", $AW73 = "", $AX73 = "", $AY73 = "", $AZ73 = "", $BA73 = "", $BB73 = "",
$BD73= "", $BE73 = "", $BF73 = "", $BG73 = "", $BH73 = "", $BI73 = "", $BJ73 = "", $BK73 = "", $BL73 = "", $BM73 = "", $BN73 = "", $BO73 = "", $BP73 = "", $BQ73 = "", $BR73 = ""), "",
IF($DZ73 &lt;= Claim_for_Reimbursement_CAT!$F$24, Claim_for_Reimbursement_CAT!$H$24,
IF(AND($DZ73 &gt;= Claim_for_Reimbursement_CAT!$D$25, $DZ73 &lt;= Claim_for_Reimbursement_CAT!$F$25), Claim_for_Reimbursement_CAT!$H$25,
IF(AND($DZ73 &gt;= Claim_for_Reimbursement_CAT!$D$26, $DZ73 &lt;= Claim_for_Reimbursement_CAT!$F$26), Claim_for_Reimbursement_CAT!$H$26,
IF(AND($DZ73 &gt;= Claim_for_Reimbursement_CAT!$D$27, $DZ73 &lt;= Claim_for_Reimbursement_CAT!$F$27), Claim_for_Reimbursement_CAT!$H$27,
IF(AND($DZ73 &gt;= Claim_for_Reimbursement_CAT!$D$28, $DZ73 &lt;= Claim_for_Reimbursement_CAT!$F$28), Claim_for_Reimbursement_CAT!$H$28,
IF(AND($DZ73 &gt;= Claim_for_Reimbursement_CAT!$D$29, $DZ73 &lt;= Claim_for_Reimbursement_CAT!$F$29), Claim_for_Reimbursement_CAT!$H$29,
IF(AND($DZ73 &gt;= Claim_for_Reimbursement_CAT!$D$30, $DZ73 &lt;= Claim_for_Reimbursement_CAT!$F$30), Claim_for_Reimbursement_CAT!$H$30,
IF(AND($DZ73 &gt;= Claim_for_Reimbursement_CAT!$D$31, $DZ73 &lt;= Claim_for_Reimbursement_CAT!$F$31), Claim_for_Reimbursement_CAT!$H$31,
IF(AND($DZ73 &gt;= Claim_for_Reimbursement_CAT!$D$32, $DZ73 &lt;= Claim_for_Reimbursement_CAT!$F$32), Claim_for_Reimbursement_CAT!$H$32,
IF(AND($DZ73 &gt;= Claim_for_Reimbursement_CAT!$D$33, $DZ73 &lt;= Claim_for_Reimbursement_CAT!$F$33), Claim_for_Reimbursement_CAT!$H$33,
IF(AND($DZ73 &gt;= Claim_for_Reimbursement_CAT!$D$34, $DZ73 &lt;= Claim_for_Reimbursement_CAT!$F$34), Claim_for_Reimbursement_CAT!$H$34, Claim_for_Reimbursement_CAT!$H$35))))))))))))</f>
        <v/>
      </c>
      <c r="EG73" s="373"/>
      <c r="EH73" s="373"/>
      <c r="EI73" s="373"/>
      <c r="EJ73" s="373"/>
      <c r="EK73" s="373"/>
      <c r="EL73" s="368"/>
      <c r="EM73" s="373"/>
      <c r="EN73" s="373"/>
      <c r="ES73" s="376" t="str">
        <f t="shared" si="42"/>
        <v/>
      </c>
      <c r="ET73" s="377" t="str">
        <f t="shared" si="51"/>
        <v xml:space="preserve">    </v>
      </c>
      <c r="EU73" s="377" t="str">
        <f t="shared" si="52"/>
        <v/>
      </c>
      <c r="EV73" s="377" t="str">
        <f t="shared" si="53"/>
        <v xml:space="preserve">68   </v>
      </c>
      <c r="EW73" s="378" t="str">
        <f>IF($H73 = "", "",
IF(OR($H73 = Lists_and_controls!$AO$9, $H73 = Lists_and_controls!$AO$11, $H73 = Lists_and_controls!$AO$14, $H73 = Lists_and_controls!$AO$16), MAX(Day_30),
IF(OR($H73 = Lists_and_controls!$AO$6, $H73 = Lists_and_controls!$AO$8, $H73 = Lists_and_controls!$AO$10, $H73 = Lists_and_controls!$AO$12, $H73 = Lists_and_controls!$AO$13, $H73 = Lists_and_controls!$AO$15, $H73 = Lists_and_controls!$AO$17), MAX(Day_31),
IF($H73 = Lists_and_controls!$AO$7, IF(INDEX(Leap_Year_YN, MATCH($G73, Year_2, 0)) = 1, MAX(Day_Feb_LY), MAX(Day_Feb) )))))</f>
        <v/>
      </c>
      <c r="EX73" s="377" t="str">
        <f t="shared" si="54"/>
        <v xml:space="preserve">  </v>
      </c>
      <c r="EY73" s="378"/>
    </row>
    <row r="74" spans="1:155" s="321" customFormat="1" ht="14" hidden="1" x14ac:dyDescent="0.3">
      <c r="A74" s="367">
        <v>69</v>
      </c>
      <c r="B74" s="368"/>
      <c r="C74" s="368"/>
      <c r="D74" s="368"/>
      <c r="E74" s="368"/>
      <c r="F74" s="368"/>
      <c r="G74" s="368"/>
      <c r="H74" s="368"/>
      <c r="I74" s="368"/>
      <c r="J74" s="369" t="str">
        <f t="shared" si="30"/>
        <v/>
      </c>
      <c r="K74" s="370" t="str">
        <f t="shared" si="31"/>
        <v/>
      </c>
      <c r="L74" s="368"/>
      <c r="M74" s="368"/>
      <c r="N74" s="368"/>
      <c r="O74" s="368"/>
      <c r="P74" s="368"/>
      <c r="Q74" s="368"/>
      <c r="R74" s="368"/>
      <c r="S74" s="371" t="str">
        <f t="shared" si="43"/>
        <v/>
      </c>
      <c r="T74" s="368"/>
      <c r="U74" s="368"/>
      <c r="V74" s="372"/>
      <c r="W74" s="372"/>
      <c r="X74" s="368"/>
      <c r="Y74" s="372"/>
      <c r="Z74" s="368"/>
      <c r="AA74" s="368"/>
      <c r="AB74" s="368"/>
      <c r="AC74" s="368"/>
      <c r="AD74" s="368"/>
      <c r="AE74" s="368"/>
      <c r="AF74" s="368"/>
      <c r="AG74" s="368"/>
      <c r="AH74" s="368"/>
      <c r="AI74" s="368"/>
      <c r="AJ74" s="368"/>
      <c r="AK74" s="373"/>
      <c r="AL74" s="368"/>
      <c r="AM74" s="373"/>
      <c r="AN74" s="373"/>
      <c r="AO74" s="373"/>
      <c r="AP74" s="373"/>
      <c r="AQ74" s="373"/>
      <c r="AR74" s="373"/>
      <c r="AS74" s="373"/>
      <c r="AT74" s="373"/>
      <c r="AU74" s="373"/>
      <c r="AV74" s="373"/>
      <c r="AW74" s="373"/>
      <c r="AX74" s="373"/>
      <c r="AY74" s="373"/>
      <c r="AZ74" s="373"/>
      <c r="BA74" s="373"/>
      <c r="BB74" s="373"/>
      <c r="BC74" s="374">
        <f t="shared" si="44"/>
        <v>0</v>
      </c>
      <c r="BD74" s="373"/>
      <c r="BE74" s="373"/>
      <c r="BF74" s="373"/>
      <c r="BG74" s="373"/>
      <c r="BH74" s="373"/>
      <c r="BI74" s="373"/>
      <c r="BJ74" s="373"/>
      <c r="BK74" s="373"/>
      <c r="BL74" s="373"/>
      <c r="BM74" s="373"/>
      <c r="BN74" s="373"/>
      <c r="BO74" s="373"/>
      <c r="BP74" s="373"/>
      <c r="BQ74" s="373"/>
      <c r="BR74" s="373"/>
      <c r="BS74" s="374">
        <f t="shared" si="32"/>
        <v>0</v>
      </c>
      <c r="BT74" s="374">
        <f t="shared" si="45"/>
        <v>0</v>
      </c>
      <c r="BU74" s="374">
        <f t="shared" si="45"/>
        <v>0</v>
      </c>
      <c r="BV74" s="374">
        <f t="shared" si="45"/>
        <v>0</v>
      </c>
      <c r="BW74" s="374">
        <f t="shared" si="45"/>
        <v>0</v>
      </c>
      <c r="BX74" s="374">
        <f t="shared" si="45"/>
        <v>0</v>
      </c>
      <c r="BY74" s="374">
        <f t="shared" si="45"/>
        <v>0</v>
      </c>
      <c r="BZ74" s="374">
        <f t="shared" si="45"/>
        <v>0</v>
      </c>
      <c r="CA74" s="374">
        <f t="shared" si="29"/>
        <v>0</v>
      </c>
      <c r="CB74" s="374">
        <f t="shared" si="29"/>
        <v>0</v>
      </c>
      <c r="CC74" s="374">
        <f t="shared" si="29"/>
        <v>0</v>
      </c>
      <c r="CD74" s="374">
        <f t="shared" si="29"/>
        <v>0</v>
      </c>
      <c r="CE74" s="374">
        <f t="shared" si="29"/>
        <v>0</v>
      </c>
      <c r="CF74" s="374">
        <f t="shared" si="29"/>
        <v>0</v>
      </c>
      <c r="CG74" s="374">
        <f t="shared" si="29"/>
        <v>0</v>
      </c>
      <c r="CH74" s="374">
        <f t="shared" si="29"/>
        <v>0</v>
      </c>
      <c r="CI74" s="374">
        <f t="shared" si="29"/>
        <v>0</v>
      </c>
      <c r="CJ74" s="368"/>
      <c r="CK74" s="368"/>
      <c r="CL74" s="373"/>
      <c r="CM74" s="375"/>
      <c r="CN74" s="371" t="s">
        <v>176</v>
      </c>
      <c r="CO74" s="373"/>
      <c r="CP74" s="373"/>
      <c r="CQ74" s="374">
        <f t="shared" si="33"/>
        <v>0</v>
      </c>
      <c r="CR74" s="373"/>
      <c r="CS74" s="373"/>
      <c r="CT74" s="374">
        <f t="shared" si="34"/>
        <v>0</v>
      </c>
      <c r="CU74" s="375"/>
      <c r="CV74" s="368"/>
      <c r="CW74" s="368"/>
      <c r="CX74" s="368"/>
      <c r="CY74" s="368"/>
      <c r="CZ74" s="368"/>
      <c r="DA74" s="368"/>
      <c r="DB74" s="368"/>
      <c r="DC74" s="368"/>
      <c r="DD74" s="368"/>
      <c r="DE74" s="368"/>
      <c r="DF74" s="368"/>
      <c r="DG74" s="375"/>
      <c r="DH74" s="371" t="s">
        <v>176</v>
      </c>
      <c r="DI74" s="373"/>
      <c r="DJ74" s="373"/>
      <c r="DK74" s="374">
        <f t="shared" si="55"/>
        <v>0</v>
      </c>
      <c r="DL74" s="373"/>
      <c r="DM74" s="373"/>
      <c r="DN74" s="374">
        <f t="shared" si="35"/>
        <v>0</v>
      </c>
      <c r="DO74" s="368"/>
      <c r="DP74" s="371" t="str">
        <f t="shared" si="46"/>
        <v/>
      </c>
      <c r="DQ74" s="374">
        <f t="shared" si="47"/>
        <v>0</v>
      </c>
      <c r="DR74" s="374">
        <f t="shared" si="36"/>
        <v>0</v>
      </c>
      <c r="DS74" s="374">
        <f t="shared" si="37"/>
        <v>0</v>
      </c>
      <c r="DT74" s="374">
        <f t="shared" si="48"/>
        <v>0</v>
      </c>
      <c r="DU74" s="374">
        <f t="shared" si="49"/>
        <v>0</v>
      </c>
      <c r="DV74" s="374">
        <f>Deduct_dependent * COUNTIFS(Part_8!$A:$A, $EV74)</f>
        <v>0</v>
      </c>
      <c r="DW74" s="374">
        <f t="shared" si="38"/>
        <v>0</v>
      </c>
      <c r="DX74" s="374">
        <f t="shared" si="39"/>
        <v>0</v>
      </c>
      <c r="DY74" s="374">
        <f t="shared" si="40"/>
        <v>0</v>
      </c>
      <c r="DZ74" s="374">
        <f t="shared" si="41"/>
        <v>0</v>
      </c>
      <c r="EA74" s="373"/>
      <c r="EB74" s="373"/>
      <c r="EC74" s="373"/>
      <c r="ED74" s="374" t="str">
        <f t="shared" si="50"/>
        <v/>
      </c>
      <c r="EE74" s="374"/>
      <c r="EF74" s="374" t="str">
        <f>IF(AND($AN74 = "", $AO74 = "", $AP74 = "", $AQ74 = "", $AR74 = "", $AS74 = "", $AT74 = "", $AU74 = "", $AV74 = "", $AW74 = "", $AX74 = "", $AY74 = "", $AZ74 = "", $BA74 = "", $BB74 = "",
$BD74= "", $BE74 = "", $BF74 = "", $BG74 = "", $BH74 = "", $BI74 = "", $BJ74 = "", $BK74 = "", $BL74 = "", $BM74 = "", $BN74 = "", $BO74 = "", $BP74 = "", $BQ74 = "", $BR74 = ""), "",
IF($DZ74 &lt;= Claim_for_Reimbursement_CAT!$F$24, Claim_for_Reimbursement_CAT!$H$24,
IF(AND($DZ74 &gt;= Claim_for_Reimbursement_CAT!$D$25, $DZ74 &lt;= Claim_for_Reimbursement_CAT!$F$25), Claim_for_Reimbursement_CAT!$H$25,
IF(AND($DZ74 &gt;= Claim_for_Reimbursement_CAT!$D$26, $DZ74 &lt;= Claim_for_Reimbursement_CAT!$F$26), Claim_for_Reimbursement_CAT!$H$26,
IF(AND($DZ74 &gt;= Claim_for_Reimbursement_CAT!$D$27, $DZ74 &lt;= Claim_for_Reimbursement_CAT!$F$27), Claim_for_Reimbursement_CAT!$H$27,
IF(AND($DZ74 &gt;= Claim_for_Reimbursement_CAT!$D$28, $DZ74 &lt;= Claim_for_Reimbursement_CAT!$F$28), Claim_for_Reimbursement_CAT!$H$28,
IF(AND($DZ74 &gt;= Claim_for_Reimbursement_CAT!$D$29, $DZ74 &lt;= Claim_for_Reimbursement_CAT!$F$29), Claim_for_Reimbursement_CAT!$H$29,
IF(AND($DZ74 &gt;= Claim_for_Reimbursement_CAT!$D$30, $DZ74 &lt;= Claim_for_Reimbursement_CAT!$F$30), Claim_for_Reimbursement_CAT!$H$30,
IF(AND($DZ74 &gt;= Claim_for_Reimbursement_CAT!$D$31, $DZ74 &lt;= Claim_for_Reimbursement_CAT!$F$31), Claim_for_Reimbursement_CAT!$H$31,
IF(AND($DZ74 &gt;= Claim_for_Reimbursement_CAT!$D$32, $DZ74 &lt;= Claim_for_Reimbursement_CAT!$F$32), Claim_for_Reimbursement_CAT!$H$32,
IF(AND($DZ74 &gt;= Claim_for_Reimbursement_CAT!$D$33, $DZ74 &lt;= Claim_for_Reimbursement_CAT!$F$33), Claim_for_Reimbursement_CAT!$H$33,
IF(AND($DZ74 &gt;= Claim_for_Reimbursement_CAT!$D$34, $DZ74 &lt;= Claim_for_Reimbursement_CAT!$F$34), Claim_for_Reimbursement_CAT!$H$34, Claim_for_Reimbursement_CAT!$H$35))))))))))))</f>
        <v/>
      </c>
      <c r="EG74" s="373"/>
      <c r="EH74" s="373"/>
      <c r="EI74" s="373"/>
      <c r="EJ74" s="373"/>
      <c r="EK74" s="373"/>
      <c r="EL74" s="368"/>
      <c r="EM74" s="373"/>
      <c r="EN74" s="373"/>
      <c r="ES74" s="376" t="str">
        <f t="shared" si="42"/>
        <v/>
      </c>
      <c r="ET74" s="377" t="str">
        <f t="shared" si="51"/>
        <v xml:space="preserve">    </v>
      </c>
      <c r="EU74" s="377" t="str">
        <f t="shared" si="52"/>
        <v/>
      </c>
      <c r="EV74" s="377" t="str">
        <f t="shared" si="53"/>
        <v xml:space="preserve">69   </v>
      </c>
      <c r="EW74" s="378" t="str">
        <f>IF($H74 = "", "",
IF(OR($H74 = Lists_and_controls!$AO$9, $H74 = Lists_and_controls!$AO$11, $H74 = Lists_and_controls!$AO$14, $H74 = Lists_and_controls!$AO$16), MAX(Day_30),
IF(OR($H74 = Lists_and_controls!$AO$6, $H74 = Lists_and_controls!$AO$8, $H74 = Lists_and_controls!$AO$10, $H74 = Lists_and_controls!$AO$12, $H74 = Lists_and_controls!$AO$13, $H74 = Lists_and_controls!$AO$15, $H74 = Lists_and_controls!$AO$17), MAX(Day_31),
IF($H74 = Lists_and_controls!$AO$7, IF(INDEX(Leap_Year_YN, MATCH($G74, Year_2, 0)) = 1, MAX(Day_Feb_LY), MAX(Day_Feb) )))))</f>
        <v/>
      </c>
      <c r="EX74" s="377" t="str">
        <f t="shared" si="54"/>
        <v xml:space="preserve">  </v>
      </c>
      <c r="EY74" s="378"/>
    </row>
    <row r="75" spans="1:155" s="321" customFormat="1" ht="14" hidden="1" x14ac:dyDescent="0.3">
      <c r="A75" s="367">
        <v>70</v>
      </c>
      <c r="B75" s="368"/>
      <c r="C75" s="368"/>
      <c r="D75" s="368"/>
      <c r="E75" s="368"/>
      <c r="F75" s="368"/>
      <c r="G75" s="368"/>
      <c r="H75" s="368"/>
      <c r="I75" s="368"/>
      <c r="J75" s="369" t="str">
        <f t="shared" si="30"/>
        <v/>
      </c>
      <c r="K75" s="370" t="str">
        <f t="shared" si="31"/>
        <v/>
      </c>
      <c r="L75" s="368"/>
      <c r="M75" s="368"/>
      <c r="N75" s="368"/>
      <c r="O75" s="368"/>
      <c r="P75" s="368"/>
      <c r="Q75" s="368"/>
      <c r="R75" s="368"/>
      <c r="S75" s="371" t="str">
        <f t="shared" si="43"/>
        <v/>
      </c>
      <c r="T75" s="368"/>
      <c r="U75" s="368"/>
      <c r="V75" s="372"/>
      <c r="W75" s="372"/>
      <c r="X75" s="368"/>
      <c r="Y75" s="372"/>
      <c r="Z75" s="368"/>
      <c r="AA75" s="368"/>
      <c r="AB75" s="368"/>
      <c r="AC75" s="368"/>
      <c r="AD75" s="368"/>
      <c r="AE75" s="368"/>
      <c r="AF75" s="368"/>
      <c r="AG75" s="368"/>
      <c r="AH75" s="368"/>
      <c r="AI75" s="368"/>
      <c r="AJ75" s="368"/>
      <c r="AK75" s="373"/>
      <c r="AL75" s="368"/>
      <c r="AM75" s="373"/>
      <c r="AN75" s="373"/>
      <c r="AO75" s="373"/>
      <c r="AP75" s="373"/>
      <c r="AQ75" s="373"/>
      <c r="AR75" s="373"/>
      <c r="AS75" s="373"/>
      <c r="AT75" s="373"/>
      <c r="AU75" s="373"/>
      <c r="AV75" s="373"/>
      <c r="AW75" s="373"/>
      <c r="AX75" s="373"/>
      <c r="AY75" s="373"/>
      <c r="AZ75" s="373"/>
      <c r="BA75" s="373"/>
      <c r="BB75" s="373"/>
      <c r="BC75" s="374">
        <f t="shared" si="44"/>
        <v>0</v>
      </c>
      <c r="BD75" s="373"/>
      <c r="BE75" s="373"/>
      <c r="BF75" s="373"/>
      <c r="BG75" s="373"/>
      <c r="BH75" s="373"/>
      <c r="BI75" s="373"/>
      <c r="BJ75" s="373"/>
      <c r="BK75" s="373"/>
      <c r="BL75" s="373"/>
      <c r="BM75" s="373"/>
      <c r="BN75" s="373"/>
      <c r="BO75" s="373"/>
      <c r="BP75" s="373"/>
      <c r="BQ75" s="373"/>
      <c r="BR75" s="373"/>
      <c r="BS75" s="374">
        <f t="shared" si="32"/>
        <v>0</v>
      </c>
      <c r="BT75" s="374">
        <f t="shared" si="45"/>
        <v>0</v>
      </c>
      <c r="BU75" s="374">
        <f t="shared" si="45"/>
        <v>0</v>
      </c>
      <c r="BV75" s="374">
        <f t="shared" si="45"/>
        <v>0</v>
      </c>
      <c r="BW75" s="374">
        <f t="shared" si="45"/>
        <v>0</v>
      </c>
      <c r="BX75" s="374">
        <f t="shared" si="45"/>
        <v>0</v>
      </c>
      <c r="BY75" s="374">
        <f t="shared" si="45"/>
        <v>0</v>
      </c>
      <c r="BZ75" s="374">
        <f t="shared" si="45"/>
        <v>0</v>
      </c>
      <c r="CA75" s="374">
        <f t="shared" si="29"/>
        <v>0</v>
      </c>
      <c r="CB75" s="374">
        <f t="shared" si="29"/>
        <v>0</v>
      </c>
      <c r="CC75" s="374">
        <f t="shared" si="29"/>
        <v>0</v>
      </c>
      <c r="CD75" s="374">
        <f t="shared" si="29"/>
        <v>0</v>
      </c>
      <c r="CE75" s="374">
        <f t="shared" si="29"/>
        <v>0</v>
      </c>
      <c r="CF75" s="374">
        <f t="shared" si="29"/>
        <v>0</v>
      </c>
      <c r="CG75" s="374">
        <f t="shared" si="29"/>
        <v>0</v>
      </c>
      <c r="CH75" s="374">
        <f t="shared" si="29"/>
        <v>0</v>
      </c>
      <c r="CI75" s="374">
        <f t="shared" si="29"/>
        <v>0</v>
      </c>
      <c r="CJ75" s="368"/>
      <c r="CK75" s="368"/>
      <c r="CL75" s="373"/>
      <c r="CM75" s="375"/>
      <c r="CN75" s="371" t="s">
        <v>176</v>
      </c>
      <c r="CO75" s="373"/>
      <c r="CP75" s="373"/>
      <c r="CQ75" s="374">
        <f t="shared" si="33"/>
        <v>0</v>
      </c>
      <c r="CR75" s="373"/>
      <c r="CS75" s="373"/>
      <c r="CT75" s="374">
        <f t="shared" si="34"/>
        <v>0</v>
      </c>
      <c r="CU75" s="375"/>
      <c r="CV75" s="368"/>
      <c r="CW75" s="368"/>
      <c r="CX75" s="368"/>
      <c r="CY75" s="368"/>
      <c r="CZ75" s="368"/>
      <c r="DA75" s="368"/>
      <c r="DB75" s="368"/>
      <c r="DC75" s="368"/>
      <c r="DD75" s="368"/>
      <c r="DE75" s="368"/>
      <c r="DF75" s="368"/>
      <c r="DG75" s="375"/>
      <c r="DH75" s="371" t="s">
        <v>176</v>
      </c>
      <c r="DI75" s="373"/>
      <c r="DJ75" s="373"/>
      <c r="DK75" s="374">
        <f t="shared" si="55"/>
        <v>0</v>
      </c>
      <c r="DL75" s="373"/>
      <c r="DM75" s="373"/>
      <c r="DN75" s="374">
        <f t="shared" si="35"/>
        <v>0</v>
      </c>
      <c r="DO75" s="368"/>
      <c r="DP75" s="371" t="str">
        <f t="shared" si="46"/>
        <v/>
      </c>
      <c r="DQ75" s="374">
        <f t="shared" si="47"/>
        <v>0</v>
      </c>
      <c r="DR75" s="374">
        <f t="shared" si="36"/>
        <v>0</v>
      </c>
      <c r="DS75" s="374">
        <f t="shared" si="37"/>
        <v>0</v>
      </c>
      <c r="DT75" s="374">
        <f t="shared" si="48"/>
        <v>0</v>
      </c>
      <c r="DU75" s="374">
        <f t="shared" si="49"/>
        <v>0</v>
      </c>
      <c r="DV75" s="374">
        <f>Deduct_dependent * COUNTIFS(Part_8!$A:$A, $EV75)</f>
        <v>0</v>
      </c>
      <c r="DW75" s="374">
        <f t="shared" si="38"/>
        <v>0</v>
      </c>
      <c r="DX75" s="374">
        <f t="shared" si="39"/>
        <v>0</v>
      </c>
      <c r="DY75" s="374">
        <f t="shared" si="40"/>
        <v>0</v>
      </c>
      <c r="DZ75" s="374">
        <f t="shared" si="41"/>
        <v>0</v>
      </c>
      <c r="EA75" s="373"/>
      <c r="EB75" s="373"/>
      <c r="EC75" s="373"/>
      <c r="ED75" s="374" t="str">
        <f t="shared" si="50"/>
        <v/>
      </c>
      <c r="EE75" s="374"/>
      <c r="EF75" s="374" t="str">
        <f>IF(AND($AN75 = "", $AO75 = "", $AP75 = "", $AQ75 = "", $AR75 = "", $AS75 = "", $AT75 = "", $AU75 = "", $AV75 = "", $AW75 = "", $AX75 = "", $AY75 = "", $AZ75 = "", $BA75 = "", $BB75 = "",
$BD75= "", $BE75 = "", $BF75 = "", $BG75 = "", $BH75 = "", $BI75 = "", $BJ75 = "", $BK75 = "", $BL75 = "", $BM75 = "", $BN75 = "", $BO75 = "", $BP75 = "", $BQ75 = "", $BR75 = ""), "",
IF($DZ75 &lt;= Claim_for_Reimbursement_CAT!$F$24, Claim_for_Reimbursement_CAT!$H$24,
IF(AND($DZ75 &gt;= Claim_for_Reimbursement_CAT!$D$25, $DZ75 &lt;= Claim_for_Reimbursement_CAT!$F$25), Claim_for_Reimbursement_CAT!$H$25,
IF(AND($DZ75 &gt;= Claim_for_Reimbursement_CAT!$D$26, $DZ75 &lt;= Claim_for_Reimbursement_CAT!$F$26), Claim_for_Reimbursement_CAT!$H$26,
IF(AND($DZ75 &gt;= Claim_for_Reimbursement_CAT!$D$27, $DZ75 &lt;= Claim_for_Reimbursement_CAT!$F$27), Claim_for_Reimbursement_CAT!$H$27,
IF(AND($DZ75 &gt;= Claim_for_Reimbursement_CAT!$D$28, $DZ75 &lt;= Claim_for_Reimbursement_CAT!$F$28), Claim_for_Reimbursement_CAT!$H$28,
IF(AND($DZ75 &gt;= Claim_for_Reimbursement_CAT!$D$29, $DZ75 &lt;= Claim_for_Reimbursement_CAT!$F$29), Claim_for_Reimbursement_CAT!$H$29,
IF(AND($DZ75 &gt;= Claim_for_Reimbursement_CAT!$D$30, $DZ75 &lt;= Claim_for_Reimbursement_CAT!$F$30), Claim_for_Reimbursement_CAT!$H$30,
IF(AND($DZ75 &gt;= Claim_for_Reimbursement_CAT!$D$31, $DZ75 &lt;= Claim_for_Reimbursement_CAT!$F$31), Claim_for_Reimbursement_CAT!$H$31,
IF(AND($DZ75 &gt;= Claim_for_Reimbursement_CAT!$D$32, $DZ75 &lt;= Claim_for_Reimbursement_CAT!$F$32), Claim_for_Reimbursement_CAT!$H$32,
IF(AND($DZ75 &gt;= Claim_for_Reimbursement_CAT!$D$33, $DZ75 &lt;= Claim_for_Reimbursement_CAT!$F$33), Claim_for_Reimbursement_CAT!$H$33,
IF(AND($DZ75 &gt;= Claim_for_Reimbursement_CAT!$D$34, $DZ75 &lt;= Claim_for_Reimbursement_CAT!$F$34), Claim_for_Reimbursement_CAT!$H$34, Claim_for_Reimbursement_CAT!$H$35))))))))))))</f>
        <v/>
      </c>
      <c r="EG75" s="373"/>
      <c r="EH75" s="373"/>
      <c r="EI75" s="373"/>
      <c r="EJ75" s="373"/>
      <c r="EK75" s="373"/>
      <c r="EL75" s="368"/>
      <c r="EM75" s="373"/>
      <c r="EN75" s="373"/>
      <c r="ES75" s="376" t="str">
        <f t="shared" si="42"/>
        <v/>
      </c>
      <c r="ET75" s="377" t="str">
        <f t="shared" si="51"/>
        <v xml:space="preserve">    </v>
      </c>
      <c r="EU75" s="377" t="str">
        <f t="shared" si="52"/>
        <v/>
      </c>
      <c r="EV75" s="377" t="str">
        <f t="shared" si="53"/>
        <v xml:space="preserve">70   </v>
      </c>
      <c r="EW75" s="378" t="str">
        <f>IF($H75 = "", "",
IF(OR($H75 = Lists_and_controls!$AO$9, $H75 = Lists_and_controls!$AO$11, $H75 = Lists_and_controls!$AO$14, $H75 = Lists_and_controls!$AO$16), MAX(Day_30),
IF(OR($H75 = Lists_and_controls!$AO$6, $H75 = Lists_and_controls!$AO$8, $H75 = Lists_and_controls!$AO$10, $H75 = Lists_and_controls!$AO$12, $H75 = Lists_and_controls!$AO$13, $H75 = Lists_and_controls!$AO$15, $H75 = Lists_and_controls!$AO$17), MAX(Day_31),
IF($H75 = Lists_and_controls!$AO$7, IF(INDEX(Leap_Year_YN, MATCH($G75, Year_2, 0)) = 1, MAX(Day_Feb_LY), MAX(Day_Feb) )))))</f>
        <v/>
      </c>
      <c r="EX75" s="377" t="str">
        <f t="shared" si="54"/>
        <v xml:space="preserve">  </v>
      </c>
      <c r="EY75" s="378"/>
    </row>
    <row r="76" spans="1:155" s="321" customFormat="1" ht="14" hidden="1" x14ac:dyDescent="0.3">
      <c r="A76" s="367">
        <v>71</v>
      </c>
      <c r="B76" s="368"/>
      <c r="C76" s="368"/>
      <c r="D76" s="368"/>
      <c r="E76" s="368"/>
      <c r="F76" s="368"/>
      <c r="G76" s="368"/>
      <c r="H76" s="368"/>
      <c r="I76" s="368"/>
      <c r="J76" s="369" t="str">
        <f t="shared" si="30"/>
        <v/>
      </c>
      <c r="K76" s="370" t="str">
        <f t="shared" si="31"/>
        <v/>
      </c>
      <c r="L76" s="368"/>
      <c r="M76" s="368"/>
      <c r="N76" s="368"/>
      <c r="O76" s="368"/>
      <c r="P76" s="368"/>
      <c r="Q76" s="368"/>
      <c r="R76" s="368"/>
      <c r="S76" s="371" t="str">
        <f t="shared" si="43"/>
        <v/>
      </c>
      <c r="T76" s="368"/>
      <c r="U76" s="368"/>
      <c r="V76" s="372"/>
      <c r="W76" s="372"/>
      <c r="X76" s="368"/>
      <c r="Y76" s="372"/>
      <c r="Z76" s="368"/>
      <c r="AA76" s="368"/>
      <c r="AB76" s="368"/>
      <c r="AC76" s="368"/>
      <c r="AD76" s="368"/>
      <c r="AE76" s="368"/>
      <c r="AF76" s="368"/>
      <c r="AG76" s="368"/>
      <c r="AH76" s="368"/>
      <c r="AI76" s="368"/>
      <c r="AJ76" s="368"/>
      <c r="AK76" s="373"/>
      <c r="AL76" s="368"/>
      <c r="AM76" s="373"/>
      <c r="AN76" s="373"/>
      <c r="AO76" s="373"/>
      <c r="AP76" s="373"/>
      <c r="AQ76" s="373"/>
      <c r="AR76" s="373"/>
      <c r="AS76" s="373"/>
      <c r="AT76" s="373"/>
      <c r="AU76" s="373"/>
      <c r="AV76" s="373"/>
      <c r="AW76" s="373"/>
      <c r="AX76" s="373"/>
      <c r="AY76" s="373"/>
      <c r="AZ76" s="373"/>
      <c r="BA76" s="373"/>
      <c r="BB76" s="373"/>
      <c r="BC76" s="374">
        <f t="shared" si="44"/>
        <v>0</v>
      </c>
      <c r="BD76" s="373"/>
      <c r="BE76" s="373"/>
      <c r="BF76" s="373"/>
      <c r="BG76" s="373"/>
      <c r="BH76" s="373"/>
      <c r="BI76" s="373"/>
      <c r="BJ76" s="373"/>
      <c r="BK76" s="373"/>
      <c r="BL76" s="373"/>
      <c r="BM76" s="373"/>
      <c r="BN76" s="373"/>
      <c r="BO76" s="373"/>
      <c r="BP76" s="373"/>
      <c r="BQ76" s="373"/>
      <c r="BR76" s="373"/>
      <c r="BS76" s="374">
        <f t="shared" si="32"/>
        <v>0</v>
      </c>
      <c r="BT76" s="374">
        <f t="shared" si="45"/>
        <v>0</v>
      </c>
      <c r="BU76" s="374">
        <f t="shared" si="45"/>
        <v>0</v>
      </c>
      <c r="BV76" s="374">
        <f t="shared" si="45"/>
        <v>0</v>
      </c>
      <c r="BW76" s="374">
        <f t="shared" si="45"/>
        <v>0</v>
      </c>
      <c r="BX76" s="374">
        <f t="shared" si="45"/>
        <v>0</v>
      </c>
      <c r="BY76" s="374">
        <f t="shared" si="45"/>
        <v>0</v>
      </c>
      <c r="BZ76" s="374">
        <f t="shared" si="45"/>
        <v>0</v>
      </c>
      <c r="CA76" s="374">
        <f t="shared" si="29"/>
        <v>0</v>
      </c>
      <c r="CB76" s="374">
        <f t="shared" si="29"/>
        <v>0</v>
      </c>
      <c r="CC76" s="374">
        <f t="shared" si="29"/>
        <v>0</v>
      </c>
      <c r="CD76" s="374">
        <f t="shared" si="29"/>
        <v>0</v>
      </c>
      <c r="CE76" s="374">
        <f t="shared" si="29"/>
        <v>0</v>
      </c>
      <c r="CF76" s="374">
        <f t="shared" si="29"/>
        <v>0</v>
      </c>
      <c r="CG76" s="374">
        <f t="shared" si="29"/>
        <v>0</v>
      </c>
      <c r="CH76" s="374">
        <f t="shared" si="29"/>
        <v>0</v>
      </c>
      <c r="CI76" s="374">
        <f t="shared" si="29"/>
        <v>0</v>
      </c>
      <c r="CJ76" s="368"/>
      <c r="CK76" s="368"/>
      <c r="CL76" s="373"/>
      <c r="CM76" s="375"/>
      <c r="CN76" s="371" t="s">
        <v>176</v>
      </c>
      <c r="CO76" s="373"/>
      <c r="CP76" s="373"/>
      <c r="CQ76" s="374">
        <f t="shared" si="33"/>
        <v>0</v>
      </c>
      <c r="CR76" s="373"/>
      <c r="CS76" s="373"/>
      <c r="CT76" s="374">
        <f t="shared" si="34"/>
        <v>0</v>
      </c>
      <c r="CU76" s="375"/>
      <c r="CV76" s="368"/>
      <c r="CW76" s="368"/>
      <c r="CX76" s="368"/>
      <c r="CY76" s="368"/>
      <c r="CZ76" s="368"/>
      <c r="DA76" s="368"/>
      <c r="DB76" s="368"/>
      <c r="DC76" s="368"/>
      <c r="DD76" s="368"/>
      <c r="DE76" s="368"/>
      <c r="DF76" s="368"/>
      <c r="DG76" s="375"/>
      <c r="DH76" s="371" t="s">
        <v>176</v>
      </c>
      <c r="DI76" s="373"/>
      <c r="DJ76" s="373"/>
      <c r="DK76" s="374">
        <f t="shared" si="55"/>
        <v>0</v>
      </c>
      <c r="DL76" s="373"/>
      <c r="DM76" s="373"/>
      <c r="DN76" s="374">
        <f t="shared" si="35"/>
        <v>0</v>
      </c>
      <c r="DO76" s="368"/>
      <c r="DP76" s="371" t="str">
        <f t="shared" si="46"/>
        <v/>
      </c>
      <c r="DQ76" s="374">
        <f t="shared" si="47"/>
        <v>0</v>
      </c>
      <c r="DR76" s="374">
        <f t="shared" si="36"/>
        <v>0</v>
      </c>
      <c r="DS76" s="374">
        <f t="shared" si="37"/>
        <v>0</v>
      </c>
      <c r="DT76" s="374">
        <f t="shared" si="48"/>
        <v>0</v>
      </c>
      <c r="DU76" s="374">
        <f t="shared" si="49"/>
        <v>0</v>
      </c>
      <c r="DV76" s="374">
        <f>Deduct_dependent * COUNTIFS(Part_8!$A:$A, $EV76)</f>
        <v>0</v>
      </c>
      <c r="DW76" s="374">
        <f t="shared" si="38"/>
        <v>0</v>
      </c>
      <c r="DX76" s="374">
        <f t="shared" si="39"/>
        <v>0</v>
      </c>
      <c r="DY76" s="374">
        <f t="shared" si="40"/>
        <v>0</v>
      </c>
      <c r="DZ76" s="374">
        <f t="shared" si="41"/>
        <v>0</v>
      </c>
      <c r="EA76" s="373"/>
      <c r="EB76" s="373"/>
      <c r="EC76" s="373"/>
      <c r="ED76" s="374" t="str">
        <f t="shared" si="50"/>
        <v/>
      </c>
      <c r="EE76" s="374"/>
      <c r="EF76" s="374" t="str">
        <f>IF(AND($AN76 = "", $AO76 = "", $AP76 = "", $AQ76 = "", $AR76 = "", $AS76 = "", $AT76 = "", $AU76 = "", $AV76 = "", $AW76 = "", $AX76 = "", $AY76 = "", $AZ76 = "", $BA76 = "", $BB76 = "",
$BD76= "", $BE76 = "", $BF76 = "", $BG76 = "", $BH76 = "", $BI76 = "", $BJ76 = "", $BK76 = "", $BL76 = "", $BM76 = "", $BN76 = "", $BO76 = "", $BP76 = "", $BQ76 = "", $BR76 = ""), "",
IF($DZ76 &lt;= Claim_for_Reimbursement_CAT!$F$24, Claim_for_Reimbursement_CAT!$H$24,
IF(AND($DZ76 &gt;= Claim_for_Reimbursement_CAT!$D$25, $DZ76 &lt;= Claim_for_Reimbursement_CAT!$F$25), Claim_for_Reimbursement_CAT!$H$25,
IF(AND($DZ76 &gt;= Claim_for_Reimbursement_CAT!$D$26, $DZ76 &lt;= Claim_for_Reimbursement_CAT!$F$26), Claim_for_Reimbursement_CAT!$H$26,
IF(AND($DZ76 &gt;= Claim_for_Reimbursement_CAT!$D$27, $DZ76 &lt;= Claim_for_Reimbursement_CAT!$F$27), Claim_for_Reimbursement_CAT!$H$27,
IF(AND($DZ76 &gt;= Claim_for_Reimbursement_CAT!$D$28, $DZ76 &lt;= Claim_for_Reimbursement_CAT!$F$28), Claim_for_Reimbursement_CAT!$H$28,
IF(AND($DZ76 &gt;= Claim_for_Reimbursement_CAT!$D$29, $DZ76 &lt;= Claim_for_Reimbursement_CAT!$F$29), Claim_for_Reimbursement_CAT!$H$29,
IF(AND($DZ76 &gt;= Claim_for_Reimbursement_CAT!$D$30, $DZ76 &lt;= Claim_for_Reimbursement_CAT!$F$30), Claim_for_Reimbursement_CAT!$H$30,
IF(AND($DZ76 &gt;= Claim_for_Reimbursement_CAT!$D$31, $DZ76 &lt;= Claim_for_Reimbursement_CAT!$F$31), Claim_for_Reimbursement_CAT!$H$31,
IF(AND($DZ76 &gt;= Claim_for_Reimbursement_CAT!$D$32, $DZ76 &lt;= Claim_for_Reimbursement_CAT!$F$32), Claim_for_Reimbursement_CAT!$H$32,
IF(AND($DZ76 &gt;= Claim_for_Reimbursement_CAT!$D$33, $DZ76 &lt;= Claim_for_Reimbursement_CAT!$F$33), Claim_for_Reimbursement_CAT!$H$33,
IF(AND($DZ76 &gt;= Claim_for_Reimbursement_CAT!$D$34, $DZ76 &lt;= Claim_for_Reimbursement_CAT!$F$34), Claim_for_Reimbursement_CAT!$H$34, Claim_for_Reimbursement_CAT!$H$35))))))))))))</f>
        <v/>
      </c>
      <c r="EG76" s="373"/>
      <c r="EH76" s="373"/>
      <c r="EI76" s="373"/>
      <c r="EJ76" s="373"/>
      <c r="EK76" s="373"/>
      <c r="EL76" s="368"/>
      <c r="EM76" s="373"/>
      <c r="EN76" s="373"/>
      <c r="ES76" s="376" t="str">
        <f t="shared" si="42"/>
        <v/>
      </c>
      <c r="ET76" s="377" t="str">
        <f t="shared" si="51"/>
        <v xml:space="preserve">    </v>
      </c>
      <c r="EU76" s="377" t="str">
        <f t="shared" si="52"/>
        <v/>
      </c>
      <c r="EV76" s="377" t="str">
        <f t="shared" si="53"/>
        <v xml:space="preserve">71   </v>
      </c>
      <c r="EW76" s="378" t="str">
        <f>IF($H76 = "", "",
IF(OR($H76 = Lists_and_controls!$AO$9, $H76 = Lists_and_controls!$AO$11, $H76 = Lists_and_controls!$AO$14, $H76 = Lists_and_controls!$AO$16), MAX(Day_30),
IF(OR($H76 = Lists_and_controls!$AO$6, $H76 = Lists_and_controls!$AO$8, $H76 = Lists_and_controls!$AO$10, $H76 = Lists_and_controls!$AO$12, $H76 = Lists_and_controls!$AO$13, $H76 = Lists_and_controls!$AO$15, $H76 = Lists_and_controls!$AO$17), MAX(Day_31),
IF($H76 = Lists_and_controls!$AO$7, IF(INDEX(Leap_Year_YN, MATCH($G76, Year_2, 0)) = 1, MAX(Day_Feb_LY), MAX(Day_Feb) )))))</f>
        <v/>
      </c>
      <c r="EX76" s="377" t="str">
        <f t="shared" si="54"/>
        <v xml:space="preserve">  </v>
      </c>
      <c r="EY76" s="378"/>
    </row>
    <row r="77" spans="1:155" s="321" customFormat="1" ht="14" hidden="1" x14ac:dyDescent="0.3">
      <c r="A77" s="367">
        <v>72</v>
      </c>
      <c r="B77" s="368"/>
      <c r="C77" s="368"/>
      <c r="D77" s="368"/>
      <c r="E77" s="368"/>
      <c r="F77" s="368"/>
      <c r="G77" s="368"/>
      <c r="H77" s="368"/>
      <c r="I77" s="368"/>
      <c r="J77" s="369" t="str">
        <f t="shared" si="30"/>
        <v/>
      </c>
      <c r="K77" s="370" t="str">
        <f t="shared" si="31"/>
        <v/>
      </c>
      <c r="L77" s="368"/>
      <c r="M77" s="368"/>
      <c r="N77" s="368"/>
      <c r="O77" s="368"/>
      <c r="P77" s="368"/>
      <c r="Q77" s="368"/>
      <c r="R77" s="368"/>
      <c r="S77" s="371" t="str">
        <f t="shared" si="43"/>
        <v/>
      </c>
      <c r="T77" s="368"/>
      <c r="U77" s="368"/>
      <c r="V77" s="372"/>
      <c r="W77" s="372"/>
      <c r="X77" s="368"/>
      <c r="Y77" s="372"/>
      <c r="Z77" s="368"/>
      <c r="AA77" s="368"/>
      <c r="AB77" s="368"/>
      <c r="AC77" s="368"/>
      <c r="AD77" s="368"/>
      <c r="AE77" s="368"/>
      <c r="AF77" s="368"/>
      <c r="AG77" s="368"/>
      <c r="AH77" s="368"/>
      <c r="AI77" s="368"/>
      <c r="AJ77" s="368"/>
      <c r="AK77" s="373"/>
      <c r="AL77" s="368"/>
      <c r="AM77" s="373"/>
      <c r="AN77" s="373"/>
      <c r="AO77" s="373"/>
      <c r="AP77" s="373"/>
      <c r="AQ77" s="373"/>
      <c r="AR77" s="373"/>
      <c r="AS77" s="373"/>
      <c r="AT77" s="373"/>
      <c r="AU77" s="373"/>
      <c r="AV77" s="373"/>
      <c r="AW77" s="373"/>
      <c r="AX77" s="373"/>
      <c r="AY77" s="373"/>
      <c r="AZ77" s="373"/>
      <c r="BA77" s="373"/>
      <c r="BB77" s="373"/>
      <c r="BC77" s="374">
        <f t="shared" si="44"/>
        <v>0</v>
      </c>
      <c r="BD77" s="373"/>
      <c r="BE77" s="373"/>
      <c r="BF77" s="373"/>
      <c r="BG77" s="373"/>
      <c r="BH77" s="373"/>
      <c r="BI77" s="373"/>
      <c r="BJ77" s="373"/>
      <c r="BK77" s="373"/>
      <c r="BL77" s="373"/>
      <c r="BM77" s="373"/>
      <c r="BN77" s="373"/>
      <c r="BO77" s="373"/>
      <c r="BP77" s="373"/>
      <c r="BQ77" s="373"/>
      <c r="BR77" s="373"/>
      <c r="BS77" s="374">
        <f t="shared" si="32"/>
        <v>0</v>
      </c>
      <c r="BT77" s="374">
        <f t="shared" si="45"/>
        <v>0</v>
      </c>
      <c r="BU77" s="374">
        <f t="shared" si="45"/>
        <v>0</v>
      </c>
      <c r="BV77" s="374">
        <f t="shared" si="45"/>
        <v>0</v>
      </c>
      <c r="BW77" s="374">
        <f t="shared" si="45"/>
        <v>0</v>
      </c>
      <c r="BX77" s="374">
        <f t="shared" si="45"/>
        <v>0</v>
      </c>
      <c r="BY77" s="374">
        <f t="shared" si="45"/>
        <v>0</v>
      </c>
      <c r="BZ77" s="374">
        <f t="shared" si="45"/>
        <v>0</v>
      </c>
      <c r="CA77" s="374">
        <f t="shared" si="29"/>
        <v>0</v>
      </c>
      <c r="CB77" s="374">
        <f t="shared" si="29"/>
        <v>0</v>
      </c>
      <c r="CC77" s="374">
        <f t="shared" si="29"/>
        <v>0</v>
      </c>
      <c r="CD77" s="374">
        <f t="shared" si="29"/>
        <v>0</v>
      </c>
      <c r="CE77" s="374">
        <f t="shared" si="29"/>
        <v>0</v>
      </c>
      <c r="CF77" s="374">
        <f t="shared" si="29"/>
        <v>0</v>
      </c>
      <c r="CG77" s="374">
        <f t="shared" si="29"/>
        <v>0</v>
      </c>
      <c r="CH77" s="374">
        <f t="shared" si="29"/>
        <v>0</v>
      </c>
      <c r="CI77" s="374">
        <f t="shared" si="29"/>
        <v>0</v>
      </c>
      <c r="CJ77" s="368"/>
      <c r="CK77" s="368"/>
      <c r="CL77" s="373"/>
      <c r="CM77" s="375"/>
      <c r="CN77" s="371" t="s">
        <v>176</v>
      </c>
      <c r="CO77" s="373"/>
      <c r="CP77" s="373"/>
      <c r="CQ77" s="374">
        <f t="shared" si="33"/>
        <v>0</v>
      </c>
      <c r="CR77" s="373"/>
      <c r="CS77" s="373"/>
      <c r="CT77" s="374">
        <f t="shared" si="34"/>
        <v>0</v>
      </c>
      <c r="CU77" s="375"/>
      <c r="CV77" s="368"/>
      <c r="CW77" s="368"/>
      <c r="CX77" s="368"/>
      <c r="CY77" s="368"/>
      <c r="CZ77" s="368"/>
      <c r="DA77" s="368"/>
      <c r="DB77" s="368"/>
      <c r="DC77" s="368"/>
      <c r="DD77" s="368"/>
      <c r="DE77" s="368"/>
      <c r="DF77" s="368"/>
      <c r="DG77" s="375"/>
      <c r="DH77" s="371" t="s">
        <v>176</v>
      </c>
      <c r="DI77" s="373"/>
      <c r="DJ77" s="373"/>
      <c r="DK77" s="374">
        <f t="shared" si="55"/>
        <v>0</v>
      </c>
      <c r="DL77" s="373"/>
      <c r="DM77" s="373"/>
      <c r="DN77" s="374">
        <f t="shared" si="35"/>
        <v>0</v>
      </c>
      <c r="DO77" s="368"/>
      <c r="DP77" s="371" t="str">
        <f t="shared" si="46"/>
        <v/>
      </c>
      <c r="DQ77" s="374">
        <f t="shared" si="47"/>
        <v>0</v>
      </c>
      <c r="DR77" s="374">
        <f t="shared" si="36"/>
        <v>0</v>
      </c>
      <c r="DS77" s="374">
        <f t="shared" si="37"/>
        <v>0</v>
      </c>
      <c r="DT77" s="374">
        <f t="shared" si="48"/>
        <v>0</v>
      </c>
      <c r="DU77" s="374">
        <f t="shared" si="49"/>
        <v>0</v>
      </c>
      <c r="DV77" s="374">
        <f>Deduct_dependent * COUNTIFS(Part_8!$A:$A, $EV77)</f>
        <v>0</v>
      </c>
      <c r="DW77" s="374">
        <f t="shared" si="38"/>
        <v>0</v>
      </c>
      <c r="DX77" s="374">
        <f t="shared" si="39"/>
        <v>0</v>
      </c>
      <c r="DY77" s="374">
        <f t="shared" si="40"/>
        <v>0</v>
      </c>
      <c r="DZ77" s="374">
        <f t="shared" si="41"/>
        <v>0</v>
      </c>
      <c r="EA77" s="373"/>
      <c r="EB77" s="373"/>
      <c r="EC77" s="373"/>
      <c r="ED77" s="374" t="str">
        <f t="shared" si="50"/>
        <v/>
      </c>
      <c r="EE77" s="374"/>
      <c r="EF77" s="374" t="str">
        <f>IF(AND($AN77 = "", $AO77 = "", $AP77 = "", $AQ77 = "", $AR77 = "", $AS77 = "", $AT77 = "", $AU77 = "", $AV77 = "", $AW77 = "", $AX77 = "", $AY77 = "", $AZ77 = "", $BA77 = "", $BB77 = "",
$BD77= "", $BE77 = "", $BF77 = "", $BG77 = "", $BH77 = "", $BI77 = "", $BJ77 = "", $BK77 = "", $BL77 = "", $BM77 = "", $BN77 = "", $BO77 = "", $BP77 = "", $BQ77 = "", $BR77 = ""), "",
IF($DZ77 &lt;= Claim_for_Reimbursement_CAT!$F$24, Claim_for_Reimbursement_CAT!$H$24,
IF(AND($DZ77 &gt;= Claim_for_Reimbursement_CAT!$D$25, $DZ77 &lt;= Claim_for_Reimbursement_CAT!$F$25), Claim_for_Reimbursement_CAT!$H$25,
IF(AND($DZ77 &gt;= Claim_for_Reimbursement_CAT!$D$26, $DZ77 &lt;= Claim_for_Reimbursement_CAT!$F$26), Claim_for_Reimbursement_CAT!$H$26,
IF(AND($DZ77 &gt;= Claim_for_Reimbursement_CAT!$D$27, $DZ77 &lt;= Claim_for_Reimbursement_CAT!$F$27), Claim_for_Reimbursement_CAT!$H$27,
IF(AND($DZ77 &gt;= Claim_for_Reimbursement_CAT!$D$28, $DZ77 &lt;= Claim_for_Reimbursement_CAT!$F$28), Claim_for_Reimbursement_CAT!$H$28,
IF(AND($DZ77 &gt;= Claim_for_Reimbursement_CAT!$D$29, $DZ77 &lt;= Claim_for_Reimbursement_CAT!$F$29), Claim_for_Reimbursement_CAT!$H$29,
IF(AND($DZ77 &gt;= Claim_for_Reimbursement_CAT!$D$30, $DZ77 &lt;= Claim_for_Reimbursement_CAT!$F$30), Claim_for_Reimbursement_CAT!$H$30,
IF(AND($DZ77 &gt;= Claim_for_Reimbursement_CAT!$D$31, $DZ77 &lt;= Claim_for_Reimbursement_CAT!$F$31), Claim_for_Reimbursement_CAT!$H$31,
IF(AND($DZ77 &gt;= Claim_for_Reimbursement_CAT!$D$32, $DZ77 &lt;= Claim_for_Reimbursement_CAT!$F$32), Claim_for_Reimbursement_CAT!$H$32,
IF(AND($DZ77 &gt;= Claim_for_Reimbursement_CAT!$D$33, $DZ77 &lt;= Claim_for_Reimbursement_CAT!$F$33), Claim_for_Reimbursement_CAT!$H$33,
IF(AND($DZ77 &gt;= Claim_for_Reimbursement_CAT!$D$34, $DZ77 &lt;= Claim_for_Reimbursement_CAT!$F$34), Claim_for_Reimbursement_CAT!$H$34, Claim_for_Reimbursement_CAT!$H$35))))))))))))</f>
        <v/>
      </c>
      <c r="EG77" s="373"/>
      <c r="EH77" s="373"/>
      <c r="EI77" s="373"/>
      <c r="EJ77" s="373"/>
      <c r="EK77" s="373"/>
      <c r="EL77" s="368"/>
      <c r="EM77" s="373"/>
      <c r="EN77" s="373"/>
      <c r="ES77" s="376" t="str">
        <f t="shared" si="42"/>
        <v/>
      </c>
      <c r="ET77" s="377" t="str">
        <f t="shared" si="51"/>
        <v xml:space="preserve">    </v>
      </c>
      <c r="EU77" s="377" t="str">
        <f t="shared" si="52"/>
        <v/>
      </c>
      <c r="EV77" s="377" t="str">
        <f t="shared" si="53"/>
        <v xml:space="preserve">72   </v>
      </c>
      <c r="EW77" s="378" t="str">
        <f>IF($H77 = "", "",
IF(OR($H77 = Lists_and_controls!$AO$9, $H77 = Lists_and_controls!$AO$11, $H77 = Lists_and_controls!$AO$14, $H77 = Lists_and_controls!$AO$16), MAX(Day_30),
IF(OR($H77 = Lists_and_controls!$AO$6, $H77 = Lists_and_controls!$AO$8, $H77 = Lists_and_controls!$AO$10, $H77 = Lists_and_controls!$AO$12, $H77 = Lists_and_controls!$AO$13, $H77 = Lists_and_controls!$AO$15, $H77 = Lists_and_controls!$AO$17), MAX(Day_31),
IF($H77 = Lists_and_controls!$AO$7, IF(INDEX(Leap_Year_YN, MATCH($G77, Year_2, 0)) = 1, MAX(Day_Feb_LY), MAX(Day_Feb) )))))</f>
        <v/>
      </c>
      <c r="EX77" s="377" t="str">
        <f t="shared" si="54"/>
        <v xml:space="preserve">  </v>
      </c>
      <c r="EY77" s="378"/>
    </row>
    <row r="78" spans="1:155" s="321" customFormat="1" ht="14" hidden="1" x14ac:dyDescent="0.3">
      <c r="A78" s="367">
        <v>73</v>
      </c>
      <c r="B78" s="368"/>
      <c r="C78" s="368"/>
      <c r="D78" s="368"/>
      <c r="E78" s="368"/>
      <c r="F78" s="368"/>
      <c r="G78" s="368"/>
      <c r="H78" s="368"/>
      <c r="I78" s="368"/>
      <c r="J78" s="369" t="str">
        <f t="shared" si="30"/>
        <v/>
      </c>
      <c r="K78" s="370" t="str">
        <f t="shared" si="31"/>
        <v/>
      </c>
      <c r="L78" s="368"/>
      <c r="M78" s="368"/>
      <c r="N78" s="368"/>
      <c r="O78" s="368"/>
      <c r="P78" s="368"/>
      <c r="Q78" s="368"/>
      <c r="R78" s="368"/>
      <c r="S78" s="371" t="str">
        <f t="shared" si="43"/>
        <v/>
      </c>
      <c r="T78" s="368"/>
      <c r="U78" s="368"/>
      <c r="V78" s="372"/>
      <c r="W78" s="372"/>
      <c r="X78" s="368"/>
      <c r="Y78" s="372"/>
      <c r="Z78" s="368"/>
      <c r="AA78" s="368"/>
      <c r="AB78" s="368"/>
      <c r="AC78" s="368"/>
      <c r="AD78" s="368"/>
      <c r="AE78" s="368"/>
      <c r="AF78" s="368"/>
      <c r="AG78" s="368"/>
      <c r="AH78" s="368"/>
      <c r="AI78" s="368"/>
      <c r="AJ78" s="368"/>
      <c r="AK78" s="373"/>
      <c r="AL78" s="368"/>
      <c r="AM78" s="373"/>
      <c r="AN78" s="373"/>
      <c r="AO78" s="373"/>
      <c r="AP78" s="373"/>
      <c r="AQ78" s="373"/>
      <c r="AR78" s="373"/>
      <c r="AS78" s="373"/>
      <c r="AT78" s="373"/>
      <c r="AU78" s="373"/>
      <c r="AV78" s="373"/>
      <c r="AW78" s="373"/>
      <c r="AX78" s="373"/>
      <c r="AY78" s="373"/>
      <c r="AZ78" s="373"/>
      <c r="BA78" s="373"/>
      <c r="BB78" s="373"/>
      <c r="BC78" s="374">
        <f t="shared" si="44"/>
        <v>0</v>
      </c>
      <c r="BD78" s="373"/>
      <c r="BE78" s="373"/>
      <c r="BF78" s="373"/>
      <c r="BG78" s="373"/>
      <c r="BH78" s="373"/>
      <c r="BI78" s="373"/>
      <c r="BJ78" s="373"/>
      <c r="BK78" s="373"/>
      <c r="BL78" s="373"/>
      <c r="BM78" s="373"/>
      <c r="BN78" s="373"/>
      <c r="BO78" s="373"/>
      <c r="BP78" s="373"/>
      <c r="BQ78" s="373"/>
      <c r="BR78" s="373"/>
      <c r="BS78" s="374">
        <f t="shared" si="32"/>
        <v>0</v>
      </c>
      <c r="BT78" s="374">
        <f t="shared" si="45"/>
        <v>0</v>
      </c>
      <c r="BU78" s="374">
        <f t="shared" si="45"/>
        <v>0</v>
      </c>
      <c r="BV78" s="374">
        <f t="shared" si="45"/>
        <v>0</v>
      </c>
      <c r="BW78" s="374">
        <f t="shared" si="45"/>
        <v>0</v>
      </c>
      <c r="BX78" s="374">
        <f t="shared" si="45"/>
        <v>0</v>
      </c>
      <c r="BY78" s="374">
        <f t="shared" si="45"/>
        <v>0</v>
      </c>
      <c r="BZ78" s="374">
        <f t="shared" si="45"/>
        <v>0</v>
      </c>
      <c r="CA78" s="374">
        <f t="shared" si="29"/>
        <v>0</v>
      </c>
      <c r="CB78" s="374">
        <f t="shared" si="29"/>
        <v>0</v>
      </c>
      <c r="CC78" s="374">
        <f t="shared" si="29"/>
        <v>0</v>
      </c>
      <c r="CD78" s="374">
        <f t="shared" si="29"/>
        <v>0</v>
      </c>
      <c r="CE78" s="374">
        <f t="shared" si="29"/>
        <v>0</v>
      </c>
      <c r="CF78" s="374">
        <f t="shared" si="29"/>
        <v>0</v>
      </c>
      <c r="CG78" s="374">
        <f t="shared" si="29"/>
        <v>0</v>
      </c>
      <c r="CH78" s="374">
        <f t="shared" si="29"/>
        <v>0</v>
      </c>
      <c r="CI78" s="374">
        <f t="shared" si="29"/>
        <v>0</v>
      </c>
      <c r="CJ78" s="368"/>
      <c r="CK78" s="368"/>
      <c r="CL78" s="373"/>
      <c r="CM78" s="375"/>
      <c r="CN78" s="371" t="s">
        <v>176</v>
      </c>
      <c r="CO78" s="373"/>
      <c r="CP78" s="373"/>
      <c r="CQ78" s="374">
        <f t="shared" si="33"/>
        <v>0</v>
      </c>
      <c r="CR78" s="373"/>
      <c r="CS78" s="373"/>
      <c r="CT78" s="374">
        <f t="shared" si="34"/>
        <v>0</v>
      </c>
      <c r="CU78" s="375"/>
      <c r="CV78" s="368"/>
      <c r="CW78" s="368"/>
      <c r="CX78" s="368"/>
      <c r="CY78" s="368"/>
      <c r="CZ78" s="368"/>
      <c r="DA78" s="368"/>
      <c r="DB78" s="368"/>
      <c r="DC78" s="368"/>
      <c r="DD78" s="368"/>
      <c r="DE78" s="368"/>
      <c r="DF78" s="368"/>
      <c r="DG78" s="375"/>
      <c r="DH78" s="371" t="s">
        <v>176</v>
      </c>
      <c r="DI78" s="373"/>
      <c r="DJ78" s="373"/>
      <c r="DK78" s="374">
        <f t="shared" si="55"/>
        <v>0</v>
      </c>
      <c r="DL78" s="373"/>
      <c r="DM78" s="373"/>
      <c r="DN78" s="374">
        <f t="shared" si="35"/>
        <v>0</v>
      </c>
      <c r="DO78" s="368"/>
      <c r="DP78" s="371" t="str">
        <f t="shared" si="46"/>
        <v/>
      </c>
      <c r="DQ78" s="374">
        <f t="shared" si="47"/>
        <v>0</v>
      </c>
      <c r="DR78" s="374">
        <f t="shared" si="36"/>
        <v>0</v>
      </c>
      <c r="DS78" s="374">
        <f t="shared" si="37"/>
        <v>0</v>
      </c>
      <c r="DT78" s="374">
        <f t="shared" si="48"/>
        <v>0</v>
      </c>
      <c r="DU78" s="374">
        <f t="shared" si="49"/>
        <v>0</v>
      </c>
      <c r="DV78" s="374">
        <f>Deduct_dependent * COUNTIFS(Part_8!$A:$A, $EV78)</f>
        <v>0</v>
      </c>
      <c r="DW78" s="374">
        <f t="shared" si="38"/>
        <v>0</v>
      </c>
      <c r="DX78" s="374">
        <f t="shared" si="39"/>
        <v>0</v>
      </c>
      <c r="DY78" s="374">
        <f t="shared" si="40"/>
        <v>0</v>
      </c>
      <c r="DZ78" s="374">
        <f t="shared" si="41"/>
        <v>0</v>
      </c>
      <c r="EA78" s="373"/>
      <c r="EB78" s="373"/>
      <c r="EC78" s="373"/>
      <c r="ED78" s="374" t="str">
        <f t="shared" si="50"/>
        <v/>
      </c>
      <c r="EE78" s="374"/>
      <c r="EF78" s="374" t="str">
        <f>IF(AND($AN78 = "", $AO78 = "", $AP78 = "", $AQ78 = "", $AR78 = "", $AS78 = "", $AT78 = "", $AU78 = "", $AV78 = "", $AW78 = "", $AX78 = "", $AY78 = "", $AZ78 = "", $BA78 = "", $BB78 = "",
$BD78= "", $BE78 = "", $BF78 = "", $BG78 = "", $BH78 = "", $BI78 = "", $BJ78 = "", $BK78 = "", $BL78 = "", $BM78 = "", $BN78 = "", $BO78 = "", $BP78 = "", $BQ78 = "", $BR78 = ""), "",
IF($DZ78 &lt;= Claim_for_Reimbursement_CAT!$F$24, Claim_for_Reimbursement_CAT!$H$24,
IF(AND($DZ78 &gt;= Claim_for_Reimbursement_CAT!$D$25, $DZ78 &lt;= Claim_for_Reimbursement_CAT!$F$25), Claim_for_Reimbursement_CAT!$H$25,
IF(AND($DZ78 &gt;= Claim_for_Reimbursement_CAT!$D$26, $DZ78 &lt;= Claim_for_Reimbursement_CAT!$F$26), Claim_for_Reimbursement_CAT!$H$26,
IF(AND($DZ78 &gt;= Claim_for_Reimbursement_CAT!$D$27, $DZ78 &lt;= Claim_for_Reimbursement_CAT!$F$27), Claim_for_Reimbursement_CAT!$H$27,
IF(AND($DZ78 &gt;= Claim_for_Reimbursement_CAT!$D$28, $DZ78 &lt;= Claim_for_Reimbursement_CAT!$F$28), Claim_for_Reimbursement_CAT!$H$28,
IF(AND($DZ78 &gt;= Claim_for_Reimbursement_CAT!$D$29, $DZ78 &lt;= Claim_for_Reimbursement_CAT!$F$29), Claim_for_Reimbursement_CAT!$H$29,
IF(AND($DZ78 &gt;= Claim_for_Reimbursement_CAT!$D$30, $DZ78 &lt;= Claim_for_Reimbursement_CAT!$F$30), Claim_for_Reimbursement_CAT!$H$30,
IF(AND($DZ78 &gt;= Claim_for_Reimbursement_CAT!$D$31, $DZ78 &lt;= Claim_for_Reimbursement_CAT!$F$31), Claim_for_Reimbursement_CAT!$H$31,
IF(AND($DZ78 &gt;= Claim_for_Reimbursement_CAT!$D$32, $DZ78 &lt;= Claim_for_Reimbursement_CAT!$F$32), Claim_for_Reimbursement_CAT!$H$32,
IF(AND($DZ78 &gt;= Claim_for_Reimbursement_CAT!$D$33, $DZ78 &lt;= Claim_for_Reimbursement_CAT!$F$33), Claim_for_Reimbursement_CAT!$H$33,
IF(AND($DZ78 &gt;= Claim_for_Reimbursement_CAT!$D$34, $DZ78 &lt;= Claim_for_Reimbursement_CAT!$F$34), Claim_for_Reimbursement_CAT!$H$34, Claim_for_Reimbursement_CAT!$H$35))))))))))))</f>
        <v/>
      </c>
      <c r="EG78" s="373"/>
      <c r="EH78" s="373"/>
      <c r="EI78" s="373"/>
      <c r="EJ78" s="373"/>
      <c r="EK78" s="373"/>
      <c r="EL78" s="368"/>
      <c r="EM78" s="373"/>
      <c r="EN78" s="373"/>
      <c r="ES78" s="376" t="str">
        <f t="shared" si="42"/>
        <v/>
      </c>
      <c r="ET78" s="377" t="str">
        <f t="shared" si="51"/>
        <v xml:space="preserve">    </v>
      </c>
      <c r="EU78" s="377" t="str">
        <f t="shared" si="52"/>
        <v/>
      </c>
      <c r="EV78" s="377" t="str">
        <f t="shared" si="53"/>
        <v xml:space="preserve">73   </v>
      </c>
      <c r="EW78" s="378" t="str">
        <f>IF($H78 = "", "",
IF(OR($H78 = Lists_and_controls!$AO$9, $H78 = Lists_and_controls!$AO$11, $H78 = Lists_and_controls!$AO$14, $H78 = Lists_and_controls!$AO$16), MAX(Day_30),
IF(OR($H78 = Lists_and_controls!$AO$6, $H78 = Lists_and_controls!$AO$8, $H78 = Lists_and_controls!$AO$10, $H78 = Lists_and_controls!$AO$12, $H78 = Lists_and_controls!$AO$13, $H78 = Lists_and_controls!$AO$15, $H78 = Lists_and_controls!$AO$17), MAX(Day_31),
IF($H78 = Lists_and_controls!$AO$7, IF(INDEX(Leap_Year_YN, MATCH($G78, Year_2, 0)) = 1, MAX(Day_Feb_LY), MAX(Day_Feb) )))))</f>
        <v/>
      </c>
      <c r="EX78" s="377" t="str">
        <f t="shared" si="54"/>
        <v xml:space="preserve">  </v>
      </c>
      <c r="EY78" s="378"/>
    </row>
    <row r="79" spans="1:155" s="321" customFormat="1" ht="14" hidden="1" x14ac:dyDescent="0.3">
      <c r="A79" s="367">
        <v>74</v>
      </c>
      <c r="B79" s="368"/>
      <c r="C79" s="368"/>
      <c r="D79" s="368"/>
      <c r="E79" s="368"/>
      <c r="F79" s="368"/>
      <c r="G79" s="368"/>
      <c r="H79" s="368"/>
      <c r="I79" s="368"/>
      <c r="J79" s="369" t="str">
        <f t="shared" si="30"/>
        <v/>
      </c>
      <c r="K79" s="370" t="str">
        <f t="shared" si="31"/>
        <v/>
      </c>
      <c r="L79" s="368"/>
      <c r="M79" s="368"/>
      <c r="N79" s="368"/>
      <c r="O79" s="368"/>
      <c r="P79" s="368"/>
      <c r="Q79" s="368"/>
      <c r="R79" s="368"/>
      <c r="S79" s="371" t="str">
        <f t="shared" si="43"/>
        <v/>
      </c>
      <c r="T79" s="368"/>
      <c r="U79" s="368"/>
      <c r="V79" s="372"/>
      <c r="W79" s="372"/>
      <c r="X79" s="368"/>
      <c r="Y79" s="372"/>
      <c r="Z79" s="368"/>
      <c r="AA79" s="368"/>
      <c r="AB79" s="368"/>
      <c r="AC79" s="368"/>
      <c r="AD79" s="368"/>
      <c r="AE79" s="368"/>
      <c r="AF79" s="368"/>
      <c r="AG79" s="368"/>
      <c r="AH79" s="368"/>
      <c r="AI79" s="368"/>
      <c r="AJ79" s="368"/>
      <c r="AK79" s="373"/>
      <c r="AL79" s="368"/>
      <c r="AM79" s="373"/>
      <c r="AN79" s="373"/>
      <c r="AO79" s="373"/>
      <c r="AP79" s="373"/>
      <c r="AQ79" s="373"/>
      <c r="AR79" s="373"/>
      <c r="AS79" s="373"/>
      <c r="AT79" s="373"/>
      <c r="AU79" s="373"/>
      <c r="AV79" s="373"/>
      <c r="AW79" s="373"/>
      <c r="AX79" s="373"/>
      <c r="AY79" s="373"/>
      <c r="AZ79" s="373"/>
      <c r="BA79" s="373"/>
      <c r="BB79" s="373"/>
      <c r="BC79" s="374">
        <f t="shared" si="44"/>
        <v>0</v>
      </c>
      <c r="BD79" s="373"/>
      <c r="BE79" s="373"/>
      <c r="BF79" s="373"/>
      <c r="BG79" s="373"/>
      <c r="BH79" s="373"/>
      <c r="BI79" s="373"/>
      <c r="BJ79" s="373"/>
      <c r="BK79" s="373"/>
      <c r="BL79" s="373"/>
      <c r="BM79" s="373"/>
      <c r="BN79" s="373"/>
      <c r="BO79" s="373"/>
      <c r="BP79" s="373"/>
      <c r="BQ79" s="373"/>
      <c r="BR79" s="373"/>
      <c r="BS79" s="374">
        <f t="shared" si="32"/>
        <v>0</v>
      </c>
      <c r="BT79" s="374">
        <f t="shared" si="45"/>
        <v>0</v>
      </c>
      <c r="BU79" s="374">
        <f t="shared" si="45"/>
        <v>0</v>
      </c>
      <c r="BV79" s="374">
        <f t="shared" si="45"/>
        <v>0</v>
      </c>
      <c r="BW79" s="374">
        <f t="shared" si="45"/>
        <v>0</v>
      </c>
      <c r="BX79" s="374">
        <f t="shared" si="45"/>
        <v>0</v>
      </c>
      <c r="BY79" s="374">
        <f t="shared" si="45"/>
        <v>0</v>
      </c>
      <c r="BZ79" s="374">
        <f t="shared" si="45"/>
        <v>0</v>
      </c>
      <c r="CA79" s="374">
        <f t="shared" si="29"/>
        <v>0</v>
      </c>
      <c r="CB79" s="374">
        <f t="shared" si="29"/>
        <v>0</v>
      </c>
      <c r="CC79" s="374">
        <f t="shared" si="29"/>
        <v>0</v>
      </c>
      <c r="CD79" s="374">
        <f t="shared" si="29"/>
        <v>0</v>
      </c>
      <c r="CE79" s="374">
        <f t="shared" si="29"/>
        <v>0</v>
      </c>
      <c r="CF79" s="374">
        <f t="shared" si="29"/>
        <v>0</v>
      </c>
      <c r="CG79" s="374">
        <f t="shared" si="29"/>
        <v>0</v>
      </c>
      <c r="CH79" s="374">
        <f t="shared" si="29"/>
        <v>0</v>
      </c>
      <c r="CI79" s="374">
        <f t="shared" si="29"/>
        <v>0</v>
      </c>
      <c r="CJ79" s="368"/>
      <c r="CK79" s="368"/>
      <c r="CL79" s="373"/>
      <c r="CM79" s="375"/>
      <c r="CN79" s="371" t="s">
        <v>176</v>
      </c>
      <c r="CO79" s="373"/>
      <c r="CP79" s="373"/>
      <c r="CQ79" s="374">
        <f t="shared" si="33"/>
        <v>0</v>
      </c>
      <c r="CR79" s="373"/>
      <c r="CS79" s="373"/>
      <c r="CT79" s="374">
        <f t="shared" si="34"/>
        <v>0</v>
      </c>
      <c r="CU79" s="375"/>
      <c r="CV79" s="368"/>
      <c r="CW79" s="368"/>
      <c r="CX79" s="368"/>
      <c r="CY79" s="368"/>
      <c r="CZ79" s="368"/>
      <c r="DA79" s="368"/>
      <c r="DB79" s="368"/>
      <c r="DC79" s="368"/>
      <c r="DD79" s="368"/>
      <c r="DE79" s="368"/>
      <c r="DF79" s="368"/>
      <c r="DG79" s="375"/>
      <c r="DH79" s="371" t="s">
        <v>176</v>
      </c>
      <c r="DI79" s="373"/>
      <c r="DJ79" s="373"/>
      <c r="DK79" s="374">
        <f t="shared" si="55"/>
        <v>0</v>
      </c>
      <c r="DL79" s="373"/>
      <c r="DM79" s="373"/>
      <c r="DN79" s="374">
        <f t="shared" si="35"/>
        <v>0</v>
      </c>
      <c r="DO79" s="368"/>
      <c r="DP79" s="371" t="str">
        <f t="shared" si="46"/>
        <v/>
      </c>
      <c r="DQ79" s="374">
        <f t="shared" si="47"/>
        <v>0</v>
      </c>
      <c r="DR79" s="374">
        <f t="shared" si="36"/>
        <v>0</v>
      </c>
      <c r="DS79" s="374">
        <f t="shared" si="37"/>
        <v>0</v>
      </c>
      <c r="DT79" s="374">
        <f t="shared" si="48"/>
        <v>0</v>
      </c>
      <c r="DU79" s="374">
        <f t="shared" si="49"/>
        <v>0</v>
      </c>
      <c r="DV79" s="374">
        <f>Deduct_dependent * COUNTIFS(Part_8!$A:$A, $EV79)</f>
        <v>0</v>
      </c>
      <c r="DW79" s="374">
        <f t="shared" si="38"/>
        <v>0</v>
      </c>
      <c r="DX79" s="374">
        <f t="shared" si="39"/>
        <v>0</v>
      </c>
      <c r="DY79" s="374">
        <f t="shared" si="40"/>
        <v>0</v>
      </c>
      <c r="DZ79" s="374">
        <f t="shared" si="41"/>
        <v>0</v>
      </c>
      <c r="EA79" s="373"/>
      <c r="EB79" s="373"/>
      <c r="EC79" s="373"/>
      <c r="ED79" s="374" t="str">
        <f t="shared" si="50"/>
        <v/>
      </c>
      <c r="EE79" s="374"/>
      <c r="EF79" s="374" t="str">
        <f>IF(AND($AN79 = "", $AO79 = "", $AP79 = "", $AQ79 = "", $AR79 = "", $AS79 = "", $AT79 = "", $AU79 = "", $AV79 = "", $AW79 = "", $AX79 = "", $AY79 = "", $AZ79 = "", $BA79 = "", $BB79 = "",
$BD79= "", $BE79 = "", $BF79 = "", $BG79 = "", $BH79 = "", $BI79 = "", $BJ79 = "", $BK79 = "", $BL79 = "", $BM79 = "", $BN79 = "", $BO79 = "", $BP79 = "", $BQ79 = "", $BR79 = ""), "",
IF($DZ79 &lt;= Claim_for_Reimbursement_CAT!$F$24, Claim_for_Reimbursement_CAT!$H$24,
IF(AND($DZ79 &gt;= Claim_for_Reimbursement_CAT!$D$25, $DZ79 &lt;= Claim_for_Reimbursement_CAT!$F$25), Claim_for_Reimbursement_CAT!$H$25,
IF(AND($DZ79 &gt;= Claim_for_Reimbursement_CAT!$D$26, $DZ79 &lt;= Claim_for_Reimbursement_CAT!$F$26), Claim_for_Reimbursement_CAT!$H$26,
IF(AND($DZ79 &gt;= Claim_for_Reimbursement_CAT!$D$27, $DZ79 &lt;= Claim_for_Reimbursement_CAT!$F$27), Claim_for_Reimbursement_CAT!$H$27,
IF(AND($DZ79 &gt;= Claim_for_Reimbursement_CAT!$D$28, $DZ79 &lt;= Claim_for_Reimbursement_CAT!$F$28), Claim_for_Reimbursement_CAT!$H$28,
IF(AND($DZ79 &gt;= Claim_for_Reimbursement_CAT!$D$29, $DZ79 &lt;= Claim_for_Reimbursement_CAT!$F$29), Claim_for_Reimbursement_CAT!$H$29,
IF(AND($DZ79 &gt;= Claim_for_Reimbursement_CAT!$D$30, $DZ79 &lt;= Claim_for_Reimbursement_CAT!$F$30), Claim_for_Reimbursement_CAT!$H$30,
IF(AND($DZ79 &gt;= Claim_for_Reimbursement_CAT!$D$31, $DZ79 &lt;= Claim_for_Reimbursement_CAT!$F$31), Claim_for_Reimbursement_CAT!$H$31,
IF(AND($DZ79 &gt;= Claim_for_Reimbursement_CAT!$D$32, $DZ79 &lt;= Claim_for_Reimbursement_CAT!$F$32), Claim_for_Reimbursement_CAT!$H$32,
IF(AND($DZ79 &gt;= Claim_for_Reimbursement_CAT!$D$33, $DZ79 &lt;= Claim_for_Reimbursement_CAT!$F$33), Claim_for_Reimbursement_CAT!$H$33,
IF(AND($DZ79 &gt;= Claim_for_Reimbursement_CAT!$D$34, $DZ79 &lt;= Claim_for_Reimbursement_CAT!$F$34), Claim_for_Reimbursement_CAT!$H$34, Claim_for_Reimbursement_CAT!$H$35))))))))))))</f>
        <v/>
      </c>
      <c r="EG79" s="373"/>
      <c r="EH79" s="373"/>
      <c r="EI79" s="373"/>
      <c r="EJ79" s="373"/>
      <c r="EK79" s="373"/>
      <c r="EL79" s="368"/>
      <c r="EM79" s="373"/>
      <c r="EN79" s="373"/>
      <c r="ES79" s="376" t="str">
        <f t="shared" si="42"/>
        <v/>
      </c>
      <c r="ET79" s="377" t="str">
        <f t="shared" si="51"/>
        <v xml:space="preserve">    </v>
      </c>
      <c r="EU79" s="377" t="str">
        <f t="shared" si="52"/>
        <v/>
      </c>
      <c r="EV79" s="377" t="str">
        <f t="shared" si="53"/>
        <v xml:space="preserve">74   </v>
      </c>
      <c r="EW79" s="378" t="str">
        <f>IF($H79 = "", "",
IF(OR($H79 = Lists_and_controls!$AO$9, $H79 = Lists_and_controls!$AO$11, $H79 = Lists_and_controls!$AO$14, $H79 = Lists_and_controls!$AO$16), MAX(Day_30),
IF(OR($H79 = Lists_and_controls!$AO$6, $H79 = Lists_and_controls!$AO$8, $H79 = Lists_and_controls!$AO$10, $H79 = Lists_and_controls!$AO$12, $H79 = Lists_and_controls!$AO$13, $H79 = Lists_and_controls!$AO$15, $H79 = Lists_and_controls!$AO$17), MAX(Day_31),
IF($H79 = Lists_and_controls!$AO$7, IF(INDEX(Leap_Year_YN, MATCH($G79, Year_2, 0)) = 1, MAX(Day_Feb_LY), MAX(Day_Feb) )))))</f>
        <v/>
      </c>
      <c r="EX79" s="377" t="str">
        <f t="shared" si="54"/>
        <v xml:space="preserve">  </v>
      </c>
      <c r="EY79" s="378"/>
    </row>
    <row r="80" spans="1:155" s="321" customFormat="1" ht="14" hidden="1" x14ac:dyDescent="0.3">
      <c r="A80" s="367">
        <v>75</v>
      </c>
      <c r="B80" s="368"/>
      <c r="C80" s="368"/>
      <c r="D80" s="368"/>
      <c r="E80" s="368"/>
      <c r="F80" s="368"/>
      <c r="G80" s="368"/>
      <c r="H80" s="368"/>
      <c r="I80" s="368"/>
      <c r="J80" s="369" t="str">
        <f t="shared" si="30"/>
        <v/>
      </c>
      <c r="K80" s="370" t="str">
        <f t="shared" si="31"/>
        <v/>
      </c>
      <c r="L80" s="368"/>
      <c r="M80" s="368"/>
      <c r="N80" s="368"/>
      <c r="O80" s="368"/>
      <c r="P80" s="368"/>
      <c r="Q80" s="368"/>
      <c r="R80" s="368"/>
      <c r="S80" s="371" t="str">
        <f t="shared" si="43"/>
        <v/>
      </c>
      <c r="T80" s="368"/>
      <c r="U80" s="368"/>
      <c r="V80" s="372"/>
      <c r="W80" s="372"/>
      <c r="X80" s="368"/>
      <c r="Y80" s="372"/>
      <c r="Z80" s="368"/>
      <c r="AA80" s="368"/>
      <c r="AB80" s="368"/>
      <c r="AC80" s="368"/>
      <c r="AD80" s="368"/>
      <c r="AE80" s="368"/>
      <c r="AF80" s="368"/>
      <c r="AG80" s="368"/>
      <c r="AH80" s="368"/>
      <c r="AI80" s="368"/>
      <c r="AJ80" s="368"/>
      <c r="AK80" s="373"/>
      <c r="AL80" s="368"/>
      <c r="AM80" s="373"/>
      <c r="AN80" s="373"/>
      <c r="AO80" s="373"/>
      <c r="AP80" s="373"/>
      <c r="AQ80" s="373"/>
      <c r="AR80" s="373"/>
      <c r="AS80" s="373"/>
      <c r="AT80" s="373"/>
      <c r="AU80" s="373"/>
      <c r="AV80" s="373"/>
      <c r="AW80" s="373"/>
      <c r="AX80" s="373"/>
      <c r="AY80" s="373"/>
      <c r="AZ80" s="373"/>
      <c r="BA80" s="373"/>
      <c r="BB80" s="373"/>
      <c r="BC80" s="374">
        <f t="shared" si="44"/>
        <v>0</v>
      </c>
      <c r="BD80" s="373"/>
      <c r="BE80" s="373"/>
      <c r="BF80" s="373"/>
      <c r="BG80" s="373"/>
      <c r="BH80" s="373"/>
      <c r="BI80" s="373"/>
      <c r="BJ80" s="373"/>
      <c r="BK80" s="373"/>
      <c r="BL80" s="373"/>
      <c r="BM80" s="373"/>
      <c r="BN80" s="373"/>
      <c r="BO80" s="373"/>
      <c r="BP80" s="373"/>
      <c r="BQ80" s="373"/>
      <c r="BR80" s="373"/>
      <c r="BS80" s="374">
        <f t="shared" si="32"/>
        <v>0</v>
      </c>
      <c r="BT80" s="374">
        <f t="shared" si="45"/>
        <v>0</v>
      </c>
      <c r="BU80" s="374">
        <f t="shared" si="45"/>
        <v>0</v>
      </c>
      <c r="BV80" s="374">
        <f t="shared" si="45"/>
        <v>0</v>
      </c>
      <c r="BW80" s="374">
        <f t="shared" si="45"/>
        <v>0</v>
      </c>
      <c r="BX80" s="374">
        <f t="shared" si="45"/>
        <v>0</v>
      </c>
      <c r="BY80" s="374">
        <f t="shared" si="45"/>
        <v>0</v>
      </c>
      <c r="BZ80" s="374">
        <f t="shared" si="45"/>
        <v>0</v>
      </c>
      <c r="CA80" s="374">
        <f t="shared" si="29"/>
        <v>0</v>
      </c>
      <c r="CB80" s="374">
        <f t="shared" si="29"/>
        <v>0</v>
      </c>
      <c r="CC80" s="374">
        <f t="shared" si="29"/>
        <v>0</v>
      </c>
      <c r="CD80" s="374">
        <f t="shared" si="29"/>
        <v>0</v>
      </c>
      <c r="CE80" s="374">
        <f t="shared" si="29"/>
        <v>0</v>
      </c>
      <c r="CF80" s="374">
        <f t="shared" si="29"/>
        <v>0</v>
      </c>
      <c r="CG80" s="374">
        <f t="shared" si="29"/>
        <v>0</v>
      </c>
      <c r="CH80" s="374">
        <f t="shared" si="29"/>
        <v>0</v>
      </c>
      <c r="CI80" s="374">
        <f t="shared" si="29"/>
        <v>0</v>
      </c>
      <c r="CJ80" s="368"/>
      <c r="CK80" s="368"/>
      <c r="CL80" s="373"/>
      <c r="CM80" s="375"/>
      <c r="CN80" s="371" t="s">
        <v>176</v>
      </c>
      <c r="CO80" s="373"/>
      <c r="CP80" s="373"/>
      <c r="CQ80" s="374">
        <f t="shared" si="33"/>
        <v>0</v>
      </c>
      <c r="CR80" s="373"/>
      <c r="CS80" s="373"/>
      <c r="CT80" s="374">
        <f t="shared" si="34"/>
        <v>0</v>
      </c>
      <c r="CU80" s="375"/>
      <c r="CV80" s="368"/>
      <c r="CW80" s="368"/>
      <c r="CX80" s="368"/>
      <c r="CY80" s="368"/>
      <c r="CZ80" s="368"/>
      <c r="DA80" s="368"/>
      <c r="DB80" s="368"/>
      <c r="DC80" s="368"/>
      <c r="DD80" s="368"/>
      <c r="DE80" s="368"/>
      <c r="DF80" s="368"/>
      <c r="DG80" s="375"/>
      <c r="DH80" s="371" t="s">
        <v>176</v>
      </c>
      <c r="DI80" s="373"/>
      <c r="DJ80" s="373"/>
      <c r="DK80" s="374">
        <f t="shared" si="55"/>
        <v>0</v>
      </c>
      <c r="DL80" s="373"/>
      <c r="DM80" s="373"/>
      <c r="DN80" s="374">
        <f t="shared" si="35"/>
        <v>0</v>
      </c>
      <c r="DO80" s="368"/>
      <c r="DP80" s="371" t="str">
        <f t="shared" si="46"/>
        <v/>
      </c>
      <c r="DQ80" s="374">
        <f t="shared" si="47"/>
        <v>0</v>
      </c>
      <c r="DR80" s="374">
        <f t="shared" si="36"/>
        <v>0</v>
      </c>
      <c r="DS80" s="374">
        <f t="shared" si="37"/>
        <v>0</v>
      </c>
      <c r="DT80" s="374">
        <f t="shared" si="48"/>
        <v>0</v>
      </c>
      <c r="DU80" s="374">
        <f t="shared" si="49"/>
        <v>0</v>
      </c>
      <c r="DV80" s="374">
        <f>Deduct_dependent * COUNTIFS(Part_8!$A:$A, $EV80)</f>
        <v>0</v>
      </c>
      <c r="DW80" s="374">
        <f t="shared" si="38"/>
        <v>0</v>
      </c>
      <c r="DX80" s="374">
        <f t="shared" si="39"/>
        <v>0</v>
      </c>
      <c r="DY80" s="374">
        <f t="shared" si="40"/>
        <v>0</v>
      </c>
      <c r="DZ80" s="374">
        <f t="shared" si="41"/>
        <v>0</v>
      </c>
      <c r="EA80" s="373"/>
      <c r="EB80" s="373"/>
      <c r="EC80" s="373"/>
      <c r="ED80" s="374" t="str">
        <f t="shared" si="50"/>
        <v/>
      </c>
      <c r="EE80" s="374"/>
      <c r="EF80" s="374" t="str">
        <f>IF(AND($AN80 = "", $AO80 = "", $AP80 = "", $AQ80 = "", $AR80 = "", $AS80 = "", $AT80 = "", $AU80 = "", $AV80 = "", $AW80 = "", $AX80 = "", $AY80 = "", $AZ80 = "", $BA80 = "", $BB80 = "",
$BD80= "", $BE80 = "", $BF80 = "", $BG80 = "", $BH80 = "", $BI80 = "", $BJ80 = "", $BK80 = "", $BL80 = "", $BM80 = "", $BN80 = "", $BO80 = "", $BP80 = "", $BQ80 = "", $BR80 = ""), "",
IF($DZ80 &lt;= Claim_for_Reimbursement_CAT!$F$24, Claim_for_Reimbursement_CAT!$H$24,
IF(AND($DZ80 &gt;= Claim_for_Reimbursement_CAT!$D$25, $DZ80 &lt;= Claim_for_Reimbursement_CAT!$F$25), Claim_for_Reimbursement_CAT!$H$25,
IF(AND($DZ80 &gt;= Claim_for_Reimbursement_CAT!$D$26, $DZ80 &lt;= Claim_for_Reimbursement_CAT!$F$26), Claim_for_Reimbursement_CAT!$H$26,
IF(AND($DZ80 &gt;= Claim_for_Reimbursement_CAT!$D$27, $DZ80 &lt;= Claim_for_Reimbursement_CAT!$F$27), Claim_for_Reimbursement_CAT!$H$27,
IF(AND($DZ80 &gt;= Claim_for_Reimbursement_CAT!$D$28, $DZ80 &lt;= Claim_for_Reimbursement_CAT!$F$28), Claim_for_Reimbursement_CAT!$H$28,
IF(AND($DZ80 &gt;= Claim_for_Reimbursement_CAT!$D$29, $DZ80 &lt;= Claim_for_Reimbursement_CAT!$F$29), Claim_for_Reimbursement_CAT!$H$29,
IF(AND($DZ80 &gt;= Claim_for_Reimbursement_CAT!$D$30, $DZ80 &lt;= Claim_for_Reimbursement_CAT!$F$30), Claim_for_Reimbursement_CAT!$H$30,
IF(AND($DZ80 &gt;= Claim_for_Reimbursement_CAT!$D$31, $DZ80 &lt;= Claim_for_Reimbursement_CAT!$F$31), Claim_for_Reimbursement_CAT!$H$31,
IF(AND($DZ80 &gt;= Claim_for_Reimbursement_CAT!$D$32, $DZ80 &lt;= Claim_for_Reimbursement_CAT!$F$32), Claim_for_Reimbursement_CAT!$H$32,
IF(AND($DZ80 &gt;= Claim_for_Reimbursement_CAT!$D$33, $DZ80 &lt;= Claim_for_Reimbursement_CAT!$F$33), Claim_for_Reimbursement_CAT!$H$33,
IF(AND($DZ80 &gt;= Claim_for_Reimbursement_CAT!$D$34, $DZ80 &lt;= Claim_for_Reimbursement_CAT!$F$34), Claim_for_Reimbursement_CAT!$H$34, Claim_for_Reimbursement_CAT!$H$35))))))))))))</f>
        <v/>
      </c>
      <c r="EG80" s="373"/>
      <c r="EH80" s="373"/>
      <c r="EI80" s="373"/>
      <c r="EJ80" s="373"/>
      <c r="EK80" s="373"/>
      <c r="EL80" s="368"/>
      <c r="EM80" s="373"/>
      <c r="EN80" s="373"/>
      <c r="ES80" s="376" t="str">
        <f t="shared" si="42"/>
        <v/>
      </c>
      <c r="ET80" s="377" t="str">
        <f t="shared" si="51"/>
        <v xml:space="preserve">    </v>
      </c>
      <c r="EU80" s="377" t="str">
        <f t="shared" si="52"/>
        <v/>
      </c>
      <c r="EV80" s="377" t="str">
        <f t="shared" si="53"/>
        <v xml:space="preserve">75   </v>
      </c>
      <c r="EW80" s="378" t="str">
        <f>IF($H80 = "", "",
IF(OR($H80 = Lists_and_controls!$AO$9, $H80 = Lists_and_controls!$AO$11, $H80 = Lists_and_controls!$AO$14, $H80 = Lists_and_controls!$AO$16), MAX(Day_30),
IF(OR($H80 = Lists_and_controls!$AO$6, $H80 = Lists_and_controls!$AO$8, $H80 = Lists_and_controls!$AO$10, $H80 = Lists_and_controls!$AO$12, $H80 = Lists_and_controls!$AO$13, $H80 = Lists_and_controls!$AO$15, $H80 = Lists_and_controls!$AO$17), MAX(Day_31),
IF($H80 = Lists_and_controls!$AO$7, IF(INDEX(Leap_Year_YN, MATCH($G80, Year_2, 0)) = 1, MAX(Day_Feb_LY), MAX(Day_Feb) )))))</f>
        <v/>
      </c>
      <c r="EX80" s="377" t="str">
        <f t="shared" si="54"/>
        <v xml:space="preserve">  </v>
      </c>
      <c r="EY80" s="378"/>
    </row>
    <row r="81" spans="1:155" s="321" customFormat="1" ht="14" hidden="1" x14ac:dyDescent="0.3">
      <c r="A81" s="367">
        <v>76</v>
      </c>
      <c r="B81" s="368"/>
      <c r="C81" s="368"/>
      <c r="D81" s="368"/>
      <c r="E81" s="368"/>
      <c r="F81" s="368"/>
      <c r="G81" s="368"/>
      <c r="H81" s="368"/>
      <c r="I81" s="368"/>
      <c r="J81" s="369" t="str">
        <f t="shared" si="30"/>
        <v/>
      </c>
      <c r="K81" s="370" t="str">
        <f t="shared" si="31"/>
        <v/>
      </c>
      <c r="L81" s="368"/>
      <c r="M81" s="368"/>
      <c r="N81" s="368"/>
      <c r="O81" s="368"/>
      <c r="P81" s="368"/>
      <c r="Q81" s="368"/>
      <c r="R81" s="368"/>
      <c r="S81" s="371" t="str">
        <f t="shared" si="43"/>
        <v/>
      </c>
      <c r="T81" s="368"/>
      <c r="U81" s="368"/>
      <c r="V81" s="372"/>
      <c r="W81" s="372"/>
      <c r="X81" s="368"/>
      <c r="Y81" s="372"/>
      <c r="Z81" s="368"/>
      <c r="AA81" s="368"/>
      <c r="AB81" s="368"/>
      <c r="AC81" s="368"/>
      <c r="AD81" s="368"/>
      <c r="AE81" s="368"/>
      <c r="AF81" s="368"/>
      <c r="AG81" s="368"/>
      <c r="AH81" s="368"/>
      <c r="AI81" s="368"/>
      <c r="AJ81" s="368"/>
      <c r="AK81" s="373"/>
      <c r="AL81" s="368"/>
      <c r="AM81" s="373"/>
      <c r="AN81" s="373"/>
      <c r="AO81" s="373"/>
      <c r="AP81" s="373"/>
      <c r="AQ81" s="373"/>
      <c r="AR81" s="373"/>
      <c r="AS81" s="373"/>
      <c r="AT81" s="373"/>
      <c r="AU81" s="373"/>
      <c r="AV81" s="373"/>
      <c r="AW81" s="373"/>
      <c r="AX81" s="373"/>
      <c r="AY81" s="373"/>
      <c r="AZ81" s="373"/>
      <c r="BA81" s="373"/>
      <c r="BB81" s="373"/>
      <c r="BC81" s="374">
        <f t="shared" si="44"/>
        <v>0</v>
      </c>
      <c r="BD81" s="373"/>
      <c r="BE81" s="373"/>
      <c r="BF81" s="373"/>
      <c r="BG81" s="373"/>
      <c r="BH81" s="373"/>
      <c r="BI81" s="373"/>
      <c r="BJ81" s="373"/>
      <c r="BK81" s="373"/>
      <c r="BL81" s="373"/>
      <c r="BM81" s="373"/>
      <c r="BN81" s="373"/>
      <c r="BO81" s="373"/>
      <c r="BP81" s="373"/>
      <c r="BQ81" s="373"/>
      <c r="BR81" s="373"/>
      <c r="BS81" s="374">
        <f t="shared" si="32"/>
        <v>0</v>
      </c>
      <c r="BT81" s="374">
        <f t="shared" si="45"/>
        <v>0</v>
      </c>
      <c r="BU81" s="374">
        <f t="shared" si="45"/>
        <v>0</v>
      </c>
      <c r="BV81" s="374">
        <f t="shared" si="45"/>
        <v>0</v>
      </c>
      <c r="BW81" s="374">
        <f t="shared" si="45"/>
        <v>0</v>
      </c>
      <c r="BX81" s="374">
        <f t="shared" si="45"/>
        <v>0</v>
      </c>
      <c r="BY81" s="374">
        <f t="shared" si="45"/>
        <v>0</v>
      </c>
      <c r="BZ81" s="374">
        <f t="shared" si="45"/>
        <v>0</v>
      </c>
      <c r="CA81" s="374">
        <f t="shared" si="29"/>
        <v>0</v>
      </c>
      <c r="CB81" s="374">
        <f t="shared" si="29"/>
        <v>0</v>
      </c>
      <c r="CC81" s="374">
        <f t="shared" si="29"/>
        <v>0</v>
      </c>
      <c r="CD81" s="374">
        <f t="shared" si="29"/>
        <v>0</v>
      </c>
      <c r="CE81" s="374">
        <f t="shared" si="29"/>
        <v>0</v>
      </c>
      <c r="CF81" s="374">
        <f t="shared" si="29"/>
        <v>0</v>
      </c>
      <c r="CG81" s="374">
        <f t="shared" si="29"/>
        <v>0</v>
      </c>
      <c r="CH81" s="374">
        <f t="shared" si="29"/>
        <v>0</v>
      </c>
      <c r="CI81" s="374">
        <f t="shared" si="29"/>
        <v>0</v>
      </c>
      <c r="CJ81" s="368"/>
      <c r="CK81" s="368"/>
      <c r="CL81" s="373"/>
      <c r="CM81" s="375"/>
      <c r="CN81" s="371" t="s">
        <v>176</v>
      </c>
      <c r="CO81" s="373"/>
      <c r="CP81" s="373"/>
      <c r="CQ81" s="374">
        <f t="shared" si="33"/>
        <v>0</v>
      </c>
      <c r="CR81" s="373"/>
      <c r="CS81" s="373"/>
      <c r="CT81" s="374">
        <f t="shared" si="34"/>
        <v>0</v>
      </c>
      <c r="CU81" s="375"/>
      <c r="CV81" s="368"/>
      <c r="CW81" s="368"/>
      <c r="CX81" s="368"/>
      <c r="CY81" s="368"/>
      <c r="CZ81" s="368"/>
      <c r="DA81" s="368"/>
      <c r="DB81" s="368"/>
      <c r="DC81" s="368"/>
      <c r="DD81" s="368"/>
      <c r="DE81" s="368"/>
      <c r="DF81" s="368"/>
      <c r="DG81" s="375"/>
      <c r="DH81" s="371" t="s">
        <v>176</v>
      </c>
      <c r="DI81" s="373"/>
      <c r="DJ81" s="373"/>
      <c r="DK81" s="374">
        <f t="shared" si="55"/>
        <v>0</v>
      </c>
      <c r="DL81" s="373"/>
      <c r="DM81" s="373"/>
      <c r="DN81" s="374">
        <f t="shared" si="35"/>
        <v>0</v>
      </c>
      <c r="DO81" s="368"/>
      <c r="DP81" s="371" t="str">
        <f t="shared" si="46"/>
        <v/>
      </c>
      <c r="DQ81" s="374">
        <f t="shared" si="47"/>
        <v>0</v>
      </c>
      <c r="DR81" s="374">
        <f t="shared" si="36"/>
        <v>0</v>
      </c>
      <c r="DS81" s="374">
        <f t="shared" si="37"/>
        <v>0</v>
      </c>
      <c r="DT81" s="374">
        <f t="shared" si="48"/>
        <v>0</v>
      </c>
      <c r="DU81" s="374">
        <f t="shared" si="49"/>
        <v>0</v>
      </c>
      <c r="DV81" s="374">
        <f>Deduct_dependent * COUNTIFS(Part_8!$A:$A, $EV81)</f>
        <v>0</v>
      </c>
      <c r="DW81" s="374">
        <f t="shared" si="38"/>
        <v>0</v>
      </c>
      <c r="DX81" s="374">
        <f t="shared" si="39"/>
        <v>0</v>
      </c>
      <c r="DY81" s="374">
        <f t="shared" si="40"/>
        <v>0</v>
      </c>
      <c r="DZ81" s="374">
        <f t="shared" si="41"/>
        <v>0</v>
      </c>
      <c r="EA81" s="373"/>
      <c r="EB81" s="373"/>
      <c r="EC81" s="373"/>
      <c r="ED81" s="374" t="str">
        <f t="shared" si="50"/>
        <v/>
      </c>
      <c r="EE81" s="374"/>
      <c r="EF81" s="374" t="str">
        <f>IF(AND($AN81 = "", $AO81 = "", $AP81 = "", $AQ81 = "", $AR81 = "", $AS81 = "", $AT81 = "", $AU81 = "", $AV81 = "", $AW81 = "", $AX81 = "", $AY81 = "", $AZ81 = "", $BA81 = "", $BB81 = "",
$BD81= "", $BE81 = "", $BF81 = "", $BG81 = "", $BH81 = "", $BI81 = "", $BJ81 = "", $BK81 = "", $BL81 = "", $BM81 = "", $BN81 = "", $BO81 = "", $BP81 = "", $BQ81 = "", $BR81 = ""), "",
IF($DZ81 &lt;= Claim_for_Reimbursement_CAT!$F$24, Claim_for_Reimbursement_CAT!$H$24,
IF(AND($DZ81 &gt;= Claim_for_Reimbursement_CAT!$D$25, $DZ81 &lt;= Claim_for_Reimbursement_CAT!$F$25), Claim_for_Reimbursement_CAT!$H$25,
IF(AND($DZ81 &gt;= Claim_for_Reimbursement_CAT!$D$26, $DZ81 &lt;= Claim_for_Reimbursement_CAT!$F$26), Claim_for_Reimbursement_CAT!$H$26,
IF(AND($DZ81 &gt;= Claim_for_Reimbursement_CAT!$D$27, $DZ81 &lt;= Claim_for_Reimbursement_CAT!$F$27), Claim_for_Reimbursement_CAT!$H$27,
IF(AND($DZ81 &gt;= Claim_for_Reimbursement_CAT!$D$28, $DZ81 &lt;= Claim_for_Reimbursement_CAT!$F$28), Claim_for_Reimbursement_CAT!$H$28,
IF(AND($DZ81 &gt;= Claim_for_Reimbursement_CAT!$D$29, $DZ81 &lt;= Claim_for_Reimbursement_CAT!$F$29), Claim_for_Reimbursement_CAT!$H$29,
IF(AND($DZ81 &gt;= Claim_for_Reimbursement_CAT!$D$30, $DZ81 &lt;= Claim_for_Reimbursement_CAT!$F$30), Claim_for_Reimbursement_CAT!$H$30,
IF(AND($DZ81 &gt;= Claim_for_Reimbursement_CAT!$D$31, $DZ81 &lt;= Claim_for_Reimbursement_CAT!$F$31), Claim_for_Reimbursement_CAT!$H$31,
IF(AND($DZ81 &gt;= Claim_for_Reimbursement_CAT!$D$32, $DZ81 &lt;= Claim_for_Reimbursement_CAT!$F$32), Claim_for_Reimbursement_CAT!$H$32,
IF(AND($DZ81 &gt;= Claim_for_Reimbursement_CAT!$D$33, $DZ81 &lt;= Claim_for_Reimbursement_CAT!$F$33), Claim_for_Reimbursement_CAT!$H$33,
IF(AND($DZ81 &gt;= Claim_for_Reimbursement_CAT!$D$34, $DZ81 &lt;= Claim_for_Reimbursement_CAT!$F$34), Claim_for_Reimbursement_CAT!$H$34, Claim_for_Reimbursement_CAT!$H$35))))))))))))</f>
        <v/>
      </c>
      <c r="EG81" s="373"/>
      <c r="EH81" s="373"/>
      <c r="EI81" s="373"/>
      <c r="EJ81" s="373"/>
      <c r="EK81" s="373"/>
      <c r="EL81" s="368"/>
      <c r="EM81" s="373"/>
      <c r="EN81" s="373"/>
      <c r="ES81" s="376" t="str">
        <f t="shared" si="42"/>
        <v/>
      </c>
      <c r="ET81" s="377" t="str">
        <f t="shared" si="51"/>
        <v xml:space="preserve">    </v>
      </c>
      <c r="EU81" s="377" t="str">
        <f t="shared" si="52"/>
        <v/>
      </c>
      <c r="EV81" s="377" t="str">
        <f t="shared" si="53"/>
        <v xml:space="preserve">76   </v>
      </c>
      <c r="EW81" s="378" t="str">
        <f>IF($H81 = "", "",
IF(OR($H81 = Lists_and_controls!$AO$9, $H81 = Lists_and_controls!$AO$11, $H81 = Lists_and_controls!$AO$14, $H81 = Lists_and_controls!$AO$16), MAX(Day_30),
IF(OR($H81 = Lists_and_controls!$AO$6, $H81 = Lists_and_controls!$AO$8, $H81 = Lists_and_controls!$AO$10, $H81 = Lists_and_controls!$AO$12, $H81 = Lists_and_controls!$AO$13, $H81 = Lists_and_controls!$AO$15, $H81 = Lists_and_controls!$AO$17), MAX(Day_31),
IF($H81 = Lists_and_controls!$AO$7, IF(INDEX(Leap_Year_YN, MATCH($G81, Year_2, 0)) = 1, MAX(Day_Feb_LY), MAX(Day_Feb) )))))</f>
        <v/>
      </c>
      <c r="EX81" s="377" t="str">
        <f t="shared" si="54"/>
        <v xml:space="preserve">  </v>
      </c>
      <c r="EY81" s="378"/>
    </row>
    <row r="82" spans="1:155" s="321" customFormat="1" ht="14" hidden="1" x14ac:dyDescent="0.3">
      <c r="A82" s="367">
        <v>77</v>
      </c>
      <c r="B82" s="368"/>
      <c r="C82" s="368"/>
      <c r="D82" s="368"/>
      <c r="E82" s="368"/>
      <c r="F82" s="368"/>
      <c r="G82" s="368"/>
      <c r="H82" s="368"/>
      <c r="I82" s="368"/>
      <c r="J82" s="369" t="str">
        <f t="shared" si="30"/>
        <v/>
      </c>
      <c r="K82" s="370" t="str">
        <f t="shared" si="31"/>
        <v/>
      </c>
      <c r="L82" s="368"/>
      <c r="M82" s="368"/>
      <c r="N82" s="368"/>
      <c r="O82" s="368"/>
      <c r="P82" s="368"/>
      <c r="Q82" s="368"/>
      <c r="R82" s="368"/>
      <c r="S82" s="371" t="str">
        <f t="shared" si="43"/>
        <v/>
      </c>
      <c r="T82" s="368"/>
      <c r="U82" s="368"/>
      <c r="V82" s="372"/>
      <c r="W82" s="372"/>
      <c r="X82" s="368"/>
      <c r="Y82" s="372"/>
      <c r="Z82" s="368"/>
      <c r="AA82" s="368"/>
      <c r="AB82" s="368"/>
      <c r="AC82" s="368"/>
      <c r="AD82" s="368"/>
      <c r="AE82" s="368"/>
      <c r="AF82" s="368"/>
      <c r="AG82" s="368"/>
      <c r="AH82" s="368"/>
      <c r="AI82" s="368"/>
      <c r="AJ82" s="368"/>
      <c r="AK82" s="373"/>
      <c r="AL82" s="368"/>
      <c r="AM82" s="373"/>
      <c r="AN82" s="373"/>
      <c r="AO82" s="373"/>
      <c r="AP82" s="373"/>
      <c r="AQ82" s="373"/>
      <c r="AR82" s="373"/>
      <c r="AS82" s="373"/>
      <c r="AT82" s="373"/>
      <c r="AU82" s="373"/>
      <c r="AV82" s="373"/>
      <c r="AW82" s="373"/>
      <c r="AX82" s="373"/>
      <c r="AY82" s="373"/>
      <c r="AZ82" s="373"/>
      <c r="BA82" s="373"/>
      <c r="BB82" s="373"/>
      <c r="BC82" s="374">
        <f t="shared" si="44"/>
        <v>0</v>
      </c>
      <c r="BD82" s="373"/>
      <c r="BE82" s="373"/>
      <c r="BF82" s="373"/>
      <c r="BG82" s="373"/>
      <c r="BH82" s="373"/>
      <c r="BI82" s="373"/>
      <c r="BJ82" s="373"/>
      <c r="BK82" s="373"/>
      <c r="BL82" s="373"/>
      <c r="BM82" s="373"/>
      <c r="BN82" s="373"/>
      <c r="BO82" s="373"/>
      <c r="BP82" s="373"/>
      <c r="BQ82" s="373"/>
      <c r="BR82" s="373"/>
      <c r="BS82" s="374">
        <f t="shared" si="32"/>
        <v>0</v>
      </c>
      <c r="BT82" s="374">
        <f t="shared" si="45"/>
        <v>0</v>
      </c>
      <c r="BU82" s="374">
        <f t="shared" si="45"/>
        <v>0</v>
      </c>
      <c r="BV82" s="374">
        <f t="shared" si="45"/>
        <v>0</v>
      </c>
      <c r="BW82" s="374">
        <f t="shared" si="45"/>
        <v>0</v>
      </c>
      <c r="BX82" s="374">
        <f t="shared" si="45"/>
        <v>0</v>
      </c>
      <c r="BY82" s="374">
        <f t="shared" si="45"/>
        <v>0</v>
      </c>
      <c r="BZ82" s="374">
        <f t="shared" si="45"/>
        <v>0</v>
      </c>
      <c r="CA82" s="374">
        <f t="shared" si="29"/>
        <v>0</v>
      </c>
      <c r="CB82" s="374">
        <f t="shared" si="29"/>
        <v>0</v>
      </c>
      <c r="CC82" s="374">
        <f t="shared" si="29"/>
        <v>0</v>
      </c>
      <c r="CD82" s="374">
        <f t="shared" si="29"/>
        <v>0</v>
      </c>
      <c r="CE82" s="374">
        <f t="shared" si="29"/>
        <v>0</v>
      </c>
      <c r="CF82" s="374">
        <f t="shared" si="29"/>
        <v>0</v>
      </c>
      <c r="CG82" s="374">
        <f t="shared" si="29"/>
        <v>0</v>
      </c>
      <c r="CH82" s="374">
        <f t="shared" si="29"/>
        <v>0</v>
      </c>
      <c r="CI82" s="374">
        <f t="shared" si="29"/>
        <v>0</v>
      </c>
      <c r="CJ82" s="368"/>
      <c r="CK82" s="368"/>
      <c r="CL82" s="373"/>
      <c r="CM82" s="375"/>
      <c r="CN82" s="371" t="s">
        <v>176</v>
      </c>
      <c r="CO82" s="373"/>
      <c r="CP82" s="373"/>
      <c r="CQ82" s="374">
        <f t="shared" si="33"/>
        <v>0</v>
      </c>
      <c r="CR82" s="373"/>
      <c r="CS82" s="373"/>
      <c r="CT82" s="374">
        <f t="shared" si="34"/>
        <v>0</v>
      </c>
      <c r="CU82" s="375"/>
      <c r="CV82" s="368"/>
      <c r="CW82" s="368"/>
      <c r="CX82" s="368"/>
      <c r="CY82" s="368"/>
      <c r="CZ82" s="368"/>
      <c r="DA82" s="368"/>
      <c r="DB82" s="368"/>
      <c r="DC82" s="368"/>
      <c r="DD82" s="368"/>
      <c r="DE82" s="368"/>
      <c r="DF82" s="368"/>
      <c r="DG82" s="375"/>
      <c r="DH82" s="371" t="s">
        <v>176</v>
      </c>
      <c r="DI82" s="373"/>
      <c r="DJ82" s="373"/>
      <c r="DK82" s="374">
        <f t="shared" si="55"/>
        <v>0</v>
      </c>
      <c r="DL82" s="373"/>
      <c r="DM82" s="373"/>
      <c r="DN82" s="374">
        <f t="shared" si="35"/>
        <v>0</v>
      </c>
      <c r="DO82" s="368"/>
      <c r="DP82" s="371" t="str">
        <f t="shared" si="46"/>
        <v/>
      </c>
      <c r="DQ82" s="374">
        <f t="shared" si="47"/>
        <v>0</v>
      </c>
      <c r="DR82" s="374">
        <f t="shared" si="36"/>
        <v>0</v>
      </c>
      <c r="DS82" s="374">
        <f t="shared" si="37"/>
        <v>0</v>
      </c>
      <c r="DT82" s="374">
        <f t="shared" si="48"/>
        <v>0</v>
      </c>
      <c r="DU82" s="374">
        <f t="shared" si="49"/>
        <v>0</v>
      </c>
      <c r="DV82" s="374">
        <f>Deduct_dependent * COUNTIFS(Part_8!$A:$A, $EV82)</f>
        <v>0</v>
      </c>
      <c r="DW82" s="374">
        <f t="shared" si="38"/>
        <v>0</v>
      </c>
      <c r="DX82" s="374">
        <f t="shared" si="39"/>
        <v>0</v>
      </c>
      <c r="DY82" s="374">
        <f t="shared" si="40"/>
        <v>0</v>
      </c>
      <c r="DZ82" s="374">
        <f t="shared" si="41"/>
        <v>0</v>
      </c>
      <c r="EA82" s="373"/>
      <c r="EB82" s="373"/>
      <c r="EC82" s="373"/>
      <c r="ED82" s="374" t="str">
        <f t="shared" si="50"/>
        <v/>
      </c>
      <c r="EE82" s="374"/>
      <c r="EF82" s="374" t="str">
        <f>IF(AND($AN82 = "", $AO82 = "", $AP82 = "", $AQ82 = "", $AR82 = "", $AS82 = "", $AT82 = "", $AU82 = "", $AV82 = "", $AW82 = "", $AX82 = "", $AY82 = "", $AZ82 = "", $BA82 = "", $BB82 = "",
$BD82= "", $BE82 = "", $BF82 = "", $BG82 = "", $BH82 = "", $BI82 = "", $BJ82 = "", $BK82 = "", $BL82 = "", $BM82 = "", $BN82 = "", $BO82 = "", $BP82 = "", $BQ82 = "", $BR82 = ""), "",
IF($DZ82 &lt;= Claim_for_Reimbursement_CAT!$F$24, Claim_for_Reimbursement_CAT!$H$24,
IF(AND($DZ82 &gt;= Claim_for_Reimbursement_CAT!$D$25, $DZ82 &lt;= Claim_for_Reimbursement_CAT!$F$25), Claim_for_Reimbursement_CAT!$H$25,
IF(AND($DZ82 &gt;= Claim_for_Reimbursement_CAT!$D$26, $DZ82 &lt;= Claim_for_Reimbursement_CAT!$F$26), Claim_for_Reimbursement_CAT!$H$26,
IF(AND($DZ82 &gt;= Claim_for_Reimbursement_CAT!$D$27, $DZ82 &lt;= Claim_for_Reimbursement_CAT!$F$27), Claim_for_Reimbursement_CAT!$H$27,
IF(AND($DZ82 &gt;= Claim_for_Reimbursement_CAT!$D$28, $DZ82 &lt;= Claim_for_Reimbursement_CAT!$F$28), Claim_for_Reimbursement_CAT!$H$28,
IF(AND($DZ82 &gt;= Claim_for_Reimbursement_CAT!$D$29, $DZ82 &lt;= Claim_for_Reimbursement_CAT!$F$29), Claim_for_Reimbursement_CAT!$H$29,
IF(AND($DZ82 &gt;= Claim_for_Reimbursement_CAT!$D$30, $DZ82 &lt;= Claim_for_Reimbursement_CAT!$F$30), Claim_for_Reimbursement_CAT!$H$30,
IF(AND($DZ82 &gt;= Claim_for_Reimbursement_CAT!$D$31, $DZ82 &lt;= Claim_for_Reimbursement_CAT!$F$31), Claim_for_Reimbursement_CAT!$H$31,
IF(AND($DZ82 &gt;= Claim_for_Reimbursement_CAT!$D$32, $DZ82 &lt;= Claim_for_Reimbursement_CAT!$F$32), Claim_for_Reimbursement_CAT!$H$32,
IF(AND($DZ82 &gt;= Claim_for_Reimbursement_CAT!$D$33, $DZ82 &lt;= Claim_for_Reimbursement_CAT!$F$33), Claim_for_Reimbursement_CAT!$H$33,
IF(AND($DZ82 &gt;= Claim_for_Reimbursement_CAT!$D$34, $DZ82 &lt;= Claim_for_Reimbursement_CAT!$F$34), Claim_for_Reimbursement_CAT!$H$34, Claim_for_Reimbursement_CAT!$H$35))))))))))))</f>
        <v/>
      </c>
      <c r="EG82" s="373"/>
      <c r="EH82" s="373"/>
      <c r="EI82" s="373"/>
      <c r="EJ82" s="373"/>
      <c r="EK82" s="373"/>
      <c r="EL82" s="368"/>
      <c r="EM82" s="373"/>
      <c r="EN82" s="373"/>
      <c r="ES82" s="376" t="str">
        <f t="shared" si="42"/>
        <v/>
      </c>
      <c r="ET82" s="377" t="str">
        <f t="shared" si="51"/>
        <v xml:space="preserve">    </v>
      </c>
      <c r="EU82" s="377" t="str">
        <f t="shared" si="52"/>
        <v/>
      </c>
      <c r="EV82" s="377" t="str">
        <f t="shared" si="53"/>
        <v xml:space="preserve">77   </v>
      </c>
      <c r="EW82" s="378" t="str">
        <f>IF($H82 = "", "",
IF(OR($H82 = Lists_and_controls!$AO$9, $H82 = Lists_and_controls!$AO$11, $H82 = Lists_and_controls!$AO$14, $H82 = Lists_and_controls!$AO$16), MAX(Day_30),
IF(OR($H82 = Lists_and_controls!$AO$6, $H82 = Lists_and_controls!$AO$8, $H82 = Lists_and_controls!$AO$10, $H82 = Lists_and_controls!$AO$12, $H82 = Lists_and_controls!$AO$13, $H82 = Lists_and_controls!$AO$15, $H82 = Lists_and_controls!$AO$17), MAX(Day_31),
IF($H82 = Lists_and_controls!$AO$7, IF(INDEX(Leap_Year_YN, MATCH($G82, Year_2, 0)) = 1, MAX(Day_Feb_LY), MAX(Day_Feb) )))))</f>
        <v/>
      </c>
      <c r="EX82" s="377" t="str">
        <f t="shared" si="54"/>
        <v xml:space="preserve">  </v>
      </c>
      <c r="EY82" s="378"/>
    </row>
    <row r="83" spans="1:155" s="321" customFormat="1" ht="14" hidden="1" x14ac:dyDescent="0.3">
      <c r="A83" s="367">
        <v>78</v>
      </c>
      <c r="B83" s="368"/>
      <c r="C83" s="368"/>
      <c r="D83" s="368"/>
      <c r="E83" s="368"/>
      <c r="F83" s="368"/>
      <c r="G83" s="368"/>
      <c r="H83" s="368"/>
      <c r="I83" s="368"/>
      <c r="J83" s="369" t="str">
        <f t="shared" si="30"/>
        <v/>
      </c>
      <c r="K83" s="370" t="str">
        <f t="shared" si="31"/>
        <v/>
      </c>
      <c r="L83" s="368"/>
      <c r="M83" s="368"/>
      <c r="N83" s="368"/>
      <c r="O83" s="368"/>
      <c r="P83" s="368"/>
      <c r="Q83" s="368"/>
      <c r="R83" s="368"/>
      <c r="S83" s="371" t="str">
        <f t="shared" si="43"/>
        <v/>
      </c>
      <c r="T83" s="368"/>
      <c r="U83" s="368"/>
      <c r="V83" s="372"/>
      <c r="W83" s="372"/>
      <c r="X83" s="368"/>
      <c r="Y83" s="372"/>
      <c r="Z83" s="368"/>
      <c r="AA83" s="368"/>
      <c r="AB83" s="368"/>
      <c r="AC83" s="368"/>
      <c r="AD83" s="368"/>
      <c r="AE83" s="368"/>
      <c r="AF83" s="368"/>
      <c r="AG83" s="368"/>
      <c r="AH83" s="368"/>
      <c r="AI83" s="368"/>
      <c r="AJ83" s="368"/>
      <c r="AK83" s="373"/>
      <c r="AL83" s="368"/>
      <c r="AM83" s="373"/>
      <c r="AN83" s="373"/>
      <c r="AO83" s="373"/>
      <c r="AP83" s="373"/>
      <c r="AQ83" s="373"/>
      <c r="AR83" s="373"/>
      <c r="AS83" s="373"/>
      <c r="AT83" s="373"/>
      <c r="AU83" s="373"/>
      <c r="AV83" s="373"/>
      <c r="AW83" s="373"/>
      <c r="AX83" s="373"/>
      <c r="AY83" s="373"/>
      <c r="AZ83" s="373"/>
      <c r="BA83" s="373"/>
      <c r="BB83" s="373"/>
      <c r="BC83" s="374">
        <f t="shared" si="44"/>
        <v>0</v>
      </c>
      <c r="BD83" s="373"/>
      <c r="BE83" s="373"/>
      <c r="BF83" s="373"/>
      <c r="BG83" s="373"/>
      <c r="BH83" s="373"/>
      <c r="BI83" s="373"/>
      <c r="BJ83" s="373"/>
      <c r="BK83" s="373"/>
      <c r="BL83" s="373"/>
      <c r="BM83" s="373"/>
      <c r="BN83" s="373"/>
      <c r="BO83" s="373"/>
      <c r="BP83" s="373"/>
      <c r="BQ83" s="373"/>
      <c r="BR83" s="373"/>
      <c r="BS83" s="374">
        <f t="shared" si="32"/>
        <v>0</v>
      </c>
      <c r="BT83" s="374">
        <f t="shared" si="45"/>
        <v>0</v>
      </c>
      <c r="BU83" s="374">
        <f t="shared" si="45"/>
        <v>0</v>
      </c>
      <c r="BV83" s="374">
        <f t="shared" si="45"/>
        <v>0</v>
      </c>
      <c r="BW83" s="374">
        <f t="shared" si="45"/>
        <v>0</v>
      </c>
      <c r="BX83" s="374">
        <f t="shared" si="45"/>
        <v>0</v>
      </c>
      <c r="BY83" s="374">
        <f t="shared" si="45"/>
        <v>0</v>
      </c>
      <c r="BZ83" s="374">
        <f t="shared" si="45"/>
        <v>0</v>
      </c>
      <c r="CA83" s="374">
        <f t="shared" si="29"/>
        <v>0</v>
      </c>
      <c r="CB83" s="374">
        <f t="shared" si="29"/>
        <v>0</v>
      </c>
      <c r="CC83" s="374">
        <f t="shared" si="29"/>
        <v>0</v>
      </c>
      <c r="CD83" s="374">
        <f t="shared" si="29"/>
        <v>0</v>
      </c>
      <c r="CE83" s="374">
        <f t="shared" si="29"/>
        <v>0</v>
      </c>
      <c r="CF83" s="374">
        <f t="shared" si="29"/>
        <v>0</v>
      </c>
      <c r="CG83" s="374">
        <f t="shared" si="29"/>
        <v>0</v>
      </c>
      <c r="CH83" s="374">
        <f t="shared" si="29"/>
        <v>0</v>
      </c>
      <c r="CI83" s="374">
        <f t="shared" si="29"/>
        <v>0</v>
      </c>
      <c r="CJ83" s="368"/>
      <c r="CK83" s="368"/>
      <c r="CL83" s="373"/>
      <c r="CM83" s="375"/>
      <c r="CN83" s="371" t="s">
        <v>176</v>
      </c>
      <c r="CO83" s="373"/>
      <c r="CP83" s="373"/>
      <c r="CQ83" s="374">
        <f t="shared" si="33"/>
        <v>0</v>
      </c>
      <c r="CR83" s="373"/>
      <c r="CS83" s="373"/>
      <c r="CT83" s="374">
        <f t="shared" si="34"/>
        <v>0</v>
      </c>
      <c r="CU83" s="375"/>
      <c r="CV83" s="368"/>
      <c r="CW83" s="368"/>
      <c r="CX83" s="368"/>
      <c r="CY83" s="368"/>
      <c r="CZ83" s="368"/>
      <c r="DA83" s="368"/>
      <c r="DB83" s="368"/>
      <c r="DC83" s="368"/>
      <c r="DD83" s="368"/>
      <c r="DE83" s="368"/>
      <c r="DF83" s="368"/>
      <c r="DG83" s="375"/>
      <c r="DH83" s="371" t="s">
        <v>176</v>
      </c>
      <c r="DI83" s="373"/>
      <c r="DJ83" s="373"/>
      <c r="DK83" s="374">
        <f t="shared" si="55"/>
        <v>0</v>
      </c>
      <c r="DL83" s="373"/>
      <c r="DM83" s="373"/>
      <c r="DN83" s="374">
        <f t="shared" si="35"/>
        <v>0</v>
      </c>
      <c r="DO83" s="368"/>
      <c r="DP83" s="371" t="str">
        <f t="shared" si="46"/>
        <v/>
      </c>
      <c r="DQ83" s="374">
        <f t="shared" si="47"/>
        <v>0</v>
      </c>
      <c r="DR83" s="374">
        <f t="shared" si="36"/>
        <v>0</v>
      </c>
      <c r="DS83" s="374">
        <f t="shared" si="37"/>
        <v>0</v>
      </c>
      <c r="DT83" s="374">
        <f t="shared" si="48"/>
        <v>0</v>
      </c>
      <c r="DU83" s="374">
        <f t="shared" si="49"/>
        <v>0</v>
      </c>
      <c r="DV83" s="374">
        <f>Deduct_dependent * COUNTIFS(Part_8!$A:$A, $EV83)</f>
        <v>0</v>
      </c>
      <c r="DW83" s="374">
        <f t="shared" si="38"/>
        <v>0</v>
      </c>
      <c r="DX83" s="374">
        <f t="shared" si="39"/>
        <v>0</v>
      </c>
      <c r="DY83" s="374">
        <f t="shared" si="40"/>
        <v>0</v>
      </c>
      <c r="DZ83" s="374">
        <f t="shared" si="41"/>
        <v>0</v>
      </c>
      <c r="EA83" s="373"/>
      <c r="EB83" s="373"/>
      <c r="EC83" s="373"/>
      <c r="ED83" s="374" t="str">
        <f t="shared" si="50"/>
        <v/>
      </c>
      <c r="EE83" s="374"/>
      <c r="EF83" s="374" t="str">
        <f>IF(AND($AN83 = "", $AO83 = "", $AP83 = "", $AQ83 = "", $AR83 = "", $AS83 = "", $AT83 = "", $AU83 = "", $AV83 = "", $AW83 = "", $AX83 = "", $AY83 = "", $AZ83 = "", $BA83 = "", $BB83 = "",
$BD83= "", $BE83 = "", $BF83 = "", $BG83 = "", $BH83 = "", $BI83 = "", $BJ83 = "", $BK83 = "", $BL83 = "", $BM83 = "", $BN83 = "", $BO83 = "", $BP83 = "", $BQ83 = "", $BR83 = ""), "",
IF($DZ83 &lt;= Claim_for_Reimbursement_CAT!$F$24, Claim_for_Reimbursement_CAT!$H$24,
IF(AND($DZ83 &gt;= Claim_for_Reimbursement_CAT!$D$25, $DZ83 &lt;= Claim_for_Reimbursement_CAT!$F$25), Claim_for_Reimbursement_CAT!$H$25,
IF(AND($DZ83 &gt;= Claim_for_Reimbursement_CAT!$D$26, $DZ83 &lt;= Claim_for_Reimbursement_CAT!$F$26), Claim_for_Reimbursement_CAT!$H$26,
IF(AND($DZ83 &gt;= Claim_for_Reimbursement_CAT!$D$27, $DZ83 &lt;= Claim_for_Reimbursement_CAT!$F$27), Claim_for_Reimbursement_CAT!$H$27,
IF(AND($DZ83 &gt;= Claim_for_Reimbursement_CAT!$D$28, $DZ83 &lt;= Claim_for_Reimbursement_CAT!$F$28), Claim_for_Reimbursement_CAT!$H$28,
IF(AND($DZ83 &gt;= Claim_for_Reimbursement_CAT!$D$29, $DZ83 &lt;= Claim_for_Reimbursement_CAT!$F$29), Claim_for_Reimbursement_CAT!$H$29,
IF(AND($DZ83 &gt;= Claim_for_Reimbursement_CAT!$D$30, $DZ83 &lt;= Claim_for_Reimbursement_CAT!$F$30), Claim_for_Reimbursement_CAT!$H$30,
IF(AND($DZ83 &gt;= Claim_for_Reimbursement_CAT!$D$31, $DZ83 &lt;= Claim_for_Reimbursement_CAT!$F$31), Claim_for_Reimbursement_CAT!$H$31,
IF(AND($DZ83 &gt;= Claim_for_Reimbursement_CAT!$D$32, $DZ83 &lt;= Claim_for_Reimbursement_CAT!$F$32), Claim_for_Reimbursement_CAT!$H$32,
IF(AND($DZ83 &gt;= Claim_for_Reimbursement_CAT!$D$33, $DZ83 &lt;= Claim_for_Reimbursement_CAT!$F$33), Claim_for_Reimbursement_CAT!$H$33,
IF(AND($DZ83 &gt;= Claim_for_Reimbursement_CAT!$D$34, $DZ83 &lt;= Claim_for_Reimbursement_CAT!$F$34), Claim_for_Reimbursement_CAT!$H$34, Claim_for_Reimbursement_CAT!$H$35))))))))))))</f>
        <v/>
      </c>
      <c r="EG83" s="373"/>
      <c r="EH83" s="373"/>
      <c r="EI83" s="373"/>
      <c r="EJ83" s="373"/>
      <c r="EK83" s="373"/>
      <c r="EL83" s="368"/>
      <c r="EM83" s="373"/>
      <c r="EN83" s="373"/>
      <c r="ES83" s="376" t="str">
        <f t="shared" si="42"/>
        <v/>
      </c>
      <c r="ET83" s="377" t="str">
        <f t="shared" si="51"/>
        <v xml:space="preserve">    </v>
      </c>
      <c r="EU83" s="377" t="str">
        <f t="shared" si="52"/>
        <v/>
      </c>
      <c r="EV83" s="377" t="str">
        <f t="shared" si="53"/>
        <v xml:space="preserve">78   </v>
      </c>
      <c r="EW83" s="378" t="str">
        <f>IF($H83 = "", "",
IF(OR($H83 = Lists_and_controls!$AO$9, $H83 = Lists_and_controls!$AO$11, $H83 = Lists_and_controls!$AO$14, $H83 = Lists_and_controls!$AO$16), MAX(Day_30),
IF(OR($H83 = Lists_and_controls!$AO$6, $H83 = Lists_and_controls!$AO$8, $H83 = Lists_and_controls!$AO$10, $H83 = Lists_and_controls!$AO$12, $H83 = Lists_and_controls!$AO$13, $H83 = Lists_and_controls!$AO$15, $H83 = Lists_and_controls!$AO$17), MAX(Day_31),
IF($H83 = Lists_and_controls!$AO$7, IF(INDEX(Leap_Year_YN, MATCH($G83, Year_2, 0)) = 1, MAX(Day_Feb_LY), MAX(Day_Feb) )))))</f>
        <v/>
      </c>
      <c r="EX83" s="377" t="str">
        <f t="shared" si="54"/>
        <v xml:space="preserve">  </v>
      </c>
      <c r="EY83" s="378"/>
    </row>
    <row r="84" spans="1:155" s="321" customFormat="1" ht="14" hidden="1" x14ac:dyDescent="0.3">
      <c r="A84" s="367">
        <v>79</v>
      </c>
      <c r="B84" s="368"/>
      <c r="C84" s="368"/>
      <c r="D84" s="368"/>
      <c r="E84" s="368"/>
      <c r="F84" s="368"/>
      <c r="G84" s="368"/>
      <c r="H84" s="368"/>
      <c r="I84" s="368"/>
      <c r="J84" s="369" t="str">
        <f t="shared" si="30"/>
        <v/>
      </c>
      <c r="K84" s="370" t="str">
        <f t="shared" si="31"/>
        <v/>
      </c>
      <c r="L84" s="368"/>
      <c r="M84" s="368"/>
      <c r="N84" s="368"/>
      <c r="O84" s="368"/>
      <c r="P84" s="368"/>
      <c r="Q84" s="368"/>
      <c r="R84" s="368"/>
      <c r="S84" s="371" t="str">
        <f t="shared" si="43"/>
        <v/>
      </c>
      <c r="T84" s="368"/>
      <c r="U84" s="368"/>
      <c r="V84" s="372"/>
      <c r="W84" s="372"/>
      <c r="X84" s="368"/>
      <c r="Y84" s="372"/>
      <c r="Z84" s="368"/>
      <c r="AA84" s="368"/>
      <c r="AB84" s="368"/>
      <c r="AC84" s="368"/>
      <c r="AD84" s="368"/>
      <c r="AE84" s="368"/>
      <c r="AF84" s="368"/>
      <c r="AG84" s="368"/>
      <c r="AH84" s="368"/>
      <c r="AI84" s="368"/>
      <c r="AJ84" s="368"/>
      <c r="AK84" s="373"/>
      <c r="AL84" s="368"/>
      <c r="AM84" s="373"/>
      <c r="AN84" s="373"/>
      <c r="AO84" s="373"/>
      <c r="AP84" s="373"/>
      <c r="AQ84" s="373"/>
      <c r="AR84" s="373"/>
      <c r="AS84" s="373"/>
      <c r="AT84" s="373"/>
      <c r="AU84" s="373"/>
      <c r="AV84" s="373"/>
      <c r="AW84" s="373"/>
      <c r="AX84" s="373"/>
      <c r="AY84" s="373"/>
      <c r="AZ84" s="373"/>
      <c r="BA84" s="373"/>
      <c r="BB84" s="373"/>
      <c r="BC84" s="374">
        <f t="shared" si="44"/>
        <v>0</v>
      </c>
      <c r="BD84" s="373"/>
      <c r="BE84" s="373"/>
      <c r="BF84" s="373"/>
      <c r="BG84" s="373"/>
      <c r="BH84" s="373"/>
      <c r="BI84" s="373"/>
      <c r="BJ84" s="373"/>
      <c r="BK84" s="373"/>
      <c r="BL84" s="373"/>
      <c r="BM84" s="373"/>
      <c r="BN84" s="373"/>
      <c r="BO84" s="373"/>
      <c r="BP84" s="373"/>
      <c r="BQ84" s="373"/>
      <c r="BR84" s="373"/>
      <c r="BS84" s="374">
        <f t="shared" si="32"/>
        <v>0</v>
      </c>
      <c r="BT84" s="374">
        <f t="shared" si="45"/>
        <v>0</v>
      </c>
      <c r="BU84" s="374">
        <f t="shared" si="45"/>
        <v>0</v>
      </c>
      <c r="BV84" s="374">
        <f t="shared" si="45"/>
        <v>0</v>
      </c>
      <c r="BW84" s="374">
        <f t="shared" si="45"/>
        <v>0</v>
      </c>
      <c r="BX84" s="374">
        <f t="shared" si="45"/>
        <v>0</v>
      </c>
      <c r="BY84" s="374">
        <f t="shared" si="45"/>
        <v>0</v>
      </c>
      <c r="BZ84" s="374">
        <f t="shared" si="45"/>
        <v>0</v>
      </c>
      <c r="CA84" s="374">
        <f t="shared" si="29"/>
        <v>0</v>
      </c>
      <c r="CB84" s="374">
        <f t="shared" si="29"/>
        <v>0</v>
      </c>
      <c r="CC84" s="374">
        <f t="shared" si="29"/>
        <v>0</v>
      </c>
      <c r="CD84" s="374">
        <f t="shared" si="29"/>
        <v>0</v>
      </c>
      <c r="CE84" s="374">
        <f t="shared" si="29"/>
        <v>0</v>
      </c>
      <c r="CF84" s="374">
        <f t="shared" si="29"/>
        <v>0</v>
      </c>
      <c r="CG84" s="374">
        <f t="shared" si="29"/>
        <v>0</v>
      </c>
      <c r="CH84" s="374">
        <f t="shared" si="29"/>
        <v>0</v>
      </c>
      <c r="CI84" s="374">
        <f t="shared" si="29"/>
        <v>0</v>
      </c>
      <c r="CJ84" s="368"/>
      <c r="CK84" s="368"/>
      <c r="CL84" s="373"/>
      <c r="CM84" s="375"/>
      <c r="CN84" s="371" t="s">
        <v>176</v>
      </c>
      <c r="CO84" s="373"/>
      <c r="CP84" s="373"/>
      <c r="CQ84" s="374">
        <f t="shared" si="33"/>
        <v>0</v>
      </c>
      <c r="CR84" s="373"/>
      <c r="CS84" s="373"/>
      <c r="CT84" s="374">
        <f t="shared" si="34"/>
        <v>0</v>
      </c>
      <c r="CU84" s="375"/>
      <c r="CV84" s="368"/>
      <c r="CW84" s="368"/>
      <c r="CX84" s="368"/>
      <c r="CY84" s="368"/>
      <c r="CZ84" s="368"/>
      <c r="DA84" s="368"/>
      <c r="DB84" s="368"/>
      <c r="DC84" s="368"/>
      <c r="DD84" s="368"/>
      <c r="DE84" s="368"/>
      <c r="DF84" s="368"/>
      <c r="DG84" s="375"/>
      <c r="DH84" s="371" t="s">
        <v>176</v>
      </c>
      <c r="DI84" s="373"/>
      <c r="DJ84" s="373"/>
      <c r="DK84" s="374">
        <f t="shared" si="55"/>
        <v>0</v>
      </c>
      <c r="DL84" s="373"/>
      <c r="DM84" s="373"/>
      <c r="DN84" s="374">
        <f t="shared" si="35"/>
        <v>0</v>
      </c>
      <c r="DO84" s="368"/>
      <c r="DP84" s="371" t="str">
        <f t="shared" si="46"/>
        <v/>
      </c>
      <c r="DQ84" s="374">
        <f t="shared" si="47"/>
        <v>0</v>
      </c>
      <c r="DR84" s="374">
        <f t="shared" si="36"/>
        <v>0</v>
      </c>
      <c r="DS84" s="374">
        <f t="shared" si="37"/>
        <v>0</v>
      </c>
      <c r="DT84" s="374">
        <f t="shared" si="48"/>
        <v>0</v>
      </c>
      <c r="DU84" s="374">
        <f t="shared" si="49"/>
        <v>0</v>
      </c>
      <c r="DV84" s="374">
        <f>Deduct_dependent * COUNTIFS(Part_8!$A:$A, $EV84)</f>
        <v>0</v>
      </c>
      <c r="DW84" s="374">
        <f t="shared" si="38"/>
        <v>0</v>
      </c>
      <c r="DX84" s="374">
        <f t="shared" si="39"/>
        <v>0</v>
      </c>
      <c r="DY84" s="374">
        <f t="shared" si="40"/>
        <v>0</v>
      </c>
      <c r="DZ84" s="374">
        <f t="shared" si="41"/>
        <v>0</v>
      </c>
      <c r="EA84" s="373"/>
      <c r="EB84" s="373"/>
      <c r="EC84" s="373"/>
      <c r="ED84" s="374" t="str">
        <f t="shared" si="50"/>
        <v/>
      </c>
      <c r="EE84" s="374"/>
      <c r="EF84" s="374" t="str">
        <f>IF(AND($AN84 = "", $AO84 = "", $AP84 = "", $AQ84 = "", $AR84 = "", $AS84 = "", $AT84 = "", $AU84 = "", $AV84 = "", $AW84 = "", $AX84 = "", $AY84 = "", $AZ84 = "", $BA84 = "", $BB84 = "",
$BD84= "", $BE84 = "", $BF84 = "", $BG84 = "", $BH84 = "", $BI84 = "", $BJ84 = "", $BK84 = "", $BL84 = "", $BM84 = "", $BN84 = "", $BO84 = "", $BP84 = "", $BQ84 = "", $BR84 = ""), "",
IF($DZ84 &lt;= Claim_for_Reimbursement_CAT!$F$24, Claim_for_Reimbursement_CAT!$H$24,
IF(AND($DZ84 &gt;= Claim_for_Reimbursement_CAT!$D$25, $DZ84 &lt;= Claim_for_Reimbursement_CAT!$F$25), Claim_for_Reimbursement_CAT!$H$25,
IF(AND($DZ84 &gt;= Claim_for_Reimbursement_CAT!$D$26, $DZ84 &lt;= Claim_for_Reimbursement_CAT!$F$26), Claim_for_Reimbursement_CAT!$H$26,
IF(AND($DZ84 &gt;= Claim_for_Reimbursement_CAT!$D$27, $DZ84 &lt;= Claim_for_Reimbursement_CAT!$F$27), Claim_for_Reimbursement_CAT!$H$27,
IF(AND($DZ84 &gt;= Claim_for_Reimbursement_CAT!$D$28, $DZ84 &lt;= Claim_for_Reimbursement_CAT!$F$28), Claim_for_Reimbursement_CAT!$H$28,
IF(AND($DZ84 &gt;= Claim_for_Reimbursement_CAT!$D$29, $DZ84 &lt;= Claim_for_Reimbursement_CAT!$F$29), Claim_for_Reimbursement_CAT!$H$29,
IF(AND($DZ84 &gt;= Claim_for_Reimbursement_CAT!$D$30, $DZ84 &lt;= Claim_for_Reimbursement_CAT!$F$30), Claim_for_Reimbursement_CAT!$H$30,
IF(AND($DZ84 &gt;= Claim_for_Reimbursement_CAT!$D$31, $DZ84 &lt;= Claim_for_Reimbursement_CAT!$F$31), Claim_for_Reimbursement_CAT!$H$31,
IF(AND($DZ84 &gt;= Claim_for_Reimbursement_CAT!$D$32, $DZ84 &lt;= Claim_for_Reimbursement_CAT!$F$32), Claim_for_Reimbursement_CAT!$H$32,
IF(AND($DZ84 &gt;= Claim_for_Reimbursement_CAT!$D$33, $DZ84 &lt;= Claim_for_Reimbursement_CAT!$F$33), Claim_for_Reimbursement_CAT!$H$33,
IF(AND($DZ84 &gt;= Claim_for_Reimbursement_CAT!$D$34, $DZ84 &lt;= Claim_for_Reimbursement_CAT!$F$34), Claim_for_Reimbursement_CAT!$H$34, Claim_for_Reimbursement_CAT!$H$35))))))))))))</f>
        <v/>
      </c>
      <c r="EG84" s="373"/>
      <c r="EH84" s="373"/>
      <c r="EI84" s="373"/>
      <c r="EJ84" s="373"/>
      <c r="EK84" s="373"/>
      <c r="EL84" s="368"/>
      <c r="EM84" s="373"/>
      <c r="EN84" s="373"/>
      <c r="ES84" s="376" t="str">
        <f t="shared" si="42"/>
        <v/>
      </c>
      <c r="ET84" s="377" t="str">
        <f t="shared" si="51"/>
        <v xml:space="preserve">    </v>
      </c>
      <c r="EU84" s="377" t="str">
        <f t="shared" si="52"/>
        <v/>
      </c>
      <c r="EV84" s="377" t="str">
        <f t="shared" si="53"/>
        <v xml:space="preserve">79   </v>
      </c>
      <c r="EW84" s="378" t="str">
        <f>IF($H84 = "", "",
IF(OR($H84 = Lists_and_controls!$AO$9, $H84 = Lists_and_controls!$AO$11, $H84 = Lists_and_controls!$AO$14, $H84 = Lists_and_controls!$AO$16), MAX(Day_30),
IF(OR($H84 = Lists_and_controls!$AO$6, $H84 = Lists_and_controls!$AO$8, $H84 = Lists_and_controls!$AO$10, $H84 = Lists_and_controls!$AO$12, $H84 = Lists_and_controls!$AO$13, $H84 = Lists_and_controls!$AO$15, $H84 = Lists_and_controls!$AO$17), MAX(Day_31),
IF($H84 = Lists_and_controls!$AO$7, IF(INDEX(Leap_Year_YN, MATCH($G84, Year_2, 0)) = 1, MAX(Day_Feb_LY), MAX(Day_Feb) )))))</f>
        <v/>
      </c>
      <c r="EX84" s="377" t="str">
        <f t="shared" si="54"/>
        <v xml:space="preserve">  </v>
      </c>
      <c r="EY84" s="378"/>
    </row>
    <row r="85" spans="1:155" s="321" customFormat="1" ht="14" hidden="1" x14ac:dyDescent="0.3">
      <c r="A85" s="367">
        <v>80</v>
      </c>
      <c r="B85" s="368"/>
      <c r="C85" s="368"/>
      <c r="D85" s="368"/>
      <c r="E85" s="368"/>
      <c r="F85" s="368"/>
      <c r="G85" s="368"/>
      <c r="H85" s="368"/>
      <c r="I85" s="368"/>
      <c r="J85" s="369" t="str">
        <f t="shared" si="30"/>
        <v/>
      </c>
      <c r="K85" s="370" t="str">
        <f t="shared" si="31"/>
        <v/>
      </c>
      <c r="L85" s="368"/>
      <c r="M85" s="368"/>
      <c r="N85" s="368"/>
      <c r="O85" s="368"/>
      <c r="P85" s="368"/>
      <c r="Q85" s="368"/>
      <c r="R85" s="368"/>
      <c r="S85" s="371" t="str">
        <f t="shared" si="43"/>
        <v/>
      </c>
      <c r="T85" s="368"/>
      <c r="U85" s="368"/>
      <c r="V85" s="372"/>
      <c r="W85" s="372"/>
      <c r="X85" s="368"/>
      <c r="Y85" s="372"/>
      <c r="Z85" s="368"/>
      <c r="AA85" s="368"/>
      <c r="AB85" s="368"/>
      <c r="AC85" s="368"/>
      <c r="AD85" s="368"/>
      <c r="AE85" s="368"/>
      <c r="AF85" s="368"/>
      <c r="AG85" s="368"/>
      <c r="AH85" s="368"/>
      <c r="AI85" s="368"/>
      <c r="AJ85" s="368"/>
      <c r="AK85" s="373"/>
      <c r="AL85" s="368"/>
      <c r="AM85" s="373"/>
      <c r="AN85" s="373"/>
      <c r="AO85" s="373"/>
      <c r="AP85" s="373"/>
      <c r="AQ85" s="373"/>
      <c r="AR85" s="373"/>
      <c r="AS85" s="373"/>
      <c r="AT85" s="373"/>
      <c r="AU85" s="373"/>
      <c r="AV85" s="373"/>
      <c r="AW85" s="373"/>
      <c r="AX85" s="373"/>
      <c r="AY85" s="373"/>
      <c r="AZ85" s="373"/>
      <c r="BA85" s="373"/>
      <c r="BB85" s="373"/>
      <c r="BC85" s="374">
        <f t="shared" si="44"/>
        <v>0</v>
      </c>
      <c r="BD85" s="373"/>
      <c r="BE85" s="373"/>
      <c r="BF85" s="373"/>
      <c r="BG85" s="373"/>
      <c r="BH85" s="373"/>
      <c r="BI85" s="373"/>
      <c r="BJ85" s="373"/>
      <c r="BK85" s="373"/>
      <c r="BL85" s="373"/>
      <c r="BM85" s="373"/>
      <c r="BN85" s="373"/>
      <c r="BO85" s="373"/>
      <c r="BP85" s="373"/>
      <c r="BQ85" s="373"/>
      <c r="BR85" s="373"/>
      <c r="BS85" s="374">
        <f t="shared" si="32"/>
        <v>0</v>
      </c>
      <c r="BT85" s="374">
        <f t="shared" si="45"/>
        <v>0</v>
      </c>
      <c r="BU85" s="374">
        <f t="shared" si="45"/>
        <v>0</v>
      </c>
      <c r="BV85" s="374">
        <f t="shared" si="45"/>
        <v>0</v>
      </c>
      <c r="BW85" s="374">
        <f t="shared" si="45"/>
        <v>0</v>
      </c>
      <c r="BX85" s="374">
        <f t="shared" si="45"/>
        <v>0</v>
      </c>
      <c r="BY85" s="374">
        <f t="shared" si="45"/>
        <v>0</v>
      </c>
      <c r="BZ85" s="374">
        <f t="shared" si="45"/>
        <v>0</v>
      </c>
      <c r="CA85" s="374">
        <f t="shared" si="29"/>
        <v>0</v>
      </c>
      <c r="CB85" s="374">
        <f t="shared" si="29"/>
        <v>0</v>
      </c>
      <c r="CC85" s="374">
        <f t="shared" si="29"/>
        <v>0</v>
      </c>
      <c r="CD85" s="374">
        <f t="shared" si="29"/>
        <v>0</v>
      </c>
      <c r="CE85" s="374">
        <f t="shared" si="29"/>
        <v>0</v>
      </c>
      <c r="CF85" s="374">
        <f t="shared" si="29"/>
        <v>0</v>
      </c>
      <c r="CG85" s="374">
        <f t="shared" si="29"/>
        <v>0</v>
      </c>
      <c r="CH85" s="374">
        <f t="shared" si="29"/>
        <v>0</v>
      </c>
      <c r="CI85" s="374">
        <f t="shared" si="29"/>
        <v>0</v>
      </c>
      <c r="CJ85" s="368"/>
      <c r="CK85" s="368"/>
      <c r="CL85" s="373"/>
      <c r="CM85" s="375"/>
      <c r="CN85" s="371" t="s">
        <v>176</v>
      </c>
      <c r="CO85" s="373"/>
      <c r="CP85" s="373"/>
      <c r="CQ85" s="374">
        <f t="shared" si="33"/>
        <v>0</v>
      </c>
      <c r="CR85" s="373"/>
      <c r="CS85" s="373"/>
      <c r="CT85" s="374">
        <f t="shared" si="34"/>
        <v>0</v>
      </c>
      <c r="CU85" s="375"/>
      <c r="CV85" s="368"/>
      <c r="CW85" s="368"/>
      <c r="CX85" s="368"/>
      <c r="CY85" s="368"/>
      <c r="CZ85" s="368"/>
      <c r="DA85" s="368"/>
      <c r="DB85" s="368"/>
      <c r="DC85" s="368"/>
      <c r="DD85" s="368"/>
      <c r="DE85" s="368"/>
      <c r="DF85" s="368"/>
      <c r="DG85" s="375"/>
      <c r="DH85" s="371" t="s">
        <v>176</v>
      </c>
      <c r="DI85" s="373"/>
      <c r="DJ85" s="373"/>
      <c r="DK85" s="374">
        <f t="shared" si="55"/>
        <v>0</v>
      </c>
      <c r="DL85" s="373"/>
      <c r="DM85" s="373"/>
      <c r="DN85" s="374">
        <f t="shared" si="35"/>
        <v>0</v>
      </c>
      <c r="DO85" s="368"/>
      <c r="DP85" s="371" t="str">
        <f t="shared" si="46"/>
        <v/>
      </c>
      <c r="DQ85" s="374">
        <f t="shared" si="47"/>
        <v>0</v>
      </c>
      <c r="DR85" s="374">
        <f t="shared" si="36"/>
        <v>0</v>
      </c>
      <c r="DS85" s="374">
        <f t="shared" si="37"/>
        <v>0</v>
      </c>
      <c r="DT85" s="374">
        <f t="shared" si="48"/>
        <v>0</v>
      </c>
      <c r="DU85" s="374">
        <f t="shared" si="49"/>
        <v>0</v>
      </c>
      <c r="DV85" s="374">
        <f>Deduct_dependent * COUNTIFS(Part_8!$A:$A, $EV85)</f>
        <v>0</v>
      </c>
      <c r="DW85" s="374">
        <f t="shared" si="38"/>
        <v>0</v>
      </c>
      <c r="DX85" s="374">
        <f t="shared" si="39"/>
        <v>0</v>
      </c>
      <c r="DY85" s="374">
        <f t="shared" si="40"/>
        <v>0</v>
      </c>
      <c r="DZ85" s="374">
        <f t="shared" si="41"/>
        <v>0</v>
      </c>
      <c r="EA85" s="373"/>
      <c r="EB85" s="373"/>
      <c r="EC85" s="373"/>
      <c r="ED85" s="374" t="str">
        <f t="shared" si="50"/>
        <v/>
      </c>
      <c r="EE85" s="374"/>
      <c r="EF85" s="374" t="str">
        <f>IF(AND($AN85 = "", $AO85 = "", $AP85 = "", $AQ85 = "", $AR85 = "", $AS85 = "", $AT85 = "", $AU85 = "", $AV85 = "", $AW85 = "", $AX85 = "", $AY85 = "", $AZ85 = "", $BA85 = "", $BB85 = "",
$BD85= "", $BE85 = "", $BF85 = "", $BG85 = "", $BH85 = "", $BI85 = "", $BJ85 = "", $BK85 = "", $BL85 = "", $BM85 = "", $BN85 = "", $BO85 = "", $BP85 = "", $BQ85 = "", $BR85 = ""), "",
IF($DZ85 &lt;= Claim_for_Reimbursement_CAT!$F$24, Claim_for_Reimbursement_CAT!$H$24,
IF(AND($DZ85 &gt;= Claim_for_Reimbursement_CAT!$D$25, $DZ85 &lt;= Claim_for_Reimbursement_CAT!$F$25), Claim_for_Reimbursement_CAT!$H$25,
IF(AND($DZ85 &gt;= Claim_for_Reimbursement_CAT!$D$26, $DZ85 &lt;= Claim_for_Reimbursement_CAT!$F$26), Claim_for_Reimbursement_CAT!$H$26,
IF(AND($DZ85 &gt;= Claim_for_Reimbursement_CAT!$D$27, $DZ85 &lt;= Claim_for_Reimbursement_CAT!$F$27), Claim_for_Reimbursement_CAT!$H$27,
IF(AND($DZ85 &gt;= Claim_for_Reimbursement_CAT!$D$28, $DZ85 &lt;= Claim_for_Reimbursement_CAT!$F$28), Claim_for_Reimbursement_CAT!$H$28,
IF(AND($DZ85 &gt;= Claim_for_Reimbursement_CAT!$D$29, $DZ85 &lt;= Claim_for_Reimbursement_CAT!$F$29), Claim_for_Reimbursement_CAT!$H$29,
IF(AND($DZ85 &gt;= Claim_for_Reimbursement_CAT!$D$30, $DZ85 &lt;= Claim_for_Reimbursement_CAT!$F$30), Claim_for_Reimbursement_CAT!$H$30,
IF(AND($DZ85 &gt;= Claim_for_Reimbursement_CAT!$D$31, $DZ85 &lt;= Claim_for_Reimbursement_CAT!$F$31), Claim_for_Reimbursement_CAT!$H$31,
IF(AND($DZ85 &gt;= Claim_for_Reimbursement_CAT!$D$32, $DZ85 &lt;= Claim_for_Reimbursement_CAT!$F$32), Claim_for_Reimbursement_CAT!$H$32,
IF(AND($DZ85 &gt;= Claim_for_Reimbursement_CAT!$D$33, $DZ85 &lt;= Claim_for_Reimbursement_CAT!$F$33), Claim_for_Reimbursement_CAT!$H$33,
IF(AND($DZ85 &gt;= Claim_for_Reimbursement_CAT!$D$34, $DZ85 &lt;= Claim_for_Reimbursement_CAT!$F$34), Claim_for_Reimbursement_CAT!$H$34, Claim_for_Reimbursement_CAT!$H$35))))))))))))</f>
        <v/>
      </c>
      <c r="EG85" s="373"/>
      <c r="EH85" s="373"/>
      <c r="EI85" s="373"/>
      <c r="EJ85" s="373"/>
      <c r="EK85" s="373"/>
      <c r="EL85" s="368"/>
      <c r="EM85" s="373"/>
      <c r="EN85" s="373"/>
      <c r="ES85" s="376" t="str">
        <f t="shared" si="42"/>
        <v/>
      </c>
      <c r="ET85" s="377" t="str">
        <f t="shared" si="51"/>
        <v xml:space="preserve">    </v>
      </c>
      <c r="EU85" s="377" t="str">
        <f t="shared" si="52"/>
        <v/>
      </c>
      <c r="EV85" s="377" t="str">
        <f t="shared" si="53"/>
        <v xml:space="preserve">80   </v>
      </c>
      <c r="EW85" s="378" t="str">
        <f>IF($H85 = "", "",
IF(OR($H85 = Lists_and_controls!$AO$9, $H85 = Lists_and_controls!$AO$11, $H85 = Lists_and_controls!$AO$14, $H85 = Lists_and_controls!$AO$16), MAX(Day_30),
IF(OR($H85 = Lists_and_controls!$AO$6, $H85 = Lists_and_controls!$AO$8, $H85 = Lists_and_controls!$AO$10, $H85 = Lists_and_controls!$AO$12, $H85 = Lists_and_controls!$AO$13, $H85 = Lists_and_controls!$AO$15, $H85 = Lists_and_controls!$AO$17), MAX(Day_31),
IF($H85 = Lists_and_controls!$AO$7, IF(INDEX(Leap_Year_YN, MATCH($G85, Year_2, 0)) = 1, MAX(Day_Feb_LY), MAX(Day_Feb) )))))</f>
        <v/>
      </c>
      <c r="EX85" s="377" t="str">
        <f t="shared" si="54"/>
        <v xml:space="preserve">  </v>
      </c>
      <c r="EY85" s="378"/>
    </row>
    <row r="86" spans="1:155" s="321" customFormat="1" ht="14" hidden="1" x14ac:dyDescent="0.3">
      <c r="A86" s="367">
        <v>81</v>
      </c>
      <c r="B86" s="368"/>
      <c r="C86" s="368"/>
      <c r="D86" s="368"/>
      <c r="E86" s="368"/>
      <c r="F86" s="368"/>
      <c r="G86" s="368"/>
      <c r="H86" s="368"/>
      <c r="I86" s="368"/>
      <c r="J86" s="369" t="str">
        <f t="shared" si="30"/>
        <v/>
      </c>
      <c r="K86" s="370" t="str">
        <f t="shared" si="31"/>
        <v/>
      </c>
      <c r="L86" s="368"/>
      <c r="M86" s="368"/>
      <c r="N86" s="368"/>
      <c r="O86" s="368"/>
      <c r="P86" s="368"/>
      <c r="Q86" s="368"/>
      <c r="R86" s="368"/>
      <c r="S86" s="371" t="str">
        <f t="shared" si="43"/>
        <v/>
      </c>
      <c r="T86" s="368"/>
      <c r="U86" s="368"/>
      <c r="V86" s="372"/>
      <c r="W86" s="372"/>
      <c r="X86" s="368"/>
      <c r="Y86" s="372"/>
      <c r="Z86" s="368"/>
      <c r="AA86" s="368"/>
      <c r="AB86" s="368"/>
      <c r="AC86" s="368"/>
      <c r="AD86" s="368"/>
      <c r="AE86" s="368"/>
      <c r="AF86" s="368"/>
      <c r="AG86" s="368"/>
      <c r="AH86" s="368"/>
      <c r="AI86" s="368"/>
      <c r="AJ86" s="368"/>
      <c r="AK86" s="373"/>
      <c r="AL86" s="368"/>
      <c r="AM86" s="373"/>
      <c r="AN86" s="373"/>
      <c r="AO86" s="373"/>
      <c r="AP86" s="373"/>
      <c r="AQ86" s="373"/>
      <c r="AR86" s="373"/>
      <c r="AS86" s="373"/>
      <c r="AT86" s="373"/>
      <c r="AU86" s="373"/>
      <c r="AV86" s="373"/>
      <c r="AW86" s="373"/>
      <c r="AX86" s="373"/>
      <c r="AY86" s="373"/>
      <c r="AZ86" s="373"/>
      <c r="BA86" s="373"/>
      <c r="BB86" s="373"/>
      <c r="BC86" s="374">
        <f t="shared" si="44"/>
        <v>0</v>
      </c>
      <c r="BD86" s="373"/>
      <c r="BE86" s="373"/>
      <c r="BF86" s="373"/>
      <c r="BG86" s="373"/>
      <c r="BH86" s="373"/>
      <c r="BI86" s="373"/>
      <c r="BJ86" s="373"/>
      <c r="BK86" s="373"/>
      <c r="BL86" s="373"/>
      <c r="BM86" s="373"/>
      <c r="BN86" s="373"/>
      <c r="BO86" s="373"/>
      <c r="BP86" s="373"/>
      <c r="BQ86" s="373"/>
      <c r="BR86" s="373"/>
      <c r="BS86" s="374">
        <f t="shared" si="32"/>
        <v>0</v>
      </c>
      <c r="BT86" s="374">
        <f t="shared" si="45"/>
        <v>0</v>
      </c>
      <c r="BU86" s="374">
        <f t="shared" si="45"/>
        <v>0</v>
      </c>
      <c r="BV86" s="374">
        <f t="shared" si="45"/>
        <v>0</v>
      </c>
      <c r="BW86" s="374">
        <f t="shared" si="45"/>
        <v>0</v>
      </c>
      <c r="BX86" s="374">
        <f t="shared" si="45"/>
        <v>0</v>
      </c>
      <c r="BY86" s="374">
        <f t="shared" si="45"/>
        <v>0</v>
      </c>
      <c r="BZ86" s="374">
        <f t="shared" si="45"/>
        <v>0</v>
      </c>
      <c r="CA86" s="374">
        <f t="shared" si="29"/>
        <v>0</v>
      </c>
      <c r="CB86" s="374">
        <f t="shared" si="29"/>
        <v>0</v>
      </c>
      <c r="CC86" s="374">
        <f t="shared" si="29"/>
        <v>0</v>
      </c>
      <c r="CD86" s="374">
        <f t="shared" si="29"/>
        <v>0</v>
      </c>
      <c r="CE86" s="374">
        <f t="shared" si="29"/>
        <v>0</v>
      </c>
      <c r="CF86" s="374">
        <f t="shared" si="29"/>
        <v>0</v>
      </c>
      <c r="CG86" s="374">
        <f t="shared" si="29"/>
        <v>0</v>
      </c>
      <c r="CH86" s="374">
        <f t="shared" si="29"/>
        <v>0</v>
      </c>
      <c r="CI86" s="374">
        <f t="shared" si="29"/>
        <v>0</v>
      </c>
      <c r="CJ86" s="368"/>
      <c r="CK86" s="368"/>
      <c r="CL86" s="373"/>
      <c r="CM86" s="375"/>
      <c r="CN86" s="371" t="s">
        <v>176</v>
      </c>
      <c r="CO86" s="373"/>
      <c r="CP86" s="373"/>
      <c r="CQ86" s="374">
        <f t="shared" si="33"/>
        <v>0</v>
      </c>
      <c r="CR86" s="373"/>
      <c r="CS86" s="373"/>
      <c r="CT86" s="374">
        <f t="shared" si="34"/>
        <v>0</v>
      </c>
      <c r="CU86" s="375"/>
      <c r="CV86" s="368"/>
      <c r="CW86" s="368"/>
      <c r="CX86" s="368"/>
      <c r="CY86" s="368"/>
      <c r="CZ86" s="368"/>
      <c r="DA86" s="368"/>
      <c r="DB86" s="368"/>
      <c r="DC86" s="368"/>
      <c r="DD86" s="368"/>
      <c r="DE86" s="368"/>
      <c r="DF86" s="368"/>
      <c r="DG86" s="375"/>
      <c r="DH86" s="371" t="s">
        <v>176</v>
      </c>
      <c r="DI86" s="373"/>
      <c r="DJ86" s="373"/>
      <c r="DK86" s="374">
        <f t="shared" si="55"/>
        <v>0</v>
      </c>
      <c r="DL86" s="373"/>
      <c r="DM86" s="373"/>
      <c r="DN86" s="374">
        <f t="shared" si="35"/>
        <v>0</v>
      </c>
      <c r="DO86" s="368"/>
      <c r="DP86" s="371" t="str">
        <f t="shared" si="46"/>
        <v/>
      </c>
      <c r="DQ86" s="374">
        <f t="shared" si="47"/>
        <v>0</v>
      </c>
      <c r="DR86" s="374">
        <f t="shared" si="36"/>
        <v>0</v>
      </c>
      <c r="DS86" s="374">
        <f t="shared" si="37"/>
        <v>0</v>
      </c>
      <c r="DT86" s="374">
        <f t="shared" si="48"/>
        <v>0</v>
      </c>
      <c r="DU86" s="374">
        <f t="shared" si="49"/>
        <v>0</v>
      </c>
      <c r="DV86" s="374">
        <f>Deduct_dependent * COUNTIFS(Part_8!$A:$A, $EV86)</f>
        <v>0</v>
      </c>
      <c r="DW86" s="374">
        <f t="shared" si="38"/>
        <v>0</v>
      </c>
      <c r="DX86" s="374">
        <f t="shared" si="39"/>
        <v>0</v>
      </c>
      <c r="DY86" s="374">
        <f t="shared" si="40"/>
        <v>0</v>
      </c>
      <c r="DZ86" s="374">
        <f t="shared" si="41"/>
        <v>0</v>
      </c>
      <c r="EA86" s="373"/>
      <c r="EB86" s="373"/>
      <c r="EC86" s="373"/>
      <c r="ED86" s="374" t="str">
        <f t="shared" si="50"/>
        <v/>
      </c>
      <c r="EE86" s="374"/>
      <c r="EF86" s="374" t="str">
        <f>IF(AND($AN86 = "", $AO86 = "", $AP86 = "", $AQ86 = "", $AR86 = "", $AS86 = "", $AT86 = "", $AU86 = "", $AV86 = "", $AW86 = "", $AX86 = "", $AY86 = "", $AZ86 = "", $BA86 = "", $BB86 = "",
$BD86= "", $BE86 = "", $BF86 = "", $BG86 = "", $BH86 = "", $BI86 = "", $BJ86 = "", $BK86 = "", $BL86 = "", $BM86 = "", $BN86 = "", $BO86 = "", $BP86 = "", $BQ86 = "", $BR86 = ""), "",
IF($DZ86 &lt;= Claim_for_Reimbursement_CAT!$F$24, Claim_for_Reimbursement_CAT!$H$24,
IF(AND($DZ86 &gt;= Claim_for_Reimbursement_CAT!$D$25, $DZ86 &lt;= Claim_for_Reimbursement_CAT!$F$25), Claim_for_Reimbursement_CAT!$H$25,
IF(AND($DZ86 &gt;= Claim_for_Reimbursement_CAT!$D$26, $DZ86 &lt;= Claim_for_Reimbursement_CAT!$F$26), Claim_for_Reimbursement_CAT!$H$26,
IF(AND($DZ86 &gt;= Claim_for_Reimbursement_CAT!$D$27, $DZ86 &lt;= Claim_for_Reimbursement_CAT!$F$27), Claim_for_Reimbursement_CAT!$H$27,
IF(AND($DZ86 &gt;= Claim_for_Reimbursement_CAT!$D$28, $DZ86 &lt;= Claim_for_Reimbursement_CAT!$F$28), Claim_for_Reimbursement_CAT!$H$28,
IF(AND($DZ86 &gt;= Claim_for_Reimbursement_CAT!$D$29, $DZ86 &lt;= Claim_for_Reimbursement_CAT!$F$29), Claim_for_Reimbursement_CAT!$H$29,
IF(AND($DZ86 &gt;= Claim_for_Reimbursement_CAT!$D$30, $DZ86 &lt;= Claim_for_Reimbursement_CAT!$F$30), Claim_for_Reimbursement_CAT!$H$30,
IF(AND($DZ86 &gt;= Claim_for_Reimbursement_CAT!$D$31, $DZ86 &lt;= Claim_for_Reimbursement_CAT!$F$31), Claim_for_Reimbursement_CAT!$H$31,
IF(AND($DZ86 &gt;= Claim_for_Reimbursement_CAT!$D$32, $DZ86 &lt;= Claim_for_Reimbursement_CAT!$F$32), Claim_for_Reimbursement_CAT!$H$32,
IF(AND($DZ86 &gt;= Claim_for_Reimbursement_CAT!$D$33, $DZ86 &lt;= Claim_for_Reimbursement_CAT!$F$33), Claim_for_Reimbursement_CAT!$H$33,
IF(AND($DZ86 &gt;= Claim_for_Reimbursement_CAT!$D$34, $DZ86 &lt;= Claim_for_Reimbursement_CAT!$F$34), Claim_for_Reimbursement_CAT!$H$34, Claim_for_Reimbursement_CAT!$H$35))))))))))))</f>
        <v/>
      </c>
      <c r="EG86" s="373"/>
      <c r="EH86" s="373"/>
      <c r="EI86" s="373"/>
      <c r="EJ86" s="373"/>
      <c r="EK86" s="373"/>
      <c r="EL86" s="368"/>
      <c r="EM86" s="373"/>
      <c r="EN86" s="373"/>
      <c r="ES86" s="376" t="str">
        <f t="shared" si="42"/>
        <v/>
      </c>
      <c r="ET86" s="377" t="str">
        <f t="shared" si="51"/>
        <v xml:space="preserve">    </v>
      </c>
      <c r="EU86" s="377" t="str">
        <f t="shared" si="52"/>
        <v/>
      </c>
      <c r="EV86" s="377" t="str">
        <f t="shared" si="53"/>
        <v xml:space="preserve">81   </v>
      </c>
      <c r="EW86" s="378" t="str">
        <f>IF($H86 = "", "",
IF(OR($H86 = Lists_and_controls!$AO$9, $H86 = Lists_and_controls!$AO$11, $H86 = Lists_and_controls!$AO$14, $H86 = Lists_and_controls!$AO$16), MAX(Day_30),
IF(OR($H86 = Lists_and_controls!$AO$6, $H86 = Lists_and_controls!$AO$8, $H86 = Lists_and_controls!$AO$10, $H86 = Lists_and_controls!$AO$12, $H86 = Lists_and_controls!$AO$13, $H86 = Lists_and_controls!$AO$15, $H86 = Lists_and_controls!$AO$17), MAX(Day_31),
IF($H86 = Lists_and_controls!$AO$7, IF(INDEX(Leap_Year_YN, MATCH($G86, Year_2, 0)) = 1, MAX(Day_Feb_LY), MAX(Day_Feb) )))))</f>
        <v/>
      </c>
      <c r="EX86" s="377" t="str">
        <f t="shared" si="54"/>
        <v xml:space="preserve">  </v>
      </c>
      <c r="EY86" s="378"/>
    </row>
    <row r="87" spans="1:155" s="321" customFormat="1" ht="14" hidden="1" x14ac:dyDescent="0.3">
      <c r="A87" s="367">
        <v>82</v>
      </c>
      <c r="B87" s="368"/>
      <c r="C87" s="368"/>
      <c r="D87" s="368"/>
      <c r="E87" s="368"/>
      <c r="F87" s="368"/>
      <c r="G87" s="368"/>
      <c r="H87" s="368"/>
      <c r="I87" s="368"/>
      <c r="J87" s="369" t="str">
        <f t="shared" si="30"/>
        <v/>
      </c>
      <c r="K87" s="370" t="str">
        <f t="shared" si="31"/>
        <v/>
      </c>
      <c r="L87" s="368"/>
      <c r="M87" s="368"/>
      <c r="N87" s="368"/>
      <c r="O87" s="368"/>
      <c r="P87" s="368"/>
      <c r="Q87" s="368"/>
      <c r="R87" s="368"/>
      <c r="S87" s="371" t="str">
        <f t="shared" si="43"/>
        <v/>
      </c>
      <c r="T87" s="368"/>
      <c r="U87" s="368"/>
      <c r="V87" s="372"/>
      <c r="W87" s="372"/>
      <c r="X87" s="368"/>
      <c r="Y87" s="372"/>
      <c r="Z87" s="368"/>
      <c r="AA87" s="368"/>
      <c r="AB87" s="368"/>
      <c r="AC87" s="368"/>
      <c r="AD87" s="368"/>
      <c r="AE87" s="368"/>
      <c r="AF87" s="368"/>
      <c r="AG87" s="368"/>
      <c r="AH87" s="368"/>
      <c r="AI87" s="368"/>
      <c r="AJ87" s="368"/>
      <c r="AK87" s="373"/>
      <c r="AL87" s="368"/>
      <c r="AM87" s="373"/>
      <c r="AN87" s="373"/>
      <c r="AO87" s="373"/>
      <c r="AP87" s="373"/>
      <c r="AQ87" s="373"/>
      <c r="AR87" s="373"/>
      <c r="AS87" s="373"/>
      <c r="AT87" s="373"/>
      <c r="AU87" s="373"/>
      <c r="AV87" s="373"/>
      <c r="AW87" s="373"/>
      <c r="AX87" s="373"/>
      <c r="AY87" s="373"/>
      <c r="AZ87" s="373"/>
      <c r="BA87" s="373"/>
      <c r="BB87" s="373"/>
      <c r="BC87" s="374">
        <f t="shared" si="44"/>
        <v>0</v>
      </c>
      <c r="BD87" s="373"/>
      <c r="BE87" s="373"/>
      <c r="BF87" s="373"/>
      <c r="BG87" s="373"/>
      <c r="BH87" s="373"/>
      <c r="BI87" s="373"/>
      <c r="BJ87" s="373"/>
      <c r="BK87" s="373"/>
      <c r="BL87" s="373"/>
      <c r="BM87" s="373"/>
      <c r="BN87" s="373"/>
      <c r="BO87" s="373"/>
      <c r="BP87" s="373"/>
      <c r="BQ87" s="373"/>
      <c r="BR87" s="373"/>
      <c r="BS87" s="374">
        <f t="shared" si="32"/>
        <v>0</v>
      </c>
      <c r="BT87" s="374">
        <f t="shared" si="45"/>
        <v>0</v>
      </c>
      <c r="BU87" s="374">
        <f t="shared" si="45"/>
        <v>0</v>
      </c>
      <c r="BV87" s="374">
        <f t="shared" si="45"/>
        <v>0</v>
      </c>
      <c r="BW87" s="374">
        <f t="shared" si="45"/>
        <v>0</v>
      </c>
      <c r="BX87" s="374">
        <f t="shared" si="45"/>
        <v>0</v>
      </c>
      <c r="BY87" s="374">
        <f t="shared" si="45"/>
        <v>0</v>
      </c>
      <c r="BZ87" s="374">
        <f t="shared" si="45"/>
        <v>0</v>
      </c>
      <c r="CA87" s="374">
        <f t="shared" si="29"/>
        <v>0</v>
      </c>
      <c r="CB87" s="374">
        <f t="shared" si="29"/>
        <v>0</v>
      </c>
      <c r="CC87" s="374">
        <f t="shared" si="29"/>
        <v>0</v>
      </c>
      <c r="CD87" s="374">
        <f t="shared" si="29"/>
        <v>0</v>
      </c>
      <c r="CE87" s="374">
        <f t="shared" si="29"/>
        <v>0</v>
      </c>
      <c r="CF87" s="374">
        <f t="shared" si="29"/>
        <v>0</v>
      </c>
      <c r="CG87" s="374">
        <f t="shared" si="29"/>
        <v>0</v>
      </c>
      <c r="CH87" s="374">
        <f t="shared" si="29"/>
        <v>0</v>
      </c>
      <c r="CI87" s="374">
        <f t="shared" si="29"/>
        <v>0</v>
      </c>
      <c r="CJ87" s="368"/>
      <c r="CK87" s="368"/>
      <c r="CL87" s="373"/>
      <c r="CM87" s="375"/>
      <c r="CN87" s="371" t="s">
        <v>176</v>
      </c>
      <c r="CO87" s="373"/>
      <c r="CP87" s="373"/>
      <c r="CQ87" s="374">
        <f t="shared" si="33"/>
        <v>0</v>
      </c>
      <c r="CR87" s="373"/>
      <c r="CS87" s="373"/>
      <c r="CT87" s="374">
        <f t="shared" si="34"/>
        <v>0</v>
      </c>
      <c r="CU87" s="375"/>
      <c r="CV87" s="368"/>
      <c r="CW87" s="368"/>
      <c r="CX87" s="368"/>
      <c r="CY87" s="368"/>
      <c r="CZ87" s="368"/>
      <c r="DA87" s="368"/>
      <c r="DB87" s="368"/>
      <c r="DC87" s="368"/>
      <c r="DD87" s="368"/>
      <c r="DE87" s="368"/>
      <c r="DF87" s="368"/>
      <c r="DG87" s="375"/>
      <c r="DH87" s="371" t="s">
        <v>176</v>
      </c>
      <c r="DI87" s="373"/>
      <c r="DJ87" s="373"/>
      <c r="DK87" s="374">
        <f t="shared" si="55"/>
        <v>0</v>
      </c>
      <c r="DL87" s="373"/>
      <c r="DM87" s="373"/>
      <c r="DN87" s="374">
        <f t="shared" si="35"/>
        <v>0</v>
      </c>
      <c r="DO87" s="368"/>
      <c r="DP87" s="371" t="str">
        <f t="shared" si="46"/>
        <v/>
      </c>
      <c r="DQ87" s="374">
        <f t="shared" si="47"/>
        <v>0</v>
      </c>
      <c r="DR87" s="374">
        <f t="shared" si="36"/>
        <v>0</v>
      </c>
      <c r="DS87" s="374">
        <f t="shared" si="37"/>
        <v>0</v>
      </c>
      <c r="DT87" s="374">
        <f t="shared" si="48"/>
        <v>0</v>
      </c>
      <c r="DU87" s="374">
        <f t="shared" si="49"/>
        <v>0</v>
      </c>
      <c r="DV87" s="374">
        <f>Deduct_dependent * COUNTIFS(Part_8!$A:$A, $EV87)</f>
        <v>0</v>
      </c>
      <c r="DW87" s="374">
        <f t="shared" si="38"/>
        <v>0</v>
      </c>
      <c r="DX87" s="374">
        <f t="shared" si="39"/>
        <v>0</v>
      </c>
      <c r="DY87" s="374">
        <f t="shared" si="40"/>
        <v>0</v>
      </c>
      <c r="DZ87" s="374">
        <f t="shared" si="41"/>
        <v>0</v>
      </c>
      <c r="EA87" s="373"/>
      <c r="EB87" s="373"/>
      <c r="EC87" s="373"/>
      <c r="ED87" s="374" t="str">
        <f t="shared" si="50"/>
        <v/>
      </c>
      <c r="EE87" s="374"/>
      <c r="EF87" s="374" t="str">
        <f>IF(AND($AN87 = "", $AO87 = "", $AP87 = "", $AQ87 = "", $AR87 = "", $AS87 = "", $AT87 = "", $AU87 = "", $AV87 = "", $AW87 = "", $AX87 = "", $AY87 = "", $AZ87 = "", $BA87 = "", $BB87 = "",
$BD87= "", $BE87 = "", $BF87 = "", $BG87 = "", $BH87 = "", $BI87 = "", $BJ87 = "", $BK87 = "", $BL87 = "", $BM87 = "", $BN87 = "", $BO87 = "", $BP87 = "", $BQ87 = "", $BR87 = ""), "",
IF($DZ87 &lt;= Claim_for_Reimbursement_CAT!$F$24, Claim_for_Reimbursement_CAT!$H$24,
IF(AND($DZ87 &gt;= Claim_for_Reimbursement_CAT!$D$25, $DZ87 &lt;= Claim_for_Reimbursement_CAT!$F$25), Claim_for_Reimbursement_CAT!$H$25,
IF(AND($DZ87 &gt;= Claim_for_Reimbursement_CAT!$D$26, $DZ87 &lt;= Claim_for_Reimbursement_CAT!$F$26), Claim_for_Reimbursement_CAT!$H$26,
IF(AND($DZ87 &gt;= Claim_for_Reimbursement_CAT!$D$27, $DZ87 &lt;= Claim_for_Reimbursement_CAT!$F$27), Claim_for_Reimbursement_CAT!$H$27,
IF(AND($DZ87 &gt;= Claim_for_Reimbursement_CAT!$D$28, $DZ87 &lt;= Claim_for_Reimbursement_CAT!$F$28), Claim_for_Reimbursement_CAT!$H$28,
IF(AND($DZ87 &gt;= Claim_for_Reimbursement_CAT!$D$29, $DZ87 &lt;= Claim_for_Reimbursement_CAT!$F$29), Claim_for_Reimbursement_CAT!$H$29,
IF(AND($DZ87 &gt;= Claim_for_Reimbursement_CAT!$D$30, $DZ87 &lt;= Claim_for_Reimbursement_CAT!$F$30), Claim_for_Reimbursement_CAT!$H$30,
IF(AND($DZ87 &gt;= Claim_for_Reimbursement_CAT!$D$31, $DZ87 &lt;= Claim_for_Reimbursement_CAT!$F$31), Claim_for_Reimbursement_CAT!$H$31,
IF(AND($DZ87 &gt;= Claim_for_Reimbursement_CAT!$D$32, $DZ87 &lt;= Claim_for_Reimbursement_CAT!$F$32), Claim_for_Reimbursement_CAT!$H$32,
IF(AND($DZ87 &gt;= Claim_for_Reimbursement_CAT!$D$33, $DZ87 &lt;= Claim_for_Reimbursement_CAT!$F$33), Claim_for_Reimbursement_CAT!$H$33,
IF(AND($DZ87 &gt;= Claim_for_Reimbursement_CAT!$D$34, $DZ87 &lt;= Claim_for_Reimbursement_CAT!$F$34), Claim_for_Reimbursement_CAT!$H$34, Claim_for_Reimbursement_CAT!$H$35))))))))))))</f>
        <v/>
      </c>
      <c r="EG87" s="373"/>
      <c r="EH87" s="373"/>
      <c r="EI87" s="373"/>
      <c r="EJ87" s="373"/>
      <c r="EK87" s="373"/>
      <c r="EL87" s="368"/>
      <c r="EM87" s="373"/>
      <c r="EN87" s="373"/>
      <c r="ES87" s="376" t="str">
        <f t="shared" si="42"/>
        <v/>
      </c>
      <c r="ET87" s="377" t="str">
        <f t="shared" si="51"/>
        <v xml:space="preserve">    </v>
      </c>
      <c r="EU87" s="377" t="str">
        <f t="shared" si="52"/>
        <v/>
      </c>
      <c r="EV87" s="377" t="str">
        <f t="shared" si="53"/>
        <v xml:space="preserve">82   </v>
      </c>
      <c r="EW87" s="378" t="str">
        <f>IF($H87 = "", "",
IF(OR($H87 = Lists_and_controls!$AO$9, $H87 = Lists_and_controls!$AO$11, $H87 = Lists_and_controls!$AO$14, $H87 = Lists_and_controls!$AO$16), MAX(Day_30),
IF(OR($H87 = Lists_and_controls!$AO$6, $H87 = Lists_and_controls!$AO$8, $H87 = Lists_and_controls!$AO$10, $H87 = Lists_and_controls!$AO$12, $H87 = Lists_and_controls!$AO$13, $H87 = Lists_and_controls!$AO$15, $H87 = Lists_and_controls!$AO$17), MAX(Day_31),
IF($H87 = Lists_and_controls!$AO$7, IF(INDEX(Leap_Year_YN, MATCH($G87, Year_2, 0)) = 1, MAX(Day_Feb_LY), MAX(Day_Feb) )))))</f>
        <v/>
      </c>
      <c r="EX87" s="377" t="str">
        <f t="shared" si="54"/>
        <v xml:space="preserve">  </v>
      </c>
      <c r="EY87" s="378"/>
    </row>
    <row r="88" spans="1:155" s="321" customFormat="1" ht="14" hidden="1" x14ac:dyDescent="0.3">
      <c r="A88" s="367">
        <v>83</v>
      </c>
      <c r="B88" s="368"/>
      <c r="C88" s="368"/>
      <c r="D88" s="368"/>
      <c r="E88" s="368"/>
      <c r="F88" s="368"/>
      <c r="G88" s="368"/>
      <c r="H88" s="368"/>
      <c r="I88" s="368"/>
      <c r="J88" s="369" t="str">
        <f t="shared" si="30"/>
        <v/>
      </c>
      <c r="K88" s="370" t="str">
        <f t="shared" si="31"/>
        <v/>
      </c>
      <c r="L88" s="368"/>
      <c r="M88" s="368"/>
      <c r="N88" s="368"/>
      <c r="O88" s="368"/>
      <c r="P88" s="368"/>
      <c r="Q88" s="368"/>
      <c r="R88" s="368"/>
      <c r="S88" s="371" t="str">
        <f t="shared" si="43"/>
        <v/>
      </c>
      <c r="T88" s="368"/>
      <c r="U88" s="368"/>
      <c r="V88" s="372"/>
      <c r="W88" s="372"/>
      <c r="X88" s="368"/>
      <c r="Y88" s="372"/>
      <c r="Z88" s="368"/>
      <c r="AA88" s="368"/>
      <c r="AB88" s="368"/>
      <c r="AC88" s="368"/>
      <c r="AD88" s="368"/>
      <c r="AE88" s="368"/>
      <c r="AF88" s="368"/>
      <c r="AG88" s="368"/>
      <c r="AH88" s="368"/>
      <c r="AI88" s="368"/>
      <c r="AJ88" s="368"/>
      <c r="AK88" s="373"/>
      <c r="AL88" s="368"/>
      <c r="AM88" s="373"/>
      <c r="AN88" s="373"/>
      <c r="AO88" s="373"/>
      <c r="AP88" s="373"/>
      <c r="AQ88" s="373"/>
      <c r="AR88" s="373"/>
      <c r="AS88" s="373"/>
      <c r="AT88" s="373"/>
      <c r="AU88" s="373"/>
      <c r="AV88" s="373"/>
      <c r="AW88" s="373"/>
      <c r="AX88" s="373"/>
      <c r="AY88" s="373"/>
      <c r="AZ88" s="373"/>
      <c r="BA88" s="373"/>
      <c r="BB88" s="373"/>
      <c r="BC88" s="374">
        <f t="shared" si="44"/>
        <v>0</v>
      </c>
      <c r="BD88" s="373"/>
      <c r="BE88" s="373"/>
      <c r="BF88" s="373"/>
      <c r="BG88" s="373"/>
      <c r="BH88" s="373"/>
      <c r="BI88" s="373"/>
      <c r="BJ88" s="373"/>
      <c r="BK88" s="373"/>
      <c r="BL88" s="373"/>
      <c r="BM88" s="373"/>
      <c r="BN88" s="373"/>
      <c r="BO88" s="373"/>
      <c r="BP88" s="373"/>
      <c r="BQ88" s="373"/>
      <c r="BR88" s="373"/>
      <c r="BS88" s="374">
        <f t="shared" si="32"/>
        <v>0</v>
      </c>
      <c r="BT88" s="374">
        <f t="shared" si="45"/>
        <v>0</v>
      </c>
      <c r="BU88" s="374">
        <f t="shared" si="45"/>
        <v>0</v>
      </c>
      <c r="BV88" s="374">
        <f t="shared" si="45"/>
        <v>0</v>
      </c>
      <c r="BW88" s="374">
        <f t="shared" si="45"/>
        <v>0</v>
      </c>
      <c r="BX88" s="374">
        <f t="shared" si="45"/>
        <v>0</v>
      </c>
      <c r="BY88" s="374">
        <f t="shared" si="45"/>
        <v>0</v>
      </c>
      <c r="BZ88" s="374">
        <f t="shared" si="45"/>
        <v>0</v>
      </c>
      <c r="CA88" s="374">
        <f t="shared" si="29"/>
        <v>0</v>
      </c>
      <c r="CB88" s="374">
        <f t="shared" si="29"/>
        <v>0</v>
      </c>
      <c r="CC88" s="374">
        <f t="shared" si="29"/>
        <v>0</v>
      </c>
      <c r="CD88" s="374">
        <f t="shared" si="29"/>
        <v>0</v>
      </c>
      <c r="CE88" s="374">
        <f t="shared" si="29"/>
        <v>0</v>
      </c>
      <c r="CF88" s="374">
        <f t="shared" si="29"/>
        <v>0</v>
      </c>
      <c r="CG88" s="374">
        <f t="shared" si="29"/>
        <v>0</v>
      </c>
      <c r="CH88" s="374">
        <f t="shared" si="29"/>
        <v>0</v>
      </c>
      <c r="CI88" s="374">
        <f t="shared" si="29"/>
        <v>0</v>
      </c>
      <c r="CJ88" s="368"/>
      <c r="CK88" s="368"/>
      <c r="CL88" s="373"/>
      <c r="CM88" s="375"/>
      <c r="CN88" s="371" t="s">
        <v>176</v>
      </c>
      <c r="CO88" s="373"/>
      <c r="CP88" s="373"/>
      <c r="CQ88" s="374">
        <f t="shared" si="33"/>
        <v>0</v>
      </c>
      <c r="CR88" s="373"/>
      <c r="CS88" s="373"/>
      <c r="CT88" s="374">
        <f t="shared" si="34"/>
        <v>0</v>
      </c>
      <c r="CU88" s="375"/>
      <c r="CV88" s="368"/>
      <c r="CW88" s="368"/>
      <c r="CX88" s="368"/>
      <c r="CY88" s="368"/>
      <c r="CZ88" s="368"/>
      <c r="DA88" s="368"/>
      <c r="DB88" s="368"/>
      <c r="DC88" s="368"/>
      <c r="DD88" s="368"/>
      <c r="DE88" s="368"/>
      <c r="DF88" s="368"/>
      <c r="DG88" s="375"/>
      <c r="DH88" s="371" t="s">
        <v>176</v>
      </c>
      <c r="DI88" s="373"/>
      <c r="DJ88" s="373"/>
      <c r="DK88" s="374">
        <f t="shared" si="55"/>
        <v>0</v>
      </c>
      <c r="DL88" s="373"/>
      <c r="DM88" s="373"/>
      <c r="DN88" s="374">
        <f t="shared" si="35"/>
        <v>0</v>
      </c>
      <c r="DO88" s="368"/>
      <c r="DP88" s="371" t="str">
        <f t="shared" si="46"/>
        <v/>
      </c>
      <c r="DQ88" s="374">
        <f t="shared" si="47"/>
        <v>0</v>
      </c>
      <c r="DR88" s="374">
        <f t="shared" si="36"/>
        <v>0</v>
      </c>
      <c r="DS88" s="374">
        <f t="shared" si="37"/>
        <v>0</v>
      </c>
      <c r="DT88" s="374">
        <f t="shared" si="48"/>
        <v>0</v>
      </c>
      <c r="DU88" s="374">
        <f t="shared" si="49"/>
        <v>0</v>
      </c>
      <c r="DV88" s="374">
        <f>Deduct_dependent * COUNTIFS(Part_8!$A:$A, $EV88)</f>
        <v>0</v>
      </c>
      <c r="DW88" s="374">
        <f t="shared" si="38"/>
        <v>0</v>
      </c>
      <c r="DX88" s="374">
        <f t="shared" si="39"/>
        <v>0</v>
      </c>
      <c r="DY88" s="374">
        <f t="shared" si="40"/>
        <v>0</v>
      </c>
      <c r="DZ88" s="374">
        <f t="shared" si="41"/>
        <v>0</v>
      </c>
      <c r="EA88" s="373"/>
      <c r="EB88" s="373"/>
      <c r="EC88" s="373"/>
      <c r="ED88" s="374" t="str">
        <f t="shared" si="50"/>
        <v/>
      </c>
      <c r="EE88" s="374"/>
      <c r="EF88" s="374" t="str">
        <f>IF(AND($AN88 = "", $AO88 = "", $AP88 = "", $AQ88 = "", $AR88 = "", $AS88 = "", $AT88 = "", $AU88 = "", $AV88 = "", $AW88 = "", $AX88 = "", $AY88 = "", $AZ88 = "", $BA88 = "", $BB88 = "",
$BD88= "", $BE88 = "", $BF88 = "", $BG88 = "", $BH88 = "", $BI88 = "", $BJ88 = "", $BK88 = "", $BL88 = "", $BM88 = "", $BN88 = "", $BO88 = "", $BP88 = "", $BQ88 = "", $BR88 = ""), "",
IF($DZ88 &lt;= Claim_for_Reimbursement_CAT!$F$24, Claim_for_Reimbursement_CAT!$H$24,
IF(AND($DZ88 &gt;= Claim_for_Reimbursement_CAT!$D$25, $DZ88 &lt;= Claim_for_Reimbursement_CAT!$F$25), Claim_for_Reimbursement_CAT!$H$25,
IF(AND($DZ88 &gt;= Claim_for_Reimbursement_CAT!$D$26, $DZ88 &lt;= Claim_for_Reimbursement_CAT!$F$26), Claim_for_Reimbursement_CAT!$H$26,
IF(AND($DZ88 &gt;= Claim_for_Reimbursement_CAT!$D$27, $DZ88 &lt;= Claim_for_Reimbursement_CAT!$F$27), Claim_for_Reimbursement_CAT!$H$27,
IF(AND($DZ88 &gt;= Claim_for_Reimbursement_CAT!$D$28, $DZ88 &lt;= Claim_for_Reimbursement_CAT!$F$28), Claim_for_Reimbursement_CAT!$H$28,
IF(AND($DZ88 &gt;= Claim_for_Reimbursement_CAT!$D$29, $DZ88 &lt;= Claim_for_Reimbursement_CAT!$F$29), Claim_for_Reimbursement_CAT!$H$29,
IF(AND($DZ88 &gt;= Claim_for_Reimbursement_CAT!$D$30, $DZ88 &lt;= Claim_for_Reimbursement_CAT!$F$30), Claim_for_Reimbursement_CAT!$H$30,
IF(AND($DZ88 &gt;= Claim_for_Reimbursement_CAT!$D$31, $DZ88 &lt;= Claim_for_Reimbursement_CAT!$F$31), Claim_for_Reimbursement_CAT!$H$31,
IF(AND($DZ88 &gt;= Claim_for_Reimbursement_CAT!$D$32, $DZ88 &lt;= Claim_for_Reimbursement_CAT!$F$32), Claim_for_Reimbursement_CAT!$H$32,
IF(AND($DZ88 &gt;= Claim_for_Reimbursement_CAT!$D$33, $DZ88 &lt;= Claim_for_Reimbursement_CAT!$F$33), Claim_for_Reimbursement_CAT!$H$33,
IF(AND($DZ88 &gt;= Claim_for_Reimbursement_CAT!$D$34, $DZ88 &lt;= Claim_for_Reimbursement_CAT!$F$34), Claim_for_Reimbursement_CAT!$H$34, Claim_for_Reimbursement_CAT!$H$35))))))))))))</f>
        <v/>
      </c>
      <c r="EG88" s="373"/>
      <c r="EH88" s="373"/>
      <c r="EI88" s="373"/>
      <c r="EJ88" s="373"/>
      <c r="EK88" s="373"/>
      <c r="EL88" s="368"/>
      <c r="EM88" s="373"/>
      <c r="EN88" s="373"/>
      <c r="ES88" s="376" t="str">
        <f t="shared" si="42"/>
        <v/>
      </c>
      <c r="ET88" s="377" t="str">
        <f t="shared" si="51"/>
        <v xml:space="preserve">    </v>
      </c>
      <c r="EU88" s="377" t="str">
        <f t="shared" si="52"/>
        <v/>
      </c>
      <c r="EV88" s="377" t="str">
        <f t="shared" si="53"/>
        <v xml:space="preserve">83   </v>
      </c>
      <c r="EW88" s="378" t="str">
        <f>IF($H88 = "", "",
IF(OR($H88 = Lists_and_controls!$AO$9, $H88 = Lists_and_controls!$AO$11, $H88 = Lists_and_controls!$AO$14, $H88 = Lists_and_controls!$AO$16), MAX(Day_30),
IF(OR($H88 = Lists_and_controls!$AO$6, $H88 = Lists_and_controls!$AO$8, $H88 = Lists_and_controls!$AO$10, $H88 = Lists_and_controls!$AO$12, $H88 = Lists_and_controls!$AO$13, $H88 = Lists_and_controls!$AO$15, $H88 = Lists_and_controls!$AO$17), MAX(Day_31),
IF($H88 = Lists_and_controls!$AO$7, IF(INDEX(Leap_Year_YN, MATCH($G88, Year_2, 0)) = 1, MAX(Day_Feb_LY), MAX(Day_Feb) )))))</f>
        <v/>
      </c>
      <c r="EX88" s="377" t="str">
        <f t="shared" si="54"/>
        <v xml:space="preserve">  </v>
      </c>
      <c r="EY88" s="378"/>
    </row>
    <row r="89" spans="1:155" s="321" customFormat="1" ht="14" hidden="1" x14ac:dyDescent="0.3">
      <c r="A89" s="367">
        <v>84</v>
      </c>
      <c r="B89" s="368"/>
      <c r="C89" s="368"/>
      <c r="D89" s="368"/>
      <c r="E89" s="368"/>
      <c r="F89" s="368"/>
      <c r="G89" s="368"/>
      <c r="H89" s="368"/>
      <c r="I89" s="368"/>
      <c r="J89" s="369" t="str">
        <f t="shared" si="30"/>
        <v/>
      </c>
      <c r="K89" s="370" t="str">
        <f t="shared" si="31"/>
        <v/>
      </c>
      <c r="L89" s="368"/>
      <c r="M89" s="368"/>
      <c r="N89" s="368"/>
      <c r="O89" s="368"/>
      <c r="P89" s="368"/>
      <c r="Q89" s="368"/>
      <c r="R89" s="368"/>
      <c r="S89" s="371" t="str">
        <f t="shared" si="43"/>
        <v/>
      </c>
      <c r="T89" s="368"/>
      <c r="U89" s="368"/>
      <c r="V89" s="372"/>
      <c r="W89" s="372"/>
      <c r="X89" s="368"/>
      <c r="Y89" s="372"/>
      <c r="Z89" s="368"/>
      <c r="AA89" s="368"/>
      <c r="AB89" s="368"/>
      <c r="AC89" s="368"/>
      <c r="AD89" s="368"/>
      <c r="AE89" s="368"/>
      <c r="AF89" s="368"/>
      <c r="AG89" s="368"/>
      <c r="AH89" s="368"/>
      <c r="AI89" s="368"/>
      <c r="AJ89" s="368"/>
      <c r="AK89" s="373"/>
      <c r="AL89" s="368"/>
      <c r="AM89" s="373"/>
      <c r="AN89" s="373"/>
      <c r="AO89" s="373"/>
      <c r="AP89" s="373"/>
      <c r="AQ89" s="373"/>
      <c r="AR89" s="373"/>
      <c r="AS89" s="373"/>
      <c r="AT89" s="373"/>
      <c r="AU89" s="373"/>
      <c r="AV89" s="373"/>
      <c r="AW89" s="373"/>
      <c r="AX89" s="373"/>
      <c r="AY89" s="373"/>
      <c r="AZ89" s="373"/>
      <c r="BA89" s="373"/>
      <c r="BB89" s="373"/>
      <c r="BC89" s="374">
        <f t="shared" si="44"/>
        <v>0</v>
      </c>
      <c r="BD89" s="373"/>
      <c r="BE89" s="373"/>
      <c r="BF89" s="373"/>
      <c r="BG89" s="373"/>
      <c r="BH89" s="373"/>
      <c r="BI89" s="373"/>
      <c r="BJ89" s="373"/>
      <c r="BK89" s="373"/>
      <c r="BL89" s="373"/>
      <c r="BM89" s="373"/>
      <c r="BN89" s="373"/>
      <c r="BO89" s="373"/>
      <c r="BP89" s="373"/>
      <c r="BQ89" s="373"/>
      <c r="BR89" s="373"/>
      <c r="BS89" s="374">
        <f t="shared" si="32"/>
        <v>0</v>
      </c>
      <c r="BT89" s="374">
        <f t="shared" si="45"/>
        <v>0</v>
      </c>
      <c r="BU89" s="374">
        <f t="shared" si="45"/>
        <v>0</v>
      </c>
      <c r="BV89" s="374">
        <f t="shared" si="45"/>
        <v>0</v>
      </c>
      <c r="BW89" s="374">
        <f t="shared" si="45"/>
        <v>0</v>
      </c>
      <c r="BX89" s="374">
        <f t="shared" si="45"/>
        <v>0</v>
      </c>
      <c r="BY89" s="374">
        <f t="shared" si="45"/>
        <v>0</v>
      </c>
      <c r="BZ89" s="374">
        <f t="shared" si="45"/>
        <v>0</v>
      </c>
      <c r="CA89" s="374">
        <f t="shared" si="29"/>
        <v>0</v>
      </c>
      <c r="CB89" s="374">
        <f t="shared" si="29"/>
        <v>0</v>
      </c>
      <c r="CC89" s="374">
        <f t="shared" si="29"/>
        <v>0</v>
      </c>
      <c r="CD89" s="374">
        <f t="shared" si="29"/>
        <v>0</v>
      </c>
      <c r="CE89" s="374">
        <f t="shared" si="29"/>
        <v>0</v>
      </c>
      <c r="CF89" s="374">
        <f t="shared" si="29"/>
        <v>0</v>
      </c>
      <c r="CG89" s="374">
        <f t="shared" si="29"/>
        <v>0</v>
      </c>
      <c r="CH89" s="374">
        <f t="shared" si="29"/>
        <v>0</v>
      </c>
      <c r="CI89" s="374">
        <f t="shared" si="29"/>
        <v>0</v>
      </c>
      <c r="CJ89" s="368"/>
      <c r="CK89" s="368"/>
      <c r="CL89" s="373"/>
      <c r="CM89" s="375"/>
      <c r="CN89" s="371" t="s">
        <v>176</v>
      </c>
      <c r="CO89" s="373"/>
      <c r="CP89" s="373"/>
      <c r="CQ89" s="374">
        <f t="shared" si="33"/>
        <v>0</v>
      </c>
      <c r="CR89" s="373"/>
      <c r="CS89" s="373"/>
      <c r="CT89" s="374">
        <f t="shared" si="34"/>
        <v>0</v>
      </c>
      <c r="CU89" s="375"/>
      <c r="CV89" s="368"/>
      <c r="CW89" s="368"/>
      <c r="CX89" s="368"/>
      <c r="CY89" s="368"/>
      <c r="CZ89" s="368"/>
      <c r="DA89" s="368"/>
      <c r="DB89" s="368"/>
      <c r="DC89" s="368"/>
      <c r="DD89" s="368"/>
      <c r="DE89" s="368"/>
      <c r="DF89" s="368"/>
      <c r="DG89" s="375"/>
      <c r="DH89" s="371" t="s">
        <v>176</v>
      </c>
      <c r="DI89" s="373"/>
      <c r="DJ89" s="373"/>
      <c r="DK89" s="374">
        <f t="shared" si="55"/>
        <v>0</v>
      </c>
      <c r="DL89" s="373"/>
      <c r="DM89" s="373"/>
      <c r="DN89" s="374">
        <f t="shared" si="35"/>
        <v>0</v>
      </c>
      <c r="DO89" s="368"/>
      <c r="DP89" s="371" t="str">
        <f t="shared" si="46"/>
        <v/>
      </c>
      <c r="DQ89" s="374">
        <f t="shared" si="47"/>
        <v>0</v>
      </c>
      <c r="DR89" s="374">
        <f t="shared" si="36"/>
        <v>0</v>
      </c>
      <c r="DS89" s="374">
        <f t="shared" si="37"/>
        <v>0</v>
      </c>
      <c r="DT89" s="374">
        <f t="shared" si="48"/>
        <v>0</v>
      </c>
      <c r="DU89" s="374">
        <f t="shared" si="49"/>
        <v>0</v>
      </c>
      <c r="DV89" s="374">
        <f>Deduct_dependent * COUNTIFS(Part_8!$A:$A, $EV89)</f>
        <v>0</v>
      </c>
      <c r="DW89" s="374">
        <f t="shared" si="38"/>
        <v>0</v>
      </c>
      <c r="DX89" s="374">
        <f t="shared" si="39"/>
        <v>0</v>
      </c>
      <c r="DY89" s="374">
        <f t="shared" si="40"/>
        <v>0</v>
      </c>
      <c r="DZ89" s="374">
        <f t="shared" si="41"/>
        <v>0</v>
      </c>
      <c r="EA89" s="373"/>
      <c r="EB89" s="373"/>
      <c r="EC89" s="373"/>
      <c r="ED89" s="374" t="str">
        <f t="shared" si="50"/>
        <v/>
      </c>
      <c r="EE89" s="374"/>
      <c r="EF89" s="374" t="str">
        <f>IF(AND($AN89 = "", $AO89 = "", $AP89 = "", $AQ89 = "", $AR89 = "", $AS89 = "", $AT89 = "", $AU89 = "", $AV89 = "", $AW89 = "", $AX89 = "", $AY89 = "", $AZ89 = "", $BA89 = "", $BB89 = "",
$BD89= "", $BE89 = "", $BF89 = "", $BG89 = "", $BH89 = "", $BI89 = "", $BJ89 = "", $BK89 = "", $BL89 = "", $BM89 = "", $BN89 = "", $BO89 = "", $BP89 = "", $BQ89 = "", $BR89 = ""), "",
IF($DZ89 &lt;= Claim_for_Reimbursement_CAT!$F$24, Claim_for_Reimbursement_CAT!$H$24,
IF(AND($DZ89 &gt;= Claim_for_Reimbursement_CAT!$D$25, $DZ89 &lt;= Claim_for_Reimbursement_CAT!$F$25), Claim_for_Reimbursement_CAT!$H$25,
IF(AND($DZ89 &gt;= Claim_for_Reimbursement_CAT!$D$26, $DZ89 &lt;= Claim_for_Reimbursement_CAT!$F$26), Claim_for_Reimbursement_CAT!$H$26,
IF(AND($DZ89 &gt;= Claim_for_Reimbursement_CAT!$D$27, $DZ89 &lt;= Claim_for_Reimbursement_CAT!$F$27), Claim_for_Reimbursement_CAT!$H$27,
IF(AND($DZ89 &gt;= Claim_for_Reimbursement_CAT!$D$28, $DZ89 &lt;= Claim_for_Reimbursement_CAT!$F$28), Claim_for_Reimbursement_CAT!$H$28,
IF(AND($DZ89 &gt;= Claim_for_Reimbursement_CAT!$D$29, $DZ89 &lt;= Claim_for_Reimbursement_CAT!$F$29), Claim_for_Reimbursement_CAT!$H$29,
IF(AND($DZ89 &gt;= Claim_for_Reimbursement_CAT!$D$30, $DZ89 &lt;= Claim_for_Reimbursement_CAT!$F$30), Claim_for_Reimbursement_CAT!$H$30,
IF(AND($DZ89 &gt;= Claim_for_Reimbursement_CAT!$D$31, $DZ89 &lt;= Claim_for_Reimbursement_CAT!$F$31), Claim_for_Reimbursement_CAT!$H$31,
IF(AND($DZ89 &gt;= Claim_for_Reimbursement_CAT!$D$32, $DZ89 &lt;= Claim_for_Reimbursement_CAT!$F$32), Claim_for_Reimbursement_CAT!$H$32,
IF(AND($DZ89 &gt;= Claim_for_Reimbursement_CAT!$D$33, $DZ89 &lt;= Claim_for_Reimbursement_CAT!$F$33), Claim_for_Reimbursement_CAT!$H$33,
IF(AND($DZ89 &gt;= Claim_for_Reimbursement_CAT!$D$34, $DZ89 &lt;= Claim_for_Reimbursement_CAT!$F$34), Claim_for_Reimbursement_CAT!$H$34, Claim_for_Reimbursement_CAT!$H$35))))))))))))</f>
        <v/>
      </c>
      <c r="EG89" s="373"/>
      <c r="EH89" s="373"/>
      <c r="EI89" s="373"/>
      <c r="EJ89" s="373"/>
      <c r="EK89" s="373"/>
      <c r="EL89" s="368"/>
      <c r="EM89" s="373"/>
      <c r="EN89" s="373"/>
      <c r="ES89" s="376" t="str">
        <f t="shared" si="42"/>
        <v/>
      </c>
      <c r="ET89" s="377" t="str">
        <f t="shared" si="51"/>
        <v xml:space="preserve">    </v>
      </c>
      <c r="EU89" s="377" t="str">
        <f t="shared" si="52"/>
        <v/>
      </c>
      <c r="EV89" s="377" t="str">
        <f t="shared" si="53"/>
        <v xml:space="preserve">84   </v>
      </c>
      <c r="EW89" s="378" t="str">
        <f>IF($H89 = "", "",
IF(OR($H89 = Lists_and_controls!$AO$9, $H89 = Lists_and_controls!$AO$11, $H89 = Lists_and_controls!$AO$14, $H89 = Lists_and_controls!$AO$16), MAX(Day_30),
IF(OR($H89 = Lists_and_controls!$AO$6, $H89 = Lists_and_controls!$AO$8, $H89 = Lists_and_controls!$AO$10, $H89 = Lists_and_controls!$AO$12, $H89 = Lists_and_controls!$AO$13, $H89 = Lists_and_controls!$AO$15, $H89 = Lists_and_controls!$AO$17), MAX(Day_31),
IF($H89 = Lists_and_controls!$AO$7, IF(INDEX(Leap_Year_YN, MATCH($G89, Year_2, 0)) = 1, MAX(Day_Feb_LY), MAX(Day_Feb) )))))</f>
        <v/>
      </c>
      <c r="EX89" s="377" t="str">
        <f t="shared" si="54"/>
        <v xml:space="preserve">  </v>
      </c>
      <c r="EY89" s="378"/>
    </row>
    <row r="90" spans="1:155" s="321" customFormat="1" ht="14" hidden="1" x14ac:dyDescent="0.3">
      <c r="A90" s="367">
        <v>85</v>
      </c>
      <c r="B90" s="368"/>
      <c r="C90" s="368"/>
      <c r="D90" s="368"/>
      <c r="E90" s="368"/>
      <c r="F90" s="368"/>
      <c r="G90" s="368"/>
      <c r="H90" s="368"/>
      <c r="I90" s="368"/>
      <c r="J90" s="369" t="str">
        <f t="shared" si="30"/>
        <v/>
      </c>
      <c r="K90" s="370" t="str">
        <f t="shared" si="31"/>
        <v/>
      </c>
      <c r="L90" s="368"/>
      <c r="M90" s="368"/>
      <c r="N90" s="368"/>
      <c r="O90" s="368"/>
      <c r="P90" s="368"/>
      <c r="Q90" s="368"/>
      <c r="R90" s="368"/>
      <c r="S90" s="371" t="str">
        <f t="shared" si="43"/>
        <v/>
      </c>
      <c r="T90" s="368"/>
      <c r="U90" s="368"/>
      <c r="V90" s="372"/>
      <c r="W90" s="372"/>
      <c r="X90" s="368"/>
      <c r="Y90" s="372"/>
      <c r="Z90" s="368"/>
      <c r="AA90" s="368"/>
      <c r="AB90" s="368"/>
      <c r="AC90" s="368"/>
      <c r="AD90" s="368"/>
      <c r="AE90" s="368"/>
      <c r="AF90" s="368"/>
      <c r="AG90" s="368"/>
      <c r="AH90" s="368"/>
      <c r="AI90" s="368"/>
      <c r="AJ90" s="368"/>
      <c r="AK90" s="373"/>
      <c r="AL90" s="368"/>
      <c r="AM90" s="373"/>
      <c r="AN90" s="373"/>
      <c r="AO90" s="373"/>
      <c r="AP90" s="373"/>
      <c r="AQ90" s="373"/>
      <c r="AR90" s="373"/>
      <c r="AS90" s="373"/>
      <c r="AT90" s="373"/>
      <c r="AU90" s="373"/>
      <c r="AV90" s="373"/>
      <c r="AW90" s="373"/>
      <c r="AX90" s="373"/>
      <c r="AY90" s="373"/>
      <c r="AZ90" s="373"/>
      <c r="BA90" s="373"/>
      <c r="BB90" s="373"/>
      <c r="BC90" s="374">
        <f t="shared" si="44"/>
        <v>0</v>
      </c>
      <c r="BD90" s="373"/>
      <c r="BE90" s="373"/>
      <c r="BF90" s="373"/>
      <c r="BG90" s="373"/>
      <c r="BH90" s="373"/>
      <c r="BI90" s="373"/>
      <c r="BJ90" s="373"/>
      <c r="BK90" s="373"/>
      <c r="BL90" s="373"/>
      <c r="BM90" s="373"/>
      <c r="BN90" s="373"/>
      <c r="BO90" s="373"/>
      <c r="BP90" s="373"/>
      <c r="BQ90" s="373"/>
      <c r="BR90" s="373"/>
      <c r="BS90" s="374">
        <f t="shared" si="32"/>
        <v>0</v>
      </c>
      <c r="BT90" s="374">
        <f t="shared" si="45"/>
        <v>0</v>
      </c>
      <c r="BU90" s="374">
        <f t="shared" si="45"/>
        <v>0</v>
      </c>
      <c r="BV90" s="374">
        <f t="shared" si="45"/>
        <v>0</v>
      </c>
      <c r="BW90" s="374">
        <f t="shared" si="45"/>
        <v>0</v>
      </c>
      <c r="BX90" s="374">
        <f t="shared" si="45"/>
        <v>0</v>
      </c>
      <c r="BY90" s="374">
        <f t="shared" si="45"/>
        <v>0</v>
      </c>
      <c r="BZ90" s="374">
        <f t="shared" si="45"/>
        <v>0</v>
      </c>
      <c r="CA90" s="374">
        <f t="shared" si="29"/>
        <v>0</v>
      </c>
      <c r="CB90" s="374">
        <f t="shared" si="29"/>
        <v>0</v>
      </c>
      <c r="CC90" s="374">
        <f t="shared" si="29"/>
        <v>0</v>
      </c>
      <c r="CD90" s="374">
        <f t="shared" si="29"/>
        <v>0</v>
      </c>
      <c r="CE90" s="374">
        <f t="shared" si="29"/>
        <v>0</v>
      </c>
      <c r="CF90" s="374">
        <f t="shared" si="29"/>
        <v>0</v>
      </c>
      <c r="CG90" s="374">
        <f t="shared" si="29"/>
        <v>0</v>
      </c>
      <c r="CH90" s="374">
        <f t="shared" si="29"/>
        <v>0</v>
      </c>
      <c r="CI90" s="374">
        <f t="shared" si="29"/>
        <v>0</v>
      </c>
      <c r="CJ90" s="368"/>
      <c r="CK90" s="368"/>
      <c r="CL90" s="373"/>
      <c r="CM90" s="375"/>
      <c r="CN90" s="371" t="s">
        <v>176</v>
      </c>
      <c r="CO90" s="373"/>
      <c r="CP90" s="373"/>
      <c r="CQ90" s="374">
        <f t="shared" si="33"/>
        <v>0</v>
      </c>
      <c r="CR90" s="373"/>
      <c r="CS90" s="373"/>
      <c r="CT90" s="374">
        <f t="shared" si="34"/>
        <v>0</v>
      </c>
      <c r="CU90" s="375"/>
      <c r="CV90" s="368"/>
      <c r="CW90" s="368"/>
      <c r="CX90" s="368"/>
      <c r="CY90" s="368"/>
      <c r="CZ90" s="368"/>
      <c r="DA90" s="368"/>
      <c r="DB90" s="368"/>
      <c r="DC90" s="368"/>
      <c r="DD90" s="368"/>
      <c r="DE90" s="368"/>
      <c r="DF90" s="368"/>
      <c r="DG90" s="375"/>
      <c r="DH90" s="371" t="s">
        <v>176</v>
      </c>
      <c r="DI90" s="373"/>
      <c r="DJ90" s="373"/>
      <c r="DK90" s="374">
        <f t="shared" si="55"/>
        <v>0</v>
      </c>
      <c r="DL90" s="373"/>
      <c r="DM90" s="373"/>
      <c r="DN90" s="374">
        <f t="shared" si="35"/>
        <v>0</v>
      </c>
      <c r="DO90" s="368"/>
      <c r="DP90" s="371" t="str">
        <f t="shared" si="46"/>
        <v/>
      </c>
      <c r="DQ90" s="374">
        <f t="shared" si="47"/>
        <v>0</v>
      </c>
      <c r="DR90" s="374">
        <f t="shared" si="36"/>
        <v>0</v>
      </c>
      <c r="DS90" s="374">
        <f t="shared" si="37"/>
        <v>0</v>
      </c>
      <c r="DT90" s="374">
        <f t="shared" si="48"/>
        <v>0</v>
      </c>
      <c r="DU90" s="374">
        <f t="shared" si="49"/>
        <v>0</v>
      </c>
      <c r="DV90" s="374">
        <f>Deduct_dependent * COUNTIFS(Part_8!$A:$A, $EV90)</f>
        <v>0</v>
      </c>
      <c r="DW90" s="374">
        <f t="shared" si="38"/>
        <v>0</v>
      </c>
      <c r="DX90" s="374">
        <f t="shared" si="39"/>
        <v>0</v>
      </c>
      <c r="DY90" s="374">
        <f t="shared" si="40"/>
        <v>0</v>
      </c>
      <c r="DZ90" s="374">
        <f t="shared" si="41"/>
        <v>0</v>
      </c>
      <c r="EA90" s="373"/>
      <c r="EB90" s="373"/>
      <c r="EC90" s="373"/>
      <c r="ED90" s="374" t="str">
        <f t="shared" si="50"/>
        <v/>
      </c>
      <c r="EE90" s="374"/>
      <c r="EF90" s="374" t="str">
        <f>IF(AND($AN90 = "", $AO90 = "", $AP90 = "", $AQ90 = "", $AR90 = "", $AS90 = "", $AT90 = "", $AU90 = "", $AV90 = "", $AW90 = "", $AX90 = "", $AY90 = "", $AZ90 = "", $BA90 = "", $BB90 = "",
$BD90= "", $BE90 = "", $BF90 = "", $BG90 = "", $BH90 = "", $BI90 = "", $BJ90 = "", $BK90 = "", $BL90 = "", $BM90 = "", $BN90 = "", $BO90 = "", $BP90 = "", $BQ90 = "", $BR90 = ""), "",
IF($DZ90 &lt;= Claim_for_Reimbursement_CAT!$F$24, Claim_for_Reimbursement_CAT!$H$24,
IF(AND($DZ90 &gt;= Claim_for_Reimbursement_CAT!$D$25, $DZ90 &lt;= Claim_for_Reimbursement_CAT!$F$25), Claim_for_Reimbursement_CAT!$H$25,
IF(AND($DZ90 &gt;= Claim_for_Reimbursement_CAT!$D$26, $DZ90 &lt;= Claim_for_Reimbursement_CAT!$F$26), Claim_for_Reimbursement_CAT!$H$26,
IF(AND($DZ90 &gt;= Claim_for_Reimbursement_CAT!$D$27, $DZ90 &lt;= Claim_for_Reimbursement_CAT!$F$27), Claim_for_Reimbursement_CAT!$H$27,
IF(AND($DZ90 &gt;= Claim_for_Reimbursement_CAT!$D$28, $DZ90 &lt;= Claim_for_Reimbursement_CAT!$F$28), Claim_for_Reimbursement_CAT!$H$28,
IF(AND($DZ90 &gt;= Claim_for_Reimbursement_CAT!$D$29, $DZ90 &lt;= Claim_for_Reimbursement_CAT!$F$29), Claim_for_Reimbursement_CAT!$H$29,
IF(AND($DZ90 &gt;= Claim_for_Reimbursement_CAT!$D$30, $DZ90 &lt;= Claim_for_Reimbursement_CAT!$F$30), Claim_for_Reimbursement_CAT!$H$30,
IF(AND($DZ90 &gt;= Claim_for_Reimbursement_CAT!$D$31, $DZ90 &lt;= Claim_for_Reimbursement_CAT!$F$31), Claim_for_Reimbursement_CAT!$H$31,
IF(AND($DZ90 &gt;= Claim_for_Reimbursement_CAT!$D$32, $DZ90 &lt;= Claim_for_Reimbursement_CAT!$F$32), Claim_for_Reimbursement_CAT!$H$32,
IF(AND($DZ90 &gt;= Claim_for_Reimbursement_CAT!$D$33, $DZ90 &lt;= Claim_for_Reimbursement_CAT!$F$33), Claim_for_Reimbursement_CAT!$H$33,
IF(AND($DZ90 &gt;= Claim_for_Reimbursement_CAT!$D$34, $DZ90 &lt;= Claim_for_Reimbursement_CAT!$F$34), Claim_for_Reimbursement_CAT!$H$34, Claim_for_Reimbursement_CAT!$H$35))))))))))))</f>
        <v/>
      </c>
      <c r="EG90" s="373"/>
      <c r="EH90" s="373"/>
      <c r="EI90" s="373"/>
      <c r="EJ90" s="373"/>
      <c r="EK90" s="373"/>
      <c r="EL90" s="368"/>
      <c r="EM90" s="373"/>
      <c r="EN90" s="373"/>
      <c r="ES90" s="376" t="str">
        <f t="shared" si="42"/>
        <v/>
      </c>
      <c r="ET90" s="377" t="str">
        <f t="shared" si="51"/>
        <v xml:space="preserve">    </v>
      </c>
      <c r="EU90" s="377" t="str">
        <f t="shared" si="52"/>
        <v/>
      </c>
      <c r="EV90" s="377" t="str">
        <f t="shared" si="53"/>
        <v xml:space="preserve">85   </v>
      </c>
      <c r="EW90" s="378" t="str">
        <f>IF($H90 = "", "",
IF(OR($H90 = Lists_and_controls!$AO$9, $H90 = Lists_and_controls!$AO$11, $H90 = Lists_and_controls!$AO$14, $H90 = Lists_and_controls!$AO$16), MAX(Day_30),
IF(OR($H90 = Lists_and_controls!$AO$6, $H90 = Lists_and_controls!$AO$8, $H90 = Lists_and_controls!$AO$10, $H90 = Lists_and_controls!$AO$12, $H90 = Lists_and_controls!$AO$13, $H90 = Lists_and_controls!$AO$15, $H90 = Lists_and_controls!$AO$17), MAX(Day_31),
IF($H90 = Lists_and_controls!$AO$7, IF(INDEX(Leap_Year_YN, MATCH($G90, Year_2, 0)) = 1, MAX(Day_Feb_LY), MAX(Day_Feb) )))))</f>
        <v/>
      </c>
      <c r="EX90" s="377" t="str">
        <f t="shared" si="54"/>
        <v xml:space="preserve">  </v>
      </c>
      <c r="EY90" s="378"/>
    </row>
    <row r="91" spans="1:155" s="321" customFormat="1" ht="14" hidden="1" x14ac:dyDescent="0.3">
      <c r="A91" s="367">
        <v>86</v>
      </c>
      <c r="B91" s="368"/>
      <c r="C91" s="368"/>
      <c r="D91" s="368"/>
      <c r="E91" s="368"/>
      <c r="F91" s="368"/>
      <c r="G91" s="368"/>
      <c r="H91" s="368"/>
      <c r="I91" s="368"/>
      <c r="J91" s="369" t="str">
        <f t="shared" si="30"/>
        <v/>
      </c>
      <c r="K91" s="370" t="str">
        <f t="shared" si="31"/>
        <v/>
      </c>
      <c r="L91" s="368"/>
      <c r="M91" s="368"/>
      <c r="N91" s="368"/>
      <c r="O91" s="368"/>
      <c r="P91" s="368"/>
      <c r="Q91" s="368"/>
      <c r="R91" s="368"/>
      <c r="S91" s="371" t="str">
        <f t="shared" si="43"/>
        <v/>
      </c>
      <c r="T91" s="368"/>
      <c r="U91" s="368"/>
      <c r="V91" s="372"/>
      <c r="W91" s="372"/>
      <c r="X91" s="368"/>
      <c r="Y91" s="372"/>
      <c r="Z91" s="368"/>
      <c r="AA91" s="368"/>
      <c r="AB91" s="368"/>
      <c r="AC91" s="368"/>
      <c r="AD91" s="368"/>
      <c r="AE91" s="368"/>
      <c r="AF91" s="368"/>
      <c r="AG91" s="368"/>
      <c r="AH91" s="368"/>
      <c r="AI91" s="368"/>
      <c r="AJ91" s="368"/>
      <c r="AK91" s="373"/>
      <c r="AL91" s="368"/>
      <c r="AM91" s="373"/>
      <c r="AN91" s="373"/>
      <c r="AO91" s="373"/>
      <c r="AP91" s="373"/>
      <c r="AQ91" s="373"/>
      <c r="AR91" s="373"/>
      <c r="AS91" s="373"/>
      <c r="AT91" s="373"/>
      <c r="AU91" s="373"/>
      <c r="AV91" s="373"/>
      <c r="AW91" s="373"/>
      <c r="AX91" s="373"/>
      <c r="AY91" s="373"/>
      <c r="AZ91" s="373"/>
      <c r="BA91" s="373"/>
      <c r="BB91" s="373"/>
      <c r="BC91" s="374">
        <f t="shared" si="44"/>
        <v>0</v>
      </c>
      <c r="BD91" s="373"/>
      <c r="BE91" s="373"/>
      <c r="BF91" s="373"/>
      <c r="BG91" s="373"/>
      <c r="BH91" s="373"/>
      <c r="BI91" s="373"/>
      <c r="BJ91" s="373"/>
      <c r="BK91" s="373"/>
      <c r="BL91" s="373"/>
      <c r="BM91" s="373"/>
      <c r="BN91" s="373"/>
      <c r="BO91" s="373"/>
      <c r="BP91" s="373"/>
      <c r="BQ91" s="373"/>
      <c r="BR91" s="373"/>
      <c r="BS91" s="374">
        <f t="shared" si="32"/>
        <v>0</v>
      </c>
      <c r="BT91" s="374">
        <f t="shared" si="45"/>
        <v>0</v>
      </c>
      <c r="BU91" s="374">
        <f t="shared" si="45"/>
        <v>0</v>
      </c>
      <c r="BV91" s="374">
        <f t="shared" si="45"/>
        <v>0</v>
      </c>
      <c r="BW91" s="374">
        <f t="shared" si="45"/>
        <v>0</v>
      </c>
      <c r="BX91" s="374">
        <f t="shared" si="45"/>
        <v>0</v>
      </c>
      <c r="BY91" s="374">
        <f t="shared" si="45"/>
        <v>0</v>
      </c>
      <c r="BZ91" s="374">
        <f t="shared" si="45"/>
        <v>0</v>
      </c>
      <c r="CA91" s="374">
        <f t="shared" si="29"/>
        <v>0</v>
      </c>
      <c r="CB91" s="374">
        <f t="shared" si="29"/>
        <v>0</v>
      </c>
      <c r="CC91" s="374">
        <f t="shared" si="29"/>
        <v>0</v>
      </c>
      <c r="CD91" s="374">
        <f t="shared" si="29"/>
        <v>0</v>
      </c>
      <c r="CE91" s="374">
        <f t="shared" si="29"/>
        <v>0</v>
      </c>
      <c r="CF91" s="374">
        <f t="shared" si="29"/>
        <v>0</v>
      </c>
      <c r="CG91" s="374">
        <f t="shared" si="29"/>
        <v>0</v>
      </c>
      <c r="CH91" s="374">
        <f t="shared" si="29"/>
        <v>0</v>
      </c>
      <c r="CI91" s="374">
        <f t="shared" si="29"/>
        <v>0</v>
      </c>
      <c r="CJ91" s="368"/>
      <c r="CK91" s="368"/>
      <c r="CL91" s="373"/>
      <c r="CM91" s="375"/>
      <c r="CN91" s="371" t="s">
        <v>176</v>
      </c>
      <c r="CO91" s="373"/>
      <c r="CP91" s="373"/>
      <c r="CQ91" s="374">
        <f t="shared" si="33"/>
        <v>0</v>
      </c>
      <c r="CR91" s="373"/>
      <c r="CS91" s="373"/>
      <c r="CT91" s="374">
        <f t="shared" si="34"/>
        <v>0</v>
      </c>
      <c r="CU91" s="375"/>
      <c r="CV91" s="368"/>
      <c r="CW91" s="368"/>
      <c r="CX91" s="368"/>
      <c r="CY91" s="368"/>
      <c r="CZ91" s="368"/>
      <c r="DA91" s="368"/>
      <c r="DB91" s="368"/>
      <c r="DC91" s="368"/>
      <c r="DD91" s="368"/>
      <c r="DE91" s="368"/>
      <c r="DF91" s="368"/>
      <c r="DG91" s="375"/>
      <c r="DH91" s="371" t="s">
        <v>176</v>
      </c>
      <c r="DI91" s="373"/>
      <c r="DJ91" s="373"/>
      <c r="DK91" s="374">
        <f t="shared" si="55"/>
        <v>0</v>
      </c>
      <c r="DL91" s="373"/>
      <c r="DM91" s="373"/>
      <c r="DN91" s="374">
        <f t="shared" si="35"/>
        <v>0</v>
      </c>
      <c r="DO91" s="368"/>
      <c r="DP91" s="371" t="str">
        <f t="shared" si="46"/>
        <v/>
      </c>
      <c r="DQ91" s="374">
        <f t="shared" si="47"/>
        <v>0</v>
      </c>
      <c r="DR91" s="374">
        <f t="shared" si="36"/>
        <v>0</v>
      </c>
      <c r="DS91" s="374">
        <f t="shared" si="37"/>
        <v>0</v>
      </c>
      <c r="DT91" s="374">
        <f t="shared" si="48"/>
        <v>0</v>
      </c>
      <c r="DU91" s="374">
        <f t="shared" si="49"/>
        <v>0</v>
      </c>
      <c r="DV91" s="374">
        <f>Deduct_dependent * COUNTIFS(Part_8!$A:$A, $EV91)</f>
        <v>0</v>
      </c>
      <c r="DW91" s="374">
        <f t="shared" si="38"/>
        <v>0</v>
      </c>
      <c r="DX91" s="374">
        <f t="shared" si="39"/>
        <v>0</v>
      </c>
      <c r="DY91" s="374">
        <f t="shared" si="40"/>
        <v>0</v>
      </c>
      <c r="DZ91" s="374">
        <f t="shared" si="41"/>
        <v>0</v>
      </c>
      <c r="EA91" s="373"/>
      <c r="EB91" s="373"/>
      <c r="EC91" s="373"/>
      <c r="ED91" s="374" t="str">
        <f t="shared" si="50"/>
        <v/>
      </c>
      <c r="EE91" s="374"/>
      <c r="EF91" s="374" t="str">
        <f>IF(AND($AN91 = "", $AO91 = "", $AP91 = "", $AQ91 = "", $AR91 = "", $AS91 = "", $AT91 = "", $AU91 = "", $AV91 = "", $AW91 = "", $AX91 = "", $AY91 = "", $AZ91 = "", $BA91 = "", $BB91 = "",
$BD91= "", $BE91 = "", $BF91 = "", $BG91 = "", $BH91 = "", $BI91 = "", $BJ91 = "", $BK91 = "", $BL91 = "", $BM91 = "", $BN91 = "", $BO91 = "", $BP91 = "", $BQ91 = "", $BR91 = ""), "",
IF($DZ91 &lt;= Claim_for_Reimbursement_CAT!$F$24, Claim_for_Reimbursement_CAT!$H$24,
IF(AND($DZ91 &gt;= Claim_for_Reimbursement_CAT!$D$25, $DZ91 &lt;= Claim_for_Reimbursement_CAT!$F$25), Claim_for_Reimbursement_CAT!$H$25,
IF(AND($DZ91 &gt;= Claim_for_Reimbursement_CAT!$D$26, $DZ91 &lt;= Claim_for_Reimbursement_CAT!$F$26), Claim_for_Reimbursement_CAT!$H$26,
IF(AND($DZ91 &gt;= Claim_for_Reimbursement_CAT!$D$27, $DZ91 &lt;= Claim_for_Reimbursement_CAT!$F$27), Claim_for_Reimbursement_CAT!$H$27,
IF(AND($DZ91 &gt;= Claim_for_Reimbursement_CAT!$D$28, $DZ91 &lt;= Claim_for_Reimbursement_CAT!$F$28), Claim_for_Reimbursement_CAT!$H$28,
IF(AND($DZ91 &gt;= Claim_for_Reimbursement_CAT!$D$29, $DZ91 &lt;= Claim_for_Reimbursement_CAT!$F$29), Claim_for_Reimbursement_CAT!$H$29,
IF(AND($DZ91 &gt;= Claim_for_Reimbursement_CAT!$D$30, $DZ91 &lt;= Claim_for_Reimbursement_CAT!$F$30), Claim_for_Reimbursement_CAT!$H$30,
IF(AND($DZ91 &gt;= Claim_for_Reimbursement_CAT!$D$31, $DZ91 &lt;= Claim_for_Reimbursement_CAT!$F$31), Claim_for_Reimbursement_CAT!$H$31,
IF(AND($DZ91 &gt;= Claim_for_Reimbursement_CAT!$D$32, $DZ91 &lt;= Claim_for_Reimbursement_CAT!$F$32), Claim_for_Reimbursement_CAT!$H$32,
IF(AND($DZ91 &gt;= Claim_for_Reimbursement_CAT!$D$33, $DZ91 &lt;= Claim_for_Reimbursement_CAT!$F$33), Claim_for_Reimbursement_CAT!$H$33,
IF(AND($DZ91 &gt;= Claim_for_Reimbursement_CAT!$D$34, $DZ91 &lt;= Claim_for_Reimbursement_CAT!$F$34), Claim_for_Reimbursement_CAT!$H$34, Claim_for_Reimbursement_CAT!$H$35))))))))))))</f>
        <v/>
      </c>
      <c r="EG91" s="373"/>
      <c r="EH91" s="373"/>
      <c r="EI91" s="373"/>
      <c r="EJ91" s="373"/>
      <c r="EK91" s="373"/>
      <c r="EL91" s="368"/>
      <c r="EM91" s="373"/>
      <c r="EN91" s="373"/>
      <c r="ES91" s="376" t="str">
        <f t="shared" si="42"/>
        <v/>
      </c>
      <c r="ET91" s="377" t="str">
        <f t="shared" si="51"/>
        <v xml:space="preserve">    </v>
      </c>
      <c r="EU91" s="377" t="str">
        <f t="shared" si="52"/>
        <v/>
      </c>
      <c r="EV91" s="377" t="str">
        <f t="shared" si="53"/>
        <v xml:space="preserve">86   </v>
      </c>
      <c r="EW91" s="378" t="str">
        <f>IF($H91 = "", "",
IF(OR($H91 = Lists_and_controls!$AO$9, $H91 = Lists_and_controls!$AO$11, $H91 = Lists_and_controls!$AO$14, $H91 = Lists_and_controls!$AO$16), MAX(Day_30),
IF(OR($H91 = Lists_and_controls!$AO$6, $H91 = Lists_and_controls!$AO$8, $H91 = Lists_and_controls!$AO$10, $H91 = Lists_and_controls!$AO$12, $H91 = Lists_and_controls!$AO$13, $H91 = Lists_and_controls!$AO$15, $H91 = Lists_and_controls!$AO$17), MAX(Day_31),
IF($H91 = Lists_and_controls!$AO$7, IF(INDEX(Leap_Year_YN, MATCH($G91, Year_2, 0)) = 1, MAX(Day_Feb_LY), MAX(Day_Feb) )))))</f>
        <v/>
      </c>
      <c r="EX91" s="377" t="str">
        <f t="shared" si="54"/>
        <v xml:space="preserve">  </v>
      </c>
      <c r="EY91" s="378"/>
    </row>
    <row r="92" spans="1:155" s="321" customFormat="1" ht="14" hidden="1" x14ac:dyDescent="0.3">
      <c r="A92" s="367">
        <v>87</v>
      </c>
      <c r="B92" s="368"/>
      <c r="C92" s="368"/>
      <c r="D92" s="368"/>
      <c r="E92" s="368"/>
      <c r="F92" s="368"/>
      <c r="G92" s="368"/>
      <c r="H92" s="368"/>
      <c r="I92" s="368"/>
      <c r="J92" s="369" t="str">
        <f t="shared" si="30"/>
        <v/>
      </c>
      <c r="K92" s="370" t="str">
        <f t="shared" si="31"/>
        <v/>
      </c>
      <c r="L92" s="368"/>
      <c r="M92" s="368"/>
      <c r="N92" s="368"/>
      <c r="O92" s="368"/>
      <c r="P92" s="368"/>
      <c r="Q92" s="368"/>
      <c r="R92" s="368"/>
      <c r="S92" s="371" t="str">
        <f t="shared" si="43"/>
        <v/>
      </c>
      <c r="T92" s="368"/>
      <c r="U92" s="368"/>
      <c r="V92" s="372"/>
      <c r="W92" s="372"/>
      <c r="X92" s="368"/>
      <c r="Y92" s="372"/>
      <c r="Z92" s="368"/>
      <c r="AA92" s="368"/>
      <c r="AB92" s="368"/>
      <c r="AC92" s="368"/>
      <c r="AD92" s="368"/>
      <c r="AE92" s="368"/>
      <c r="AF92" s="368"/>
      <c r="AG92" s="368"/>
      <c r="AH92" s="368"/>
      <c r="AI92" s="368"/>
      <c r="AJ92" s="368"/>
      <c r="AK92" s="373"/>
      <c r="AL92" s="368"/>
      <c r="AM92" s="373"/>
      <c r="AN92" s="373"/>
      <c r="AO92" s="373"/>
      <c r="AP92" s="373"/>
      <c r="AQ92" s="373"/>
      <c r="AR92" s="373"/>
      <c r="AS92" s="373"/>
      <c r="AT92" s="373"/>
      <c r="AU92" s="373"/>
      <c r="AV92" s="373"/>
      <c r="AW92" s="373"/>
      <c r="AX92" s="373"/>
      <c r="AY92" s="373"/>
      <c r="AZ92" s="373"/>
      <c r="BA92" s="373"/>
      <c r="BB92" s="373"/>
      <c r="BC92" s="374">
        <f t="shared" si="44"/>
        <v>0</v>
      </c>
      <c r="BD92" s="373"/>
      <c r="BE92" s="373"/>
      <c r="BF92" s="373"/>
      <c r="BG92" s="373"/>
      <c r="BH92" s="373"/>
      <c r="BI92" s="373"/>
      <c r="BJ92" s="373"/>
      <c r="BK92" s="373"/>
      <c r="BL92" s="373"/>
      <c r="BM92" s="373"/>
      <c r="BN92" s="373"/>
      <c r="BO92" s="373"/>
      <c r="BP92" s="373"/>
      <c r="BQ92" s="373"/>
      <c r="BR92" s="373"/>
      <c r="BS92" s="374">
        <f t="shared" si="32"/>
        <v>0</v>
      </c>
      <c r="BT92" s="374">
        <f t="shared" si="45"/>
        <v>0</v>
      </c>
      <c r="BU92" s="374">
        <f t="shared" si="45"/>
        <v>0</v>
      </c>
      <c r="BV92" s="374">
        <f t="shared" si="45"/>
        <v>0</v>
      </c>
      <c r="BW92" s="374">
        <f t="shared" si="45"/>
        <v>0</v>
      </c>
      <c r="BX92" s="374">
        <f t="shared" si="45"/>
        <v>0</v>
      </c>
      <c r="BY92" s="374">
        <f t="shared" si="45"/>
        <v>0</v>
      </c>
      <c r="BZ92" s="374">
        <f t="shared" si="45"/>
        <v>0</v>
      </c>
      <c r="CA92" s="374">
        <f t="shared" si="29"/>
        <v>0</v>
      </c>
      <c r="CB92" s="374">
        <f t="shared" si="29"/>
        <v>0</v>
      </c>
      <c r="CC92" s="374">
        <f t="shared" si="29"/>
        <v>0</v>
      </c>
      <c r="CD92" s="374">
        <f t="shared" ref="CD92:CI155" si="56" xml:space="preserve"> AX92 + BN92</f>
        <v>0</v>
      </c>
      <c r="CE92" s="374">
        <f t="shared" si="56"/>
        <v>0</v>
      </c>
      <c r="CF92" s="374">
        <f t="shared" si="56"/>
        <v>0</v>
      </c>
      <c r="CG92" s="374">
        <f t="shared" si="56"/>
        <v>0</v>
      </c>
      <c r="CH92" s="374">
        <f t="shared" si="56"/>
        <v>0</v>
      </c>
      <c r="CI92" s="374">
        <f t="shared" si="56"/>
        <v>0</v>
      </c>
      <c r="CJ92" s="368"/>
      <c r="CK92" s="368"/>
      <c r="CL92" s="373"/>
      <c r="CM92" s="375"/>
      <c r="CN92" s="371" t="s">
        <v>176</v>
      </c>
      <c r="CO92" s="373"/>
      <c r="CP92" s="373"/>
      <c r="CQ92" s="374">
        <f t="shared" si="33"/>
        <v>0</v>
      </c>
      <c r="CR92" s="373"/>
      <c r="CS92" s="373"/>
      <c r="CT92" s="374">
        <f t="shared" si="34"/>
        <v>0</v>
      </c>
      <c r="CU92" s="375"/>
      <c r="CV92" s="368"/>
      <c r="CW92" s="368"/>
      <c r="CX92" s="368"/>
      <c r="CY92" s="368"/>
      <c r="CZ92" s="368"/>
      <c r="DA92" s="368"/>
      <c r="DB92" s="368"/>
      <c r="DC92" s="368"/>
      <c r="DD92" s="368"/>
      <c r="DE92" s="368"/>
      <c r="DF92" s="368"/>
      <c r="DG92" s="375"/>
      <c r="DH92" s="371" t="s">
        <v>176</v>
      </c>
      <c r="DI92" s="373"/>
      <c r="DJ92" s="373"/>
      <c r="DK92" s="374">
        <f t="shared" si="55"/>
        <v>0</v>
      </c>
      <c r="DL92" s="373"/>
      <c r="DM92" s="373"/>
      <c r="DN92" s="374">
        <f t="shared" si="35"/>
        <v>0</v>
      </c>
      <c r="DO92" s="368"/>
      <c r="DP92" s="371" t="str">
        <f t="shared" si="46"/>
        <v/>
      </c>
      <c r="DQ92" s="374">
        <f t="shared" si="47"/>
        <v>0</v>
      </c>
      <c r="DR92" s="374">
        <f t="shared" si="36"/>
        <v>0</v>
      </c>
      <c r="DS92" s="374">
        <f t="shared" si="37"/>
        <v>0</v>
      </c>
      <c r="DT92" s="374">
        <f t="shared" si="48"/>
        <v>0</v>
      </c>
      <c r="DU92" s="374">
        <f t="shared" si="49"/>
        <v>0</v>
      </c>
      <c r="DV92" s="374">
        <f>Deduct_dependent * COUNTIFS(Part_8!$A:$A, $EV92)</f>
        <v>0</v>
      </c>
      <c r="DW92" s="374">
        <f t="shared" si="38"/>
        <v>0</v>
      </c>
      <c r="DX92" s="374">
        <f t="shared" si="39"/>
        <v>0</v>
      </c>
      <c r="DY92" s="374">
        <f t="shared" si="40"/>
        <v>0</v>
      </c>
      <c r="DZ92" s="374">
        <f t="shared" si="41"/>
        <v>0</v>
      </c>
      <c r="EA92" s="373"/>
      <c r="EB92" s="373"/>
      <c r="EC92" s="373"/>
      <c r="ED92" s="374" t="str">
        <f t="shared" si="50"/>
        <v/>
      </c>
      <c r="EE92" s="374"/>
      <c r="EF92" s="374" t="str">
        <f>IF(AND($AN92 = "", $AO92 = "", $AP92 = "", $AQ92 = "", $AR92 = "", $AS92 = "", $AT92 = "", $AU92 = "", $AV92 = "", $AW92 = "", $AX92 = "", $AY92 = "", $AZ92 = "", $BA92 = "", $BB92 = "",
$BD92= "", $BE92 = "", $BF92 = "", $BG92 = "", $BH92 = "", $BI92 = "", $BJ92 = "", $BK92 = "", $BL92 = "", $BM92 = "", $BN92 = "", $BO92 = "", $BP92 = "", $BQ92 = "", $BR92 = ""), "",
IF($DZ92 &lt;= Claim_for_Reimbursement_CAT!$F$24, Claim_for_Reimbursement_CAT!$H$24,
IF(AND($DZ92 &gt;= Claim_for_Reimbursement_CAT!$D$25, $DZ92 &lt;= Claim_for_Reimbursement_CAT!$F$25), Claim_for_Reimbursement_CAT!$H$25,
IF(AND($DZ92 &gt;= Claim_for_Reimbursement_CAT!$D$26, $DZ92 &lt;= Claim_for_Reimbursement_CAT!$F$26), Claim_for_Reimbursement_CAT!$H$26,
IF(AND($DZ92 &gt;= Claim_for_Reimbursement_CAT!$D$27, $DZ92 &lt;= Claim_for_Reimbursement_CAT!$F$27), Claim_for_Reimbursement_CAT!$H$27,
IF(AND($DZ92 &gt;= Claim_for_Reimbursement_CAT!$D$28, $DZ92 &lt;= Claim_for_Reimbursement_CAT!$F$28), Claim_for_Reimbursement_CAT!$H$28,
IF(AND($DZ92 &gt;= Claim_for_Reimbursement_CAT!$D$29, $DZ92 &lt;= Claim_for_Reimbursement_CAT!$F$29), Claim_for_Reimbursement_CAT!$H$29,
IF(AND($DZ92 &gt;= Claim_for_Reimbursement_CAT!$D$30, $DZ92 &lt;= Claim_for_Reimbursement_CAT!$F$30), Claim_for_Reimbursement_CAT!$H$30,
IF(AND($DZ92 &gt;= Claim_for_Reimbursement_CAT!$D$31, $DZ92 &lt;= Claim_for_Reimbursement_CAT!$F$31), Claim_for_Reimbursement_CAT!$H$31,
IF(AND($DZ92 &gt;= Claim_for_Reimbursement_CAT!$D$32, $DZ92 &lt;= Claim_for_Reimbursement_CAT!$F$32), Claim_for_Reimbursement_CAT!$H$32,
IF(AND($DZ92 &gt;= Claim_for_Reimbursement_CAT!$D$33, $DZ92 &lt;= Claim_for_Reimbursement_CAT!$F$33), Claim_for_Reimbursement_CAT!$H$33,
IF(AND($DZ92 &gt;= Claim_for_Reimbursement_CAT!$D$34, $DZ92 &lt;= Claim_for_Reimbursement_CAT!$F$34), Claim_for_Reimbursement_CAT!$H$34, Claim_for_Reimbursement_CAT!$H$35))))))))))))</f>
        <v/>
      </c>
      <c r="EG92" s="373"/>
      <c r="EH92" s="373"/>
      <c r="EI92" s="373"/>
      <c r="EJ92" s="373"/>
      <c r="EK92" s="373"/>
      <c r="EL92" s="368"/>
      <c r="EM92" s="373"/>
      <c r="EN92" s="373"/>
      <c r="ES92" s="376" t="str">
        <f t="shared" si="42"/>
        <v/>
      </c>
      <c r="ET92" s="377" t="str">
        <f t="shared" si="51"/>
        <v xml:space="preserve">    </v>
      </c>
      <c r="EU92" s="377" t="str">
        <f t="shared" si="52"/>
        <v/>
      </c>
      <c r="EV92" s="377" t="str">
        <f t="shared" si="53"/>
        <v xml:space="preserve">87   </v>
      </c>
      <c r="EW92" s="378" t="str">
        <f>IF($H92 = "", "",
IF(OR($H92 = Lists_and_controls!$AO$9, $H92 = Lists_and_controls!$AO$11, $H92 = Lists_and_controls!$AO$14, $H92 = Lists_and_controls!$AO$16), MAX(Day_30),
IF(OR($H92 = Lists_and_controls!$AO$6, $H92 = Lists_and_controls!$AO$8, $H92 = Lists_and_controls!$AO$10, $H92 = Lists_and_controls!$AO$12, $H92 = Lists_and_controls!$AO$13, $H92 = Lists_and_controls!$AO$15, $H92 = Lists_and_controls!$AO$17), MAX(Day_31),
IF($H92 = Lists_and_controls!$AO$7, IF(INDEX(Leap_Year_YN, MATCH($G92, Year_2, 0)) = 1, MAX(Day_Feb_LY), MAX(Day_Feb) )))))</f>
        <v/>
      </c>
      <c r="EX92" s="377" t="str">
        <f t="shared" si="54"/>
        <v xml:space="preserve">  </v>
      </c>
      <c r="EY92" s="378"/>
    </row>
    <row r="93" spans="1:155" s="321" customFormat="1" ht="14" hidden="1" x14ac:dyDescent="0.3">
      <c r="A93" s="367">
        <v>88</v>
      </c>
      <c r="B93" s="368"/>
      <c r="C93" s="368"/>
      <c r="D93" s="368"/>
      <c r="E93" s="368"/>
      <c r="F93" s="368"/>
      <c r="G93" s="368"/>
      <c r="H93" s="368"/>
      <c r="I93" s="368"/>
      <c r="J93" s="369" t="str">
        <f t="shared" si="30"/>
        <v/>
      </c>
      <c r="K93" s="370" t="str">
        <f t="shared" si="31"/>
        <v/>
      </c>
      <c r="L93" s="368"/>
      <c r="M93" s="368"/>
      <c r="N93" s="368"/>
      <c r="O93" s="368"/>
      <c r="P93" s="368"/>
      <c r="Q93" s="368"/>
      <c r="R93" s="368"/>
      <c r="S93" s="371" t="str">
        <f t="shared" si="43"/>
        <v/>
      </c>
      <c r="T93" s="368"/>
      <c r="U93" s="368"/>
      <c r="V93" s="372"/>
      <c r="W93" s="372"/>
      <c r="X93" s="368"/>
      <c r="Y93" s="372"/>
      <c r="Z93" s="368"/>
      <c r="AA93" s="368"/>
      <c r="AB93" s="368"/>
      <c r="AC93" s="368"/>
      <c r="AD93" s="368"/>
      <c r="AE93" s="368"/>
      <c r="AF93" s="368"/>
      <c r="AG93" s="368"/>
      <c r="AH93" s="368"/>
      <c r="AI93" s="368"/>
      <c r="AJ93" s="368"/>
      <c r="AK93" s="373"/>
      <c r="AL93" s="368"/>
      <c r="AM93" s="373"/>
      <c r="AN93" s="373"/>
      <c r="AO93" s="373"/>
      <c r="AP93" s="373"/>
      <c r="AQ93" s="373"/>
      <c r="AR93" s="373"/>
      <c r="AS93" s="373"/>
      <c r="AT93" s="373"/>
      <c r="AU93" s="373"/>
      <c r="AV93" s="373"/>
      <c r="AW93" s="373"/>
      <c r="AX93" s="373"/>
      <c r="AY93" s="373"/>
      <c r="AZ93" s="373"/>
      <c r="BA93" s="373"/>
      <c r="BB93" s="373"/>
      <c r="BC93" s="374">
        <f t="shared" si="44"/>
        <v>0</v>
      </c>
      <c r="BD93" s="373"/>
      <c r="BE93" s="373"/>
      <c r="BF93" s="373"/>
      <c r="BG93" s="373"/>
      <c r="BH93" s="373"/>
      <c r="BI93" s="373"/>
      <c r="BJ93" s="373"/>
      <c r="BK93" s="373"/>
      <c r="BL93" s="373"/>
      <c r="BM93" s="373"/>
      <c r="BN93" s="373"/>
      <c r="BO93" s="373"/>
      <c r="BP93" s="373"/>
      <c r="BQ93" s="373"/>
      <c r="BR93" s="373"/>
      <c r="BS93" s="374">
        <f t="shared" si="32"/>
        <v>0</v>
      </c>
      <c r="BT93" s="374">
        <f t="shared" si="45"/>
        <v>0</v>
      </c>
      <c r="BU93" s="374">
        <f t="shared" si="45"/>
        <v>0</v>
      </c>
      <c r="BV93" s="374">
        <f t="shared" si="45"/>
        <v>0</v>
      </c>
      <c r="BW93" s="374">
        <f t="shared" si="45"/>
        <v>0</v>
      </c>
      <c r="BX93" s="374">
        <f t="shared" si="45"/>
        <v>0</v>
      </c>
      <c r="BY93" s="374">
        <f t="shared" si="45"/>
        <v>0</v>
      </c>
      <c r="BZ93" s="374">
        <f t="shared" si="45"/>
        <v>0</v>
      </c>
      <c r="CA93" s="374">
        <f t="shared" si="45"/>
        <v>0</v>
      </c>
      <c r="CB93" s="374">
        <f t="shared" si="45"/>
        <v>0</v>
      </c>
      <c r="CC93" s="374">
        <f t="shared" si="45"/>
        <v>0</v>
      </c>
      <c r="CD93" s="374">
        <f t="shared" si="56"/>
        <v>0</v>
      </c>
      <c r="CE93" s="374">
        <f t="shared" si="56"/>
        <v>0</v>
      </c>
      <c r="CF93" s="374">
        <f t="shared" si="56"/>
        <v>0</v>
      </c>
      <c r="CG93" s="374">
        <f t="shared" si="56"/>
        <v>0</v>
      </c>
      <c r="CH93" s="374">
        <f t="shared" si="56"/>
        <v>0</v>
      </c>
      <c r="CI93" s="374">
        <f t="shared" si="56"/>
        <v>0</v>
      </c>
      <c r="CJ93" s="368"/>
      <c r="CK93" s="368"/>
      <c r="CL93" s="373"/>
      <c r="CM93" s="375"/>
      <c r="CN93" s="371" t="s">
        <v>176</v>
      </c>
      <c r="CO93" s="373"/>
      <c r="CP93" s="373"/>
      <c r="CQ93" s="374">
        <f t="shared" si="33"/>
        <v>0</v>
      </c>
      <c r="CR93" s="373"/>
      <c r="CS93" s="373"/>
      <c r="CT93" s="374">
        <f t="shared" si="34"/>
        <v>0</v>
      </c>
      <c r="CU93" s="375"/>
      <c r="CV93" s="368"/>
      <c r="CW93" s="368"/>
      <c r="CX93" s="368"/>
      <c r="CY93" s="368"/>
      <c r="CZ93" s="368"/>
      <c r="DA93" s="368"/>
      <c r="DB93" s="368"/>
      <c r="DC93" s="368"/>
      <c r="DD93" s="368"/>
      <c r="DE93" s="368"/>
      <c r="DF93" s="368"/>
      <c r="DG93" s="375"/>
      <c r="DH93" s="371" t="s">
        <v>176</v>
      </c>
      <c r="DI93" s="373"/>
      <c r="DJ93" s="373"/>
      <c r="DK93" s="374">
        <f t="shared" si="55"/>
        <v>0</v>
      </c>
      <c r="DL93" s="373"/>
      <c r="DM93" s="373"/>
      <c r="DN93" s="374">
        <f t="shared" si="35"/>
        <v>0</v>
      </c>
      <c r="DO93" s="368"/>
      <c r="DP93" s="371" t="str">
        <f t="shared" si="46"/>
        <v/>
      </c>
      <c r="DQ93" s="374">
        <f t="shared" si="47"/>
        <v>0</v>
      </c>
      <c r="DR93" s="374">
        <f t="shared" si="36"/>
        <v>0</v>
      </c>
      <c r="DS93" s="374">
        <f t="shared" si="37"/>
        <v>0</v>
      </c>
      <c r="DT93" s="374">
        <f t="shared" si="48"/>
        <v>0</v>
      </c>
      <c r="DU93" s="374">
        <f t="shared" si="49"/>
        <v>0</v>
      </c>
      <c r="DV93" s="374">
        <f>Deduct_dependent * COUNTIFS(Part_8!$A:$A, $EV93)</f>
        <v>0</v>
      </c>
      <c r="DW93" s="374">
        <f t="shared" si="38"/>
        <v>0</v>
      </c>
      <c r="DX93" s="374">
        <f t="shared" si="39"/>
        <v>0</v>
      </c>
      <c r="DY93" s="374">
        <f t="shared" si="40"/>
        <v>0</v>
      </c>
      <c r="DZ93" s="374">
        <f t="shared" si="41"/>
        <v>0</v>
      </c>
      <c r="EA93" s="373"/>
      <c r="EB93" s="373"/>
      <c r="EC93" s="373"/>
      <c r="ED93" s="374" t="str">
        <f t="shared" si="50"/>
        <v/>
      </c>
      <c r="EE93" s="374"/>
      <c r="EF93" s="374" t="str">
        <f>IF(AND($AN93 = "", $AO93 = "", $AP93 = "", $AQ93 = "", $AR93 = "", $AS93 = "", $AT93 = "", $AU93 = "", $AV93 = "", $AW93 = "", $AX93 = "", $AY93 = "", $AZ93 = "", $BA93 = "", $BB93 = "",
$BD93= "", $BE93 = "", $BF93 = "", $BG93 = "", $BH93 = "", $BI93 = "", $BJ93 = "", $BK93 = "", $BL93 = "", $BM93 = "", $BN93 = "", $BO93 = "", $BP93 = "", $BQ93 = "", $BR93 = ""), "",
IF($DZ93 &lt;= Claim_for_Reimbursement_CAT!$F$24, Claim_for_Reimbursement_CAT!$H$24,
IF(AND($DZ93 &gt;= Claim_for_Reimbursement_CAT!$D$25, $DZ93 &lt;= Claim_for_Reimbursement_CAT!$F$25), Claim_for_Reimbursement_CAT!$H$25,
IF(AND($DZ93 &gt;= Claim_for_Reimbursement_CAT!$D$26, $DZ93 &lt;= Claim_for_Reimbursement_CAT!$F$26), Claim_for_Reimbursement_CAT!$H$26,
IF(AND($DZ93 &gt;= Claim_for_Reimbursement_CAT!$D$27, $DZ93 &lt;= Claim_for_Reimbursement_CAT!$F$27), Claim_for_Reimbursement_CAT!$H$27,
IF(AND($DZ93 &gt;= Claim_for_Reimbursement_CAT!$D$28, $DZ93 &lt;= Claim_for_Reimbursement_CAT!$F$28), Claim_for_Reimbursement_CAT!$H$28,
IF(AND($DZ93 &gt;= Claim_for_Reimbursement_CAT!$D$29, $DZ93 &lt;= Claim_for_Reimbursement_CAT!$F$29), Claim_for_Reimbursement_CAT!$H$29,
IF(AND($DZ93 &gt;= Claim_for_Reimbursement_CAT!$D$30, $DZ93 &lt;= Claim_for_Reimbursement_CAT!$F$30), Claim_for_Reimbursement_CAT!$H$30,
IF(AND($DZ93 &gt;= Claim_for_Reimbursement_CAT!$D$31, $DZ93 &lt;= Claim_for_Reimbursement_CAT!$F$31), Claim_for_Reimbursement_CAT!$H$31,
IF(AND($DZ93 &gt;= Claim_for_Reimbursement_CAT!$D$32, $DZ93 &lt;= Claim_for_Reimbursement_CAT!$F$32), Claim_for_Reimbursement_CAT!$H$32,
IF(AND($DZ93 &gt;= Claim_for_Reimbursement_CAT!$D$33, $DZ93 &lt;= Claim_for_Reimbursement_CAT!$F$33), Claim_for_Reimbursement_CAT!$H$33,
IF(AND($DZ93 &gt;= Claim_for_Reimbursement_CAT!$D$34, $DZ93 &lt;= Claim_for_Reimbursement_CAT!$F$34), Claim_for_Reimbursement_CAT!$H$34, Claim_for_Reimbursement_CAT!$H$35))))))))))))</f>
        <v/>
      </c>
      <c r="EG93" s="373"/>
      <c r="EH93" s="373"/>
      <c r="EI93" s="373"/>
      <c r="EJ93" s="373"/>
      <c r="EK93" s="373"/>
      <c r="EL93" s="368"/>
      <c r="EM93" s="373"/>
      <c r="EN93" s="373"/>
      <c r="ES93" s="376" t="str">
        <f t="shared" si="42"/>
        <v/>
      </c>
      <c r="ET93" s="377" t="str">
        <f t="shared" si="51"/>
        <v xml:space="preserve">    </v>
      </c>
      <c r="EU93" s="377" t="str">
        <f t="shared" si="52"/>
        <v/>
      </c>
      <c r="EV93" s="377" t="str">
        <f t="shared" si="53"/>
        <v xml:space="preserve">88   </v>
      </c>
      <c r="EW93" s="378" t="str">
        <f>IF($H93 = "", "",
IF(OR($H93 = Lists_and_controls!$AO$9, $H93 = Lists_and_controls!$AO$11, $H93 = Lists_and_controls!$AO$14, $H93 = Lists_and_controls!$AO$16), MAX(Day_30),
IF(OR($H93 = Lists_and_controls!$AO$6, $H93 = Lists_and_controls!$AO$8, $H93 = Lists_and_controls!$AO$10, $H93 = Lists_and_controls!$AO$12, $H93 = Lists_and_controls!$AO$13, $H93 = Lists_and_controls!$AO$15, $H93 = Lists_and_controls!$AO$17), MAX(Day_31),
IF($H93 = Lists_and_controls!$AO$7, IF(INDEX(Leap_Year_YN, MATCH($G93, Year_2, 0)) = 1, MAX(Day_Feb_LY), MAX(Day_Feb) )))))</f>
        <v/>
      </c>
      <c r="EX93" s="377" t="str">
        <f t="shared" si="54"/>
        <v xml:space="preserve">  </v>
      </c>
      <c r="EY93" s="378"/>
    </row>
    <row r="94" spans="1:155" s="321" customFormat="1" ht="14" hidden="1" x14ac:dyDescent="0.3">
      <c r="A94" s="367">
        <v>89</v>
      </c>
      <c r="B94" s="368"/>
      <c r="C94" s="368"/>
      <c r="D94" s="368"/>
      <c r="E94" s="368"/>
      <c r="F94" s="368"/>
      <c r="G94" s="368"/>
      <c r="H94" s="368"/>
      <c r="I94" s="368"/>
      <c r="J94" s="369" t="str">
        <f t="shared" si="30"/>
        <v/>
      </c>
      <c r="K94" s="370" t="str">
        <f t="shared" si="31"/>
        <v/>
      </c>
      <c r="L94" s="368"/>
      <c r="M94" s="368"/>
      <c r="N94" s="368"/>
      <c r="O94" s="368"/>
      <c r="P94" s="368"/>
      <c r="Q94" s="368"/>
      <c r="R94" s="368"/>
      <c r="S94" s="371" t="str">
        <f t="shared" si="43"/>
        <v/>
      </c>
      <c r="T94" s="368"/>
      <c r="U94" s="368"/>
      <c r="V94" s="372"/>
      <c r="W94" s="372"/>
      <c r="X94" s="368"/>
      <c r="Y94" s="372"/>
      <c r="Z94" s="368"/>
      <c r="AA94" s="368"/>
      <c r="AB94" s="368"/>
      <c r="AC94" s="368"/>
      <c r="AD94" s="368"/>
      <c r="AE94" s="368"/>
      <c r="AF94" s="368"/>
      <c r="AG94" s="368"/>
      <c r="AH94" s="368"/>
      <c r="AI94" s="368"/>
      <c r="AJ94" s="368"/>
      <c r="AK94" s="373"/>
      <c r="AL94" s="368"/>
      <c r="AM94" s="373"/>
      <c r="AN94" s="373"/>
      <c r="AO94" s="373"/>
      <c r="AP94" s="373"/>
      <c r="AQ94" s="373"/>
      <c r="AR94" s="373"/>
      <c r="AS94" s="373"/>
      <c r="AT94" s="373"/>
      <c r="AU94" s="373"/>
      <c r="AV94" s="373"/>
      <c r="AW94" s="373"/>
      <c r="AX94" s="373"/>
      <c r="AY94" s="373"/>
      <c r="AZ94" s="373"/>
      <c r="BA94" s="373"/>
      <c r="BB94" s="373"/>
      <c r="BC94" s="374">
        <f t="shared" si="44"/>
        <v>0</v>
      </c>
      <c r="BD94" s="373"/>
      <c r="BE94" s="373"/>
      <c r="BF94" s="373"/>
      <c r="BG94" s="373"/>
      <c r="BH94" s="373"/>
      <c r="BI94" s="373"/>
      <c r="BJ94" s="373"/>
      <c r="BK94" s="373"/>
      <c r="BL94" s="373"/>
      <c r="BM94" s="373"/>
      <c r="BN94" s="373"/>
      <c r="BO94" s="373"/>
      <c r="BP94" s="373"/>
      <c r="BQ94" s="373"/>
      <c r="BR94" s="373"/>
      <c r="BS94" s="374">
        <f t="shared" si="32"/>
        <v>0</v>
      </c>
      <c r="BT94" s="374">
        <f t="shared" si="45"/>
        <v>0</v>
      </c>
      <c r="BU94" s="374">
        <f t="shared" si="45"/>
        <v>0</v>
      </c>
      <c r="BV94" s="374">
        <f t="shared" si="45"/>
        <v>0</v>
      </c>
      <c r="BW94" s="374">
        <f t="shared" si="45"/>
        <v>0</v>
      </c>
      <c r="BX94" s="374">
        <f t="shared" si="45"/>
        <v>0</v>
      </c>
      <c r="BY94" s="374">
        <f t="shared" si="45"/>
        <v>0</v>
      </c>
      <c r="BZ94" s="374">
        <f t="shared" si="45"/>
        <v>0</v>
      </c>
      <c r="CA94" s="374">
        <f t="shared" si="45"/>
        <v>0</v>
      </c>
      <c r="CB94" s="374">
        <f t="shared" si="45"/>
        <v>0</v>
      </c>
      <c r="CC94" s="374">
        <f t="shared" si="45"/>
        <v>0</v>
      </c>
      <c r="CD94" s="374">
        <f t="shared" si="56"/>
        <v>0</v>
      </c>
      <c r="CE94" s="374">
        <f t="shared" si="56"/>
        <v>0</v>
      </c>
      <c r="CF94" s="374">
        <f t="shared" si="56"/>
        <v>0</v>
      </c>
      <c r="CG94" s="374">
        <f t="shared" si="56"/>
        <v>0</v>
      </c>
      <c r="CH94" s="374">
        <f t="shared" si="56"/>
        <v>0</v>
      </c>
      <c r="CI94" s="374">
        <f t="shared" si="56"/>
        <v>0</v>
      </c>
      <c r="CJ94" s="368"/>
      <c r="CK94" s="368"/>
      <c r="CL94" s="373"/>
      <c r="CM94" s="375"/>
      <c r="CN94" s="371" t="s">
        <v>176</v>
      </c>
      <c r="CO94" s="373"/>
      <c r="CP94" s="373"/>
      <c r="CQ94" s="374">
        <f t="shared" si="33"/>
        <v>0</v>
      </c>
      <c r="CR94" s="373"/>
      <c r="CS94" s="373"/>
      <c r="CT94" s="374">
        <f t="shared" si="34"/>
        <v>0</v>
      </c>
      <c r="CU94" s="375"/>
      <c r="CV94" s="368"/>
      <c r="CW94" s="368"/>
      <c r="CX94" s="368"/>
      <c r="CY94" s="368"/>
      <c r="CZ94" s="368"/>
      <c r="DA94" s="368"/>
      <c r="DB94" s="368"/>
      <c r="DC94" s="368"/>
      <c r="DD94" s="368"/>
      <c r="DE94" s="368"/>
      <c r="DF94" s="368"/>
      <c r="DG94" s="375"/>
      <c r="DH94" s="371" t="s">
        <v>176</v>
      </c>
      <c r="DI94" s="373"/>
      <c r="DJ94" s="373"/>
      <c r="DK94" s="374">
        <f t="shared" si="55"/>
        <v>0</v>
      </c>
      <c r="DL94" s="373"/>
      <c r="DM94" s="373"/>
      <c r="DN94" s="374">
        <f t="shared" si="35"/>
        <v>0</v>
      </c>
      <c r="DO94" s="368"/>
      <c r="DP94" s="371" t="str">
        <f t="shared" si="46"/>
        <v/>
      </c>
      <c r="DQ94" s="374">
        <f t="shared" si="47"/>
        <v>0</v>
      </c>
      <c r="DR94" s="374">
        <f t="shared" si="36"/>
        <v>0</v>
      </c>
      <c r="DS94" s="374">
        <f t="shared" si="37"/>
        <v>0</v>
      </c>
      <c r="DT94" s="374">
        <f t="shared" si="48"/>
        <v>0</v>
      </c>
      <c r="DU94" s="374">
        <f t="shared" si="49"/>
        <v>0</v>
      </c>
      <c r="DV94" s="374">
        <f>Deduct_dependent * COUNTIFS(Part_8!$A:$A, $EV94)</f>
        <v>0</v>
      </c>
      <c r="DW94" s="374">
        <f t="shared" si="38"/>
        <v>0</v>
      </c>
      <c r="DX94" s="374">
        <f t="shared" si="39"/>
        <v>0</v>
      </c>
      <c r="DY94" s="374">
        <f t="shared" si="40"/>
        <v>0</v>
      </c>
      <c r="DZ94" s="374">
        <f t="shared" si="41"/>
        <v>0</v>
      </c>
      <c r="EA94" s="373"/>
      <c r="EB94" s="373"/>
      <c r="EC94" s="373"/>
      <c r="ED94" s="374" t="str">
        <f t="shared" si="50"/>
        <v/>
      </c>
      <c r="EE94" s="374"/>
      <c r="EF94" s="374" t="str">
        <f>IF(AND($AN94 = "", $AO94 = "", $AP94 = "", $AQ94 = "", $AR94 = "", $AS94 = "", $AT94 = "", $AU94 = "", $AV94 = "", $AW94 = "", $AX94 = "", $AY94 = "", $AZ94 = "", $BA94 = "", $BB94 = "",
$BD94= "", $BE94 = "", $BF94 = "", $BG94 = "", $BH94 = "", $BI94 = "", $BJ94 = "", $BK94 = "", $BL94 = "", $BM94 = "", $BN94 = "", $BO94 = "", $BP94 = "", $BQ94 = "", $BR94 = ""), "",
IF($DZ94 &lt;= Claim_for_Reimbursement_CAT!$F$24, Claim_for_Reimbursement_CAT!$H$24,
IF(AND($DZ94 &gt;= Claim_for_Reimbursement_CAT!$D$25, $DZ94 &lt;= Claim_for_Reimbursement_CAT!$F$25), Claim_for_Reimbursement_CAT!$H$25,
IF(AND($DZ94 &gt;= Claim_for_Reimbursement_CAT!$D$26, $DZ94 &lt;= Claim_for_Reimbursement_CAT!$F$26), Claim_for_Reimbursement_CAT!$H$26,
IF(AND($DZ94 &gt;= Claim_for_Reimbursement_CAT!$D$27, $DZ94 &lt;= Claim_for_Reimbursement_CAT!$F$27), Claim_for_Reimbursement_CAT!$H$27,
IF(AND($DZ94 &gt;= Claim_for_Reimbursement_CAT!$D$28, $DZ94 &lt;= Claim_for_Reimbursement_CAT!$F$28), Claim_for_Reimbursement_CAT!$H$28,
IF(AND($DZ94 &gt;= Claim_for_Reimbursement_CAT!$D$29, $DZ94 &lt;= Claim_for_Reimbursement_CAT!$F$29), Claim_for_Reimbursement_CAT!$H$29,
IF(AND($DZ94 &gt;= Claim_for_Reimbursement_CAT!$D$30, $DZ94 &lt;= Claim_for_Reimbursement_CAT!$F$30), Claim_for_Reimbursement_CAT!$H$30,
IF(AND($DZ94 &gt;= Claim_for_Reimbursement_CAT!$D$31, $DZ94 &lt;= Claim_for_Reimbursement_CAT!$F$31), Claim_for_Reimbursement_CAT!$H$31,
IF(AND($DZ94 &gt;= Claim_for_Reimbursement_CAT!$D$32, $DZ94 &lt;= Claim_for_Reimbursement_CAT!$F$32), Claim_for_Reimbursement_CAT!$H$32,
IF(AND($DZ94 &gt;= Claim_for_Reimbursement_CAT!$D$33, $DZ94 &lt;= Claim_for_Reimbursement_CAT!$F$33), Claim_for_Reimbursement_CAT!$H$33,
IF(AND($DZ94 &gt;= Claim_for_Reimbursement_CAT!$D$34, $DZ94 &lt;= Claim_for_Reimbursement_CAT!$F$34), Claim_for_Reimbursement_CAT!$H$34, Claim_for_Reimbursement_CAT!$H$35))))))))))))</f>
        <v/>
      </c>
      <c r="EG94" s="373"/>
      <c r="EH94" s="373"/>
      <c r="EI94" s="373"/>
      <c r="EJ94" s="373"/>
      <c r="EK94" s="373"/>
      <c r="EL94" s="368"/>
      <c r="EM94" s="373"/>
      <c r="EN94" s="373"/>
      <c r="ES94" s="376" t="str">
        <f t="shared" si="42"/>
        <v/>
      </c>
      <c r="ET94" s="377" t="str">
        <f t="shared" si="51"/>
        <v xml:space="preserve">    </v>
      </c>
      <c r="EU94" s="377" t="str">
        <f t="shared" si="52"/>
        <v/>
      </c>
      <c r="EV94" s="377" t="str">
        <f t="shared" si="53"/>
        <v xml:space="preserve">89   </v>
      </c>
      <c r="EW94" s="378" t="str">
        <f>IF($H94 = "", "",
IF(OR($H94 = Lists_and_controls!$AO$9, $H94 = Lists_and_controls!$AO$11, $H94 = Lists_and_controls!$AO$14, $H94 = Lists_and_controls!$AO$16), MAX(Day_30),
IF(OR($H94 = Lists_and_controls!$AO$6, $H94 = Lists_and_controls!$AO$8, $H94 = Lists_and_controls!$AO$10, $H94 = Lists_and_controls!$AO$12, $H94 = Lists_and_controls!$AO$13, $H94 = Lists_and_controls!$AO$15, $H94 = Lists_and_controls!$AO$17), MAX(Day_31),
IF($H94 = Lists_and_controls!$AO$7, IF(INDEX(Leap_Year_YN, MATCH($G94, Year_2, 0)) = 1, MAX(Day_Feb_LY), MAX(Day_Feb) )))))</f>
        <v/>
      </c>
      <c r="EX94" s="377" t="str">
        <f t="shared" si="54"/>
        <v xml:space="preserve">  </v>
      </c>
      <c r="EY94" s="378"/>
    </row>
    <row r="95" spans="1:155" s="321" customFormat="1" ht="14" hidden="1" x14ac:dyDescent="0.3">
      <c r="A95" s="367">
        <v>90</v>
      </c>
      <c r="B95" s="368"/>
      <c r="C95" s="368"/>
      <c r="D95" s="368"/>
      <c r="E95" s="368"/>
      <c r="F95" s="368"/>
      <c r="G95" s="368"/>
      <c r="H95" s="368"/>
      <c r="I95" s="368"/>
      <c r="J95" s="369" t="str">
        <f t="shared" si="30"/>
        <v/>
      </c>
      <c r="K95" s="370" t="str">
        <f t="shared" si="31"/>
        <v/>
      </c>
      <c r="L95" s="368"/>
      <c r="M95" s="368"/>
      <c r="N95" s="368"/>
      <c r="O95" s="368"/>
      <c r="P95" s="368"/>
      <c r="Q95" s="368"/>
      <c r="R95" s="368"/>
      <c r="S95" s="371" t="str">
        <f t="shared" si="43"/>
        <v/>
      </c>
      <c r="T95" s="368"/>
      <c r="U95" s="368"/>
      <c r="V95" s="372"/>
      <c r="W95" s="372"/>
      <c r="X95" s="368"/>
      <c r="Y95" s="372"/>
      <c r="Z95" s="368"/>
      <c r="AA95" s="368"/>
      <c r="AB95" s="368"/>
      <c r="AC95" s="368"/>
      <c r="AD95" s="368"/>
      <c r="AE95" s="368"/>
      <c r="AF95" s="368"/>
      <c r="AG95" s="368"/>
      <c r="AH95" s="368"/>
      <c r="AI95" s="368"/>
      <c r="AJ95" s="368"/>
      <c r="AK95" s="373"/>
      <c r="AL95" s="368"/>
      <c r="AM95" s="373"/>
      <c r="AN95" s="373"/>
      <c r="AO95" s="373"/>
      <c r="AP95" s="373"/>
      <c r="AQ95" s="373"/>
      <c r="AR95" s="373"/>
      <c r="AS95" s="373"/>
      <c r="AT95" s="373"/>
      <c r="AU95" s="373"/>
      <c r="AV95" s="373"/>
      <c r="AW95" s="373"/>
      <c r="AX95" s="373"/>
      <c r="AY95" s="373"/>
      <c r="AZ95" s="373"/>
      <c r="BA95" s="373"/>
      <c r="BB95" s="373"/>
      <c r="BC95" s="374">
        <f t="shared" si="44"/>
        <v>0</v>
      </c>
      <c r="BD95" s="373"/>
      <c r="BE95" s="373"/>
      <c r="BF95" s="373"/>
      <c r="BG95" s="373"/>
      <c r="BH95" s="373"/>
      <c r="BI95" s="373"/>
      <c r="BJ95" s="373"/>
      <c r="BK95" s="373"/>
      <c r="BL95" s="373"/>
      <c r="BM95" s="373"/>
      <c r="BN95" s="373"/>
      <c r="BO95" s="373"/>
      <c r="BP95" s="373"/>
      <c r="BQ95" s="373"/>
      <c r="BR95" s="373"/>
      <c r="BS95" s="374">
        <f t="shared" si="32"/>
        <v>0</v>
      </c>
      <c r="BT95" s="374">
        <f t="shared" si="45"/>
        <v>0</v>
      </c>
      <c r="BU95" s="374">
        <f t="shared" si="45"/>
        <v>0</v>
      </c>
      <c r="BV95" s="374">
        <f t="shared" si="45"/>
        <v>0</v>
      </c>
      <c r="BW95" s="374">
        <f t="shared" si="45"/>
        <v>0</v>
      </c>
      <c r="BX95" s="374">
        <f t="shared" si="45"/>
        <v>0</v>
      </c>
      <c r="BY95" s="374">
        <f t="shared" si="45"/>
        <v>0</v>
      </c>
      <c r="BZ95" s="374">
        <f t="shared" si="45"/>
        <v>0</v>
      </c>
      <c r="CA95" s="374">
        <f t="shared" si="45"/>
        <v>0</v>
      </c>
      <c r="CB95" s="374">
        <f t="shared" si="45"/>
        <v>0</v>
      </c>
      <c r="CC95" s="374">
        <f t="shared" si="45"/>
        <v>0</v>
      </c>
      <c r="CD95" s="374">
        <f t="shared" si="56"/>
        <v>0</v>
      </c>
      <c r="CE95" s="374">
        <f t="shared" si="56"/>
        <v>0</v>
      </c>
      <c r="CF95" s="374">
        <f t="shared" si="56"/>
        <v>0</v>
      </c>
      <c r="CG95" s="374">
        <f t="shared" si="56"/>
        <v>0</v>
      </c>
      <c r="CH95" s="374">
        <f t="shared" si="56"/>
        <v>0</v>
      </c>
      <c r="CI95" s="374">
        <f t="shared" si="56"/>
        <v>0</v>
      </c>
      <c r="CJ95" s="368"/>
      <c r="CK95" s="368"/>
      <c r="CL95" s="373"/>
      <c r="CM95" s="375"/>
      <c r="CN95" s="371" t="s">
        <v>176</v>
      </c>
      <c r="CO95" s="373"/>
      <c r="CP95" s="373"/>
      <c r="CQ95" s="374">
        <f t="shared" si="33"/>
        <v>0</v>
      </c>
      <c r="CR95" s="373"/>
      <c r="CS95" s="373"/>
      <c r="CT95" s="374">
        <f t="shared" si="34"/>
        <v>0</v>
      </c>
      <c r="CU95" s="375"/>
      <c r="CV95" s="368"/>
      <c r="CW95" s="368"/>
      <c r="CX95" s="368"/>
      <c r="CY95" s="368"/>
      <c r="CZ95" s="368"/>
      <c r="DA95" s="368"/>
      <c r="DB95" s="368"/>
      <c r="DC95" s="368"/>
      <c r="DD95" s="368"/>
      <c r="DE95" s="368"/>
      <c r="DF95" s="368"/>
      <c r="DG95" s="375"/>
      <c r="DH95" s="371" t="s">
        <v>176</v>
      </c>
      <c r="DI95" s="373"/>
      <c r="DJ95" s="373"/>
      <c r="DK95" s="374">
        <f t="shared" si="55"/>
        <v>0</v>
      </c>
      <c r="DL95" s="373"/>
      <c r="DM95" s="373"/>
      <c r="DN95" s="374">
        <f t="shared" si="35"/>
        <v>0</v>
      </c>
      <c r="DO95" s="368"/>
      <c r="DP95" s="371" t="str">
        <f t="shared" si="46"/>
        <v/>
      </c>
      <c r="DQ95" s="374">
        <f t="shared" si="47"/>
        <v>0</v>
      </c>
      <c r="DR95" s="374">
        <f t="shared" si="36"/>
        <v>0</v>
      </c>
      <c r="DS95" s="374">
        <f t="shared" si="37"/>
        <v>0</v>
      </c>
      <c r="DT95" s="374">
        <f t="shared" si="48"/>
        <v>0</v>
      </c>
      <c r="DU95" s="374">
        <f t="shared" si="49"/>
        <v>0</v>
      </c>
      <c r="DV95" s="374">
        <f>Deduct_dependent * COUNTIFS(Part_8!$A:$A, $EV95)</f>
        <v>0</v>
      </c>
      <c r="DW95" s="374">
        <f t="shared" si="38"/>
        <v>0</v>
      </c>
      <c r="DX95" s="374">
        <f t="shared" si="39"/>
        <v>0</v>
      </c>
      <c r="DY95" s="374">
        <f t="shared" si="40"/>
        <v>0</v>
      </c>
      <c r="DZ95" s="374">
        <f t="shared" si="41"/>
        <v>0</v>
      </c>
      <c r="EA95" s="373"/>
      <c r="EB95" s="373"/>
      <c r="EC95" s="373"/>
      <c r="ED95" s="374" t="str">
        <f t="shared" si="50"/>
        <v/>
      </c>
      <c r="EE95" s="374"/>
      <c r="EF95" s="374" t="str">
        <f>IF(AND($AN95 = "", $AO95 = "", $AP95 = "", $AQ95 = "", $AR95 = "", $AS95 = "", $AT95 = "", $AU95 = "", $AV95 = "", $AW95 = "", $AX95 = "", $AY95 = "", $AZ95 = "", $BA95 = "", $BB95 = "",
$BD95= "", $BE95 = "", $BF95 = "", $BG95 = "", $BH95 = "", $BI95 = "", $BJ95 = "", $BK95 = "", $BL95 = "", $BM95 = "", $BN95 = "", $BO95 = "", $BP95 = "", $BQ95 = "", $BR95 = ""), "",
IF($DZ95 &lt;= Claim_for_Reimbursement_CAT!$F$24, Claim_for_Reimbursement_CAT!$H$24,
IF(AND($DZ95 &gt;= Claim_for_Reimbursement_CAT!$D$25, $DZ95 &lt;= Claim_for_Reimbursement_CAT!$F$25), Claim_for_Reimbursement_CAT!$H$25,
IF(AND($DZ95 &gt;= Claim_for_Reimbursement_CAT!$D$26, $DZ95 &lt;= Claim_for_Reimbursement_CAT!$F$26), Claim_for_Reimbursement_CAT!$H$26,
IF(AND($DZ95 &gt;= Claim_for_Reimbursement_CAT!$D$27, $DZ95 &lt;= Claim_for_Reimbursement_CAT!$F$27), Claim_for_Reimbursement_CAT!$H$27,
IF(AND($DZ95 &gt;= Claim_for_Reimbursement_CAT!$D$28, $DZ95 &lt;= Claim_for_Reimbursement_CAT!$F$28), Claim_for_Reimbursement_CAT!$H$28,
IF(AND($DZ95 &gt;= Claim_for_Reimbursement_CAT!$D$29, $DZ95 &lt;= Claim_for_Reimbursement_CAT!$F$29), Claim_for_Reimbursement_CAT!$H$29,
IF(AND($DZ95 &gt;= Claim_for_Reimbursement_CAT!$D$30, $DZ95 &lt;= Claim_for_Reimbursement_CAT!$F$30), Claim_for_Reimbursement_CAT!$H$30,
IF(AND($DZ95 &gt;= Claim_for_Reimbursement_CAT!$D$31, $DZ95 &lt;= Claim_for_Reimbursement_CAT!$F$31), Claim_for_Reimbursement_CAT!$H$31,
IF(AND($DZ95 &gt;= Claim_for_Reimbursement_CAT!$D$32, $DZ95 &lt;= Claim_for_Reimbursement_CAT!$F$32), Claim_for_Reimbursement_CAT!$H$32,
IF(AND($DZ95 &gt;= Claim_for_Reimbursement_CAT!$D$33, $DZ95 &lt;= Claim_for_Reimbursement_CAT!$F$33), Claim_for_Reimbursement_CAT!$H$33,
IF(AND($DZ95 &gt;= Claim_for_Reimbursement_CAT!$D$34, $DZ95 &lt;= Claim_for_Reimbursement_CAT!$F$34), Claim_for_Reimbursement_CAT!$H$34, Claim_for_Reimbursement_CAT!$H$35))))))))))))</f>
        <v/>
      </c>
      <c r="EG95" s="373"/>
      <c r="EH95" s="373"/>
      <c r="EI95" s="373"/>
      <c r="EJ95" s="373"/>
      <c r="EK95" s="373"/>
      <c r="EL95" s="368"/>
      <c r="EM95" s="373"/>
      <c r="EN95" s="373"/>
      <c r="ES95" s="376" t="str">
        <f t="shared" si="42"/>
        <v/>
      </c>
      <c r="ET95" s="377" t="str">
        <f t="shared" si="51"/>
        <v xml:space="preserve">    </v>
      </c>
      <c r="EU95" s="377" t="str">
        <f t="shared" si="52"/>
        <v/>
      </c>
      <c r="EV95" s="377" t="str">
        <f t="shared" si="53"/>
        <v xml:space="preserve">90   </v>
      </c>
      <c r="EW95" s="378" t="str">
        <f>IF($H95 = "", "",
IF(OR($H95 = Lists_and_controls!$AO$9, $H95 = Lists_and_controls!$AO$11, $H95 = Lists_and_controls!$AO$14, $H95 = Lists_and_controls!$AO$16), MAX(Day_30),
IF(OR($H95 = Lists_and_controls!$AO$6, $H95 = Lists_and_controls!$AO$8, $H95 = Lists_and_controls!$AO$10, $H95 = Lists_and_controls!$AO$12, $H95 = Lists_and_controls!$AO$13, $H95 = Lists_and_controls!$AO$15, $H95 = Lists_and_controls!$AO$17), MAX(Day_31),
IF($H95 = Lists_and_controls!$AO$7, IF(INDEX(Leap_Year_YN, MATCH($G95, Year_2, 0)) = 1, MAX(Day_Feb_LY), MAX(Day_Feb) )))))</f>
        <v/>
      </c>
      <c r="EX95" s="377" t="str">
        <f t="shared" si="54"/>
        <v xml:space="preserve">  </v>
      </c>
      <c r="EY95" s="378"/>
    </row>
    <row r="96" spans="1:155" s="321" customFormat="1" ht="14" hidden="1" x14ac:dyDescent="0.3">
      <c r="A96" s="367">
        <v>91</v>
      </c>
      <c r="B96" s="368"/>
      <c r="C96" s="368"/>
      <c r="D96" s="368"/>
      <c r="E96" s="368"/>
      <c r="F96" s="368"/>
      <c r="G96" s="368"/>
      <c r="H96" s="368"/>
      <c r="I96" s="368"/>
      <c r="J96" s="369" t="str">
        <f t="shared" si="30"/>
        <v/>
      </c>
      <c r="K96" s="370" t="str">
        <f t="shared" si="31"/>
        <v/>
      </c>
      <c r="L96" s="368"/>
      <c r="M96" s="368"/>
      <c r="N96" s="368"/>
      <c r="O96" s="368"/>
      <c r="P96" s="368"/>
      <c r="Q96" s="368"/>
      <c r="R96" s="368"/>
      <c r="S96" s="371" t="str">
        <f t="shared" si="43"/>
        <v/>
      </c>
      <c r="T96" s="368"/>
      <c r="U96" s="368"/>
      <c r="V96" s="372"/>
      <c r="W96" s="372"/>
      <c r="X96" s="368"/>
      <c r="Y96" s="372"/>
      <c r="Z96" s="368"/>
      <c r="AA96" s="368"/>
      <c r="AB96" s="368"/>
      <c r="AC96" s="368"/>
      <c r="AD96" s="368"/>
      <c r="AE96" s="368"/>
      <c r="AF96" s="368"/>
      <c r="AG96" s="368"/>
      <c r="AH96" s="368"/>
      <c r="AI96" s="368"/>
      <c r="AJ96" s="368"/>
      <c r="AK96" s="373"/>
      <c r="AL96" s="368"/>
      <c r="AM96" s="373"/>
      <c r="AN96" s="373"/>
      <c r="AO96" s="373"/>
      <c r="AP96" s="373"/>
      <c r="AQ96" s="373"/>
      <c r="AR96" s="373"/>
      <c r="AS96" s="373"/>
      <c r="AT96" s="373"/>
      <c r="AU96" s="373"/>
      <c r="AV96" s="373"/>
      <c r="AW96" s="373"/>
      <c r="AX96" s="373"/>
      <c r="AY96" s="373"/>
      <c r="AZ96" s="373"/>
      <c r="BA96" s="373"/>
      <c r="BB96" s="373"/>
      <c r="BC96" s="374">
        <f t="shared" si="44"/>
        <v>0</v>
      </c>
      <c r="BD96" s="373"/>
      <c r="BE96" s="373"/>
      <c r="BF96" s="373"/>
      <c r="BG96" s="373"/>
      <c r="BH96" s="373"/>
      <c r="BI96" s="373"/>
      <c r="BJ96" s="373"/>
      <c r="BK96" s="373"/>
      <c r="BL96" s="373"/>
      <c r="BM96" s="373"/>
      <c r="BN96" s="373"/>
      <c r="BO96" s="373"/>
      <c r="BP96" s="373"/>
      <c r="BQ96" s="373"/>
      <c r="BR96" s="373"/>
      <c r="BS96" s="374">
        <f t="shared" si="32"/>
        <v>0</v>
      </c>
      <c r="BT96" s="374">
        <f t="shared" si="45"/>
        <v>0</v>
      </c>
      <c r="BU96" s="374">
        <f t="shared" si="45"/>
        <v>0</v>
      </c>
      <c r="BV96" s="374">
        <f t="shared" si="45"/>
        <v>0</v>
      </c>
      <c r="BW96" s="374">
        <f t="shared" si="45"/>
        <v>0</v>
      </c>
      <c r="BX96" s="374">
        <f t="shared" si="45"/>
        <v>0</v>
      </c>
      <c r="BY96" s="374">
        <f t="shared" si="45"/>
        <v>0</v>
      </c>
      <c r="BZ96" s="374">
        <f t="shared" si="45"/>
        <v>0</v>
      </c>
      <c r="CA96" s="374">
        <f t="shared" si="45"/>
        <v>0</v>
      </c>
      <c r="CB96" s="374">
        <f t="shared" si="45"/>
        <v>0</v>
      </c>
      <c r="CC96" s="374">
        <f t="shared" si="45"/>
        <v>0</v>
      </c>
      <c r="CD96" s="374">
        <f t="shared" si="56"/>
        <v>0</v>
      </c>
      <c r="CE96" s="374">
        <f t="shared" si="56"/>
        <v>0</v>
      </c>
      <c r="CF96" s="374">
        <f t="shared" si="56"/>
        <v>0</v>
      </c>
      <c r="CG96" s="374">
        <f t="shared" si="56"/>
        <v>0</v>
      </c>
      <c r="CH96" s="374">
        <f t="shared" si="56"/>
        <v>0</v>
      </c>
      <c r="CI96" s="374">
        <f t="shared" si="56"/>
        <v>0</v>
      </c>
      <c r="CJ96" s="368"/>
      <c r="CK96" s="368"/>
      <c r="CL96" s="373"/>
      <c r="CM96" s="375"/>
      <c r="CN96" s="371" t="s">
        <v>176</v>
      </c>
      <c r="CO96" s="373"/>
      <c r="CP96" s="373"/>
      <c r="CQ96" s="374">
        <f t="shared" si="33"/>
        <v>0</v>
      </c>
      <c r="CR96" s="373"/>
      <c r="CS96" s="373"/>
      <c r="CT96" s="374">
        <f t="shared" si="34"/>
        <v>0</v>
      </c>
      <c r="CU96" s="375"/>
      <c r="CV96" s="368"/>
      <c r="CW96" s="368"/>
      <c r="CX96" s="368"/>
      <c r="CY96" s="368"/>
      <c r="CZ96" s="368"/>
      <c r="DA96" s="368"/>
      <c r="DB96" s="368"/>
      <c r="DC96" s="368"/>
      <c r="DD96" s="368"/>
      <c r="DE96" s="368"/>
      <c r="DF96" s="368"/>
      <c r="DG96" s="375"/>
      <c r="DH96" s="371" t="s">
        <v>176</v>
      </c>
      <c r="DI96" s="373"/>
      <c r="DJ96" s="373"/>
      <c r="DK96" s="374">
        <f t="shared" si="55"/>
        <v>0</v>
      </c>
      <c r="DL96" s="373"/>
      <c r="DM96" s="373"/>
      <c r="DN96" s="374">
        <f t="shared" si="35"/>
        <v>0</v>
      </c>
      <c r="DO96" s="368"/>
      <c r="DP96" s="371" t="str">
        <f t="shared" si="46"/>
        <v/>
      </c>
      <c r="DQ96" s="374">
        <f t="shared" si="47"/>
        <v>0</v>
      </c>
      <c r="DR96" s="374">
        <f t="shared" si="36"/>
        <v>0</v>
      </c>
      <c r="DS96" s="374">
        <f t="shared" si="37"/>
        <v>0</v>
      </c>
      <c r="DT96" s="374">
        <f t="shared" si="48"/>
        <v>0</v>
      </c>
      <c r="DU96" s="374">
        <f t="shared" si="49"/>
        <v>0</v>
      </c>
      <c r="DV96" s="374">
        <f>Deduct_dependent * COUNTIFS(Part_8!$A:$A, $EV96)</f>
        <v>0</v>
      </c>
      <c r="DW96" s="374">
        <f t="shared" si="38"/>
        <v>0</v>
      </c>
      <c r="DX96" s="374">
        <f t="shared" si="39"/>
        <v>0</v>
      </c>
      <c r="DY96" s="374">
        <f t="shared" si="40"/>
        <v>0</v>
      </c>
      <c r="DZ96" s="374">
        <f t="shared" si="41"/>
        <v>0</v>
      </c>
      <c r="EA96" s="373"/>
      <c r="EB96" s="373"/>
      <c r="EC96" s="373"/>
      <c r="ED96" s="374" t="str">
        <f t="shared" si="50"/>
        <v/>
      </c>
      <c r="EE96" s="374"/>
      <c r="EF96" s="374" t="str">
        <f>IF(AND($AN96 = "", $AO96 = "", $AP96 = "", $AQ96 = "", $AR96 = "", $AS96 = "", $AT96 = "", $AU96 = "", $AV96 = "", $AW96 = "", $AX96 = "", $AY96 = "", $AZ96 = "", $BA96 = "", $BB96 = "",
$BD96= "", $BE96 = "", $BF96 = "", $BG96 = "", $BH96 = "", $BI96 = "", $BJ96 = "", $BK96 = "", $BL96 = "", $BM96 = "", $BN96 = "", $BO96 = "", $BP96 = "", $BQ96 = "", $BR96 = ""), "",
IF($DZ96 &lt;= Claim_for_Reimbursement_CAT!$F$24, Claim_for_Reimbursement_CAT!$H$24,
IF(AND($DZ96 &gt;= Claim_for_Reimbursement_CAT!$D$25, $DZ96 &lt;= Claim_for_Reimbursement_CAT!$F$25), Claim_for_Reimbursement_CAT!$H$25,
IF(AND($DZ96 &gt;= Claim_for_Reimbursement_CAT!$D$26, $DZ96 &lt;= Claim_for_Reimbursement_CAT!$F$26), Claim_for_Reimbursement_CAT!$H$26,
IF(AND($DZ96 &gt;= Claim_for_Reimbursement_CAT!$D$27, $DZ96 &lt;= Claim_for_Reimbursement_CAT!$F$27), Claim_for_Reimbursement_CAT!$H$27,
IF(AND($DZ96 &gt;= Claim_for_Reimbursement_CAT!$D$28, $DZ96 &lt;= Claim_for_Reimbursement_CAT!$F$28), Claim_for_Reimbursement_CAT!$H$28,
IF(AND($DZ96 &gt;= Claim_for_Reimbursement_CAT!$D$29, $DZ96 &lt;= Claim_for_Reimbursement_CAT!$F$29), Claim_for_Reimbursement_CAT!$H$29,
IF(AND($DZ96 &gt;= Claim_for_Reimbursement_CAT!$D$30, $DZ96 &lt;= Claim_for_Reimbursement_CAT!$F$30), Claim_for_Reimbursement_CAT!$H$30,
IF(AND($DZ96 &gt;= Claim_for_Reimbursement_CAT!$D$31, $DZ96 &lt;= Claim_for_Reimbursement_CAT!$F$31), Claim_for_Reimbursement_CAT!$H$31,
IF(AND($DZ96 &gt;= Claim_for_Reimbursement_CAT!$D$32, $DZ96 &lt;= Claim_for_Reimbursement_CAT!$F$32), Claim_for_Reimbursement_CAT!$H$32,
IF(AND($DZ96 &gt;= Claim_for_Reimbursement_CAT!$D$33, $DZ96 &lt;= Claim_for_Reimbursement_CAT!$F$33), Claim_for_Reimbursement_CAT!$H$33,
IF(AND($DZ96 &gt;= Claim_for_Reimbursement_CAT!$D$34, $DZ96 &lt;= Claim_for_Reimbursement_CAT!$F$34), Claim_for_Reimbursement_CAT!$H$34, Claim_for_Reimbursement_CAT!$H$35))))))))))))</f>
        <v/>
      </c>
      <c r="EG96" s="373"/>
      <c r="EH96" s="373"/>
      <c r="EI96" s="373"/>
      <c r="EJ96" s="373"/>
      <c r="EK96" s="373"/>
      <c r="EL96" s="368"/>
      <c r="EM96" s="373"/>
      <c r="EN96" s="373"/>
      <c r="ES96" s="376" t="str">
        <f t="shared" si="42"/>
        <v/>
      </c>
      <c r="ET96" s="377" t="str">
        <f t="shared" si="51"/>
        <v xml:space="preserve">    </v>
      </c>
      <c r="EU96" s="377" t="str">
        <f t="shared" si="52"/>
        <v/>
      </c>
      <c r="EV96" s="377" t="str">
        <f t="shared" si="53"/>
        <v xml:space="preserve">91   </v>
      </c>
      <c r="EW96" s="378" t="str">
        <f>IF($H96 = "", "",
IF(OR($H96 = Lists_and_controls!$AO$9, $H96 = Lists_and_controls!$AO$11, $H96 = Lists_and_controls!$AO$14, $H96 = Lists_and_controls!$AO$16), MAX(Day_30),
IF(OR($H96 = Lists_and_controls!$AO$6, $H96 = Lists_and_controls!$AO$8, $H96 = Lists_and_controls!$AO$10, $H96 = Lists_and_controls!$AO$12, $H96 = Lists_and_controls!$AO$13, $H96 = Lists_and_controls!$AO$15, $H96 = Lists_and_controls!$AO$17), MAX(Day_31),
IF($H96 = Lists_and_controls!$AO$7, IF(INDEX(Leap_Year_YN, MATCH($G96, Year_2, 0)) = 1, MAX(Day_Feb_LY), MAX(Day_Feb) )))))</f>
        <v/>
      </c>
      <c r="EX96" s="377" t="str">
        <f t="shared" si="54"/>
        <v xml:space="preserve">  </v>
      </c>
      <c r="EY96" s="378"/>
    </row>
    <row r="97" spans="1:155" s="321" customFormat="1" ht="14" hidden="1" x14ac:dyDescent="0.3">
      <c r="A97" s="367">
        <v>92</v>
      </c>
      <c r="B97" s="368"/>
      <c r="C97" s="368"/>
      <c r="D97" s="368"/>
      <c r="E97" s="368"/>
      <c r="F97" s="368"/>
      <c r="G97" s="368"/>
      <c r="H97" s="368"/>
      <c r="I97" s="368"/>
      <c r="J97" s="369" t="str">
        <f t="shared" si="30"/>
        <v/>
      </c>
      <c r="K97" s="370" t="str">
        <f t="shared" si="31"/>
        <v/>
      </c>
      <c r="L97" s="368"/>
      <c r="M97" s="368"/>
      <c r="N97" s="368"/>
      <c r="O97" s="368"/>
      <c r="P97" s="368"/>
      <c r="Q97" s="368"/>
      <c r="R97" s="368"/>
      <c r="S97" s="371" t="str">
        <f t="shared" si="43"/>
        <v/>
      </c>
      <c r="T97" s="368"/>
      <c r="U97" s="368"/>
      <c r="V97" s="372"/>
      <c r="W97" s="372"/>
      <c r="X97" s="368"/>
      <c r="Y97" s="372"/>
      <c r="Z97" s="368"/>
      <c r="AA97" s="368"/>
      <c r="AB97" s="368"/>
      <c r="AC97" s="368"/>
      <c r="AD97" s="368"/>
      <c r="AE97" s="368"/>
      <c r="AF97" s="368"/>
      <c r="AG97" s="368"/>
      <c r="AH97" s="368"/>
      <c r="AI97" s="368"/>
      <c r="AJ97" s="368"/>
      <c r="AK97" s="373"/>
      <c r="AL97" s="368"/>
      <c r="AM97" s="373"/>
      <c r="AN97" s="373"/>
      <c r="AO97" s="373"/>
      <c r="AP97" s="373"/>
      <c r="AQ97" s="373"/>
      <c r="AR97" s="373"/>
      <c r="AS97" s="373"/>
      <c r="AT97" s="373"/>
      <c r="AU97" s="373"/>
      <c r="AV97" s="373"/>
      <c r="AW97" s="373"/>
      <c r="AX97" s="373"/>
      <c r="AY97" s="373"/>
      <c r="AZ97" s="373"/>
      <c r="BA97" s="373"/>
      <c r="BB97" s="373"/>
      <c r="BC97" s="374">
        <f t="shared" si="44"/>
        <v>0</v>
      </c>
      <c r="BD97" s="373"/>
      <c r="BE97" s="373"/>
      <c r="BF97" s="373"/>
      <c r="BG97" s="373"/>
      <c r="BH97" s="373"/>
      <c r="BI97" s="373"/>
      <c r="BJ97" s="373"/>
      <c r="BK97" s="373"/>
      <c r="BL97" s="373"/>
      <c r="BM97" s="373"/>
      <c r="BN97" s="373"/>
      <c r="BO97" s="373"/>
      <c r="BP97" s="373"/>
      <c r="BQ97" s="373"/>
      <c r="BR97" s="373"/>
      <c r="BS97" s="374">
        <f t="shared" si="32"/>
        <v>0</v>
      </c>
      <c r="BT97" s="374">
        <f t="shared" si="45"/>
        <v>0</v>
      </c>
      <c r="BU97" s="374">
        <f t="shared" si="45"/>
        <v>0</v>
      </c>
      <c r="BV97" s="374">
        <f t="shared" si="45"/>
        <v>0</v>
      </c>
      <c r="BW97" s="374">
        <f t="shared" si="45"/>
        <v>0</v>
      </c>
      <c r="BX97" s="374">
        <f t="shared" si="45"/>
        <v>0</v>
      </c>
      <c r="BY97" s="374">
        <f t="shared" si="45"/>
        <v>0</v>
      </c>
      <c r="BZ97" s="374">
        <f t="shared" si="45"/>
        <v>0</v>
      </c>
      <c r="CA97" s="374">
        <f t="shared" si="45"/>
        <v>0</v>
      </c>
      <c r="CB97" s="374">
        <f t="shared" si="45"/>
        <v>0</v>
      </c>
      <c r="CC97" s="374">
        <f t="shared" si="45"/>
        <v>0</v>
      </c>
      <c r="CD97" s="374">
        <f t="shared" si="56"/>
        <v>0</v>
      </c>
      <c r="CE97" s="374">
        <f t="shared" si="56"/>
        <v>0</v>
      </c>
      <c r="CF97" s="374">
        <f t="shared" si="56"/>
        <v>0</v>
      </c>
      <c r="CG97" s="374">
        <f t="shared" si="56"/>
        <v>0</v>
      </c>
      <c r="CH97" s="374">
        <f t="shared" si="56"/>
        <v>0</v>
      </c>
      <c r="CI97" s="374">
        <f t="shared" si="56"/>
        <v>0</v>
      </c>
      <c r="CJ97" s="368"/>
      <c r="CK97" s="368"/>
      <c r="CL97" s="373"/>
      <c r="CM97" s="375"/>
      <c r="CN97" s="371" t="s">
        <v>176</v>
      </c>
      <c r="CO97" s="373"/>
      <c r="CP97" s="373"/>
      <c r="CQ97" s="374">
        <f t="shared" si="33"/>
        <v>0</v>
      </c>
      <c r="CR97" s="373"/>
      <c r="CS97" s="373"/>
      <c r="CT97" s="374">
        <f t="shared" si="34"/>
        <v>0</v>
      </c>
      <c r="CU97" s="375"/>
      <c r="CV97" s="368"/>
      <c r="CW97" s="368"/>
      <c r="CX97" s="368"/>
      <c r="CY97" s="368"/>
      <c r="CZ97" s="368"/>
      <c r="DA97" s="368"/>
      <c r="DB97" s="368"/>
      <c r="DC97" s="368"/>
      <c r="DD97" s="368"/>
      <c r="DE97" s="368"/>
      <c r="DF97" s="368"/>
      <c r="DG97" s="375"/>
      <c r="DH97" s="371" t="s">
        <v>176</v>
      </c>
      <c r="DI97" s="373"/>
      <c r="DJ97" s="373"/>
      <c r="DK97" s="374">
        <f t="shared" si="55"/>
        <v>0</v>
      </c>
      <c r="DL97" s="373"/>
      <c r="DM97" s="373"/>
      <c r="DN97" s="374">
        <f t="shared" si="35"/>
        <v>0</v>
      </c>
      <c r="DO97" s="368"/>
      <c r="DP97" s="371" t="str">
        <f t="shared" si="46"/>
        <v/>
      </c>
      <c r="DQ97" s="374">
        <f t="shared" si="47"/>
        <v>0</v>
      </c>
      <c r="DR97" s="374">
        <f t="shared" si="36"/>
        <v>0</v>
      </c>
      <c r="DS97" s="374">
        <f t="shared" si="37"/>
        <v>0</v>
      </c>
      <c r="DT97" s="374">
        <f t="shared" si="48"/>
        <v>0</v>
      </c>
      <c r="DU97" s="374">
        <f t="shared" si="49"/>
        <v>0</v>
      </c>
      <c r="DV97" s="374">
        <f>Deduct_dependent * COUNTIFS(Part_8!$A:$A, $EV97)</f>
        <v>0</v>
      </c>
      <c r="DW97" s="374">
        <f t="shared" si="38"/>
        <v>0</v>
      </c>
      <c r="DX97" s="374">
        <f t="shared" si="39"/>
        <v>0</v>
      </c>
      <c r="DY97" s="374">
        <f t="shared" si="40"/>
        <v>0</v>
      </c>
      <c r="DZ97" s="374">
        <f t="shared" si="41"/>
        <v>0</v>
      </c>
      <c r="EA97" s="373"/>
      <c r="EB97" s="373"/>
      <c r="EC97" s="373"/>
      <c r="ED97" s="374" t="str">
        <f t="shared" si="50"/>
        <v/>
      </c>
      <c r="EE97" s="374"/>
      <c r="EF97" s="374" t="str">
        <f>IF(AND($AN97 = "", $AO97 = "", $AP97 = "", $AQ97 = "", $AR97 = "", $AS97 = "", $AT97 = "", $AU97 = "", $AV97 = "", $AW97 = "", $AX97 = "", $AY97 = "", $AZ97 = "", $BA97 = "", $BB97 = "",
$BD97= "", $BE97 = "", $BF97 = "", $BG97 = "", $BH97 = "", $BI97 = "", $BJ97 = "", $BK97 = "", $BL97 = "", $BM97 = "", $BN97 = "", $BO97 = "", $BP97 = "", $BQ97 = "", $BR97 = ""), "",
IF($DZ97 &lt;= Claim_for_Reimbursement_CAT!$F$24, Claim_for_Reimbursement_CAT!$H$24,
IF(AND($DZ97 &gt;= Claim_for_Reimbursement_CAT!$D$25, $DZ97 &lt;= Claim_for_Reimbursement_CAT!$F$25), Claim_for_Reimbursement_CAT!$H$25,
IF(AND($DZ97 &gt;= Claim_for_Reimbursement_CAT!$D$26, $DZ97 &lt;= Claim_for_Reimbursement_CAT!$F$26), Claim_for_Reimbursement_CAT!$H$26,
IF(AND($DZ97 &gt;= Claim_for_Reimbursement_CAT!$D$27, $DZ97 &lt;= Claim_for_Reimbursement_CAT!$F$27), Claim_for_Reimbursement_CAT!$H$27,
IF(AND($DZ97 &gt;= Claim_for_Reimbursement_CAT!$D$28, $DZ97 &lt;= Claim_for_Reimbursement_CAT!$F$28), Claim_for_Reimbursement_CAT!$H$28,
IF(AND($DZ97 &gt;= Claim_for_Reimbursement_CAT!$D$29, $DZ97 &lt;= Claim_for_Reimbursement_CAT!$F$29), Claim_for_Reimbursement_CAT!$H$29,
IF(AND($DZ97 &gt;= Claim_for_Reimbursement_CAT!$D$30, $DZ97 &lt;= Claim_for_Reimbursement_CAT!$F$30), Claim_for_Reimbursement_CAT!$H$30,
IF(AND($DZ97 &gt;= Claim_for_Reimbursement_CAT!$D$31, $DZ97 &lt;= Claim_for_Reimbursement_CAT!$F$31), Claim_for_Reimbursement_CAT!$H$31,
IF(AND($DZ97 &gt;= Claim_for_Reimbursement_CAT!$D$32, $DZ97 &lt;= Claim_for_Reimbursement_CAT!$F$32), Claim_for_Reimbursement_CAT!$H$32,
IF(AND($DZ97 &gt;= Claim_for_Reimbursement_CAT!$D$33, $DZ97 &lt;= Claim_for_Reimbursement_CAT!$F$33), Claim_for_Reimbursement_CAT!$H$33,
IF(AND($DZ97 &gt;= Claim_for_Reimbursement_CAT!$D$34, $DZ97 &lt;= Claim_for_Reimbursement_CAT!$F$34), Claim_for_Reimbursement_CAT!$H$34, Claim_for_Reimbursement_CAT!$H$35))))))))))))</f>
        <v/>
      </c>
      <c r="EG97" s="373"/>
      <c r="EH97" s="373"/>
      <c r="EI97" s="373"/>
      <c r="EJ97" s="373"/>
      <c r="EK97" s="373"/>
      <c r="EL97" s="368"/>
      <c r="EM97" s="373"/>
      <c r="EN97" s="373"/>
      <c r="ES97" s="376" t="str">
        <f t="shared" si="42"/>
        <v/>
      </c>
      <c r="ET97" s="377" t="str">
        <f t="shared" si="51"/>
        <v xml:space="preserve">    </v>
      </c>
      <c r="EU97" s="377" t="str">
        <f t="shared" si="52"/>
        <v/>
      </c>
      <c r="EV97" s="377" t="str">
        <f t="shared" si="53"/>
        <v xml:space="preserve">92   </v>
      </c>
      <c r="EW97" s="378" t="str">
        <f>IF($H97 = "", "",
IF(OR($H97 = Lists_and_controls!$AO$9, $H97 = Lists_and_controls!$AO$11, $H97 = Lists_and_controls!$AO$14, $H97 = Lists_and_controls!$AO$16), MAX(Day_30),
IF(OR($H97 = Lists_and_controls!$AO$6, $H97 = Lists_and_controls!$AO$8, $H97 = Lists_and_controls!$AO$10, $H97 = Lists_and_controls!$AO$12, $H97 = Lists_and_controls!$AO$13, $H97 = Lists_and_controls!$AO$15, $H97 = Lists_and_controls!$AO$17), MAX(Day_31),
IF($H97 = Lists_and_controls!$AO$7, IF(INDEX(Leap_Year_YN, MATCH($G97, Year_2, 0)) = 1, MAX(Day_Feb_LY), MAX(Day_Feb) )))))</f>
        <v/>
      </c>
      <c r="EX97" s="377" t="str">
        <f t="shared" si="54"/>
        <v xml:space="preserve">  </v>
      </c>
      <c r="EY97" s="378"/>
    </row>
    <row r="98" spans="1:155" s="321" customFormat="1" ht="14" hidden="1" x14ac:dyDescent="0.3">
      <c r="A98" s="367">
        <v>93</v>
      </c>
      <c r="B98" s="368"/>
      <c r="C98" s="368"/>
      <c r="D98" s="368"/>
      <c r="E98" s="368"/>
      <c r="F98" s="368"/>
      <c r="G98" s="368"/>
      <c r="H98" s="368"/>
      <c r="I98" s="368"/>
      <c r="J98" s="369" t="str">
        <f t="shared" si="30"/>
        <v/>
      </c>
      <c r="K98" s="370" t="str">
        <f t="shared" si="31"/>
        <v/>
      </c>
      <c r="L98" s="368"/>
      <c r="M98" s="368"/>
      <c r="N98" s="368"/>
      <c r="O98" s="368"/>
      <c r="P98" s="368"/>
      <c r="Q98" s="368"/>
      <c r="R98" s="368"/>
      <c r="S98" s="371" t="str">
        <f t="shared" si="43"/>
        <v/>
      </c>
      <c r="T98" s="368"/>
      <c r="U98" s="368"/>
      <c r="V98" s="372"/>
      <c r="W98" s="372"/>
      <c r="X98" s="368"/>
      <c r="Y98" s="372"/>
      <c r="Z98" s="368"/>
      <c r="AA98" s="368"/>
      <c r="AB98" s="368"/>
      <c r="AC98" s="368"/>
      <c r="AD98" s="368"/>
      <c r="AE98" s="368"/>
      <c r="AF98" s="368"/>
      <c r="AG98" s="368"/>
      <c r="AH98" s="368"/>
      <c r="AI98" s="368"/>
      <c r="AJ98" s="368"/>
      <c r="AK98" s="373"/>
      <c r="AL98" s="368"/>
      <c r="AM98" s="373"/>
      <c r="AN98" s="373"/>
      <c r="AO98" s="373"/>
      <c r="AP98" s="373"/>
      <c r="AQ98" s="373"/>
      <c r="AR98" s="373"/>
      <c r="AS98" s="373"/>
      <c r="AT98" s="373"/>
      <c r="AU98" s="373"/>
      <c r="AV98" s="373"/>
      <c r="AW98" s="373"/>
      <c r="AX98" s="373"/>
      <c r="AY98" s="373"/>
      <c r="AZ98" s="373"/>
      <c r="BA98" s="373"/>
      <c r="BB98" s="373"/>
      <c r="BC98" s="374">
        <f t="shared" si="44"/>
        <v>0</v>
      </c>
      <c r="BD98" s="373"/>
      <c r="BE98" s="373"/>
      <c r="BF98" s="373"/>
      <c r="BG98" s="373"/>
      <c r="BH98" s="373"/>
      <c r="BI98" s="373"/>
      <c r="BJ98" s="373"/>
      <c r="BK98" s="373"/>
      <c r="BL98" s="373"/>
      <c r="BM98" s="373"/>
      <c r="BN98" s="373"/>
      <c r="BO98" s="373"/>
      <c r="BP98" s="373"/>
      <c r="BQ98" s="373"/>
      <c r="BR98" s="373"/>
      <c r="BS98" s="374">
        <f t="shared" si="32"/>
        <v>0</v>
      </c>
      <c r="BT98" s="374">
        <f t="shared" si="45"/>
        <v>0</v>
      </c>
      <c r="BU98" s="374">
        <f t="shared" si="45"/>
        <v>0</v>
      </c>
      <c r="BV98" s="374">
        <f t="shared" si="45"/>
        <v>0</v>
      </c>
      <c r="BW98" s="374">
        <f t="shared" si="45"/>
        <v>0</v>
      </c>
      <c r="BX98" s="374">
        <f t="shared" si="45"/>
        <v>0</v>
      </c>
      <c r="BY98" s="374">
        <f t="shared" si="45"/>
        <v>0</v>
      </c>
      <c r="BZ98" s="374">
        <f t="shared" si="45"/>
        <v>0</v>
      </c>
      <c r="CA98" s="374">
        <f t="shared" si="45"/>
        <v>0</v>
      </c>
      <c r="CB98" s="374">
        <f t="shared" si="45"/>
        <v>0</v>
      </c>
      <c r="CC98" s="374">
        <f t="shared" si="45"/>
        <v>0</v>
      </c>
      <c r="CD98" s="374">
        <f t="shared" si="56"/>
        <v>0</v>
      </c>
      <c r="CE98" s="374">
        <f t="shared" si="56"/>
        <v>0</v>
      </c>
      <c r="CF98" s="374">
        <f t="shared" si="56"/>
        <v>0</v>
      </c>
      <c r="CG98" s="374">
        <f t="shared" si="56"/>
        <v>0</v>
      </c>
      <c r="CH98" s="374">
        <f t="shared" si="56"/>
        <v>0</v>
      </c>
      <c r="CI98" s="374">
        <f t="shared" si="56"/>
        <v>0</v>
      </c>
      <c r="CJ98" s="368"/>
      <c r="CK98" s="368"/>
      <c r="CL98" s="373"/>
      <c r="CM98" s="375"/>
      <c r="CN98" s="371" t="s">
        <v>176</v>
      </c>
      <c r="CO98" s="373"/>
      <c r="CP98" s="373"/>
      <c r="CQ98" s="374">
        <f t="shared" si="33"/>
        <v>0</v>
      </c>
      <c r="CR98" s="373"/>
      <c r="CS98" s="373"/>
      <c r="CT98" s="374">
        <f t="shared" si="34"/>
        <v>0</v>
      </c>
      <c r="CU98" s="375"/>
      <c r="CV98" s="368"/>
      <c r="CW98" s="368"/>
      <c r="CX98" s="368"/>
      <c r="CY98" s="368"/>
      <c r="CZ98" s="368"/>
      <c r="DA98" s="368"/>
      <c r="DB98" s="368"/>
      <c r="DC98" s="368"/>
      <c r="DD98" s="368"/>
      <c r="DE98" s="368"/>
      <c r="DF98" s="368"/>
      <c r="DG98" s="375"/>
      <c r="DH98" s="371" t="s">
        <v>176</v>
      </c>
      <c r="DI98" s="373"/>
      <c r="DJ98" s="373"/>
      <c r="DK98" s="374">
        <f t="shared" si="55"/>
        <v>0</v>
      </c>
      <c r="DL98" s="373"/>
      <c r="DM98" s="373"/>
      <c r="DN98" s="374">
        <f t="shared" si="35"/>
        <v>0</v>
      </c>
      <c r="DO98" s="368"/>
      <c r="DP98" s="371" t="str">
        <f t="shared" si="46"/>
        <v/>
      </c>
      <c r="DQ98" s="374">
        <f t="shared" si="47"/>
        <v>0</v>
      </c>
      <c r="DR98" s="374">
        <f t="shared" si="36"/>
        <v>0</v>
      </c>
      <c r="DS98" s="374">
        <f t="shared" si="37"/>
        <v>0</v>
      </c>
      <c r="DT98" s="374">
        <f t="shared" si="48"/>
        <v>0</v>
      </c>
      <c r="DU98" s="374">
        <f t="shared" si="49"/>
        <v>0</v>
      </c>
      <c r="DV98" s="374">
        <f>Deduct_dependent * COUNTIFS(Part_8!$A:$A, $EV98)</f>
        <v>0</v>
      </c>
      <c r="DW98" s="374">
        <f t="shared" si="38"/>
        <v>0</v>
      </c>
      <c r="DX98" s="374">
        <f t="shared" si="39"/>
        <v>0</v>
      </c>
      <c r="DY98" s="374">
        <f t="shared" si="40"/>
        <v>0</v>
      </c>
      <c r="DZ98" s="374">
        <f t="shared" si="41"/>
        <v>0</v>
      </c>
      <c r="EA98" s="373"/>
      <c r="EB98" s="373"/>
      <c r="EC98" s="373"/>
      <c r="ED98" s="374" t="str">
        <f t="shared" si="50"/>
        <v/>
      </c>
      <c r="EE98" s="374"/>
      <c r="EF98" s="374" t="str">
        <f>IF(AND($AN98 = "", $AO98 = "", $AP98 = "", $AQ98 = "", $AR98 = "", $AS98 = "", $AT98 = "", $AU98 = "", $AV98 = "", $AW98 = "", $AX98 = "", $AY98 = "", $AZ98 = "", $BA98 = "", $BB98 = "",
$BD98= "", $BE98 = "", $BF98 = "", $BG98 = "", $BH98 = "", $BI98 = "", $BJ98 = "", $BK98 = "", $BL98 = "", $BM98 = "", $BN98 = "", $BO98 = "", $BP98 = "", $BQ98 = "", $BR98 = ""), "",
IF($DZ98 &lt;= Claim_for_Reimbursement_CAT!$F$24, Claim_for_Reimbursement_CAT!$H$24,
IF(AND($DZ98 &gt;= Claim_for_Reimbursement_CAT!$D$25, $DZ98 &lt;= Claim_for_Reimbursement_CAT!$F$25), Claim_for_Reimbursement_CAT!$H$25,
IF(AND($DZ98 &gt;= Claim_for_Reimbursement_CAT!$D$26, $DZ98 &lt;= Claim_for_Reimbursement_CAT!$F$26), Claim_for_Reimbursement_CAT!$H$26,
IF(AND($DZ98 &gt;= Claim_for_Reimbursement_CAT!$D$27, $DZ98 &lt;= Claim_for_Reimbursement_CAT!$F$27), Claim_for_Reimbursement_CAT!$H$27,
IF(AND($DZ98 &gt;= Claim_for_Reimbursement_CAT!$D$28, $DZ98 &lt;= Claim_for_Reimbursement_CAT!$F$28), Claim_for_Reimbursement_CAT!$H$28,
IF(AND($DZ98 &gt;= Claim_for_Reimbursement_CAT!$D$29, $DZ98 &lt;= Claim_for_Reimbursement_CAT!$F$29), Claim_for_Reimbursement_CAT!$H$29,
IF(AND($DZ98 &gt;= Claim_for_Reimbursement_CAT!$D$30, $DZ98 &lt;= Claim_for_Reimbursement_CAT!$F$30), Claim_for_Reimbursement_CAT!$H$30,
IF(AND($DZ98 &gt;= Claim_for_Reimbursement_CAT!$D$31, $DZ98 &lt;= Claim_for_Reimbursement_CAT!$F$31), Claim_for_Reimbursement_CAT!$H$31,
IF(AND($DZ98 &gt;= Claim_for_Reimbursement_CAT!$D$32, $DZ98 &lt;= Claim_for_Reimbursement_CAT!$F$32), Claim_for_Reimbursement_CAT!$H$32,
IF(AND($DZ98 &gt;= Claim_for_Reimbursement_CAT!$D$33, $DZ98 &lt;= Claim_for_Reimbursement_CAT!$F$33), Claim_for_Reimbursement_CAT!$H$33,
IF(AND($DZ98 &gt;= Claim_for_Reimbursement_CAT!$D$34, $DZ98 &lt;= Claim_for_Reimbursement_CAT!$F$34), Claim_for_Reimbursement_CAT!$H$34, Claim_for_Reimbursement_CAT!$H$35))))))))))))</f>
        <v/>
      </c>
      <c r="EG98" s="373"/>
      <c r="EH98" s="373"/>
      <c r="EI98" s="373"/>
      <c r="EJ98" s="373"/>
      <c r="EK98" s="373"/>
      <c r="EL98" s="368"/>
      <c r="EM98" s="373"/>
      <c r="EN98" s="373"/>
      <c r="ES98" s="376" t="str">
        <f t="shared" si="42"/>
        <v/>
      </c>
      <c r="ET98" s="377" t="str">
        <f t="shared" si="51"/>
        <v xml:space="preserve">    </v>
      </c>
      <c r="EU98" s="377" t="str">
        <f t="shared" si="52"/>
        <v/>
      </c>
      <c r="EV98" s="377" t="str">
        <f t="shared" si="53"/>
        <v xml:space="preserve">93   </v>
      </c>
      <c r="EW98" s="378" t="str">
        <f>IF($H98 = "", "",
IF(OR($H98 = Lists_and_controls!$AO$9, $H98 = Lists_and_controls!$AO$11, $H98 = Lists_and_controls!$AO$14, $H98 = Lists_and_controls!$AO$16), MAX(Day_30),
IF(OR($H98 = Lists_and_controls!$AO$6, $H98 = Lists_and_controls!$AO$8, $H98 = Lists_and_controls!$AO$10, $H98 = Lists_and_controls!$AO$12, $H98 = Lists_and_controls!$AO$13, $H98 = Lists_and_controls!$AO$15, $H98 = Lists_and_controls!$AO$17), MAX(Day_31),
IF($H98 = Lists_and_controls!$AO$7, IF(INDEX(Leap_Year_YN, MATCH($G98, Year_2, 0)) = 1, MAX(Day_Feb_LY), MAX(Day_Feb) )))))</f>
        <v/>
      </c>
      <c r="EX98" s="377" t="str">
        <f t="shared" si="54"/>
        <v xml:space="preserve">  </v>
      </c>
      <c r="EY98" s="378"/>
    </row>
    <row r="99" spans="1:155" s="321" customFormat="1" ht="14" hidden="1" x14ac:dyDescent="0.3">
      <c r="A99" s="367">
        <v>94</v>
      </c>
      <c r="B99" s="368"/>
      <c r="C99" s="368"/>
      <c r="D99" s="368"/>
      <c r="E99" s="368"/>
      <c r="F99" s="368"/>
      <c r="G99" s="368"/>
      <c r="H99" s="368"/>
      <c r="I99" s="368"/>
      <c r="J99" s="369" t="str">
        <f t="shared" si="30"/>
        <v/>
      </c>
      <c r="K99" s="370" t="str">
        <f t="shared" si="31"/>
        <v/>
      </c>
      <c r="L99" s="368"/>
      <c r="M99" s="368"/>
      <c r="N99" s="368"/>
      <c r="O99" s="368"/>
      <c r="P99" s="368"/>
      <c r="Q99" s="368"/>
      <c r="R99" s="368"/>
      <c r="S99" s="371" t="str">
        <f t="shared" si="43"/>
        <v/>
      </c>
      <c r="T99" s="368"/>
      <c r="U99" s="368"/>
      <c r="V99" s="372"/>
      <c r="W99" s="372"/>
      <c r="X99" s="368"/>
      <c r="Y99" s="372"/>
      <c r="Z99" s="368"/>
      <c r="AA99" s="368"/>
      <c r="AB99" s="368"/>
      <c r="AC99" s="368"/>
      <c r="AD99" s="368"/>
      <c r="AE99" s="368"/>
      <c r="AF99" s="368"/>
      <c r="AG99" s="368"/>
      <c r="AH99" s="368"/>
      <c r="AI99" s="368"/>
      <c r="AJ99" s="368"/>
      <c r="AK99" s="373"/>
      <c r="AL99" s="368"/>
      <c r="AM99" s="373"/>
      <c r="AN99" s="373"/>
      <c r="AO99" s="373"/>
      <c r="AP99" s="373"/>
      <c r="AQ99" s="373"/>
      <c r="AR99" s="373"/>
      <c r="AS99" s="373"/>
      <c r="AT99" s="373"/>
      <c r="AU99" s="373"/>
      <c r="AV99" s="373"/>
      <c r="AW99" s="373"/>
      <c r="AX99" s="373"/>
      <c r="AY99" s="373"/>
      <c r="AZ99" s="373"/>
      <c r="BA99" s="373"/>
      <c r="BB99" s="373"/>
      <c r="BC99" s="374">
        <f t="shared" si="44"/>
        <v>0</v>
      </c>
      <c r="BD99" s="373"/>
      <c r="BE99" s="373"/>
      <c r="BF99" s="373"/>
      <c r="BG99" s="373"/>
      <c r="BH99" s="373"/>
      <c r="BI99" s="373"/>
      <c r="BJ99" s="373"/>
      <c r="BK99" s="373"/>
      <c r="BL99" s="373"/>
      <c r="BM99" s="373"/>
      <c r="BN99" s="373"/>
      <c r="BO99" s="373"/>
      <c r="BP99" s="373"/>
      <c r="BQ99" s="373"/>
      <c r="BR99" s="373"/>
      <c r="BS99" s="374">
        <f t="shared" si="32"/>
        <v>0</v>
      </c>
      <c r="BT99" s="374">
        <f t="shared" si="45"/>
        <v>0</v>
      </c>
      <c r="BU99" s="374">
        <f t="shared" si="45"/>
        <v>0</v>
      </c>
      <c r="BV99" s="374">
        <f t="shared" si="45"/>
        <v>0</v>
      </c>
      <c r="BW99" s="374">
        <f t="shared" si="45"/>
        <v>0</v>
      </c>
      <c r="BX99" s="374">
        <f t="shared" si="45"/>
        <v>0</v>
      </c>
      <c r="BY99" s="374">
        <f t="shared" si="45"/>
        <v>0</v>
      </c>
      <c r="BZ99" s="374">
        <f t="shared" si="45"/>
        <v>0</v>
      </c>
      <c r="CA99" s="374">
        <f t="shared" si="45"/>
        <v>0</v>
      </c>
      <c r="CB99" s="374">
        <f t="shared" si="45"/>
        <v>0</v>
      </c>
      <c r="CC99" s="374">
        <f t="shared" si="45"/>
        <v>0</v>
      </c>
      <c r="CD99" s="374">
        <f t="shared" si="56"/>
        <v>0</v>
      </c>
      <c r="CE99" s="374">
        <f t="shared" si="56"/>
        <v>0</v>
      </c>
      <c r="CF99" s="374">
        <f t="shared" si="56"/>
        <v>0</v>
      </c>
      <c r="CG99" s="374">
        <f t="shared" si="56"/>
        <v>0</v>
      </c>
      <c r="CH99" s="374">
        <f t="shared" si="56"/>
        <v>0</v>
      </c>
      <c r="CI99" s="374">
        <f t="shared" si="56"/>
        <v>0</v>
      </c>
      <c r="CJ99" s="368"/>
      <c r="CK99" s="368"/>
      <c r="CL99" s="373"/>
      <c r="CM99" s="375"/>
      <c r="CN99" s="371" t="s">
        <v>176</v>
      </c>
      <c r="CO99" s="373"/>
      <c r="CP99" s="373"/>
      <c r="CQ99" s="374">
        <f t="shared" si="33"/>
        <v>0</v>
      </c>
      <c r="CR99" s="373"/>
      <c r="CS99" s="373"/>
      <c r="CT99" s="374">
        <f t="shared" si="34"/>
        <v>0</v>
      </c>
      <c r="CU99" s="375"/>
      <c r="CV99" s="368"/>
      <c r="CW99" s="368"/>
      <c r="CX99" s="368"/>
      <c r="CY99" s="368"/>
      <c r="CZ99" s="368"/>
      <c r="DA99" s="368"/>
      <c r="DB99" s="368"/>
      <c r="DC99" s="368"/>
      <c r="DD99" s="368"/>
      <c r="DE99" s="368"/>
      <c r="DF99" s="368"/>
      <c r="DG99" s="375"/>
      <c r="DH99" s="371" t="s">
        <v>176</v>
      </c>
      <c r="DI99" s="373"/>
      <c r="DJ99" s="373"/>
      <c r="DK99" s="374">
        <f t="shared" si="55"/>
        <v>0</v>
      </c>
      <c r="DL99" s="373"/>
      <c r="DM99" s="373"/>
      <c r="DN99" s="374">
        <f t="shared" si="35"/>
        <v>0</v>
      </c>
      <c r="DO99" s="368"/>
      <c r="DP99" s="371" t="str">
        <f t="shared" si="46"/>
        <v/>
      </c>
      <c r="DQ99" s="374">
        <f t="shared" si="47"/>
        <v>0</v>
      </c>
      <c r="DR99" s="374">
        <f t="shared" si="36"/>
        <v>0</v>
      </c>
      <c r="DS99" s="374">
        <f t="shared" si="37"/>
        <v>0</v>
      </c>
      <c r="DT99" s="374">
        <f t="shared" si="48"/>
        <v>0</v>
      </c>
      <c r="DU99" s="374">
        <f t="shared" si="49"/>
        <v>0</v>
      </c>
      <c r="DV99" s="374">
        <f>Deduct_dependent * COUNTIFS(Part_8!$A:$A, $EV99)</f>
        <v>0</v>
      </c>
      <c r="DW99" s="374">
        <f t="shared" si="38"/>
        <v>0</v>
      </c>
      <c r="DX99" s="374">
        <f t="shared" si="39"/>
        <v>0</v>
      </c>
      <c r="DY99" s="374">
        <f t="shared" si="40"/>
        <v>0</v>
      </c>
      <c r="DZ99" s="374">
        <f t="shared" si="41"/>
        <v>0</v>
      </c>
      <c r="EA99" s="373"/>
      <c r="EB99" s="373"/>
      <c r="EC99" s="373"/>
      <c r="ED99" s="374" t="str">
        <f t="shared" si="50"/>
        <v/>
      </c>
      <c r="EE99" s="374"/>
      <c r="EF99" s="374" t="str">
        <f>IF(AND($AN99 = "", $AO99 = "", $AP99 = "", $AQ99 = "", $AR99 = "", $AS99 = "", $AT99 = "", $AU99 = "", $AV99 = "", $AW99 = "", $AX99 = "", $AY99 = "", $AZ99 = "", $BA99 = "", $BB99 = "",
$BD99= "", $BE99 = "", $BF99 = "", $BG99 = "", $BH99 = "", $BI99 = "", $BJ99 = "", $BK99 = "", $BL99 = "", $BM99 = "", $BN99 = "", $BO99 = "", $BP99 = "", $BQ99 = "", $BR99 = ""), "",
IF($DZ99 &lt;= Claim_for_Reimbursement_CAT!$F$24, Claim_for_Reimbursement_CAT!$H$24,
IF(AND($DZ99 &gt;= Claim_for_Reimbursement_CAT!$D$25, $DZ99 &lt;= Claim_for_Reimbursement_CAT!$F$25), Claim_for_Reimbursement_CAT!$H$25,
IF(AND($DZ99 &gt;= Claim_for_Reimbursement_CAT!$D$26, $DZ99 &lt;= Claim_for_Reimbursement_CAT!$F$26), Claim_for_Reimbursement_CAT!$H$26,
IF(AND($DZ99 &gt;= Claim_for_Reimbursement_CAT!$D$27, $DZ99 &lt;= Claim_for_Reimbursement_CAT!$F$27), Claim_for_Reimbursement_CAT!$H$27,
IF(AND($DZ99 &gt;= Claim_for_Reimbursement_CAT!$D$28, $DZ99 &lt;= Claim_for_Reimbursement_CAT!$F$28), Claim_for_Reimbursement_CAT!$H$28,
IF(AND($DZ99 &gt;= Claim_for_Reimbursement_CAT!$D$29, $DZ99 &lt;= Claim_for_Reimbursement_CAT!$F$29), Claim_for_Reimbursement_CAT!$H$29,
IF(AND($DZ99 &gt;= Claim_for_Reimbursement_CAT!$D$30, $DZ99 &lt;= Claim_for_Reimbursement_CAT!$F$30), Claim_for_Reimbursement_CAT!$H$30,
IF(AND($DZ99 &gt;= Claim_for_Reimbursement_CAT!$D$31, $DZ99 &lt;= Claim_for_Reimbursement_CAT!$F$31), Claim_for_Reimbursement_CAT!$H$31,
IF(AND($DZ99 &gt;= Claim_for_Reimbursement_CAT!$D$32, $DZ99 &lt;= Claim_for_Reimbursement_CAT!$F$32), Claim_for_Reimbursement_CAT!$H$32,
IF(AND($DZ99 &gt;= Claim_for_Reimbursement_CAT!$D$33, $DZ99 &lt;= Claim_for_Reimbursement_CAT!$F$33), Claim_for_Reimbursement_CAT!$H$33,
IF(AND($DZ99 &gt;= Claim_for_Reimbursement_CAT!$D$34, $DZ99 &lt;= Claim_for_Reimbursement_CAT!$F$34), Claim_for_Reimbursement_CAT!$H$34, Claim_for_Reimbursement_CAT!$H$35))))))))))))</f>
        <v/>
      </c>
      <c r="EG99" s="373"/>
      <c r="EH99" s="373"/>
      <c r="EI99" s="373"/>
      <c r="EJ99" s="373"/>
      <c r="EK99" s="373"/>
      <c r="EL99" s="368"/>
      <c r="EM99" s="373"/>
      <c r="EN99" s="373"/>
      <c r="ES99" s="376" t="str">
        <f t="shared" si="42"/>
        <v/>
      </c>
      <c r="ET99" s="377" t="str">
        <f t="shared" si="51"/>
        <v xml:space="preserve">    </v>
      </c>
      <c r="EU99" s="377" t="str">
        <f t="shared" si="52"/>
        <v/>
      </c>
      <c r="EV99" s="377" t="str">
        <f t="shared" si="53"/>
        <v xml:space="preserve">94   </v>
      </c>
      <c r="EW99" s="378" t="str">
        <f>IF($H99 = "", "",
IF(OR($H99 = Lists_and_controls!$AO$9, $H99 = Lists_and_controls!$AO$11, $H99 = Lists_and_controls!$AO$14, $H99 = Lists_and_controls!$AO$16), MAX(Day_30),
IF(OR($H99 = Lists_and_controls!$AO$6, $H99 = Lists_and_controls!$AO$8, $H99 = Lists_and_controls!$AO$10, $H99 = Lists_and_controls!$AO$12, $H99 = Lists_and_controls!$AO$13, $H99 = Lists_and_controls!$AO$15, $H99 = Lists_and_controls!$AO$17), MAX(Day_31),
IF($H99 = Lists_and_controls!$AO$7, IF(INDEX(Leap_Year_YN, MATCH($G99, Year_2, 0)) = 1, MAX(Day_Feb_LY), MAX(Day_Feb) )))))</f>
        <v/>
      </c>
      <c r="EX99" s="377" t="str">
        <f t="shared" si="54"/>
        <v xml:space="preserve">  </v>
      </c>
      <c r="EY99" s="378"/>
    </row>
    <row r="100" spans="1:155" s="321" customFormat="1" ht="14" hidden="1" x14ac:dyDescent="0.3">
      <c r="A100" s="367">
        <v>95</v>
      </c>
      <c r="B100" s="368"/>
      <c r="C100" s="368"/>
      <c r="D100" s="368"/>
      <c r="E100" s="368"/>
      <c r="F100" s="368"/>
      <c r="G100" s="368"/>
      <c r="H100" s="368"/>
      <c r="I100" s="368"/>
      <c r="J100" s="369" t="str">
        <f t="shared" si="30"/>
        <v/>
      </c>
      <c r="K100" s="370" t="str">
        <f t="shared" si="31"/>
        <v/>
      </c>
      <c r="L100" s="368"/>
      <c r="M100" s="368"/>
      <c r="N100" s="368"/>
      <c r="O100" s="368"/>
      <c r="P100" s="368"/>
      <c r="Q100" s="368"/>
      <c r="R100" s="368"/>
      <c r="S100" s="371" t="str">
        <f t="shared" si="43"/>
        <v/>
      </c>
      <c r="T100" s="368"/>
      <c r="U100" s="368"/>
      <c r="V100" s="372"/>
      <c r="W100" s="372"/>
      <c r="X100" s="368"/>
      <c r="Y100" s="372"/>
      <c r="Z100" s="368"/>
      <c r="AA100" s="368"/>
      <c r="AB100" s="368"/>
      <c r="AC100" s="368"/>
      <c r="AD100" s="368"/>
      <c r="AE100" s="368"/>
      <c r="AF100" s="368"/>
      <c r="AG100" s="368"/>
      <c r="AH100" s="368"/>
      <c r="AI100" s="368"/>
      <c r="AJ100" s="368"/>
      <c r="AK100" s="373"/>
      <c r="AL100" s="368"/>
      <c r="AM100" s="373"/>
      <c r="AN100" s="373"/>
      <c r="AO100" s="373"/>
      <c r="AP100" s="373"/>
      <c r="AQ100" s="373"/>
      <c r="AR100" s="373"/>
      <c r="AS100" s="373"/>
      <c r="AT100" s="373"/>
      <c r="AU100" s="373"/>
      <c r="AV100" s="373"/>
      <c r="AW100" s="373"/>
      <c r="AX100" s="373"/>
      <c r="AY100" s="373"/>
      <c r="AZ100" s="373"/>
      <c r="BA100" s="373"/>
      <c r="BB100" s="373"/>
      <c r="BC100" s="374">
        <f t="shared" si="44"/>
        <v>0</v>
      </c>
      <c r="BD100" s="373"/>
      <c r="BE100" s="373"/>
      <c r="BF100" s="373"/>
      <c r="BG100" s="373"/>
      <c r="BH100" s="373"/>
      <c r="BI100" s="373"/>
      <c r="BJ100" s="373"/>
      <c r="BK100" s="373"/>
      <c r="BL100" s="373"/>
      <c r="BM100" s="373"/>
      <c r="BN100" s="373"/>
      <c r="BO100" s="373"/>
      <c r="BP100" s="373"/>
      <c r="BQ100" s="373"/>
      <c r="BR100" s="373"/>
      <c r="BS100" s="374">
        <f t="shared" si="32"/>
        <v>0</v>
      </c>
      <c r="BT100" s="374">
        <f t="shared" si="45"/>
        <v>0</v>
      </c>
      <c r="BU100" s="374">
        <f t="shared" si="45"/>
        <v>0</v>
      </c>
      <c r="BV100" s="374">
        <f t="shared" si="45"/>
        <v>0</v>
      </c>
      <c r="BW100" s="374">
        <f t="shared" si="45"/>
        <v>0</v>
      </c>
      <c r="BX100" s="374">
        <f t="shared" si="45"/>
        <v>0</v>
      </c>
      <c r="BY100" s="374">
        <f t="shared" si="45"/>
        <v>0</v>
      </c>
      <c r="BZ100" s="374">
        <f t="shared" si="45"/>
        <v>0</v>
      </c>
      <c r="CA100" s="374">
        <f t="shared" si="45"/>
        <v>0</v>
      </c>
      <c r="CB100" s="374">
        <f t="shared" si="45"/>
        <v>0</v>
      </c>
      <c r="CC100" s="374">
        <f t="shared" si="45"/>
        <v>0</v>
      </c>
      <c r="CD100" s="374">
        <f t="shared" si="56"/>
        <v>0</v>
      </c>
      <c r="CE100" s="374">
        <f t="shared" si="56"/>
        <v>0</v>
      </c>
      <c r="CF100" s="374">
        <f t="shared" si="56"/>
        <v>0</v>
      </c>
      <c r="CG100" s="374">
        <f t="shared" si="56"/>
        <v>0</v>
      </c>
      <c r="CH100" s="374">
        <f t="shared" si="56"/>
        <v>0</v>
      </c>
      <c r="CI100" s="374">
        <f t="shared" si="56"/>
        <v>0</v>
      </c>
      <c r="CJ100" s="368"/>
      <c r="CK100" s="368"/>
      <c r="CL100" s="373"/>
      <c r="CM100" s="375"/>
      <c r="CN100" s="371" t="s">
        <v>176</v>
      </c>
      <c r="CO100" s="373"/>
      <c r="CP100" s="373"/>
      <c r="CQ100" s="374">
        <f t="shared" si="33"/>
        <v>0</v>
      </c>
      <c r="CR100" s="373"/>
      <c r="CS100" s="373"/>
      <c r="CT100" s="374">
        <f t="shared" si="34"/>
        <v>0</v>
      </c>
      <c r="CU100" s="375"/>
      <c r="CV100" s="368"/>
      <c r="CW100" s="368"/>
      <c r="CX100" s="368"/>
      <c r="CY100" s="368"/>
      <c r="CZ100" s="368"/>
      <c r="DA100" s="368"/>
      <c r="DB100" s="368"/>
      <c r="DC100" s="368"/>
      <c r="DD100" s="368"/>
      <c r="DE100" s="368"/>
      <c r="DF100" s="368"/>
      <c r="DG100" s="375"/>
      <c r="DH100" s="371" t="s">
        <v>176</v>
      </c>
      <c r="DI100" s="373"/>
      <c r="DJ100" s="373"/>
      <c r="DK100" s="374">
        <f t="shared" si="55"/>
        <v>0</v>
      </c>
      <c r="DL100" s="373"/>
      <c r="DM100" s="373"/>
      <c r="DN100" s="374">
        <f t="shared" si="35"/>
        <v>0</v>
      </c>
      <c r="DO100" s="368"/>
      <c r="DP100" s="371" t="str">
        <f t="shared" si="46"/>
        <v/>
      </c>
      <c r="DQ100" s="374">
        <f t="shared" si="47"/>
        <v>0</v>
      </c>
      <c r="DR100" s="374">
        <f t="shared" si="36"/>
        <v>0</v>
      </c>
      <c r="DS100" s="374">
        <f t="shared" si="37"/>
        <v>0</v>
      </c>
      <c r="DT100" s="374">
        <f t="shared" si="48"/>
        <v>0</v>
      </c>
      <c r="DU100" s="374">
        <f t="shared" si="49"/>
        <v>0</v>
      </c>
      <c r="DV100" s="374">
        <f>Deduct_dependent * COUNTIFS(Part_8!$A:$A, $EV100)</f>
        <v>0</v>
      </c>
      <c r="DW100" s="374">
        <f t="shared" si="38"/>
        <v>0</v>
      </c>
      <c r="DX100" s="374">
        <f t="shared" si="39"/>
        <v>0</v>
      </c>
      <c r="DY100" s="374">
        <f t="shared" si="40"/>
        <v>0</v>
      </c>
      <c r="DZ100" s="374">
        <f t="shared" si="41"/>
        <v>0</v>
      </c>
      <c r="EA100" s="373"/>
      <c r="EB100" s="373"/>
      <c r="EC100" s="373"/>
      <c r="ED100" s="374" t="str">
        <f t="shared" si="50"/>
        <v/>
      </c>
      <c r="EE100" s="374"/>
      <c r="EF100" s="374" t="str">
        <f>IF(AND($AN100 = "", $AO100 = "", $AP100 = "", $AQ100 = "", $AR100 = "", $AS100 = "", $AT100 = "", $AU100 = "", $AV100 = "", $AW100 = "", $AX100 = "", $AY100 = "", $AZ100 = "", $BA100 = "", $BB100 = "",
$BD100= "", $BE100 = "", $BF100 = "", $BG100 = "", $BH100 = "", $BI100 = "", $BJ100 = "", $BK100 = "", $BL100 = "", $BM100 = "", $BN100 = "", $BO100 = "", $BP100 = "", $BQ100 = "", $BR100 = ""), "",
IF($DZ100 &lt;= Claim_for_Reimbursement_CAT!$F$24, Claim_for_Reimbursement_CAT!$H$24,
IF(AND($DZ100 &gt;= Claim_for_Reimbursement_CAT!$D$25, $DZ100 &lt;= Claim_for_Reimbursement_CAT!$F$25), Claim_for_Reimbursement_CAT!$H$25,
IF(AND($DZ100 &gt;= Claim_for_Reimbursement_CAT!$D$26, $DZ100 &lt;= Claim_for_Reimbursement_CAT!$F$26), Claim_for_Reimbursement_CAT!$H$26,
IF(AND($DZ100 &gt;= Claim_for_Reimbursement_CAT!$D$27, $DZ100 &lt;= Claim_for_Reimbursement_CAT!$F$27), Claim_for_Reimbursement_CAT!$H$27,
IF(AND($DZ100 &gt;= Claim_for_Reimbursement_CAT!$D$28, $DZ100 &lt;= Claim_for_Reimbursement_CAT!$F$28), Claim_for_Reimbursement_CAT!$H$28,
IF(AND($DZ100 &gt;= Claim_for_Reimbursement_CAT!$D$29, $DZ100 &lt;= Claim_for_Reimbursement_CAT!$F$29), Claim_for_Reimbursement_CAT!$H$29,
IF(AND($DZ100 &gt;= Claim_for_Reimbursement_CAT!$D$30, $DZ100 &lt;= Claim_for_Reimbursement_CAT!$F$30), Claim_for_Reimbursement_CAT!$H$30,
IF(AND($DZ100 &gt;= Claim_for_Reimbursement_CAT!$D$31, $DZ100 &lt;= Claim_for_Reimbursement_CAT!$F$31), Claim_for_Reimbursement_CAT!$H$31,
IF(AND($DZ100 &gt;= Claim_for_Reimbursement_CAT!$D$32, $DZ100 &lt;= Claim_for_Reimbursement_CAT!$F$32), Claim_for_Reimbursement_CAT!$H$32,
IF(AND($DZ100 &gt;= Claim_for_Reimbursement_CAT!$D$33, $DZ100 &lt;= Claim_for_Reimbursement_CAT!$F$33), Claim_for_Reimbursement_CAT!$H$33,
IF(AND($DZ100 &gt;= Claim_for_Reimbursement_CAT!$D$34, $DZ100 &lt;= Claim_for_Reimbursement_CAT!$F$34), Claim_for_Reimbursement_CAT!$H$34, Claim_for_Reimbursement_CAT!$H$35))))))))))))</f>
        <v/>
      </c>
      <c r="EG100" s="373"/>
      <c r="EH100" s="373"/>
      <c r="EI100" s="373"/>
      <c r="EJ100" s="373"/>
      <c r="EK100" s="373"/>
      <c r="EL100" s="368"/>
      <c r="EM100" s="373"/>
      <c r="EN100" s="373"/>
      <c r="ES100" s="376" t="str">
        <f t="shared" si="42"/>
        <v/>
      </c>
      <c r="ET100" s="377" t="str">
        <f t="shared" si="51"/>
        <v xml:space="preserve">    </v>
      </c>
      <c r="EU100" s="377" t="str">
        <f t="shared" si="52"/>
        <v/>
      </c>
      <c r="EV100" s="377" t="str">
        <f t="shared" si="53"/>
        <v xml:space="preserve">95   </v>
      </c>
      <c r="EW100" s="378" t="str">
        <f>IF($H100 = "", "",
IF(OR($H100 = Lists_and_controls!$AO$9, $H100 = Lists_and_controls!$AO$11, $H100 = Lists_and_controls!$AO$14, $H100 = Lists_and_controls!$AO$16), MAX(Day_30),
IF(OR($H100 = Lists_and_controls!$AO$6, $H100 = Lists_and_controls!$AO$8, $H100 = Lists_and_controls!$AO$10, $H100 = Lists_and_controls!$AO$12, $H100 = Lists_and_controls!$AO$13, $H100 = Lists_and_controls!$AO$15, $H100 = Lists_and_controls!$AO$17), MAX(Day_31),
IF($H100 = Lists_and_controls!$AO$7, IF(INDEX(Leap_Year_YN, MATCH($G100, Year_2, 0)) = 1, MAX(Day_Feb_LY), MAX(Day_Feb) )))))</f>
        <v/>
      </c>
      <c r="EX100" s="377" t="str">
        <f t="shared" si="54"/>
        <v xml:space="preserve">  </v>
      </c>
      <c r="EY100" s="378"/>
    </row>
    <row r="101" spans="1:155" s="321" customFormat="1" ht="14" hidden="1" x14ac:dyDescent="0.3">
      <c r="A101" s="367">
        <v>96</v>
      </c>
      <c r="B101" s="368"/>
      <c r="C101" s="368"/>
      <c r="D101" s="368"/>
      <c r="E101" s="368"/>
      <c r="F101" s="368"/>
      <c r="G101" s="368"/>
      <c r="H101" s="368"/>
      <c r="I101" s="368"/>
      <c r="J101" s="369" t="str">
        <f t="shared" si="30"/>
        <v/>
      </c>
      <c r="K101" s="370" t="str">
        <f t="shared" si="31"/>
        <v/>
      </c>
      <c r="L101" s="368"/>
      <c r="M101" s="368"/>
      <c r="N101" s="368"/>
      <c r="O101" s="368"/>
      <c r="P101" s="368"/>
      <c r="Q101" s="368"/>
      <c r="R101" s="368"/>
      <c r="S101" s="371" t="str">
        <f t="shared" si="43"/>
        <v/>
      </c>
      <c r="T101" s="368"/>
      <c r="U101" s="368"/>
      <c r="V101" s="372"/>
      <c r="W101" s="372"/>
      <c r="X101" s="368"/>
      <c r="Y101" s="372"/>
      <c r="Z101" s="368"/>
      <c r="AA101" s="368"/>
      <c r="AB101" s="368"/>
      <c r="AC101" s="368"/>
      <c r="AD101" s="368"/>
      <c r="AE101" s="368"/>
      <c r="AF101" s="368"/>
      <c r="AG101" s="368"/>
      <c r="AH101" s="368"/>
      <c r="AI101" s="368"/>
      <c r="AJ101" s="368"/>
      <c r="AK101" s="373"/>
      <c r="AL101" s="368"/>
      <c r="AM101" s="373"/>
      <c r="AN101" s="373"/>
      <c r="AO101" s="373"/>
      <c r="AP101" s="373"/>
      <c r="AQ101" s="373"/>
      <c r="AR101" s="373"/>
      <c r="AS101" s="373"/>
      <c r="AT101" s="373"/>
      <c r="AU101" s="373"/>
      <c r="AV101" s="373"/>
      <c r="AW101" s="373"/>
      <c r="AX101" s="373"/>
      <c r="AY101" s="373"/>
      <c r="AZ101" s="373"/>
      <c r="BA101" s="373"/>
      <c r="BB101" s="373"/>
      <c r="BC101" s="374">
        <f t="shared" si="44"/>
        <v>0</v>
      </c>
      <c r="BD101" s="373"/>
      <c r="BE101" s="373"/>
      <c r="BF101" s="373"/>
      <c r="BG101" s="373"/>
      <c r="BH101" s="373"/>
      <c r="BI101" s="373"/>
      <c r="BJ101" s="373"/>
      <c r="BK101" s="373"/>
      <c r="BL101" s="373"/>
      <c r="BM101" s="373"/>
      <c r="BN101" s="373"/>
      <c r="BO101" s="373"/>
      <c r="BP101" s="373"/>
      <c r="BQ101" s="373"/>
      <c r="BR101" s="373"/>
      <c r="BS101" s="374">
        <f t="shared" si="32"/>
        <v>0</v>
      </c>
      <c r="BT101" s="374">
        <f t="shared" si="45"/>
        <v>0</v>
      </c>
      <c r="BU101" s="374">
        <f t="shared" si="45"/>
        <v>0</v>
      </c>
      <c r="BV101" s="374">
        <f t="shared" si="45"/>
        <v>0</v>
      </c>
      <c r="BW101" s="374">
        <f t="shared" si="45"/>
        <v>0</v>
      </c>
      <c r="BX101" s="374">
        <f t="shared" si="45"/>
        <v>0</v>
      </c>
      <c r="BY101" s="374">
        <f t="shared" si="45"/>
        <v>0</v>
      </c>
      <c r="BZ101" s="374">
        <f t="shared" si="45"/>
        <v>0</v>
      </c>
      <c r="CA101" s="374">
        <f t="shared" si="45"/>
        <v>0</v>
      </c>
      <c r="CB101" s="374">
        <f t="shared" si="45"/>
        <v>0</v>
      </c>
      <c r="CC101" s="374">
        <f t="shared" si="45"/>
        <v>0</v>
      </c>
      <c r="CD101" s="374">
        <f t="shared" si="56"/>
        <v>0</v>
      </c>
      <c r="CE101" s="374">
        <f t="shared" si="56"/>
        <v>0</v>
      </c>
      <c r="CF101" s="374">
        <f t="shared" si="56"/>
        <v>0</v>
      </c>
      <c r="CG101" s="374">
        <f t="shared" si="56"/>
        <v>0</v>
      </c>
      <c r="CH101" s="374">
        <f t="shared" si="56"/>
        <v>0</v>
      </c>
      <c r="CI101" s="374">
        <f t="shared" si="56"/>
        <v>0</v>
      </c>
      <c r="CJ101" s="368"/>
      <c r="CK101" s="368"/>
      <c r="CL101" s="373"/>
      <c r="CM101" s="375"/>
      <c r="CN101" s="371" t="s">
        <v>176</v>
      </c>
      <c r="CO101" s="373"/>
      <c r="CP101" s="373"/>
      <c r="CQ101" s="374">
        <f t="shared" si="33"/>
        <v>0</v>
      </c>
      <c r="CR101" s="373"/>
      <c r="CS101" s="373"/>
      <c r="CT101" s="374">
        <f t="shared" si="34"/>
        <v>0</v>
      </c>
      <c r="CU101" s="375"/>
      <c r="CV101" s="368"/>
      <c r="CW101" s="368"/>
      <c r="CX101" s="368"/>
      <c r="CY101" s="368"/>
      <c r="CZ101" s="368"/>
      <c r="DA101" s="368"/>
      <c r="DB101" s="368"/>
      <c r="DC101" s="368"/>
      <c r="DD101" s="368"/>
      <c r="DE101" s="368"/>
      <c r="DF101" s="368"/>
      <c r="DG101" s="375"/>
      <c r="DH101" s="371" t="s">
        <v>176</v>
      </c>
      <c r="DI101" s="373"/>
      <c r="DJ101" s="373"/>
      <c r="DK101" s="374">
        <f t="shared" si="55"/>
        <v>0</v>
      </c>
      <c r="DL101" s="373"/>
      <c r="DM101" s="373"/>
      <c r="DN101" s="374">
        <f t="shared" si="35"/>
        <v>0</v>
      </c>
      <c r="DO101" s="368"/>
      <c r="DP101" s="371" t="str">
        <f t="shared" si="46"/>
        <v/>
      </c>
      <c r="DQ101" s="374">
        <f t="shared" si="47"/>
        <v>0</v>
      </c>
      <c r="DR101" s="374">
        <f t="shared" si="36"/>
        <v>0</v>
      </c>
      <c r="DS101" s="374">
        <f t="shared" si="37"/>
        <v>0</v>
      </c>
      <c r="DT101" s="374">
        <f t="shared" si="48"/>
        <v>0</v>
      </c>
      <c r="DU101" s="374">
        <f t="shared" si="49"/>
        <v>0</v>
      </c>
      <c r="DV101" s="374">
        <f>Deduct_dependent * COUNTIFS(Part_8!$A:$A, $EV101)</f>
        <v>0</v>
      </c>
      <c r="DW101" s="374">
        <f t="shared" si="38"/>
        <v>0</v>
      </c>
      <c r="DX101" s="374">
        <f t="shared" si="39"/>
        <v>0</v>
      </c>
      <c r="DY101" s="374">
        <f t="shared" si="40"/>
        <v>0</v>
      </c>
      <c r="DZ101" s="374">
        <f t="shared" si="41"/>
        <v>0</v>
      </c>
      <c r="EA101" s="373"/>
      <c r="EB101" s="373"/>
      <c r="EC101" s="373"/>
      <c r="ED101" s="374" t="str">
        <f t="shared" si="50"/>
        <v/>
      </c>
      <c r="EE101" s="374"/>
      <c r="EF101" s="374" t="str">
        <f>IF(AND($AN101 = "", $AO101 = "", $AP101 = "", $AQ101 = "", $AR101 = "", $AS101 = "", $AT101 = "", $AU101 = "", $AV101 = "", $AW101 = "", $AX101 = "", $AY101 = "", $AZ101 = "", $BA101 = "", $BB101 = "",
$BD101= "", $BE101 = "", $BF101 = "", $BG101 = "", $BH101 = "", $BI101 = "", $BJ101 = "", $BK101 = "", $BL101 = "", $BM101 = "", $BN101 = "", $BO101 = "", $BP101 = "", $BQ101 = "", $BR101 = ""), "",
IF($DZ101 &lt;= Claim_for_Reimbursement_CAT!$F$24, Claim_for_Reimbursement_CAT!$H$24,
IF(AND($DZ101 &gt;= Claim_for_Reimbursement_CAT!$D$25, $DZ101 &lt;= Claim_for_Reimbursement_CAT!$F$25), Claim_for_Reimbursement_CAT!$H$25,
IF(AND($DZ101 &gt;= Claim_for_Reimbursement_CAT!$D$26, $DZ101 &lt;= Claim_for_Reimbursement_CAT!$F$26), Claim_for_Reimbursement_CAT!$H$26,
IF(AND($DZ101 &gt;= Claim_for_Reimbursement_CAT!$D$27, $DZ101 &lt;= Claim_for_Reimbursement_CAT!$F$27), Claim_for_Reimbursement_CAT!$H$27,
IF(AND($DZ101 &gt;= Claim_for_Reimbursement_CAT!$D$28, $DZ101 &lt;= Claim_for_Reimbursement_CAT!$F$28), Claim_for_Reimbursement_CAT!$H$28,
IF(AND($DZ101 &gt;= Claim_for_Reimbursement_CAT!$D$29, $DZ101 &lt;= Claim_for_Reimbursement_CAT!$F$29), Claim_for_Reimbursement_CAT!$H$29,
IF(AND($DZ101 &gt;= Claim_for_Reimbursement_CAT!$D$30, $DZ101 &lt;= Claim_for_Reimbursement_CAT!$F$30), Claim_for_Reimbursement_CAT!$H$30,
IF(AND($DZ101 &gt;= Claim_for_Reimbursement_CAT!$D$31, $DZ101 &lt;= Claim_for_Reimbursement_CAT!$F$31), Claim_for_Reimbursement_CAT!$H$31,
IF(AND($DZ101 &gt;= Claim_for_Reimbursement_CAT!$D$32, $DZ101 &lt;= Claim_for_Reimbursement_CAT!$F$32), Claim_for_Reimbursement_CAT!$H$32,
IF(AND($DZ101 &gt;= Claim_for_Reimbursement_CAT!$D$33, $DZ101 &lt;= Claim_for_Reimbursement_CAT!$F$33), Claim_for_Reimbursement_CAT!$H$33,
IF(AND($DZ101 &gt;= Claim_for_Reimbursement_CAT!$D$34, $DZ101 &lt;= Claim_for_Reimbursement_CAT!$F$34), Claim_for_Reimbursement_CAT!$H$34, Claim_for_Reimbursement_CAT!$H$35))))))))))))</f>
        <v/>
      </c>
      <c r="EG101" s="373"/>
      <c r="EH101" s="373"/>
      <c r="EI101" s="373"/>
      <c r="EJ101" s="373"/>
      <c r="EK101" s="373"/>
      <c r="EL101" s="368"/>
      <c r="EM101" s="373"/>
      <c r="EN101" s="373"/>
      <c r="ES101" s="376" t="str">
        <f t="shared" si="42"/>
        <v/>
      </c>
      <c r="ET101" s="377" t="str">
        <f t="shared" si="51"/>
        <v xml:space="preserve">    </v>
      </c>
      <c r="EU101" s="377" t="str">
        <f t="shared" si="52"/>
        <v/>
      </c>
      <c r="EV101" s="377" t="str">
        <f t="shared" si="53"/>
        <v xml:space="preserve">96   </v>
      </c>
      <c r="EW101" s="378" t="str">
        <f>IF($H101 = "", "",
IF(OR($H101 = Lists_and_controls!$AO$9, $H101 = Lists_and_controls!$AO$11, $H101 = Lists_and_controls!$AO$14, $H101 = Lists_and_controls!$AO$16), MAX(Day_30),
IF(OR($H101 = Lists_and_controls!$AO$6, $H101 = Lists_and_controls!$AO$8, $H101 = Lists_and_controls!$AO$10, $H101 = Lists_and_controls!$AO$12, $H101 = Lists_and_controls!$AO$13, $H101 = Lists_and_controls!$AO$15, $H101 = Lists_and_controls!$AO$17), MAX(Day_31),
IF($H101 = Lists_and_controls!$AO$7, IF(INDEX(Leap_Year_YN, MATCH($G101, Year_2, 0)) = 1, MAX(Day_Feb_LY), MAX(Day_Feb) )))))</f>
        <v/>
      </c>
      <c r="EX101" s="377" t="str">
        <f t="shared" si="54"/>
        <v xml:space="preserve">  </v>
      </c>
      <c r="EY101" s="378"/>
    </row>
    <row r="102" spans="1:155" s="321" customFormat="1" ht="14" hidden="1" x14ac:dyDescent="0.3">
      <c r="A102" s="367">
        <v>97</v>
      </c>
      <c r="B102" s="368"/>
      <c r="C102" s="368"/>
      <c r="D102" s="368"/>
      <c r="E102" s="368"/>
      <c r="F102" s="368"/>
      <c r="G102" s="368"/>
      <c r="H102" s="368"/>
      <c r="I102" s="368"/>
      <c r="J102" s="369" t="str">
        <f t="shared" si="30"/>
        <v/>
      </c>
      <c r="K102" s="370" t="str">
        <f t="shared" si="31"/>
        <v/>
      </c>
      <c r="L102" s="368"/>
      <c r="M102" s="368"/>
      <c r="N102" s="368"/>
      <c r="O102" s="368"/>
      <c r="P102" s="368"/>
      <c r="Q102" s="368"/>
      <c r="R102" s="368"/>
      <c r="S102" s="371" t="str">
        <f t="shared" si="43"/>
        <v/>
      </c>
      <c r="T102" s="368"/>
      <c r="U102" s="368"/>
      <c r="V102" s="372"/>
      <c r="W102" s="372"/>
      <c r="X102" s="368"/>
      <c r="Y102" s="372"/>
      <c r="Z102" s="368"/>
      <c r="AA102" s="368"/>
      <c r="AB102" s="368"/>
      <c r="AC102" s="368"/>
      <c r="AD102" s="368"/>
      <c r="AE102" s="368"/>
      <c r="AF102" s="368"/>
      <c r="AG102" s="368"/>
      <c r="AH102" s="368"/>
      <c r="AI102" s="368"/>
      <c r="AJ102" s="368"/>
      <c r="AK102" s="373"/>
      <c r="AL102" s="368"/>
      <c r="AM102" s="373"/>
      <c r="AN102" s="373"/>
      <c r="AO102" s="373"/>
      <c r="AP102" s="373"/>
      <c r="AQ102" s="373"/>
      <c r="AR102" s="373"/>
      <c r="AS102" s="373"/>
      <c r="AT102" s="373"/>
      <c r="AU102" s="373"/>
      <c r="AV102" s="373"/>
      <c r="AW102" s="373"/>
      <c r="AX102" s="373"/>
      <c r="AY102" s="373"/>
      <c r="AZ102" s="373"/>
      <c r="BA102" s="373"/>
      <c r="BB102" s="373"/>
      <c r="BC102" s="374">
        <f t="shared" si="44"/>
        <v>0</v>
      </c>
      <c r="BD102" s="373"/>
      <c r="BE102" s="373"/>
      <c r="BF102" s="373"/>
      <c r="BG102" s="373"/>
      <c r="BH102" s="373"/>
      <c r="BI102" s="373"/>
      <c r="BJ102" s="373"/>
      <c r="BK102" s="373"/>
      <c r="BL102" s="373"/>
      <c r="BM102" s="373"/>
      <c r="BN102" s="373"/>
      <c r="BO102" s="373"/>
      <c r="BP102" s="373"/>
      <c r="BQ102" s="373"/>
      <c r="BR102" s="373"/>
      <c r="BS102" s="374">
        <f t="shared" si="32"/>
        <v>0</v>
      </c>
      <c r="BT102" s="374">
        <f t="shared" si="45"/>
        <v>0</v>
      </c>
      <c r="BU102" s="374">
        <f t="shared" si="45"/>
        <v>0</v>
      </c>
      <c r="BV102" s="374">
        <f t="shared" si="45"/>
        <v>0</v>
      </c>
      <c r="BW102" s="374">
        <f t="shared" si="45"/>
        <v>0</v>
      </c>
      <c r="BX102" s="374">
        <f t="shared" si="45"/>
        <v>0</v>
      </c>
      <c r="BY102" s="374">
        <f t="shared" si="45"/>
        <v>0</v>
      </c>
      <c r="BZ102" s="374">
        <f t="shared" si="45"/>
        <v>0</v>
      </c>
      <c r="CA102" s="374">
        <f t="shared" si="45"/>
        <v>0</v>
      </c>
      <c r="CB102" s="374">
        <f t="shared" si="45"/>
        <v>0</v>
      </c>
      <c r="CC102" s="374">
        <f t="shared" si="45"/>
        <v>0</v>
      </c>
      <c r="CD102" s="374">
        <f t="shared" si="56"/>
        <v>0</v>
      </c>
      <c r="CE102" s="374">
        <f t="shared" si="56"/>
        <v>0</v>
      </c>
      <c r="CF102" s="374">
        <f t="shared" si="56"/>
        <v>0</v>
      </c>
      <c r="CG102" s="374">
        <f t="shared" si="56"/>
        <v>0</v>
      </c>
      <c r="CH102" s="374">
        <f t="shared" si="56"/>
        <v>0</v>
      </c>
      <c r="CI102" s="374">
        <f t="shared" si="56"/>
        <v>0</v>
      </c>
      <c r="CJ102" s="368"/>
      <c r="CK102" s="368"/>
      <c r="CL102" s="373"/>
      <c r="CM102" s="375"/>
      <c r="CN102" s="371" t="s">
        <v>176</v>
      </c>
      <c r="CO102" s="373"/>
      <c r="CP102" s="373"/>
      <c r="CQ102" s="374">
        <f t="shared" si="33"/>
        <v>0</v>
      </c>
      <c r="CR102" s="373"/>
      <c r="CS102" s="373"/>
      <c r="CT102" s="374">
        <f t="shared" si="34"/>
        <v>0</v>
      </c>
      <c r="CU102" s="375"/>
      <c r="CV102" s="368"/>
      <c r="CW102" s="368"/>
      <c r="CX102" s="368"/>
      <c r="CY102" s="368"/>
      <c r="CZ102" s="368"/>
      <c r="DA102" s="368"/>
      <c r="DB102" s="368"/>
      <c r="DC102" s="368"/>
      <c r="DD102" s="368"/>
      <c r="DE102" s="368"/>
      <c r="DF102" s="368"/>
      <c r="DG102" s="375"/>
      <c r="DH102" s="371" t="s">
        <v>176</v>
      </c>
      <c r="DI102" s="373"/>
      <c r="DJ102" s="373"/>
      <c r="DK102" s="374">
        <f t="shared" si="55"/>
        <v>0</v>
      </c>
      <c r="DL102" s="373"/>
      <c r="DM102" s="373"/>
      <c r="DN102" s="374">
        <f t="shared" si="35"/>
        <v>0</v>
      </c>
      <c r="DO102" s="368"/>
      <c r="DP102" s="371" t="str">
        <f t="shared" si="46"/>
        <v/>
      </c>
      <c r="DQ102" s="374">
        <f t="shared" si="47"/>
        <v>0</v>
      </c>
      <c r="DR102" s="374">
        <f t="shared" si="36"/>
        <v>0</v>
      </c>
      <c r="DS102" s="374">
        <f t="shared" si="37"/>
        <v>0</v>
      </c>
      <c r="DT102" s="374">
        <f t="shared" si="48"/>
        <v>0</v>
      </c>
      <c r="DU102" s="374">
        <f t="shared" si="49"/>
        <v>0</v>
      </c>
      <c r="DV102" s="374">
        <f>Deduct_dependent * COUNTIFS(Part_8!$A:$A, $EV102)</f>
        <v>0</v>
      </c>
      <c r="DW102" s="374">
        <f t="shared" si="38"/>
        <v>0</v>
      </c>
      <c r="DX102" s="374">
        <f t="shared" si="39"/>
        <v>0</v>
      </c>
      <c r="DY102" s="374">
        <f t="shared" si="40"/>
        <v>0</v>
      </c>
      <c r="DZ102" s="374">
        <f t="shared" si="41"/>
        <v>0</v>
      </c>
      <c r="EA102" s="373"/>
      <c r="EB102" s="373"/>
      <c r="EC102" s="373"/>
      <c r="ED102" s="374" t="str">
        <f t="shared" si="50"/>
        <v/>
      </c>
      <c r="EE102" s="374"/>
      <c r="EF102" s="374" t="str">
        <f>IF(AND($AN102 = "", $AO102 = "", $AP102 = "", $AQ102 = "", $AR102 = "", $AS102 = "", $AT102 = "", $AU102 = "", $AV102 = "", $AW102 = "", $AX102 = "", $AY102 = "", $AZ102 = "", $BA102 = "", $BB102 = "",
$BD102= "", $BE102 = "", $BF102 = "", $BG102 = "", $BH102 = "", $BI102 = "", $BJ102 = "", $BK102 = "", $BL102 = "", $BM102 = "", $BN102 = "", $BO102 = "", $BP102 = "", $BQ102 = "", $BR102 = ""), "",
IF($DZ102 &lt;= Claim_for_Reimbursement_CAT!$F$24, Claim_for_Reimbursement_CAT!$H$24,
IF(AND($DZ102 &gt;= Claim_for_Reimbursement_CAT!$D$25, $DZ102 &lt;= Claim_for_Reimbursement_CAT!$F$25), Claim_for_Reimbursement_CAT!$H$25,
IF(AND($DZ102 &gt;= Claim_for_Reimbursement_CAT!$D$26, $DZ102 &lt;= Claim_for_Reimbursement_CAT!$F$26), Claim_for_Reimbursement_CAT!$H$26,
IF(AND($DZ102 &gt;= Claim_for_Reimbursement_CAT!$D$27, $DZ102 &lt;= Claim_for_Reimbursement_CAT!$F$27), Claim_for_Reimbursement_CAT!$H$27,
IF(AND($DZ102 &gt;= Claim_for_Reimbursement_CAT!$D$28, $DZ102 &lt;= Claim_for_Reimbursement_CAT!$F$28), Claim_for_Reimbursement_CAT!$H$28,
IF(AND($DZ102 &gt;= Claim_for_Reimbursement_CAT!$D$29, $DZ102 &lt;= Claim_for_Reimbursement_CAT!$F$29), Claim_for_Reimbursement_CAT!$H$29,
IF(AND($DZ102 &gt;= Claim_for_Reimbursement_CAT!$D$30, $DZ102 &lt;= Claim_for_Reimbursement_CAT!$F$30), Claim_for_Reimbursement_CAT!$H$30,
IF(AND($DZ102 &gt;= Claim_for_Reimbursement_CAT!$D$31, $DZ102 &lt;= Claim_for_Reimbursement_CAT!$F$31), Claim_for_Reimbursement_CAT!$H$31,
IF(AND($DZ102 &gt;= Claim_for_Reimbursement_CAT!$D$32, $DZ102 &lt;= Claim_for_Reimbursement_CAT!$F$32), Claim_for_Reimbursement_CAT!$H$32,
IF(AND($DZ102 &gt;= Claim_for_Reimbursement_CAT!$D$33, $DZ102 &lt;= Claim_for_Reimbursement_CAT!$F$33), Claim_for_Reimbursement_CAT!$H$33,
IF(AND($DZ102 &gt;= Claim_for_Reimbursement_CAT!$D$34, $DZ102 &lt;= Claim_for_Reimbursement_CAT!$F$34), Claim_for_Reimbursement_CAT!$H$34, Claim_for_Reimbursement_CAT!$H$35))))))))))))</f>
        <v/>
      </c>
      <c r="EG102" s="373"/>
      <c r="EH102" s="373"/>
      <c r="EI102" s="373"/>
      <c r="EJ102" s="373"/>
      <c r="EK102" s="373"/>
      <c r="EL102" s="368"/>
      <c r="EM102" s="373"/>
      <c r="EN102" s="373"/>
      <c r="ES102" s="376" t="str">
        <f t="shared" si="42"/>
        <v/>
      </c>
      <c r="ET102" s="377" t="str">
        <f t="shared" si="51"/>
        <v xml:space="preserve">    </v>
      </c>
      <c r="EU102" s="377" t="str">
        <f t="shared" si="52"/>
        <v/>
      </c>
      <c r="EV102" s="377" t="str">
        <f t="shared" si="53"/>
        <v xml:space="preserve">97   </v>
      </c>
      <c r="EW102" s="378" t="str">
        <f>IF($H102 = "", "",
IF(OR($H102 = Lists_and_controls!$AO$9, $H102 = Lists_and_controls!$AO$11, $H102 = Lists_and_controls!$AO$14, $H102 = Lists_and_controls!$AO$16), MAX(Day_30),
IF(OR($H102 = Lists_and_controls!$AO$6, $H102 = Lists_and_controls!$AO$8, $H102 = Lists_and_controls!$AO$10, $H102 = Lists_and_controls!$AO$12, $H102 = Lists_and_controls!$AO$13, $H102 = Lists_and_controls!$AO$15, $H102 = Lists_and_controls!$AO$17), MAX(Day_31),
IF($H102 = Lists_and_controls!$AO$7, IF(INDEX(Leap_Year_YN, MATCH($G102, Year_2, 0)) = 1, MAX(Day_Feb_LY), MAX(Day_Feb) )))))</f>
        <v/>
      </c>
      <c r="EX102" s="377" t="str">
        <f t="shared" si="54"/>
        <v xml:space="preserve">  </v>
      </c>
      <c r="EY102" s="378"/>
    </row>
    <row r="103" spans="1:155" s="321" customFormat="1" ht="14" hidden="1" x14ac:dyDescent="0.3">
      <c r="A103" s="367">
        <v>98</v>
      </c>
      <c r="B103" s="368"/>
      <c r="C103" s="368"/>
      <c r="D103" s="368"/>
      <c r="E103" s="368"/>
      <c r="F103" s="368"/>
      <c r="G103" s="368"/>
      <c r="H103" s="368"/>
      <c r="I103" s="368"/>
      <c r="J103" s="369" t="str">
        <f t="shared" si="30"/>
        <v/>
      </c>
      <c r="K103" s="370" t="str">
        <f t="shared" si="31"/>
        <v/>
      </c>
      <c r="L103" s="368"/>
      <c r="M103" s="368"/>
      <c r="N103" s="368"/>
      <c r="O103" s="368"/>
      <c r="P103" s="368"/>
      <c r="Q103" s="368"/>
      <c r="R103" s="368"/>
      <c r="S103" s="371" t="str">
        <f t="shared" si="43"/>
        <v/>
      </c>
      <c r="T103" s="368"/>
      <c r="U103" s="368"/>
      <c r="V103" s="372"/>
      <c r="W103" s="372"/>
      <c r="X103" s="368"/>
      <c r="Y103" s="372"/>
      <c r="Z103" s="368"/>
      <c r="AA103" s="368"/>
      <c r="AB103" s="368"/>
      <c r="AC103" s="368"/>
      <c r="AD103" s="368"/>
      <c r="AE103" s="368"/>
      <c r="AF103" s="368"/>
      <c r="AG103" s="368"/>
      <c r="AH103" s="368"/>
      <c r="AI103" s="368"/>
      <c r="AJ103" s="368"/>
      <c r="AK103" s="373"/>
      <c r="AL103" s="368"/>
      <c r="AM103" s="373"/>
      <c r="AN103" s="373"/>
      <c r="AO103" s="373"/>
      <c r="AP103" s="373"/>
      <c r="AQ103" s="373"/>
      <c r="AR103" s="373"/>
      <c r="AS103" s="373"/>
      <c r="AT103" s="373"/>
      <c r="AU103" s="373"/>
      <c r="AV103" s="373"/>
      <c r="AW103" s="373"/>
      <c r="AX103" s="373"/>
      <c r="AY103" s="373"/>
      <c r="AZ103" s="373"/>
      <c r="BA103" s="373"/>
      <c r="BB103" s="373"/>
      <c r="BC103" s="374">
        <f t="shared" si="44"/>
        <v>0</v>
      </c>
      <c r="BD103" s="373"/>
      <c r="BE103" s="373"/>
      <c r="BF103" s="373"/>
      <c r="BG103" s="373"/>
      <c r="BH103" s="373"/>
      <c r="BI103" s="373"/>
      <c r="BJ103" s="373"/>
      <c r="BK103" s="373"/>
      <c r="BL103" s="373"/>
      <c r="BM103" s="373"/>
      <c r="BN103" s="373"/>
      <c r="BO103" s="373"/>
      <c r="BP103" s="373"/>
      <c r="BQ103" s="373"/>
      <c r="BR103" s="373"/>
      <c r="BS103" s="374">
        <f t="shared" si="32"/>
        <v>0</v>
      </c>
      <c r="BT103" s="374">
        <f t="shared" si="45"/>
        <v>0</v>
      </c>
      <c r="BU103" s="374">
        <f t="shared" ref="BU103:CC166" si="57" xml:space="preserve"> AO103 + BE103</f>
        <v>0</v>
      </c>
      <c r="BV103" s="374">
        <f t="shared" si="57"/>
        <v>0</v>
      </c>
      <c r="BW103" s="374">
        <f t="shared" si="57"/>
        <v>0</v>
      </c>
      <c r="BX103" s="374">
        <f t="shared" si="57"/>
        <v>0</v>
      </c>
      <c r="BY103" s="374">
        <f t="shared" si="57"/>
        <v>0</v>
      </c>
      <c r="BZ103" s="374">
        <f t="shared" si="57"/>
        <v>0</v>
      </c>
      <c r="CA103" s="374">
        <f t="shared" si="57"/>
        <v>0</v>
      </c>
      <c r="CB103" s="374">
        <f t="shared" si="57"/>
        <v>0</v>
      </c>
      <c r="CC103" s="374">
        <f t="shared" si="57"/>
        <v>0</v>
      </c>
      <c r="CD103" s="374">
        <f t="shared" si="56"/>
        <v>0</v>
      </c>
      <c r="CE103" s="374">
        <f t="shared" si="56"/>
        <v>0</v>
      </c>
      <c r="CF103" s="374">
        <f t="shared" si="56"/>
        <v>0</v>
      </c>
      <c r="CG103" s="374">
        <f t="shared" si="56"/>
        <v>0</v>
      </c>
      <c r="CH103" s="374">
        <f t="shared" si="56"/>
        <v>0</v>
      </c>
      <c r="CI103" s="374">
        <f t="shared" si="56"/>
        <v>0</v>
      </c>
      <c r="CJ103" s="368"/>
      <c r="CK103" s="368"/>
      <c r="CL103" s="373"/>
      <c r="CM103" s="375"/>
      <c r="CN103" s="371" t="s">
        <v>176</v>
      </c>
      <c r="CO103" s="373"/>
      <c r="CP103" s="373"/>
      <c r="CQ103" s="374">
        <f t="shared" si="33"/>
        <v>0</v>
      </c>
      <c r="CR103" s="373"/>
      <c r="CS103" s="373"/>
      <c r="CT103" s="374">
        <f t="shared" si="34"/>
        <v>0</v>
      </c>
      <c r="CU103" s="375"/>
      <c r="CV103" s="368"/>
      <c r="CW103" s="368"/>
      <c r="CX103" s="368"/>
      <c r="CY103" s="368"/>
      <c r="CZ103" s="368"/>
      <c r="DA103" s="368"/>
      <c r="DB103" s="368"/>
      <c r="DC103" s="368"/>
      <c r="DD103" s="368"/>
      <c r="DE103" s="368"/>
      <c r="DF103" s="368"/>
      <c r="DG103" s="375"/>
      <c r="DH103" s="371" t="s">
        <v>176</v>
      </c>
      <c r="DI103" s="373"/>
      <c r="DJ103" s="373"/>
      <c r="DK103" s="374">
        <f t="shared" si="55"/>
        <v>0</v>
      </c>
      <c r="DL103" s="373"/>
      <c r="DM103" s="373"/>
      <c r="DN103" s="374">
        <f t="shared" si="35"/>
        <v>0</v>
      </c>
      <c r="DO103" s="368"/>
      <c r="DP103" s="371" t="str">
        <f t="shared" si="46"/>
        <v/>
      </c>
      <c r="DQ103" s="374">
        <f t="shared" si="47"/>
        <v>0</v>
      </c>
      <c r="DR103" s="374">
        <f t="shared" si="36"/>
        <v>0</v>
      </c>
      <c r="DS103" s="374">
        <f t="shared" si="37"/>
        <v>0</v>
      </c>
      <c r="DT103" s="374">
        <f t="shared" si="48"/>
        <v>0</v>
      </c>
      <c r="DU103" s="374">
        <f t="shared" si="49"/>
        <v>0</v>
      </c>
      <c r="DV103" s="374">
        <f>Deduct_dependent * COUNTIFS(Part_8!$A:$A, $EV103)</f>
        <v>0</v>
      </c>
      <c r="DW103" s="374">
        <f t="shared" si="38"/>
        <v>0</v>
      </c>
      <c r="DX103" s="374">
        <f t="shared" si="39"/>
        <v>0</v>
      </c>
      <c r="DY103" s="374">
        <f t="shared" si="40"/>
        <v>0</v>
      </c>
      <c r="DZ103" s="374">
        <f t="shared" si="41"/>
        <v>0</v>
      </c>
      <c r="EA103" s="373"/>
      <c r="EB103" s="373"/>
      <c r="EC103" s="373"/>
      <c r="ED103" s="374" t="str">
        <f t="shared" si="50"/>
        <v/>
      </c>
      <c r="EE103" s="374"/>
      <c r="EF103" s="374" t="str">
        <f>IF(AND($AN103 = "", $AO103 = "", $AP103 = "", $AQ103 = "", $AR103 = "", $AS103 = "", $AT103 = "", $AU103 = "", $AV103 = "", $AW103 = "", $AX103 = "", $AY103 = "", $AZ103 = "", $BA103 = "", $BB103 = "",
$BD103= "", $BE103 = "", $BF103 = "", $BG103 = "", $BH103 = "", $BI103 = "", $BJ103 = "", $BK103 = "", $BL103 = "", $BM103 = "", $BN103 = "", $BO103 = "", $BP103 = "", $BQ103 = "", $BR103 = ""), "",
IF($DZ103 &lt;= Claim_for_Reimbursement_CAT!$F$24, Claim_for_Reimbursement_CAT!$H$24,
IF(AND($DZ103 &gt;= Claim_for_Reimbursement_CAT!$D$25, $DZ103 &lt;= Claim_for_Reimbursement_CAT!$F$25), Claim_for_Reimbursement_CAT!$H$25,
IF(AND($DZ103 &gt;= Claim_for_Reimbursement_CAT!$D$26, $DZ103 &lt;= Claim_for_Reimbursement_CAT!$F$26), Claim_for_Reimbursement_CAT!$H$26,
IF(AND($DZ103 &gt;= Claim_for_Reimbursement_CAT!$D$27, $DZ103 &lt;= Claim_for_Reimbursement_CAT!$F$27), Claim_for_Reimbursement_CAT!$H$27,
IF(AND($DZ103 &gt;= Claim_for_Reimbursement_CAT!$D$28, $DZ103 &lt;= Claim_for_Reimbursement_CAT!$F$28), Claim_for_Reimbursement_CAT!$H$28,
IF(AND($DZ103 &gt;= Claim_for_Reimbursement_CAT!$D$29, $DZ103 &lt;= Claim_for_Reimbursement_CAT!$F$29), Claim_for_Reimbursement_CAT!$H$29,
IF(AND($DZ103 &gt;= Claim_for_Reimbursement_CAT!$D$30, $DZ103 &lt;= Claim_for_Reimbursement_CAT!$F$30), Claim_for_Reimbursement_CAT!$H$30,
IF(AND($DZ103 &gt;= Claim_for_Reimbursement_CAT!$D$31, $DZ103 &lt;= Claim_for_Reimbursement_CAT!$F$31), Claim_for_Reimbursement_CAT!$H$31,
IF(AND($DZ103 &gt;= Claim_for_Reimbursement_CAT!$D$32, $DZ103 &lt;= Claim_for_Reimbursement_CAT!$F$32), Claim_for_Reimbursement_CAT!$H$32,
IF(AND($DZ103 &gt;= Claim_for_Reimbursement_CAT!$D$33, $DZ103 &lt;= Claim_for_Reimbursement_CAT!$F$33), Claim_for_Reimbursement_CAT!$H$33,
IF(AND($DZ103 &gt;= Claim_for_Reimbursement_CAT!$D$34, $DZ103 &lt;= Claim_for_Reimbursement_CAT!$F$34), Claim_for_Reimbursement_CAT!$H$34, Claim_for_Reimbursement_CAT!$H$35))))))))))))</f>
        <v/>
      </c>
      <c r="EG103" s="373"/>
      <c r="EH103" s="373"/>
      <c r="EI103" s="373"/>
      <c r="EJ103" s="373"/>
      <c r="EK103" s="373"/>
      <c r="EL103" s="368"/>
      <c r="EM103" s="373"/>
      <c r="EN103" s="373"/>
      <c r="ES103" s="376" t="str">
        <f t="shared" si="42"/>
        <v/>
      </c>
      <c r="ET103" s="377" t="str">
        <f t="shared" si="51"/>
        <v xml:space="preserve">    </v>
      </c>
      <c r="EU103" s="377" t="str">
        <f t="shared" si="52"/>
        <v/>
      </c>
      <c r="EV103" s="377" t="str">
        <f t="shared" si="53"/>
        <v xml:space="preserve">98   </v>
      </c>
      <c r="EW103" s="378" t="str">
        <f>IF($H103 = "", "",
IF(OR($H103 = Lists_and_controls!$AO$9, $H103 = Lists_and_controls!$AO$11, $H103 = Lists_and_controls!$AO$14, $H103 = Lists_and_controls!$AO$16), MAX(Day_30),
IF(OR($H103 = Lists_and_controls!$AO$6, $H103 = Lists_and_controls!$AO$8, $H103 = Lists_and_controls!$AO$10, $H103 = Lists_and_controls!$AO$12, $H103 = Lists_and_controls!$AO$13, $H103 = Lists_and_controls!$AO$15, $H103 = Lists_and_controls!$AO$17), MAX(Day_31),
IF($H103 = Lists_and_controls!$AO$7, IF(INDEX(Leap_Year_YN, MATCH($G103, Year_2, 0)) = 1, MAX(Day_Feb_LY), MAX(Day_Feb) )))))</f>
        <v/>
      </c>
      <c r="EX103" s="377" t="str">
        <f t="shared" si="54"/>
        <v xml:space="preserve">  </v>
      </c>
      <c r="EY103" s="378"/>
    </row>
    <row r="104" spans="1:155" s="321" customFormat="1" ht="14" hidden="1" x14ac:dyDescent="0.3">
      <c r="A104" s="367">
        <v>99</v>
      </c>
      <c r="B104" s="368"/>
      <c r="C104" s="368"/>
      <c r="D104" s="368"/>
      <c r="E104" s="368"/>
      <c r="F104" s="368"/>
      <c r="G104" s="368"/>
      <c r="H104" s="368"/>
      <c r="I104" s="368"/>
      <c r="J104" s="369" t="str">
        <f t="shared" si="30"/>
        <v/>
      </c>
      <c r="K104" s="370" t="str">
        <f t="shared" si="31"/>
        <v/>
      </c>
      <c r="L104" s="368"/>
      <c r="M104" s="368"/>
      <c r="N104" s="368"/>
      <c r="O104" s="368"/>
      <c r="P104" s="368"/>
      <c r="Q104" s="368"/>
      <c r="R104" s="368"/>
      <c r="S104" s="371" t="str">
        <f t="shared" si="43"/>
        <v/>
      </c>
      <c r="T104" s="368"/>
      <c r="U104" s="368"/>
      <c r="V104" s="372"/>
      <c r="W104" s="372"/>
      <c r="X104" s="368"/>
      <c r="Y104" s="372"/>
      <c r="Z104" s="368"/>
      <c r="AA104" s="368"/>
      <c r="AB104" s="368"/>
      <c r="AC104" s="368"/>
      <c r="AD104" s="368"/>
      <c r="AE104" s="368"/>
      <c r="AF104" s="368"/>
      <c r="AG104" s="368"/>
      <c r="AH104" s="368"/>
      <c r="AI104" s="368"/>
      <c r="AJ104" s="368"/>
      <c r="AK104" s="373"/>
      <c r="AL104" s="368"/>
      <c r="AM104" s="373"/>
      <c r="AN104" s="373"/>
      <c r="AO104" s="373"/>
      <c r="AP104" s="373"/>
      <c r="AQ104" s="373"/>
      <c r="AR104" s="373"/>
      <c r="AS104" s="373"/>
      <c r="AT104" s="373"/>
      <c r="AU104" s="373"/>
      <c r="AV104" s="373"/>
      <c r="AW104" s="373"/>
      <c r="AX104" s="373"/>
      <c r="AY104" s="373"/>
      <c r="AZ104" s="373"/>
      <c r="BA104" s="373"/>
      <c r="BB104" s="373"/>
      <c r="BC104" s="374">
        <f t="shared" si="44"/>
        <v>0</v>
      </c>
      <c r="BD104" s="373"/>
      <c r="BE104" s="373"/>
      <c r="BF104" s="373"/>
      <c r="BG104" s="373"/>
      <c r="BH104" s="373"/>
      <c r="BI104" s="373"/>
      <c r="BJ104" s="373"/>
      <c r="BK104" s="373"/>
      <c r="BL104" s="373"/>
      <c r="BM104" s="373"/>
      <c r="BN104" s="373"/>
      <c r="BO104" s="373"/>
      <c r="BP104" s="373"/>
      <c r="BQ104" s="373"/>
      <c r="BR104" s="373"/>
      <c r="BS104" s="374">
        <f t="shared" si="32"/>
        <v>0</v>
      </c>
      <c r="BT104" s="374">
        <f t="shared" ref="BT104:CC167" si="58" xml:space="preserve"> AN104 + BD104</f>
        <v>0</v>
      </c>
      <c r="BU104" s="374">
        <f t="shared" si="57"/>
        <v>0</v>
      </c>
      <c r="BV104" s="374">
        <f t="shared" si="57"/>
        <v>0</v>
      </c>
      <c r="BW104" s="374">
        <f t="shared" si="57"/>
        <v>0</v>
      </c>
      <c r="BX104" s="374">
        <f t="shared" si="57"/>
        <v>0</v>
      </c>
      <c r="BY104" s="374">
        <f t="shared" si="57"/>
        <v>0</v>
      </c>
      <c r="BZ104" s="374">
        <f t="shared" si="57"/>
        <v>0</v>
      </c>
      <c r="CA104" s="374">
        <f t="shared" si="57"/>
        <v>0</v>
      </c>
      <c r="CB104" s="374">
        <f t="shared" si="57"/>
        <v>0</v>
      </c>
      <c r="CC104" s="374">
        <f t="shared" si="57"/>
        <v>0</v>
      </c>
      <c r="CD104" s="374">
        <f t="shared" si="56"/>
        <v>0</v>
      </c>
      <c r="CE104" s="374">
        <f t="shared" si="56"/>
        <v>0</v>
      </c>
      <c r="CF104" s="374">
        <f t="shared" si="56"/>
        <v>0</v>
      </c>
      <c r="CG104" s="374">
        <f t="shared" si="56"/>
        <v>0</v>
      </c>
      <c r="CH104" s="374">
        <f t="shared" si="56"/>
        <v>0</v>
      </c>
      <c r="CI104" s="374">
        <f t="shared" si="56"/>
        <v>0</v>
      </c>
      <c r="CJ104" s="368"/>
      <c r="CK104" s="368"/>
      <c r="CL104" s="373"/>
      <c r="CM104" s="375"/>
      <c r="CN104" s="371" t="s">
        <v>176</v>
      </c>
      <c r="CO104" s="373"/>
      <c r="CP104" s="373"/>
      <c r="CQ104" s="374">
        <f t="shared" si="33"/>
        <v>0</v>
      </c>
      <c r="CR104" s="373"/>
      <c r="CS104" s="373"/>
      <c r="CT104" s="374">
        <f t="shared" si="34"/>
        <v>0</v>
      </c>
      <c r="CU104" s="375"/>
      <c r="CV104" s="368"/>
      <c r="CW104" s="368"/>
      <c r="CX104" s="368"/>
      <c r="CY104" s="368"/>
      <c r="CZ104" s="368"/>
      <c r="DA104" s="368"/>
      <c r="DB104" s="368"/>
      <c r="DC104" s="368"/>
      <c r="DD104" s="368"/>
      <c r="DE104" s="368"/>
      <c r="DF104" s="368"/>
      <c r="DG104" s="375"/>
      <c r="DH104" s="371" t="s">
        <v>176</v>
      </c>
      <c r="DI104" s="373"/>
      <c r="DJ104" s="373"/>
      <c r="DK104" s="374">
        <f t="shared" si="55"/>
        <v>0</v>
      </c>
      <c r="DL104" s="373"/>
      <c r="DM104" s="373"/>
      <c r="DN104" s="374">
        <f t="shared" si="35"/>
        <v>0</v>
      </c>
      <c r="DO104" s="368"/>
      <c r="DP104" s="371" t="str">
        <f t="shared" si="46"/>
        <v/>
      </c>
      <c r="DQ104" s="374">
        <f t="shared" si="47"/>
        <v>0</v>
      </c>
      <c r="DR104" s="374">
        <f t="shared" si="36"/>
        <v>0</v>
      </c>
      <c r="DS104" s="374">
        <f t="shared" si="37"/>
        <v>0</v>
      </c>
      <c r="DT104" s="374">
        <f t="shared" si="48"/>
        <v>0</v>
      </c>
      <c r="DU104" s="374">
        <f t="shared" si="49"/>
        <v>0</v>
      </c>
      <c r="DV104" s="374">
        <f>Deduct_dependent * COUNTIFS(Part_8!$A:$A, $EV104)</f>
        <v>0</v>
      </c>
      <c r="DW104" s="374">
        <f t="shared" si="38"/>
        <v>0</v>
      </c>
      <c r="DX104" s="374">
        <f t="shared" si="39"/>
        <v>0</v>
      </c>
      <c r="DY104" s="374">
        <f t="shared" si="40"/>
        <v>0</v>
      </c>
      <c r="DZ104" s="374">
        <f t="shared" si="41"/>
        <v>0</v>
      </c>
      <c r="EA104" s="373"/>
      <c r="EB104" s="373"/>
      <c r="EC104" s="373"/>
      <c r="ED104" s="374" t="str">
        <f t="shared" si="50"/>
        <v/>
      </c>
      <c r="EE104" s="374"/>
      <c r="EF104" s="374" t="str">
        <f>IF(AND($AN104 = "", $AO104 = "", $AP104 = "", $AQ104 = "", $AR104 = "", $AS104 = "", $AT104 = "", $AU104 = "", $AV104 = "", $AW104 = "", $AX104 = "", $AY104 = "", $AZ104 = "", $BA104 = "", $BB104 = "",
$BD104= "", $BE104 = "", $BF104 = "", $BG104 = "", $BH104 = "", $BI104 = "", $BJ104 = "", $BK104 = "", $BL104 = "", $BM104 = "", $BN104 = "", $BO104 = "", $BP104 = "", $BQ104 = "", $BR104 = ""), "",
IF($DZ104 &lt;= Claim_for_Reimbursement_CAT!$F$24, Claim_for_Reimbursement_CAT!$H$24,
IF(AND($DZ104 &gt;= Claim_for_Reimbursement_CAT!$D$25, $DZ104 &lt;= Claim_for_Reimbursement_CAT!$F$25), Claim_for_Reimbursement_CAT!$H$25,
IF(AND($DZ104 &gt;= Claim_for_Reimbursement_CAT!$D$26, $DZ104 &lt;= Claim_for_Reimbursement_CAT!$F$26), Claim_for_Reimbursement_CAT!$H$26,
IF(AND($DZ104 &gt;= Claim_for_Reimbursement_CAT!$D$27, $DZ104 &lt;= Claim_for_Reimbursement_CAT!$F$27), Claim_for_Reimbursement_CAT!$H$27,
IF(AND($DZ104 &gt;= Claim_for_Reimbursement_CAT!$D$28, $DZ104 &lt;= Claim_for_Reimbursement_CAT!$F$28), Claim_for_Reimbursement_CAT!$H$28,
IF(AND($DZ104 &gt;= Claim_for_Reimbursement_CAT!$D$29, $DZ104 &lt;= Claim_for_Reimbursement_CAT!$F$29), Claim_for_Reimbursement_CAT!$H$29,
IF(AND($DZ104 &gt;= Claim_for_Reimbursement_CAT!$D$30, $DZ104 &lt;= Claim_for_Reimbursement_CAT!$F$30), Claim_for_Reimbursement_CAT!$H$30,
IF(AND($DZ104 &gt;= Claim_for_Reimbursement_CAT!$D$31, $DZ104 &lt;= Claim_for_Reimbursement_CAT!$F$31), Claim_for_Reimbursement_CAT!$H$31,
IF(AND($DZ104 &gt;= Claim_for_Reimbursement_CAT!$D$32, $DZ104 &lt;= Claim_for_Reimbursement_CAT!$F$32), Claim_for_Reimbursement_CAT!$H$32,
IF(AND($DZ104 &gt;= Claim_for_Reimbursement_CAT!$D$33, $DZ104 &lt;= Claim_for_Reimbursement_CAT!$F$33), Claim_for_Reimbursement_CAT!$H$33,
IF(AND($DZ104 &gt;= Claim_for_Reimbursement_CAT!$D$34, $DZ104 &lt;= Claim_for_Reimbursement_CAT!$F$34), Claim_for_Reimbursement_CAT!$H$34, Claim_for_Reimbursement_CAT!$H$35))))))))))))</f>
        <v/>
      </c>
      <c r="EG104" s="373"/>
      <c r="EH104" s="373"/>
      <c r="EI104" s="373"/>
      <c r="EJ104" s="373"/>
      <c r="EK104" s="373"/>
      <c r="EL104" s="368"/>
      <c r="EM104" s="373"/>
      <c r="EN104" s="373"/>
      <c r="ES104" s="376" t="str">
        <f t="shared" si="42"/>
        <v/>
      </c>
      <c r="ET104" s="377" t="str">
        <f t="shared" si="51"/>
        <v xml:space="preserve">    </v>
      </c>
      <c r="EU104" s="377" t="str">
        <f t="shared" si="52"/>
        <v/>
      </c>
      <c r="EV104" s="377" t="str">
        <f t="shared" si="53"/>
        <v xml:space="preserve">99   </v>
      </c>
      <c r="EW104" s="378" t="str">
        <f>IF($H104 = "", "",
IF(OR($H104 = Lists_and_controls!$AO$9, $H104 = Lists_and_controls!$AO$11, $H104 = Lists_and_controls!$AO$14, $H104 = Lists_and_controls!$AO$16), MAX(Day_30),
IF(OR($H104 = Lists_and_controls!$AO$6, $H104 = Lists_and_controls!$AO$8, $H104 = Lists_and_controls!$AO$10, $H104 = Lists_and_controls!$AO$12, $H104 = Lists_and_controls!$AO$13, $H104 = Lists_and_controls!$AO$15, $H104 = Lists_and_controls!$AO$17), MAX(Day_31),
IF($H104 = Lists_and_controls!$AO$7, IF(INDEX(Leap_Year_YN, MATCH($G104, Year_2, 0)) = 1, MAX(Day_Feb_LY), MAX(Day_Feb) )))))</f>
        <v/>
      </c>
      <c r="EX104" s="377" t="str">
        <f t="shared" si="54"/>
        <v xml:space="preserve">  </v>
      </c>
      <c r="EY104" s="378"/>
    </row>
    <row r="105" spans="1:155" s="321" customFormat="1" ht="14" hidden="1" x14ac:dyDescent="0.3">
      <c r="A105" s="367">
        <v>100</v>
      </c>
      <c r="B105" s="368"/>
      <c r="C105" s="368"/>
      <c r="D105" s="368"/>
      <c r="E105" s="368"/>
      <c r="F105" s="368"/>
      <c r="G105" s="368"/>
      <c r="H105" s="368"/>
      <c r="I105" s="368"/>
      <c r="J105" s="369" t="str">
        <f t="shared" si="30"/>
        <v/>
      </c>
      <c r="K105" s="370" t="str">
        <f t="shared" si="31"/>
        <v/>
      </c>
      <c r="L105" s="368"/>
      <c r="M105" s="368"/>
      <c r="N105" s="368"/>
      <c r="O105" s="368"/>
      <c r="P105" s="368"/>
      <c r="Q105" s="368"/>
      <c r="R105" s="368"/>
      <c r="S105" s="371" t="str">
        <f t="shared" si="43"/>
        <v/>
      </c>
      <c r="T105" s="368"/>
      <c r="U105" s="368"/>
      <c r="V105" s="372"/>
      <c r="W105" s="372"/>
      <c r="X105" s="368"/>
      <c r="Y105" s="372"/>
      <c r="Z105" s="368"/>
      <c r="AA105" s="368"/>
      <c r="AB105" s="368"/>
      <c r="AC105" s="368"/>
      <c r="AD105" s="368"/>
      <c r="AE105" s="368"/>
      <c r="AF105" s="368"/>
      <c r="AG105" s="368"/>
      <c r="AH105" s="368"/>
      <c r="AI105" s="368"/>
      <c r="AJ105" s="368"/>
      <c r="AK105" s="373"/>
      <c r="AL105" s="368"/>
      <c r="AM105" s="373"/>
      <c r="AN105" s="373"/>
      <c r="AO105" s="373"/>
      <c r="AP105" s="373"/>
      <c r="AQ105" s="373"/>
      <c r="AR105" s="373"/>
      <c r="AS105" s="373"/>
      <c r="AT105" s="373"/>
      <c r="AU105" s="373"/>
      <c r="AV105" s="373"/>
      <c r="AW105" s="373"/>
      <c r="AX105" s="373"/>
      <c r="AY105" s="373"/>
      <c r="AZ105" s="373"/>
      <c r="BA105" s="373"/>
      <c r="BB105" s="373"/>
      <c r="BC105" s="374">
        <f t="shared" si="44"/>
        <v>0</v>
      </c>
      <c r="BD105" s="373"/>
      <c r="BE105" s="373"/>
      <c r="BF105" s="373"/>
      <c r="BG105" s="373"/>
      <c r="BH105" s="373"/>
      <c r="BI105" s="373"/>
      <c r="BJ105" s="373"/>
      <c r="BK105" s="373"/>
      <c r="BL105" s="373"/>
      <c r="BM105" s="373"/>
      <c r="BN105" s="373"/>
      <c r="BO105" s="373"/>
      <c r="BP105" s="373"/>
      <c r="BQ105" s="373"/>
      <c r="BR105" s="373"/>
      <c r="BS105" s="374">
        <f t="shared" si="32"/>
        <v>0</v>
      </c>
      <c r="BT105" s="374">
        <f t="shared" si="58"/>
        <v>0</v>
      </c>
      <c r="BU105" s="374">
        <f t="shared" si="57"/>
        <v>0</v>
      </c>
      <c r="BV105" s="374">
        <f t="shared" si="57"/>
        <v>0</v>
      </c>
      <c r="BW105" s="374">
        <f t="shared" si="57"/>
        <v>0</v>
      </c>
      <c r="BX105" s="374">
        <f t="shared" si="57"/>
        <v>0</v>
      </c>
      <c r="BY105" s="374">
        <f t="shared" si="57"/>
        <v>0</v>
      </c>
      <c r="BZ105" s="374">
        <f t="shared" si="57"/>
        <v>0</v>
      </c>
      <c r="CA105" s="374">
        <f t="shared" si="57"/>
        <v>0</v>
      </c>
      <c r="CB105" s="374">
        <f t="shared" si="57"/>
        <v>0</v>
      </c>
      <c r="CC105" s="374">
        <f t="shared" si="57"/>
        <v>0</v>
      </c>
      <c r="CD105" s="374">
        <f t="shared" si="56"/>
        <v>0</v>
      </c>
      <c r="CE105" s="374">
        <f t="shared" si="56"/>
        <v>0</v>
      </c>
      <c r="CF105" s="374">
        <f t="shared" si="56"/>
        <v>0</v>
      </c>
      <c r="CG105" s="374">
        <f t="shared" si="56"/>
        <v>0</v>
      </c>
      <c r="CH105" s="374">
        <f t="shared" si="56"/>
        <v>0</v>
      </c>
      <c r="CI105" s="374">
        <f t="shared" si="56"/>
        <v>0</v>
      </c>
      <c r="CJ105" s="368"/>
      <c r="CK105" s="368"/>
      <c r="CL105" s="373"/>
      <c r="CM105" s="375"/>
      <c r="CN105" s="371" t="s">
        <v>176</v>
      </c>
      <c r="CO105" s="373"/>
      <c r="CP105" s="373"/>
      <c r="CQ105" s="374">
        <f t="shared" si="33"/>
        <v>0</v>
      </c>
      <c r="CR105" s="373"/>
      <c r="CS105" s="373"/>
      <c r="CT105" s="374">
        <f t="shared" si="34"/>
        <v>0</v>
      </c>
      <c r="CU105" s="375"/>
      <c r="CV105" s="368"/>
      <c r="CW105" s="368"/>
      <c r="CX105" s="368"/>
      <c r="CY105" s="368"/>
      <c r="CZ105" s="368"/>
      <c r="DA105" s="368"/>
      <c r="DB105" s="368"/>
      <c r="DC105" s="368"/>
      <c r="DD105" s="368"/>
      <c r="DE105" s="368"/>
      <c r="DF105" s="368"/>
      <c r="DG105" s="375"/>
      <c r="DH105" s="371" t="s">
        <v>176</v>
      </c>
      <c r="DI105" s="373"/>
      <c r="DJ105" s="373"/>
      <c r="DK105" s="374">
        <f t="shared" si="55"/>
        <v>0</v>
      </c>
      <c r="DL105" s="373"/>
      <c r="DM105" s="373"/>
      <c r="DN105" s="374">
        <f t="shared" si="35"/>
        <v>0</v>
      </c>
      <c r="DO105" s="368"/>
      <c r="DP105" s="371" t="str">
        <f t="shared" si="46"/>
        <v/>
      </c>
      <c r="DQ105" s="374">
        <f t="shared" si="47"/>
        <v>0</v>
      </c>
      <c r="DR105" s="374">
        <f t="shared" si="36"/>
        <v>0</v>
      </c>
      <c r="DS105" s="374">
        <f t="shared" si="37"/>
        <v>0</v>
      </c>
      <c r="DT105" s="374">
        <f t="shared" si="48"/>
        <v>0</v>
      </c>
      <c r="DU105" s="374">
        <f t="shared" si="49"/>
        <v>0</v>
      </c>
      <c r="DV105" s="374">
        <f>Deduct_dependent * COUNTIFS(Part_8!$A:$A, $EV105)</f>
        <v>0</v>
      </c>
      <c r="DW105" s="374">
        <f t="shared" si="38"/>
        <v>0</v>
      </c>
      <c r="DX105" s="374">
        <f t="shared" si="39"/>
        <v>0</v>
      </c>
      <c r="DY105" s="374">
        <f t="shared" si="40"/>
        <v>0</v>
      </c>
      <c r="DZ105" s="374">
        <f t="shared" si="41"/>
        <v>0</v>
      </c>
      <c r="EA105" s="373"/>
      <c r="EB105" s="373"/>
      <c r="EC105" s="373"/>
      <c r="ED105" s="374" t="str">
        <f t="shared" si="50"/>
        <v/>
      </c>
      <c r="EE105" s="374"/>
      <c r="EF105" s="374" t="str">
        <f>IF(AND($AN105 = "", $AO105 = "", $AP105 = "", $AQ105 = "", $AR105 = "", $AS105 = "", $AT105 = "", $AU105 = "", $AV105 = "", $AW105 = "", $AX105 = "", $AY105 = "", $AZ105 = "", $BA105 = "", $BB105 = "",
$BD105= "", $BE105 = "", $BF105 = "", $BG105 = "", $BH105 = "", $BI105 = "", $BJ105 = "", $BK105 = "", $BL105 = "", $BM105 = "", $BN105 = "", $BO105 = "", $BP105 = "", $BQ105 = "", $BR105 = ""), "",
IF($DZ105 &lt;= Claim_for_Reimbursement_CAT!$F$24, Claim_for_Reimbursement_CAT!$H$24,
IF(AND($DZ105 &gt;= Claim_for_Reimbursement_CAT!$D$25, $DZ105 &lt;= Claim_for_Reimbursement_CAT!$F$25), Claim_for_Reimbursement_CAT!$H$25,
IF(AND($DZ105 &gt;= Claim_for_Reimbursement_CAT!$D$26, $DZ105 &lt;= Claim_for_Reimbursement_CAT!$F$26), Claim_for_Reimbursement_CAT!$H$26,
IF(AND($DZ105 &gt;= Claim_for_Reimbursement_CAT!$D$27, $DZ105 &lt;= Claim_for_Reimbursement_CAT!$F$27), Claim_for_Reimbursement_CAT!$H$27,
IF(AND($DZ105 &gt;= Claim_for_Reimbursement_CAT!$D$28, $DZ105 &lt;= Claim_for_Reimbursement_CAT!$F$28), Claim_for_Reimbursement_CAT!$H$28,
IF(AND($DZ105 &gt;= Claim_for_Reimbursement_CAT!$D$29, $DZ105 &lt;= Claim_for_Reimbursement_CAT!$F$29), Claim_for_Reimbursement_CAT!$H$29,
IF(AND($DZ105 &gt;= Claim_for_Reimbursement_CAT!$D$30, $DZ105 &lt;= Claim_for_Reimbursement_CAT!$F$30), Claim_for_Reimbursement_CAT!$H$30,
IF(AND($DZ105 &gt;= Claim_for_Reimbursement_CAT!$D$31, $DZ105 &lt;= Claim_for_Reimbursement_CAT!$F$31), Claim_for_Reimbursement_CAT!$H$31,
IF(AND($DZ105 &gt;= Claim_for_Reimbursement_CAT!$D$32, $DZ105 &lt;= Claim_for_Reimbursement_CAT!$F$32), Claim_for_Reimbursement_CAT!$H$32,
IF(AND($DZ105 &gt;= Claim_for_Reimbursement_CAT!$D$33, $DZ105 &lt;= Claim_for_Reimbursement_CAT!$F$33), Claim_for_Reimbursement_CAT!$H$33,
IF(AND($DZ105 &gt;= Claim_for_Reimbursement_CAT!$D$34, $DZ105 &lt;= Claim_for_Reimbursement_CAT!$F$34), Claim_for_Reimbursement_CAT!$H$34, Claim_for_Reimbursement_CAT!$H$35))))))))))))</f>
        <v/>
      </c>
      <c r="EG105" s="373"/>
      <c r="EH105" s="373"/>
      <c r="EI105" s="373"/>
      <c r="EJ105" s="373"/>
      <c r="EK105" s="373"/>
      <c r="EL105" s="368"/>
      <c r="EM105" s="373"/>
      <c r="EN105" s="373"/>
      <c r="ES105" s="376" t="str">
        <f t="shared" si="42"/>
        <v/>
      </c>
      <c r="ET105" s="377" t="str">
        <f t="shared" si="51"/>
        <v xml:space="preserve">    </v>
      </c>
      <c r="EU105" s="377" t="str">
        <f t="shared" si="52"/>
        <v/>
      </c>
      <c r="EV105" s="377" t="str">
        <f t="shared" si="53"/>
        <v xml:space="preserve">100   </v>
      </c>
      <c r="EW105" s="378" t="str">
        <f>IF($H105 = "", "",
IF(OR($H105 = Lists_and_controls!$AO$9, $H105 = Lists_and_controls!$AO$11, $H105 = Lists_and_controls!$AO$14, $H105 = Lists_and_controls!$AO$16), MAX(Day_30),
IF(OR($H105 = Lists_and_controls!$AO$6, $H105 = Lists_and_controls!$AO$8, $H105 = Lists_and_controls!$AO$10, $H105 = Lists_and_controls!$AO$12, $H105 = Lists_and_controls!$AO$13, $H105 = Lists_and_controls!$AO$15, $H105 = Lists_and_controls!$AO$17), MAX(Day_31),
IF($H105 = Lists_and_controls!$AO$7, IF(INDEX(Leap_Year_YN, MATCH($G105, Year_2, 0)) = 1, MAX(Day_Feb_LY), MAX(Day_Feb) )))))</f>
        <v/>
      </c>
      <c r="EX105" s="377" t="str">
        <f t="shared" si="54"/>
        <v xml:space="preserve">  </v>
      </c>
      <c r="EY105" s="378"/>
    </row>
    <row r="106" spans="1:155" s="321" customFormat="1" ht="14" hidden="1" x14ac:dyDescent="0.3">
      <c r="A106" s="367">
        <v>101</v>
      </c>
      <c r="B106" s="368"/>
      <c r="C106" s="368"/>
      <c r="D106" s="368"/>
      <c r="E106" s="368"/>
      <c r="F106" s="368"/>
      <c r="G106" s="368"/>
      <c r="H106" s="368"/>
      <c r="I106" s="368"/>
      <c r="J106" s="369" t="str">
        <f t="shared" si="30"/>
        <v/>
      </c>
      <c r="K106" s="370" t="str">
        <f t="shared" si="31"/>
        <v/>
      </c>
      <c r="L106" s="368"/>
      <c r="M106" s="368"/>
      <c r="N106" s="368"/>
      <c r="O106" s="368"/>
      <c r="P106" s="368"/>
      <c r="Q106" s="368"/>
      <c r="R106" s="368"/>
      <c r="S106" s="371" t="str">
        <f t="shared" si="43"/>
        <v/>
      </c>
      <c r="T106" s="368"/>
      <c r="U106" s="368"/>
      <c r="V106" s="372"/>
      <c r="W106" s="372"/>
      <c r="X106" s="368"/>
      <c r="Y106" s="372"/>
      <c r="Z106" s="368"/>
      <c r="AA106" s="368"/>
      <c r="AB106" s="368"/>
      <c r="AC106" s="368"/>
      <c r="AD106" s="368"/>
      <c r="AE106" s="368"/>
      <c r="AF106" s="368"/>
      <c r="AG106" s="368"/>
      <c r="AH106" s="368"/>
      <c r="AI106" s="368"/>
      <c r="AJ106" s="368"/>
      <c r="AK106" s="373"/>
      <c r="AL106" s="368"/>
      <c r="AM106" s="373"/>
      <c r="AN106" s="373"/>
      <c r="AO106" s="373"/>
      <c r="AP106" s="373"/>
      <c r="AQ106" s="373"/>
      <c r="AR106" s="373"/>
      <c r="AS106" s="373"/>
      <c r="AT106" s="373"/>
      <c r="AU106" s="373"/>
      <c r="AV106" s="373"/>
      <c r="AW106" s="373"/>
      <c r="AX106" s="373"/>
      <c r="AY106" s="373"/>
      <c r="AZ106" s="373"/>
      <c r="BA106" s="373"/>
      <c r="BB106" s="373"/>
      <c r="BC106" s="374">
        <f t="shared" si="44"/>
        <v>0</v>
      </c>
      <c r="BD106" s="373"/>
      <c r="BE106" s="373"/>
      <c r="BF106" s="373"/>
      <c r="BG106" s="373"/>
      <c r="BH106" s="373"/>
      <c r="BI106" s="373"/>
      <c r="BJ106" s="373"/>
      <c r="BK106" s="373"/>
      <c r="BL106" s="373"/>
      <c r="BM106" s="373"/>
      <c r="BN106" s="373"/>
      <c r="BO106" s="373"/>
      <c r="BP106" s="373"/>
      <c r="BQ106" s="373"/>
      <c r="BR106" s="373"/>
      <c r="BS106" s="374">
        <f t="shared" si="32"/>
        <v>0</v>
      </c>
      <c r="BT106" s="374">
        <f t="shared" si="58"/>
        <v>0</v>
      </c>
      <c r="BU106" s="374">
        <f t="shared" si="57"/>
        <v>0</v>
      </c>
      <c r="BV106" s="374">
        <f t="shared" si="57"/>
        <v>0</v>
      </c>
      <c r="BW106" s="374">
        <f t="shared" si="57"/>
        <v>0</v>
      </c>
      <c r="BX106" s="374">
        <f t="shared" si="57"/>
        <v>0</v>
      </c>
      <c r="BY106" s="374">
        <f t="shared" si="57"/>
        <v>0</v>
      </c>
      <c r="BZ106" s="374">
        <f t="shared" si="57"/>
        <v>0</v>
      </c>
      <c r="CA106" s="374">
        <f t="shared" si="57"/>
        <v>0</v>
      </c>
      <c r="CB106" s="374">
        <f t="shared" si="57"/>
        <v>0</v>
      </c>
      <c r="CC106" s="374">
        <f t="shared" si="57"/>
        <v>0</v>
      </c>
      <c r="CD106" s="374">
        <f t="shared" si="56"/>
        <v>0</v>
      </c>
      <c r="CE106" s="374">
        <f t="shared" si="56"/>
        <v>0</v>
      </c>
      <c r="CF106" s="374">
        <f t="shared" si="56"/>
        <v>0</v>
      </c>
      <c r="CG106" s="374">
        <f t="shared" si="56"/>
        <v>0</v>
      </c>
      <c r="CH106" s="374">
        <f t="shared" si="56"/>
        <v>0</v>
      </c>
      <c r="CI106" s="374">
        <f t="shared" si="56"/>
        <v>0</v>
      </c>
      <c r="CJ106" s="368"/>
      <c r="CK106" s="368"/>
      <c r="CL106" s="373"/>
      <c r="CM106" s="375"/>
      <c r="CN106" s="371" t="s">
        <v>176</v>
      </c>
      <c r="CO106" s="373"/>
      <c r="CP106" s="373"/>
      <c r="CQ106" s="374">
        <f t="shared" si="33"/>
        <v>0</v>
      </c>
      <c r="CR106" s="373"/>
      <c r="CS106" s="373"/>
      <c r="CT106" s="374">
        <f t="shared" si="34"/>
        <v>0</v>
      </c>
      <c r="CU106" s="375"/>
      <c r="CV106" s="368"/>
      <c r="CW106" s="368"/>
      <c r="CX106" s="368"/>
      <c r="CY106" s="368"/>
      <c r="CZ106" s="368"/>
      <c r="DA106" s="368"/>
      <c r="DB106" s="368"/>
      <c r="DC106" s="368"/>
      <c r="DD106" s="368"/>
      <c r="DE106" s="368"/>
      <c r="DF106" s="368"/>
      <c r="DG106" s="375"/>
      <c r="DH106" s="371" t="s">
        <v>176</v>
      </c>
      <c r="DI106" s="373"/>
      <c r="DJ106" s="373"/>
      <c r="DK106" s="374">
        <f t="shared" si="55"/>
        <v>0</v>
      </c>
      <c r="DL106" s="373"/>
      <c r="DM106" s="373"/>
      <c r="DN106" s="374">
        <f t="shared" si="35"/>
        <v>0</v>
      </c>
      <c r="DO106" s="368"/>
      <c r="DP106" s="371" t="str">
        <f t="shared" si="46"/>
        <v/>
      </c>
      <c r="DQ106" s="374">
        <f t="shared" si="47"/>
        <v>0</v>
      </c>
      <c r="DR106" s="374">
        <f t="shared" si="36"/>
        <v>0</v>
      </c>
      <c r="DS106" s="374">
        <f t="shared" si="37"/>
        <v>0</v>
      </c>
      <c r="DT106" s="374">
        <f t="shared" si="48"/>
        <v>0</v>
      </c>
      <c r="DU106" s="374">
        <f t="shared" si="49"/>
        <v>0</v>
      </c>
      <c r="DV106" s="374">
        <f>Deduct_dependent * COUNTIFS(Part_8!$A:$A, $EV106)</f>
        <v>0</v>
      </c>
      <c r="DW106" s="374">
        <f t="shared" si="38"/>
        <v>0</v>
      </c>
      <c r="DX106" s="374">
        <f t="shared" si="39"/>
        <v>0</v>
      </c>
      <c r="DY106" s="374">
        <f t="shared" si="40"/>
        <v>0</v>
      </c>
      <c r="DZ106" s="374">
        <f t="shared" si="41"/>
        <v>0</v>
      </c>
      <c r="EA106" s="373"/>
      <c r="EB106" s="373"/>
      <c r="EC106" s="373"/>
      <c r="ED106" s="374" t="str">
        <f t="shared" si="50"/>
        <v/>
      </c>
      <c r="EE106" s="374"/>
      <c r="EF106" s="374" t="str">
        <f>IF(AND($AN106 = "", $AO106 = "", $AP106 = "", $AQ106 = "", $AR106 = "", $AS106 = "", $AT106 = "", $AU106 = "", $AV106 = "", $AW106 = "", $AX106 = "", $AY106 = "", $AZ106 = "", $BA106 = "", $BB106 = "",
$BD106= "", $BE106 = "", $BF106 = "", $BG106 = "", $BH106 = "", $BI106 = "", $BJ106 = "", $BK106 = "", $BL106 = "", $BM106 = "", $BN106 = "", $BO106 = "", $BP106 = "", $BQ106 = "", $BR106 = ""), "",
IF($DZ106 &lt;= Claim_for_Reimbursement_CAT!$F$24, Claim_for_Reimbursement_CAT!$H$24,
IF(AND($DZ106 &gt;= Claim_for_Reimbursement_CAT!$D$25, $DZ106 &lt;= Claim_for_Reimbursement_CAT!$F$25), Claim_for_Reimbursement_CAT!$H$25,
IF(AND($DZ106 &gt;= Claim_for_Reimbursement_CAT!$D$26, $DZ106 &lt;= Claim_for_Reimbursement_CAT!$F$26), Claim_for_Reimbursement_CAT!$H$26,
IF(AND($DZ106 &gt;= Claim_for_Reimbursement_CAT!$D$27, $DZ106 &lt;= Claim_for_Reimbursement_CAT!$F$27), Claim_for_Reimbursement_CAT!$H$27,
IF(AND($DZ106 &gt;= Claim_for_Reimbursement_CAT!$D$28, $DZ106 &lt;= Claim_for_Reimbursement_CAT!$F$28), Claim_for_Reimbursement_CAT!$H$28,
IF(AND($DZ106 &gt;= Claim_for_Reimbursement_CAT!$D$29, $DZ106 &lt;= Claim_for_Reimbursement_CAT!$F$29), Claim_for_Reimbursement_CAT!$H$29,
IF(AND($DZ106 &gt;= Claim_for_Reimbursement_CAT!$D$30, $DZ106 &lt;= Claim_for_Reimbursement_CAT!$F$30), Claim_for_Reimbursement_CAT!$H$30,
IF(AND($DZ106 &gt;= Claim_for_Reimbursement_CAT!$D$31, $DZ106 &lt;= Claim_for_Reimbursement_CAT!$F$31), Claim_for_Reimbursement_CAT!$H$31,
IF(AND($DZ106 &gt;= Claim_for_Reimbursement_CAT!$D$32, $DZ106 &lt;= Claim_for_Reimbursement_CAT!$F$32), Claim_for_Reimbursement_CAT!$H$32,
IF(AND($DZ106 &gt;= Claim_for_Reimbursement_CAT!$D$33, $DZ106 &lt;= Claim_for_Reimbursement_CAT!$F$33), Claim_for_Reimbursement_CAT!$H$33,
IF(AND($DZ106 &gt;= Claim_for_Reimbursement_CAT!$D$34, $DZ106 &lt;= Claim_for_Reimbursement_CAT!$F$34), Claim_for_Reimbursement_CAT!$H$34, Claim_for_Reimbursement_CAT!$H$35))))))))))))</f>
        <v/>
      </c>
      <c r="EG106" s="373"/>
      <c r="EH106" s="373"/>
      <c r="EI106" s="373"/>
      <c r="EJ106" s="373"/>
      <c r="EK106" s="373"/>
      <c r="EL106" s="368"/>
      <c r="EM106" s="373"/>
      <c r="EN106" s="373"/>
      <c r="ES106" s="376" t="str">
        <f t="shared" si="42"/>
        <v/>
      </c>
      <c r="ET106" s="377" t="str">
        <f t="shared" si="51"/>
        <v xml:space="preserve">    </v>
      </c>
      <c r="EU106" s="377" t="str">
        <f t="shared" si="52"/>
        <v/>
      </c>
      <c r="EV106" s="377" t="str">
        <f t="shared" si="53"/>
        <v xml:space="preserve">101   </v>
      </c>
      <c r="EW106" s="378" t="str">
        <f>IF($H106 = "", "",
IF(OR($H106 = Lists_and_controls!$AO$9, $H106 = Lists_and_controls!$AO$11, $H106 = Lists_and_controls!$AO$14, $H106 = Lists_and_controls!$AO$16), MAX(Day_30),
IF(OR($H106 = Lists_and_controls!$AO$6, $H106 = Lists_and_controls!$AO$8, $H106 = Lists_and_controls!$AO$10, $H106 = Lists_and_controls!$AO$12, $H106 = Lists_and_controls!$AO$13, $H106 = Lists_and_controls!$AO$15, $H106 = Lists_and_controls!$AO$17), MAX(Day_31),
IF($H106 = Lists_and_controls!$AO$7, IF(INDEX(Leap_Year_YN, MATCH($G106, Year_2, 0)) = 1, MAX(Day_Feb_LY), MAX(Day_Feb) )))))</f>
        <v/>
      </c>
      <c r="EX106" s="377" t="str">
        <f t="shared" si="54"/>
        <v xml:space="preserve">  </v>
      </c>
      <c r="EY106" s="378"/>
    </row>
    <row r="107" spans="1:155" s="321" customFormat="1" ht="14" hidden="1" x14ac:dyDescent="0.3">
      <c r="A107" s="367">
        <v>102</v>
      </c>
      <c r="B107" s="368"/>
      <c r="C107" s="368"/>
      <c r="D107" s="368"/>
      <c r="E107" s="368"/>
      <c r="F107" s="368"/>
      <c r="G107" s="368"/>
      <c r="H107" s="368"/>
      <c r="I107" s="368"/>
      <c r="J107" s="369" t="str">
        <f t="shared" si="30"/>
        <v/>
      </c>
      <c r="K107" s="370" t="str">
        <f t="shared" si="31"/>
        <v/>
      </c>
      <c r="L107" s="368"/>
      <c r="M107" s="368"/>
      <c r="N107" s="368"/>
      <c r="O107" s="368"/>
      <c r="P107" s="368"/>
      <c r="Q107" s="368"/>
      <c r="R107" s="368"/>
      <c r="S107" s="371" t="str">
        <f t="shared" si="43"/>
        <v/>
      </c>
      <c r="T107" s="368"/>
      <c r="U107" s="368"/>
      <c r="V107" s="372"/>
      <c r="W107" s="372"/>
      <c r="X107" s="368"/>
      <c r="Y107" s="372"/>
      <c r="Z107" s="368"/>
      <c r="AA107" s="368"/>
      <c r="AB107" s="368"/>
      <c r="AC107" s="368"/>
      <c r="AD107" s="368"/>
      <c r="AE107" s="368"/>
      <c r="AF107" s="368"/>
      <c r="AG107" s="368"/>
      <c r="AH107" s="368"/>
      <c r="AI107" s="368"/>
      <c r="AJ107" s="368"/>
      <c r="AK107" s="373"/>
      <c r="AL107" s="368"/>
      <c r="AM107" s="373"/>
      <c r="AN107" s="373"/>
      <c r="AO107" s="373"/>
      <c r="AP107" s="373"/>
      <c r="AQ107" s="373"/>
      <c r="AR107" s="373"/>
      <c r="AS107" s="373"/>
      <c r="AT107" s="373"/>
      <c r="AU107" s="373"/>
      <c r="AV107" s="373"/>
      <c r="AW107" s="373"/>
      <c r="AX107" s="373"/>
      <c r="AY107" s="373"/>
      <c r="AZ107" s="373"/>
      <c r="BA107" s="373"/>
      <c r="BB107" s="373"/>
      <c r="BC107" s="374">
        <f t="shared" si="44"/>
        <v>0</v>
      </c>
      <c r="BD107" s="373"/>
      <c r="BE107" s="373"/>
      <c r="BF107" s="373"/>
      <c r="BG107" s="373"/>
      <c r="BH107" s="373"/>
      <c r="BI107" s="373"/>
      <c r="BJ107" s="373"/>
      <c r="BK107" s="373"/>
      <c r="BL107" s="373"/>
      <c r="BM107" s="373"/>
      <c r="BN107" s="373"/>
      <c r="BO107" s="373"/>
      <c r="BP107" s="373"/>
      <c r="BQ107" s="373"/>
      <c r="BR107" s="373"/>
      <c r="BS107" s="374">
        <f t="shared" si="32"/>
        <v>0</v>
      </c>
      <c r="BT107" s="374">
        <f t="shared" si="58"/>
        <v>0</v>
      </c>
      <c r="BU107" s="374">
        <f t="shared" si="57"/>
        <v>0</v>
      </c>
      <c r="BV107" s="374">
        <f t="shared" si="57"/>
        <v>0</v>
      </c>
      <c r="BW107" s="374">
        <f t="shared" si="57"/>
        <v>0</v>
      </c>
      <c r="BX107" s="374">
        <f t="shared" si="57"/>
        <v>0</v>
      </c>
      <c r="BY107" s="374">
        <f t="shared" si="57"/>
        <v>0</v>
      </c>
      <c r="BZ107" s="374">
        <f t="shared" si="57"/>
        <v>0</v>
      </c>
      <c r="CA107" s="374">
        <f t="shared" si="57"/>
        <v>0</v>
      </c>
      <c r="CB107" s="374">
        <f t="shared" si="57"/>
        <v>0</v>
      </c>
      <c r="CC107" s="374">
        <f t="shared" si="57"/>
        <v>0</v>
      </c>
      <c r="CD107" s="374">
        <f t="shared" si="56"/>
        <v>0</v>
      </c>
      <c r="CE107" s="374">
        <f t="shared" si="56"/>
        <v>0</v>
      </c>
      <c r="CF107" s="374">
        <f t="shared" si="56"/>
        <v>0</v>
      </c>
      <c r="CG107" s="374">
        <f t="shared" si="56"/>
        <v>0</v>
      </c>
      <c r="CH107" s="374">
        <f t="shared" si="56"/>
        <v>0</v>
      </c>
      <c r="CI107" s="374">
        <f t="shared" si="56"/>
        <v>0</v>
      </c>
      <c r="CJ107" s="368"/>
      <c r="CK107" s="368"/>
      <c r="CL107" s="373"/>
      <c r="CM107" s="375"/>
      <c r="CN107" s="371" t="s">
        <v>176</v>
      </c>
      <c r="CO107" s="373"/>
      <c r="CP107" s="373"/>
      <c r="CQ107" s="374">
        <f t="shared" si="33"/>
        <v>0</v>
      </c>
      <c r="CR107" s="373"/>
      <c r="CS107" s="373"/>
      <c r="CT107" s="374">
        <f t="shared" si="34"/>
        <v>0</v>
      </c>
      <c r="CU107" s="375"/>
      <c r="CV107" s="368"/>
      <c r="CW107" s="368"/>
      <c r="CX107" s="368"/>
      <c r="CY107" s="368"/>
      <c r="CZ107" s="368"/>
      <c r="DA107" s="368"/>
      <c r="DB107" s="368"/>
      <c r="DC107" s="368"/>
      <c r="DD107" s="368"/>
      <c r="DE107" s="368"/>
      <c r="DF107" s="368"/>
      <c r="DG107" s="375"/>
      <c r="DH107" s="371" t="s">
        <v>176</v>
      </c>
      <c r="DI107" s="373"/>
      <c r="DJ107" s="373"/>
      <c r="DK107" s="374">
        <f t="shared" si="55"/>
        <v>0</v>
      </c>
      <c r="DL107" s="373"/>
      <c r="DM107" s="373"/>
      <c r="DN107" s="374">
        <f t="shared" si="35"/>
        <v>0</v>
      </c>
      <c r="DO107" s="368"/>
      <c r="DP107" s="371" t="str">
        <f t="shared" si="46"/>
        <v/>
      </c>
      <c r="DQ107" s="374">
        <f t="shared" si="47"/>
        <v>0</v>
      </c>
      <c r="DR107" s="374">
        <f t="shared" si="36"/>
        <v>0</v>
      </c>
      <c r="DS107" s="374">
        <f t="shared" si="37"/>
        <v>0</v>
      </c>
      <c r="DT107" s="374">
        <f t="shared" si="48"/>
        <v>0</v>
      </c>
      <c r="DU107" s="374">
        <f t="shared" si="49"/>
        <v>0</v>
      </c>
      <c r="DV107" s="374">
        <f>Deduct_dependent * COUNTIFS(Part_8!$A:$A, $EV107)</f>
        <v>0</v>
      </c>
      <c r="DW107" s="374">
        <f t="shared" si="38"/>
        <v>0</v>
      </c>
      <c r="DX107" s="374">
        <f t="shared" si="39"/>
        <v>0</v>
      </c>
      <c r="DY107" s="374">
        <f t="shared" si="40"/>
        <v>0</v>
      </c>
      <c r="DZ107" s="374">
        <f t="shared" si="41"/>
        <v>0</v>
      </c>
      <c r="EA107" s="373"/>
      <c r="EB107" s="373"/>
      <c r="EC107" s="373"/>
      <c r="ED107" s="374" t="str">
        <f t="shared" si="50"/>
        <v/>
      </c>
      <c r="EE107" s="374"/>
      <c r="EF107" s="374" t="str">
        <f>IF(AND($AN107 = "", $AO107 = "", $AP107 = "", $AQ107 = "", $AR107 = "", $AS107 = "", $AT107 = "", $AU107 = "", $AV107 = "", $AW107 = "", $AX107 = "", $AY107 = "", $AZ107 = "", $BA107 = "", $BB107 = "",
$BD107= "", $BE107 = "", $BF107 = "", $BG107 = "", $BH107 = "", $BI107 = "", $BJ107 = "", $BK107 = "", $BL107 = "", $BM107 = "", $BN107 = "", $BO107 = "", $BP107 = "", $BQ107 = "", $BR107 = ""), "",
IF($DZ107 &lt;= Claim_for_Reimbursement_CAT!$F$24, Claim_for_Reimbursement_CAT!$H$24,
IF(AND($DZ107 &gt;= Claim_for_Reimbursement_CAT!$D$25, $DZ107 &lt;= Claim_for_Reimbursement_CAT!$F$25), Claim_for_Reimbursement_CAT!$H$25,
IF(AND($DZ107 &gt;= Claim_for_Reimbursement_CAT!$D$26, $DZ107 &lt;= Claim_for_Reimbursement_CAT!$F$26), Claim_for_Reimbursement_CAT!$H$26,
IF(AND($DZ107 &gt;= Claim_for_Reimbursement_CAT!$D$27, $DZ107 &lt;= Claim_for_Reimbursement_CAT!$F$27), Claim_for_Reimbursement_CAT!$H$27,
IF(AND($DZ107 &gt;= Claim_for_Reimbursement_CAT!$D$28, $DZ107 &lt;= Claim_for_Reimbursement_CAT!$F$28), Claim_for_Reimbursement_CAT!$H$28,
IF(AND($DZ107 &gt;= Claim_for_Reimbursement_CAT!$D$29, $DZ107 &lt;= Claim_for_Reimbursement_CAT!$F$29), Claim_for_Reimbursement_CAT!$H$29,
IF(AND($DZ107 &gt;= Claim_for_Reimbursement_CAT!$D$30, $DZ107 &lt;= Claim_for_Reimbursement_CAT!$F$30), Claim_for_Reimbursement_CAT!$H$30,
IF(AND($DZ107 &gt;= Claim_for_Reimbursement_CAT!$D$31, $DZ107 &lt;= Claim_for_Reimbursement_CAT!$F$31), Claim_for_Reimbursement_CAT!$H$31,
IF(AND($DZ107 &gt;= Claim_for_Reimbursement_CAT!$D$32, $DZ107 &lt;= Claim_for_Reimbursement_CAT!$F$32), Claim_for_Reimbursement_CAT!$H$32,
IF(AND($DZ107 &gt;= Claim_for_Reimbursement_CAT!$D$33, $DZ107 &lt;= Claim_for_Reimbursement_CAT!$F$33), Claim_for_Reimbursement_CAT!$H$33,
IF(AND($DZ107 &gt;= Claim_for_Reimbursement_CAT!$D$34, $DZ107 &lt;= Claim_for_Reimbursement_CAT!$F$34), Claim_for_Reimbursement_CAT!$H$34, Claim_for_Reimbursement_CAT!$H$35))))))))))))</f>
        <v/>
      </c>
      <c r="EG107" s="373"/>
      <c r="EH107" s="373"/>
      <c r="EI107" s="373"/>
      <c r="EJ107" s="373"/>
      <c r="EK107" s="373"/>
      <c r="EL107" s="368"/>
      <c r="EM107" s="373"/>
      <c r="EN107" s="373"/>
      <c r="ES107" s="376" t="str">
        <f t="shared" si="42"/>
        <v/>
      </c>
      <c r="ET107" s="377" t="str">
        <f t="shared" si="51"/>
        <v xml:space="preserve">    </v>
      </c>
      <c r="EU107" s="377" t="str">
        <f t="shared" si="52"/>
        <v/>
      </c>
      <c r="EV107" s="377" t="str">
        <f t="shared" si="53"/>
        <v xml:space="preserve">102   </v>
      </c>
      <c r="EW107" s="378" t="str">
        <f>IF($H107 = "", "",
IF(OR($H107 = Lists_and_controls!$AO$9, $H107 = Lists_and_controls!$AO$11, $H107 = Lists_and_controls!$AO$14, $H107 = Lists_and_controls!$AO$16), MAX(Day_30),
IF(OR($H107 = Lists_and_controls!$AO$6, $H107 = Lists_and_controls!$AO$8, $H107 = Lists_and_controls!$AO$10, $H107 = Lists_and_controls!$AO$12, $H107 = Lists_and_controls!$AO$13, $H107 = Lists_and_controls!$AO$15, $H107 = Lists_and_controls!$AO$17), MAX(Day_31),
IF($H107 = Lists_and_controls!$AO$7, IF(INDEX(Leap_Year_YN, MATCH($G107, Year_2, 0)) = 1, MAX(Day_Feb_LY), MAX(Day_Feb) )))))</f>
        <v/>
      </c>
      <c r="EX107" s="377" t="str">
        <f t="shared" si="54"/>
        <v xml:space="preserve">  </v>
      </c>
      <c r="EY107" s="378"/>
    </row>
    <row r="108" spans="1:155" s="321" customFormat="1" ht="14" hidden="1" x14ac:dyDescent="0.3">
      <c r="A108" s="367">
        <v>103</v>
      </c>
      <c r="B108" s="368"/>
      <c r="C108" s="368"/>
      <c r="D108" s="368"/>
      <c r="E108" s="368"/>
      <c r="F108" s="368"/>
      <c r="G108" s="368"/>
      <c r="H108" s="368"/>
      <c r="I108" s="368"/>
      <c r="J108" s="369" t="str">
        <f t="shared" si="30"/>
        <v/>
      </c>
      <c r="K108" s="370" t="str">
        <f t="shared" si="31"/>
        <v/>
      </c>
      <c r="L108" s="368"/>
      <c r="M108" s="368"/>
      <c r="N108" s="368"/>
      <c r="O108" s="368"/>
      <c r="P108" s="368"/>
      <c r="Q108" s="368"/>
      <c r="R108" s="368"/>
      <c r="S108" s="371" t="str">
        <f t="shared" si="43"/>
        <v/>
      </c>
      <c r="T108" s="368"/>
      <c r="U108" s="368"/>
      <c r="V108" s="372"/>
      <c r="W108" s="372"/>
      <c r="X108" s="368"/>
      <c r="Y108" s="372"/>
      <c r="Z108" s="368"/>
      <c r="AA108" s="368"/>
      <c r="AB108" s="368"/>
      <c r="AC108" s="368"/>
      <c r="AD108" s="368"/>
      <c r="AE108" s="368"/>
      <c r="AF108" s="368"/>
      <c r="AG108" s="368"/>
      <c r="AH108" s="368"/>
      <c r="AI108" s="368"/>
      <c r="AJ108" s="368"/>
      <c r="AK108" s="373"/>
      <c r="AL108" s="368"/>
      <c r="AM108" s="373"/>
      <c r="AN108" s="373"/>
      <c r="AO108" s="373"/>
      <c r="AP108" s="373"/>
      <c r="AQ108" s="373"/>
      <c r="AR108" s="373"/>
      <c r="AS108" s="373"/>
      <c r="AT108" s="373"/>
      <c r="AU108" s="373"/>
      <c r="AV108" s="373"/>
      <c r="AW108" s="373"/>
      <c r="AX108" s="373"/>
      <c r="AY108" s="373"/>
      <c r="AZ108" s="373"/>
      <c r="BA108" s="373"/>
      <c r="BB108" s="373"/>
      <c r="BC108" s="374">
        <f t="shared" si="44"/>
        <v>0</v>
      </c>
      <c r="BD108" s="373"/>
      <c r="BE108" s="373"/>
      <c r="BF108" s="373"/>
      <c r="BG108" s="373"/>
      <c r="BH108" s="373"/>
      <c r="BI108" s="373"/>
      <c r="BJ108" s="373"/>
      <c r="BK108" s="373"/>
      <c r="BL108" s="373"/>
      <c r="BM108" s="373"/>
      <c r="BN108" s="373"/>
      <c r="BO108" s="373"/>
      <c r="BP108" s="373"/>
      <c r="BQ108" s="373"/>
      <c r="BR108" s="373"/>
      <c r="BS108" s="374">
        <f t="shared" si="32"/>
        <v>0</v>
      </c>
      <c r="BT108" s="374">
        <f t="shared" si="58"/>
        <v>0</v>
      </c>
      <c r="BU108" s="374">
        <f t="shared" si="57"/>
        <v>0</v>
      </c>
      <c r="BV108" s="374">
        <f t="shared" si="57"/>
        <v>0</v>
      </c>
      <c r="BW108" s="374">
        <f t="shared" si="57"/>
        <v>0</v>
      </c>
      <c r="BX108" s="374">
        <f t="shared" si="57"/>
        <v>0</v>
      </c>
      <c r="BY108" s="374">
        <f t="shared" si="57"/>
        <v>0</v>
      </c>
      <c r="BZ108" s="374">
        <f t="shared" si="57"/>
        <v>0</v>
      </c>
      <c r="CA108" s="374">
        <f t="shared" si="57"/>
        <v>0</v>
      </c>
      <c r="CB108" s="374">
        <f t="shared" si="57"/>
        <v>0</v>
      </c>
      <c r="CC108" s="374">
        <f t="shared" si="57"/>
        <v>0</v>
      </c>
      <c r="CD108" s="374">
        <f t="shared" si="56"/>
        <v>0</v>
      </c>
      <c r="CE108" s="374">
        <f t="shared" si="56"/>
        <v>0</v>
      </c>
      <c r="CF108" s="374">
        <f t="shared" si="56"/>
        <v>0</v>
      </c>
      <c r="CG108" s="374">
        <f t="shared" si="56"/>
        <v>0</v>
      </c>
      <c r="CH108" s="374">
        <f t="shared" si="56"/>
        <v>0</v>
      </c>
      <c r="CI108" s="374">
        <f t="shared" si="56"/>
        <v>0</v>
      </c>
      <c r="CJ108" s="368"/>
      <c r="CK108" s="368"/>
      <c r="CL108" s="373"/>
      <c r="CM108" s="375"/>
      <c r="CN108" s="371" t="s">
        <v>176</v>
      </c>
      <c r="CO108" s="373"/>
      <c r="CP108" s="373"/>
      <c r="CQ108" s="374">
        <f t="shared" si="33"/>
        <v>0</v>
      </c>
      <c r="CR108" s="373"/>
      <c r="CS108" s="373"/>
      <c r="CT108" s="374">
        <f t="shared" si="34"/>
        <v>0</v>
      </c>
      <c r="CU108" s="375"/>
      <c r="CV108" s="368"/>
      <c r="CW108" s="368"/>
      <c r="CX108" s="368"/>
      <c r="CY108" s="368"/>
      <c r="CZ108" s="368"/>
      <c r="DA108" s="368"/>
      <c r="DB108" s="368"/>
      <c r="DC108" s="368"/>
      <c r="DD108" s="368"/>
      <c r="DE108" s="368"/>
      <c r="DF108" s="368"/>
      <c r="DG108" s="375"/>
      <c r="DH108" s="371" t="s">
        <v>176</v>
      </c>
      <c r="DI108" s="373"/>
      <c r="DJ108" s="373"/>
      <c r="DK108" s="374">
        <f t="shared" si="55"/>
        <v>0</v>
      </c>
      <c r="DL108" s="373"/>
      <c r="DM108" s="373"/>
      <c r="DN108" s="374">
        <f t="shared" si="35"/>
        <v>0</v>
      </c>
      <c r="DO108" s="368"/>
      <c r="DP108" s="371" t="str">
        <f t="shared" si="46"/>
        <v/>
      </c>
      <c r="DQ108" s="374">
        <f t="shared" si="47"/>
        <v>0</v>
      </c>
      <c r="DR108" s="374">
        <f t="shared" si="36"/>
        <v>0</v>
      </c>
      <c r="DS108" s="374">
        <f t="shared" si="37"/>
        <v>0</v>
      </c>
      <c r="DT108" s="374">
        <f t="shared" si="48"/>
        <v>0</v>
      </c>
      <c r="DU108" s="374">
        <f t="shared" si="49"/>
        <v>0</v>
      </c>
      <c r="DV108" s="374">
        <f>Deduct_dependent * COUNTIFS(Part_8!$A:$A, $EV108)</f>
        <v>0</v>
      </c>
      <c r="DW108" s="374">
        <f t="shared" si="38"/>
        <v>0</v>
      </c>
      <c r="DX108" s="374">
        <f t="shared" si="39"/>
        <v>0</v>
      </c>
      <c r="DY108" s="374">
        <f t="shared" si="40"/>
        <v>0</v>
      </c>
      <c r="DZ108" s="374">
        <f t="shared" si="41"/>
        <v>0</v>
      </c>
      <c r="EA108" s="373"/>
      <c r="EB108" s="373"/>
      <c r="EC108" s="373"/>
      <c r="ED108" s="374" t="str">
        <f t="shared" si="50"/>
        <v/>
      </c>
      <c r="EE108" s="374"/>
      <c r="EF108" s="374" t="str">
        <f>IF(AND($AN108 = "", $AO108 = "", $AP108 = "", $AQ108 = "", $AR108 = "", $AS108 = "", $AT108 = "", $AU108 = "", $AV108 = "", $AW108 = "", $AX108 = "", $AY108 = "", $AZ108 = "", $BA108 = "", $BB108 = "",
$BD108= "", $BE108 = "", $BF108 = "", $BG108 = "", $BH108 = "", $BI108 = "", $BJ108 = "", $BK108 = "", $BL108 = "", $BM108 = "", $BN108 = "", $BO108 = "", $BP108 = "", $BQ108 = "", $BR108 = ""), "",
IF($DZ108 &lt;= Claim_for_Reimbursement_CAT!$F$24, Claim_for_Reimbursement_CAT!$H$24,
IF(AND($DZ108 &gt;= Claim_for_Reimbursement_CAT!$D$25, $DZ108 &lt;= Claim_for_Reimbursement_CAT!$F$25), Claim_for_Reimbursement_CAT!$H$25,
IF(AND($DZ108 &gt;= Claim_for_Reimbursement_CAT!$D$26, $DZ108 &lt;= Claim_for_Reimbursement_CAT!$F$26), Claim_for_Reimbursement_CAT!$H$26,
IF(AND($DZ108 &gt;= Claim_for_Reimbursement_CAT!$D$27, $DZ108 &lt;= Claim_for_Reimbursement_CAT!$F$27), Claim_for_Reimbursement_CAT!$H$27,
IF(AND($DZ108 &gt;= Claim_for_Reimbursement_CAT!$D$28, $DZ108 &lt;= Claim_for_Reimbursement_CAT!$F$28), Claim_for_Reimbursement_CAT!$H$28,
IF(AND($DZ108 &gt;= Claim_for_Reimbursement_CAT!$D$29, $DZ108 &lt;= Claim_for_Reimbursement_CAT!$F$29), Claim_for_Reimbursement_CAT!$H$29,
IF(AND($DZ108 &gt;= Claim_for_Reimbursement_CAT!$D$30, $DZ108 &lt;= Claim_for_Reimbursement_CAT!$F$30), Claim_for_Reimbursement_CAT!$H$30,
IF(AND($DZ108 &gt;= Claim_for_Reimbursement_CAT!$D$31, $DZ108 &lt;= Claim_for_Reimbursement_CAT!$F$31), Claim_for_Reimbursement_CAT!$H$31,
IF(AND($DZ108 &gt;= Claim_for_Reimbursement_CAT!$D$32, $DZ108 &lt;= Claim_for_Reimbursement_CAT!$F$32), Claim_for_Reimbursement_CAT!$H$32,
IF(AND($DZ108 &gt;= Claim_for_Reimbursement_CAT!$D$33, $DZ108 &lt;= Claim_for_Reimbursement_CAT!$F$33), Claim_for_Reimbursement_CAT!$H$33,
IF(AND($DZ108 &gt;= Claim_for_Reimbursement_CAT!$D$34, $DZ108 &lt;= Claim_for_Reimbursement_CAT!$F$34), Claim_for_Reimbursement_CAT!$H$34, Claim_for_Reimbursement_CAT!$H$35))))))))))))</f>
        <v/>
      </c>
      <c r="EG108" s="373"/>
      <c r="EH108" s="373"/>
      <c r="EI108" s="373"/>
      <c r="EJ108" s="373"/>
      <c r="EK108" s="373"/>
      <c r="EL108" s="368"/>
      <c r="EM108" s="373"/>
      <c r="EN108" s="373"/>
      <c r="ES108" s="376" t="str">
        <f t="shared" si="42"/>
        <v/>
      </c>
      <c r="ET108" s="377" t="str">
        <f t="shared" si="51"/>
        <v xml:space="preserve">    </v>
      </c>
      <c r="EU108" s="377" t="str">
        <f t="shared" si="52"/>
        <v/>
      </c>
      <c r="EV108" s="377" t="str">
        <f t="shared" si="53"/>
        <v xml:space="preserve">103   </v>
      </c>
      <c r="EW108" s="378" t="str">
        <f>IF($H108 = "", "",
IF(OR($H108 = Lists_and_controls!$AO$9, $H108 = Lists_and_controls!$AO$11, $H108 = Lists_and_controls!$AO$14, $H108 = Lists_and_controls!$AO$16), MAX(Day_30),
IF(OR($H108 = Lists_and_controls!$AO$6, $H108 = Lists_and_controls!$AO$8, $H108 = Lists_and_controls!$AO$10, $H108 = Lists_and_controls!$AO$12, $H108 = Lists_and_controls!$AO$13, $H108 = Lists_and_controls!$AO$15, $H108 = Lists_and_controls!$AO$17), MAX(Day_31),
IF($H108 = Lists_and_controls!$AO$7, IF(INDEX(Leap_Year_YN, MATCH($G108, Year_2, 0)) = 1, MAX(Day_Feb_LY), MAX(Day_Feb) )))))</f>
        <v/>
      </c>
      <c r="EX108" s="377" t="str">
        <f t="shared" si="54"/>
        <v xml:space="preserve">  </v>
      </c>
      <c r="EY108" s="378"/>
    </row>
    <row r="109" spans="1:155" s="321" customFormat="1" ht="14" hidden="1" x14ac:dyDescent="0.3">
      <c r="A109" s="367">
        <v>104</v>
      </c>
      <c r="B109" s="368"/>
      <c r="C109" s="368"/>
      <c r="D109" s="368"/>
      <c r="E109" s="368"/>
      <c r="F109" s="368"/>
      <c r="G109" s="368"/>
      <c r="H109" s="368"/>
      <c r="I109" s="368"/>
      <c r="J109" s="369" t="str">
        <f t="shared" si="30"/>
        <v/>
      </c>
      <c r="K109" s="370" t="str">
        <f t="shared" si="31"/>
        <v/>
      </c>
      <c r="L109" s="368"/>
      <c r="M109" s="368"/>
      <c r="N109" s="368"/>
      <c r="O109" s="368"/>
      <c r="P109" s="368"/>
      <c r="Q109" s="368"/>
      <c r="R109" s="368"/>
      <c r="S109" s="371" t="str">
        <f t="shared" si="43"/>
        <v/>
      </c>
      <c r="T109" s="368"/>
      <c r="U109" s="368"/>
      <c r="V109" s="372"/>
      <c r="W109" s="372"/>
      <c r="X109" s="368"/>
      <c r="Y109" s="372"/>
      <c r="Z109" s="368"/>
      <c r="AA109" s="368"/>
      <c r="AB109" s="368"/>
      <c r="AC109" s="368"/>
      <c r="AD109" s="368"/>
      <c r="AE109" s="368"/>
      <c r="AF109" s="368"/>
      <c r="AG109" s="368"/>
      <c r="AH109" s="368"/>
      <c r="AI109" s="368"/>
      <c r="AJ109" s="368"/>
      <c r="AK109" s="373"/>
      <c r="AL109" s="368"/>
      <c r="AM109" s="373"/>
      <c r="AN109" s="373"/>
      <c r="AO109" s="373"/>
      <c r="AP109" s="373"/>
      <c r="AQ109" s="373"/>
      <c r="AR109" s="373"/>
      <c r="AS109" s="373"/>
      <c r="AT109" s="373"/>
      <c r="AU109" s="373"/>
      <c r="AV109" s="373"/>
      <c r="AW109" s="373"/>
      <c r="AX109" s="373"/>
      <c r="AY109" s="373"/>
      <c r="AZ109" s="373"/>
      <c r="BA109" s="373"/>
      <c r="BB109" s="373"/>
      <c r="BC109" s="374">
        <f t="shared" si="44"/>
        <v>0</v>
      </c>
      <c r="BD109" s="373"/>
      <c r="BE109" s="373"/>
      <c r="BF109" s="373"/>
      <c r="BG109" s="373"/>
      <c r="BH109" s="373"/>
      <c r="BI109" s="373"/>
      <c r="BJ109" s="373"/>
      <c r="BK109" s="373"/>
      <c r="BL109" s="373"/>
      <c r="BM109" s="373"/>
      <c r="BN109" s="373"/>
      <c r="BO109" s="373"/>
      <c r="BP109" s="373"/>
      <c r="BQ109" s="373"/>
      <c r="BR109" s="373"/>
      <c r="BS109" s="374">
        <f t="shared" si="32"/>
        <v>0</v>
      </c>
      <c r="BT109" s="374">
        <f t="shared" si="58"/>
        <v>0</v>
      </c>
      <c r="BU109" s="374">
        <f t="shared" si="57"/>
        <v>0</v>
      </c>
      <c r="BV109" s="374">
        <f t="shared" si="57"/>
        <v>0</v>
      </c>
      <c r="BW109" s="374">
        <f t="shared" si="57"/>
        <v>0</v>
      </c>
      <c r="BX109" s="374">
        <f t="shared" si="57"/>
        <v>0</v>
      </c>
      <c r="BY109" s="374">
        <f t="shared" si="57"/>
        <v>0</v>
      </c>
      <c r="BZ109" s="374">
        <f t="shared" si="57"/>
        <v>0</v>
      </c>
      <c r="CA109" s="374">
        <f t="shared" si="57"/>
        <v>0</v>
      </c>
      <c r="CB109" s="374">
        <f t="shared" si="57"/>
        <v>0</v>
      </c>
      <c r="CC109" s="374">
        <f t="shared" si="57"/>
        <v>0</v>
      </c>
      <c r="CD109" s="374">
        <f t="shared" si="56"/>
        <v>0</v>
      </c>
      <c r="CE109" s="374">
        <f t="shared" si="56"/>
        <v>0</v>
      </c>
      <c r="CF109" s="374">
        <f t="shared" si="56"/>
        <v>0</v>
      </c>
      <c r="CG109" s="374">
        <f t="shared" si="56"/>
        <v>0</v>
      </c>
      <c r="CH109" s="374">
        <f t="shared" si="56"/>
        <v>0</v>
      </c>
      <c r="CI109" s="374">
        <f t="shared" si="56"/>
        <v>0</v>
      </c>
      <c r="CJ109" s="368"/>
      <c r="CK109" s="368"/>
      <c r="CL109" s="373"/>
      <c r="CM109" s="375"/>
      <c r="CN109" s="371" t="s">
        <v>176</v>
      </c>
      <c r="CO109" s="373"/>
      <c r="CP109" s="373"/>
      <c r="CQ109" s="374">
        <f t="shared" si="33"/>
        <v>0</v>
      </c>
      <c r="CR109" s="373"/>
      <c r="CS109" s="373"/>
      <c r="CT109" s="374">
        <f t="shared" si="34"/>
        <v>0</v>
      </c>
      <c r="CU109" s="375"/>
      <c r="CV109" s="368"/>
      <c r="CW109" s="368"/>
      <c r="CX109" s="368"/>
      <c r="CY109" s="368"/>
      <c r="CZ109" s="368"/>
      <c r="DA109" s="368"/>
      <c r="DB109" s="368"/>
      <c r="DC109" s="368"/>
      <c r="DD109" s="368"/>
      <c r="DE109" s="368"/>
      <c r="DF109" s="368"/>
      <c r="DG109" s="375"/>
      <c r="DH109" s="371" t="s">
        <v>176</v>
      </c>
      <c r="DI109" s="373"/>
      <c r="DJ109" s="373"/>
      <c r="DK109" s="374">
        <f t="shared" si="55"/>
        <v>0</v>
      </c>
      <c r="DL109" s="373"/>
      <c r="DM109" s="373"/>
      <c r="DN109" s="374">
        <f t="shared" si="35"/>
        <v>0</v>
      </c>
      <c r="DO109" s="368"/>
      <c r="DP109" s="371" t="str">
        <f t="shared" si="46"/>
        <v/>
      </c>
      <c r="DQ109" s="374">
        <f t="shared" si="47"/>
        <v>0</v>
      </c>
      <c r="DR109" s="374">
        <f t="shared" si="36"/>
        <v>0</v>
      </c>
      <c r="DS109" s="374">
        <f t="shared" si="37"/>
        <v>0</v>
      </c>
      <c r="DT109" s="374">
        <f t="shared" si="48"/>
        <v>0</v>
      </c>
      <c r="DU109" s="374">
        <f t="shared" si="49"/>
        <v>0</v>
      </c>
      <c r="DV109" s="374">
        <f>Deduct_dependent * COUNTIFS(Part_8!$A:$A, $EV109)</f>
        <v>0</v>
      </c>
      <c r="DW109" s="374">
        <f t="shared" si="38"/>
        <v>0</v>
      </c>
      <c r="DX109" s="374">
        <f t="shared" si="39"/>
        <v>0</v>
      </c>
      <c r="DY109" s="374">
        <f t="shared" si="40"/>
        <v>0</v>
      </c>
      <c r="DZ109" s="374">
        <f t="shared" si="41"/>
        <v>0</v>
      </c>
      <c r="EA109" s="373"/>
      <c r="EB109" s="373"/>
      <c r="EC109" s="373"/>
      <c r="ED109" s="374" t="str">
        <f t="shared" si="50"/>
        <v/>
      </c>
      <c r="EE109" s="374"/>
      <c r="EF109" s="374" t="str">
        <f>IF(AND($AN109 = "", $AO109 = "", $AP109 = "", $AQ109 = "", $AR109 = "", $AS109 = "", $AT109 = "", $AU109 = "", $AV109 = "", $AW109 = "", $AX109 = "", $AY109 = "", $AZ109 = "", $BA109 = "", $BB109 = "",
$BD109= "", $BE109 = "", $BF109 = "", $BG109 = "", $BH109 = "", $BI109 = "", $BJ109 = "", $BK109 = "", $BL109 = "", $BM109 = "", $BN109 = "", $BO109 = "", $BP109 = "", $BQ109 = "", $BR109 = ""), "",
IF($DZ109 &lt;= Claim_for_Reimbursement_CAT!$F$24, Claim_for_Reimbursement_CAT!$H$24,
IF(AND($DZ109 &gt;= Claim_for_Reimbursement_CAT!$D$25, $DZ109 &lt;= Claim_for_Reimbursement_CAT!$F$25), Claim_for_Reimbursement_CAT!$H$25,
IF(AND($DZ109 &gt;= Claim_for_Reimbursement_CAT!$D$26, $DZ109 &lt;= Claim_for_Reimbursement_CAT!$F$26), Claim_for_Reimbursement_CAT!$H$26,
IF(AND($DZ109 &gt;= Claim_for_Reimbursement_CAT!$D$27, $DZ109 &lt;= Claim_for_Reimbursement_CAT!$F$27), Claim_for_Reimbursement_CAT!$H$27,
IF(AND($DZ109 &gt;= Claim_for_Reimbursement_CAT!$D$28, $DZ109 &lt;= Claim_for_Reimbursement_CAT!$F$28), Claim_for_Reimbursement_CAT!$H$28,
IF(AND($DZ109 &gt;= Claim_for_Reimbursement_CAT!$D$29, $DZ109 &lt;= Claim_for_Reimbursement_CAT!$F$29), Claim_for_Reimbursement_CAT!$H$29,
IF(AND($DZ109 &gt;= Claim_for_Reimbursement_CAT!$D$30, $DZ109 &lt;= Claim_for_Reimbursement_CAT!$F$30), Claim_for_Reimbursement_CAT!$H$30,
IF(AND($DZ109 &gt;= Claim_for_Reimbursement_CAT!$D$31, $DZ109 &lt;= Claim_for_Reimbursement_CAT!$F$31), Claim_for_Reimbursement_CAT!$H$31,
IF(AND($DZ109 &gt;= Claim_for_Reimbursement_CAT!$D$32, $DZ109 &lt;= Claim_for_Reimbursement_CAT!$F$32), Claim_for_Reimbursement_CAT!$H$32,
IF(AND($DZ109 &gt;= Claim_for_Reimbursement_CAT!$D$33, $DZ109 &lt;= Claim_for_Reimbursement_CAT!$F$33), Claim_for_Reimbursement_CAT!$H$33,
IF(AND($DZ109 &gt;= Claim_for_Reimbursement_CAT!$D$34, $DZ109 &lt;= Claim_for_Reimbursement_CAT!$F$34), Claim_for_Reimbursement_CAT!$H$34, Claim_for_Reimbursement_CAT!$H$35))))))))))))</f>
        <v/>
      </c>
      <c r="EG109" s="373"/>
      <c r="EH109" s="373"/>
      <c r="EI109" s="373"/>
      <c r="EJ109" s="373"/>
      <c r="EK109" s="373"/>
      <c r="EL109" s="368"/>
      <c r="EM109" s="373"/>
      <c r="EN109" s="373"/>
      <c r="ES109" s="376" t="str">
        <f t="shared" si="42"/>
        <v/>
      </c>
      <c r="ET109" s="377" t="str">
        <f t="shared" si="51"/>
        <v xml:space="preserve">    </v>
      </c>
      <c r="EU109" s="377" t="str">
        <f t="shared" si="52"/>
        <v/>
      </c>
      <c r="EV109" s="377" t="str">
        <f t="shared" si="53"/>
        <v xml:space="preserve">104   </v>
      </c>
      <c r="EW109" s="378" t="str">
        <f>IF($H109 = "", "",
IF(OR($H109 = Lists_and_controls!$AO$9, $H109 = Lists_and_controls!$AO$11, $H109 = Lists_and_controls!$AO$14, $H109 = Lists_and_controls!$AO$16), MAX(Day_30),
IF(OR($H109 = Lists_and_controls!$AO$6, $H109 = Lists_and_controls!$AO$8, $H109 = Lists_and_controls!$AO$10, $H109 = Lists_and_controls!$AO$12, $H109 = Lists_and_controls!$AO$13, $H109 = Lists_and_controls!$AO$15, $H109 = Lists_and_controls!$AO$17), MAX(Day_31),
IF($H109 = Lists_and_controls!$AO$7, IF(INDEX(Leap_Year_YN, MATCH($G109, Year_2, 0)) = 1, MAX(Day_Feb_LY), MAX(Day_Feb) )))))</f>
        <v/>
      </c>
      <c r="EX109" s="377" t="str">
        <f t="shared" si="54"/>
        <v xml:space="preserve">  </v>
      </c>
      <c r="EY109" s="378"/>
    </row>
    <row r="110" spans="1:155" s="321" customFormat="1" ht="14" hidden="1" x14ac:dyDescent="0.3">
      <c r="A110" s="367">
        <v>105</v>
      </c>
      <c r="B110" s="368"/>
      <c r="C110" s="368"/>
      <c r="D110" s="368"/>
      <c r="E110" s="368"/>
      <c r="F110" s="368"/>
      <c r="G110" s="368"/>
      <c r="H110" s="368"/>
      <c r="I110" s="368"/>
      <c r="J110" s="369" t="str">
        <f t="shared" si="30"/>
        <v/>
      </c>
      <c r="K110" s="370" t="str">
        <f t="shared" si="31"/>
        <v/>
      </c>
      <c r="L110" s="368"/>
      <c r="M110" s="368"/>
      <c r="N110" s="368"/>
      <c r="O110" s="368"/>
      <c r="P110" s="368"/>
      <c r="Q110" s="368"/>
      <c r="R110" s="368"/>
      <c r="S110" s="371" t="str">
        <f t="shared" si="43"/>
        <v/>
      </c>
      <c r="T110" s="368"/>
      <c r="U110" s="368"/>
      <c r="V110" s="372"/>
      <c r="W110" s="372"/>
      <c r="X110" s="368"/>
      <c r="Y110" s="372"/>
      <c r="Z110" s="368"/>
      <c r="AA110" s="368"/>
      <c r="AB110" s="368"/>
      <c r="AC110" s="368"/>
      <c r="AD110" s="368"/>
      <c r="AE110" s="368"/>
      <c r="AF110" s="368"/>
      <c r="AG110" s="368"/>
      <c r="AH110" s="368"/>
      <c r="AI110" s="368"/>
      <c r="AJ110" s="368"/>
      <c r="AK110" s="373"/>
      <c r="AL110" s="368"/>
      <c r="AM110" s="373"/>
      <c r="AN110" s="373"/>
      <c r="AO110" s="373"/>
      <c r="AP110" s="373"/>
      <c r="AQ110" s="373"/>
      <c r="AR110" s="373"/>
      <c r="AS110" s="373"/>
      <c r="AT110" s="373"/>
      <c r="AU110" s="373"/>
      <c r="AV110" s="373"/>
      <c r="AW110" s="373"/>
      <c r="AX110" s="373"/>
      <c r="AY110" s="373"/>
      <c r="AZ110" s="373"/>
      <c r="BA110" s="373"/>
      <c r="BB110" s="373"/>
      <c r="BC110" s="374">
        <f t="shared" si="44"/>
        <v>0</v>
      </c>
      <c r="BD110" s="373"/>
      <c r="BE110" s="373"/>
      <c r="BF110" s="373"/>
      <c r="BG110" s="373"/>
      <c r="BH110" s="373"/>
      <c r="BI110" s="373"/>
      <c r="BJ110" s="373"/>
      <c r="BK110" s="373"/>
      <c r="BL110" s="373"/>
      <c r="BM110" s="373"/>
      <c r="BN110" s="373"/>
      <c r="BO110" s="373"/>
      <c r="BP110" s="373"/>
      <c r="BQ110" s="373"/>
      <c r="BR110" s="373"/>
      <c r="BS110" s="374">
        <f t="shared" si="32"/>
        <v>0</v>
      </c>
      <c r="BT110" s="374">
        <f t="shared" si="58"/>
        <v>0</v>
      </c>
      <c r="BU110" s="374">
        <f t="shared" si="57"/>
        <v>0</v>
      </c>
      <c r="BV110" s="374">
        <f t="shared" si="57"/>
        <v>0</v>
      </c>
      <c r="BW110" s="374">
        <f t="shared" si="57"/>
        <v>0</v>
      </c>
      <c r="BX110" s="374">
        <f t="shared" si="57"/>
        <v>0</v>
      </c>
      <c r="BY110" s="374">
        <f t="shared" si="57"/>
        <v>0</v>
      </c>
      <c r="BZ110" s="374">
        <f t="shared" si="57"/>
        <v>0</v>
      </c>
      <c r="CA110" s="374">
        <f t="shared" si="57"/>
        <v>0</v>
      </c>
      <c r="CB110" s="374">
        <f t="shared" si="57"/>
        <v>0</v>
      </c>
      <c r="CC110" s="374">
        <f t="shared" si="57"/>
        <v>0</v>
      </c>
      <c r="CD110" s="374">
        <f t="shared" si="56"/>
        <v>0</v>
      </c>
      <c r="CE110" s="374">
        <f t="shared" si="56"/>
        <v>0</v>
      </c>
      <c r="CF110" s="374">
        <f t="shared" si="56"/>
        <v>0</v>
      </c>
      <c r="CG110" s="374">
        <f t="shared" si="56"/>
        <v>0</v>
      </c>
      <c r="CH110" s="374">
        <f t="shared" si="56"/>
        <v>0</v>
      </c>
      <c r="CI110" s="374">
        <f t="shared" si="56"/>
        <v>0</v>
      </c>
      <c r="CJ110" s="368"/>
      <c r="CK110" s="368"/>
      <c r="CL110" s="373"/>
      <c r="CM110" s="375"/>
      <c r="CN110" s="371" t="s">
        <v>176</v>
      </c>
      <c r="CO110" s="373"/>
      <c r="CP110" s="373"/>
      <c r="CQ110" s="374">
        <f t="shared" si="33"/>
        <v>0</v>
      </c>
      <c r="CR110" s="373"/>
      <c r="CS110" s="373"/>
      <c r="CT110" s="374">
        <f t="shared" si="34"/>
        <v>0</v>
      </c>
      <c r="CU110" s="375"/>
      <c r="CV110" s="368"/>
      <c r="CW110" s="368"/>
      <c r="CX110" s="368"/>
      <c r="CY110" s="368"/>
      <c r="CZ110" s="368"/>
      <c r="DA110" s="368"/>
      <c r="DB110" s="368"/>
      <c r="DC110" s="368"/>
      <c r="DD110" s="368"/>
      <c r="DE110" s="368"/>
      <c r="DF110" s="368"/>
      <c r="DG110" s="375"/>
      <c r="DH110" s="371" t="s">
        <v>176</v>
      </c>
      <c r="DI110" s="373"/>
      <c r="DJ110" s="373"/>
      <c r="DK110" s="374">
        <f t="shared" si="55"/>
        <v>0</v>
      </c>
      <c r="DL110" s="373"/>
      <c r="DM110" s="373"/>
      <c r="DN110" s="374">
        <f t="shared" si="35"/>
        <v>0</v>
      </c>
      <c r="DO110" s="368"/>
      <c r="DP110" s="371" t="str">
        <f t="shared" si="46"/>
        <v/>
      </c>
      <c r="DQ110" s="374">
        <f t="shared" si="47"/>
        <v>0</v>
      </c>
      <c r="DR110" s="374">
        <f t="shared" si="36"/>
        <v>0</v>
      </c>
      <c r="DS110" s="374">
        <f t="shared" si="37"/>
        <v>0</v>
      </c>
      <c r="DT110" s="374">
        <f t="shared" si="48"/>
        <v>0</v>
      </c>
      <c r="DU110" s="374">
        <f t="shared" si="49"/>
        <v>0</v>
      </c>
      <c r="DV110" s="374">
        <f>Deduct_dependent * COUNTIFS(Part_8!$A:$A, $EV110)</f>
        <v>0</v>
      </c>
      <c r="DW110" s="374">
        <f t="shared" si="38"/>
        <v>0</v>
      </c>
      <c r="DX110" s="374">
        <f t="shared" si="39"/>
        <v>0</v>
      </c>
      <c r="DY110" s="374">
        <f t="shared" si="40"/>
        <v>0</v>
      </c>
      <c r="DZ110" s="374">
        <f t="shared" si="41"/>
        <v>0</v>
      </c>
      <c r="EA110" s="373"/>
      <c r="EB110" s="373"/>
      <c r="EC110" s="373"/>
      <c r="ED110" s="374" t="str">
        <f t="shared" si="50"/>
        <v/>
      </c>
      <c r="EE110" s="374"/>
      <c r="EF110" s="374" t="str">
        <f>IF(AND($AN110 = "", $AO110 = "", $AP110 = "", $AQ110 = "", $AR110 = "", $AS110 = "", $AT110 = "", $AU110 = "", $AV110 = "", $AW110 = "", $AX110 = "", $AY110 = "", $AZ110 = "", $BA110 = "", $BB110 = "",
$BD110= "", $BE110 = "", $BF110 = "", $BG110 = "", $BH110 = "", $BI110 = "", $BJ110 = "", $BK110 = "", $BL110 = "", $BM110 = "", $BN110 = "", $BO110 = "", $BP110 = "", $BQ110 = "", $BR110 = ""), "",
IF($DZ110 &lt;= Claim_for_Reimbursement_CAT!$F$24, Claim_for_Reimbursement_CAT!$H$24,
IF(AND($DZ110 &gt;= Claim_for_Reimbursement_CAT!$D$25, $DZ110 &lt;= Claim_for_Reimbursement_CAT!$F$25), Claim_for_Reimbursement_CAT!$H$25,
IF(AND($DZ110 &gt;= Claim_for_Reimbursement_CAT!$D$26, $DZ110 &lt;= Claim_for_Reimbursement_CAT!$F$26), Claim_for_Reimbursement_CAT!$H$26,
IF(AND($DZ110 &gt;= Claim_for_Reimbursement_CAT!$D$27, $DZ110 &lt;= Claim_for_Reimbursement_CAT!$F$27), Claim_for_Reimbursement_CAT!$H$27,
IF(AND($DZ110 &gt;= Claim_for_Reimbursement_CAT!$D$28, $DZ110 &lt;= Claim_for_Reimbursement_CAT!$F$28), Claim_for_Reimbursement_CAT!$H$28,
IF(AND($DZ110 &gt;= Claim_for_Reimbursement_CAT!$D$29, $DZ110 &lt;= Claim_for_Reimbursement_CAT!$F$29), Claim_for_Reimbursement_CAT!$H$29,
IF(AND($DZ110 &gt;= Claim_for_Reimbursement_CAT!$D$30, $DZ110 &lt;= Claim_for_Reimbursement_CAT!$F$30), Claim_for_Reimbursement_CAT!$H$30,
IF(AND($DZ110 &gt;= Claim_for_Reimbursement_CAT!$D$31, $DZ110 &lt;= Claim_for_Reimbursement_CAT!$F$31), Claim_for_Reimbursement_CAT!$H$31,
IF(AND($DZ110 &gt;= Claim_for_Reimbursement_CAT!$D$32, $DZ110 &lt;= Claim_for_Reimbursement_CAT!$F$32), Claim_for_Reimbursement_CAT!$H$32,
IF(AND($DZ110 &gt;= Claim_for_Reimbursement_CAT!$D$33, $DZ110 &lt;= Claim_for_Reimbursement_CAT!$F$33), Claim_for_Reimbursement_CAT!$H$33,
IF(AND($DZ110 &gt;= Claim_for_Reimbursement_CAT!$D$34, $DZ110 &lt;= Claim_for_Reimbursement_CAT!$F$34), Claim_for_Reimbursement_CAT!$H$34, Claim_for_Reimbursement_CAT!$H$35))))))))))))</f>
        <v/>
      </c>
      <c r="EG110" s="373"/>
      <c r="EH110" s="373"/>
      <c r="EI110" s="373"/>
      <c r="EJ110" s="373"/>
      <c r="EK110" s="373"/>
      <c r="EL110" s="368"/>
      <c r="EM110" s="373"/>
      <c r="EN110" s="373"/>
      <c r="ES110" s="376" t="str">
        <f t="shared" si="42"/>
        <v/>
      </c>
      <c r="ET110" s="377" t="str">
        <f t="shared" si="51"/>
        <v xml:space="preserve">    </v>
      </c>
      <c r="EU110" s="377" t="str">
        <f t="shared" si="52"/>
        <v/>
      </c>
      <c r="EV110" s="377" t="str">
        <f t="shared" si="53"/>
        <v xml:space="preserve">105   </v>
      </c>
      <c r="EW110" s="378" t="str">
        <f>IF($H110 = "", "",
IF(OR($H110 = Lists_and_controls!$AO$9, $H110 = Lists_and_controls!$AO$11, $H110 = Lists_and_controls!$AO$14, $H110 = Lists_and_controls!$AO$16), MAX(Day_30),
IF(OR($H110 = Lists_and_controls!$AO$6, $H110 = Lists_and_controls!$AO$8, $H110 = Lists_and_controls!$AO$10, $H110 = Lists_and_controls!$AO$12, $H110 = Lists_and_controls!$AO$13, $H110 = Lists_and_controls!$AO$15, $H110 = Lists_and_controls!$AO$17), MAX(Day_31),
IF($H110 = Lists_and_controls!$AO$7, IF(INDEX(Leap_Year_YN, MATCH($G110, Year_2, 0)) = 1, MAX(Day_Feb_LY), MAX(Day_Feb) )))))</f>
        <v/>
      </c>
      <c r="EX110" s="377" t="str">
        <f t="shared" si="54"/>
        <v xml:space="preserve">  </v>
      </c>
      <c r="EY110" s="378"/>
    </row>
    <row r="111" spans="1:155" s="321" customFormat="1" ht="14" hidden="1" x14ac:dyDescent="0.3">
      <c r="A111" s="367">
        <v>106</v>
      </c>
      <c r="B111" s="368"/>
      <c r="C111" s="368"/>
      <c r="D111" s="368"/>
      <c r="E111" s="368"/>
      <c r="F111" s="368"/>
      <c r="G111" s="368"/>
      <c r="H111" s="368"/>
      <c r="I111" s="368"/>
      <c r="J111" s="369" t="str">
        <f t="shared" si="30"/>
        <v/>
      </c>
      <c r="K111" s="370" t="str">
        <f t="shared" si="31"/>
        <v/>
      </c>
      <c r="L111" s="368"/>
      <c r="M111" s="368"/>
      <c r="N111" s="368"/>
      <c r="O111" s="368"/>
      <c r="P111" s="368"/>
      <c r="Q111" s="368"/>
      <c r="R111" s="368"/>
      <c r="S111" s="371" t="str">
        <f t="shared" si="43"/>
        <v/>
      </c>
      <c r="T111" s="368"/>
      <c r="U111" s="368"/>
      <c r="V111" s="372"/>
      <c r="W111" s="372"/>
      <c r="X111" s="368"/>
      <c r="Y111" s="372"/>
      <c r="Z111" s="368"/>
      <c r="AA111" s="368"/>
      <c r="AB111" s="368"/>
      <c r="AC111" s="368"/>
      <c r="AD111" s="368"/>
      <c r="AE111" s="368"/>
      <c r="AF111" s="368"/>
      <c r="AG111" s="368"/>
      <c r="AH111" s="368"/>
      <c r="AI111" s="368"/>
      <c r="AJ111" s="368"/>
      <c r="AK111" s="373"/>
      <c r="AL111" s="368"/>
      <c r="AM111" s="373"/>
      <c r="AN111" s="373"/>
      <c r="AO111" s="373"/>
      <c r="AP111" s="373"/>
      <c r="AQ111" s="373"/>
      <c r="AR111" s="373"/>
      <c r="AS111" s="373"/>
      <c r="AT111" s="373"/>
      <c r="AU111" s="373"/>
      <c r="AV111" s="373"/>
      <c r="AW111" s="373"/>
      <c r="AX111" s="373"/>
      <c r="AY111" s="373"/>
      <c r="AZ111" s="373"/>
      <c r="BA111" s="373"/>
      <c r="BB111" s="373"/>
      <c r="BC111" s="374">
        <f t="shared" si="44"/>
        <v>0</v>
      </c>
      <c r="BD111" s="373"/>
      <c r="BE111" s="373"/>
      <c r="BF111" s="373"/>
      <c r="BG111" s="373"/>
      <c r="BH111" s="373"/>
      <c r="BI111" s="373"/>
      <c r="BJ111" s="373"/>
      <c r="BK111" s="373"/>
      <c r="BL111" s="373"/>
      <c r="BM111" s="373"/>
      <c r="BN111" s="373"/>
      <c r="BO111" s="373"/>
      <c r="BP111" s="373"/>
      <c r="BQ111" s="373"/>
      <c r="BR111" s="373"/>
      <c r="BS111" s="374">
        <f t="shared" si="32"/>
        <v>0</v>
      </c>
      <c r="BT111" s="374">
        <f t="shared" si="58"/>
        <v>0</v>
      </c>
      <c r="BU111" s="374">
        <f t="shared" si="57"/>
        <v>0</v>
      </c>
      <c r="BV111" s="374">
        <f t="shared" si="57"/>
        <v>0</v>
      </c>
      <c r="BW111" s="374">
        <f t="shared" si="57"/>
        <v>0</v>
      </c>
      <c r="BX111" s="374">
        <f t="shared" si="57"/>
        <v>0</v>
      </c>
      <c r="BY111" s="374">
        <f t="shared" si="57"/>
        <v>0</v>
      </c>
      <c r="BZ111" s="374">
        <f t="shared" si="57"/>
        <v>0</v>
      </c>
      <c r="CA111" s="374">
        <f t="shared" si="57"/>
        <v>0</v>
      </c>
      <c r="CB111" s="374">
        <f t="shared" si="57"/>
        <v>0</v>
      </c>
      <c r="CC111" s="374">
        <f t="shared" si="57"/>
        <v>0</v>
      </c>
      <c r="CD111" s="374">
        <f t="shared" si="56"/>
        <v>0</v>
      </c>
      <c r="CE111" s="374">
        <f t="shared" si="56"/>
        <v>0</v>
      </c>
      <c r="CF111" s="374">
        <f t="shared" si="56"/>
        <v>0</v>
      </c>
      <c r="CG111" s="374">
        <f t="shared" si="56"/>
        <v>0</v>
      </c>
      <c r="CH111" s="374">
        <f t="shared" si="56"/>
        <v>0</v>
      </c>
      <c r="CI111" s="374">
        <f t="shared" si="56"/>
        <v>0</v>
      </c>
      <c r="CJ111" s="368"/>
      <c r="CK111" s="368"/>
      <c r="CL111" s="373"/>
      <c r="CM111" s="375"/>
      <c r="CN111" s="371" t="s">
        <v>176</v>
      </c>
      <c r="CO111" s="373"/>
      <c r="CP111" s="373"/>
      <c r="CQ111" s="374">
        <f t="shared" si="33"/>
        <v>0</v>
      </c>
      <c r="CR111" s="373"/>
      <c r="CS111" s="373"/>
      <c r="CT111" s="374">
        <f t="shared" si="34"/>
        <v>0</v>
      </c>
      <c r="CU111" s="375"/>
      <c r="CV111" s="368"/>
      <c r="CW111" s="368"/>
      <c r="CX111" s="368"/>
      <c r="CY111" s="368"/>
      <c r="CZ111" s="368"/>
      <c r="DA111" s="368"/>
      <c r="DB111" s="368"/>
      <c r="DC111" s="368"/>
      <c r="DD111" s="368"/>
      <c r="DE111" s="368"/>
      <c r="DF111" s="368"/>
      <c r="DG111" s="375"/>
      <c r="DH111" s="371" t="s">
        <v>176</v>
      </c>
      <c r="DI111" s="373"/>
      <c r="DJ111" s="373"/>
      <c r="DK111" s="374">
        <f t="shared" si="55"/>
        <v>0</v>
      </c>
      <c r="DL111" s="373"/>
      <c r="DM111" s="373"/>
      <c r="DN111" s="374">
        <f t="shared" si="35"/>
        <v>0</v>
      </c>
      <c r="DO111" s="368"/>
      <c r="DP111" s="371" t="str">
        <f t="shared" si="46"/>
        <v/>
      </c>
      <c r="DQ111" s="374">
        <f t="shared" si="47"/>
        <v>0</v>
      </c>
      <c r="DR111" s="374">
        <f t="shared" si="36"/>
        <v>0</v>
      </c>
      <c r="DS111" s="374">
        <f t="shared" si="37"/>
        <v>0</v>
      </c>
      <c r="DT111" s="374">
        <f t="shared" si="48"/>
        <v>0</v>
      </c>
      <c r="DU111" s="374">
        <f t="shared" si="49"/>
        <v>0</v>
      </c>
      <c r="DV111" s="374">
        <f>Deduct_dependent * COUNTIFS(Part_8!$A:$A, $EV111)</f>
        <v>0</v>
      </c>
      <c r="DW111" s="374">
        <f t="shared" si="38"/>
        <v>0</v>
      </c>
      <c r="DX111" s="374">
        <f t="shared" si="39"/>
        <v>0</v>
      </c>
      <c r="DY111" s="374">
        <f t="shared" si="40"/>
        <v>0</v>
      </c>
      <c r="DZ111" s="374">
        <f t="shared" si="41"/>
        <v>0</v>
      </c>
      <c r="EA111" s="373"/>
      <c r="EB111" s="373"/>
      <c r="EC111" s="373"/>
      <c r="ED111" s="374" t="str">
        <f t="shared" si="50"/>
        <v/>
      </c>
      <c r="EE111" s="374"/>
      <c r="EF111" s="374" t="str">
        <f>IF(AND($AN111 = "", $AO111 = "", $AP111 = "", $AQ111 = "", $AR111 = "", $AS111 = "", $AT111 = "", $AU111 = "", $AV111 = "", $AW111 = "", $AX111 = "", $AY111 = "", $AZ111 = "", $BA111 = "", $BB111 = "",
$BD111= "", $BE111 = "", $BF111 = "", $BG111 = "", $BH111 = "", $BI111 = "", $BJ111 = "", $BK111 = "", $BL111 = "", $BM111 = "", $BN111 = "", $BO111 = "", $BP111 = "", $BQ111 = "", $BR111 = ""), "",
IF($DZ111 &lt;= Claim_for_Reimbursement_CAT!$F$24, Claim_for_Reimbursement_CAT!$H$24,
IF(AND($DZ111 &gt;= Claim_for_Reimbursement_CAT!$D$25, $DZ111 &lt;= Claim_for_Reimbursement_CAT!$F$25), Claim_for_Reimbursement_CAT!$H$25,
IF(AND($DZ111 &gt;= Claim_for_Reimbursement_CAT!$D$26, $DZ111 &lt;= Claim_for_Reimbursement_CAT!$F$26), Claim_for_Reimbursement_CAT!$H$26,
IF(AND($DZ111 &gt;= Claim_for_Reimbursement_CAT!$D$27, $DZ111 &lt;= Claim_for_Reimbursement_CAT!$F$27), Claim_for_Reimbursement_CAT!$H$27,
IF(AND($DZ111 &gt;= Claim_for_Reimbursement_CAT!$D$28, $DZ111 &lt;= Claim_for_Reimbursement_CAT!$F$28), Claim_for_Reimbursement_CAT!$H$28,
IF(AND($DZ111 &gt;= Claim_for_Reimbursement_CAT!$D$29, $DZ111 &lt;= Claim_for_Reimbursement_CAT!$F$29), Claim_for_Reimbursement_CAT!$H$29,
IF(AND($DZ111 &gt;= Claim_for_Reimbursement_CAT!$D$30, $DZ111 &lt;= Claim_for_Reimbursement_CAT!$F$30), Claim_for_Reimbursement_CAT!$H$30,
IF(AND($DZ111 &gt;= Claim_for_Reimbursement_CAT!$D$31, $DZ111 &lt;= Claim_for_Reimbursement_CAT!$F$31), Claim_for_Reimbursement_CAT!$H$31,
IF(AND($DZ111 &gt;= Claim_for_Reimbursement_CAT!$D$32, $DZ111 &lt;= Claim_for_Reimbursement_CAT!$F$32), Claim_for_Reimbursement_CAT!$H$32,
IF(AND($DZ111 &gt;= Claim_for_Reimbursement_CAT!$D$33, $DZ111 &lt;= Claim_for_Reimbursement_CAT!$F$33), Claim_for_Reimbursement_CAT!$H$33,
IF(AND($DZ111 &gt;= Claim_for_Reimbursement_CAT!$D$34, $DZ111 &lt;= Claim_for_Reimbursement_CAT!$F$34), Claim_for_Reimbursement_CAT!$H$34, Claim_for_Reimbursement_CAT!$H$35))))))))))))</f>
        <v/>
      </c>
      <c r="EG111" s="373"/>
      <c r="EH111" s="373"/>
      <c r="EI111" s="373"/>
      <c r="EJ111" s="373"/>
      <c r="EK111" s="373"/>
      <c r="EL111" s="368"/>
      <c r="EM111" s="373"/>
      <c r="EN111" s="373"/>
      <c r="ES111" s="376" t="str">
        <f t="shared" si="42"/>
        <v/>
      </c>
      <c r="ET111" s="377" t="str">
        <f t="shared" si="51"/>
        <v xml:space="preserve">    </v>
      </c>
      <c r="EU111" s="377" t="str">
        <f t="shared" si="52"/>
        <v/>
      </c>
      <c r="EV111" s="377" t="str">
        <f t="shared" si="53"/>
        <v xml:space="preserve">106   </v>
      </c>
      <c r="EW111" s="378" t="str">
        <f>IF($H111 = "", "",
IF(OR($H111 = Lists_and_controls!$AO$9, $H111 = Lists_and_controls!$AO$11, $H111 = Lists_and_controls!$AO$14, $H111 = Lists_and_controls!$AO$16), MAX(Day_30),
IF(OR($H111 = Lists_and_controls!$AO$6, $H111 = Lists_and_controls!$AO$8, $H111 = Lists_and_controls!$AO$10, $H111 = Lists_and_controls!$AO$12, $H111 = Lists_and_controls!$AO$13, $H111 = Lists_and_controls!$AO$15, $H111 = Lists_and_controls!$AO$17), MAX(Day_31),
IF($H111 = Lists_and_controls!$AO$7, IF(INDEX(Leap_Year_YN, MATCH($G111, Year_2, 0)) = 1, MAX(Day_Feb_LY), MAX(Day_Feb) )))))</f>
        <v/>
      </c>
      <c r="EX111" s="377" t="str">
        <f t="shared" si="54"/>
        <v xml:space="preserve">  </v>
      </c>
      <c r="EY111" s="378"/>
    </row>
    <row r="112" spans="1:155" s="321" customFormat="1" ht="14" hidden="1" x14ac:dyDescent="0.3">
      <c r="A112" s="367">
        <v>107</v>
      </c>
      <c r="B112" s="368"/>
      <c r="C112" s="368"/>
      <c r="D112" s="368"/>
      <c r="E112" s="368"/>
      <c r="F112" s="368"/>
      <c r="G112" s="368"/>
      <c r="H112" s="368"/>
      <c r="I112" s="368"/>
      <c r="J112" s="369" t="str">
        <f t="shared" si="30"/>
        <v/>
      </c>
      <c r="K112" s="370" t="str">
        <f t="shared" si="31"/>
        <v/>
      </c>
      <c r="L112" s="368"/>
      <c r="M112" s="368"/>
      <c r="N112" s="368"/>
      <c r="O112" s="368"/>
      <c r="P112" s="368"/>
      <c r="Q112" s="368"/>
      <c r="R112" s="368"/>
      <c r="S112" s="371" t="str">
        <f t="shared" si="43"/>
        <v/>
      </c>
      <c r="T112" s="368"/>
      <c r="U112" s="368"/>
      <c r="V112" s="372"/>
      <c r="W112" s="372"/>
      <c r="X112" s="368"/>
      <c r="Y112" s="372"/>
      <c r="Z112" s="368"/>
      <c r="AA112" s="368"/>
      <c r="AB112" s="368"/>
      <c r="AC112" s="368"/>
      <c r="AD112" s="368"/>
      <c r="AE112" s="368"/>
      <c r="AF112" s="368"/>
      <c r="AG112" s="368"/>
      <c r="AH112" s="368"/>
      <c r="AI112" s="368"/>
      <c r="AJ112" s="368"/>
      <c r="AK112" s="373"/>
      <c r="AL112" s="368"/>
      <c r="AM112" s="373"/>
      <c r="AN112" s="373"/>
      <c r="AO112" s="373"/>
      <c r="AP112" s="373"/>
      <c r="AQ112" s="373"/>
      <c r="AR112" s="373"/>
      <c r="AS112" s="373"/>
      <c r="AT112" s="373"/>
      <c r="AU112" s="373"/>
      <c r="AV112" s="373"/>
      <c r="AW112" s="373"/>
      <c r="AX112" s="373"/>
      <c r="AY112" s="373"/>
      <c r="AZ112" s="373"/>
      <c r="BA112" s="373"/>
      <c r="BB112" s="373"/>
      <c r="BC112" s="374">
        <f t="shared" si="44"/>
        <v>0</v>
      </c>
      <c r="BD112" s="373"/>
      <c r="BE112" s="373"/>
      <c r="BF112" s="373"/>
      <c r="BG112" s="373"/>
      <c r="BH112" s="373"/>
      <c r="BI112" s="373"/>
      <c r="BJ112" s="373"/>
      <c r="BK112" s="373"/>
      <c r="BL112" s="373"/>
      <c r="BM112" s="373"/>
      <c r="BN112" s="373"/>
      <c r="BO112" s="373"/>
      <c r="BP112" s="373"/>
      <c r="BQ112" s="373"/>
      <c r="BR112" s="373"/>
      <c r="BS112" s="374">
        <f t="shared" si="32"/>
        <v>0</v>
      </c>
      <c r="BT112" s="374">
        <f t="shared" si="58"/>
        <v>0</v>
      </c>
      <c r="BU112" s="374">
        <f t="shared" si="57"/>
        <v>0</v>
      </c>
      <c r="BV112" s="374">
        <f t="shared" si="57"/>
        <v>0</v>
      </c>
      <c r="BW112" s="374">
        <f t="shared" si="57"/>
        <v>0</v>
      </c>
      <c r="BX112" s="374">
        <f t="shared" si="57"/>
        <v>0</v>
      </c>
      <c r="BY112" s="374">
        <f t="shared" si="57"/>
        <v>0</v>
      </c>
      <c r="BZ112" s="374">
        <f t="shared" si="57"/>
        <v>0</v>
      </c>
      <c r="CA112" s="374">
        <f t="shared" si="57"/>
        <v>0</v>
      </c>
      <c r="CB112" s="374">
        <f t="shared" si="57"/>
        <v>0</v>
      </c>
      <c r="CC112" s="374">
        <f t="shared" si="57"/>
        <v>0</v>
      </c>
      <c r="CD112" s="374">
        <f t="shared" si="56"/>
        <v>0</v>
      </c>
      <c r="CE112" s="374">
        <f t="shared" si="56"/>
        <v>0</v>
      </c>
      <c r="CF112" s="374">
        <f t="shared" si="56"/>
        <v>0</v>
      </c>
      <c r="CG112" s="374">
        <f t="shared" si="56"/>
        <v>0</v>
      </c>
      <c r="CH112" s="374">
        <f t="shared" si="56"/>
        <v>0</v>
      </c>
      <c r="CI112" s="374">
        <f t="shared" si="56"/>
        <v>0</v>
      </c>
      <c r="CJ112" s="368"/>
      <c r="CK112" s="368"/>
      <c r="CL112" s="373"/>
      <c r="CM112" s="375"/>
      <c r="CN112" s="371" t="s">
        <v>176</v>
      </c>
      <c r="CO112" s="373"/>
      <c r="CP112" s="373"/>
      <c r="CQ112" s="374">
        <f t="shared" si="33"/>
        <v>0</v>
      </c>
      <c r="CR112" s="373"/>
      <c r="CS112" s="373"/>
      <c r="CT112" s="374">
        <f t="shared" si="34"/>
        <v>0</v>
      </c>
      <c r="CU112" s="375"/>
      <c r="CV112" s="368"/>
      <c r="CW112" s="368"/>
      <c r="CX112" s="368"/>
      <c r="CY112" s="368"/>
      <c r="CZ112" s="368"/>
      <c r="DA112" s="368"/>
      <c r="DB112" s="368"/>
      <c r="DC112" s="368"/>
      <c r="DD112" s="368"/>
      <c r="DE112" s="368"/>
      <c r="DF112" s="368"/>
      <c r="DG112" s="375"/>
      <c r="DH112" s="371" t="s">
        <v>176</v>
      </c>
      <c r="DI112" s="373"/>
      <c r="DJ112" s="373"/>
      <c r="DK112" s="374">
        <f t="shared" si="55"/>
        <v>0</v>
      </c>
      <c r="DL112" s="373"/>
      <c r="DM112" s="373"/>
      <c r="DN112" s="374">
        <f t="shared" si="35"/>
        <v>0</v>
      </c>
      <c r="DO112" s="368"/>
      <c r="DP112" s="371" t="str">
        <f t="shared" si="46"/>
        <v/>
      </c>
      <c r="DQ112" s="374">
        <f t="shared" si="47"/>
        <v>0</v>
      </c>
      <c r="DR112" s="374">
        <f t="shared" si="36"/>
        <v>0</v>
      </c>
      <c r="DS112" s="374">
        <f t="shared" si="37"/>
        <v>0</v>
      </c>
      <c r="DT112" s="374">
        <f t="shared" si="48"/>
        <v>0</v>
      </c>
      <c r="DU112" s="374">
        <f t="shared" si="49"/>
        <v>0</v>
      </c>
      <c r="DV112" s="374">
        <f>Deduct_dependent * COUNTIFS(Part_8!$A:$A, $EV112)</f>
        <v>0</v>
      </c>
      <c r="DW112" s="374">
        <f t="shared" si="38"/>
        <v>0</v>
      </c>
      <c r="DX112" s="374">
        <f t="shared" si="39"/>
        <v>0</v>
      </c>
      <c r="DY112" s="374">
        <f t="shared" si="40"/>
        <v>0</v>
      </c>
      <c r="DZ112" s="374">
        <f t="shared" si="41"/>
        <v>0</v>
      </c>
      <c r="EA112" s="373"/>
      <c r="EB112" s="373"/>
      <c r="EC112" s="373"/>
      <c r="ED112" s="374" t="str">
        <f t="shared" si="50"/>
        <v/>
      </c>
      <c r="EE112" s="374"/>
      <c r="EF112" s="374" t="str">
        <f>IF(AND($AN112 = "", $AO112 = "", $AP112 = "", $AQ112 = "", $AR112 = "", $AS112 = "", $AT112 = "", $AU112 = "", $AV112 = "", $AW112 = "", $AX112 = "", $AY112 = "", $AZ112 = "", $BA112 = "", $BB112 = "",
$BD112= "", $BE112 = "", $BF112 = "", $BG112 = "", $BH112 = "", $BI112 = "", $BJ112 = "", $BK112 = "", $BL112 = "", $BM112 = "", $BN112 = "", $BO112 = "", $BP112 = "", $BQ112 = "", $BR112 = ""), "",
IF($DZ112 &lt;= Claim_for_Reimbursement_CAT!$F$24, Claim_for_Reimbursement_CAT!$H$24,
IF(AND($DZ112 &gt;= Claim_for_Reimbursement_CAT!$D$25, $DZ112 &lt;= Claim_for_Reimbursement_CAT!$F$25), Claim_for_Reimbursement_CAT!$H$25,
IF(AND($DZ112 &gt;= Claim_for_Reimbursement_CAT!$D$26, $DZ112 &lt;= Claim_for_Reimbursement_CAT!$F$26), Claim_for_Reimbursement_CAT!$H$26,
IF(AND($DZ112 &gt;= Claim_for_Reimbursement_CAT!$D$27, $DZ112 &lt;= Claim_for_Reimbursement_CAT!$F$27), Claim_for_Reimbursement_CAT!$H$27,
IF(AND($DZ112 &gt;= Claim_for_Reimbursement_CAT!$D$28, $DZ112 &lt;= Claim_for_Reimbursement_CAT!$F$28), Claim_for_Reimbursement_CAT!$H$28,
IF(AND($DZ112 &gt;= Claim_for_Reimbursement_CAT!$D$29, $DZ112 &lt;= Claim_for_Reimbursement_CAT!$F$29), Claim_for_Reimbursement_CAT!$H$29,
IF(AND($DZ112 &gt;= Claim_for_Reimbursement_CAT!$D$30, $DZ112 &lt;= Claim_for_Reimbursement_CAT!$F$30), Claim_for_Reimbursement_CAT!$H$30,
IF(AND($DZ112 &gt;= Claim_for_Reimbursement_CAT!$D$31, $DZ112 &lt;= Claim_for_Reimbursement_CAT!$F$31), Claim_for_Reimbursement_CAT!$H$31,
IF(AND($DZ112 &gt;= Claim_for_Reimbursement_CAT!$D$32, $DZ112 &lt;= Claim_for_Reimbursement_CAT!$F$32), Claim_for_Reimbursement_CAT!$H$32,
IF(AND($DZ112 &gt;= Claim_for_Reimbursement_CAT!$D$33, $DZ112 &lt;= Claim_for_Reimbursement_CAT!$F$33), Claim_for_Reimbursement_CAT!$H$33,
IF(AND($DZ112 &gt;= Claim_for_Reimbursement_CAT!$D$34, $DZ112 &lt;= Claim_for_Reimbursement_CAT!$F$34), Claim_for_Reimbursement_CAT!$H$34, Claim_for_Reimbursement_CAT!$H$35))))))))))))</f>
        <v/>
      </c>
      <c r="EG112" s="373"/>
      <c r="EH112" s="373"/>
      <c r="EI112" s="373"/>
      <c r="EJ112" s="373"/>
      <c r="EK112" s="373"/>
      <c r="EL112" s="368"/>
      <c r="EM112" s="373"/>
      <c r="EN112" s="373"/>
      <c r="ES112" s="376" t="str">
        <f t="shared" si="42"/>
        <v/>
      </c>
      <c r="ET112" s="377" t="str">
        <f t="shared" si="51"/>
        <v xml:space="preserve">    </v>
      </c>
      <c r="EU112" s="377" t="str">
        <f t="shared" si="52"/>
        <v/>
      </c>
      <c r="EV112" s="377" t="str">
        <f t="shared" si="53"/>
        <v xml:space="preserve">107   </v>
      </c>
      <c r="EW112" s="378" t="str">
        <f>IF($H112 = "", "",
IF(OR($H112 = Lists_and_controls!$AO$9, $H112 = Lists_and_controls!$AO$11, $H112 = Lists_and_controls!$AO$14, $H112 = Lists_and_controls!$AO$16), MAX(Day_30),
IF(OR($H112 = Lists_and_controls!$AO$6, $H112 = Lists_and_controls!$AO$8, $H112 = Lists_and_controls!$AO$10, $H112 = Lists_and_controls!$AO$12, $H112 = Lists_and_controls!$AO$13, $H112 = Lists_and_controls!$AO$15, $H112 = Lists_and_controls!$AO$17), MAX(Day_31),
IF($H112 = Lists_and_controls!$AO$7, IF(INDEX(Leap_Year_YN, MATCH($G112, Year_2, 0)) = 1, MAX(Day_Feb_LY), MAX(Day_Feb) )))))</f>
        <v/>
      </c>
      <c r="EX112" s="377" t="str">
        <f t="shared" si="54"/>
        <v xml:space="preserve">  </v>
      </c>
      <c r="EY112" s="378"/>
    </row>
    <row r="113" spans="1:155" s="321" customFormat="1" ht="14" hidden="1" x14ac:dyDescent="0.3">
      <c r="A113" s="367">
        <v>108</v>
      </c>
      <c r="B113" s="368"/>
      <c r="C113" s="368"/>
      <c r="D113" s="368"/>
      <c r="E113" s="368"/>
      <c r="F113" s="368"/>
      <c r="G113" s="368"/>
      <c r="H113" s="368"/>
      <c r="I113" s="368"/>
      <c r="J113" s="369" t="str">
        <f t="shared" si="30"/>
        <v/>
      </c>
      <c r="K113" s="370" t="str">
        <f t="shared" si="31"/>
        <v/>
      </c>
      <c r="L113" s="368"/>
      <c r="M113" s="368"/>
      <c r="N113" s="368"/>
      <c r="O113" s="368"/>
      <c r="P113" s="368"/>
      <c r="Q113" s="368"/>
      <c r="R113" s="368"/>
      <c r="S113" s="371" t="str">
        <f t="shared" si="43"/>
        <v/>
      </c>
      <c r="T113" s="368"/>
      <c r="U113" s="368"/>
      <c r="V113" s="372"/>
      <c r="W113" s="372"/>
      <c r="X113" s="368"/>
      <c r="Y113" s="372"/>
      <c r="Z113" s="368"/>
      <c r="AA113" s="368"/>
      <c r="AB113" s="368"/>
      <c r="AC113" s="368"/>
      <c r="AD113" s="368"/>
      <c r="AE113" s="368"/>
      <c r="AF113" s="368"/>
      <c r="AG113" s="368"/>
      <c r="AH113" s="368"/>
      <c r="AI113" s="368"/>
      <c r="AJ113" s="368"/>
      <c r="AK113" s="373"/>
      <c r="AL113" s="368"/>
      <c r="AM113" s="373"/>
      <c r="AN113" s="373"/>
      <c r="AO113" s="373"/>
      <c r="AP113" s="373"/>
      <c r="AQ113" s="373"/>
      <c r="AR113" s="373"/>
      <c r="AS113" s="373"/>
      <c r="AT113" s="373"/>
      <c r="AU113" s="373"/>
      <c r="AV113" s="373"/>
      <c r="AW113" s="373"/>
      <c r="AX113" s="373"/>
      <c r="AY113" s="373"/>
      <c r="AZ113" s="373"/>
      <c r="BA113" s="373"/>
      <c r="BB113" s="373"/>
      <c r="BC113" s="374">
        <f t="shared" si="44"/>
        <v>0</v>
      </c>
      <c r="BD113" s="373"/>
      <c r="BE113" s="373"/>
      <c r="BF113" s="373"/>
      <c r="BG113" s="373"/>
      <c r="BH113" s="373"/>
      <c r="BI113" s="373"/>
      <c r="BJ113" s="373"/>
      <c r="BK113" s="373"/>
      <c r="BL113" s="373"/>
      <c r="BM113" s="373"/>
      <c r="BN113" s="373"/>
      <c r="BO113" s="373"/>
      <c r="BP113" s="373"/>
      <c r="BQ113" s="373"/>
      <c r="BR113" s="373"/>
      <c r="BS113" s="374">
        <f t="shared" si="32"/>
        <v>0</v>
      </c>
      <c r="BT113" s="374">
        <f t="shared" si="58"/>
        <v>0</v>
      </c>
      <c r="BU113" s="374">
        <f t="shared" si="57"/>
        <v>0</v>
      </c>
      <c r="BV113" s="374">
        <f t="shared" si="57"/>
        <v>0</v>
      </c>
      <c r="BW113" s="374">
        <f t="shared" si="57"/>
        <v>0</v>
      </c>
      <c r="BX113" s="374">
        <f t="shared" si="57"/>
        <v>0</v>
      </c>
      <c r="BY113" s="374">
        <f t="shared" si="57"/>
        <v>0</v>
      </c>
      <c r="BZ113" s="374">
        <f t="shared" si="57"/>
        <v>0</v>
      </c>
      <c r="CA113" s="374">
        <f t="shared" si="57"/>
        <v>0</v>
      </c>
      <c r="CB113" s="374">
        <f t="shared" si="57"/>
        <v>0</v>
      </c>
      <c r="CC113" s="374">
        <f t="shared" si="57"/>
        <v>0</v>
      </c>
      <c r="CD113" s="374">
        <f t="shared" si="56"/>
        <v>0</v>
      </c>
      <c r="CE113" s="374">
        <f t="shared" si="56"/>
        <v>0</v>
      </c>
      <c r="CF113" s="374">
        <f t="shared" si="56"/>
        <v>0</v>
      </c>
      <c r="CG113" s="374">
        <f t="shared" si="56"/>
        <v>0</v>
      </c>
      <c r="CH113" s="374">
        <f t="shared" si="56"/>
        <v>0</v>
      </c>
      <c r="CI113" s="374">
        <f t="shared" si="56"/>
        <v>0</v>
      </c>
      <c r="CJ113" s="368"/>
      <c r="CK113" s="368"/>
      <c r="CL113" s="373"/>
      <c r="CM113" s="375"/>
      <c r="CN113" s="371" t="s">
        <v>176</v>
      </c>
      <c r="CO113" s="373"/>
      <c r="CP113" s="373"/>
      <c r="CQ113" s="374">
        <f t="shared" si="33"/>
        <v>0</v>
      </c>
      <c r="CR113" s="373"/>
      <c r="CS113" s="373"/>
      <c r="CT113" s="374">
        <f t="shared" si="34"/>
        <v>0</v>
      </c>
      <c r="CU113" s="375"/>
      <c r="CV113" s="368"/>
      <c r="CW113" s="368"/>
      <c r="CX113" s="368"/>
      <c r="CY113" s="368"/>
      <c r="CZ113" s="368"/>
      <c r="DA113" s="368"/>
      <c r="DB113" s="368"/>
      <c r="DC113" s="368"/>
      <c r="DD113" s="368"/>
      <c r="DE113" s="368"/>
      <c r="DF113" s="368"/>
      <c r="DG113" s="375"/>
      <c r="DH113" s="371" t="s">
        <v>176</v>
      </c>
      <c r="DI113" s="373"/>
      <c r="DJ113" s="373"/>
      <c r="DK113" s="374">
        <f t="shared" si="55"/>
        <v>0</v>
      </c>
      <c r="DL113" s="373"/>
      <c r="DM113" s="373"/>
      <c r="DN113" s="374">
        <f t="shared" si="35"/>
        <v>0</v>
      </c>
      <c r="DO113" s="368"/>
      <c r="DP113" s="371" t="str">
        <f t="shared" si="46"/>
        <v/>
      </c>
      <c r="DQ113" s="374">
        <f t="shared" si="47"/>
        <v>0</v>
      </c>
      <c r="DR113" s="374">
        <f t="shared" si="36"/>
        <v>0</v>
      </c>
      <c r="DS113" s="374">
        <f t="shared" si="37"/>
        <v>0</v>
      </c>
      <c r="DT113" s="374">
        <f t="shared" si="48"/>
        <v>0</v>
      </c>
      <c r="DU113" s="374">
        <f t="shared" si="49"/>
        <v>0</v>
      </c>
      <c r="DV113" s="374">
        <f>Deduct_dependent * COUNTIFS(Part_8!$A:$A, $EV113)</f>
        <v>0</v>
      </c>
      <c r="DW113" s="374">
        <f t="shared" si="38"/>
        <v>0</v>
      </c>
      <c r="DX113" s="374">
        <f t="shared" si="39"/>
        <v>0</v>
      </c>
      <c r="DY113" s="374">
        <f t="shared" si="40"/>
        <v>0</v>
      </c>
      <c r="DZ113" s="374">
        <f t="shared" si="41"/>
        <v>0</v>
      </c>
      <c r="EA113" s="373"/>
      <c r="EB113" s="373"/>
      <c r="EC113" s="373"/>
      <c r="ED113" s="374" t="str">
        <f t="shared" si="50"/>
        <v/>
      </c>
      <c r="EE113" s="374"/>
      <c r="EF113" s="374" t="str">
        <f>IF(AND($AN113 = "", $AO113 = "", $AP113 = "", $AQ113 = "", $AR113 = "", $AS113 = "", $AT113 = "", $AU113 = "", $AV113 = "", $AW113 = "", $AX113 = "", $AY113 = "", $AZ113 = "", $BA113 = "", $BB113 = "",
$BD113= "", $BE113 = "", $BF113 = "", $BG113 = "", $BH113 = "", $BI113 = "", $BJ113 = "", $BK113 = "", $BL113 = "", $BM113 = "", $BN113 = "", $BO113 = "", $BP113 = "", $BQ113 = "", $BR113 = ""), "",
IF($DZ113 &lt;= Claim_for_Reimbursement_CAT!$F$24, Claim_for_Reimbursement_CAT!$H$24,
IF(AND($DZ113 &gt;= Claim_for_Reimbursement_CAT!$D$25, $DZ113 &lt;= Claim_for_Reimbursement_CAT!$F$25), Claim_for_Reimbursement_CAT!$H$25,
IF(AND($DZ113 &gt;= Claim_for_Reimbursement_CAT!$D$26, $DZ113 &lt;= Claim_for_Reimbursement_CAT!$F$26), Claim_for_Reimbursement_CAT!$H$26,
IF(AND($DZ113 &gt;= Claim_for_Reimbursement_CAT!$D$27, $DZ113 &lt;= Claim_for_Reimbursement_CAT!$F$27), Claim_for_Reimbursement_CAT!$H$27,
IF(AND($DZ113 &gt;= Claim_for_Reimbursement_CAT!$D$28, $DZ113 &lt;= Claim_for_Reimbursement_CAT!$F$28), Claim_for_Reimbursement_CAT!$H$28,
IF(AND($DZ113 &gt;= Claim_for_Reimbursement_CAT!$D$29, $DZ113 &lt;= Claim_for_Reimbursement_CAT!$F$29), Claim_for_Reimbursement_CAT!$H$29,
IF(AND($DZ113 &gt;= Claim_for_Reimbursement_CAT!$D$30, $DZ113 &lt;= Claim_for_Reimbursement_CAT!$F$30), Claim_for_Reimbursement_CAT!$H$30,
IF(AND($DZ113 &gt;= Claim_for_Reimbursement_CAT!$D$31, $DZ113 &lt;= Claim_for_Reimbursement_CAT!$F$31), Claim_for_Reimbursement_CAT!$H$31,
IF(AND($DZ113 &gt;= Claim_for_Reimbursement_CAT!$D$32, $DZ113 &lt;= Claim_for_Reimbursement_CAT!$F$32), Claim_for_Reimbursement_CAT!$H$32,
IF(AND($DZ113 &gt;= Claim_for_Reimbursement_CAT!$D$33, $DZ113 &lt;= Claim_for_Reimbursement_CAT!$F$33), Claim_for_Reimbursement_CAT!$H$33,
IF(AND($DZ113 &gt;= Claim_for_Reimbursement_CAT!$D$34, $DZ113 &lt;= Claim_for_Reimbursement_CAT!$F$34), Claim_for_Reimbursement_CAT!$H$34, Claim_for_Reimbursement_CAT!$H$35))))))))))))</f>
        <v/>
      </c>
      <c r="EG113" s="373"/>
      <c r="EH113" s="373"/>
      <c r="EI113" s="373"/>
      <c r="EJ113" s="373"/>
      <c r="EK113" s="373"/>
      <c r="EL113" s="368"/>
      <c r="EM113" s="373"/>
      <c r="EN113" s="373"/>
      <c r="ES113" s="376" t="str">
        <f t="shared" si="42"/>
        <v/>
      </c>
      <c r="ET113" s="377" t="str">
        <f t="shared" si="51"/>
        <v xml:space="preserve">    </v>
      </c>
      <c r="EU113" s="377" t="str">
        <f t="shared" si="52"/>
        <v/>
      </c>
      <c r="EV113" s="377" t="str">
        <f t="shared" si="53"/>
        <v xml:space="preserve">108   </v>
      </c>
      <c r="EW113" s="378" t="str">
        <f>IF($H113 = "", "",
IF(OR($H113 = Lists_and_controls!$AO$9, $H113 = Lists_and_controls!$AO$11, $H113 = Lists_and_controls!$AO$14, $H113 = Lists_and_controls!$AO$16), MAX(Day_30),
IF(OR($H113 = Lists_and_controls!$AO$6, $H113 = Lists_and_controls!$AO$8, $H113 = Lists_and_controls!$AO$10, $H113 = Lists_and_controls!$AO$12, $H113 = Lists_and_controls!$AO$13, $H113 = Lists_and_controls!$AO$15, $H113 = Lists_and_controls!$AO$17), MAX(Day_31),
IF($H113 = Lists_and_controls!$AO$7, IF(INDEX(Leap_Year_YN, MATCH($G113, Year_2, 0)) = 1, MAX(Day_Feb_LY), MAX(Day_Feb) )))))</f>
        <v/>
      </c>
      <c r="EX113" s="377" t="str">
        <f t="shared" si="54"/>
        <v xml:space="preserve">  </v>
      </c>
      <c r="EY113" s="378"/>
    </row>
    <row r="114" spans="1:155" s="321" customFormat="1" ht="14" hidden="1" x14ac:dyDescent="0.3">
      <c r="A114" s="367">
        <v>109</v>
      </c>
      <c r="B114" s="368"/>
      <c r="C114" s="368"/>
      <c r="D114" s="368"/>
      <c r="E114" s="368"/>
      <c r="F114" s="368"/>
      <c r="G114" s="368"/>
      <c r="H114" s="368"/>
      <c r="I114" s="368"/>
      <c r="J114" s="369" t="str">
        <f t="shared" si="30"/>
        <v/>
      </c>
      <c r="K114" s="370" t="str">
        <f t="shared" si="31"/>
        <v/>
      </c>
      <c r="L114" s="368"/>
      <c r="M114" s="368"/>
      <c r="N114" s="368"/>
      <c r="O114" s="368"/>
      <c r="P114" s="368"/>
      <c r="Q114" s="368"/>
      <c r="R114" s="368"/>
      <c r="S114" s="371" t="str">
        <f t="shared" si="43"/>
        <v/>
      </c>
      <c r="T114" s="368"/>
      <c r="U114" s="368"/>
      <c r="V114" s="372"/>
      <c r="W114" s="372"/>
      <c r="X114" s="368"/>
      <c r="Y114" s="372"/>
      <c r="Z114" s="368"/>
      <c r="AA114" s="368"/>
      <c r="AB114" s="368"/>
      <c r="AC114" s="368"/>
      <c r="AD114" s="368"/>
      <c r="AE114" s="368"/>
      <c r="AF114" s="368"/>
      <c r="AG114" s="368"/>
      <c r="AH114" s="368"/>
      <c r="AI114" s="368"/>
      <c r="AJ114" s="368"/>
      <c r="AK114" s="373"/>
      <c r="AL114" s="368"/>
      <c r="AM114" s="373"/>
      <c r="AN114" s="373"/>
      <c r="AO114" s="373"/>
      <c r="AP114" s="373"/>
      <c r="AQ114" s="373"/>
      <c r="AR114" s="373"/>
      <c r="AS114" s="373"/>
      <c r="AT114" s="373"/>
      <c r="AU114" s="373"/>
      <c r="AV114" s="373"/>
      <c r="AW114" s="373"/>
      <c r="AX114" s="373"/>
      <c r="AY114" s="373"/>
      <c r="AZ114" s="373"/>
      <c r="BA114" s="373"/>
      <c r="BB114" s="373"/>
      <c r="BC114" s="374">
        <f t="shared" si="44"/>
        <v>0</v>
      </c>
      <c r="BD114" s="373"/>
      <c r="BE114" s="373"/>
      <c r="BF114" s="373"/>
      <c r="BG114" s="373"/>
      <c r="BH114" s="373"/>
      <c r="BI114" s="373"/>
      <c r="BJ114" s="373"/>
      <c r="BK114" s="373"/>
      <c r="BL114" s="373"/>
      <c r="BM114" s="373"/>
      <c r="BN114" s="373"/>
      <c r="BO114" s="373"/>
      <c r="BP114" s="373"/>
      <c r="BQ114" s="373"/>
      <c r="BR114" s="373"/>
      <c r="BS114" s="374">
        <f t="shared" si="32"/>
        <v>0</v>
      </c>
      <c r="BT114" s="374">
        <f t="shared" si="58"/>
        <v>0</v>
      </c>
      <c r="BU114" s="374">
        <f t="shared" si="57"/>
        <v>0</v>
      </c>
      <c r="BV114" s="374">
        <f t="shared" si="57"/>
        <v>0</v>
      </c>
      <c r="BW114" s="374">
        <f t="shared" si="57"/>
        <v>0</v>
      </c>
      <c r="BX114" s="374">
        <f t="shared" si="57"/>
        <v>0</v>
      </c>
      <c r="BY114" s="374">
        <f t="shared" si="57"/>
        <v>0</v>
      </c>
      <c r="BZ114" s="374">
        <f t="shared" si="57"/>
        <v>0</v>
      </c>
      <c r="CA114" s="374">
        <f t="shared" si="57"/>
        <v>0</v>
      </c>
      <c r="CB114" s="374">
        <f t="shared" si="57"/>
        <v>0</v>
      </c>
      <c r="CC114" s="374">
        <f t="shared" si="57"/>
        <v>0</v>
      </c>
      <c r="CD114" s="374">
        <f t="shared" si="56"/>
        <v>0</v>
      </c>
      <c r="CE114" s="374">
        <f t="shared" si="56"/>
        <v>0</v>
      </c>
      <c r="CF114" s="374">
        <f t="shared" si="56"/>
        <v>0</v>
      </c>
      <c r="CG114" s="374">
        <f t="shared" si="56"/>
        <v>0</v>
      </c>
      <c r="CH114" s="374">
        <f t="shared" si="56"/>
        <v>0</v>
      </c>
      <c r="CI114" s="374">
        <f t="shared" si="56"/>
        <v>0</v>
      </c>
      <c r="CJ114" s="368"/>
      <c r="CK114" s="368"/>
      <c r="CL114" s="373"/>
      <c r="CM114" s="375"/>
      <c r="CN114" s="371" t="s">
        <v>176</v>
      </c>
      <c r="CO114" s="373"/>
      <c r="CP114" s="373"/>
      <c r="CQ114" s="374">
        <f t="shared" si="33"/>
        <v>0</v>
      </c>
      <c r="CR114" s="373"/>
      <c r="CS114" s="373"/>
      <c r="CT114" s="374">
        <f t="shared" si="34"/>
        <v>0</v>
      </c>
      <c r="CU114" s="375"/>
      <c r="CV114" s="368"/>
      <c r="CW114" s="368"/>
      <c r="CX114" s="368"/>
      <c r="CY114" s="368"/>
      <c r="CZ114" s="368"/>
      <c r="DA114" s="368"/>
      <c r="DB114" s="368"/>
      <c r="DC114" s="368"/>
      <c r="DD114" s="368"/>
      <c r="DE114" s="368"/>
      <c r="DF114" s="368"/>
      <c r="DG114" s="375"/>
      <c r="DH114" s="371" t="s">
        <v>176</v>
      </c>
      <c r="DI114" s="373"/>
      <c r="DJ114" s="373"/>
      <c r="DK114" s="374">
        <f t="shared" si="55"/>
        <v>0</v>
      </c>
      <c r="DL114" s="373"/>
      <c r="DM114" s="373"/>
      <c r="DN114" s="374">
        <f t="shared" si="35"/>
        <v>0</v>
      </c>
      <c r="DO114" s="368"/>
      <c r="DP114" s="371" t="str">
        <f t="shared" si="46"/>
        <v/>
      </c>
      <c r="DQ114" s="374">
        <f t="shared" si="47"/>
        <v>0</v>
      </c>
      <c r="DR114" s="374">
        <f t="shared" si="36"/>
        <v>0</v>
      </c>
      <c r="DS114" s="374">
        <f t="shared" si="37"/>
        <v>0</v>
      </c>
      <c r="DT114" s="374">
        <f t="shared" si="48"/>
        <v>0</v>
      </c>
      <c r="DU114" s="374">
        <f t="shared" si="49"/>
        <v>0</v>
      </c>
      <c r="DV114" s="374">
        <f>Deduct_dependent * COUNTIFS(Part_8!$A:$A, $EV114)</f>
        <v>0</v>
      </c>
      <c r="DW114" s="374">
        <f t="shared" si="38"/>
        <v>0</v>
      </c>
      <c r="DX114" s="374">
        <f t="shared" si="39"/>
        <v>0</v>
      </c>
      <c r="DY114" s="374">
        <f t="shared" si="40"/>
        <v>0</v>
      </c>
      <c r="DZ114" s="374">
        <f t="shared" si="41"/>
        <v>0</v>
      </c>
      <c r="EA114" s="373"/>
      <c r="EB114" s="373"/>
      <c r="EC114" s="373"/>
      <c r="ED114" s="374" t="str">
        <f t="shared" si="50"/>
        <v/>
      </c>
      <c r="EE114" s="374"/>
      <c r="EF114" s="374" t="str">
        <f>IF(AND($AN114 = "", $AO114 = "", $AP114 = "", $AQ114 = "", $AR114 = "", $AS114 = "", $AT114 = "", $AU114 = "", $AV114 = "", $AW114 = "", $AX114 = "", $AY114 = "", $AZ114 = "", $BA114 = "", $BB114 = "",
$BD114= "", $BE114 = "", $BF114 = "", $BG114 = "", $BH114 = "", $BI114 = "", $BJ114 = "", $BK114 = "", $BL114 = "", $BM114 = "", $BN114 = "", $BO114 = "", $BP114 = "", $BQ114 = "", $BR114 = ""), "",
IF($DZ114 &lt;= Claim_for_Reimbursement_CAT!$F$24, Claim_for_Reimbursement_CAT!$H$24,
IF(AND($DZ114 &gt;= Claim_for_Reimbursement_CAT!$D$25, $DZ114 &lt;= Claim_for_Reimbursement_CAT!$F$25), Claim_for_Reimbursement_CAT!$H$25,
IF(AND($DZ114 &gt;= Claim_for_Reimbursement_CAT!$D$26, $DZ114 &lt;= Claim_for_Reimbursement_CAT!$F$26), Claim_for_Reimbursement_CAT!$H$26,
IF(AND($DZ114 &gt;= Claim_for_Reimbursement_CAT!$D$27, $DZ114 &lt;= Claim_for_Reimbursement_CAT!$F$27), Claim_for_Reimbursement_CAT!$H$27,
IF(AND($DZ114 &gt;= Claim_for_Reimbursement_CAT!$D$28, $DZ114 &lt;= Claim_for_Reimbursement_CAT!$F$28), Claim_for_Reimbursement_CAT!$H$28,
IF(AND($DZ114 &gt;= Claim_for_Reimbursement_CAT!$D$29, $DZ114 &lt;= Claim_for_Reimbursement_CAT!$F$29), Claim_for_Reimbursement_CAT!$H$29,
IF(AND($DZ114 &gt;= Claim_for_Reimbursement_CAT!$D$30, $DZ114 &lt;= Claim_for_Reimbursement_CAT!$F$30), Claim_for_Reimbursement_CAT!$H$30,
IF(AND($DZ114 &gt;= Claim_for_Reimbursement_CAT!$D$31, $DZ114 &lt;= Claim_for_Reimbursement_CAT!$F$31), Claim_for_Reimbursement_CAT!$H$31,
IF(AND($DZ114 &gt;= Claim_for_Reimbursement_CAT!$D$32, $DZ114 &lt;= Claim_for_Reimbursement_CAT!$F$32), Claim_for_Reimbursement_CAT!$H$32,
IF(AND($DZ114 &gt;= Claim_for_Reimbursement_CAT!$D$33, $DZ114 &lt;= Claim_for_Reimbursement_CAT!$F$33), Claim_for_Reimbursement_CAT!$H$33,
IF(AND($DZ114 &gt;= Claim_for_Reimbursement_CAT!$D$34, $DZ114 &lt;= Claim_for_Reimbursement_CAT!$F$34), Claim_for_Reimbursement_CAT!$H$34, Claim_for_Reimbursement_CAT!$H$35))))))))))))</f>
        <v/>
      </c>
      <c r="EG114" s="373"/>
      <c r="EH114" s="373"/>
      <c r="EI114" s="373"/>
      <c r="EJ114" s="373"/>
      <c r="EK114" s="373"/>
      <c r="EL114" s="368"/>
      <c r="EM114" s="373"/>
      <c r="EN114" s="373"/>
      <c r="ES114" s="376" t="str">
        <f t="shared" si="42"/>
        <v/>
      </c>
      <c r="ET114" s="377" t="str">
        <f t="shared" si="51"/>
        <v xml:space="preserve">    </v>
      </c>
      <c r="EU114" s="377" t="str">
        <f t="shared" si="52"/>
        <v/>
      </c>
      <c r="EV114" s="377" t="str">
        <f t="shared" si="53"/>
        <v xml:space="preserve">109   </v>
      </c>
      <c r="EW114" s="378" t="str">
        <f>IF($H114 = "", "",
IF(OR($H114 = Lists_and_controls!$AO$9, $H114 = Lists_and_controls!$AO$11, $H114 = Lists_and_controls!$AO$14, $H114 = Lists_and_controls!$AO$16), MAX(Day_30),
IF(OR($H114 = Lists_and_controls!$AO$6, $H114 = Lists_and_controls!$AO$8, $H114 = Lists_and_controls!$AO$10, $H114 = Lists_and_controls!$AO$12, $H114 = Lists_and_controls!$AO$13, $H114 = Lists_and_controls!$AO$15, $H114 = Lists_and_controls!$AO$17), MAX(Day_31),
IF($H114 = Lists_and_controls!$AO$7, IF(INDEX(Leap_Year_YN, MATCH($G114, Year_2, 0)) = 1, MAX(Day_Feb_LY), MAX(Day_Feb) )))))</f>
        <v/>
      </c>
      <c r="EX114" s="377" t="str">
        <f t="shared" si="54"/>
        <v xml:space="preserve">  </v>
      </c>
      <c r="EY114" s="378"/>
    </row>
    <row r="115" spans="1:155" s="321" customFormat="1" ht="14" hidden="1" x14ac:dyDescent="0.3">
      <c r="A115" s="367">
        <v>110</v>
      </c>
      <c r="B115" s="368"/>
      <c r="C115" s="368"/>
      <c r="D115" s="368"/>
      <c r="E115" s="368"/>
      <c r="F115" s="368"/>
      <c r="G115" s="368"/>
      <c r="H115" s="368"/>
      <c r="I115" s="368"/>
      <c r="J115" s="369" t="str">
        <f t="shared" si="30"/>
        <v/>
      </c>
      <c r="K115" s="370" t="str">
        <f t="shared" si="31"/>
        <v/>
      </c>
      <c r="L115" s="368"/>
      <c r="M115" s="368"/>
      <c r="N115" s="368"/>
      <c r="O115" s="368"/>
      <c r="P115" s="368"/>
      <c r="Q115" s="368"/>
      <c r="R115" s="368"/>
      <c r="S115" s="371" t="str">
        <f t="shared" si="43"/>
        <v/>
      </c>
      <c r="T115" s="368"/>
      <c r="U115" s="368"/>
      <c r="V115" s="372"/>
      <c r="W115" s="372"/>
      <c r="X115" s="368"/>
      <c r="Y115" s="372"/>
      <c r="Z115" s="368"/>
      <c r="AA115" s="368"/>
      <c r="AB115" s="368"/>
      <c r="AC115" s="368"/>
      <c r="AD115" s="368"/>
      <c r="AE115" s="368"/>
      <c r="AF115" s="368"/>
      <c r="AG115" s="368"/>
      <c r="AH115" s="368"/>
      <c r="AI115" s="368"/>
      <c r="AJ115" s="368"/>
      <c r="AK115" s="373"/>
      <c r="AL115" s="368"/>
      <c r="AM115" s="373"/>
      <c r="AN115" s="373"/>
      <c r="AO115" s="373"/>
      <c r="AP115" s="373"/>
      <c r="AQ115" s="373"/>
      <c r="AR115" s="373"/>
      <c r="AS115" s="373"/>
      <c r="AT115" s="373"/>
      <c r="AU115" s="373"/>
      <c r="AV115" s="373"/>
      <c r="AW115" s="373"/>
      <c r="AX115" s="373"/>
      <c r="AY115" s="373"/>
      <c r="AZ115" s="373"/>
      <c r="BA115" s="373"/>
      <c r="BB115" s="373"/>
      <c r="BC115" s="374">
        <f t="shared" si="44"/>
        <v>0</v>
      </c>
      <c r="BD115" s="373"/>
      <c r="BE115" s="373"/>
      <c r="BF115" s="373"/>
      <c r="BG115" s="373"/>
      <c r="BH115" s="373"/>
      <c r="BI115" s="373"/>
      <c r="BJ115" s="373"/>
      <c r="BK115" s="373"/>
      <c r="BL115" s="373"/>
      <c r="BM115" s="373"/>
      <c r="BN115" s="373"/>
      <c r="BO115" s="373"/>
      <c r="BP115" s="373"/>
      <c r="BQ115" s="373"/>
      <c r="BR115" s="373"/>
      <c r="BS115" s="374">
        <f t="shared" si="32"/>
        <v>0</v>
      </c>
      <c r="BT115" s="374">
        <f t="shared" si="58"/>
        <v>0</v>
      </c>
      <c r="BU115" s="374">
        <f t="shared" si="57"/>
        <v>0</v>
      </c>
      <c r="BV115" s="374">
        <f t="shared" si="57"/>
        <v>0</v>
      </c>
      <c r="BW115" s="374">
        <f t="shared" si="57"/>
        <v>0</v>
      </c>
      <c r="BX115" s="374">
        <f t="shared" si="57"/>
        <v>0</v>
      </c>
      <c r="BY115" s="374">
        <f t="shared" si="57"/>
        <v>0</v>
      </c>
      <c r="BZ115" s="374">
        <f t="shared" si="57"/>
        <v>0</v>
      </c>
      <c r="CA115" s="374">
        <f t="shared" si="57"/>
        <v>0</v>
      </c>
      <c r="CB115" s="374">
        <f t="shared" si="57"/>
        <v>0</v>
      </c>
      <c r="CC115" s="374">
        <f t="shared" si="57"/>
        <v>0</v>
      </c>
      <c r="CD115" s="374">
        <f t="shared" si="56"/>
        <v>0</v>
      </c>
      <c r="CE115" s="374">
        <f t="shared" si="56"/>
        <v>0</v>
      </c>
      <c r="CF115" s="374">
        <f t="shared" si="56"/>
        <v>0</v>
      </c>
      <c r="CG115" s="374">
        <f t="shared" si="56"/>
        <v>0</v>
      </c>
      <c r="CH115" s="374">
        <f t="shared" si="56"/>
        <v>0</v>
      </c>
      <c r="CI115" s="374">
        <f t="shared" si="56"/>
        <v>0</v>
      </c>
      <c r="CJ115" s="368"/>
      <c r="CK115" s="368"/>
      <c r="CL115" s="373"/>
      <c r="CM115" s="375"/>
      <c r="CN115" s="371" t="s">
        <v>176</v>
      </c>
      <c r="CO115" s="373"/>
      <c r="CP115" s="373"/>
      <c r="CQ115" s="374">
        <f t="shared" si="33"/>
        <v>0</v>
      </c>
      <c r="CR115" s="373"/>
      <c r="CS115" s="373"/>
      <c r="CT115" s="374">
        <f t="shared" si="34"/>
        <v>0</v>
      </c>
      <c r="CU115" s="375"/>
      <c r="CV115" s="368"/>
      <c r="CW115" s="368"/>
      <c r="CX115" s="368"/>
      <c r="CY115" s="368"/>
      <c r="CZ115" s="368"/>
      <c r="DA115" s="368"/>
      <c r="DB115" s="368"/>
      <c r="DC115" s="368"/>
      <c r="DD115" s="368"/>
      <c r="DE115" s="368"/>
      <c r="DF115" s="368"/>
      <c r="DG115" s="375"/>
      <c r="DH115" s="371" t="s">
        <v>176</v>
      </c>
      <c r="DI115" s="373"/>
      <c r="DJ115" s="373"/>
      <c r="DK115" s="374">
        <f t="shared" si="55"/>
        <v>0</v>
      </c>
      <c r="DL115" s="373"/>
      <c r="DM115" s="373"/>
      <c r="DN115" s="374">
        <f t="shared" si="35"/>
        <v>0</v>
      </c>
      <c r="DO115" s="368"/>
      <c r="DP115" s="371" t="str">
        <f t="shared" si="46"/>
        <v/>
      </c>
      <c r="DQ115" s="374">
        <f t="shared" si="47"/>
        <v>0</v>
      </c>
      <c r="DR115" s="374">
        <f t="shared" si="36"/>
        <v>0</v>
      </c>
      <c r="DS115" s="374">
        <f t="shared" si="37"/>
        <v>0</v>
      </c>
      <c r="DT115" s="374">
        <f t="shared" si="48"/>
        <v>0</v>
      </c>
      <c r="DU115" s="374">
        <f t="shared" si="49"/>
        <v>0</v>
      </c>
      <c r="DV115" s="374">
        <f>Deduct_dependent * COUNTIFS(Part_8!$A:$A, $EV115)</f>
        <v>0</v>
      </c>
      <c r="DW115" s="374">
        <f t="shared" si="38"/>
        <v>0</v>
      </c>
      <c r="DX115" s="374">
        <f t="shared" si="39"/>
        <v>0</v>
      </c>
      <c r="DY115" s="374">
        <f t="shared" si="40"/>
        <v>0</v>
      </c>
      <c r="DZ115" s="374">
        <f t="shared" si="41"/>
        <v>0</v>
      </c>
      <c r="EA115" s="373"/>
      <c r="EB115" s="373"/>
      <c r="EC115" s="373"/>
      <c r="ED115" s="374" t="str">
        <f t="shared" si="50"/>
        <v/>
      </c>
      <c r="EE115" s="374"/>
      <c r="EF115" s="374" t="str">
        <f>IF(AND($AN115 = "", $AO115 = "", $AP115 = "", $AQ115 = "", $AR115 = "", $AS115 = "", $AT115 = "", $AU115 = "", $AV115 = "", $AW115 = "", $AX115 = "", $AY115 = "", $AZ115 = "", $BA115 = "", $BB115 = "",
$BD115= "", $BE115 = "", $BF115 = "", $BG115 = "", $BH115 = "", $BI115 = "", $BJ115 = "", $BK115 = "", $BL115 = "", $BM115 = "", $BN115 = "", $BO115 = "", $BP115 = "", $BQ115 = "", $BR115 = ""), "",
IF($DZ115 &lt;= Claim_for_Reimbursement_CAT!$F$24, Claim_for_Reimbursement_CAT!$H$24,
IF(AND($DZ115 &gt;= Claim_for_Reimbursement_CAT!$D$25, $DZ115 &lt;= Claim_for_Reimbursement_CAT!$F$25), Claim_for_Reimbursement_CAT!$H$25,
IF(AND($DZ115 &gt;= Claim_for_Reimbursement_CAT!$D$26, $DZ115 &lt;= Claim_for_Reimbursement_CAT!$F$26), Claim_for_Reimbursement_CAT!$H$26,
IF(AND($DZ115 &gt;= Claim_for_Reimbursement_CAT!$D$27, $DZ115 &lt;= Claim_for_Reimbursement_CAT!$F$27), Claim_for_Reimbursement_CAT!$H$27,
IF(AND($DZ115 &gt;= Claim_for_Reimbursement_CAT!$D$28, $DZ115 &lt;= Claim_for_Reimbursement_CAT!$F$28), Claim_for_Reimbursement_CAT!$H$28,
IF(AND($DZ115 &gt;= Claim_for_Reimbursement_CAT!$D$29, $DZ115 &lt;= Claim_for_Reimbursement_CAT!$F$29), Claim_for_Reimbursement_CAT!$H$29,
IF(AND($DZ115 &gt;= Claim_for_Reimbursement_CAT!$D$30, $DZ115 &lt;= Claim_for_Reimbursement_CAT!$F$30), Claim_for_Reimbursement_CAT!$H$30,
IF(AND($DZ115 &gt;= Claim_for_Reimbursement_CAT!$D$31, $DZ115 &lt;= Claim_for_Reimbursement_CAT!$F$31), Claim_for_Reimbursement_CAT!$H$31,
IF(AND($DZ115 &gt;= Claim_for_Reimbursement_CAT!$D$32, $DZ115 &lt;= Claim_for_Reimbursement_CAT!$F$32), Claim_for_Reimbursement_CAT!$H$32,
IF(AND($DZ115 &gt;= Claim_for_Reimbursement_CAT!$D$33, $DZ115 &lt;= Claim_for_Reimbursement_CAT!$F$33), Claim_for_Reimbursement_CAT!$H$33,
IF(AND($DZ115 &gt;= Claim_for_Reimbursement_CAT!$D$34, $DZ115 &lt;= Claim_for_Reimbursement_CAT!$F$34), Claim_for_Reimbursement_CAT!$H$34, Claim_for_Reimbursement_CAT!$H$35))))))))))))</f>
        <v/>
      </c>
      <c r="EG115" s="373"/>
      <c r="EH115" s="373"/>
      <c r="EI115" s="373"/>
      <c r="EJ115" s="373"/>
      <c r="EK115" s="373"/>
      <c r="EL115" s="368"/>
      <c r="EM115" s="373"/>
      <c r="EN115" s="373"/>
      <c r="ES115" s="376" t="str">
        <f t="shared" si="42"/>
        <v/>
      </c>
      <c r="ET115" s="377" t="str">
        <f t="shared" si="51"/>
        <v xml:space="preserve">    </v>
      </c>
      <c r="EU115" s="377" t="str">
        <f t="shared" si="52"/>
        <v/>
      </c>
      <c r="EV115" s="377" t="str">
        <f t="shared" si="53"/>
        <v xml:space="preserve">110   </v>
      </c>
      <c r="EW115" s="378" t="str">
        <f>IF($H115 = "", "",
IF(OR($H115 = Lists_and_controls!$AO$9, $H115 = Lists_and_controls!$AO$11, $H115 = Lists_and_controls!$AO$14, $H115 = Lists_and_controls!$AO$16), MAX(Day_30),
IF(OR($H115 = Lists_and_controls!$AO$6, $H115 = Lists_and_controls!$AO$8, $H115 = Lists_and_controls!$AO$10, $H115 = Lists_and_controls!$AO$12, $H115 = Lists_and_controls!$AO$13, $H115 = Lists_and_controls!$AO$15, $H115 = Lists_and_controls!$AO$17), MAX(Day_31),
IF($H115 = Lists_and_controls!$AO$7, IF(INDEX(Leap_Year_YN, MATCH($G115, Year_2, 0)) = 1, MAX(Day_Feb_LY), MAX(Day_Feb) )))))</f>
        <v/>
      </c>
      <c r="EX115" s="377" t="str">
        <f t="shared" si="54"/>
        <v xml:space="preserve">  </v>
      </c>
      <c r="EY115" s="378"/>
    </row>
    <row r="116" spans="1:155" s="321" customFormat="1" ht="14" hidden="1" x14ac:dyDescent="0.3">
      <c r="A116" s="367">
        <v>111</v>
      </c>
      <c r="B116" s="368"/>
      <c r="C116" s="368"/>
      <c r="D116" s="368"/>
      <c r="E116" s="368"/>
      <c r="F116" s="368"/>
      <c r="G116" s="368"/>
      <c r="H116" s="368"/>
      <c r="I116" s="368"/>
      <c r="J116" s="369" t="str">
        <f t="shared" si="30"/>
        <v/>
      </c>
      <c r="K116" s="370" t="str">
        <f t="shared" si="31"/>
        <v/>
      </c>
      <c r="L116" s="368"/>
      <c r="M116" s="368"/>
      <c r="N116" s="368"/>
      <c r="O116" s="368"/>
      <c r="P116" s="368"/>
      <c r="Q116" s="368"/>
      <c r="R116" s="368"/>
      <c r="S116" s="371" t="str">
        <f t="shared" si="43"/>
        <v/>
      </c>
      <c r="T116" s="368"/>
      <c r="U116" s="368"/>
      <c r="V116" s="372"/>
      <c r="W116" s="372"/>
      <c r="X116" s="368"/>
      <c r="Y116" s="372"/>
      <c r="Z116" s="368"/>
      <c r="AA116" s="368"/>
      <c r="AB116" s="368"/>
      <c r="AC116" s="368"/>
      <c r="AD116" s="368"/>
      <c r="AE116" s="368"/>
      <c r="AF116" s="368"/>
      <c r="AG116" s="368"/>
      <c r="AH116" s="368"/>
      <c r="AI116" s="368"/>
      <c r="AJ116" s="368"/>
      <c r="AK116" s="373"/>
      <c r="AL116" s="368"/>
      <c r="AM116" s="373"/>
      <c r="AN116" s="373"/>
      <c r="AO116" s="373"/>
      <c r="AP116" s="373"/>
      <c r="AQ116" s="373"/>
      <c r="AR116" s="373"/>
      <c r="AS116" s="373"/>
      <c r="AT116" s="373"/>
      <c r="AU116" s="373"/>
      <c r="AV116" s="373"/>
      <c r="AW116" s="373"/>
      <c r="AX116" s="373"/>
      <c r="AY116" s="373"/>
      <c r="AZ116" s="373"/>
      <c r="BA116" s="373"/>
      <c r="BB116" s="373"/>
      <c r="BC116" s="374">
        <f t="shared" si="44"/>
        <v>0</v>
      </c>
      <c r="BD116" s="373"/>
      <c r="BE116" s="373"/>
      <c r="BF116" s="373"/>
      <c r="BG116" s="373"/>
      <c r="BH116" s="373"/>
      <c r="BI116" s="373"/>
      <c r="BJ116" s="373"/>
      <c r="BK116" s="373"/>
      <c r="BL116" s="373"/>
      <c r="BM116" s="373"/>
      <c r="BN116" s="373"/>
      <c r="BO116" s="373"/>
      <c r="BP116" s="373"/>
      <c r="BQ116" s="373"/>
      <c r="BR116" s="373"/>
      <c r="BS116" s="374">
        <f t="shared" si="32"/>
        <v>0</v>
      </c>
      <c r="BT116" s="374">
        <f t="shared" si="58"/>
        <v>0</v>
      </c>
      <c r="BU116" s="374">
        <f t="shared" si="57"/>
        <v>0</v>
      </c>
      <c r="BV116" s="374">
        <f t="shared" si="57"/>
        <v>0</v>
      </c>
      <c r="BW116" s="374">
        <f t="shared" si="57"/>
        <v>0</v>
      </c>
      <c r="BX116" s="374">
        <f t="shared" si="57"/>
        <v>0</v>
      </c>
      <c r="BY116" s="374">
        <f t="shared" si="57"/>
        <v>0</v>
      </c>
      <c r="BZ116" s="374">
        <f t="shared" si="57"/>
        <v>0</v>
      </c>
      <c r="CA116" s="374">
        <f t="shared" si="57"/>
        <v>0</v>
      </c>
      <c r="CB116" s="374">
        <f t="shared" si="57"/>
        <v>0</v>
      </c>
      <c r="CC116" s="374">
        <f t="shared" si="57"/>
        <v>0</v>
      </c>
      <c r="CD116" s="374">
        <f t="shared" si="56"/>
        <v>0</v>
      </c>
      <c r="CE116" s="374">
        <f t="shared" si="56"/>
        <v>0</v>
      </c>
      <c r="CF116" s="374">
        <f t="shared" si="56"/>
        <v>0</v>
      </c>
      <c r="CG116" s="374">
        <f t="shared" si="56"/>
        <v>0</v>
      </c>
      <c r="CH116" s="374">
        <f t="shared" si="56"/>
        <v>0</v>
      </c>
      <c r="CI116" s="374">
        <f t="shared" si="56"/>
        <v>0</v>
      </c>
      <c r="CJ116" s="368"/>
      <c r="CK116" s="368"/>
      <c r="CL116" s="373"/>
      <c r="CM116" s="375"/>
      <c r="CN116" s="371" t="s">
        <v>176</v>
      </c>
      <c r="CO116" s="373"/>
      <c r="CP116" s="373"/>
      <c r="CQ116" s="374">
        <f t="shared" si="33"/>
        <v>0</v>
      </c>
      <c r="CR116" s="373"/>
      <c r="CS116" s="373"/>
      <c r="CT116" s="374">
        <f t="shared" si="34"/>
        <v>0</v>
      </c>
      <c r="CU116" s="375"/>
      <c r="CV116" s="368"/>
      <c r="CW116" s="368"/>
      <c r="CX116" s="368"/>
      <c r="CY116" s="368"/>
      <c r="CZ116" s="368"/>
      <c r="DA116" s="368"/>
      <c r="DB116" s="368"/>
      <c r="DC116" s="368"/>
      <c r="DD116" s="368"/>
      <c r="DE116" s="368"/>
      <c r="DF116" s="368"/>
      <c r="DG116" s="375"/>
      <c r="DH116" s="371" t="s">
        <v>176</v>
      </c>
      <c r="DI116" s="373"/>
      <c r="DJ116" s="373"/>
      <c r="DK116" s="374">
        <f t="shared" si="55"/>
        <v>0</v>
      </c>
      <c r="DL116" s="373"/>
      <c r="DM116" s="373"/>
      <c r="DN116" s="374">
        <f t="shared" si="35"/>
        <v>0</v>
      </c>
      <c r="DO116" s="368"/>
      <c r="DP116" s="371" t="str">
        <f t="shared" si="46"/>
        <v/>
      </c>
      <c r="DQ116" s="374">
        <f t="shared" si="47"/>
        <v>0</v>
      </c>
      <c r="DR116" s="374">
        <f t="shared" si="36"/>
        <v>0</v>
      </c>
      <c r="DS116" s="374">
        <f t="shared" si="37"/>
        <v>0</v>
      </c>
      <c r="DT116" s="374">
        <f t="shared" si="48"/>
        <v>0</v>
      </c>
      <c r="DU116" s="374">
        <f t="shared" si="49"/>
        <v>0</v>
      </c>
      <c r="DV116" s="374">
        <f>Deduct_dependent * COUNTIFS(Part_8!$A:$A, $EV116)</f>
        <v>0</v>
      </c>
      <c r="DW116" s="374">
        <f t="shared" si="38"/>
        <v>0</v>
      </c>
      <c r="DX116" s="374">
        <f t="shared" si="39"/>
        <v>0</v>
      </c>
      <c r="DY116" s="374">
        <f t="shared" si="40"/>
        <v>0</v>
      </c>
      <c r="DZ116" s="374">
        <f t="shared" si="41"/>
        <v>0</v>
      </c>
      <c r="EA116" s="373"/>
      <c r="EB116" s="373"/>
      <c r="EC116" s="373"/>
      <c r="ED116" s="374" t="str">
        <f t="shared" si="50"/>
        <v/>
      </c>
      <c r="EE116" s="374"/>
      <c r="EF116" s="374" t="str">
        <f>IF(AND($AN116 = "", $AO116 = "", $AP116 = "", $AQ116 = "", $AR116 = "", $AS116 = "", $AT116 = "", $AU116 = "", $AV116 = "", $AW116 = "", $AX116 = "", $AY116 = "", $AZ116 = "", $BA116 = "", $BB116 = "",
$BD116= "", $BE116 = "", $BF116 = "", $BG116 = "", $BH116 = "", $BI116 = "", $BJ116 = "", $BK116 = "", $BL116 = "", $BM116 = "", $BN116 = "", $BO116 = "", $BP116 = "", $BQ116 = "", $BR116 = ""), "",
IF($DZ116 &lt;= Claim_for_Reimbursement_CAT!$F$24, Claim_for_Reimbursement_CAT!$H$24,
IF(AND($DZ116 &gt;= Claim_for_Reimbursement_CAT!$D$25, $DZ116 &lt;= Claim_for_Reimbursement_CAT!$F$25), Claim_for_Reimbursement_CAT!$H$25,
IF(AND($DZ116 &gt;= Claim_for_Reimbursement_CAT!$D$26, $DZ116 &lt;= Claim_for_Reimbursement_CAT!$F$26), Claim_for_Reimbursement_CAT!$H$26,
IF(AND($DZ116 &gt;= Claim_for_Reimbursement_CAT!$D$27, $DZ116 &lt;= Claim_for_Reimbursement_CAT!$F$27), Claim_for_Reimbursement_CAT!$H$27,
IF(AND($DZ116 &gt;= Claim_for_Reimbursement_CAT!$D$28, $DZ116 &lt;= Claim_for_Reimbursement_CAT!$F$28), Claim_for_Reimbursement_CAT!$H$28,
IF(AND($DZ116 &gt;= Claim_for_Reimbursement_CAT!$D$29, $DZ116 &lt;= Claim_for_Reimbursement_CAT!$F$29), Claim_for_Reimbursement_CAT!$H$29,
IF(AND($DZ116 &gt;= Claim_for_Reimbursement_CAT!$D$30, $DZ116 &lt;= Claim_for_Reimbursement_CAT!$F$30), Claim_for_Reimbursement_CAT!$H$30,
IF(AND($DZ116 &gt;= Claim_for_Reimbursement_CAT!$D$31, $DZ116 &lt;= Claim_for_Reimbursement_CAT!$F$31), Claim_for_Reimbursement_CAT!$H$31,
IF(AND($DZ116 &gt;= Claim_for_Reimbursement_CAT!$D$32, $DZ116 &lt;= Claim_for_Reimbursement_CAT!$F$32), Claim_for_Reimbursement_CAT!$H$32,
IF(AND($DZ116 &gt;= Claim_for_Reimbursement_CAT!$D$33, $DZ116 &lt;= Claim_for_Reimbursement_CAT!$F$33), Claim_for_Reimbursement_CAT!$H$33,
IF(AND($DZ116 &gt;= Claim_for_Reimbursement_CAT!$D$34, $DZ116 &lt;= Claim_for_Reimbursement_CAT!$F$34), Claim_for_Reimbursement_CAT!$H$34, Claim_for_Reimbursement_CAT!$H$35))))))))))))</f>
        <v/>
      </c>
      <c r="EG116" s="373"/>
      <c r="EH116" s="373"/>
      <c r="EI116" s="373"/>
      <c r="EJ116" s="373"/>
      <c r="EK116" s="373"/>
      <c r="EL116" s="368"/>
      <c r="EM116" s="373"/>
      <c r="EN116" s="373"/>
      <c r="ES116" s="376" t="str">
        <f t="shared" si="42"/>
        <v/>
      </c>
      <c r="ET116" s="377" t="str">
        <f t="shared" si="51"/>
        <v xml:space="preserve">    </v>
      </c>
      <c r="EU116" s="377" t="str">
        <f t="shared" si="52"/>
        <v/>
      </c>
      <c r="EV116" s="377" t="str">
        <f t="shared" si="53"/>
        <v xml:space="preserve">111   </v>
      </c>
      <c r="EW116" s="378" t="str">
        <f>IF($H116 = "", "",
IF(OR($H116 = Lists_and_controls!$AO$9, $H116 = Lists_and_controls!$AO$11, $H116 = Lists_and_controls!$AO$14, $H116 = Lists_and_controls!$AO$16), MAX(Day_30),
IF(OR($H116 = Lists_and_controls!$AO$6, $H116 = Lists_and_controls!$AO$8, $H116 = Lists_and_controls!$AO$10, $H116 = Lists_and_controls!$AO$12, $H116 = Lists_and_controls!$AO$13, $H116 = Lists_and_controls!$AO$15, $H116 = Lists_and_controls!$AO$17), MAX(Day_31),
IF($H116 = Lists_and_controls!$AO$7, IF(INDEX(Leap_Year_YN, MATCH($G116, Year_2, 0)) = 1, MAX(Day_Feb_LY), MAX(Day_Feb) )))))</f>
        <v/>
      </c>
      <c r="EX116" s="377" t="str">
        <f t="shared" si="54"/>
        <v xml:space="preserve">  </v>
      </c>
      <c r="EY116" s="378"/>
    </row>
    <row r="117" spans="1:155" s="321" customFormat="1" ht="14" hidden="1" x14ac:dyDescent="0.3">
      <c r="A117" s="367">
        <v>112</v>
      </c>
      <c r="B117" s="368"/>
      <c r="C117" s="368"/>
      <c r="D117" s="368"/>
      <c r="E117" s="368"/>
      <c r="F117" s="368"/>
      <c r="G117" s="368"/>
      <c r="H117" s="368"/>
      <c r="I117" s="368"/>
      <c r="J117" s="369" t="str">
        <f t="shared" si="30"/>
        <v/>
      </c>
      <c r="K117" s="370" t="str">
        <f t="shared" si="31"/>
        <v/>
      </c>
      <c r="L117" s="368"/>
      <c r="M117" s="368"/>
      <c r="N117" s="368"/>
      <c r="O117" s="368"/>
      <c r="P117" s="368"/>
      <c r="Q117" s="368"/>
      <c r="R117" s="368"/>
      <c r="S117" s="371" t="str">
        <f t="shared" si="43"/>
        <v/>
      </c>
      <c r="T117" s="368"/>
      <c r="U117" s="368"/>
      <c r="V117" s="372"/>
      <c r="W117" s="372"/>
      <c r="X117" s="368"/>
      <c r="Y117" s="372"/>
      <c r="Z117" s="368"/>
      <c r="AA117" s="368"/>
      <c r="AB117" s="368"/>
      <c r="AC117" s="368"/>
      <c r="AD117" s="368"/>
      <c r="AE117" s="368"/>
      <c r="AF117" s="368"/>
      <c r="AG117" s="368"/>
      <c r="AH117" s="368"/>
      <c r="AI117" s="368"/>
      <c r="AJ117" s="368"/>
      <c r="AK117" s="373"/>
      <c r="AL117" s="368"/>
      <c r="AM117" s="373"/>
      <c r="AN117" s="373"/>
      <c r="AO117" s="373"/>
      <c r="AP117" s="373"/>
      <c r="AQ117" s="373"/>
      <c r="AR117" s="373"/>
      <c r="AS117" s="373"/>
      <c r="AT117" s="373"/>
      <c r="AU117" s="373"/>
      <c r="AV117" s="373"/>
      <c r="AW117" s="373"/>
      <c r="AX117" s="373"/>
      <c r="AY117" s="373"/>
      <c r="AZ117" s="373"/>
      <c r="BA117" s="373"/>
      <c r="BB117" s="373"/>
      <c r="BC117" s="374">
        <f t="shared" si="44"/>
        <v>0</v>
      </c>
      <c r="BD117" s="373"/>
      <c r="BE117" s="373"/>
      <c r="BF117" s="373"/>
      <c r="BG117" s="373"/>
      <c r="BH117" s="373"/>
      <c r="BI117" s="373"/>
      <c r="BJ117" s="373"/>
      <c r="BK117" s="373"/>
      <c r="BL117" s="373"/>
      <c r="BM117" s="373"/>
      <c r="BN117" s="373"/>
      <c r="BO117" s="373"/>
      <c r="BP117" s="373"/>
      <c r="BQ117" s="373"/>
      <c r="BR117" s="373"/>
      <c r="BS117" s="374">
        <f t="shared" si="32"/>
        <v>0</v>
      </c>
      <c r="BT117" s="374">
        <f t="shared" si="58"/>
        <v>0</v>
      </c>
      <c r="BU117" s="374">
        <f t="shared" si="57"/>
        <v>0</v>
      </c>
      <c r="BV117" s="374">
        <f t="shared" si="57"/>
        <v>0</v>
      </c>
      <c r="BW117" s="374">
        <f t="shared" si="57"/>
        <v>0</v>
      </c>
      <c r="BX117" s="374">
        <f t="shared" si="57"/>
        <v>0</v>
      </c>
      <c r="BY117" s="374">
        <f t="shared" si="57"/>
        <v>0</v>
      </c>
      <c r="BZ117" s="374">
        <f t="shared" si="57"/>
        <v>0</v>
      </c>
      <c r="CA117" s="374">
        <f t="shared" si="57"/>
        <v>0</v>
      </c>
      <c r="CB117" s="374">
        <f t="shared" si="57"/>
        <v>0</v>
      </c>
      <c r="CC117" s="374">
        <f t="shared" si="57"/>
        <v>0</v>
      </c>
      <c r="CD117" s="374">
        <f t="shared" si="56"/>
        <v>0</v>
      </c>
      <c r="CE117" s="374">
        <f t="shared" si="56"/>
        <v>0</v>
      </c>
      <c r="CF117" s="374">
        <f t="shared" si="56"/>
        <v>0</v>
      </c>
      <c r="CG117" s="374">
        <f t="shared" si="56"/>
        <v>0</v>
      </c>
      <c r="CH117" s="374">
        <f t="shared" si="56"/>
        <v>0</v>
      </c>
      <c r="CI117" s="374">
        <f t="shared" si="56"/>
        <v>0</v>
      </c>
      <c r="CJ117" s="368"/>
      <c r="CK117" s="368"/>
      <c r="CL117" s="373"/>
      <c r="CM117" s="375"/>
      <c r="CN117" s="371" t="s">
        <v>176</v>
      </c>
      <c r="CO117" s="373"/>
      <c r="CP117" s="373"/>
      <c r="CQ117" s="374">
        <f t="shared" si="33"/>
        <v>0</v>
      </c>
      <c r="CR117" s="373"/>
      <c r="CS117" s="373"/>
      <c r="CT117" s="374">
        <f t="shared" si="34"/>
        <v>0</v>
      </c>
      <c r="CU117" s="375"/>
      <c r="CV117" s="368"/>
      <c r="CW117" s="368"/>
      <c r="CX117" s="368"/>
      <c r="CY117" s="368"/>
      <c r="CZ117" s="368"/>
      <c r="DA117" s="368"/>
      <c r="DB117" s="368"/>
      <c r="DC117" s="368"/>
      <c r="DD117" s="368"/>
      <c r="DE117" s="368"/>
      <c r="DF117" s="368"/>
      <c r="DG117" s="375"/>
      <c r="DH117" s="371" t="s">
        <v>176</v>
      </c>
      <c r="DI117" s="373"/>
      <c r="DJ117" s="373"/>
      <c r="DK117" s="374">
        <f t="shared" si="55"/>
        <v>0</v>
      </c>
      <c r="DL117" s="373"/>
      <c r="DM117" s="373"/>
      <c r="DN117" s="374">
        <f t="shared" si="35"/>
        <v>0</v>
      </c>
      <c r="DO117" s="368"/>
      <c r="DP117" s="371" t="str">
        <f t="shared" si="46"/>
        <v/>
      </c>
      <c r="DQ117" s="374">
        <f t="shared" si="47"/>
        <v>0</v>
      </c>
      <c r="DR117" s="374">
        <f t="shared" si="36"/>
        <v>0</v>
      </c>
      <c r="DS117" s="374">
        <f t="shared" si="37"/>
        <v>0</v>
      </c>
      <c r="DT117" s="374">
        <f t="shared" si="48"/>
        <v>0</v>
      </c>
      <c r="DU117" s="374">
        <f t="shared" si="49"/>
        <v>0</v>
      </c>
      <c r="DV117" s="374">
        <f>Deduct_dependent * COUNTIFS(Part_8!$A:$A, $EV117)</f>
        <v>0</v>
      </c>
      <c r="DW117" s="374">
        <f t="shared" si="38"/>
        <v>0</v>
      </c>
      <c r="DX117" s="374">
        <f t="shared" si="39"/>
        <v>0</v>
      </c>
      <c r="DY117" s="374">
        <f t="shared" si="40"/>
        <v>0</v>
      </c>
      <c r="DZ117" s="374">
        <f t="shared" si="41"/>
        <v>0</v>
      </c>
      <c r="EA117" s="373"/>
      <c r="EB117" s="373"/>
      <c r="EC117" s="373"/>
      <c r="ED117" s="374" t="str">
        <f t="shared" si="50"/>
        <v/>
      </c>
      <c r="EE117" s="374"/>
      <c r="EF117" s="374" t="str">
        <f>IF(AND($AN117 = "", $AO117 = "", $AP117 = "", $AQ117 = "", $AR117 = "", $AS117 = "", $AT117 = "", $AU117 = "", $AV117 = "", $AW117 = "", $AX117 = "", $AY117 = "", $AZ117 = "", $BA117 = "", $BB117 = "",
$BD117= "", $BE117 = "", $BF117 = "", $BG117 = "", $BH117 = "", $BI117 = "", $BJ117 = "", $BK117 = "", $BL117 = "", $BM117 = "", $BN117 = "", $BO117 = "", $BP117 = "", $BQ117 = "", $BR117 = ""), "",
IF($DZ117 &lt;= Claim_for_Reimbursement_CAT!$F$24, Claim_for_Reimbursement_CAT!$H$24,
IF(AND($DZ117 &gt;= Claim_for_Reimbursement_CAT!$D$25, $DZ117 &lt;= Claim_for_Reimbursement_CAT!$F$25), Claim_for_Reimbursement_CAT!$H$25,
IF(AND($DZ117 &gt;= Claim_for_Reimbursement_CAT!$D$26, $DZ117 &lt;= Claim_for_Reimbursement_CAT!$F$26), Claim_for_Reimbursement_CAT!$H$26,
IF(AND($DZ117 &gt;= Claim_for_Reimbursement_CAT!$D$27, $DZ117 &lt;= Claim_for_Reimbursement_CAT!$F$27), Claim_for_Reimbursement_CAT!$H$27,
IF(AND($DZ117 &gt;= Claim_for_Reimbursement_CAT!$D$28, $DZ117 &lt;= Claim_for_Reimbursement_CAT!$F$28), Claim_for_Reimbursement_CAT!$H$28,
IF(AND($DZ117 &gt;= Claim_for_Reimbursement_CAT!$D$29, $DZ117 &lt;= Claim_for_Reimbursement_CAT!$F$29), Claim_for_Reimbursement_CAT!$H$29,
IF(AND($DZ117 &gt;= Claim_for_Reimbursement_CAT!$D$30, $DZ117 &lt;= Claim_for_Reimbursement_CAT!$F$30), Claim_for_Reimbursement_CAT!$H$30,
IF(AND($DZ117 &gt;= Claim_for_Reimbursement_CAT!$D$31, $DZ117 &lt;= Claim_for_Reimbursement_CAT!$F$31), Claim_for_Reimbursement_CAT!$H$31,
IF(AND($DZ117 &gt;= Claim_for_Reimbursement_CAT!$D$32, $DZ117 &lt;= Claim_for_Reimbursement_CAT!$F$32), Claim_for_Reimbursement_CAT!$H$32,
IF(AND($DZ117 &gt;= Claim_for_Reimbursement_CAT!$D$33, $DZ117 &lt;= Claim_for_Reimbursement_CAT!$F$33), Claim_for_Reimbursement_CAT!$H$33,
IF(AND($DZ117 &gt;= Claim_for_Reimbursement_CAT!$D$34, $DZ117 &lt;= Claim_for_Reimbursement_CAT!$F$34), Claim_for_Reimbursement_CAT!$H$34, Claim_for_Reimbursement_CAT!$H$35))))))))))))</f>
        <v/>
      </c>
      <c r="EG117" s="373"/>
      <c r="EH117" s="373"/>
      <c r="EI117" s="373"/>
      <c r="EJ117" s="373"/>
      <c r="EK117" s="373"/>
      <c r="EL117" s="368"/>
      <c r="EM117" s="373"/>
      <c r="EN117" s="373"/>
      <c r="ES117" s="376" t="str">
        <f t="shared" si="42"/>
        <v/>
      </c>
      <c r="ET117" s="377" t="str">
        <f t="shared" si="51"/>
        <v xml:space="preserve">    </v>
      </c>
      <c r="EU117" s="377" t="str">
        <f t="shared" si="52"/>
        <v/>
      </c>
      <c r="EV117" s="377" t="str">
        <f t="shared" si="53"/>
        <v xml:space="preserve">112   </v>
      </c>
      <c r="EW117" s="378" t="str">
        <f>IF($H117 = "", "",
IF(OR($H117 = Lists_and_controls!$AO$9, $H117 = Lists_and_controls!$AO$11, $H117 = Lists_and_controls!$AO$14, $H117 = Lists_and_controls!$AO$16), MAX(Day_30),
IF(OR($H117 = Lists_and_controls!$AO$6, $H117 = Lists_and_controls!$AO$8, $H117 = Lists_and_controls!$AO$10, $H117 = Lists_and_controls!$AO$12, $H117 = Lists_and_controls!$AO$13, $H117 = Lists_and_controls!$AO$15, $H117 = Lists_and_controls!$AO$17), MAX(Day_31),
IF($H117 = Lists_and_controls!$AO$7, IF(INDEX(Leap_Year_YN, MATCH($G117, Year_2, 0)) = 1, MAX(Day_Feb_LY), MAX(Day_Feb) )))))</f>
        <v/>
      </c>
      <c r="EX117" s="377" t="str">
        <f t="shared" si="54"/>
        <v xml:space="preserve">  </v>
      </c>
      <c r="EY117" s="378"/>
    </row>
    <row r="118" spans="1:155" s="321" customFormat="1" ht="14" hidden="1" x14ac:dyDescent="0.3">
      <c r="A118" s="367">
        <v>113</v>
      </c>
      <c r="B118" s="368"/>
      <c r="C118" s="368"/>
      <c r="D118" s="368"/>
      <c r="E118" s="368"/>
      <c r="F118" s="368"/>
      <c r="G118" s="368"/>
      <c r="H118" s="368"/>
      <c r="I118" s="368"/>
      <c r="J118" s="369" t="str">
        <f t="shared" si="30"/>
        <v/>
      </c>
      <c r="K118" s="370" t="str">
        <f t="shared" si="31"/>
        <v/>
      </c>
      <c r="L118" s="368"/>
      <c r="M118" s="368"/>
      <c r="N118" s="368"/>
      <c r="O118" s="368"/>
      <c r="P118" s="368"/>
      <c r="Q118" s="368"/>
      <c r="R118" s="368"/>
      <c r="S118" s="371" t="str">
        <f t="shared" si="43"/>
        <v/>
      </c>
      <c r="T118" s="368"/>
      <c r="U118" s="368"/>
      <c r="V118" s="372"/>
      <c r="W118" s="372"/>
      <c r="X118" s="368"/>
      <c r="Y118" s="372"/>
      <c r="Z118" s="368"/>
      <c r="AA118" s="368"/>
      <c r="AB118" s="368"/>
      <c r="AC118" s="368"/>
      <c r="AD118" s="368"/>
      <c r="AE118" s="368"/>
      <c r="AF118" s="368"/>
      <c r="AG118" s="368"/>
      <c r="AH118" s="368"/>
      <c r="AI118" s="368"/>
      <c r="AJ118" s="368"/>
      <c r="AK118" s="373"/>
      <c r="AL118" s="368"/>
      <c r="AM118" s="373"/>
      <c r="AN118" s="373"/>
      <c r="AO118" s="373"/>
      <c r="AP118" s="373"/>
      <c r="AQ118" s="373"/>
      <c r="AR118" s="373"/>
      <c r="AS118" s="373"/>
      <c r="AT118" s="373"/>
      <c r="AU118" s="373"/>
      <c r="AV118" s="373"/>
      <c r="AW118" s="373"/>
      <c r="AX118" s="373"/>
      <c r="AY118" s="373"/>
      <c r="AZ118" s="373"/>
      <c r="BA118" s="373"/>
      <c r="BB118" s="373"/>
      <c r="BC118" s="374">
        <f t="shared" si="44"/>
        <v>0</v>
      </c>
      <c r="BD118" s="373"/>
      <c r="BE118" s="373"/>
      <c r="BF118" s="373"/>
      <c r="BG118" s="373"/>
      <c r="BH118" s="373"/>
      <c r="BI118" s="373"/>
      <c r="BJ118" s="373"/>
      <c r="BK118" s="373"/>
      <c r="BL118" s="373"/>
      <c r="BM118" s="373"/>
      <c r="BN118" s="373"/>
      <c r="BO118" s="373"/>
      <c r="BP118" s="373"/>
      <c r="BQ118" s="373"/>
      <c r="BR118" s="373"/>
      <c r="BS118" s="374">
        <f t="shared" si="32"/>
        <v>0</v>
      </c>
      <c r="BT118" s="374">
        <f t="shared" si="58"/>
        <v>0</v>
      </c>
      <c r="BU118" s="374">
        <f t="shared" si="57"/>
        <v>0</v>
      </c>
      <c r="BV118" s="374">
        <f t="shared" si="57"/>
        <v>0</v>
      </c>
      <c r="BW118" s="374">
        <f t="shared" si="57"/>
        <v>0</v>
      </c>
      <c r="BX118" s="374">
        <f t="shared" si="57"/>
        <v>0</v>
      </c>
      <c r="BY118" s="374">
        <f t="shared" si="57"/>
        <v>0</v>
      </c>
      <c r="BZ118" s="374">
        <f t="shared" si="57"/>
        <v>0</v>
      </c>
      <c r="CA118" s="374">
        <f t="shared" si="57"/>
        <v>0</v>
      </c>
      <c r="CB118" s="374">
        <f t="shared" si="57"/>
        <v>0</v>
      </c>
      <c r="CC118" s="374">
        <f t="shared" si="57"/>
        <v>0</v>
      </c>
      <c r="CD118" s="374">
        <f t="shared" si="56"/>
        <v>0</v>
      </c>
      <c r="CE118" s="374">
        <f t="shared" si="56"/>
        <v>0</v>
      </c>
      <c r="CF118" s="374">
        <f t="shared" si="56"/>
        <v>0</v>
      </c>
      <c r="CG118" s="374">
        <f t="shared" si="56"/>
        <v>0</v>
      </c>
      <c r="CH118" s="374">
        <f t="shared" si="56"/>
        <v>0</v>
      </c>
      <c r="CI118" s="374">
        <f t="shared" si="56"/>
        <v>0</v>
      </c>
      <c r="CJ118" s="368"/>
      <c r="CK118" s="368"/>
      <c r="CL118" s="373"/>
      <c r="CM118" s="375"/>
      <c r="CN118" s="371" t="s">
        <v>176</v>
      </c>
      <c r="CO118" s="373"/>
      <c r="CP118" s="373"/>
      <c r="CQ118" s="374">
        <f t="shared" si="33"/>
        <v>0</v>
      </c>
      <c r="CR118" s="373"/>
      <c r="CS118" s="373"/>
      <c r="CT118" s="374">
        <f t="shared" si="34"/>
        <v>0</v>
      </c>
      <c r="CU118" s="375"/>
      <c r="CV118" s="368"/>
      <c r="CW118" s="368"/>
      <c r="CX118" s="368"/>
      <c r="CY118" s="368"/>
      <c r="CZ118" s="368"/>
      <c r="DA118" s="368"/>
      <c r="DB118" s="368"/>
      <c r="DC118" s="368"/>
      <c r="DD118" s="368"/>
      <c r="DE118" s="368"/>
      <c r="DF118" s="368"/>
      <c r="DG118" s="375"/>
      <c r="DH118" s="371" t="s">
        <v>176</v>
      </c>
      <c r="DI118" s="373"/>
      <c r="DJ118" s="373"/>
      <c r="DK118" s="374">
        <f t="shared" si="55"/>
        <v>0</v>
      </c>
      <c r="DL118" s="373"/>
      <c r="DM118" s="373"/>
      <c r="DN118" s="374">
        <f t="shared" si="35"/>
        <v>0</v>
      </c>
      <c r="DO118" s="368"/>
      <c r="DP118" s="371" t="str">
        <f t="shared" si="46"/>
        <v/>
      </c>
      <c r="DQ118" s="374">
        <f t="shared" si="47"/>
        <v>0</v>
      </c>
      <c r="DR118" s="374">
        <f t="shared" si="36"/>
        <v>0</v>
      </c>
      <c r="DS118" s="374">
        <f t="shared" si="37"/>
        <v>0</v>
      </c>
      <c r="DT118" s="374">
        <f t="shared" si="48"/>
        <v>0</v>
      </c>
      <c r="DU118" s="374">
        <f t="shared" si="49"/>
        <v>0</v>
      </c>
      <c r="DV118" s="374">
        <f>Deduct_dependent * COUNTIFS(Part_8!$A:$A, $EV118)</f>
        <v>0</v>
      </c>
      <c r="DW118" s="374">
        <f t="shared" si="38"/>
        <v>0</v>
      </c>
      <c r="DX118" s="374">
        <f t="shared" si="39"/>
        <v>0</v>
      </c>
      <c r="DY118" s="374">
        <f t="shared" si="40"/>
        <v>0</v>
      </c>
      <c r="DZ118" s="374">
        <f t="shared" si="41"/>
        <v>0</v>
      </c>
      <c r="EA118" s="373"/>
      <c r="EB118" s="373"/>
      <c r="EC118" s="373"/>
      <c r="ED118" s="374" t="str">
        <f t="shared" si="50"/>
        <v/>
      </c>
      <c r="EE118" s="374"/>
      <c r="EF118" s="374" t="str">
        <f>IF(AND($AN118 = "", $AO118 = "", $AP118 = "", $AQ118 = "", $AR118 = "", $AS118 = "", $AT118 = "", $AU118 = "", $AV118 = "", $AW118 = "", $AX118 = "", $AY118 = "", $AZ118 = "", $BA118 = "", $BB118 = "",
$BD118= "", $BE118 = "", $BF118 = "", $BG118 = "", $BH118 = "", $BI118 = "", $BJ118 = "", $BK118 = "", $BL118 = "", $BM118 = "", $BN118 = "", $BO118 = "", $BP118 = "", $BQ118 = "", $BR118 = ""), "",
IF($DZ118 &lt;= Claim_for_Reimbursement_CAT!$F$24, Claim_for_Reimbursement_CAT!$H$24,
IF(AND($DZ118 &gt;= Claim_for_Reimbursement_CAT!$D$25, $DZ118 &lt;= Claim_for_Reimbursement_CAT!$F$25), Claim_for_Reimbursement_CAT!$H$25,
IF(AND($DZ118 &gt;= Claim_for_Reimbursement_CAT!$D$26, $DZ118 &lt;= Claim_for_Reimbursement_CAT!$F$26), Claim_for_Reimbursement_CAT!$H$26,
IF(AND($DZ118 &gt;= Claim_for_Reimbursement_CAT!$D$27, $DZ118 &lt;= Claim_for_Reimbursement_CAT!$F$27), Claim_for_Reimbursement_CAT!$H$27,
IF(AND($DZ118 &gt;= Claim_for_Reimbursement_CAT!$D$28, $DZ118 &lt;= Claim_for_Reimbursement_CAT!$F$28), Claim_for_Reimbursement_CAT!$H$28,
IF(AND($DZ118 &gt;= Claim_for_Reimbursement_CAT!$D$29, $DZ118 &lt;= Claim_for_Reimbursement_CAT!$F$29), Claim_for_Reimbursement_CAT!$H$29,
IF(AND($DZ118 &gt;= Claim_for_Reimbursement_CAT!$D$30, $DZ118 &lt;= Claim_for_Reimbursement_CAT!$F$30), Claim_for_Reimbursement_CAT!$H$30,
IF(AND($DZ118 &gt;= Claim_for_Reimbursement_CAT!$D$31, $DZ118 &lt;= Claim_for_Reimbursement_CAT!$F$31), Claim_for_Reimbursement_CAT!$H$31,
IF(AND($DZ118 &gt;= Claim_for_Reimbursement_CAT!$D$32, $DZ118 &lt;= Claim_for_Reimbursement_CAT!$F$32), Claim_for_Reimbursement_CAT!$H$32,
IF(AND($DZ118 &gt;= Claim_for_Reimbursement_CAT!$D$33, $DZ118 &lt;= Claim_for_Reimbursement_CAT!$F$33), Claim_for_Reimbursement_CAT!$H$33,
IF(AND($DZ118 &gt;= Claim_for_Reimbursement_CAT!$D$34, $DZ118 &lt;= Claim_for_Reimbursement_CAT!$F$34), Claim_for_Reimbursement_CAT!$H$34, Claim_for_Reimbursement_CAT!$H$35))))))))))))</f>
        <v/>
      </c>
      <c r="EG118" s="373"/>
      <c r="EH118" s="373"/>
      <c r="EI118" s="373"/>
      <c r="EJ118" s="373"/>
      <c r="EK118" s="373"/>
      <c r="EL118" s="368"/>
      <c r="EM118" s="373"/>
      <c r="EN118" s="373"/>
      <c r="ES118" s="376" t="str">
        <f t="shared" si="42"/>
        <v/>
      </c>
      <c r="ET118" s="377" t="str">
        <f t="shared" si="51"/>
        <v xml:space="preserve">    </v>
      </c>
      <c r="EU118" s="377" t="str">
        <f t="shared" si="52"/>
        <v/>
      </c>
      <c r="EV118" s="377" t="str">
        <f t="shared" si="53"/>
        <v xml:space="preserve">113   </v>
      </c>
      <c r="EW118" s="378" t="str">
        <f>IF($H118 = "", "",
IF(OR($H118 = Lists_and_controls!$AO$9, $H118 = Lists_and_controls!$AO$11, $H118 = Lists_and_controls!$AO$14, $H118 = Lists_and_controls!$AO$16), MAX(Day_30),
IF(OR($H118 = Lists_and_controls!$AO$6, $H118 = Lists_and_controls!$AO$8, $H118 = Lists_and_controls!$AO$10, $H118 = Lists_and_controls!$AO$12, $H118 = Lists_and_controls!$AO$13, $H118 = Lists_and_controls!$AO$15, $H118 = Lists_and_controls!$AO$17), MAX(Day_31),
IF($H118 = Lists_and_controls!$AO$7, IF(INDEX(Leap_Year_YN, MATCH($G118, Year_2, 0)) = 1, MAX(Day_Feb_LY), MAX(Day_Feb) )))))</f>
        <v/>
      </c>
      <c r="EX118" s="377" t="str">
        <f t="shared" si="54"/>
        <v xml:space="preserve">  </v>
      </c>
      <c r="EY118" s="378"/>
    </row>
    <row r="119" spans="1:155" s="321" customFormat="1" ht="14" hidden="1" x14ac:dyDescent="0.3">
      <c r="A119" s="367">
        <v>114</v>
      </c>
      <c r="B119" s="368"/>
      <c r="C119" s="368"/>
      <c r="D119" s="368"/>
      <c r="E119" s="368"/>
      <c r="F119" s="368"/>
      <c r="G119" s="368"/>
      <c r="H119" s="368"/>
      <c r="I119" s="368"/>
      <c r="J119" s="369" t="str">
        <f t="shared" si="30"/>
        <v/>
      </c>
      <c r="K119" s="370" t="str">
        <f t="shared" si="31"/>
        <v/>
      </c>
      <c r="L119" s="368"/>
      <c r="M119" s="368"/>
      <c r="N119" s="368"/>
      <c r="O119" s="368"/>
      <c r="P119" s="368"/>
      <c r="Q119" s="368"/>
      <c r="R119" s="368"/>
      <c r="S119" s="371" t="str">
        <f t="shared" si="43"/>
        <v/>
      </c>
      <c r="T119" s="368"/>
      <c r="U119" s="368"/>
      <c r="V119" s="372"/>
      <c r="W119" s="372"/>
      <c r="X119" s="368"/>
      <c r="Y119" s="372"/>
      <c r="Z119" s="368"/>
      <c r="AA119" s="368"/>
      <c r="AB119" s="368"/>
      <c r="AC119" s="368"/>
      <c r="AD119" s="368"/>
      <c r="AE119" s="368"/>
      <c r="AF119" s="368"/>
      <c r="AG119" s="368"/>
      <c r="AH119" s="368"/>
      <c r="AI119" s="368"/>
      <c r="AJ119" s="368"/>
      <c r="AK119" s="373"/>
      <c r="AL119" s="368"/>
      <c r="AM119" s="373"/>
      <c r="AN119" s="373"/>
      <c r="AO119" s="373"/>
      <c r="AP119" s="373"/>
      <c r="AQ119" s="373"/>
      <c r="AR119" s="373"/>
      <c r="AS119" s="373"/>
      <c r="AT119" s="373"/>
      <c r="AU119" s="373"/>
      <c r="AV119" s="373"/>
      <c r="AW119" s="373"/>
      <c r="AX119" s="373"/>
      <c r="AY119" s="373"/>
      <c r="AZ119" s="373"/>
      <c r="BA119" s="373"/>
      <c r="BB119" s="373"/>
      <c r="BC119" s="374">
        <f t="shared" si="44"/>
        <v>0</v>
      </c>
      <c r="BD119" s="373"/>
      <c r="BE119" s="373"/>
      <c r="BF119" s="373"/>
      <c r="BG119" s="373"/>
      <c r="BH119" s="373"/>
      <c r="BI119" s="373"/>
      <c r="BJ119" s="373"/>
      <c r="BK119" s="373"/>
      <c r="BL119" s="373"/>
      <c r="BM119" s="373"/>
      <c r="BN119" s="373"/>
      <c r="BO119" s="373"/>
      <c r="BP119" s="373"/>
      <c r="BQ119" s="373"/>
      <c r="BR119" s="373"/>
      <c r="BS119" s="374">
        <f t="shared" si="32"/>
        <v>0</v>
      </c>
      <c r="BT119" s="374">
        <f t="shared" si="58"/>
        <v>0</v>
      </c>
      <c r="BU119" s="374">
        <f t="shared" si="57"/>
        <v>0</v>
      </c>
      <c r="BV119" s="374">
        <f t="shared" si="57"/>
        <v>0</v>
      </c>
      <c r="BW119" s="374">
        <f t="shared" si="57"/>
        <v>0</v>
      </c>
      <c r="BX119" s="374">
        <f t="shared" si="57"/>
        <v>0</v>
      </c>
      <c r="BY119" s="374">
        <f t="shared" si="57"/>
        <v>0</v>
      </c>
      <c r="BZ119" s="374">
        <f t="shared" si="57"/>
        <v>0</v>
      </c>
      <c r="CA119" s="374">
        <f t="shared" si="57"/>
        <v>0</v>
      </c>
      <c r="CB119" s="374">
        <f t="shared" si="57"/>
        <v>0</v>
      </c>
      <c r="CC119" s="374">
        <f t="shared" si="57"/>
        <v>0</v>
      </c>
      <c r="CD119" s="374">
        <f t="shared" si="56"/>
        <v>0</v>
      </c>
      <c r="CE119" s="374">
        <f t="shared" si="56"/>
        <v>0</v>
      </c>
      <c r="CF119" s="374">
        <f t="shared" si="56"/>
        <v>0</v>
      </c>
      <c r="CG119" s="374">
        <f t="shared" si="56"/>
        <v>0</v>
      </c>
      <c r="CH119" s="374">
        <f t="shared" si="56"/>
        <v>0</v>
      </c>
      <c r="CI119" s="374">
        <f t="shared" si="56"/>
        <v>0</v>
      </c>
      <c r="CJ119" s="368"/>
      <c r="CK119" s="368"/>
      <c r="CL119" s="373"/>
      <c r="CM119" s="375"/>
      <c r="CN119" s="371" t="s">
        <v>176</v>
      </c>
      <c r="CO119" s="373"/>
      <c r="CP119" s="373"/>
      <c r="CQ119" s="374">
        <f t="shared" si="33"/>
        <v>0</v>
      </c>
      <c r="CR119" s="373"/>
      <c r="CS119" s="373"/>
      <c r="CT119" s="374">
        <f t="shared" si="34"/>
        <v>0</v>
      </c>
      <c r="CU119" s="375"/>
      <c r="CV119" s="368"/>
      <c r="CW119" s="368"/>
      <c r="CX119" s="368"/>
      <c r="CY119" s="368"/>
      <c r="CZ119" s="368"/>
      <c r="DA119" s="368"/>
      <c r="DB119" s="368"/>
      <c r="DC119" s="368"/>
      <c r="DD119" s="368"/>
      <c r="DE119" s="368"/>
      <c r="DF119" s="368"/>
      <c r="DG119" s="375"/>
      <c r="DH119" s="371" t="s">
        <v>176</v>
      </c>
      <c r="DI119" s="373"/>
      <c r="DJ119" s="373"/>
      <c r="DK119" s="374">
        <f t="shared" si="55"/>
        <v>0</v>
      </c>
      <c r="DL119" s="373"/>
      <c r="DM119" s="373"/>
      <c r="DN119" s="374">
        <f t="shared" si="35"/>
        <v>0</v>
      </c>
      <c r="DO119" s="368"/>
      <c r="DP119" s="371" t="str">
        <f t="shared" si="46"/>
        <v/>
      </c>
      <c r="DQ119" s="374">
        <f t="shared" si="47"/>
        <v>0</v>
      </c>
      <c r="DR119" s="374">
        <f t="shared" si="36"/>
        <v>0</v>
      </c>
      <c r="DS119" s="374">
        <f t="shared" si="37"/>
        <v>0</v>
      </c>
      <c r="DT119" s="374">
        <f t="shared" si="48"/>
        <v>0</v>
      </c>
      <c r="DU119" s="374">
        <f t="shared" si="49"/>
        <v>0</v>
      </c>
      <c r="DV119" s="374">
        <f>Deduct_dependent * COUNTIFS(Part_8!$A:$A, $EV119)</f>
        <v>0</v>
      </c>
      <c r="DW119" s="374">
        <f t="shared" si="38"/>
        <v>0</v>
      </c>
      <c r="DX119" s="374">
        <f t="shared" si="39"/>
        <v>0</v>
      </c>
      <c r="DY119" s="374">
        <f t="shared" si="40"/>
        <v>0</v>
      </c>
      <c r="DZ119" s="374">
        <f t="shared" si="41"/>
        <v>0</v>
      </c>
      <c r="EA119" s="373"/>
      <c r="EB119" s="373"/>
      <c r="EC119" s="373"/>
      <c r="ED119" s="374" t="str">
        <f t="shared" si="50"/>
        <v/>
      </c>
      <c r="EE119" s="374"/>
      <c r="EF119" s="374" t="str">
        <f>IF(AND($AN119 = "", $AO119 = "", $AP119 = "", $AQ119 = "", $AR119 = "", $AS119 = "", $AT119 = "", $AU119 = "", $AV119 = "", $AW119 = "", $AX119 = "", $AY119 = "", $AZ119 = "", $BA119 = "", $BB119 = "",
$BD119= "", $BE119 = "", $BF119 = "", $BG119 = "", $BH119 = "", $BI119 = "", $BJ119 = "", $BK119 = "", $BL119 = "", $BM119 = "", $BN119 = "", $BO119 = "", $BP119 = "", $BQ119 = "", $BR119 = ""), "",
IF($DZ119 &lt;= Claim_for_Reimbursement_CAT!$F$24, Claim_for_Reimbursement_CAT!$H$24,
IF(AND($DZ119 &gt;= Claim_for_Reimbursement_CAT!$D$25, $DZ119 &lt;= Claim_for_Reimbursement_CAT!$F$25), Claim_for_Reimbursement_CAT!$H$25,
IF(AND($DZ119 &gt;= Claim_for_Reimbursement_CAT!$D$26, $DZ119 &lt;= Claim_for_Reimbursement_CAT!$F$26), Claim_for_Reimbursement_CAT!$H$26,
IF(AND($DZ119 &gt;= Claim_for_Reimbursement_CAT!$D$27, $DZ119 &lt;= Claim_for_Reimbursement_CAT!$F$27), Claim_for_Reimbursement_CAT!$H$27,
IF(AND($DZ119 &gt;= Claim_for_Reimbursement_CAT!$D$28, $DZ119 &lt;= Claim_for_Reimbursement_CAT!$F$28), Claim_for_Reimbursement_CAT!$H$28,
IF(AND($DZ119 &gt;= Claim_for_Reimbursement_CAT!$D$29, $DZ119 &lt;= Claim_for_Reimbursement_CAT!$F$29), Claim_for_Reimbursement_CAT!$H$29,
IF(AND($DZ119 &gt;= Claim_for_Reimbursement_CAT!$D$30, $DZ119 &lt;= Claim_for_Reimbursement_CAT!$F$30), Claim_for_Reimbursement_CAT!$H$30,
IF(AND($DZ119 &gt;= Claim_for_Reimbursement_CAT!$D$31, $DZ119 &lt;= Claim_for_Reimbursement_CAT!$F$31), Claim_for_Reimbursement_CAT!$H$31,
IF(AND($DZ119 &gt;= Claim_for_Reimbursement_CAT!$D$32, $DZ119 &lt;= Claim_for_Reimbursement_CAT!$F$32), Claim_for_Reimbursement_CAT!$H$32,
IF(AND($DZ119 &gt;= Claim_for_Reimbursement_CAT!$D$33, $DZ119 &lt;= Claim_for_Reimbursement_CAT!$F$33), Claim_for_Reimbursement_CAT!$H$33,
IF(AND($DZ119 &gt;= Claim_for_Reimbursement_CAT!$D$34, $DZ119 &lt;= Claim_for_Reimbursement_CAT!$F$34), Claim_for_Reimbursement_CAT!$H$34, Claim_for_Reimbursement_CAT!$H$35))))))))))))</f>
        <v/>
      </c>
      <c r="EG119" s="373"/>
      <c r="EH119" s="373"/>
      <c r="EI119" s="373"/>
      <c r="EJ119" s="373"/>
      <c r="EK119" s="373"/>
      <c r="EL119" s="368"/>
      <c r="EM119" s="373"/>
      <c r="EN119" s="373"/>
      <c r="ES119" s="376" t="str">
        <f t="shared" si="42"/>
        <v/>
      </c>
      <c r="ET119" s="377" t="str">
        <f t="shared" si="51"/>
        <v xml:space="preserve">    </v>
      </c>
      <c r="EU119" s="377" t="str">
        <f t="shared" si="52"/>
        <v/>
      </c>
      <c r="EV119" s="377" t="str">
        <f t="shared" si="53"/>
        <v xml:space="preserve">114   </v>
      </c>
      <c r="EW119" s="378" t="str">
        <f>IF($H119 = "", "",
IF(OR($H119 = Lists_and_controls!$AO$9, $H119 = Lists_and_controls!$AO$11, $H119 = Lists_and_controls!$AO$14, $H119 = Lists_and_controls!$AO$16), MAX(Day_30),
IF(OR($H119 = Lists_and_controls!$AO$6, $H119 = Lists_and_controls!$AO$8, $H119 = Lists_and_controls!$AO$10, $H119 = Lists_and_controls!$AO$12, $H119 = Lists_and_controls!$AO$13, $H119 = Lists_and_controls!$AO$15, $H119 = Lists_and_controls!$AO$17), MAX(Day_31),
IF($H119 = Lists_and_controls!$AO$7, IF(INDEX(Leap_Year_YN, MATCH($G119, Year_2, 0)) = 1, MAX(Day_Feb_LY), MAX(Day_Feb) )))))</f>
        <v/>
      </c>
      <c r="EX119" s="377" t="str">
        <f t="shared" si="54"/>
        <v xml:space="preserve">  </v>
      </c>
      <c r="EY119" s="378"/>
    </row>
    <row r="120" spans="1:155" s="321" customFormat="1" ht="14" hidden="1" x14ac:dyDescent="0.3">
      <c r="A120" s="367">
        <v>115</v>
      </c>
      <c r="B120" s="368"/>
      <c r="C120" s="368"/>
      <c r="D120" s="368"/>
      <c r="E120" s="368"/>
      <c r="F120" s="368"/>
      <c r="G120" s="368"/>
      <c r="H120" s="368"/>
      <c r="I120" s="368"/>
      <c r="J120" s="369" t="str">
        <f t="shared" si="30"/>
        <v/>
      </c>
      <c r="K120" s="370" t="str">
        <f t="shared" si="31"/>
        <v/>
      </c>
      <c r="L120" s="368"/>
      <c r="M120" s="368"/>
      <c r="N120" s="368"/>
      <c r="O120" s="368"/>
      <c r="P120" s="368"/>
      <c r="Q120" s="368"/>
      <c r="R120" s="368"/>
      <c r="S120" s="371" t="str">
        <f t="shared" si="43"/>
        <v/>
      </c>
      <c r="T120" s="368"/>
      <c r="U120" s="368"/>
      <c r="V120" s="372"/>
      <c r="W120" s="372"/>
      <c r="X120" s="368"/>
      <c r="Y120" s="372"/>
      <c r="Z120" s="368"/>
      <c r="AA120" s="368"/>
      <c r="AB120" s="368"/>
      <c r="AC120" s="368"/>
      <c r="AD120" s="368"/>
      <c r="AE120" s="368"/>
      <c r="AF120" s="368"/>
      <c r="AG120" s="368"/>
      <c r="AH120" s="368"/>
      <c r="AI120" s="368"/>
      <c r="AJ120" s="368"/>
      <c r="AK120" s="373"/>
      <c r="AL120" s="368"/>
      <c r="AM120" s="373"/>
      <c r="AN120" s="373"/>
      <c r="AO120" s="373"/>
      <c r="AP120" s="373"/>
      <c r="AQ120" s="373"/>
      <c r="AR120" s="373"/>
      <c r="AS120" s="373"/>
      <c r="AT120" s="373"/>
      <c r="AU120" s="373"/>
      <c r="AV120" s="373"/>
      <c r="AW120" s="373"/>
      <c r="AX120" s="373"/>
      <c r="AY120" s="373"/>
      <c r="AZ120" s="373"/>
      <c r="BA120" s="373"/>
      <c r="BB120" s="373"/>
      <c r="BC120" s="374">
        <f t="shared" si="44"/>
        <v>0</v>
      </c>
      <c r="BD120" s="373"/>
      <c r="BE120" s="373"/>
      <c r="BF120" s="373"/>
      <c r="BG120" s="373"/>
      <c r="BH120" s="373"/>
      <c r="BI120" s="373"/>
      <c r="BJ120" s="373"/>
      <c r="BK120" s="373"/>
      <c r="BL120" s="373"/>
      <c r="BM120" s="373"/>
      <c r="BN120" s="373"/>
      <c r="BO120" s="373"/>
      <c r="BP120" s="373"/>
      <c r="BQ120" s="373"/>
      <c r="BR120" s="373"/>
      <c r="BS120" s="374">
        <f t="shared" si="32"/>
        <v>0</v>
      </c>
      <c r="BT120" s="374">
        <f t="shared" si="58"/>
        <v>0</v>
      </c>
      <c r="BU120" s="374">
        <f t="shared" si="57"/>
        <v>0</v>
      </c>
      <c r="BV120" s="374">
        <f t="shared" si="57"/>
        <v>0</v>
      </c>
      <c r="BW120" s="374">
        <f t="shared" si="57"/>
        <v>0</v>
      </c>
      <c r="BX120" s="374">
        <f t="shared" si="57"/>
        <v>0</v>
      </c>
      <c r="BY120" s="374">
        <f t="shared" si="57"/>
        <v>0</v>
      </c>
      <c r="BZ120" s="374">
        <f t="shared" si="57"/>
        <v>0</v>
      </c>
      <c r="CA120" s="374">
        <f t="shared" si="57"/>
        <v>0</v>
      </c>
      <c r="CB120" s="374">
        <f t="shared" si="57"/>
        <v>0</v>
      </c>
      <c r="CC120" s="374">
        <f t="shared" si="57"/>
        <v>0</v>
      </c>
      <c r="CD120" s="374">
        <f t="shared" si="56"/>
        <v>0</v>
      </c>
      <c r="CE120" s="374">
        <f t="shared" si="56"/>
        <v>0</v>
      </c>
      <c r="CF120" s="374">
        <f t="shared" si="56"/>
        <v>0</v>
      </c>
      <c r="CG120" s="374">
        <f t="shared" si="56"/>
        <v>0</v>
      </c>
      <c r="CH120" s="374">
        <f t="shared" si="56"/>
        <v>0</v>
      </c>
      <c r="CI120" s="374">
        <f t="shared" si="56"/>
        <v>0</v>
      </c>
      <c r="CJ120" s="368"/>
      <c r="CK120" s="368"/>
      <c r="CL120" s="373"/>
      <c r="CM120" s="375"/>
      <c r="CN120" s="371" t="s">
        <v>176</v>
      </c>
      <c r="CO120" s="373"/>
      <c r="CP120" s="373"/>
      <c r="CQ120" s="374">
        <f t="shared" si="33"/>
        <v>0</v>
      </c>
      <c r="CR120" s="373"/>
      <c r="CS120" s="373"/>
      <c r="CT120" s="374">
        <f t="shared" si="34"/>
        <v>0</v>
      </c>
      <c r="CU120" s="375"/>
      <c r="CV120" s="368"/>
      <c r="CW120" s="368"/>
      <c r="CX120" s="368"/>
      <c r="CY120" s="368"/>
      <c r="CZ120" s="368"/>
      <c r="DA120" s="368"/>
      <c r="DB120" s="368"/>
      <c r="DC120" s="368"/>
      <c r="DD120" s="368"/>
      <c r="DE120" s="368"/>
      <c r="DF120" s="368"/>
      <c r="DG120" s="375"/>
      <c r="DH120" s="371" t="s">
        <v>176</v>
      </c>
      <c r="DI120" s="373"/>
      <c r="DJ120" s="373"/>
      <c r="DK120" s="374">
        <f t="shared" si="55"/>
        <v>0</v>
      </c>
      <c r="DL120" s="373"/>
      <c r="DM120" s="373"/>
      <c r="DN120" s="374">
        <f t="shared" si="35"/>
        <v>0</v>
      </c>
      <c r="DO120" s="368"/>
      <c r="DP120" s="371" t="str">
        <f t="shared" si="46"/>
        <v/>
      </c>
      <c r="DQ120" s="374">
        <f t="shared" si="47"/>
        <v>0</v>
      </c>
      <c r="DR120" s="374">
        <f t="shared" si="36"/>
        <v>0</v>
      </c>
      <c r="DS120" s="374">
        <f t="shared" si="37"/>
        <v>0</v>
      </c>
      <c r="DT120" s="374">
        <f t="shared" si="48"/>
        <v>0</v>
      </c>
      <c r="DU120" s="374">
        <f t="shared" si="49"/>
        <v>0</v>
      </c>
      <c r="DV120" s="374">
        <f>Deduct_dependent * COUNTIFS(Part_8!$A:$A, $EV120)</f>
        <v>0</v>
      </c>
      <c r="DW120" s="374">
        <f t="shared" si="38"/>
        <v>0</v>
      </c>
      <c r="DX120" s="374">
        <f t="shared" si="39"/>
        <v>0</v>
      </c>
      <c r="DY120" s="374">
        <f t="shared" si="40"/>
        <v>0</v>
      </c>
      <c r="DZ120" s="374">
        <f t="shared" si="41"/>
        <v>0</v>
      </c>
      <c r="EA120" s="373"/>
      <c r="EB120" s="373"/>
      <c r="EC120" s="373"/>
      <c r="ED120" s="374" t="str">
        <f t="shared" si="50"/>
        <v/>
      </c>
      <c r="EE120" s="374"/>
      <c r="EF120" s="374" t="str">
        <f>IF(AND($AN120 = "", $AO120 = "", $AP120 = "", $AQ120 = "", $AR120 = "", $AS120 = "", $AT120 = "", $AU120 = "", $AV120 = "", $AW120 = "", $AX120 = "", $AY120 = "", $AZ120 = "", $BA120 = "", $BB120 = "",
$BD120= "", $BE120 = "", $BF120 = "", $BG120 = "", $BH120 = "", $BI120 = "", $BJ120 = "", $BK120 = "", $BL120 = "", $BM120 = "", $BN120 = "", $BO120 = "", $BP120 = "", $BQ120 = "", $BR120 = ""), "",
IF($DZ120 &lt;= Claim_for_Reimbursement_CAT!$F$24, Claim_for_Reimbursement_CAT!$H$24,
IF(AND($DZ120 &gt;= Claim_for_Reimbursement_CAT!$D$25, $DZ120 &lt;= Claim_for_Reimbursement_CAT!$F$25), Claim_for_Reimbursement_CAT!$H$25,
IF(AND($DZ120 &gt;= Claim_for_Reimbursement_CAT!$D$26, $DZ120 &lt;= Claim_for_Reimbursement_CAT!$F$26), Claim_for_Reimbursement_CAT!$H$26,
IF(AND($DZ120 &gt;= Claim_for_Reimbursement_CAT!$D$27, $DZ120 &lt;= Claim_for_Reimbursement_CAT!$F$27), Claim_for_Reimbursement_CAT!$H$27,
IF(AND($DZ120 &gt;= Claim_for_Reimbursement_CAT!$D$28, $DZ120 &lt;= Claim_for_Reimbursement_CAT!$F$28), Claim_for_Reimbursement_CAT!$H$28,
IF(AND($DZ120 &gt;= Claim_for_Reimbursement_CAT!$D$29, $DZ120 &lt;= Claim_for_Reimbursement_CAT!$F$29), Claim_for_Reimbursement_CAT!$H$29,
IF(AND($DZ120 &gt;= Claim_for_Reimbursement_CAT!$D$30, $DZ120 &lt;= Claim_for_Reimbursement_CAT!$F$30), Claim_for_Reimbursement_CAT!$H$30,
IF(AND($DZ120 &gt;= Claim_for_Reimbursement_CAT!$D$31, $DZ120 &lt;= Claim_for_Reimbursement_CAT!$F$31), Claim_for_Reimbursement_CAT!$H$31,
IF(AND($DZ120 &gt;= Claim_for_Reimbursement_CAT!$D$32, $DZ120 &lt;= Claim_for_Reimbursement_CAT!$F$32), Claim_for_Reimbursement_CAT!$H$32,
IF(AND($DZ120 &gt;= Claim_for_Reimbursement_CAT!$D$33, $DZ120 &lt;= Claim_for_Reimbursement_CAT!$F$33), Claim_for_Reimbursement_CAT!$H$33,
IF(AND($DZ120 &gt;= Claim_for_Reimbursement_CAT!$D$34, $DZ120 &lt;= Claim_for_Reimbursement_CAT!$F$34), Claim_for_Reimbursement_CAT!$H$34, Claim_for_Reimbursement_CAT!$H$35))))))))))))</f>
        <v/>
      </c>
      <c r="EG120" s="373"/>
      <c r="EH120" s="373"/>
      <c r="EI120" s="373"/>
      <c r="EJ120" s="373"/>
      <c r="EK120" s="373"/>
      <c r="EL120" s="368"/>
      <c r="EM120" s="373"/>
      <c r="EN120" s="373"/>
      <c r="ES120" s="376" t="str">
        <f t="shared" si="42"/>
        <v/>
      </c>
      <c r="ET120" s="377" t="str">
        <f t="shared" si="51"/>
        <v xml:space="preserve">    </v>
      </c>
      <c r="EU120" s="377" t="str">
        <f t="shared" si="52"/>
        <v/>
      </c>
      <c r="EV120" s="377" t="str">
        <f t="shared" si="53"/>
        <v xml:space="preserve">115   </v>
      </c>
      <c r="EW120" s="378" t="str">
        <f>IF($H120 = "", "",
IF(OR($H120 = Lists_and_controls!$AO$9, $H120 = Lists_and_controls!$AO$11, $H120 = Lists_and_controls!$AO$14, $H120 = Lists_and_controls!$AO$16), MAX(Day_30),
IF(OR($H120 = Lists_and_controls!$AO$6, $H120 = Lists_and_controls!$AO$8, $H120 = Lists_and_controls!$AO$10, $H120 = Lists_and_controls!$AO$12, $H120 = Lists_and_controls!$AO$13, $H120 = Lists_and_controls!$AO$15, $H120 = Lists_and_controls!$AO$17), MAX(Day_31),
IF($H120 = Lists_and_controls!$AO$7, IF(INDEX(Leap_Year_YN, MATCH($G120, Year_2, 0)) = 1, MAX(Day_Feb_LY), MAX(Day_Feb) )))))</f>
        <v/>
      </c>
      <c r="EX120" s="377" t="str">
        <f t="shared" si="54"/>
        <v xml:space="preserve">  </v>
      </c>
      <c r="EY120" s="378"/>
    </row>
    <row r="121" spans="1:155" s="321" customFormat="1" ht="14" hidden="1" x14ac:dyDescent="0.3">
      <c r="A121" s="367">
        <v>116</v>
      </c>
      <c r="B121" s="368"/>
      <c r="C121" s="368"/>
      <c r="D121" s="368"/>
      <c r="E121" s="368"/>
      <c r="F121" s="368"/>
      <c r="G121" s="368"/>
      <c r="H121" s="368"/>
      <c r="I121" s="368"/>
      <c r="J121" s="369" t="str">
        <f t="shared" si="30"/>
        <v/>
      </c>
      <c r="K121" s="370" t="str">
        <f t="shared" si="31"/>
        <v/>
      </c>
      <c r="L121" s="368"/>
      <c r="M121" s="368"/>
      <c r="N121" s="368"/>
      <c r="O121" s="368"/>
      <c r="P121" s="368"/>
      <c r="Q121" s="368"/>
      <c r="R121" s="368"/>
      <c r="S121" s="371" t="str">
        <f t="shared" si="43"/>
        <v/>
      </c>
      <c r="T121" s="368"/>
      <c r="U121" s="368"/>
      <c r="V121" s="372"/>
      <c r="W121" s="372"/>
      <c r="X121" s="368"/>
      <c r="Y121" s="372"/>
      <c r="Z121" s="368"/>
      <c r="AA121" s="368"/>
      <c r="AB121" s="368"/>
      <c r="AC121" s="368"/>
      <c r="AD121" s="368"/>
      <c r="AE121" s="368"/>
      <c r="AF121" s="368"/>
      <c r="AG121" s="368"/>
      <c r="AH121" s="368"/>
      <c r="AI121" s="368"/>
      <c r="AJ121" s="368"/>
      <c r="AK121" s="373"/>
      <c r="AL121" s="368"/>
      <c r="AM121" s="373"/>
      <c r="AN121" s="373"/>
      <c r="AO121" s="373"/>
      <c r="AP121" s="373"/>
      <c r="AQ121" s="373"/>
      <c r="AR121" s="373"/>
      <c r="AS121" s="373"/>
      <c r="AT121" s="373"/>
      <c r="AU121" s="373"/>
      <c r="AV121" s="373"/>
      <c r="AW121" s="373"/>
      <c r="AX121" s="373"/>
      <c r="AY121" s="373"/>
      <c r="AZ121" s="373"/>
      <c r="BA121" s="373"/>
      <c r="BB121" s="373"/>
      <c r="BC121" s="374">
        <f t="shared" si="44"/>
        <v>0</v>
      </c>
      <c r="BD121" s="373"/>
      <c r="BE121" s="373"/>
      <c r="BF121" s="373"/>
      <c r="BG121" s="373"/>
      <c r="BH121" s="373"/>
      <c r="BI121" s="373"/>
      <c r="BJ121" s="373"/>
      <c r="BK121" s="373"/>
      <c r="BL121" s="373"/>
      <c r="BM121" s="373"/>
      <c r="BN121" s="373"/>
      <c r="BO121" s="373"/>
      <c r="BP121" s="373"/>
      <c r="BQ121" s="373"/>
      <c r="BR121" s="373"/>
      <c r="BS121" s="374">
        <f t="shared" si="32"/>
        <v>0</v>
      </c>
      <c r="BT121" s="374">
        <f t="shared" si="58"/>
        <v>0</v>
      </c>
      <c r="BU121" s="374">
        <f t="shared" si="57"/>
        <v>0</v>
      </c>
      <c r="BV121" s="374">
        <f t="shared" si="57"/>
        <v>0</v>
      </c>
      <c r="BW121" s="374">
        <f t="shared" si="57"/>
        <v>0</v>
      </c>
      <c r="BX121" s="374">
        <f t="shared" si="57"/>
        <v>0</v>
      </c>
      <c r="BY121" s="374">
        <f t="shared" si="57"/>
        <v>0</v>
      </c>
      <c r="BZ121" s="374">
        <f t="shared" si="57"/>
        <v>0</v>
      </c>
      <c r="CA121" s="374">
        <f t="shared" si="57"/>
        <v>0</v>
      </c>
      <c r="CB121" s="374">
        <f t="shared" si="57"/>
        <v>0</v>
      </c>
      <c r="CC121" s="374">
        <f t="shared" si="57"/>
        <v>0</v>
      </c>
      <c r="CD121" s="374">
        <f t="shared" si="56"/>
        <v>0</v>
      </c>
      <c r="CE121" s="374">
        <f t="shared" si="56"/>
        <v>0</v>
      </c>
      <c r="CF121" s="374">
        <f t="shared" si="56"/>
        <v>0</v>
      </c>
      <c r="CG121" s="374">
        <f t="shared" si="56"/>
        <v>0</v>
      </c>
      <c r="CH121" s="374">
        <f t="shared" si="56"/>
        <v>0</v>
      </c>
      <c r="CI121" s="374">
        <f t="shared" si="56"/>
        <v>0</v>
      </c>
      <c r="CJ121" s="368"/>
      <c r="CK121" s="368"/>
      <c r="CL121" s="373"/>
      <c r="CM121" s="375"/>
      <c r="CN121" s="371" t="s">
        <v>176</v>
      </c>
      <c r="CO121" s="373"/>
      <c r="CP121" s="373"/>
      <c r="CQ121" s="374">
        <f t="shared" si="33"/>
        <v>0</v>
      </c>
      <c r="CR121" s="373"/>
      <c r="CS121" s="373"/>
      <c r="CT121" s="374">
        <f t="shared" si="34"/>
        <v>0</v>
      </c>
      <c r="CU121" s="375"/>
      <c r="CV121" s="368"/>
      <c r="CW121" s="368"/>
      <c r="CX121" s="368"/>
      <c r="CY121" s="368"/>
      <c r="CZ121" s="368"/>
      <c r="DA121" s="368"/>
      <c r="DB121" s="368"/>
      <c r="DC121" s="368"/>
      <c r="DD121" s="368"/>
      <c r="DE121" s="368"/>
      <c r="DF121" s="368"/>
      <c r="DG121" s="375"/>
      <c r="DH121" s="371" t="s">
        <v>176</v>
      </c>
      <c r="DI121" s="373"/>
      <c r="DJ121" s="373"/>
      <c r="DK121" s="374">
        <f t="shared" si="55"/>
        <v>0</v>
      </c>
      <c r="DL121" s="373"/>
      <c r="DM121" s="373"/>
      <c r="DN121" s="374">
        <f t="shared" si="35"/>
        <v>0</v>
      </c>
      <c r="DO121" s="368"/>
      <c r="DP121" s="371" t="str">
        <f t="shared" si="46"/>
        <v/>
      </c>
      <c r="DQ121" s="374">
        <f t="shared" si="47"/>
        <v>0</v>
      </c>
      <c r="DR121" s="374">
        <f t="shared" si="36"/>
        <v>0</v>
      </c>
      <c r="DS121" s="374">
        <f t="shared" si="37"/>
        <v>0</v>
      </c>
      <c r="DT121" s="374">
        <f t="shared" si="48"/>
        <v>0</v>
      </c>
      <c r="DU121" s="374">
        <f t="shared" si="49"/>
        <v>0</v>
      </c>
      <c r="DV121" s="374">
        <f>Deduct_dependent * COUNTIFS(Part_8!$A:$A, $EV121)</f>
        <v>0</v>
      </c>
      <c r="DW121" s="374">
        <f t="shared" si="38"/>
        <v>0</v>
      </c>
      <c r="DX121" s="374">
        <f t="shared" si="39"/>
        <v>0</v>
      </c>
      <c r="DY121" s="374">
        <f t="shared" si="40"/>
        <v>0</v>
      </c>
      <c r="DZ121" s="374">
        <f t="shared" si="41"/>
        <v>0</v>
      </c>
      <c r="EA121" s="373"/>
      <c r="EB121" s="373"/>
      <c r="EC121" s="373"/>
      <c r="ED121" s="374" t="str">
        <f t="shared" si="50"/>
        <v/>
      </c>
      <c r="EE121" s="374"/>
      <c r="EF121" s="374" t="str">
        <f>IF(AND($AN121 = "", $AO121 = "", $AP121 = "", $AQ121 = "", $AR121 = "", $AS121 = "", $AT121 = "", $AU121 = "", $AV121 = "", $AW121 = "", $AX121 = "", $AY121 = "", $AZ121 = "", $BA121 = "", $BB121 = "",
$BD121= "", $BE121 = "", $BF121 = "", $BG121 = "", $BH121 = "", $BI121 = "", $BJ121 = "", $BK121 = "", $BL121 = "", $BM121 = "", $BN121 = "", $BO121 = "", $BP121 = "", $BQ121 = "", $BR121 = ""), "",
IF($DZ121 &lt;= Claim_for_Reimbursement_CAT!$F$24, Claim_for_Reimbursement_CAT!$H$24,
IF(AND($DZ121 &gt;= Claim_for_Reimbursement_CAT!$D$25, $DZ121 &lt;= Claim_for_Reimbursement_CAT!$F$25), Claim_for_Reimbursement_CAT!$H$25,
IF(AND($DZ121 &gt;= Claim_for_Reimbursement_CAT!$D$26, $DZ121 &lt;= Claim_for_Reimbursement_CAT!$F$26), Claim_for_Reimbursement_CAT!$H$26,
IF(AND($DZ121 &gt;= Claim_for_Reimbursement_CAT!$D$27, $DZ121 &lt;= Claim_for_Reimbursement_CAT!$F$27), Claim_for_Reimbursement_CAT!$H$27,
IF(AND($DZ121 &gt;= Claim_for_Reimbursement_CAT!$D$28, $DZ121 &lt;= Claim_for_Reimbursement_CAT!$F$28), Claim_for_Reimbursement_CAT!$H$28,
IF(AND($DZ121 &gt;= Claim_for_Reimbursement_CAT!$D$29, $DZ121 &lt;= Claim_for_Reimbursement_CAT!$F$29), Claim_for_Reimbursement_CAT!$H$29,
IF(AND($DZ121 &gt;= Claim_for_Reimbursement_CAT!$D$30, $DZ121 &lt;= Claim_for_Reimbursement_CAT!$F$30), Claim_for_Reimbursement_CAT!$H$30,
IF(AND($DZ121 &gt;= Claim_for_Reimbursement_CAT!$D$31, $DZ121 &lt;= Claim_for_Reimbursement_CAT!$F$31), Claim_for_Reimbursement_CAT!$H$31,
IF(AND($DZ121 &gt;= Claim_for_Reimbursement_CAT!$D$32, $DZ121 &lt;= Claim_for_Reimbursement_CAT!$F$32), Claim_for_Reimbursement_CAT!$H$32,
IF(AND($DZ121 &gt;= Claim_for_Reimbursement_CAT!$D$33, $DZ121 &lt;= Claim_for_Reimbursement_CAT!$F$33), Claim_for_Reimbursement_CAT!$H$33,
IF(AND($DZ121 &gt;= Claim_for_Reimbursement_CAT!$D$34, $DZ121 &lt;= Claim_for_Reimbursement_CAT!$F$34), Claim_for_Reimbursement_CAT!$H$34, Claim_for_Reimbursement_CAT!$H$35))))))))))))</f>
        <v/>
      </c>
      <c r="EG121" s="373"/>
      <c r="EH121" s="373"/>
      <c r="EI121" s="373"/>
      <c r="EJ121" s="373"/>
      <c r="EK121" s="373"/>
      <c r="EL121" s="368"/>
      <c r="EM121" s="373"/>
      <c r="EN121" s="373"/>
      <c r="ES121" s="376" t="str">
        <f t="shared" si="42"/>
        <v/>
      </c>
      <c r="ET121" s="377" t="str">
        <f t="shared" si="51"/>
        <v xml:space="preserve">    </v>
      </c>
      <c r="EU121" s="377" t="str">
        <f t="shared" si="52"/>
        <v/>
      </c>
      <c r="EV121" s="377" t="str">
        <f t="shared" si="53"/>
        <v xml:space="preserve">116   </v>
      </c>
      <c r="EW121" s="378" t="str">
        <f>IF($H121 = "", "",
IF(OR($H121 = Lists_and_controls!$AO$9, $H121 = Lists_and_controls!$AO$11, $H121 = Lists_and_controls!$AO$14, $H121 = Lists_and_controls!$AO$16), MAX(Day_30),
IF(OR($H121 = Lists_and_controls!$AO$6, $H121 = Lists_and_controls!$AO$8, $H121 = Lists_and_controls!$AO$10, $H121 = Lists_and_controls!$AO$12, $H121 = Lists_and_controls!$AO$13, $H121 = Lists_and_controls!$AO$15, $H121 = Lists_and_controls!$AO$17), MAX(Day_31),
IF($H121 = Lists_and_controls!$AO$7, IF(INDEX(Leap_Year_YN, MATCH($G121, Year_2, 0)) = 1, MAX(Day_Feb_LY), MAX(Day_Feb) )))))</f>
        <v/>
      </c>
      <c r="EX121" s="377" t="str">
        <f t="shared" si="54"/>
        <v xml:space="preserve">  </v>
      </c>
      <c r="EY121" s="378"/>
    </row>
    <row r="122" spans="1:155" s="321" customFormat="1" ht="14" hidden="1" x14ac:dyDescent="0.3">
      <c r="A122" s="367">
        <v>117</v>
      </c>
      <c r="B122" s="368"/>
      <c r="C122" s="368"/>
      <c r="D122" s="368"/>
      <c r="E122" s="368"/>
      <c r="F122" s="368"/>
      <c r="G122" s="368"/>
      <c r="H122" s="368"/>
      <c r="I122" s="368"/>
      <c r="J122" s="369" t="str">
        <f t="shared" si="30"/>
        <v/>
      </c>
      <c r="K122" s="370" t="str">
        <f t="shared" si="31"/>
        <v/>
      </c>
      <c r="L122" s="368"/>
      <c r="M122" s="368"/>
      <c r="N122" s="368"/>
      <c r="O122" s="368"/>
      <c r="P122" s="368"/>
      <c r="Q122" s="368"/>
      <c r="R122" s="368"/>
      <c r="S122" s="371" t="str">
        <f t="shared" si="43"/>
        <v/>
      </c>
      <c r="T122" s="368"/>
      <c r="U122" s="368"/>
      <c r="V122" s="372"/>
      <c r="W122" s="372"/>
      <c r="X122" s="368"/>
      <c r="Y122" s="372"/>
      <c r="Z122" s="368"/>
      <c r="AA122" s="368"/>
      <c r="AB122" s="368"/>
      <c r="AC122" s="368"/>
      <c r="AD122" s="368"/>
      <c r="AE122" s="368"/>
      <c r="AF122" s="368"/>
      <c r="AG122" s="368"/>
      <c r="AH122" s="368"/>
      <c r="AI122" s="368"/>
      <c r="AJ122" s="368"/>
      <c r="AK122" s="373"/>
      <c r="AL122" s="368"/>
      <c r="AM122" s="373"/>
      <c r="AN122" s="373"/>
      <c r="AO122" s="373"/>
      <c r="AP122" s="373"/>
      <c r="AQ122" s="373"/>
      <c r="AR122" s="373"/>
      <c r="AS122" s="373"/>
      <c r="AT122" s="373"/>
      <c r="AU122" s="373"/>
      <c r="AV122" s="373"/>
      <c r="AW122" s="373"/>
      <c r="AX122" s="373"/>
      <c r="AY122" s="373"/>
      <c r="AZ122" s="373"/>
      <c r="BA122" s="373"/>
      <c r="BB122" s="373"/>
      <c r="BC122" s="374">
        <f t="shared" si="44"/>
        <v>0</v>
      </c>
      <c r="BD122" s="373"/>
      <c r="BE122" s="373"/>
      <c r="BF122" s="373"/>
      <c r="BG122" s="373"/>
      <c r="BH122" s="373"/>
      <c r="BI122" s="373"/>
      <c r="BJ122" s="373"/>
      <c r="BK122" s="373"/>
      <c r="BL122" s="373"/>
      <c r="BM122" s="373"/>
      <c r="BN122" s="373"/>
      <c r="BO122" s="373"/>
      <c r="BP122" s="373"/>
      <c r="BQ122" s="373"/>
      <c r="BR122" s="373"/>
      <c r="BS122" s="374">
        <f t="shared" si="32"/>
        <v>0</v>
      </c>
      <c r="BT122" s="374">
        <f t="shared" si="58"/>
        <v>0</v>
      </c>
      <c r="BU122" s="374">
        <f t="shared" si="57"/>
        <v>0</v>
      </c>
      <c r="BV122" s="374">
        <f t="shared" si="57"/>
        <v>0</v>
      </c>
      <c r="BW122" s="374">
        <f t="shared" si="57"/>
        <v>0</v>
      </c>
      <c r="BX122" s="374">
        <f t="shared" si="57"/>
        <v>0</v>
      </c>
      <c r="BY122" s="374">
        <f t="shared" si="57"/>
        <v>0</v>
      </c>
      <c r="BZ122" s="374">
        <f t="shared" si="57"/>
        <v>0</v>
      </c>
      <c r="CA122" s="374">
        <f t="shared" si="57"/>
        <v>0</v>
      </c>
      <c r="CB122" s="374">
        <f t="shared" si="57"/>
        <v>0</v>
      </c>
      <c r="CC122" s="374">
        <f t="shared" si="57"/>
        <v>0</v>
      </c>
      <c r="CD122" s="374">
        <f t="shared" si="56"/>
        <v>0</v>
      </c>
      <c r="CE122" s="374">
        <f t="shared" si="56"/>
        <v>0</v>
      </c>
      <c r="CF122" s="374">
        <f t="shared" si="56"/>
        <v>0</v>
      </c>
      <c r="CG122" s="374">
        <f t="shared" si="56"/>
        <v>0</v>
      </c>
      <c r="CH122" s="374">
        <f t="shared" si="56"/>
        <v>0</v>
      </c>
      <c r="CI122" s="374">
        <f t="shared" si="56"/>
        <v>0</v>
      </c>
      <c r="CJ122" s="368"/>
      <c r="CK122" s="368"/>
      <c r="CL122" s="373"/>
      <c r="CM122" s="375"/>
      <c r="CN122" s="371" t="s">
        <v>176</v>
      </c>
      <c r="CO122" s="373"/>
      <c r="CP122" s="373"/>
      <c r="CQ122" s="374">
        <f t="shared" si="33"/>
        <v>0</v>
      </c>
      <c r="CR122" s="373"/>
      <c r="CS122" s="373"/>
      <c r="CT122" s="374">
        <f t="shared" si="34"/>
        <v>0</v>
      </c>
      <c r="CU122" s="375"/>
      <c r="CV122" s="368"/>
      <c r="CW122" s="368"/>
      <c r="CX122" s="368"/>
      <c r="CY122" s="368"/>
      <c r="CZ122" s="368"/>
      <c r="DA122" s="368"/>
      <c r="DB122" s="368"/>
      <c r="DC122" s="368"/>
      <c r="DD122" s="368"/>
      <c r="DE122" s="368"/>
      <c r="DF122" s="368"/>
      <c r="DG122" s="375"/>
      <c r="DH122" s="371" t="s">
        <v>176</v>
      </c>
      <c r="DI122" s="373"/>
      <c r="DJ122" s="373"/>
      <c r="DK122" s="374">
        <f t="shared" si="55"/>
        <v>0</v>
      </c>
      <c r="DL122" s="373"/>
      <c r="DM122" s="373"/>
      <c r="DN122" s="374">
        <f t="shared" si="35"/>
        <v>0</v>
      </c>
      <c r="DO122" s="368"/>
      <c r="DP122" s="371" t="str">
        <f t="shared" si="46"/>
        <v/>
      </c>
      <c r="DQ122" s="374">
        <f t="shared" si="47"/>
        <v>0</v>
      </c>
      <c r="DR122" s="374">
        <f t="shared" si="36"/>
        <v>0</v>
      </c>
      <c r="DS122" s="374">
        <f t="shared" si="37"/>
        <v>0</v>
      </c>
      <c r="DT122" s="374">
        <f t="shared" si="48"/>
        <v>0</v>
      </c>
      <c r="DU122" s="374">
        <f t="shared" si="49"/>
        <v>0</v>
      </c>
      <c r="DV122" s="374">
        <f>Deduct_dependent * COUNTIFS(Part_8!$A:$A, $EV122)</f>
        <v>0</v>
      </c>
      <c r="DW122" s="374">
        <f t="shared" si="38"/>
        <v>0</v>
      </c>
      <c r="DX122" s="374">
        <f t="shared" si="39"/>
        <v>0</v>
      </c>
      <c r="DY122" s="374">
        <f t="shared" si="40"/>
        <v>0</v>
      </c>
      <c r="DZ122" s="374">
        <f t="shared" si="41"/>
        <v>0</v>
      </c>
      <c r="EA122" s="373"/>
      <c r="EB122" s="373"/>
      <c r="EC122" s="373"/>
      <c r="ED122" s="374" t="str">
        <f t="shared" si="50"/>
        <v/>
      </c>
      <c r="EE122" s="374"/>
      <c r="EF122" s="374" t="str">
        <f>IF(AND($AN122 = "", $AO122 = "", $AP122 = "", $AQ122 = "", $AR122 = "", $AS122 = "", $AT122 = "", $AU122 = "", $AV122 = "", $AW122 = "", $AX122 = "", $AY122 = "", $AZ122 = "", $BA122 = "", $BB122 = "",
$BD122= "", $BE122 = "", $BF122 = "", $BG122 = "", $BH122 = "", $BI122 = "", $BJ122 = "", $BK122 = "", $BL122 = "", $BM122 = "", $BN122 = "", $BO122 = "", $BP122 = "", $BQ122 = "", $BR122 = ""), "",
IF($DZ122 &lt;= Claim_for_Reimbursement_CAT!$F$24, Claim_for_Reimbursement_CAT!$H$24,
IF(AND($DZ122 &gt;= Claim_for_Reimbursement_CAT!$D$25, $DZ122 &lt;= Claim_for_Reimbursement_CAT!$F$25), Claim_for_Reimbursement_CAT!$H$25,
IF(AND($DZ122 &gt;= Claim_for_Reimbursement_CAT!$D$26, $DZ122 &lt;= Claim_for_Reimbursement_CAT!$F$26), Claim_for_Reimbursement_CAT!$H$26,
IF(AND($DZ122 &gt;= Claim_for_Reimbursement_CAT!$D$27, $DZ122 &lt;= Claim_for_Reimbursement_CAT!$F$27), Claim_for_Reimbursement_CAT!$H$27,
IF(AND($DZ122 &gt;= Claim_for_Reimbursement_CAT!$D$28, $DZ122 &lt;= Claim_for_Reimbursement_CAT!$F$28), Claim_for_Reimbursement_CAT!$H$28,
IF(AND($DZ122 &gt;= Claim_for_Reimbursement_CAT!$D$29, $DZ122 &lt;= Claim_for_Reimbursement_CAT!$F$29), Claim_for_Reimbursement_CAT!$H$29,
IF(AND($DZ122 &gt;= Claim_for_Reimbursement_CAT!$D$30, $DZ122 &lt;= Claim_for_Reimbursement_CAT!$F$30), Claim_for_Reimbursement_CAT!$H$30,
IF(AND($DZ122 &gt;= Claim_for_Reimbursement_CAT!$D$31, $DZ122 &lt;= Claim_for_Reimbursement_CAT!$F$31), Claim_for_Reimbursement_CAT!$H$31,
IF(AND($DZ122 &gt;= Claim_for_Reimbursement_CAT!$D$32, $DZ122 &lt;= Claim_for_Reimbursement_CAT!$F$32), Claim_for_Reimbursement_CAT!$H$32,
IF(AND($DZ122 &gt;= Claim_for_Reimbursement_CAT!$D$33, $DZ122 &lt;= Claim_for_Reimbursement_CAT!$F$33), Claim_for_Reimbursement_CAT!$H$33,
IF(AND($DZ122 &gt;= Claim_for_Reimbursement_CAT!$D$34, $DZ122 &lt;= Claim_for_Reimbursement_CAT!$F$34), Claim_for_Reimbursement_CAT!$H$34, Claim_for_Reimbursement_CAT!$H$35))))))))))))</f>
        <v/>
      </c>
      <c r="EG122" s="373"/>
      <c r="EH122" s="373"/>
      <c r="EI122" s="373"/>
      <c r="EJ122" s="373"/>
      <c r="EK122" s="373"/>
      <c r="EL122" s="368"/>
      <c r="EM122" s="373"/>
      <c r="EN122" s="373"/>
      <c r="ES122" s="376" t="str">
        <f t="shared" si="42"/>
        <v/>
      </c>
      <c r="ET122" s="377" t="str">
        <f t="shared" si="51"/>
        <v xml:space="preserve">    </v>
      </c>
      <c r="EU122" s="377" t="str">
        <f t="shared" si="52"/>
        <v/>
      </c>
      <c r="EV122" s="377" t="str">
        <f t="shared" si="53"/>
        <v xml:space="preserve">117   </v>
      </c>
      <c r="EW122" s="378" t="str">
        <f>IF($H122 = "", "",
IF(OR($H122 = Lists_and_controls!$AO$9, $H122 = Lists_and_controls!$AO$11, $H122 = Lists_and_controls!$AO$14, $H122 = Lists_and_controls!$AO$16), MAX(Day_30),
IF(OR($H122 = Lists_and_controls!$AO$6, $H122 = Lists_and_controls!$AO$8, $H122 = Lists_and_controls!$AO$10, $H122 = Lists_and_controls!$AO$12, $H122 = Lists_and_controls!$AO$13, $H122 = Lists_and_controls!$AO$15, $H122 = Lists_and_controls!$AO$17), MAX(Day_31),
IF($H122 = Lists_and_controls!$AO$7, IF(INDEX(Leap_Year_YN, MATCH($G122, Year_2, 0)) = 1, MAX(Day_Feb_LY), MAX(Day_Feb) )))))</f>
        <v/>
      </c>
      <c r="EX122" s="377" t="str">
        <f t="shared" si="54"/>
        <v xml:space="preserve">  </v>
      </c>
      <c r="EY122" s="378"/>
    </row>
    <row r="123" spans="1:155" s="321" customFormat="1" ht="14" hidden="1" x14ac:dyDescent="0.3">
      <c r="A123" s="367">
        <v>118</v>
      </c>
      <c r="B123" s="368"/>
      <c r="C123" s="368"/>
      <c r="D123" s="368"/>
      <c r="E123" s="368"/>
      <c r="F123" s="368"/>
      <c r="G123" s="368"/>
      <c r="H123" s="368"/>
      <c r="I123" s="368"/>
      <c r="J123" s="369" t="str">
        <f t="shared" si="30"/>
        <v/>
      </c>
      <c r="K123" s="370" t="str">
        <f t="shared" si="31"/>
        <v/>
      </c>
      <c r="L123" s="368"/>
      <c r="M123" s="368"/>
      <c r="N123" s="368"/>
      <c r="O123" s="368"/>
      <c r="P123" s="368"/>
      <c r="Q123" s="368"/>
      <c r="R123" s="368"/>
      <c r="S123" s="371" t="str">
        <f t="shared" si="43"/>
        <v/>
      </c>
      <c r="T123" s="368"/>
      <c r="U123" s="368"/>
      <c r="V123" s="372"/>
      <c r="W123" s="372"/>
      <c r="X123" s="368"/>
      <c r="Y123" s="372"/>
      <c r="Z123" s="368"/>
      <c r="AA123" s="368"/>
      <c r="AB123" s="368"/>
      <c r="AC123" s="368"/>
      <c r="AD123" s="368"/>
      <c r="AE123" s="368"/>
      <c r="AF123" s="368"/>
      <c r="AG123" s="368"/>
      <c r="AH123" s="368"/>
      <c r="AI123" s="368"/>
      <c r="AJ123" s="368"/>
      <c r="AK123" s="373"/>
      <c r="AL123" s="368"/>
      <c r="AM123" s="373"/>
      <c r="AN123" s="373"/>
      <c r="AO123" s="373"/>
      <c r="AP123" s="373"/>
      <c r="AQ123" s="373"/>
      <c r="AR123" s="373"/>
      <c r="AS123" s="373"/>
      <c r="AT123" s="373"/>
      <c r="AU123" s="373"/>
      <c r="AV123" s="373"/>
      <c r="AW123" s="373"/>
      <c r="AX123" s="373"/>
      <c r="AY123" s="373"/>
      <c r="AZ123" s="373"/>
      <c r="BA123" s="373"/>
      <c r="BB123" s="373"/>
      <c r="BC123" s="374">
        <f t="shared" si="44"/>
        <v>0</v>
      </c>
      <c r="BD123" s="373"/>
      <c r="BE123" s="373"/>
      <c r="BF123" s="373"/>
      <c r="BG123" s="373"/>
      <c r="BH123" s="373"/>
      <c r="BI123" s="373"/>
      <c r="BJ123" s="373"/>
      <c r="BK123" s="373"/>
      <c r="BL123" s="373"/>
      <c r="BM123" s="373"/>
      <c r="BN123" s="373"/>
      <c r="BO123" s="373"/>
      <c r="BP123" s="373"/>
      <c r="BQ123" s="373"/>
      <c r="BR123" s="373"/>
      <c r="BS123" s="374">
        <f t="shared" si="32"/>
        <v>0</v>
      </c>
      <c r="BT123" s="374">
        <f t="shared" si="58"/>
        <v>0</v>
      </c>
      <c r="BU123" s="374">
        <f t="shared" si="57"/>
        <v>0</v>
      </c>
      <c r="BV123" s="374">
        <f t="shared" si="57"/>
        <v>0</v>
      </c>
      <c r="BW123" s="374">
        <f t="shared" si="57"/>
        <v>0</v>
      </c>
      <c r="BX123" s="374">
        <f t="shared" si="57"/>
        <v>0</v>
      </c>
      <c r="BY123" s="374">
        <f t="shared" si="57"/>
        <v>0</v>
      </c>
      <c r="BZ123" s="374">
        <f t="shared" si="57"/>
        <v>0</v>
      </c>
      <c r="CA123" s="374">
        <f t="shared" si="57"/>
        <v>0</v>
      </c>
      <c r="CB123" s="374">
        <f t="shared" si="57"/>
        <v>0</v>
      </c>
      <c r="CC123" s="374">
        <f t="shared" si="57"/>
        <v>0</v>
      </c>
      <c r="CD123" s="374">
        <f t="shared" si="56"/>
        <v>0</v>
      </c>
      <c r="CE123" s="374">
        <f t="shared" si="56"/>
        <v>0</v>
      </c>
      <c r="CF123" s="374">
        <f t="shared" si="56"/>
        <v>0</v>
      </c>
      <c r="CG123" s="374">
        <f t="shared" si="56"/>
        <v>0</v>
      </c>
      <c r="CH123" s="374">
        <f t="shared" si="56"/>
        <v>0</v>
      </c>
      <c r="CI123" s="374">
        <f t="shared" si="56"/>
        <v>0</v>
      </c>
      <c r="CJ123" s="368"/>
      <c r="CK123" s="368"/>
      <c r="CL123" s="373"/>
      <c r="CM123" s="375"/>
      <c r="CN123" s="371" t="s">
        <v>176</v>
      </c>
      <c r="CO123" s="373"/>
      <c r="CP123" s="373"/>
      <c r="CQ123" s="374">
        <f t="shared" si="33"/>
        <v>0</v>
      </c>
      <c r="CR123" s="373"/>
      <c r="CS123" s="373"/>
      <c r="CT123" s="374">
        <f t="shared" si="34"/>
        <v>0</v>
      </c>
      <c r="CU123" s="375"/>
      <c r="CV123" s="368"/>
      <c r="CW123" s="368"/>
      <c r="CX123" s="368"/>
      <c r="CY123" s="368"/>
      <c r="CZ123" s="368"/>
      <c r="DA123" s="368"/>
      <c r="DB123" s="368"/>
      <c r="DC123" s="368"/>
      <c r="DD123" s="368"/>
      <c r="DE123" s="368"/>
      <c r="DF123" s="368"/>
      <c r="DG123" s="375"/>
      <c r="DH123" s="371" t="s">
        <v>176</v>
      </c>
      <c r="DI123" s="373"/>
      <c r="DJ123" s="373"/>
      <c r="DK123" s="374">
        <f t="shared" si="55"/>
        <v>0</v>
      </c>
      <c r="DL123" s="373"/>
      <c r="DM123" s="373"/>
      <c r="DN123" s="374">
        <f t="shared" si="35"/>
        <v>0</v>
      </c>
      <c r="DO123" s="368"/>
      <c r="DP123" s="371" t="str">
        <f t="shared" si="46"/>
        <v/>
      </c>
      <c r="DQ123" s="374">
        <f t="shared" si="47"/>
        <v>0</v>
      </c>
      <c r="DR123" s="374">
        <f t="shared" si="36"/>
        <v>0</v>
      </c>
      <c r="DS123" s="374">
        <f t="shared" si="37"/>
        <v>0</v>
      </c>
      <c r="DT123" s="374">
        <f t="shared" si="48"/>
        <v>0</v>
      </c>
      <c r="DU123" s="374">
        <f t="shared" si="49"/>
        <v>0</v>
      </c>
      <c r="DV123" s="374">
        <f>Deduct_dependent * COUNTIFS(Part_8!$A:$A, $EV123)</f>
        <v>0</v>
      </c>
      <c r="DW123" s="374">
        <f t="shared" si="38"/>
        <v>0</v>
      </c>
      <c r="DX123" s="374">
        <f t="shared" si="39"/>
        <v>0</v>
      </c>
      <c r="DY123" s="374">
        <f t="shared" si="40"/>
        <v>0</v>
      </c>
      <c r="DZ123" s="374">
        <f t="shared" si="41"/>
        <v>0</v>
      </c>
      <c r="EA123" s="373"/>
      <c r="EB123" s="373"/>
      <c r="EC123" s="373"/>
      <c r="ED123" s="374" t="str">
        <f t="shared" si="50"/>
        <v/>
      </c>
      <c r="EE123" s="374"/>
      <c r="EF123" s="374" t="str">
        <f>IF(AND($AN123 = "", $AO123 = "", $AP123 = "", $AQ123 = "", $AR123 = "", $AS123 = "", $AT123 = "", $AU123 = "", $AV123 = "", $AW123 = "", $AX123 = "", $AY123 = "", $AZ123 = "", $BA123 = "", $BB123 = "",
$BD123= "", $BE123 = "", $BF123 = "", $BG123 = "", $BH123 = "", $BI123 = "", $BJ123 = "", $BK123 = "", $BL123 = "", $BM123 = "", $BN123 = "", $BO123 = "", $BP123 = "", $BQ123 = "", $BR123 = ""), "",
IF($DZ123 &lt;= Claim_for_Reimbursement_CAT!$F$24, Claim_for_Reimbursement_CAT!$H$24,
IF(AND($DZ123 &gt;= Claim_for_Reimbursement_CAT!$D$25, $DZ123 &lt;= Claim_for_Reimbursement_CAT!$F$25), Claim_for_Reimbursement_CAT!$H$25,
IF(AND($DZ123 &gt;= Claim_for_Reimbursement_CAT!$D$26, $DZ123 &lt;= Claim_for_Reimbursement_CAT!$F$26), Claim_for_Reimbursement_CAT!$H$26,
IF(AND($DZ123 &gt;= Claim_for_Reimbursement_CAT!$D$27, $DZ123 &lt;= Claim_for_Reimbursement_CAT!$F$27), Claim_for_Reimbursement_CAT!$H$27,
IF(AND($DZ123 &gt;= Claim_for_Reimbursement_CAT!$D$28, $DZ123 &lt;= Claim_for_Reimbursement_CAT!$F$28), Claim_for_Reimbursement_CAT!$H$28,
IF(AND($DZ123 &gt;= Claim_for_Reimbursement_CAT!$D$29, $DZ123 &lt;= Claim_for_Reimbursement_CAT!$F$29), Claim_for_Reimbursement_CAT!$H$29,
IF(AND($DZ123 &gt;= Claim_for_Reimbursement_CAT!$D$30, $DZ123 &lt;= Claim_for_Reimbursement_CAT!$F$30), Claim_for_Reimbursement_CAT!$H$30,
IF(AND($DZ123 &gt;= Claim_for_Reimbursement_CAT!$D$31, $DZ123 &lt;= Claim_for_Reimbursement_CAT!$F$31), Claim_for_Reimbursement_CAT!$H$31,
IF(AND($DZ123 &gt;= Claim_for_Reimbursement_CAT!$D$32, $DZ123 &lt;= Claim_for_Reimbursement_CAT!$F$32), Claim_for_Reimbursement_CAT!$H$32,
IF(AND($DZ123 &gt;= Claim_for_Reimbursement_CAT!$D$33, $DZ123 &lt;= Claim_for_Reimbursement_CAT!$F$33), Claim_for_Reimbursement_CAT!$H$33,
IF(AND($DZ123 &gt;= Claim_for_Reimbursement_CAT!$D$34, $DZ123 &lt;= Claim_for_Reimbursement_CAT!$F$34), Claim_for_Reimbursement_CAT!$H$34, Claim_for_Reimbursement_CAT!$H$35))))))))))))</f>
        <v/>
      </c>
      <c r="EG123" s="373"/>
      <c r="EH123" s="373"/>
      <c r="EI123" s="373"/>
      <c r="EJ123" s="373"/>
      <c r="EK123" s="373"/>
      <c r="EL123" s="368"/>
      <c r="EM123" s="373"/>
      <c r="EN123" s="373"/>
      <c r="ES123" s="376" t="str">
        <f t="shared" si="42"/>
        <v/>
      </c>
      <c r="ET123" s="377" t="str">
        <f t="shared" si="51"/>
        <v xml:space="preserve">    </v>
      </c>
      <c r="EU123" s="377" t="str">
        <f t="shared" si="52"/>
        <v/>
      </c>
      <c r="EV123" s="377" t="str">
        <f t="shared" si="53"/>
        <v xml:space="preserve">118   </v>
      </c>
      <c r="EW123" s="378" t="str">
        <f>IF($H123 = "", "",
IF(OR($H123 = Lists_and_controls!$AO$9, $H123 = Lists_and_controls!$AO$11, $H123 = Lists_and_controls!$AO$14, $H123 = Lists_and_controls!$AO$16), MAX(Day_30),
IF(OR($H123 = Lists_and_controls!$AO$6, $H123 = Lists_and_controls!$AO$8, $H123 = Lists_and_controls!$AO$10, $H123 = Lists_and_controls!$AO$12, $H123 = Lists_and_controls!$AO$13, $H123 = Lists_and_controls!$AO$15, $H123 = Lists_and_controls!$AO$17), MAX(Day_31),
IF($H123 = Lists_and_controls!$AO$7, IF(INDEX(Leap_Year_YN, MATCH($G123, Year_2, 0)) = 1, MAX(Day_Feb_LY), MAX(Day_Feb) )))))</f>
        <v/>
      </c>
      <c r="EX123" s="377" t="str">
        <f t="shared" si="54"/>
        <v xml:space="preserve">  </v>
      </c>
      <c r="EY123" s="378"/>
    </row>
    <row r="124" spans="1:155" s="321" customFormat="1" ht="14" hidden="1" x14ac:dyDescent="0.3">
      <c r="A124" s="367">
        <v>119</v>
      </c>
      <c r="B124" s="368"/>
      <c r="C124" s="368"/>
      <c r="D124" s="368"/>
      <c r="E124" s="368"/>
      <c r="F124" s="368"/>
      <c r="G124" s="368"/>
      <c r="H124" s="368"/>
      <c r="I124" s="368"/>
      <c r="J124" s="369" t="str">
        <f t="shared" si="30"/>
        <v/>
      </c>
      <c r="K124" s="370" t="str">
        <f t="shared" si="31"/>
        <v/>
      </c>
      <c r="L124" s="368"/>
      <c r="M124" s="368"/>
      <c r="N124" s="368"/>
      <c r="O124" s="368"/>
      <c r="P124" s="368"/>
      <c r="Q124" s="368"/>
      <c r="R124" s="368"/>
      <c r="S124" s="371" t="str">
        <f t="shared" si="43"/>
        <v/>
      </c>
      <c r="T124" s="368"/>
      <c r="U124" s="368"/>
      <c r="V124" s="372"/>
      <c r="W124" s="372"/>
      <c r="X124" s="368"/>
      <c r="Y124" s="372"/>
      <c r="Z124" s="368"/>
      <c r="AA124" s="368"/>
      <c r="AB124" s="368"/>
      <c r="AC124" s="368"/>
      <c r="AD124" s="368"/>
      <c r="AE124" s="368"/>
      <c r="AF124" s="368"/>
      <c r="AG124" s="368"/>
      <c r="AH124" s="368"/>
      <c r="AI124" s="368"/>
      <c r="AJ124" s="368"/>
      <c r="AK124" s="373"/>
      <c r="AL124" s="368"/>
      <c r="AM124" s="373"/>
      <c r="AN124" s="373"/>
      <c r="AO124" s="373"/>
      <c r="AP124" s="373"/>
      <c r="AQ124" s="373"/>
      <c r="AR124" s="373"/>
      <c r="AS124" s="373"/>
      <c r="AT124" s="373"/>
      <c r="AU124" s="373"/>
      <c r="AV124" s="373"/>
      <c r="AW124" s="373"/>
      <c r="AX124" s="373"/>
      <c r="AY124" s="373"/>
      <c r="AZ124" s="373"/>
      <c r="BA124" s="373"/>
      <c r="BB124" s="373"/>
      <c r="BC124" s="374">
        <f t="shared" si="44"/>
        <v>0</v>
      </c>
      <c r="BD124" s="373"/>
      <c r="BE124" s="373"/>
      <c r="BF124" s="373"/>
      <c r="BG124" s="373"/>
      <c r="BH124" s="373"/>
      <c r="BI124" s="373"/>
      <c r="BJ124" s="373"/>
      <c r="BK124" s="373"/>
      <c r="BL124" s="373"/>
      <c r="BM124" s="373"/>
      <c r="BN124" s="373"/>
      <c r="BO124" s="373"/>
      <c r="BP124" s="373"/>
      <c r="BQ124" s="373"/>
      <c r="BR124" s="373"/>
      <c r="BS124" s="374">
        <f t="shared" si="32"/>
        <v>0</v>
      </c>
      <c r="BT124" s="374">
        <f t="shared" si="58"/>
        <v>0</v>
      </c>
      <c r="BU124" s="374">
        <f t="shared" si="57"/>
        <v>0</v>
      </c>
      <c r="BV124" s="374">
        <f t="shared" si="57"/>
        <v>0</v>
      </c>
      <c r="BW124" s="374">
        <f t="shared" si="57"/>
        <v>0</v>
      </c>
      <c r="BX124" s="374">
        <f t="shared" si="57"/>
        <v>0</v>
      </c>
      <c r="BY124" s="374">
        <f t="shared" si="57"/>
        <v>0</v>
      </c>
      <c r="BZ124" s="374">
        <f t="shared" si="57"/>
        <v>0</v>
      </c>
      <c r="CA124" s="374">
        <f t="shared" si="57"/>
        <v>0</v>
      </c>
      <c r="CB124" s="374">
        <f t="shared" si="57"/>
        <v>0</v>
      </c>
      <c r="CC124" s="374">
        <f t="shared" si="57"/>
        <v>0</v>
      </c>
      <c r="CD124" s="374">
        <f t="shared" si="56"/>
        <v>0</v>
      </c>
      <c r="CE124" s="374">
        <f t="shared" si="56"/>
        <v>0</v>
      </c>
      <c r="CF124" s="374">
        <f t="shared" si="56"/>
        <v>0</v>
      </c>
      <c r="CG124" s="374">
        <f t="shared" si="56"/>
        <v>0</v>
      </c>
      <c r="CH124" s="374">
        <f t="shared" si="56"/>
        <v>0</v>
      </c>
      <c r="CI124" s="374">
        <f t="shared" si="56"/>
        <v>0</v>
      </c>
      <c r="CJ124" s="368"/>
      <c r="CK124" s="368"/>
      <c r="CL124" s="373"/>
      <c r="CM124" s="375"/>
      <c r="CN124" s="371" t="s">
        <v>176</v>
      </c>
      <c r="CO124" s="373"/>
      <c r="CP124" s="373"/>
      <c r="CQ124" s="374">
        <f t="shared" si="33"/>
        <v>0</v>
      </c>
      <c r="CR124" s="373"/>
      <c r="CS124" s="373"/>
      <c r="CT124" s="374">
        <f t="shared" si="34"/>
        <v>0</v>
      </c>
      <c r="CU124" s="375"/>
      <c r="CV124" s="368"/>
      <c r="CW124" s="368"/>
      <c r="CX124" s="368"/>
      <c r="CY124" s="368"/>
      <c r="CZ124" s="368"/>
      <c r="DA124" s="368"/>
      <c r="DB124" s="368"/>
      <c r="DC124" s="368"/>
      <c r="DD124" s="368"/>
      <c r="DE124" s="368"/>
      <c r="DF124" s="368"/>
      <c r="DG124" s="375"/>
      <c r="DH124" s="371" t="s">
        <v>176</v>
      </c>
      <c r="DI124" s="373"/>
      <c r="DJ124" s="373"/>
      <c r="DK124" s="374">
        <f t="shared" si="55"/>
        <v>0</v>
      </c>
      <c r="DL124" s="373"/>
      <c r="DM124" s="373"/>
      <c r="DN124" s="374">
        <f t="shared" si="35"/>
        <v>0</v>
      </c>
      <c r="DO124" s="368"/>
      <c r="DP124" s="371" t="str">
        <f t="shared" si="46"/>
        <v/>
      </c>
      <c r="DQ124" s="374">
        <f t="shared" si="47"/>
        <v>0</v>
      </c>
      <c r="DR124" s="374">
        <f t="shared" si="36"/>
        <v>0</v>
      </c>
      <c r="DS124" s="374">
        <f t="shared" si="37"/>
        <v>0</v>
      </c>
      <c r="DT124" s="374">
        <f t="shared" si="48"/>
        <v>0</v>
      </c>
      <c r="DU124" s="374">
        <f t="shared" si="49"/>
        <v>0</v>
      </c>
      <c r="DV124" s="374">
        <f>Deduct_dependent * COUNTIFS(Part_8!$A:$A, $EV124)</f>
        <v>0</v>
      </c>
      <c r="DW124" s="374">
        <f t="shared" si="38"/>
        <v>0</v>
      </c>
      <c r="DX124" s="374">
        <f t="shared" si="39"/>
        <v>0</v>
      </c>
      <c r="DY124" s="374">
        <f t="shared" si="40"/>
        <v>0</v>
      </c>
      <c r="DZ124" s="374">
        <f t="shared" si="41"/>
        <v>0</v>
      </c>
      <c r="EA124" s="373"/>
      <c r="EB124" s="373"/>
      <c r="EC124" s="373"/>
      <c r="ED124" s="374" t="str">
        <f t="shared" si="50"/>
        <v/>
      </c>
      <c r="EE124" s="374"/>
      <c r="EF124" s="374" t="str">
        <f>IF(AND($AN124 = "", $AO124 = "", $AP124 = "", $AQ124 = "", $AR124 = "", $AS124 = "", $AT124 = "", $AU124 = "", $AV124 = "", $AW124 = "", $AX124 = "", $AY124 = "", $AZ124 = "", $BA124 = "", $BB124 = "",
$BD124= "", $BE124 = "", $BF124 = "", $BG124 = "", $BH124 = "", $BI124 = "", $BJ124 = "", $BK124 = "", $BL124 = "", $BM124 = "", $BN124 = "", $BO124 = "", $BP124 = "", $BQ124 = "", $BR124 = ""), "",
IF($DZ124 &lt;= Claim_for_Reimbursement_CAT!$F$24, Claim_for_Reimbursement_CAT!$H$24,
IF(AND($DZ124 &gt;= Claim_for_Reimbursement_CAT!$D$25, $DZ124 &lt;= Claim_for_Reimbursement_CAT!$F$25), Claim_for_Reimbursement_CAT!$H$25,
IF(AND($DZ124 &gt;= Claim_for_Reimbursement_CAT!$D$26, $DZ124 &lt;= Claim_for_Reimbursement_CAT!$F$26), Claim_for_Reimbursement_CAT!$H$26,
IF(AND($DZ124 &gt;= Claim_for_Reimbursement_CAT!$D$27, $DZ124 &lt;= Claim_for_Reimbursement_CAT!$F$27), Claim_for_Reimbursement_CAT!$H$27,
IF(AND($DZ124 &gt;= Claim_for_Reimbursement_CAT!$D$28, $DZ124 &lt;= Claim_for_Reimbursement_CAT!$F$28), Claim_for_Reimbursement_CAT!$H$28,
IF(AND($DZ124 &gt;= Claim_for_Reimbursement_CAT!$D$29, $DZ124 &lt;= Claim_for_Reimbursement_CAT!$F$29), Claim_for_Reimbursement_CAT!$H$29,
IF(AND($DZ124 &gt;= Claim_for_Reimbursement_CAT!$D$30, $DZ124 &lt;= Claim_for_Reimbursement_CAT!$F$30), Claim_for_Reimbursement_CAT!$H$30,
IF(AND($DZ124 &gt;= Claim_for_Reimbursement_CAT!$D$31, $DZ124 &lt;= Claim_for_Reimbursement_CAT!$F$31), Claim_for_Reimbursement_CAT!$H$31,
IF(AND($DZ124 &gt;= Claim_for_Reimbursement_CAT!$D$32, $DZ124 &lt;= Claim_for_Reimbursement_CAT!$F$32), Claim_for_Reimbursement_CAT!$H$32,
IF(AND($DZ124 &gt;= Claim_for_Reimbursement_CAT!$D$33, $DZ124 &lt;= Claim_for_Reimbursement_CAT!$F$33), Claim_for_Reimbursement_CAT!$H$33,
IF(AND($DZ124 &gt;= Claim_for_Reimbursement_CAT!$D$34, $DZ124 &lt;= Claim_for_Reimbursement_CAT!$F$34), Claim_for_Reimbursement_CAT!$H$34, Claim_for_Reimbursement_CAT!$H$35))))))))))))</f>
        <v/>
      </c>
      <c r="EG124" s="373"/>
      <c r="EH124" s="373"/>
      <c r="EI124" s="373"/>
      <c r="EJ124" s="373"/>
      <c r="EK124" s="373"/>
      <c r="EL124" s="368"/>
      <c r="EM124" s="373"/>
      <c r="EN124" s="373"/>
      <c r="ES124" s="376" t="str">
        <f t="shared" si="42"/>
        <v/>
      </c>
      <c r="ET124" s="377" t="str">
        <f t="shared" si="51"/>
        <v xml:space="preserve">    </v>
      </c>
      <c r="EU124" s="377" t="str">
        <f t="shared" si="52"/>
        <v/>
      </c>
      <c r="EV124" s="377" t="str">
        <f t="shared" si="53"/>
        <v xml:space="preserve">119   </v>
      </c>
      <c r="EW124" s="378" t="str">
        <f>IF($H124 = "", "",
IF(OR($H124 = Lists_and_controls!$AO$9, $H124 = Lists_and_controls!$AO$11, $H124 = Lists_and_controls!$AO$14, $H124 = Lists_and_controls!$AO$16), MAX(Day_30),
IF(OR($H124 = Lists_and_controls!$AO$6, $H124 = Lists_and_controls!$AO$8, $H124 = Lists_and_controls!$AO$10, $H124 = Lists_and_controls!$AO$12, $H124 = Lists_and_controls!$AO$13, $H124 = Lists_and_controls!$AO$15, $H124 = Lists_and_controls!$AO$17), MAX(Day_31),
IF($H124 = Lists_and_controls!$AO$7, IF(INDEX(Leap_Year_YN, MATCH($G124, Year_2, 0)) = 1, MAX(Day_Feb_LY), MAX(Day_Feb) )))))</f>
        <v/>
      </c>
      <c r="EX124" s="377" t="str">
        <f t="shared" si="54"/>
        <v xml:space="preserve">  </v>
      </c>
      <c r="EY124" s="378"/>
    </row>
    <row r="125" spans="1:155" s="321" customFormat="1" ht="14" hidden="1" x14ac:dyDescent="0.3">
      <c r="A125" s="367">
        <v>120</v>
      </c>
      <c r="B125" s="368"/>
      <c r="C125" s="368"/>
      <c r="D125" s="368"/>
      <c r="E125" s="368"/>
      <c r="F125" s="368"/>
      <c r="G125" s="368"/>
      <c r="H125" s="368"/>
      <c r="I125" s="368"/>
      <c r="J125" s="369" t="str">
        <f t="shared" si="30"/>
        <v/>
      </c>
      <c r="K125" s="370" t="str">
        <f t="shared" si="31"/>
        <v/>
      </c>
      <c r="L125" s="368"/>
      <c r="M125" s="368"/>
      <c r="N125" s="368"/>
      <c r="O125" s="368"/>
      <c r="P125" s="368"/>
      <c r="Q125" s="368"/>
      <c r="R125" s="368"/>
      <c r="S125" s="371" t="str">
        <f t="shared" si="43"/>
        <v/>
      </c>
      <c r="T125" s="368"/>
      <c r="U125" s="368"/>
      <c r="V125" s="372"/>
      <c r="W125" s="372"/>
      <c r="X125" s="368"/>
      <c r="Y125" s="372"/>
      <c r="Z125" s="368"/>
      <c r="AA125" s="368"/>
      <c r="AB125" s="368"/>
      <c r="AC125" s="368"/>
      <c r="AD125" s="368"/>
      <c r="AE125" s="368"/>
      <c r="AF125" s="368"/>
      <c r="AG125" s="368"/>
      <c r="AH125" s="368"/>
      <c r="AI125" s="368"/>
      <c r="AJ125" s="368"/>
      <c r="AK125" s="373"/>
      <c r="AL125" s="368"/>
      <c r="AM125" s="373"/>
      <c r="AN125" s="373"/>
      <c r="AO125" s="373"/>
      <c r="AP125" s="373"/>
      <c r="AQ125" s="373"/>
      <c r="AR125" s="373"/>
      <c r="AS125" s="373"/>
      <c r="AT125" s="373"/>
      <c r="AU125" s="373"/>
      <c r="AV125" s="373"/>
      <c r="AW125" s="373"/>
      <c r="AX125" s="373"/>
      <c r="AY125" s="373"/>
      <c r="AZ125" s="373"/>
      <c r="BA125" s="373"/>
      <c r="BB125" s="373"/>
      <c r="BC125" s="374">
        <f t="shared" si="44"/>
        <v>0</v>
      </c>
      <c r="BD125" s="373"/>
      <c r="BE125" s="373"/>
      <c r="BF125" s="373"/>
      <c r="BG125" s="373"/>
      <c r="BH125" s="373"/>
      <c r="BI125" s="373"/>
      <c r="BJ125" s="373"/>
      <c r="BK125" s="373"/>
      <c r="BL125" s="373"/>
      <c r="BM125" s="373"/>
      <c r="BN125" s="373"/>
      <c r="BO125" s="373"/>
      <c r="BP125" s="373"/>
      <c r="BQ125" s="373"/>
      <c r="BR125" s="373"/>
      <c r="BS125" s="374">
        <f t="shared" si="32"/>
        <v>0</v>
      </c>
      <c r="BT125" s="374">
        <f t="shared" si="58"/>
        <v>0</v>
      </c>
      <c r="BU125" s="374">
        <f t="shared" si="57"/>
        <v>0</v>
      </c>
      <c r="BV125" s="374">
        <f t="shared" si="57"/>
        <v>0</v>
      </c>
      <c r="BW125" s="374">
        <f t="shared" si="57"/>
        <v>0</v>
      </c>
      <c r="BX125" s="374">
        <f t="shared" si="57"/>
        <v>0</v>
      </c>
      <c r="BY125" s="374">
        <f t="shared" si="57"/>
        <v>0</v>
      </c>
      <c r="BZ125" s="374">
        <f t="shared" si="57"/>
        <v>0</v>
      </c>
      <c r="CA125" s="374">
        <f t="shared" si="57"/>
        <v>0</v>
      </c>
      <c r="CB125" s="374">
        <f t="shared" si="57"/>
        <v>0</v>
      </c>
      <c r="CC125" s="374">
        <f t="shared" si="57"/>
        <v>0</v>
      </c>
      <c r="CD125" s="374">
        <f t="shared" si="56"/>
        <v>0</v>
      </c>
      <c r="CE125" s="374">
        <f t="shared" si="56"/>
        <v>0</v>
      </c>
      <c r="CF125" s="374">
        <f t="shared" si="56"/>
        <v>0</v>
      </c>
      <c r="CG125" s="374">
        <f t="shared" si="56"/>
        <v>0</v>
      </c>
      <c r="CH125" s="374">
        <f t="shared" si="56"/>
        <v>0</v>
      </c>
      <c r="CI125" s="374">
        <f t="shared" si="56"/>
        <v>0</v>
      </c>
      <c r="CJ125" s="368"/>
      <c r="CK125" s="368"/>
      <c r="CL125" s="373"/>
      <c r="CM125" s="375"/>
      <c r="CN125" s="371" t="s">
        <v>176</v>
      </c>
      <c r="CO125" s="373"/>
      <c r="CP125" s="373"/>
      <c r="CQ125" s="374">
        <f t="shared" si="33"/>
        <v>0</v>
      </c>
      <c r="CR125" s="373"/>
      <c r="CS125" s="373"/>
      <c r="CT125" s="374">
        <f t="shared" si="34"/>
        <v>0</v>
      </c>
      <c r="CU125" s="375"/>
      <c r="CV125" s="368"/>
      <c r="CW125" s="368"/>
      <c r="CX125" s="368"/>
      <c r="CY125" s="368"/>
      <c r="CZ125" s="368"/>
      <c r="DA125" s="368"/>
      <c r="DB125" s="368"/>
      <c r="DC125" s="368"/>
      <c r="DD125" s="368"/>
      <c r="DE125" s="368"/>
      <c r="DF125" s="368"/>
      <c r="DG125" s="375"/>
      <c r="DH125" s="371" t="s">
        <v>176</v>
      </c>
      <c r="DI125" s="373"/>
      <c r="DJ125" s="373"/>
      <c r="DK125" s="374">
        <f t="shared" si="55"/>
        <v>0</v>
      </c>
      <c r="DL125" s="373"/>
      <c r="DM125" s="373"/>
      <c r="DN125" s="374">
        <f t="shared" si="35"/>
        <v>0</v>
      </c>
      <c r="DO125" s="368"/>
      <c r="DP125" s="371" t="str">
        <f t="shared" si="46"/>
        <v/>
      </c>
      <c r="DQ125" s="374">
        <f t="shared" si="47"/>
        <v>0</v>
      </c>
      <c r="DR125" s="374">
        <f t="shared" si="36"/>
        <v>0</v>
      </c>
      <c r="DS125" s="374">
        <f t="shared" si="37"/>
        <v>0</v>
      </c>
      <c r="DT125" s="374">
        <f t="shared" si="48"/>
        <v>0</v>
      </c>
      <c r="DU125" s="374">
        <f t="shared" si="49"/>
        <v>0</v>
      </c>
      <c r="DV125" s="374">
        <f>Deduct_dependent * COUNTIFS(Part_8!$A:$A, $EV125)</f>
        <v>0</v>
      </c>
      <c r="DW125" s="374">
        <f t="shared" si="38"/>
        <v>0</v>
      </c>
      <c r="DX125" s="374">
        <f t="shared" si="39"/>
        <v>0</v>
      </c>
      <c r="DY125" s="374">
        <f t="shared" si="40"/>
        <v>0</v>
      </c>
      <c r="DZ125" s="374">
        <f t="shared" si="41"/>
        <v>0</v>
      </c>
      <c r="EA125" s="373"/>
      <c r="EB125" s="373"/>
      <c r="EC125" s="373"/>
      <c r="ED125" s="374" t="str">
        <f t="shared" si="50"/>
        <v/>
      </c>
      <c r="EE125" s="374"/>
      <c r="EF125" s="374" t="str">
        <f>IF(AND($AN125 = "", $AO125 = "", $AP125 = "", $AQ125 = "", $AR125 = "", $AS125 = "", $AT125 = "", $AU125 = "", $AV125 = "", $AW125 = "", $AX125 = "", $AY125 = "", $AZ125 = "", $BA125 = "", $BB125 = "",
$BD125= "", $BE125 = "", $BF125 = "", $BG125 = "", $BH125 = "", $BI125 = "", $BJ125 = "", $BK125 = "", $BL125 = "", $BM125 = "", $BN125 = "", $BO125 = "", $BP125 = "", $BQ125 = "", $BR125 = ""), "",
IF($DZ125 &lt;= Claim_for_Reimbursement_CAT!$F$24, Claim_for_Reimbursement_CAT!$H$24,
IF(AND($DZ125 &gt;= Claim_for_Reimbursement_CAT!$D$25, $DZ125 &lt;= Claim_for_Reimbursement_CAT!$F$25), Claim_for_Reimbursement_CAT!$H$25,
IF(AND($DZ125 &gt;= Claim_for_Reimbursement_CAT!$D$26, $DZ125 &lt;= Claim_for_Reimbursement_CAT!$F$26), Claim_for_Reimbursement_CAT!$H$26,
IF(AND($DZ125 &gt;= Claim_for_Reimbursement_CAT!$D$27, $DZ125 &lt;= Claim_for_Reimbursement_CAT!$F$27), Claim_for_Reimbursement_CAT!$H$27,
IF(AND($DZ125 &gt;= Claim_for_Reimbursement_CAT!$D$28, $DZ125 &lt;= Claim_for_Reimbursement_CAT!$F$28), Claim_for_Reimbursement_CAT!$H$28,
IF(AND($DZ125 &gt;= Claim_for_Reimbursement_CAT!$D$29, $DZ125 &lt;= Claim_for_Reimbursement_CAT!$F$29), Claim_for_Reimbursement_CAT!$H$29,
IF(AND($DZ125 &gt;= Claim_for_Reimbursement_CAT!$D$30, $DZ125 &lt;= Claim_for_Reimbursement_CAT!$F$30), Claim_for_Reimbursement_CAT!$H$30,
IF(AND($DZ125 &gt;= Claim_for_Reimbursement_CAT!$D$31, $DZ125 &lt;= Claim_for_Reimbursement_CAT!$F$31), Claim_for_Reimbursement_CAT!$H$31,
IF(AND($DZ125 &gt;= Claim_for_Reimbursement_CAT!$D$32, $DZ125 &lt;= Claim_for_Reimbursement_CAT!$F$32), Claim_for_Reimbursement_CAT!$H$32,
IF(AND($DZ125 &gt;= Claim_for_Reimbursement_CAT!$D$33, $DZ125 &lt;= Claim_for_Reimbursement_CAT!$F$33), Claim_for_Reimbursement_CAT!$H$33,
IF(AND($DZ125 &gt;= Claim_for_Reimbursement_CAT!$D$34, $DZ125 &lt;= Claim_for_Reimbursement_CAT!$F$34), Claim_for_Reimbursement_CAT!$H$34, Claim_for_Reimbursement_CAT!$H$35))))))))))))</f>
        <v/>
      </c>
      <c r="EG125" s="373"/>
      <c r="EH125" s="373"/>
      <c r="EI125" s="373"/>
      <c r="EJ125" s="373"/>
      <c r="EK125" s="373"/>
      <c r="EL125" s="368"/>
      <c r="EM125" s="373"/>
      <c r="EN125" s="373"/>
      <c r="ES125" s="376" t="str">
        <f t="shared" si="42"/>
        <v/>
      </c>
      <c r="ET125" s="377" t="str">
        <f t="shared" si="51"/>
        <v xml:space="preserve">    </v>
      </c>
      <c r="EU125" s="377" t="str">
        <f t="shared" si="52"/>
        <v/>
      </c>
      <c r="EV125" s="377" t="str">
        <f t="shared" si="53"/>
        <v xml:space="preserve">120   </v>
      </c>
      <c r="EW125" s="378" t="str">
        <f>IF($H125 = "", "",
IF(OR($H125 = Lists_and_controls!$AO$9, $H125 = Lists_and_controls!$AO$11, $H125 = Lists_and_controls!$AO$14, $H125 = Lists_and_controls!$AO$16), MAX(Day_30),
IF(OR($H125 = Lists_and_controls!$AO$6, $H125 = Lists_and_controls!$AO$8, $H125 = Lists_and_controls!$AO$10, $H125 = Lists_and_controls!$AO$12, $H125 = Lists_and_controls!$AO$13, $H125 = Lists_and_controls!$AO$15, $H125 = Lists_and_controls!$AO$17), MAX(Day_31),
IF($H125 = Lists_and_controls!$AO$7, IF(INDEX(Leap_Year_YN, MATCH($G125, Year_2, 0)) = 1, MAX(Day_Feb_LY), MAX(Day_Feb) )))))</f>
        <v/>
      </c>
      <c r="EX125" s="377" t="str">
        <f t="shared" si="54"/>
        <v xml:space="preserve">  </v>
      </c>
      <c r="EY125" s="378"/>
    </row>
    <row r="126" spans="1:155" s="321" customFormat="1" ht="14" hidden="1" x14ac:dyDescent="0.3">
      <c r="A126" s="367">
        <v>121</v>
      </c>
      <c r="B126" s="368"/>
      <c r="C126" s="368"/>
      <c r="D126" s="368"/>
      <c r="E126" s="368"/>
      <c r="F126" s="368"/>
      <c r="G126" s="368"/>
      <c r="H126" s="368"/>
      <c r="I126" s="368"/>
      <c r="J126" s="369" t="str">
        <f t="shared" si="30"/>
        <v/>
      </c>
      <c r="K126" s="370" t="str">
        <f t="shared" si="31"/>
        <v/>
      </c>
      <c r="L126" s="368"/>
      <c r="M126" s="368"/>
      <c r="N126" s="368"/>
      <c r="O126" s="368"/>
      <c r="P126" s="368"/>
      <c r="Q126" s="368"/>
      <c r="R126" s="368"/>
      <c r="S126" s="371" t="str">
        <f t="shared" si="43"/>
        <v/>
      </c>
      <c r="T126" s="368"/>
      <c r="U126" s="368"/>
      <c r="V126" s="372"/>
      <c r="W126" s="372"/>
      <c r="X126" s="368"/>
      <c r="Y126" s="372"/>
      <c r="Z126" s="368"/>
      <c r="AA126" s="368"/>
      <c r="AB126" s="368"/>
      <c r="AC126" s="368"/>
      <c r="AD126" s="368"/>
      <c r="AE126" s="368"/>
      <c r="AF126" s="368"/>
      <c r="AG126" s="368"/>
      <c r="AH126" s="368"/>
      <c r="AI126" s="368"/>
      <c r="AJ126" s="368"/>
      <c r="AK126" s="373"/>
      <c r="AL126" s="368"/>
      <c r="AM126" s="373"/>
      <c r="AN126" s="373"/>
      <c r="AO126" s="373"/>
      <c r="AP126" s="373"/>
      <c r="AQ126" s="373"/>
      <c r="AR126" s="373"/>
      <c r="AS126" s="373"/>
      <c r="AT126" s="373"/>
      <c r="AU126" s="373"/>
      <c r="AV126" s="373"/>
      <c r="AW126" s="373"/>
      <c r="AX126" s="373"/>
      <c r="AY126" s="373"/>
      <c r="AZ126" s="373"/>
      <c r="BA126" s="373"/>
      <c r="BB126" s="373"/>
      <c r="BC126" s="374">
        <f t="shared" si="44"/>
        <v>0</v>
      </c>
      <c r="BD126" s="373"/>
      <c r="BE126" s="373"/>
      <c r="BF126" s="373"/>
      <c r="BG126" s="373"/>
      <c r="BH126" s="373"/>
      <c r="BI126" s="373"/>
      <c r="BJ126" s="373"/>
      <c r="BK126" s="373"/>
      <c r="BL126" s="373"/>
      <c r="BM126" s="373"/>
      <c r="BN126" s="373"/>
      <c r="BO126" s="373"/>
      <c r="BP126" s="373"/>
      <c r="BQ126" s="373"/>
      <c r="BR126" s="373"/>
      <c r="BS126" s="374">
        <f t="shared" si="32"/>
        <v>0</v>
      </c>
      <c r="BT126" s="374">
        <f t="shared" si="58"/>
        <v>0</v>
      </c>
      <c r="BU126" s="374">
        <f t="shared" si="57"/>
        <v>0</v>
      </c>
      <c r="BV126" s="374">
        <f t="shared" si="57"/>
        <v>0</v>
      </c>
      <c r="BW126" s="374">
        <f t="shared" si="57"/>
        <v>0</v>
      </c>
      <c r="BX126" s="374">
        <f t="shared" si="57"/>
        <v>0</v>
      </c>
      <c r="BY126" s="374">
        <f t="shared" si="57"/>
        <v>0</v>
      </c>
      <c r="BZ126" s="374">
        <f t="shared" si="57"/>
        <v>0</v>
      </c>
      <c r="CA126" s="374">
        <f t="shared" si="57"/>
        <v>0</v>
      </c>
      <c r="CB126" s="374">
        <f t="shared" si="57"/>
        <v>0</v>
      </c>
      <c r="CC126" s="374">
        <f t="shared" si="57"/>
        <v>0</v>
      </c>
      <c r="CD126" s="374">
        <f t="shared" si="56"/>
        <v>0</v>
      </c>
      <c r="CE126" s="374">
        <f t="shared" si="56"/>
        <v>0</v>
      </c>
      <c r="CF126" s="374">
        <f t="shared" si="56"/>
        <v>0</v>
      </c>
      <c r="CG126" s="374">
        <f t="shared" si="56"/>
        <v>0</v>
      </c>
      <c r="CH126" s="374">
        <f t="shared" si="56"/>
        <v>0</v>
      </c>
      <c r="CI126" s="374">
        <f t="shared" si="56"/>
        <v>0</v>
      </c>
      <c r="CJ126" s="368"/>
      <c r="CK126" s="368"/>
      <c r="CL126" s="373"/>
      <c r="CM126" s="375"/>
      <c r="CN126" s="371" t="s">
        <v>176</v>
      </c>
      <c r="CO126" s="373"/>
      <c r="CP126" s="373"/>
      <c r="CQ126" s="374">
        <f t="shared" si="33"/>
        <v>0</v>
      </c>
      <c r="CR126" s="373"/>
      <c r="CS126" s="373"/>
      <c r="CT126" s="374">
        <f t="shared" si="34"/>
        <v>0</v>
      </c>
      <c r="CU126" s="375"/>
      <c r="CV126" s="368"/>
      <c r="CW126" s="368"/>
      <c r="CX126" s="368"/>
      <c r="CY126" s="368"/>
      <c r="CZ126" s="368"/>
      <c r="DA126" s="368"/>
      <c r="DB126" s="368"/>
      <c r="DC126" s="368"/>
      <c r="DD126" s="368"/>
      <c r="DE126" s="368"/>
      <c r="DF126" s="368"/>
      <c r="DG126" s="375"/>
      <c r="DH126" s="371" t="s">
        <v>176</v>
      </c>
      <c r="DI126" s="373"/>
      <c r="DJ126" s="373"/>
      <c r="DK126" s="374">
        <f t="shared" si="55"/>
        <v>0</v>
      </c>
      <c r="DL126" s="373"/>
      <c r="DM126" s="373"/>
      <c r="DN126" s="374">
        <f t="shared" si="35"/>
        <v>0</v>
      </c>
      <c r="DO126" s="368"/>
      <c r="DP126" s="371" t="str">
        <f t="shared" si="46"/>
        <v/>
      </c>
      <c r="DQ126" s="374">
        <f t="shared" si="47"/>
        <v>0</v>
      </c>
      <c r="DR126" s="374">
        <f t="shared" si="36"/>
        <v>0</v>
      </c>
      <c r="DS126" s="374">
        <f t="shared" si="37"/>
        <v>0</v>
      </c>
      <c r="DT126" s="374">
        <f t="shared" si="48"/>
        <v>0</v>
      </c>
      <c r="DU126" s="374">
        <f t="shared" si="49"/>
        <v>0</v>
      </c>
      <c r="DV126" s="374">
        <f>Deduct_dependent * COUNTIFS(Part_8!$A:$A, $EV126)</f>
        <v>0</v>
      </c>
      <c r="DW126" s="374">
        <f t="shared" si="38"/>
        <v>0</v>
      </c>
      <c r="DX126" s="374">
        <f t="shared" si="39"/>
        <v>0</v>
      </c>
      <c r="DY126" s="374">
        <f t="shared" si="40"/>
        <v>0</v>
      </c>
      <c r="DZ126" s="374">
        <f t="shared" si="41"/>
        <v>0</v>
      </c>
      <c r="EA126" s="373"/>
      <c r="EB126" s="373"/>
      <c r="EC126" s="373"/>
      <c r="ED126" s="374" t="str">
        <f t="shared" si="50"/>
        <v/>
      </c>
      <c r="EE126" s="374"/>
      <c r="EF126" s="374" t="str">
        <f>IF(AND($AN126 = "", $AO126 = "", $AP126 = "", $AQ126 = "", $AR126 = "", $AS126 = "", $AT126 = "", $AU126 = "", $AV126 = "", $AW126 = "", $AX126 = "", $AY126 = "", $AZ126 = "", $BA126 = "", $BB126 = "",
$BD126= "", $BE126 = "", $BF126 = "", $BG126 = "", $BH126 = "", $BI126 = "", $BJ126 = "", $BK126 = "", $BL126 = "", $BM126 = "", $BN126 = "", $BO126 = "", $BP126 = "", $BQ126 = "", $BR126 = ""), "",
IF($DZ126 &lt;= Claim_for_Reimbursement_CAT!$F$24, Claim_for_Reimbursement_CAT!$H$24,
IF(AND($DZ126 &gt;= Claim_for_Reimbursement_CAT!$D$25, $DZ126 &lt;= Claim_for_Reimbursement_CAT!$F$25), Claim_for_Reimbursement_CAT!$H$25,
IF(AND($DZ126 &gt;= Claim_for_Reimbursement_CAT!$D$26, $DZ126 &lt;= Claim_for_Reimbursement_CAT!$F$26), Claim_for_Reimbursement_CAT!$H$26,
IF(AND($DZ126 &gt;= Claim_for_Reimbursement_CAT!$D$27, $DZ126 &lt;= Claim_for_Reimbursement_CAT!$F$27), Claim_for_Reimbursement_CAT!$H$27,
IF(AND($DZ126 &gt;= Claim_for_Reimbursement_CAT!$D$28, $DZ126 &lt;= Claim_for_Reimbursement_CAT!$F$28), Claim_for_Reimbursement_CAT!$H$28,
IF(AND($DZ126 &gt;= Claim_for_Reimbursement_CAT!$D$29, $DZ126 &lt;= Claim_for_Reimbursement_CAT!$F$29), Claim_for_Reimbursement_CAT!$H$29,
IF(AND($DZ126 &gt;= Claim_for_Reimbursement_CAT!$D$30, $DZ126 &lt;= Claim_for_Reimbursement_CAT!$F$30), Claim_for_Reimbursement_CAT!$H$30,
IF(AND($DZ126 &gt;= Claim_for_Reimbursement_CAT!$D$31, $DZ126 &lt;= Claim_for_Reimbursement_CAT!$F$31), Claim_for_Reimbursement_CAT!$H$31,
IF(AND($DZ126 &gt;= Claim_for_Reimbursement_CAT!$D$32, $DZ126 &lt;= Claim_for_Reimbursement_CAT!$F$32), Claim_for_Reimbursement_CAT!$H$32,
IF(AND($DZ126 &gt;= Claim_for_Reimbursement_CAT!$D$33, $DZ126 &lt;= Claim_for_Reimbursement_CAT!$F$33), Claim_for_Reimbursement_CAT!$H$33,
IF(AND($DZ126 &gt;= Claim_for_Reimbursement_CAT!$D$34, $DZ126 &lt;= Claim_for_Reimbursement_CAT!$F$34), Claim_for_Reimbursement_CAT!$H$34, Claim_for_Reimbursement_CAT!$H$35))))))))))))</f>
        <v/>
      </c>
      <c r="EG126" s="373"/>
      <c r="EH126" s="373"/>
      <c r="EI126" s="373"/>
      <c r="EJ126" s="373"/>
      <c r="EK126" s="373"/>
      <c r="EL126" s="368"/>
      <c r="EM126" s="373"/>
      <c r="EN126" s="373"/>
      <c r="ES126" s="376" t="str">
        <f t="shared" si="42"/>
        <v/>
      </c>
      <c r="ET126" s="377" t="str">
        <f t="shared" si="51"/>
        <v xml:space="preserve">    </v>
      </c>
      <c r="EU126" s="377" t="str">
        <f t="shared" si="52"/>
        <v/>
      </c>
      <c r="EV126" s="377" t="str">
        <f t="shared" si="53"/>
        <v xml:space="preserve">121   </v>
      </c>
      <c r="EW126" s="378" t="str">
        <f>IF($H126 = "", "",
IF(OR($H126 = Lists_and_controls!$AO$9, $H126 = Lists_and_controls!$AO$11, $H126 = Lists_and_controls!$AO$14, $H126 = Lists_and_controls!$AO$16), MAX(Day_30),
IF(OR($H126 = Lists_and_controls!$AO$6, $H126 = Lists_and_controls!$AO$8, $H126 = Lists_and_controls!$AO$10, $H126 = Lists_and_controls!$AO$12, $H126 = Lists_and_controls!$AO$13, $H126 = Lists_and_controls!$AO$15, $H126 = Lists_and_controls!$AO$17), MAX(Day_31),
IF($H126 = Lists_and_controls!$AO$7, IF(INDEX(Leap_Year_YN, MATCH($G126, Year_2, 0)) = 1, MAX(Day_Feb_LY), MAX(Day_Feb) )))))</f>
        <v/>
      </c>
      <c r="EX126" s="377" t="str">
        <f t="shared" si="54"/>
        <v xml:space="preserve">  </v>
      </c>
      <c r="EY126" s="378"/>
    </row>
    <row r="127" spans="1:155" s="321" customFormat="1" ht="14" hidden="1" x14ac:dyDescent="0.3">
      <c r="A127" s="367">
        <v>122</v>
      </c>
      <c r="B127" s="368"/>
      <c r="C127" s="368"/>
      <c r="D127" s="368"/>
      <c r="E127" s="368"/>
      <c r="F127" s="368"/>
      <c r="G127" s="368"/>
      <c r="H127" s="368"/>
      <c r="I127" s="368"/>
      <c r="J127" s="369" t="str">
        <f t="shared" si="30"/>
        <v/>
      </c>
      <c r="K127" s="370" t="str">
        <f t="shared" si="31"/>
        <v/>
      </c>
      <c r="L127" s="368"/>
      <c r="M127" s="368"/>
      <c r="N127" s="368"/>
      <c r="O127" s="368"/>
      <c r="P127" s="368"/>
      <c r="Q127" s="368"/>
      <c r="R127" s="368"/>
      <c r="S127" s="371" t="str">
        <f t="shared" si="43"/>
        <v/>
      </c>
      <c r="T127" s="368"/>
      <c r="U127" s="368"/>
      <c r="V127" s="372"/>
      <c r="W127" s="372"/>
      <c r="X127" s="368"/>
      <c r="Y127" s="372"/>
      <c r="Z127" s="368"/>
      <c r="AA127" s="368"/>
      <c r="AB127" s="368"/>
      <c r="AC127" s="368"/>
      <c r="AD127" s="368"/>
      <c r="AE127" s="368"/>
      <c r="AF127" s="368"/>
      <c r="AG127" s="368"/>
      <c r="AH127" s="368"/>
      <c r="AI127" s="368"/>
      <c r="AJ127" s="368"/>
      <c r="AK127" s="373"/>
      <c r="AL127" s="368"/>
      <c r="AM127" s="373"/>
      <c r="AN127" s="373"/>
      <c r="AO127" s="373"/>
      <c r="AP127" s="373"/>
      <c r="AQ127" s="373"/>
      <c r="AR127" s="373"/>
      <c r="AS127" s="373"/>
      <c r="AT127" s="373"/>
      <c r="AU127" s="373"/>
      <c r="AV127" s="373"/>
      <c r="AW127" s="373"/>
      <c r="AX127" s="373"/>
      <c r="AY127" s="373"/>
      <c r="AZ127" s="373"/>
      <c r="BA127" s="373"/>
      <c r="BB127" s="373"/>
      <c r="BC127" s="374">
        <f t="shared" si="44"/>
        <v>0</v>
      </c>
      <c r="BD127" s="373"/>
      <c r="BE127" s="373"/>
      <c r="BF127" s="373"/>
      <c r="BG127" s="373"/>
      <c r="BH127" s="373"/>
      <c r="BI127" s="373"/>
      <c r="BJ127" s="373"/>
      <c r="BK127" s="373"/>
      <c r="BL127" s="373"/>
      <c r="BM127" s="373"/>
      <c r="BN127" s="373"/>
      <c r="BO127" s="373"/>
      <c r="BP127" s="373"/>
      <c r="BQ127" s="373"/>
      <c r="BR127" s="373"/>
      <c r="BS127" s="374">
        <f t="shared" si="32"/>
        <v>0</v>
      </c>
      <c r="BT127" s="374">
        <f t="shared" si="58"/>
        <v>0</v>
      </c>
      <c r="BU127" s="374">
        <f t="shared" si="57"/>
        <v>0</v>
      </c>
      <c r="BV127" s="374">
        <f t="shared" si="57"/>
        <v>0</v>
      </c>
      <c r="BW127" s="374">
        <f t="shared" si="57"/>
        <v>0</v>
      </c>
      <c r="BX127" s="374">
        <f t="shared" si="57"/>
        <v>0</v>
      </c>
      <c r="BY127" s="374">
        <f t="shared" si="57"/>
        <v>0</v>
      </c>
      <c r="BZ127" s="374">
        <f t="shared" si="57"/>
        <v>0</v>
      </c>
      <c r="CA127" s="374">
        <f t="shared" si="57"/>
        <v>0</v>
      </c>
      <c r="CB127" s="374">
        <f t="shared" si="57"/>
        <v>0</v>
      </c>
      <c r="CC127" s="374">
        <f t="shared" si="57"/>
        <v>0</v>
      </c>
      <c r="CD127" s="374">
        <f t="shared" si="56"/>
        <v>0</v>
      </c>
      <c r="CE127" s="374">
        <f t="shared" si="56"/>
        <v>0</v>
      </c>
      <c r="CF127" s="374">
        <f t="shared" si="56"/>
        <v>0</v>
      </c>
      <c r="CG127" s="374">
        <f t="shared" si="56"/>
        <v>0</v>
      </c>
      <c r="CH127" s="374">
        <f t="shared" si="56"/>
        <v>0</v>
      </c>
      <c r="CI127" s="374">
        <f t="shared" si="56"/>
        <v>0</v>
      </c>
      <c r="CJ127" s="368"/>
      <c r="CK127" s="368"/>
      <c r="CL127" s="373"/>
      <c r="CM127" s="375"/>
      <c r="CN127" s="371" t="s">
        <v>176</v>
      </c>
      <c r="CO127" s="373"/>
      <c r="CP127" s="373"/>
      <c r="CQ127" s="374">
        <f t="shared" si="33"/>
        <v>0</v>
      </c>
      <c r="CR127" s="373"/>
      <c r="CS127" s="373"/>
      <c r="CT127" s="374">
        <f t="shared" si="34"/>
        <v>0</v>
      </c>
      <c r="CU127" s="375"/>
      <c r="CV127" s="368"/>
      <c r="CW127" s="368"/>
      <c r="CX127" s="368"/>
      <c r="CY127" s="368"/>
      <c r="CZ127" s="368"/>
      <c r="DA127" s="368"/>
      <c r="DB127" s="368"/>
      <c r="DC127" s="368"/>
      <c r="DD127" s="368"/>
      <c r="DE127" s="368"/>
      <c r="DF127" s="368"/>
      <c r="DG127" s="375"/>
      <c r="DH127" s="371" t="s">
        <v>176</v>
      </c>
      <c r="DI127" s="373"/>
      <c r="DJ127" s="373"/>
      <c r="DK127" s="374">
        <f t="shared" si="55"/>
        <v>0</v>
      </c>
      <c r="DL127" s="373"/>
      <c r="DM127" s="373"/>
      <c r="DN127" s="374">
        <f t="shared" si="35"/>
        <v>0</v>
      </c>
      <c r="DO127" s="368"/>
      <c r="DP127" s="371" t="str">
        <f t="shared" si="46"/>
        <v/>
      </c>
      <c r="DQ127" s="374">
        <f t="shared" si="47"/>
        <v>0</v>
      </c>
      <c r="DR127" s="374">
        <f t="shared" si="36"/>
        <v>0</v>
      </c>
      <c r="DS127" s="374">
        <f t="shared" si="37"/>
        <v>0</v>
      </c>
      <c r="DT127" s="374">
        <f t="shared" si="48"/>
        <v>0</v>
      </c>
      <c r="DU127" s="374">
        <f t="shared" si="49"/>
        <v>0</v>
      </c>
      <c r="DV127" s="374">
        <f>Deduct_dependent * COUNTIFS(Part_8!$A:$A, $EV127)</f>
        <v>0</v>
      </c>
      <c r="DW127" s="374">
        <f t="shared" si="38"/>
        <v>0</v>
      </c>
      <c r="DX127" s="374">
        <f t="shared" si="39"/>
        <v>0</v>
      </c>
      <c r="DY127" s="374">
        <f t="shared" si="40"/>
        <v>0</v>
      </c>
      <c r="DZ127" s="374">
        <f t="shared" si="41"/>
        <v>0</v>
      </c>
      <c r="EA127" s="373"/>
      <c r="EB127" s="373"/>
      <c r="EC127" s="373"/>
      <c r="ED127" s="374" t="str">
        <f t="shared" si="50"/>
        <v/>
      </c>
      <c r="EE127" s="374"/>
      <c r="EF127" s="374" t="str">
        <f>IF(AND($AN127 = "", $AO127 = "", $AP127 = "", $AQ127 = "", $AR127 = "", $AS127 = "", $AT127 = "", $AU127 = "", $AV127 = "", $AW127 = "", $AX127 = "", $AY127 = "", $AZ127 = "", $BA127 = "", $BB127 = "",
$BD127= "", $BE127 = "", $BF127 = "", $BG127 = "", $BH127 = "", $BI127 = "", $BJ127 = "", $BK127 = "", $BL127 = "", $BM127 = "", $BN127 = "", $BO127 = "", $BP127 = "", $BQ127 = "", $BR127 = ""), "",
IF($DZ127 &lt;= Claim_for_Reimbursement_CAT!$F$24, Claim_for_Reimbursement_CAT!$H$24,
IF(AND($DZ127 &gt;= Claim_for_Reimbursement_CAT!$D$25, $DZ127 &lt;= Claim_for_Reimbursement_CAT!$F$25), Claim_for_Reimbursement_CAT!$H$25,
IF(AND($DZ127 &gt;= Claim_for_Reimbursement_CAT!$D$26, $DZ127 &lt;= Claim_for_Reimbursement_CAT!$F$26), Claim_for_Reimbursement_CAT!$H$26,
IF(AND($DZ127 &gt;= Claim_for_Reimbursement_CAT!$D$27, $DZ127 &lt;= Claim_for_Reimbursement_CAT!$F$27), Claim_for_Reimbursement_CAT!$H$27,
IF(AND($DZ127 &gt;= Claim_for_Reimbursement_CAT!$D$28, $DZ127 &lt;= Claim_for_Reimbursement_CAT!$F$28), Claim_for_Reimbursement_CAT!$H$28,
IF(AND($DZ127 &gt;= Claim_for_Reimbursement_CAT!$D$29, $DZ127 &lt;= Claim_for_Reimbursement_CAT!$F$29), Claim_for_Reimbursement_CAT!$H$29,
IF(AND($DZ127 &gt;= Claim_for_Reimbursement_CAT!$D$30, $DZ127 &lt;= Claim_for_Reimbursement_CAT!$F$30), Claim_for_Reimbursement_CAT!$H$30,
IF(AND($DZ127 &gt;= Claim_for_Reimbursement_CAT!$D$31, $DZ127 &lt;= Claim_for_Reimbursement_CAT!$F$31), Claim_for_Reimbursement_CAT!$H$31,
IF(AND($DZ127 &gt;= Claim_for_Reimbursement_CAT!$D$32, $DZ127 &lt;= Claim_for_Reimbursement_CAT!$F$32), Claim_for_Reimbursement_CAT!$H$32,
IF(AND($DZ127 &gt;= Claim_for_Reimbursement_CAT!$D$33, $DZ127 &lt;= Claim_for_Reimbursement_CAT!$F$33), Claim_for_Reimbursement_CAT!$H$33,
IF(AND($DZ127 &gt;= Claim_for_Reimbursement_CAT!$D$34, $DZ127 &lt;= Claim_for_Reimbursement_CAT!$F$34), Claim_for_Reimbursement_CAT!$H$34, Claim_for_Reimbursement_CAT!$H$35))))))))))))</f>
        <v/>
      </c>
      <c r="EG127" s="373"/>
      <c r="EH127" s="373"/>
      <c r="EI127" s="373"/>
      <c r="EJ127" s="373"/>
      <c r="EK127" s="373"/>
      <c r="EL127" s="368"/>
      <c r="EM127" s="373"/>
      <c r="EN127" s="373"/>
      <c r="ES127" s="376" t="str">
        <f t="shared" si="42"/>
        <v/>
      </c>
      <c r="ET127" s="377" t="str">
        <f t="shared" si="51"/>
        <v xml:space="preserve">    </v>
      </c>
      <c r="EU127" s="377" t="str">
        <f t="shared" si="52"/>
        <v/>
      </c>
      <c r="EV127" s="377" t="str">
        <f t="shared" si="53"/>
        <v xml:space="preserve">122   </v>
      </c>
      <c r="EW127" s="378" t="str">
        <f>IF($H127 = "", "",
IF(OR($H127 = Lists_and_controls!$AO$9, $H127 = Lists_and_controls!$AO$11, $H127 = Lists_and_controls!$AO$14, $H127 = Lists_and_controls!$AO$16), MAX(Day_30),
IF(OR($H127 = Lists_and_controls!$AO$6, $H127 = Lists_and_controls!$AO$8, $H127 = Lists_and_controls!$AO$10, $H127 = Lists_and_controls!$AO$12, $H127 = Lists_and_controls!$AO$13, $H127 = Lists_and_controls!$AO$15, $H127 = Lists_and_controls!$AO$17), MAX(Day_31),
IF($H127 = Lists_and_controls!$AO$7, IF(INDEX(Leap_Year_YN, MATCH($G127, Year_2, 0)) = 1, MAX(Day_Feb_LY), MAX(Day_Feb) )))))</f>
        <v/>
      </c>
      <c r="EX127" s="377" t="str">
        <f t="shared" si="54"/>
        <v xml:space="preserve">  </v>
      </c>
      <c r="EY127" s="378"/>
    </row>
    <row r="128" spans="1:155" s="321" customFormat="1" ht="14" hidden="1" x14ac:dyDescent="0.3">
      <c r="A128" s="367">
        <v>123</v>
      </c>
      <c r="B128" s="368"/>
      <c r="C128" s="368"/>
      <c r="D128" s="368"/>
      <c r="E128" s="368"/>
      <c r="F128" s="368"/>
      <c r="G128" s="368"/>
      <c r="H128" s="368"/>
      <c r="I128" s="368"/>
      <c r="J128" s="369" t="str">
        <f t="shared" si="30"/>
        <v/>
      </c>
      <c r="K128" s="370" t="str">
        <f t="shared" si="31"/>
        <v/>
      </c>
      <c r="L128" s="368"/>
      <c r="M128" s="368"/>
      <c r="N128" s="368"/>
      <c r="O128" s="368"/>
      <c r="P128" s="368"/>
      <c r="Q128" s="368"/>
      <c r="R128" s="368"/>
      <c r="S128" s="371" t="str">
        <f t="shared" si="43"/>
        <v/>
      </c>
      <c r="T128" s="368"/>
      <c r="U128" s="368"/>
      <c r="V128" s="372"/>
      <c r="W128" s="372"/>
      <c r="X128" s="368"/>
      <c r="Y128" s="372"/>
      <c r="Z128" s="368"/>
      <c r="AA128" s="368"/>
      <c r="AB128" s="368"/>
      <c r="AC128" s="368"/>
      <c r="AD128" s="368"/>
      <c r="AE128" s="368"/>
      <c r="AF128" s="368"/>
      <c r="AG128" s="368"/>
      <c r="AH128" s="368"/>
      <c r="AI128" s="368"/>
      <c r="AJ128" s="368"/>
      <c r="AK128" s="373"/>
      <c r="AL128" s="368"/>
      <c r="AM128" s="373"/>
      <c r="AN128" s="373"/>
      <c r="AO128" s="373"/>
      <c r="AP128" s="373"/>
      <c r="AQ128" s="373"/>
      <c r="AR128" s="373"/>
      <c r="AS128" s="373"/>
      <c r="AT128" s="373"/>
      <c r="AU128" s="373"/>
      <c r="AV128" s="373"/>
      <c r="AW128" s="373"/>
      <c r="AX128" s="373"/>
      <c r="AY128" s="373"/>
      <c r="AZ128" s="373"/>
      <c r="BA128" s="373"/>
      <c r="BB128" s="373"/>
      <c r="BC128" s="374">
        <f t="shared" si="44"/>
        <v>0</v>
      </c>
      <c r="BD128" s="373"/>
      <c r="BE128" s="373"/>
      <c r="BF128" s="373"/>
      <c r="BG128" s="373"/>
      <c r="BH128" s="373"/>
      <c r="BI128" s="373"/>
      <c r="BJ128" s="373"/>
      <c r="BK128" s="373"/>
      <c r="BL128" s="373"/>
      <c r="BM128" s="373"/>
      <c r="BN128" s="373"/>
      <c r="BO128" s="373"/>
      <c r="BP128" s="373"/>
      <c r="BQ128" s="373"/>
      <c r="BR128" s="373"/>
      <c r="BS128" s="374">
        <f t="shared" si="32"/>
        <v>0</v>
      </c>
      <c r="BT128" s="374">
        <f t="shared" si="58"/>
        <v>0</v>
      </c>
      <c r="BU128" s="374">
        <f t="shared" si="57"/>
        <v>0</v>
      </c>
      <c r="BV128" s="374">
        <f t="shared" si="57"/>
        <v>0</v>
      </c>
      <c r="BW128" s="374">
        <f t="shared" si="57"/>
        <v>0</v>
      </c>
      <c r="BX128" s="374">
        <f t="shared" si="57"/>
        <v>0</v>
      </c>
      <c r="BY128" s="374">
        <f t="shared" si="57"/>
        <v>0</v>
      </c>
      <c r="BZ128" s="374">
        <f t="shared" si="57"/>
        <v>0</v>
      </c>
      <c r="CA128" s="374">
        <f t="shared" si="57"/>
        <v>0</v>
      </c>
      <c r="CB128" s="374">
        <f t="shared" si="57"/>
        <v>0</v>
      </c>
      <c r="CC128" s="374">
        <f t="shared" si="57"/>
        <v>0</v>
      </c>
      <c r="CD128" s="374">
        <f t="shared" si="56"/>
        <v>0</v>
      </c>
      <c r="CE128" s="374">
        <f t="shared" si="56"/>
        <v>0</v>
      </c>
      <c r="CF128" s="374">
        <f t="shared" si="56"/>
        <v>0</v>
      </c>
      <c r="CG128" s="374">
        <f t="shared" si="56"/>
        <v>0</v>
      </c>
      <c r="CH128" s="374">
        <f t="shared" si="56"/>
        <v>0</v>
      </c>
      <c r="CI128" s="374">
        <f t="shared" si="56"/>
        <v>0</v>
      </c>
      <c r="CJ128" s="368"/>
      <c r="CK128" s="368"/>
      <c r="CL128" s="373"/>
      <c r="CM128" s="375"/>
      <c r="CN128" s="371" t="s">
        <v>176</v>
      </c>
      <c r="CO128" s="373"/>
      <c r="CP128" s="373"/>
      <c r="CQ128" s="374">
        <f t="shared" si="33"/>
        <v>0</v>
      </c>
      <c r="CR128" s="373"/>
      <c r="CS128" s="373"/>
      <c r="CT128" s="374">
        <f t="shared" si="34"/>
        <v>0</v>
      </c>
      <c r="CU128" s="375"/>
      <c r="CV128" s="368"/>
      <c r="CW128" s="368"/>
      <c r="CX128" s="368"/>
      <c r="CY128" s="368"/>
      <c r="CZ128" s="368"/>
      <c r="DA128" s="368"/>
      <c r="DB128" s="368"/>
      <c r="DC128" s="368"/>
      <c r="DD128" s="368"/>
      <c r="DE128" s="368"/>
      <c r="DF128" s="368"/>
      <c r="DG128" s="375"/>
      <c r="DH128" s="371" t="s">
        <v>176</v>
      </c>
      <c r="DI128" s="373"/>
      <c r="DJ128" s="373"/>
      <c r="DK128" s="374">
        <f t="shared" si="55"/>
        <v>0</v>
      </c>
      <c r="DL128" s="373"/>
      <c r="DM128" s="373"/>
      <c r="DN128" s="374">
        <f t="shared" si="35"/>
        <v>0</v>
      </c>
      <c r="DO128" s="368"/>
      <c r="DP128" s="371" t="str">
        <f t="shared" si="46"/>
        <v/>
      </c>
      <c r="DQ128" s="374">
        <f t="shared" si="47"/>
        <v>0</v>
      </c>
      <c r="DR128" s="374">
        <f t="shared" si="36"/>
        <v>0</v>
      </c>
      <c r="DS128" s="374">
        <f t="shared" si="37"/>
        <v>0</v>
      </c>
      <c r="DT128" s="374">
        <f t="shared" si="48"/>
        <v>0</v>
      </c>
      <c r="DU128" s="374">
        <f t="shared" si="49"/>
        <v>0</v>
      </c>
      <c r="DV128" s="374">
        <f>Deduct_dependent * COUNTIFS(Part_8!$A:$A, $EV128)</f>
        <v>0</v>
      </c>
      <c r="DW128" s="374">
        <f t="shared" si="38"/>
        <v>0</v>
      </c>
      <c r="DX128" s="374">
        <f t="shared" si="39"/>
        <v>0</v>
      </c>
      <c r="DY128" s="374">
        <f t="shared" si="40"/>
        <v>0</v>
      </c>
      <c r="DZ128" s="374">
        <f t="shared" si="41"/>
        <v>0</v>
      </c>
      <c r="EA128" s="373"/>
      <c r="EB128" s="373"/>
      <c r="EC128" s="373"/>
      <c r="ED128" s="374" t="str">
        <f t="shared" si="50"/>
        <v/>
      </c>
      <c r="EE128" s="374"/>
      <c r="EF128" s="374" t="str">
        <f>IF(AND($AN128 = "", $AO128 = "", $AP128 = "", $AQ128 = "", $AR128 = "", $AS128 = "", $AT128 = "", $AU128 = "", $AV128 = "", $AW128 = "", $AX128 = "", $AY128 = "", $AZ128 = "", $BA128 = "", $BB128 = "",
$BD128= "", $BE128 = "", $BF128 = "", $BG128 = "", $BH128 = "", $BI128 = "", $BJ128 = "", $BK128 = "", $BL128 = "", $BM128 = "", $BN128 = "", $BO128 = "", $BP128 = "", $BQ128 = "", $BR128 = ""), "",
IF($DZ128 &lt;= Claim_for_Reimbursement_CAT!$F$24, Claim_for_Reimbursement_CAT!$H$24,
IF(AND($DZ128 &gt;= Claim_for_Reimbursement_CAT!$D$25, $DZ128 &lt;= Claim_for_Reimbursement_CAT!$F$25), Claim_for_Reimbursement_CAT!$H$25,
IF(AND($DZ128 &gt;= Claim_for_Reimbursement_CAT!$D$26, $DZ128 &lt;= Claim_for_Reimbursement_CAT!$F$26), Claim_for_Reimbursement_CAT!$H$26,
IF(AND($DZ128 &gt;= Claim_for_Reimbursement_CAT!$D$27, $DZ128 &lt;= Claim_for_Reimbursement_CAT!$F$27), Claim_for_Reimbursement_CAT!$H$27,
IF(AND($DZ128 &gt;= Claim_for_Reimbursement_CAT!$D$28, $DZ128 &lt;= Claim_for_Reimbursement_CAT!$F$28), Claim_for_Reimbursement_CAT!$H$28,
IF(AND($DZ128 &gt;= Claim_for_Reimbursement_CAT!$D$29, $DZ128 &lt;= Claim_for_Reimbursement_CAT!$F$29), Claim_for_Reimbursement_CAT!$H$29,
IF(AND($DZ128 &gt;= Claim_for_Reimbursement_CAT!$D$30, $DZ128 &lt;= Claim_for_Reimbursement_CAT!$F$30), Claim_for_Reimbursement_CAT!$H$30,
IF(AND($DZ128 &gt;= Claim_for_Reimbursement_CAT!$D$31, $DZ128 &lt;= Claim_for_Reimbursement_CAT!$F$31), Claim_for_Reimbursement_CAT!$H$31,
IF(AND($DZ128 &gt;= Claim_for_Reimbursement_CAT!$D$32, $DZ128 &lt;= Claim_for_Reimbursement_CAT!$F$32), Claim_for_Reimbursement_CAT!$H$32,
IF(AND($DZ128 &gt;= Claim_for_Reimbursement_CAT!$D$33, $DZ128 &lt;= Claim_for_Reimbursement_CAT!$F$33), Claim_for_Reimbursement_CAT!$H$33,
IF(AND($DZ128 &gt;= Claim_for_Reimbursement_CAT!$D$34, $DZ128 &lt;= Claim_for_Reimbursement_CAT!$F$34), Claim_for_Reimbursement_CAT!$H$34, Claim_for_Reimbursement_CAT!$H$35))))))))))))</f>
        <v/>
      </c>
      <c r="EG128" s="373"/>
      <c r="EH128" s="373"/>
      <c r="EI128" s="373"/>
      <c r="EJ128" s="373"/>
      <c r="EK128" s="373"/>
      <c r="EL128" s="368"/>
      <c r="EM128" s="373"/>
      <c r="EN128" s="373"/>
      <c r="ES128" s="376" t="str">
        <f t="shared" si="42"/>
        <v/>
      </c>
      <c r="ET128" s="377" t="str">
        <f t="shared" si="51"/>
        <v xml:space="preserve">    </v>
      </c>
      <c r="EU128" s="377" t="str">
        <f t="shared" si="52"/>
        <v/>
      </c>
      <c r="EV128" s="377" t="str">
        <f t="shared" si="53"/>
        <v xml:space="preserve">123   </v>
      </c>
      <c r="EW128" s="378" t="str">
        <f>IF($H128 = "", "",
IF(OR($H128 = Lists_and_controls!$AO$9, $H128 = Lists_and_controls!$AO$11, $H128 = Lists_and_controls!$AO$14, $H128 = Lists_and_controls!$AO$16), MAX(Day_30),
IF(OR($H128 = Lists_and_controls!$AO$6, $H128 = Lists_and_controls!$AO$8, $H128 = Lists_and_controls!$AO$10, $H128 = Lists_and_controls!$AO$12, $H128 = Lists_and_controls!$AO$13, $H128 = Lists_and_controls!$AO$15, $H128 = Lists_and_controls!$AO$17), MAX(Day_31),
IF($H128 = Lists_and_controls!$AO$7, IF(INDEX(Leap_Year_YN, MATCH($G128, Year_2, 0)) = 1, MAX(Day_Feb_LY), MAX(Day_Feb) )))))</f>
        <v/>
      </c>
      <c r="EX128" s="377" t="str">
        <f t="shared" si="54"/>
        <v xml:space="preserve">  </v>
      </c>
      <c r="EY128" s="378"/>
    </row>
    <row r="129" spans="1:155" s="321" customFormat="1" ht="14" hidden="1" x14ac:dyDescent="0.3">
      <c r="A129" s="367">
        <v>124</v>
      </c>
      <c r="B129" s="368"/>
      <c r="C129" s="368"/>
      <c r="D129" s="368"/>
      <c r="E129" s="368"/>
      <c r="F129" s="368"/>
      <c r="G129" s="368"/>
      <c r="H129" s="368"/>
      <c r="I129" s="368"/>
      <c r="J129" s="369" t="str">
        <f t="shared" si="30"/>
        <v/>
      </c>
      <c r="K129" s="370" t="str">
        <f t="shared" si="31"/>
        <v/>
      </c>
      <c r="L129" s="368"/>
      <c r="M129" s="368"/>
      <c r="N129" s="368"/>
      <c r="O129" s="368"/>
      <c r="P129" s="368"/>
      <c r="Q129" s="368"/>
      <c r="R129" s="368"/>
      <c r="S129" s="371" t="str">
        <f t="shared" si="43"/>
        <v/>
      </c>
      <c r="T129" s="368"/>
      <c r="U129" s="368"/>
      <c r="V129" s="372"/>
      <c r="W129" s="372"/>
      <c r="X129" s="368"/>
      <c r="Y129" s="372"/>
      <c r="Z129" s="368"/>
      <c r="AA129" s="368"/>
      <c r="AB129" s="368"/>
      <c r="AC129" s="368"/>
      <c r="AD129" s="368"/>
      <c r="AE129" s="368"/>
      <c r="AF129" s="368"/>
      <c r="AG129" s="368"/>
      <c r="AH129" s="368"/>
      <c r="AI129" s="368"/>
      <c r="AJ129" s="368"/>
      <c r="AK129" s="373"/>
      <c r="AL129" s="368"/>
      <c r="AM129" s="373"/>
      <c r="AN129" s="373"/>
      <c r="AO129" s="373"/>
      <c r="AP129" s="373"/>
      <c r="AQ129" s="373"/>
      <c r="AR129" s="373"/>
      <c r="AS129" s="373"/>
      <c r="AT129" s="373"/>
      <c r="AU129" s="373"/>
      <c r="AV129" s="373"/>
      <c r="AW129" s="373"/>
      <c r="AX129" s="373"/>
      <c r="AY129" s="373"/>
      <c r="AZ129" s="373"/>
      <c r="BA129" s="373"/>
      <c r="BB129" s="373"/>
      <c r="BC129" s="374">
        <f t="shared" si="44"/>
        <v>0</v>
      </c>
      <c r="BD129" s="373"/>
      <c r="BE129" s="373"/>
      <c r="BF129" s="373"/>
      <c r="BG129" s="373"/>
      <c r="BH129" s="373"/>
      <c r="BI129" s="373"/>
      <c r="BJ129" s="373"/>
      <c r="BK129" s="373"/>
      <c r="BL129" s="373"/>
      <c r="BM129" s="373"/>
      <c r="BN129" s="373"/>
      <c r="BO129" s="373"/>
      <c r="BP129" s="373"/>
      <c r="BQ129" s="373"/>
      <c r="BR129" s="373"/>
      <c r="BS129" s="374">
        <f t="shared" si="32"/>
        <v>0</v>
      </c>
      <c r="BT129" s="374">
        <f t="shared" si="58"/>
        <v>0</v>
      </c>
      <c r="BU129" s="374">
        <f t="shared" si="57"/>
        <v>0</v>
      </c>
      <c r="BV129" s="374">
        <f t="shared" si="57"/>
        <v>0</v>
      </c>
      <c r="BW129" s="374">
        <f t="shared" si="57"/>
        <v>0</v>
      </c>
      <c r="BX129" s="374">
        <f t="shared" si="57"/>
        <v>0</v>
      </c>
      <c r="BY129" s="374">
        <f t="shared" si="57"/>
        <v>0</v>
      </c>
      <c r="BZ129" s="374">
        <f t="shared" si="57"/>
        <v>0</v>
      </c>
      <c r="CA129" s="374">
        <f t="shared" si="57"/>
        <v>0</v>
      </c>
      <c r="CB129" s="374">
        <f t="shared" si="57"/>
        <v>0</v>
      </c>
      <c r="CC129" s="374">
        <f t="shared" si="57"/>
        <v>0</v>
      </c>
      <c r="CD129" s="374">
        <f t="shared" si="56"/>
        <v>0</v>
      </c>
      <c r="CE129" s="374">
        <f t="shared" si="56"/>
        <v>0</v>
      </c>
      <c r="CF129" s="374">
        <f t="shared" si="56"/>
        <v>0</v>
      </c>
      <c r="CG129" s="374">
        <f t="shared" si="56"/>
        <v>0</v>
      </c>
      <c r="CH129" s="374">
        <f t="shared" si="56"/>
        <v>0</v>
      </c>
      <c r="CI129" s="374">
        <f t="shared" si="56"/>
        <v>0</v>
      </c>
      <c r="CJ129" s="368"/>
      <c r="CK129" s="368"/>
      <c r="CL129" s="373"/>
      <c r="CM129" s="375"/>
      <c r="CN129" s="371" t="s">
        <v>176</v>
      </c>
      <c r="CO129" s="373"/>
      <c r="CP129" s="373"/>
      <c r="CQ129" s="374">
        <f t="shared" si="33"/>
        <v>0</v>
      </c>
      <c r="CR129" s="373"/>
      <c r="CS129" s="373"/>
      <c r="CT129" s="374">
        <f t="shared" si="34"/>
        <v>0</v>
      </c>
      <c r="CU129" s="375"/>
      <c r="CV129" s="368"/>
      <c r="CW129" s="368"/>
      <c r="CX129" s="368"/>
      <c r="CY129" s="368"/>
      <c r="CZ129" s="368"/>
      <c r="DA129" s="368"/>
      <c r="DB129" s="368"/>
      <c r="DC129" s="368"/>
      <c r="DD129" s="368"/>
      <c r="DE129" s="368"/>
      <c r="DF129" s="368"/>
      <c r="DG129" s="375"/>
      <c r="DH129" s="371" t="s">
        <v>176</v>
      </c>
      <c r="DI129" s="373"/>
      <c r="DJ129" s="373"/>
      <c r="DK129" s="374">
        <f t="shared" si="55"/>
        <v>0</v>
      </c>
      <c r="DL129" s="373"/>
      <c r="DM129" s="373"/>
      <c r="DN129" s="374">
        <f t="shared" si="35"/>
        <v>0</v>
      </c>
      <c r="DO129" s="368"/>
      <c r="DP129" s="371" t="str">
        <f t="shared" si="46"/>
        <v/>
      </c>
      <c r="DQ129" s="374">
        <f t="shared" si="47"/>
        <v>0</v>
      </c>
      <c r="DR129" s="374">
        <f t="shared" si="36"/>
        <v>0</v>
      </c>
      <c r="DS129" s="374">
        <f t="shared" si="37"/>
        <v>0</v>
      </c>
      <c r="DT129" s="374">
        <f t="shared" si="48"/>
        <v>0</v>
      </c>
      <c r="DU129" s="374">
        <f t="shared" si="49"/>
        <v>0</v>
      </c>
      <c r="DV129" s="374">
        <f>Deduct_dependent * COUNTIFS(Part_8!$A:$A, $EV129)</f>
        <v>0</v>
      </c>
      <c r="DW129" s="374">
        <f t="shared" si="38"/>
        <v>0</v>
      </c>
      <c r="DX129" s="374">
        <f t="shared" si="39"/>
        <v>0</v>
      </c>
      <c r="DY129" s="374">
        <f t="shared" si="40"/>
        <v>0</v>
      </c>
      <c r="DZ129" s="374">
        <f t="shared" si="41"/>
        <v>0</v>
      </c>
      <c r="EA129" s="373"/>
      <c r="EB129" s="373"/>
      <c r="EC129" s="373"/>
      <c r="ED129" s="374" t="str">
        <f t="shared" si="50"/>
        <v/>
      </c>
      <c r="EE129" s="374"/>
      <c r="EF129" s="374" t="str">
        <f>IF(AND($AN129 = "", $AO129 = "", $AP129 = "", $AQ129 = "", $AR129 = "", $AS129 = "", $AT129 = "", $AU129 = "", $AV129 = "", $AW129 = "", $AX129 = "", $AY129 = "", $AZ129 = "", $BA129 = "", $BB129 = "",
$BD129= "", $BE129 = "", $BF129 = "", $BG129 = "", $BH129 = "", $BI129 = "", $BJ129 = "", $BK129 = "", $BL129 = "", $BM129 = "", $BN129 = "", $BO129 = "", $BP129 = "", $BQ129 = "", $BR129 = ""), "",
IF($DZ129 &lt;= Claim_for_Reimbursement_CAT!$F$24, Claim_for_Reimbursement_CAT!$H$24,
IF(AND($DZ129 &gt;= Claim_for_Reimbursement_CAT!$D$25, $DZ129 &lt;= Claim_for_Reimbursement_CAT!$F$25), Claim_for_Reimbursement_CAT!$H$25,
IF(AND($DZ129 &gt;= Claim_for_Reimbursement_CAT!$D$26, $DZ129 &lt;= Claim_for_Reimbursement_CAT!$F$26), Claim_for_Reimbursement_CAT!$H$26,
IF(AND($DZ129 &gt;= Claim_for_Reimbursement_CAT!$D$27, $DZ129 &lt;= Claim_for_Reimbursement_CAT!$F$27), Claim_for_Reimbursement_CAT!$H$27,
IF(AND($DZ129 &gt;= Claim_for_Reimbursement_CAT!$D$28, $DZ129 &lt;= Claim_for_Reimbursement_CAT!$F$28), Claim_for_Reimbursement_CAT!$H$28,
IF(AND($DZ129 &gt;= Claim_for_Reimbursement_CAT!$D$29, $DZ129 &lt;= Claim_for_Reimbursement_CAT!$F$29), Claim_for_Reimbursement_CAT!$H$29,
IF(AND($DZ129 &gt;= Claim_for_Reimbursement_CAT!$D$30, $DZ129 &lt;= Claim_for_Reimbursement_CAT!$F$30), Claim_for_Reimbursement_CAT!$H$30,
IF(AND($DZ129 &gt;= Claim_for_Reimbursement_CAT!$D$31, $DZ129 &lt;= Claim_for_Reimbursement_CAT!$F$31), Claim_for_Reimbursement_CAT!$H$31,
IF(AND($DZ129 &gt;= Claim_for_Reimbursement_CAT!$D$32, $DZ129 &lt;= Claim_for_Reimbursement_CAT!$F$32), Claim_for_Reimbursement_CAT!$H$32,
IF(AND($DZ129 &gt;= Claim_for_Reimbursement_CAT!$D$33, $DZ129 &lt;= Claim_for_Reimbursement_CAT!$F$33), Claim_for_Reimbursement_CAT!$H$33,
IF(AND($DZ129 &gt;= Claim_for_Reimbursement_CAT!$D$34, $DZ129 &lt;= Claim_for_Reimbursement_CAT!$F$34), Claim_for_Reimbursement_CAT!$H$34, Claim_for_Reimbursement_CAT!$H$35))))))))))))</f>
        <v/>
      </c>
      <c r="EG129" s="373"/>
      <c r="EH129" s="373"/>
      <c r="EI129" s="373"/>
      <c r="EJ129" s="373"/>
      <c r="EK129" s="373"/>
      <c r="EL129" s="368"/>
      <c r="EM129" s="373"/>
      <c r="EN129" s="373"/>
      <c r="ES129" s="376" t="str">
        <f t="shared" si="42"/>
        <v/>
      </c>
      <c r="ET129" s="377" t="str">
        <f t="shared" si="51"/>
        <v xml:space="preserve">    </v>
      </c>
      <c r="EU129" s="377" t="str">
        <f t="shared" si="52"/>
        <v/>
      </c>
      <c r="EV129" s="377" t="str">
        <f t="shared" si="53"/>
        <v xml:space="preserve">124   </v>
      </c>
      <c r="EW129" s="378" t="str">
        <f>IF($H129 = "", "",
IF(OR($H129 = Lists_and_controls!$AO$9, $H129 = Lists_and_controls!$AO$11, $H129 = Lists_and_controls!$AO$14, $H129 = Lists_and_controls!$AO$16), MAX(Day_30),
IF(OR($H129 = Lists_and_controls!$AO$6, $H129 = Lists_and_controls!$AO$8, $H129 = Lists_and_controls!$AO$10, $H129 = Lists_and_controls!$AO$12, $H129 = Lists_and_controls!$AO$13, $H129 = Lists_and_controls!$AO$15, $H129 = Lists_and_controls!$AO$17), MAX(Day_31),
IF($H129 = Lists_and_controls!$AO$7, IF(INDEX(Leap_Year_YN, MATCH($G129, Year_2, 0)) = 1, MAX(Day_Feb_LY), MAX(Day_Feb) )))))</f>
        <v/>
      </c>
      <c r="EX129" s="377" t="str">
        <f t="shared" si="54"/>
        <v xml:space="preserve">  </v>
      </c>
      <c r="EY129" s="378"/>
    </row>
    <row r="130" spans="1:155" s="321" customFormat="1" ht="14" hidden="1" x14ac:dyDescent="0.3">
      <c r="A130" s="367">
        <v>125</v>
      </c>
      <c r="B130" s="368"/>
      <c r="C130" s="368"/>
      <c r="D130" s="368"/>
      <c r="E130" s="368"/>
      <c r="F130" s="368"/>
      <c r="G130" s="368"/>
      <c r="H130" s="368"/>
      <c r="I130" s="368"/>
      <c r="J130" s="369" t="str">
        <f t="shared" si="30"/>
        <v/>
      </c>
      <c r="K130" s="370" t="str">
        <f t="shared" si="31"/>
        <v/>
      </c>
      <c r="L130" s="368"/>
      <c r="M130" s="368"/>
      <c r="N130" s="368"/>
      <c r="O130" s="368"/>
      <c r="P130" s="368"/>
      <c r="Q130" s="368"/>
      <c r="R130" s="368"/>
      <c r="S130" s="371" t="str">
        <f t="shared" si="43"/>
        <v/>
      </c>
      <c r="T130" s="368"/>
      <c r="U130" s="368"/>
      <c r="V130" s="372"/>
      <c r="W130" s="372"/>
      <c r="X130" s="368"/>
      <c r="Y130" s="372"/>
      <c r="Z130" s="368"/>
      <c r="AA130" s="368"/>
      <c r="AB130" s="368"/>
      <c r="AC130" s="368"/>
      <c r="AD130" s="368"/>
      <c r="AE130" s="368"/>
      <c r="AF130" s="368"/>
      <c r="AG130" s="368"/>
      <c r="AH130" s="368"/>
      <c r="AI130" s="368"/>
      <c r="AJ130" s="368"/>
      <c r="AK130" s="373"/>
      <c r="AL130" s="368"/>
      <c r="AM130" s="373"/>
      <c r="AN130" s="373"/>
      <c r="AO130" s="373"/>
      <c r="AP130" s="373"/>
      <c r="AQ130" s="373"/>
      <c r="AR130" s="373"/>
      <c r="AS130" s="373"/>
      <c r="AT130" s="373"/>
      <c r="AU130" s="373"/>
      <c r="AV130" s="373"/>
      <c r="AW130" s="373"/>
      <c r="AX130" s="373"/>
      <c r="AY130" s="373"/>
      <c r="AZ130" s="373"/>
      <c r="BA130" s="373"/>
      <c r="BB130" s="373"/>
      <c r="BC130" s="374">
        <f t="shared" si="44"/>
        <v>0</v>
      </c>
      <c r="BD130" s="373"/>
      <c r="BE130" s="373"/>
      <c r="BF130" s="373"/>
      <c r="BG130" s="373"/>
      <c r="BH130" s="373"/>
      <c r="BI130" s="373"/>
      <c r="BJ130" s="373"/>
      <c r="BK130" s="373"/>
      <c r="BL130" s="373"/>
      <c r="BM130" s="373"/>
      <c r="BN130" s="373"/>
      <c r="BO130" s="373"/>
      <c r="BP130" s="373"/>
      <c r="BQ130" s="373"/>
      <c r="BR130" s="373"/>
      <c r="BS130" s="374">
        <f t="shared" si="32"/>
        <v>0</v>
      </c>
      <c r="BT130" s="374">
        <f t="shared" si="58"/>
        <v>0</v>
      </c>
      <c r="BU130" s="374">
        <f t="shared" si="57"/>
        <v>0</v>
      </c>
      <c r="BV130" s="374">
        <f t="shared" si="57"/>
        <v>0</v>
      </c>
      <c r="BW130" s="374">
        <f t="shared" si="57"/>
        <v>0</v>
      </c>
      <c r="BX130" s="374">
        <f t="shared" si="57"/>
        <v>0</v>
      </c>
      <c r="BY130" s="374">
        <f t="shared" si="57"/>
        <v>0</v>
      </c>
      <c r="BZ130" s="374">
        <f t="shared" si="57"/>
        <v>0</v>
      </c>
      <c r="CA130" s="374">
        <f t="shared" si="57"/>
        <v>0</v>
      </c>
      <c r="CB130" s="374">
        <f t="shared" si="57"/>
        <v>0</v>
      </c>
      <c r="CC130" s="374">
        <f t="shared" si="57"/>
        <v>0</v>
      </c>
      <c r="CD130" s="374">
        <f t="shared" si="56"/>
        <v>0</v>
      </c>
      <c r="CE130" s="374">
        <f t="shared" si="56"/>
        <v>0</v>
      </c>
      <c r="CF130" s="374">
        <f t="shared" si="56"/>
        <v>0</v>
      </c>
      <c r="CG130" s="374">
        <f t="shared" si="56"/>
        <v>0</v>
      </c>
      <c r="CH130" s="374">
        <f t="shared" si="56"/>
        <v>0</v>
      </c>
      <c r="CI130" s="374">
        <f t="shared" si="56"/>
        <v>0</v>
      </c>
      <c r="CJ130" s="368"/>
      <c r="CK130" s="368"/>
      <c r="CL130" s="373"/>
      <c r="CM130" s="375"/>
      <c r="CN130" s="371" t="s">
        <v>176</v>
      </c>
      <c r="CO130" s="373"/>
      <c r="CP130" s="373"/>
      <c r="CQ130" s="374">
        <f t="shared" si="33"/>
        <v>0</v>
      </c>
      <c r="CR130" s="373"/>
      <c r="CS130" s="373"/>
      <c r="CT130" s="374">
        <f t="shared" si="34"/>
        <v>0</v>
      </c>
      <c r="CU130" s="375"/>
      <c r="CV130" s="368"/>
      <c r="CW130" s="368"/>
      <c r="CX130" s="368"/>
      <c r="CY130" s="368"/>
      <c r="CZ130" s="368"/>
      <c r="DA130" s="368"/>
      <c r="DB130" s="368"/>
      <c r="DC130" s="368"/>
      <c r="DD130" s="368"/>
      <c r="DE130" s="368"/>
      <c r="DF130" s="368"/>
      <c r="DG130" s="375"/>
      <c r="DH130" s="371" t="s">
        <v>176</v>
      </c>
      <c r="DI130" s="373"/>
      <c r="DJ130" s="373"/>
      <c r="DK130" s="374">
        <f t="shared" si="55"/>
        <v>0</v>
      </c>
      <c r="DL130" s="373"/>
      <c r="DM130" s="373"/>
      <c r="DN130" s="374">
        <f t="shared" si="35"/>
        <v>0</v>
      </c>
      <c r="DO130" s="368"/>
      <c r="DP130" s="371" t="str">
        <f t="shared" si="46"/>
        <v/>
      </c>
      <c r="DQ130" s="374">
        <f t="shared" si="47"/>
        <v>0</v>
      </c>
      <c r="DR130" s="374">
        <f t="shared" si="36"/>
        <v>0</v>
      </c>
      <c r="DS130" s="374">
        <f t="shared" si="37"/>
        <v>0</v>
      </c>
      <c r="DT130" s="374">
        <f t="shared" si="48"/>
        <v>0</v>
      </c>
      <c r="DU130" s="374">
        <f t="shared" si="49"/>
        <v>0</v>
      </c>
      <c r="DV130" s="374">
        <f>Deduct_dependent * COUNTIFS(Part_8!$A:$A, $EV130)</f>
        <v>0</v>
      </c>
      <c r="DW130" s="374">
        <f t="shared" si="38"/>
        <v>0</v>
      </c>
      <c r="DX130" s="374">
        <f t="shared" si="39"/>
        <v>0</v>
      </c>
      <c r="DY130" s="374">
        <f t="shared" si="40"/>
        <v>0</v>
      </c>
      <c r="DZ130" s="374">
        <f t="shared" si="41"/>
        <v>0</v>
      </c>
      <c r="EA130" s="373"/>
      <c r="EB130" s="373"/>
      <c r="EC130" s="373"/>
      <c r="ED130" s="374" t="str">
        <f t="shared" si="50"/>
        <v/>
      </c>
      <c r="EE130" s="374"/>
      <c r="EF130" s="374" t="str">
        <f>IF(AND($AN130 = "", $AO130 = "", $AP130 = "", $AQ130 = "", $AR130 = "", $AS130 = "", $AT130 = "", $AU130 = "", $AV130 = "", $AW130 = "", $AX130 = "", $AY130 = "", $AZ130 = "", $BA130 = "", $BB130 = "",
$BD130= "", $BE130 = "", $BF130 = "", $BG130 = "", $BH130 = "", $BI130 = "", $BJ130 = "", $BK130 = "", $BL130 = "", $BM130 = "", $BN130 = "", $BO130 = "", $BP130 = "", $BQ130 = "", $BR130 = ""), "",
IF($DZ130 &lt;= Claim_for_Reimbursement_CAT!$F$24, Claim_for_Reimbursement_CAT!$H$24,
IF(AND($DZ130 &gt;= Claim_for_Reimbursement_CAT!$D$25, $DZ130 &lt;= Claim_for_Reimbursement_CAT!$F$25), Claim_for_Reimbursement_CAT!$H$25,
IF(AND($DZ130 &gt;= Claim_for_Reimbursement_CAT!$D$26, $DZ130 &lt;= Claim_for_Reimbursement_CAT!$F$26), Claim_for_Reimbursement_CAT!$H$26,
IF(AND($DZ130 &gt;= Claim_for_Reimbursement_CAT!$D$27, $DZ130 &lt;= Claim_for_Reimbursement_CAT!$F$27), Claim_for_Reimbursement_CAT!$H$27,
IF(AND($DZ130 &gt;= Claim_for_Reimbursement_CAT!$D$28, $DZ130 &lt;= Claim_for_Reimbursement_CAT!$F$28), Claim_for_Reimbursement_CAT!$H$28,
IF(AND($DZ130 &gt;= Claim_for_Reimbursement_CAT!$D$29, $DZ130 &lt;= Claim_for_Reimbursement_CAT!$F$29), Claim_for_Reimbursement_CAT!$H$29,
IF(AND($DZ130 &gt;= Claim_for_Reimbursement_CAT!$D$30, $DZ130 &lt;= Claim_for_Reimbursement_CAT!$F$30), Claim_for_Reimbursement_CAT!$H$30,
IF(AND($DZ130 &gt;= Claim_for_Reimbursement_CAT!$D$31, $DZ130 &lt;= Claim_for_Reimbursement_CAT!$F$31), Claim_for_Reimbursement_CAT!$H$31,
IF(AND($DZ130 &gt;= Claim_for_Reimbursement_CAT!$D$32, $DZ130 &lt;= Claim_for_Reimbursement_CAT!$F$32), Claim_for_Reimbursement_CAT!$H$32,
IF(AND($DZ130 &gt;= Claim_for_Reimbursement_CAT!$D$33, $DZ130 &lt;= Claim_for_Reimbursement_CAT!$F$33), Claim_for_Reimbursement_CAT!$H$33,
IF(AND($DZ130 &gt;= Claim_for_Reimbursement_CAT!$D$34, $DZ130 &lt;= Claim_for_Reimbursement_CAT!$F$34), Claim_for_Reimbursement_CAT!$H$34, Claim_for_Reimbursement_CAT!$H$35))))))))))))</f>
        <v/>
      </c>
      <c r="EG130" s="373"/>
      <c r="EH130" s="373"/>
      <c r="EI130" s="373"/>
      <c r="EJ130" s="373"/>
      <c r="EK130" s="373"/>
      <c r="EL130" s="368"/>
      <c r="EM130" s="373"/>
      <c r="EN130" s="373"/>
      <c r="ES130" s="376" t="str">
        <f t="shared" si="42"/>
        <v/>
      </c>
      <c r="ET130" s="377" t="str">
        <f t="shared" si="51"/>
        <v xml:space="preserve">    </v>
      </c>
      <c r="EU130" s="377" t="str">
        <f t="shared" si="52"/>
        <v/>
      </c>
      <c r="EV130" s="377" t="str">
        <f t="shared" si="53"/>
        <v xml:space="preserve">125   </v>
      </c>
      <c r="EW130" s="378" t="str">
        <f>IF($H130 = "", "",
IF(OR($H130 = Lists_and_controls!$AO$9, $H130 = Lists_and_controls!$AO$11, $H130 = Lists_and_controls!$AO$14, $H130 = Lists_and_controls!$AO$16), MAX(Day_30),
IF(OR($H130 = Lists_and_controls!$AO$6, $H130 = Lists_and_controls!$AO$8, $H130 = Lists_and_controls!$AO$10, $H130 = Lists_and_controls!$AO$12, $H130 = Lists_and_controls!$AO$13, $H130 = Lists_and_controls!$AO$15, $H130 = Lists_and_controls!$AO$17), MAX(Day_31),
IF($H130 = Lists_and_controls!$AO$7, IF(INDEX(Leap_Year_YN, MATCH($G130, Year_2, 0)) = 1, MAX(Day_Feb_LY), MAX(Day_Feb) )))))</f>
        <v/>
      </c>
      <c r="EX130" s="377" t="str">
        <f t="shared" si="54"/>
        <v xml:space="preserve">  </v>
      </c>
      <c r="EY130" s="378"/>
    </row>
    <row r="131" spans="1:155" s="321" customFormat="1" ht="14" hidden="1" x14ac:dyDescent="0.3">
      <c r="A131" s="367">
        <v>126</v>
      </c>
      <c r="B131" s="368"/>
      <c r="C131" s="368"/>
      <c r="D131" s="368"/>
      <c r="E131" s="368"/>
      <c r="F131" s="368"/>
      <c r="G131" s="368"/>
      <c r="H131" s="368"/>
      <c r="I131" s="368"/>
      <c r="J131" s="369" t="str">
        <f t="shared" si="30"/>
        <v/>
      </c>
      <c r="K131" s="370" t="str">
        <f t="shared" si="31"/>
        <v/>
      </c>
      <c r="L131" s="368"/>
      <c r="M131" s="368"/>
      <c r="N131" s="368"/>
      <c r="O131" s="368"/>
      <c r="P131" s="368"/>
      <c r="Q131" s="368"/>
      <c r="R131" s="368"/>
      <c r="S131" s="371" t="str">
        <f t="shared" si="43"/>
        <v/>
      </c>
      <c r="T131" s="368"/>
      <c r="U131" s="368"/>
      <c r="V131" s="372"/>
      <c r="W131" s="372"/>
      <c r="X131" s="368"/>
      <c r="Y131" s="372"/>
      <c r="Z131" s="368"/>
      <c r="AA131" s="368"/>
      <c r="AB131" s="368"/>
      <c r="AC131" s="368"/>
      <c r="AD131" s="368"/>
      <c r="AE131" s="368"/>
      <c r="AF131" s="368"/>
      <c r="AG131" s="368"/>
      <c r="AH131" s="368"/>
      <c r="AI131" s="368"/>
      <c r="AJ131" s="368"/>
      <c r="AK131" s="373"/>
      <c r="AL131" s="368"/>
      <c r="AM131" s="373"/>
      <c r="AN131" s="373"/>
      <c r="AO131" s="373"/>
      <c r="AP131" s="373"/>
      <c r="AQ131" s="373"/>
      <c r="AR131" s="373"/>
      <c r="AS131" s="373"/>
      <c r="AT131" s="373"/>
      <c r="AU131" s="373"/>
      <c r="AV131" s="373"/>
      <c r="AW131" s="373"/>
      <c r="AX131" s="373"/>
      <c r="AY131" s="373"/>
      <c r="AZ131" s="373"/>
      <c r="BA131" s="373"/>
      <c r="BB131" s="373"/>
      <c r="BC131" s="374">
        <f t="shared" si="44"/>
        <v>0</v>
      </c>
      <c r="BD131" s="373"/>
      <c r="BE131" s="373"/>
      <c r="BF131" s="373"/>
      <c r="BG131" s="373"/>
      <c r="BH131" s="373"/>
      <c r="BI131" s="373"/>
      <c r="BJ131" s="373"/>
      <c r="BK131" s="373"/>
      <c r="BL131" s="373"/>
      <c r="BM131" s="373"/>
      <c r="BN131" s="373"/>
      <c r="BO131" s="373"/>
      <c r="BP131" s="373"/>
      <c r="BQ131" s="373"/>
      <c r="BR131" s="373"/>
      <c r="BS131" s="374">
        <f t="shared" si="32"/>
        <v>0</v>
      </c>
      <c r="BT131" s="374">
        <f t="shared" si="58"/>
        <v>0</v>
      </c>
      <c r="BU131" s="374">
        <f t="shared" si="57"/>
        <v>0</v>
      </c>
      <c r="BV131" s="374">
        <f t="shared" si="57"/>
        <v>0</v>
      </c>
      <c r="BW131" s="374">
        <f t="shared" si="57"/>
        <v>0</v>
      </c>
      <c r="BX131" s="374">
        <f t="shared" ref="BX131:CF194" si="59" xml:space="preserve"> AR131 + BH131</f>
        <v>0</v>
      </c>
      <c r="BY131" s="374">
        <f t="shared" si="59"/>
        <v>0</v>
      </c>
      <c r="BZ131" s="374">
        <f t="shared" si="59"/>
        <v>0</v>
      </c>
      <c r="CA131" s="374">
        <f t="shared" si="59"/>
        <v>0</v>
      </c>
      <c r="CB131" s="374">
        <f t="shared" si="59"/>
        <v>0</v>
      </c>
      <c r="CC131" s="374">
        <f t="shared" si="59"/>
        <v>0</v>
      </c>
      <c r="CD131" s="374">
        <f t="shared" si="56"/>
        <v>0</v>
      </c>
      <c r="CE131" s="374">
        <f t="shared" si="56"/>
        <v>0</v>
      </c>
      <c r="CF131" s="374">
        <f t="shared" si="56"/>
        <v>0</v>
      </c>
      <c r="CG131" s="374">
        <f t="shared" si="56"/>
        <v>0</v>
      </c>
      <c r="CH131" s="374">
        <f t="shared" si="56"/>
        <v>0</v>
      </c>
      <c r="CI131" s="374">
        <f t="shared" si="56"/>
        <v>0</v>
      </c>
      <c r="CJ131" s="368"/>
      <c r="CK131" s="368"/>
      <c r="CL131" s="373"/>
      <c r="CM131" s="375"/>
      <c r="CN131" s="371" t="s">
        <v>176</v>
      </c>
      <c r="CO131" s="373"/>
      <c r="CP131" s="373"/>
      <c r="CQ131" s="374">
        <f t="shared" si="33"/>
        <v>0</v>
      </c>
      <c r="CR131" s="373"/>
      <c r="CS131" s="373"/>
      <c r="CT131" s="374">
        <f t="shared" si="34"/>
        <v>0</v>
      </c>
      <c r="CU131" s="375"/>
      <c r="CV131" s="368"/>
      <c r="CW131" s="368"/>
      <c r="CX131" s="368"/>
      <c r="CY131" s="368"/>
      <c r="CZ131" s="368"/>
      <c r="DA131" s="368"/>
      <c r="DB131" s="368"/>
      <c r="DC131" s="368"/>
      <c r="DD131" s="368"/>
      <c r="DE131" s="368"/>
      <c r="DF131" s="368"/>
      <c r="DG131" s="375"/>
      <c r="DH131" s="371" t="s">
        <v>176</v>
      </c>
      <c r="DI131" s="373"/>
      <c r="DJ131" s="373"/>
      <c r="DK131" s="374">
        <f t="shared" si="55"/>
        <v>0</v>
      </c>
      <c r="DL131" s="373"/>
      <c r="DM131" s="373"/>
      <c r="DN131" s="374">
        <f t="shared" si="35"/>
        <v>0</v>
      </c>
      <c r="DO131" s="368"/>
      <c r="DP131" s="371" t="str">
        <f t="shared" si="46"/>
        <v/>
      </c>
      <c r="DQ131" s="374">
        <f t="shared" si="47"/>
        <v>0</v>
      </c>
      <c r="DR131" s="374">
        <f t="shared" si="36"/>
        <v>0</v>
      </c>
      <c r="DS131" s="374">
        <f t="shared" si="37"/>
        <v>0</v>
      </c>
      <c r="DT131" s="374">
        <f t="shared" si="48"/>
        <v>0</v>
      </c>
      <c r="DU131" s="374">
        <f t="shared" si="49"/>
        <v>0</v>
      </c>
      <c r="DV131" s="374">
        <f>Deduct_dependent * COUNTIFS(Part_8!$A:$A, $EV131)</f>
        <v>0</v>
      </c>
      <c r="DW131" s="374">
        <f t="shared" si="38"/>
        <v>0</v>
      </c>
      <c r="DX131" s="374">
        <f t="shared" si="39"/>
        <v>0</v>
      </c>
      <c r="DY131" s="374">
        <f t="shared" si="40"/>
        <v>0</v>
      </c>
      <c r="DZ131" s="374">
        <f t="shared" si="41"/>
        <v>0</v>
      </c>
      <c r="EA131" s="373"/>
      <c r="EB131" s="373"/>
      <c r="EC131" s="373"/>
      <c r="ED131" s="374" t="str">
        <f t="shared" si="50"/>
        <v/>
      </c>
      <c r="EE131" s="374"/>
      <c r="EF131" s="374" t="str">
        <f>IF(AND($AN131 = "", $AO131 = "", $AP131 = "", $AQ131 = "", $AR131 = "", $AS131 = "", $AT131 = "", $AU131 = "", $AV131 = "", $AW131 = "", $AX131 = "", $AY131 = "", $AZ131 = "", $BA131 = "", $BB131 = "",
$BD131= "", $BE131 = "", $BF131 = "", $BG131 = "", $BH131 = "", $BI131 = "", $BJ131 = "", $BK131 = "", $BL131 = "", $BM131 = "", $BN131 = "", $BO131 = "", $BP131 = "", $BQ131 = "", $BR131 = ""), "",
IF($DZ131 &lt;= Claim_for_Reimbursement_CAT!$F$24, Claim_for_Reimbursement_CAT!$H$24,
IF(AND($DZ131 &gt;= Claim_for_Reimbursement_CAT!$D$25, $DZ131 &lt;= Claim_for_Reimbursement_CAT!$F$25), Claim_for_Reimbursement_CAT!$H$25,
IF(AND($DZ131 &gt;= Claim_for_Reimbursement_CAT!$D$26, $DZ131 &lt;= Claim_for_Reimbursement_CAT!$F$26), Claim_for_Reimbursement_CAT!$H$26,
IF(AND($DZ131 &gt;= Claim_for_Reimbursement_CAT!$D$27, $DZ131 &lt;= Claim_for_Reimbursement_CAT!$F$27), Claim_for_Reimbursement_CAT!$H$27,
IF(AND($DZ131 &gt;= Claim_for_Reimbursement_CAT!$D$28, $DZ131 &lt;= Claim_for_Reimbursement_CAT!$F$28), Claim_for_Reimbursement_CAT!$H$28,
IF(AND($DZ131 &gt;= Claim_for_Reimbursement_CAT!$D$29, $DZ131 &lt;= Claim_for_Reimbursement_CAT!$F$29), Claim_for_Reimbursement_CAT!$H$29,
IF(AND($DZ131 &gt;= Claim_for_Reimbursement_CAT!$D$30, $DZ131 &lt;= Claim_for_Reimbursement_CAT!$F$30), Claim_for_Reimbursement_CAT!$H$30,
IF(AND($DZ131 &gt;= Claim_for_Reimbursement_CAT!$D$31, $DZ131 &lt;= Claim_for_Reimbursement_CAT!$F$31), Claim_for_Reimbursement_CAT!$H$31,
IF(AND($DZ131 &gt;= Claim_for_Reimbursement_CAT!$D$32, $DZ131 &lt;= Claim_for_Reimbursement_CAT!$F$32), Claim_for_Reimbursement_CAT!$H$32,
IF(AND($DZ131 &gt;= Claim_for_Reimbursement_CAT!$D$33, $DZ131 &lt;= Claim_for_Reimbursement_CAT!$F$33), Claim_for_Reimbursement_CAT!$H$33,
IF(AND($DZ131 &gt;= Claim_for_Reimbursement_CAT!$D$34, $DZ131 &lt;= Claim_for_Reimbursement_CAT!$F$34), Claim_for_Reimbursement_CAT!$H$34, Claim_for_Reimbursement_CAT!$H$35))))))))))))</f>
        <v/>
      </c>
      <c r="EG131" s="373"/>
      <c r="EH131" s="373"/>
      <c r="EI131" s="373"/>
      <c r="EJ131" s="373"/>
      <c r="EK131" s="373"/>
      <c r="EL131" s="368"/>
      <c r="EM131" s="373"/>
      <c r="EN131" s="373"/>
      <c r="ES131" s="376" t="str">
        <f t="shared" si="42"/>
        <v/>
      </c>
      <c r="ET131" s="377" t="str">
        <f t="shared" si="51"/>
        <v xml:space="preserve">    </v>
      </c>
      <c r="EU131" s="377" t="str">
        <f t="shared" si="52"/>
        <v/>
      </c>
      <c r="EV131" s="377" t="str">
        <f t="shared" si="53"/>
        <v xml:space="preserve">126   </v>
      </c>
      <c r="EW131" s="378" t="str">
        <f>IF($H131 = "", "",
IF(OR($H131 = Lists_and_controls!$AO$9, $H131 = Lists_and_controls!$AO$11, $H131 = Lists_and_controls!$AO$14, $H131 = Lists_and_controls!$AO$16), MAX(Day_30),
IF(OR($H131 = Lists_and_controls!$AO$6, $H131 = Lists_and_controls!$AO$8, $H131 = Lists_and_controls!$AO$10, $H131 = Lists_and_controls!$AO$12, $H131 = Lists_and_controls!$AO$13, $H131 = Lists_and_controls!$AO$15, $H131 = Lists_and_controls!$AO$17), MAX(Day_31),
IF($H131 = Lists_and_controls!$AO$7, IF(INDEX(Leap_Year_YN, MATCH($G131, Year_2, 0)) = 1, MAX(Day_Feb_LY), MAX(Day_Feb) )))))</f>
        <v/>
      </c>
      <c r="EX131" s="377" t="str">
        <f t="shared" si="54"/>
        <v xml:space="preserve">  </v>
      </c>
      <c r="EY131" s="378"/>
    </row>
    <row r="132" spans="1:155" s="321" customFormat="1" ht="14" hidden="1" x14ac:dyDescent="0.3">
      <c r="A132" s="367">
        <v>127</v>
      </c>
      <c r="B132" s="368"/>
      <c r="C132" s="368"/>
      <c r="D132" s="368"/>
      <c r="E132" s="368"/>
      <c r="F132" s="368"/>
      <c r="G132" s="368"/>
      <c r="H132" s="368"/>
      <c r="I132" s="368"/>
      <c r="J132" s="369" t="str">
        <f t="shared" si="30"/>
        <v/>
      </c>
      <c r="K132" s="370" t="str">
        <f t="shared" si="31"/>
        <v/>
      </c>
      <c r="L132" s="368"/>
      <c r="M132" s="368"/>
      <c r="N132" s="368"/>
      <c r="O132" s="368"/>
      <c r="P132" s="368"/>
      <c r="Q132" s="368"/>
      <c r="R132" s="368"/>
      <c r="S132" s="371" t="str">
        <f t="shared" si="43"/>
        <v/>
      </c>
      <c r="T132" s="368"/>
      <c r="U132" s="368"/>
      <c r="V132" s="372"/>
      <c r="W132" s="372"/>
      <c r="X132" s="368"/>
      <c r="Y132" s="372"/>
      <c r="Z132" s="368"/>
      <c r="AA132" s="368"/>
      <c r="AB132" s="368"/>
      <c r="AC132" s="368"/>
      <c r="AD132" s="368"/>
      <c r="AE132" s="368"/>
      <c r="AF132" s="368"/>
      <c r="AG132" s="368"/>
      <c r="AH132" s="368"/>
      <c r="AI132" s="368"/>
      <c r="AJ132" s="368"/>
      <c r="AK132" s="373"/>
      <c r="AL132" s="368"/>
      <c r="AM132" s="373"/>
      <c r="AN132" s="373"/>
      <c r="AO132" s="373"/>
      <c r="AP132" s="373"/>
      <c r="AQ132" s="373"/>
      <c r="AR132" s="373"/>
      <c r="AS132" s="373"/>
      <c r="AT132" s="373"/>
      <c r="AU132" s="373"/>
      <c r="AV132" s="373"/>
      <c r="AW132" s="373"/>
      <c r="AX132" s="373"/>
      <c r="AY132" s="373"/>
      <c r="AZ132" s="373"/>
      <c r="BA132" s="373"/>
      <c r="BB132" s="373"/>
      <c r="BC132" s="374">
        <f t="shared" si="44"/>
        <v>0</v>
      </c>
      <c r="BD132" s="373"/>
      <c r="BE132" s="373"/>
      <c r="BF132" s="373"/>
      <c r="BG132" s="373"/>
      <c r="BH132" s="373"/>
      <c r="BI132" s="373"/>
      <c r="BJ132" s="373"/>
      <c r="BK132" s="373"/>
      <c r="BL132" s="373"/>
      <c r="BM132" s="373"/>
      <c r="BN132" s="373"/>
      <c r="BO132" s="373"/>
      <c r="BP132" s="373"/>
      <c r="BQ132" s="373"/>
      <c r="BR132" s="373"/>
      <c r="BS132" s="374">
        <f t="shared" si="32"/>
        <v>0</v>
      </c>
      <c r="BT132" s="374">
        <f t="shared" si="58"/>
        <v>0</v>
      </c>
      <c r="BU132" s="374">
        <f t="shared" si="58"/>
        <v>0</v>
      </c>
      <c r="BV132" s="374">
        <f t="shared" si="58"/>
        <v>0</v>
      </c>
      <c r="BW132" s="374">
        <f t="shared" si="58"/>
        <v>0</v>
      </c>
      <c r="BX132" s="374">
        <f t="shared" si="59"/>
        <v>0</v>
      </c>
      <c r="BY132" s="374">
        <f t="shared" si="59"/>
        <v>0</v>
      </c>
      <c r="BZ132" s="374">
        <f t="shared" si="59"/>
        <v>0</v>
      </c>
      <c r="CA132" s="374">
        <f t="shared" si="59"/>
        <v>0</v>
      </c>
      <c r="CB132" s="374">
        <f t="shared" si="59"/>
        <v>0</v>
      </c>
      <c r="CC132" s="374">
        <f t="shared" si="59"/>
        <v>0</v>
      </c>
      <c r="CD132" s="374">
        <f t="shared" si="56"/>
        <v>0</v>
      </c>
      <c r="CE132" s="374">
        <f t="shared" si="56"/>
        <v>0</v>
      </c>
      <c r="CF132" s="374">
        <f t="shared" si="56"/>
        <v>0</v>
      </c>
      <c r="CG132" s="374">
        <f t="shared" si="56"/>
        <v>0</v>
      </c>
      <c r="CH132" s="374">
        <f t="shared" si="56"/>
        <v>0</v>
      </c>
      <c r="CI132" s="374">
        <f t="shared" si="56"/>
        <v>0</v>
      </c>
      <c r="CJ132" s="368"/>
      <c r="CK132" s="368"/>
      <c r="CL132" s="373"/>
      <c r="CM132" s="375"/>
      <c r="CN132" s="371" t="s">
        <v>176</v>
      </c>
      <c r="CO132" s="373"/>
      <c r="CP132" s="373"/>
      <c r="CQ132" s="374">
        <f t="shared" si="33"/>
        <v>0</v>
      </c>
      <c r="CR132" s="373"/>
      <c r="CS132" s="373"/>
      <c r="CT132" s="374">
        <f t="shared" si="34"/>
        <v>0</v>
      </c>
      <c r="CU132" s="375"/>
      <c r="CV132" s="368"/>
      <c r="CW132" s="368"/>
      <c r="CX132" s="368"/>
      <c r="CY132" s="368"/>
      <c r="CZ132" s="368"/>
      <c r="DA132" s="368"/>
      <c r="DB132" s="368"/>
      <c r="DC132" s="368"/>
      <c r="DD132" s="368"/>
      <c r="DE132" s="368"/>
      <c r="DF132" s="368"/>
      <c r="DG132" s="375"/>
      <c r="DH132" s="371" t="s">
        <v>176</v>
      </c>
      <c r="DI132" s="373"/>
      <c r="DJ132" s="373"/>
      <c r="DK132" s="374">
        <f t="shared" si="55"/>
        <v>0</v>
      </c>
      <c r="DL132" s="373"/>
      <c r="DM132" s="373"/>
      <c r="DN132" s="374">
        <f t="shared" si="35"/>
        <v>0</v>
      </c>
      <c r="DO132" s="368"/>
      <c r="DP132" s="371" t="str">
        <f t="shared" si="46"/>
        <v/>
      </c>
      <c r="DQ132" s="374">
        <f t="shared" si="47"/>
        <v>0</v>
      </c>
      <c r="DR132" s="374">
        <f t="shared" si="36"/>
        <v>0</v>
      </c>
      <c r="DS132" s="374">
        <f t="shared" si="37"/>
        <v>0</v>
      </c>
      <c r="DT132" s="374">
        <f t="shared" si="48"/>
        <v>0</v>
      </c>
      <c r="DU132" s="374">
        <f t="shared" si="49"/>
        <v>0</v>
      </c>
      <c r="DV132" s="374">
        <f>Deduct_dependent * COUNTIFS(Part_8!$A:$A, $EV132)</f>
        <v>0</v>
      </c>
      <c r="DW132" s="374">
        <f t="shared" si="38"/>
        <v>0</v>
      </c>
      <c r="DX132" s="374">
        <f t="shared" si="39"/>
        <v>0</v>
      </c>
      <c r="DY132" s="374">
        <f t="shared" si="40"/>
        <v>0</v>
      </c>
      <c r="DZ132" s="374">
        <f t="shared" si="41"/>
        <v>0</v>
      </c>
      <c r="EA132" s="373"/>
      <c r="EB132" s="373"/>
      <c r="EC132" s="373"/>
      <c r="ED132" s="374" t="str">
        <f t="shared" si="50"/>
        <v/>
      </c>
      <c r="EE132" s="374"/>
      <c r="EF132" s="374" t="str">
        <f>IF(AND($AN132 = "", $AO132 = "", $AP132 = "", $AQ132 = "", $AR132 = "", $AS132 = "", $AT132 = "", $AU132 = "", $AV132 = "", $AW132 = "", $AX132 = "", $AY132 = "", $AZ132 = "", $BA132 = "", $BB132 = "",
$BD132= "", $BE132 = "", $BF132 = "", $BG132 = "", $BH132 = "", $BI132 = "", $BJ132 = "", $BK132 = "", $BL132 = "", $BM132 = "", $BN132 = "", $BO132 = "", $BP132 = "", $BQ132 = "", $BR132 = ""), "",
IF($DZ132 &lt;= Claim_for_Reimbursement_CAT!$F$24, Claim_for_Reimbursement_CAT!$H$24,
IF(AND($DZ132 &gt;= Claim_for_Reimbursement_CAT!$D$25, $DZ132 &lt;= Claim_for_Reimbursement_CAT!$F$25), Claim_for_Reimbursement_CAT!$H$25,
IF(AND($DZ132 &gt;= Claim_for_Reimbursement_CAT!$D$26, $DZ132 &lt;= Claim_for_Reimbursement_CAT!$F$26), Claim_for_Reimbursement_CAT!$H$26,
IF(AND($DZ132 &gt;= Claim_for_Reimbursement_CAT!$D$27, $DZ132 &lt;= Claim_for_Reimbursement_CAT!$F$27), Claim_for_Reimbursement_CAT!$H$27,
IF(AND($DZ132 &gt;= Claim_for_Reimbursement_CAT!$D$28, $DZ132 &lt;= Claim_for_Reimbursement_CAT!$F$28), Claim_for_Reimbursement_CAT!$H$28,
IF(AND($DZ132 &gt;= Claim_for_Reimbursement_CAT!$D$29, $DZ132 &lt;= Claim_for_Reimbursement_CAT!$F$29), Claim_for_Reimbursement_CAT!$H$29,
IF(AND($DZ132 &gt;= Claim_for_Reimbursement_CAT!$D$30, $DZ132 &lt;= Claim_for_Reimbursement_CAT!$F$30), Claim_for_Reimbursement_CAT!$H$30,
IF(AND($DZ132 &gt;= Claim_for_Reimbursement_CAT!$D$31, $DZ132 &lt;= Claim_for_Reimbursement_CAT!$F$31), Claim_for_Reimbursement_CAT!$H$31,
IF(AND($DZ132 &gt;= Claim_for_Reimbursement_CAT!$D$32, $DZ132 &lt;= Claim_for_Reimbursement_CAT!$F$32), Claim_for_Reimbursement_CAT!$H$32,
IF(AND($DZ132 &gt;= Claim_for_Reimbursement_CAT!$D$33, $DZ132 &lt;= Claim_for_Reimbursement_CAT!$F$33), Claim_for_Reimbursement_CAT!$H$33,
IF(AND($DZ132 &gt;= Claim_for_Reimbursement_CAT!$D$34, $DZ132 &lt;= Claim_for_Reimbursement_CAT!$F$34), Claim_for_Reimbursement_CAT!$H$34, Claim_for_Reimbursement_CAT!$H$35))))))))))))</f>
        <v/>
      </c>
      <c r="EG132" s="373"/>
      <c r="EH132" s="373"/>
      <c r="EI132" s="373"/>
      <c r="EJ132" s="373"/>
      <c r="EK132" s="373"/>
      <c r="EL132" s="368"/>
      <c r="EM132" s="373"/>
      <c r="EN132" s="373"/>
      <c r="ES132" s="376" t="str">
        <f t="shared" si="42"/>
        <v/>
      </c>
      <c r="ET132" s="377" t="str">
        <f t="shared" si="51"/>
        <v xml:space="preserve">    </v>
      </c>
      <c r="EU132" s="377" t="str">
        <f t="shared" si="52"/>
        <v/>
      </c>
      <c r="EV132" s="377" t="str">
        <f t="shared" si="53"/>
        <v xml:space="preserve">127   </v>
      </c>
      <c r="EW132" s="378" t="str">
        <f>IF($H132 = "", "",
IF(OR($H132 = Lists_and_controls!$AO$9, $H132 = Lists_and_controls!$AO$11, $H132 = Lists_and_controls!$AO$14, $H132 = Lists_and_controls!$AO$16), MAX(Day_30),
IF(OR($H132 = Lists_and_controls!$AO$6, $H132 = Lists_and_controls!$AO$8, $H132 = Lists_and_controls!$AO$10, $H132 = Lists_and_controls!$AO$12, $H132 = Lists_and_controls!$AO$13, $H132 = Lists_and_controls!$AO$15, $H132 = Lists_and_controls!$AO$17), MAX(Day_31),
IF($H132 = Lists_and_controls!$AO$7, IF(INDEX(Leap_Year_YN, MATCH($G132, Year_2, 0)) = 1, MAX(Day_Feb_LY), MAX(Day_Feb) )))))</f>
        <v/>
      </c>
      <c r="EX132" s="377" t="str">
        <f t="shared" si="54"/>
        <v xml:space="preserve">  </v>
      </c>
      <c r="EY132" s="378"/>
    </row>
    <row r="133" spans="1:155" s="321" customFormat="1" ht="14" hidden="1" x14ac:dyDescent="0.3">
      <c r="A133" s="367">
        <v>128</v>
      </c>
      <c r="B133" s="368"/>
      <c r="C133" s="368"/>
      <c r="D133" s="368"/>
      <c r="E133" s="368"/>
      <c r="F133" s="368"/>
      <c r="G133" s="368"/>
      <c r="H133" s="368"/>
      <c r="I133" s="368"/>
      <c r="J133" s="369" t="str">
        <f t="shared" si="30"/>
        <v/>
      </c>
      <c r="K133" s="370" t="str">
        <f t="shared" si="31"/>
        <v/>
      </c>
      <c r="L133" s="368"/>
      <c r="M133" s="368"/>
      <c r="N133" s="368"/>
      <c r="O133" s="368"/>
      <c r="P133" s="368"/>
      <c r="Q133" s="368"/>
      <c r="R133" s="368"/>
      <c r="S133" s="371" t="str">
        <f t="shared" si="43"/>
        <v/>
      </c>
      <c r="T133" s="368"/>
      <c r="U133" s="368"/>
      <c r="V133" s="372"/>
      <c r="W133" s="372"/>
      <c r="X133" s="368"/>
      <c r="Y133" s="372"/>
      <c r="Z133" s="368"/>
      <c r="AA133" s="368"/>
      <c r="AB133" s="368"/>
      <c r="AC133" s="368"/>
      <c r="AD133" s="368"/>
      <c r="AE133" s="368"/>
      <c r="AF133" s="368"/>
      <c r="AG133" s="368"/>
      <c r="AH133" s="368"/>
      <c r="AI133" s="368"/>
      <c r="AJ133" s="368"/>
      <c r="AK133" s="373"/>
      <c r="AL133" s="368"/>
      <c r="AM133" s="373"/>
      <c r="AN133" s="373"/>
      <c r="AO133" s="373"/>
      <c r="AP133" s="373"/>
      <c r="AQ133" s="373"/>
      <c r="AR133" s="373"/>
      <c r="AS133" s="373"/>
      <c r="AT133" s="373"/>
      <c r="AU133" s="373"/>
      <c r="AV133" s="373"/>
      <c r="AW133" s="373"/>
      <c r="AX133" s="373"/>
      <c r="AY133" s="373"/>
      <c r="AZ133" s="373"/>
      <c r="BA133" s="373"/>
      <c r="BB133" s="373"/>
      <c r="BC133" s="374">
        <f t="shared" si="44"/>
        <v>0</v>
      </c>
      <c r="BD133" s="373"/>
      <c r="BE133" s="373"/>
      <c r="BF133" s="373"/>
      <c r="BG133" s="373"/>
      <c r="BH133" s="373"/>
      <c r="BI133" s="373"/>
      <c r="BJ133" s="373"/>
      <c r="BK133" s="373"/>
      <c r="BL133" s="373"/>
      <c r="BM133" s="373"/>
      <c r="BN133" s="373"/>
      <c r="BO133" s="373"/>
      <c r="BP133" s="373"/>
      <c r="BQ133" s="373"/>
      <c r="BR133" s="373"/>
      <c r="BS133" s="374">
        <f t="shared" si="32"/>
        <v>0</v>
      </c>
      <c r="BT133" s="374">
        <f t="shared" si="58"/>
        <v>0</v>
      </c>
      <c r="BU133" s="374">
        <f t="shared" si="58"/>
        <v>0</v>
      </c>
      <c r="BV133" s="374">
        <f t="shared" si="58"/>
        <v>0</v>
      </c>
      <c r="BW133" s="374">
        <f t="shared" si="58"/>
        <v>0</v>
      </c>
      <c r="BX133" s="374">
        <f t="shared" si="59"/>
        <v>0</v>
      </c>
      <c r="BY133" s="374">
        <f t="shared" si="59"/>
        <v>0</v>
      </c>
      <c r="BZ133" s="374">
        <f t="shared" si="59"/>
        <v>0</v>
      </c>
      <c r="CA133" s="374">
        <f t="shared" si="59"/>
        <v>0</v>
      </c>
      <c r="CB133" s="374">
        <f t="shared" si="59"/>
        <v>0</v>
      </c>
      <c r="CC133" s="374">
        <f t="shared" si="59"/>
        <v>0</v>
      </c>
      <c r="CD133" s="374">
        <f t="shared" si="56"/>
        <v>0</v>
      </c>
      <c r="CE133" s="374">
        <f t="shared" si="56"/>
        <v>0</v>
      </c>
      <c r="CF133" s="374">
        <f t="shared" si="56"/>
        <v>0</v>
      </c>
      <c r="CG133" s="374">
        <f t="shared" si="56"/>
        <v>0</v>
      </c>
      <c r="CH133" s="374">
        <f t="shared" si="56"/>
        <v>0</v>
      </c>
      <c r="CI133" s="374">
        <f t="shared" si="56"/>
        <v>0</v>
      </c>
      <c r="CJ133" s="368"/>
      <c r="CK133" s="368"/>
      <c r="CL133" s="373"/>
      <c r="CM133" s="375"/>
      <c r="CN133" s="371" t="s">
        <v>176</v>
      </c>
      <c r="CO133" s="373"/>
      <c r="CP133" s="373"/>
      <c r="CQ133" s="374">
        <f t="shared" si="33"/>
        <v>0</v>
      </c>
      <c r="CR133" s="373"/>
      <c r="CS133" s="373"/>
      <c r="CT133" s="374">
        <f t="shared" si="34"/>
        <v>0</v>
      </c>
      <c r="CU133" s="375"/>
      <c r="CV133" s="368"/>
      <c r="CW133" s="368"/>
      <c r="CX133" s="368"/>
      <c r="CY133" s="368"/>
      <c r="CZ133" s="368"/>
      <c r="DA133" s="368"/>
      <c r="DB133" s="368"/>
      <c r="DC133" s="368"/>
      <c r="DD133" s="368"/>
      <c r="DE133" s="368"/>
      <c r="DF133" s="368"/>
      <c r="DG133" s="375"/>
      <c r="DH133" s="371" t="s">
        <v>176</v>
      </c>
      <c r="DI133" s="373"/>
      <c r="DJ133" s="373"/>
      <c r="DK133" s="374">
        <f t="shared" si="55"/>
        <v>0</v>
      </c>
      <c r="DL133" s="373"/>
      <c r="DM133" s="373"/>
      <c r="DN133" s="374">
        <f t="shared" si="35"/>
        <v>0</v>
      </c>
      <c r="DO133" s="368"/>
      <c r="DP133" s="371" t="str">
        <f t="shared" si="46"/>
        <v/>
      </c>
      <c r="DQ133" s="374">
        <f t="shared" si="47"/>
        <v>0</v>
      </c>
      <c r="DR133" s="374">
        <f t="shared" si="36"/>
        <v>0</v>
      </c>
      <c r="DS133" s="374">
        <f t="shared" si="37"/>
        <v>0</v>
      </c>
      <c r="DT133" s="374">
        <f t="shared" si="48"/>
        <v>0</v>
      </c>
      <c r="DU133" s="374">
        <f t="shared" si="49"/>
        <v>0</v>
      </c>
      <c r="DV133" s="374">
        <f>Deduct_dependent * COUNTIFS(Part_8!$A:$A, $EV133)</f>
        <v>0</v>
      </c>
      <c r="DW133" s="374">
        <f t="shared" si="38"/>
        <v>0</v>
      </c>
      <c r="DX133" s="374">
        <f t="shared" si="39"/>
        <v>0</v>
      </c>
      <c r="DY133" s="374">
        <f t="shared" si="40"/>
        <v>0</v>
      </c>
      <c r="DZ133" s="374">
        <f t="shared" si="41"/>
        <v>0</v>
      </c>
      <c r="EA133" s="373"/>
      <c r="EB133" s="373"/>
      <c r="EC133" s="373"/>
      <c r="ED133" s="374" t="str">
        <f t="shared" si="50"/>
        <v/>
      </c>
      <c r="EE133" s="374"/>
      <c r="EF133" s="374" t="str">
        <f>IF(AND($AN133 = "", $AO133 = "", $AP133 = "", $AQ133 = "", $AR133 = "", $AS133 = "", $AT133 = "", $AU133 = "", $AV133 = "", $AW133 = "", $AX133 = "", $AY133 = "", $AZ133 = "", $BA133 = "", $BB133 = "",
$BD133= "", $BE133 = "", $BF133 = "", $BG133 = "", $BH133 = "", $BI133 = "", $BJ133 = "", $BK133 = "", $BL133 = "", $BM133 = "", $BN133 = "", $BO133 = "", $BP133 = "", $BQ133 = "", $BR133 = ""), "",
IF($DZ133 &lt;= Claim_for_Reimbursement_CAT!$F$24, Claim_for_Reimbursement_CAT!$H$24,
IF(AND($DZ133 &gt;= Claim_for_Reimbursement_CAT!$D$25, $DZ133 &lt;= Claim_for_Reimbursement_CAT!$F$25), Claim_for_Reimbursement_CAT!$H$25,
IF(AND($DZ133 &gt;= Claim_for_Reimbursement_CAT!$D$26, $DZ133 &lt;= Claim_for_Reimbursement_CAT!$F$26), Claim_for_Reimbursement_CAT!$H$26,
IF(AND($DZ133 &gt;= Claim_for_Reimbursement_CAT!$D$27, $DZ133 &lt;= Claim_for_Reimbursement_CAT!$F$27), Claim_for_Reimbursement_CAT!$H$27,
IF(AND($DZ133 &gt;= Claim_for_Reimbursement_CAT!$D$28, $DZ133 &lt;= Claim_for_Reimbursement_CAT!$F$28), Claim_for_Reimbursement_CAT!$H$28,
IF(AND($DZ133 &gt;= Claim_for_Reimbursement_CAT!$D$29, $DZ133 &lt;= Claim_for_Reimbursement_CAT!$F$29), Claim_for_Reimbursement_CAT!$H$29,
IF(AND($DZ133 &gt;= Claim_for_Reimbursement_CAT!$D$30, $DZ133 &lt;= Claim_for_Reimbursement_CAT!$F$30), Claim_for_Reimbursement_CAT!$H$30,
IF(AND($DZ133 &gt;= Claim_for_Reimbursement_CAT!$D$31, $DZ133 &lt;= Claim_for_Reimbursement_CAT!$F$31), Claim_for_Reimbursement_CAT!$H$31,
IF(AND($DZ133 &gt;= Claim_for_Reimbursement_CAT!$D$32, $DZ133 &lt;= Claim_for_Reimbursement_CAT!$F$32), Claim_for_Reimbursement_CAT!$H$32,
IF(AND($DZ133 &gt;= Claim_for_Reimbursement_CAT!$D$33, $DZ133 &lt;= Claim_for_Reimbursement_CAT!$F$33), Claim_for_Reimbursement_CAT!$H$33,
IF(AND($DZ133 &gt;= Claim_for_Reimbursement_CAT!$D$34, $DZ133 &lt;= Claim_for_Reimbursement_CAT!$F$34), Claim_for_Reimbursement_CAT!$H$34, Claim_for_Reimbursement_CAT!$H$35))))))))))))</f>
        <v/>
      </c>
      <c r="EG133" s="373"/>
      <c r="EH133" s="373"/>
      <c r="EI133" s="373"/>
      <c r="EJ133" s="373"/>
      <c r="EK133" s="373"/>
      <c r="EL133" s="368"/>
      <c r="EM133" s="373"/>
      <c r="EN133" s="373"/>
      <c r="ES133" s="376" t="str">
        <f t="shared" si="42"/>
        <v/>
      </c>
      <c r="ET133" s="377" t="str">
        <f t="shared" si="51"/>
        <v xml:space="preserve">    </v>
      </c>
      <c r="EU133" s="377" t="str">
        <f t="shared" si="52"/>
        <v/>
      </c>
      <c r="EV133" s="377" t="str">
        <f t="shared" si="53"/>
        <v xml:space="preserve">128   </v>
      </c>
      <c r="EW133" s="378" t="str">
        <f>IF($H133 = "", "",
IF(OR($H133 = Lists_and_controls!$AO$9, $H133 = Lists_and_controls!$AO$11, $H133 = Lists_and_controls!$AO$14, $H133 = Lists_and_controls!$AO$16), MAX(Day_30),
IF(OR($H133 = Lists_and_controls!$AO$6, $H133 = Lists_and_controls!$AO$8, $H133 = Lists_and_controls!$AO$10, $H133 = Lists_and_controls!$AO$12, $H133 = Lists_and_controls!$AO$13, $H133 = Lists_and_controls!$AO$15, $H133 = Lists_and_controls!$AO$17), MAX(Day_31),
IF($H133 = Lists_and_controls!$AO$7, IF(INDEX(Leap_Year_YN, MATCH($G133, Year_2, 0)) = 1, MAX(Day_Feb_LY), MAX(Day_Feb) )))))</f>
        <v/>
      </c>
      <c r="EX133" s="377" t="str">
        <f t="shared" si="54"/>
        <v xml:space="preserve">  </v>
      </c>
      <c r="EY133" s="378"/>
    </row>
    <row r="134" spans="1:155" s="321" customFormat="1" ht="14" hidden="1" x14ac:dyDescent="0.3">
      <c r="A134" s="367">
        <v>129</v>
      </c>
      <c r="B134" s="368"/>
      <c r="C134" s="368"/>
      <c r="D134" s="368"/>
      <c r="E134" s="368"/>
      <c r="F134" s="368"/>
      <c r="G134" s="368"/>
      <c r="H134" s="368"/>
      <c r="I134" s="368"/>
      <c r="J134" s="369" t="str">
        <f t="shared" ref="J134:J197" si="60">IF(AND($G134 &lt;&gt; "", $H134 &lt;&gt; "", $I134 &lt;&gt; ""), DATE($G134, INDEX(Month_value, MATCH($H134, Month, 0)), $I134), "")</f>
        <v/>
      </c>
      <c r="K134" s="370" t="str">
        <f t="shared" ref="K134:K197" si="61">IF($J134="", "", (Start_September-$J134)/Days_years)</f>
        <v/>
      </c>
      <c r="L134" s="368"/>
      <c r="M134" s="368"/>
      <c r="N134" s="368"/>
      <c r="O134" s="368"/>
      <c r="P134" s="368"/>
      <c r="Q134" s="368"/>
      <c r="R134" s="368"/>
      <c r="S134" s="371" t="str">
        <f t="shared" si="43"/>
        <v/>
      </c>
      <c r="T134" s="368"/>
      <c r="U134" s="368"/>
      <c r="V134" s="372"/>
      <c r="W134" s="372"/>
      <c r="X134" s="368"/>
      <c r="Y134" s="372"/>
      <c r="Z134" s="368"/>
      <c r="AA134" s="368"/>
      <c r="AB134" s="368"/>
      <c r="AC134" s="368"/>
      <c r="AD134" s="368"/>
      <c r="AE134" s="368"/>
      <c r="AF134" s="368"/>
      <c r="AG134" s="368"/>
      <c r="AH134" s="368"/>
      <c r="AI134" s="368"/>
      <c r="AJ134" s="368"/>
      <c r="AK134" s="373"/>
      <c r="AL134" s="368"/>
      <c r="AM134" s="373"/>
      <c r="AN134" s="373"/>
      <c r="AO134" s="373"/>
      <c r="AP134" s="373"/>
      <c r="AQ134" s="373"/>
      <c r="AR134" s="373"/>
      <c r="AS134" s="373"/>
      <c r="AT134" s="373"/>
      <c r="AU134" s="373"/>
      <c r="AV134" s="373"/>
      <c r="AW134" s="373"/>
      <c r="AX134" s="373"/>
      <c r="AY134" s="373"/>
      <c r="AZ134" s="373"/>
      <c r="BA134" s="373"/>
      <c r="BB134" s="373"/>
      <c r="BC134" s="374">
        <f t="shared" si="44"/>
        <v>0</v>
      </c>
      <c r="BD134" s="373"/>
      <c r="BE134" s="373"/>
      <c r="BF134" s="373"/>
      <c r="BG134" s="373"/>
      <c r="BH134" s="373"/>
      <c r="BI134" s="373"/>
      <c r="BJ134" s="373"/>
      <c r="BK134" s="373"/>
      <c r="BL134" s="373"/>
      <c r="BM134" s="373"/>
      <c r="BN134" s="373"/>
      <c r="BO134" s="373"/>
      <c r="BP134" s="373"/>
      <c r="BQ134" s="373"/>
      <c r="BR134" s="373"/>
      <c r="BS134" s="374">
        <f t="shared" ref="BS134:BS197" si="62">SUM(BD134:BR134)</f>
        <v>0</v>
      </c>
      <c r="BT134" s="374">
        <f t="shared" si="58"/>
        <v>0</v>
      </c>
      <c r="BU134" s="374">
        <f t="shared" si="58"/>
        <v>0</v>
      </c>
      <c r="BV134" s="374">
        <f t="shared" si="58"/>
        <v>0</v>
      </c>
      <c r="BW134" s="374">
        <f t="shared" si="58"/>
        <v>0</v>
      </c>
      <c r="BX134" s="374">
        <f t="shared" si="59"/>
        <v>0</v>
      </c>
      <c r="BY134" s="374">
        <f t="shared" si="59"/>
        <v>0</v>
      </c>
      <c r="BZ134" s="374">
        <f t="shared" si="59"/>
        <v>0</v>
      </c>
      <c r="CA134" s="374">
        <f t="shared" si="59"/>
        <v>0</v>
      </c>
      <c r="CB134" s="374">
        <f t="shared" si="59"/>
        <v>0</v>
      </c>
      <c r="CC134" s="374">
        <f t="shared" si="59"/>
        <v>0</v>
      </c>
      <c r="CD134" s="374">
        <f t="shared" si="56"/>
        <v>0</v>
      </c>
      <c r="CE134" s="374">
        <f t="shared" si="56"/>
        <v>0</v>
      </c>
      <c r="CF134" s="374">
        <f t="shared" si="56"/>
        <v>0</v>
      </c>
      <c r="CG134" s="374">
        <f t="shared" ref="CG134:CI197" si="63" xml:space="preserve"> BA134 + BQ134</f>
        <v>0</v>
      </c>
      <c r="CH134" s="374">
        <f t="shared" si="63"/>
        <v>0</v>
      </c>
      <c r="CI134" s="374">
        <f t="shared" si="63"/>
        <v>0</v>
      </c>
      <c r="CJ134" s="368"/>
      <c r="CK134" s="368"/>
      <c r="CL134" s="373"/>
      <c r="CM134" s="375"/>
      <c r="CN134" s="371" t="s">
        <v>176</v>
      </c>
      <c r="CO134" s="373"/>
      <c r="CP134" s="373"/>
      <c r="CQ134" s="374">
        <f t="shared" ref="CQ134:CQ197" si="64">CO134-CP134</f>
        <v>0</v>
      </c>
      <c r="CR134" s="373"/>
      <c r="CS134" s="373"/>
      <c r="CT134" s="374">
        <f t="shared" ref="CT134:CT197" si="65">CR134-CS134</f>
        <v>0</v>
      </c>
      <c r="CU134" s="375"/>
      <c r="CV134" s="368"/>
      <c r="CW134" s="368"/>
      <c r="CX134" s="368"/>
      <c r="CY134" s="368"/>
      <c r="CZ134" s="368"/>
      <c r="DA134" s="368"/>
      <c r="DB134" s="368"/>
      <c r="DC134" s="368"/>
      <c r="DD134" s="368"/>
      <c r="DE134" s="368"/>
      <c r="DF134" s="368"/>
      <c r="DG134" s="375"/>
      <c r="DH134" s="371" t="s">
        <v>176</v>
      </c>
      <c r="DI134" s="373"/>
      <c r="DJ134" s="373"/>
      <c r="DK134" s="374">
        <f t="shared" si="55"/>
        <v>0</v>
      </c>
      <c r="DL134" s="373"/>
      <c r="DM134" s="373"/>
      <c r="DN134" s="374">
        <f t="shared" ref="DN134:DN197" si="66">DL134-DM134</f>
        <v>0</v>
      </c>
      <c r="DO134" s="368"/>
      <c r="DP134" s="371" t="str">
        <f t="shared" si="46"/>
        <v/>
      </c>
      <c r="DQ134" s="374">
        <f t="shared" si="47"/>
        <v>0</v>
      </c>
      <c r="DR134" s="374">
        <f t="shared" ref="DR134:DR197" si="67">$CL134</f>
        <v>0</v>
      </c>
      <c r="DS134" s="374">
        <f t="shared" ref="DS134:DS197" si="68" xml:space="preserve"> DQ134 + DR134</f>
        <v>0</v>
      </c>
      <c r="DT134" s="374">
        <f t="shared" si="48"/>
        <v>0</v>
      </c>
      <c r="DU134" s="374">
        <f t="shared" si="49"/>
        <v>0</v>
      </c>
      <c r="DV134" s="374">
        <f>Deduct_dependent * COUNTIFS(Part_8!$A:$A, $EV134)</f>
        <v>0</v>
      </c>
      <c r="DW134" s="374">
        <f t="shared" ref="DW134:DW197" si="69" xml:space="preserve"> $CQ134 + $CT134</f>
        <v>0</v>
      </c>
      <c r="DX134" s="374">
        <f t="shared" ref="DX134:DX197" si="70" xml:space="preserve"> Deduct_blind * (0 + IF($AE134 = "Yes", 1, 0) + IF($AH134 = "Yes", 1, 0) )</f>
        <v>0</v>
      </c>
      <c r="DY134" s="374">
        <f t="shared" ref="DY134:DY197" si="71" xml:space="preserve"> SUM($DT134:$DX134)</f>
        <v>0</v>
      </c>
      <c r="DZ134" s="374">
        <f t="shared" ref="DZ134:DZ197" si="72" xml:space="preserve"> $DS134 - $DY134</f>
        <v>0</v>
      </c>
      <c r="EA134" s="373"/>
      <c r="EB134" s="373"/>
      <c r="EC134" s="373"/>
      <c r="ED134" s="374" t="str">
        <f t="shared" si="50"/>
        <v/>
      </c>
      <c r="EE134" s="374"/>
      <c r="EF134" s="374" t="str">
        <f>IF(AND($AN134 = "", $AO134 = "", $AP134 = "", $AQ134 = "", $AR134 = "", $AS134 = "", $AT134 = "", $AU134 = "", $AV134 = "", $AW134 = "", $AX134 = "", $AY134 = "", $AZ134 = "", $BA134 = "", $BB134 = "",
$BD134= "", $BE134 = "", $BF134 = "", $BG134 = "", $BH134 = "", $BI134 = "", $BJ134 = "", $BK134 = "", $BL134 = "", $BM134 = "", $BN134 = "", $BO134 = "", $BP134 = "", $BQ134 = "", $BR134 = ""), "",
IF($DZ134 &lt;= Claim_for_Reimbursement_CAT!$F$24, Claim_for_Reimbursement_CAT!$H$24,
IF(AND($DZ134 &gt;= Claim_for_Reimbursement_CAT!$D$25, $DZ134 &lt;= Claim_for_Reimbursement_CAT!$F$25), Claim_for_Reimbursement_CAT!$H$25,
IF(AND($DZ134 &gt;= Claim_for_Reimbursement_CAT!$D$26, $DZ134 &lt;= Claim_for_Reimbursement_CAT!$F$26), Claim_for_Reimbursement_CAT!$H$26,
IF(AND($DZ134 &gt;= Claim_for_Reimbursement_CAT!$D$27, $DZ134 &lt;= Claim_for_Reimbursement_CAT!$F$27), Claim_for_Reimbursement_CAT!$H$27,
IF(AND($DZ134 &gt;= Claim_for_Reimbursement_CAT!$D$28, $DZ134 &lt;= Claim_for_Reimbursement_CAT!$F$28), Claim_for_Reimbursement_CAT!$H$28,
IF(AND($DZ134 &gt;= Claim_for_Reimbursement_CAT!$D$29, $DZ134 &lt;= Claim_for_Reimbursement_CAT!$F$29), Claim_for_Reimbursement_CAT!$H$29,
IF(AND($DZ134 &gt;= Claim_for_Reimbursement_CAT!$D$30, $DZ134 &lt;= Claim_for_Reimbursement_CAT!$F$30), Claim_for_Reimbursement_CAT!$H$30,
IF(AND($DZ134 &gt;= Claim_for_Reimbursement_CAT!$D$31, $DZ134 &lt;= Claim_for_Reimbursement_CAT!$F$31), Claim_for_Reimbursement_CAT!$H$31,
IF(AND($DZ134 &gt;= Claim_for_Reimbursement_CAT!$D$32, $DZ134 &lt;= Claim_for_Reimbursement_CAT!$F$32), Claim_for_Reimbursement_CAT!$H$32,
IF(AND($DZ134 &gt;= Claim_for_Reimbursement_CAT!$D$33, $DZ134 &lt;= Claim_for_Reimbursement_CAT!$F$33), Claim_for_Reimbursement_CAT!$H$33,
IF(AND($DZ134 &gt;= Claim_for_Reimbursement_CAT!$D$34, $DZ134 &lt;= Claim_for_Reimbursement_CAT!$F$34), Claim_for_Reimbursement_CAT!$H$34, Claim_for_Reimbursement_CAT!$H$35))))))))))))</f>
        <v/>
      </c>
      <c r="EG134" s="373"/>
      <c r="EH134" s="373"/>
      <c r="EI134" s="373"/>
      <c r="EJ134" s="373"/>
      <c r="EK134" s="373"/>
      <c r="EL134" s="368"/>
      <c r="EM134" s="373"/>
      <c r="EN134" s="373"/>
      <c r="ES134" s="376" t="str">
        <f t="shared" ref="ES134:ES197" si="73">IF($L134="", "", AND(LEN($L134)&gt;=Postcode_min, LEN($L134)&lt;=Postcode_max,
LEN(MID($L134, FIND(" ", $L134) + 1, 4))=3,
ISNUMBER(VALUE(MID($L134, FIND(" ", $L134) + 1, 1))),
NOT(ISNUMBER(VALUE(MID($L134, FIND(" ", $L134) + 2, 1)))), MID($L134, FIND(" ", $L134) + 2, 1)&lt;&gt;" ",
NOT(ISNUMBER(VALUE(MID($L134, FIND(" ", $L134) + 3, 1)))), MID($L134, FIND(" ", $L134) + 3, 1)&lt;&gt;" ") )</f>
        <v/>
      </c>
      <c r="ET134" s="377" t="str">
        <f t="shared" si="51"/>
        <v xml:space="preserve">    </v>
      </c>
      <c r="EU134" s="377" t="str">
        <f t="shared" si="52"/>
        <v/>
      </c>
      <c r="EV134" s="377" t="str">
        <f t="shared" si="53"/>
        <v xml:space="preserve">129   </v>
      </c>
      <c r="EW134" s="378" t="str">
        <f>IF($H134 = "", "",
IF(OR($H134 = Lists_and_controls!$AO$9, $H134 = Lists_and_controls!$AO$11, $H134 = Lists_and_controls!$AO$14, $H134 = Lists_and_controls!$AO$16), MAX(Day_30),
IF(OR($H134 = Lists_and_controls!$AO$6, $H134 = Lists_and_controls!$AO$8, $H134 = Lists_and_controls!$AO$10, $H134 = Lists_and_controls!$AO$12, $H134 = Lists_and_controls!$AO$13, $H134 = Lists_and_controls!$AO$15, $H134 = Lists_and_controls!$AO$17), MAX(Day_31),
IF($H134 = Lists_and_controls!$AO$7, IF(INDEX(Leap_Year_YN, MATCH($G134, Year_2, 0)) = 1, MAX(Day_Feb_LY), MAX(Day_Feb) )))))</f>
        <v/>
      </c>
      <c r="EX134" s="377" t="str">
        <f t="shared" si="54"/>
        <v xml:space="preserve">  </v>
      </c>
      <c r="EY134" s="378"/>
    </row>
    <row r="135" spans="1:155" s="321" customFormat="1" ht="14" hidden="1" x14ac:dyDescent="0.3">
      <c r="A135" s="367">
        <v>130</v>
      </c>
      <c r="B135" s="368"/>
      <c r="C135" s="368"/>
      <c r="D135" s="368"/>
      <c r="E135" s="368"/>
      <c r="F135" s="368"/>
      <c r="G135" s="368"/>
      <c r="H135" s="368"/>
      <c r="I135" s="368"/>
      <c r="J135" s="369" t="str">
        <f t="shared" si="60"/>
        <v/>
      </c>
      <c r="K135" s="370" t="str">
        <f t="shared" si="61"/>
        <v/>
      </c>
      <c r="L135" s="368"/>
      <c r="M135" s="368"/>
      <c r="N135" s="368"/>
      <c r="O135" s="368"/>
      <c r="P135" s="368"/>
      <c r="Q135" s="368"/>
      <c r="R135" s="368"/>
      <c r="S135" s="371" t="str">
        <f t="shared" ref="S135:S198" si="74">IF(AND($Q135 = "", $R135 = ""), "", ROUND($Q135 + ($R135/12), 2))</f>
        <v/>
      </c>
      <c r="T135" s="368"/>
      <c r="U135" s="368"/>
      <c r="V135" s="372"/>
      <c r="W135" s="372"/>
      <c r="X135" s="368"/>
      <c r="Y135" s="372"/>
      <c r="Z135" s="368"/>
      <c r="AA135" s="368"/>
      <c r="AB135" s="368"/>
      <c r="AC135" s="368"/>
      <c r="AD135" s="368"/>
      <c r="AE135" s="368"/>
      <c r="AF135" s="368"/>
      <c r="AG135" s="368"/>
      <c r="AH135" s="368"/>
      <c r="AI135" s="368"/>
      <c r="AJ135" s="368"/>
      <c r="AK135" s="373"/>
      <c r="AL135" s="368"/>
      <c r="AM135" s="373"/>
      <c r="AN135" s="373"/>
      <c r="AO135" s="373"/>
      <c r="AP135" s="373"/>
      <c r="AQ135" s="373"/>
      <c r="AR135" s="373"/>
      <c r="AS135" s="373"/>
      <c r="AT135" s="373"/>
      <c r="AU135" s="373"/>
      <c r="AV135" s="373"/>
      <c r="AW135" s="373"/>
      <c r="AX135" s="373"/>
      <c r="AY135" s="373"/>
      <c r="AZ135" s="373"/>
      <c r="BA135" s="373"/>
      <c r="BB135" s="373"/>
      <c r="BC135" s="374">
        <f t="shared" ref="BC135:BC198" si="75">SUM(AN135:BB135)</f>
        <v>0</v>
      </c>
      <c r="BD135" s="373"/>
      <c r="BE135" s="373"/>
      <c r="BF135" s="373"/>
      <c r="BG135" s="373"/>
      <c r="BH135" s="373"/>
      <c r="BI135" s="373"/>
      <c r="BJ135" s="373"/>
      <c r="BK135" s="373"/>
      <c r="BL135" s="373"/>
      <c r="BM135" s="373"/>
      <c r="BN135" s="373"/>
      <c r="BO135" s="373"/>
      <c r="BP135" s="373"/>
      <c r="BQ135" s="373"/>
      <c r="BR135" s="373"/>
      <c r="BS135" s="374">
        <f t="shared" si="62"/>
        <v>0</v>
      </c>
      <c r="BT135" s="374">
        <f t="shared" si="58"/>
        <v>0</v>
      </c>
      <c r="BU135" s="374">
        <f t="shared" si="58"/>
        <v>0</v>
      </c>
      <c r="BV135" s="374">
        <f t="shared" si="58"/>
        <v>0</v>
      </c>
      <c r="BW135" s="374">
        <f t="shared" si="58"/>
        <v>0</v>
      </c>
      <c r="BX135" s="374">
        <f t="shared" si="59"/>
        <v>0</v>
      </c>
      <c r="BY135" s="374">
        <f t="shared" si="59"/>
        <v>0</v>
      </c>
      <c r="BZ135" s="374">
        <f t="shared" si="59"/>
        <v>0</v>
      </c>
      <c r="CA135" s="374">
        <f t="shared" si="59"/>
        <v>0</v>
      </c>
      <c r="CB135" s="374">
        <f t="shared" si="59"/>
        <v>0</v>
      </c>
      <c r="CC135" s="374">
        <f t="shared" si="59"/>
        <v>0</v>
      </c>
      <c r="CD135" s="374">
        <f t="shared" si="59"/>
        <v>0</v>
      </c>
      <c r="CE135" s="374">
        <f t="shared" si="59"/>
        <v>0</v>
      </c>
      <c r="CF135" s="374">
        <f t="shared" si="59"/>
        <v>0</v>
      </c>
      <c r="CG135" s="374">
        <f t="shared" si="63"/>
        <v>0</v>
      </c>
      <c r="CH135" s="374">
        <f t="shared" si="63"/>
        <v>0</v>
      </c>
      <c r="CI135" s="374">
        <f t="shared" si="63"/>
        <v>0</v>
      </c>
      <c r="CJ135" s="368"/>
      <c r="CK135" s="368"/>
      <c r="CL135" s="373"/>
      <c r="CM135" s="375"/>
      <c r="CN135" s="371" t="s">
        <v>176</v>
      </c>
      <c r="CO135" s="373"/>
      <c r="CP135" s="373"/>
      <c r="CQ135" s="374">
        <f t="shared" si="64"/>
        <v>0</v>
      </c>
      <c r="CR135" s="373"/>
      <c r="CS135" s="373"/>
      <c r="CT135" s="374">
        <f t="shared" si="65"/>
        <v>0</v>
      </c>
      <c r="CU135" s="375"/>
      <c r="CV135" s="368"/>
      <c r="CW135" s="368"/>
      <c r="CX135" s="368"/>
      <c r="CY135" s="368"/>
      <c r="CZ135" s="368"/>
      <c r="DA135" s="368"/>
      <c r="DB135" s="368"/>
      <c r="DC135" s="368"/>
      <c r="DD135" s="368"/>
      <c r="DE135" s="368"/>
      <c r="DF135" s="368"/>
      <c r="DG135" s="375"/>
      <c r="DH135" s="371" t="s">
        <v>176</v>
      </c>
      <c r="DI135" s="373"/>
      <c r="DJ135" s="373"/>
      <c r="DK135" s="374">
        <f t="shared" si="55"/>
        <v>0</v>
      </c>
      <c r="DL135" s="373"/>
      <c r="DM135" s="373"/>
      <c r="DN135" s="374">
        <f t="shared" si="66"/>
        <v>0</v>
      </c>
      <c r="DO135" s="368"/>
      <c r="DP135" s="371" t="str">
        <f t="shared" ref="DP135:DP198" si="76">IF(OR(DO135 = "", DO135 = "No"), "", "Go to ''Other financial support'' sheet")</f>
        <v/>
      </c>
      <c r="DQ135" s="374">
        <f t="shared" ref="DQ135:DQ198" si="77">$CI135</f>
        <v>0</v>
      </c>
      <c r="DR135" s="374">
        <f t="shared" si="67"/>
        <v>0</v>
      </c>
      <c r="DS135" s="374">
        <f t="shared" si="68"/>
        <v>0</v>
      </c>
      <c r="DT135" s="374">
        <f t="shared" ref="DT135:DT198" si="78" xml:space="preserve"> $CA135</f>
        <v>0</v>
      </c>
      <c r="DU135" s="374">
        <f t="shared" ref="DU135:DU198" si="79" xml:space="preserve"> $CG135</f>
        <v>0</v>
      </c>
      <c r="DV135" s="374">
        <f>Deduct_dependent * COUNTIFS(Part_8!$A:$A, $EV135)</f>
        <v>0</v>
      </c>
      <c r="DW135" s="374">
        <f t="shared" si="69"/>
        <v>0</v>
      </c>
      <c r="DX135" s="374">
        <f t="shared" si="70"/>
        <v>0</v>
      </c>
      <c r="DY135" s="374">
        <f t="shared" si="71"/>
        <v>0</v>
      </c>
      <c r="DZ135" s="374">
        <f t="shared" si="72"/>
        <v>0</v>
      </c>
      <c r="EA135" s="373"/>
      <c r="EB135" s="373"/>
      <c r="EC135" s="373"/>
      <c r="ED135" s="374" t="str">
        <f t="shared" ref="ED135:ED198" si="80" xml:space="preserve"> IF(IF(AND($EB135="", $EF135="", $EK135=""), "", $EB135 - IF($EF135="", 0, EF135) - $EK135)&lt;0,0,IF(AND($EB135="", $EF135="", $EK135=""), "", $EB135 - IF($EF135="", 0, EF135) - $EK135))</f>
        <v/>
      </c>
      <c r="EE135" s="374"/>
      <c r="EF135" s="374" t="str">
        <f>IF(AND($AN135 = "", $AO135 = "", $AP135 = "", $AQ135 = "", $AR135 = "", $AS135 = "", $AT135 = "", $AU135 = "", $AV135 = "", $AW135 = "", $AX135 = "", $AY135 = "", $AZ135 = "", $BA135 = "", $BB135 = "",
$BD135= "", $BE135 = "", $BF135 = "", $BG135 = "", $BH135 = "", $BI135 = "", $BJ135 = "", $BK135 = "", $BL135 = "", $BM135 = "", $BN135 = "", $BO135 = "", $BP135 = "", $BQ135 = "", $BR135 = ""), "",
IF($DZ135 &lt;= Claim_for_Reimbursement_CAT!$F$24, Claim_for_Reimbursement_CAT!$H$24,
IF(AND($DZ135 &gt;= Claim_for_Reimbursement_CAT!$D$25, $DZ135 &lt;= Claim_for_Reimbursement_CAT!$F$25), Claim_for_Reimbursement_CAT!$H$25,
IF(AND($DZ135 &gt;= Claim_for_Reimbursement_CAT!$D$26, $DZ135 &lt;= Claim_for_Reimbursement_CAT!$F$26), Claim_for_Reimbursement_CAT!$H$26,
IF(AND($DZ135 &gt;= Claim_for_Reimbursement_CAT!$D$27, $DZ135 &lt;= Claim_for_Reimbursement_CAT!$F$27), Claim_for_Reimbursement_CAT!$H$27,
IF(AND($DZ135 &gt;= Claim_for_Reimbursement_CAT!$D$28, $DZ135 &lt;= Claim_for_Reimbursement_CAT!$F$28), Claim_for_Reimbursement_CAT!$H$28,
IF(AND($DZ135 &gt;= Claim_for_Reimbursement_CAT!$D$29, $DZ135 &lt;= Claim_for_Reimbursement_CAT!$F$29), Claim_for_Reimbursement_CAT!$H$29,
IF(AND($DZ135 &gt;= Claim_for_Reimbursement_CAT!$D$30, $DZ135 &lt;= Claim_for_Reimbursement_CAT!$F$30), Claim_for_Reimbursement_CAT!$H$30,
IF(AND($DZ135 &gt;= Claim_for_Reimbursement_CAT!$D$31, $DZ135 &lt;= Claim_for_Reimbursement_CAT!$F$31), Claim_for_Reimbursement_CAT!$H$31,
IF(AND($DZ135 &gt;= Claim_for_Reimbursement_CAT!$D$32, $DZ135 &lt;= Claim_for_Reimbursement_CAT!$F$32), Claim_for_Reimbursement_CAT!$H$32,
IF(AND($DZ135 &gt;= Claim_for_Reimbursement_CAT!$D$33, $DZ135 &lt;= Claim_for_Reimbursement_CAT!$F$33), Claim_for_Reimbursement_CAT!$H$33,
IF(AND($DZ135 &gt;= Claim_for_Reimbursement_CAT!$D$34, $DZ135 &lt;= Claim_for_Reimbursement_CAT!$F$34), Claim_for_Reimbursement_CAT!$H$34, Claim_for_Reimbursement_CAT!$H$35))))))))))))</f>
        <v/>
      </c>
      <c r="EG135" s="373"/>
      <c r="EH135" s="373"/>
      <c r="EI135" s="373"/>
      <c r="EJ135" s="373"/>
      <c r="EK135" s="373"/>
      <c r="EL135" s="368"/>
      <c r="EM135" s="373"/>
      <c r="EN135" s="373"/>
      <c r="ES135" s="376" t="str">
        <f t="shared" si="73"/>
        <v/>
      </c>
      <c r="ET135" s="377" t="str">
        <f t="shared" ref="ET135:ET198" si="81">$B135&amp;" "&amp;$C135&amp;" "&amp;$D135&amp;" "&amp;$J135&amp;" "&amp;$L135</f>
        <v xml:space="preserve">    </v>
      </c>
      <c r="EU135" s="377" t="str">
        <f t="shared" ref="EU135:EU198" si="82">IF(ET135="    ", "", COUNTIFS($ET$6:$ET$506, $ET135))</f>
        <v/>
      </c>
      <c r="EV135" s="377" t="str">
        <f t="shared" ref="EV135:EV198" si="83">$A135&amp;" "&amp;$B135&amp;" "&amp;$C135&amp;" "&amp;$D135</f>
        <v xml:space="preserve">130   </v>
      </c>
      <c r="EW135" s="378" t="str">
        <f>IF($H135 = "", "",
IF(OR($H135 = Lists_and_controls!$AO$9, $H135 = Lists_and_controls!$AO$11, $H135 = Lists_and_controls!$AO$14, $H135 = Lists_and_controls!$AO$16), MAX(Day_30),
IF(OR($H135 = Lists_and_controls!$AO$6, $H135 = Lists_and_controls!$AO$8, $H135 = Lists_and_controls!$AO$10, $H135 = Lists_and_controls!$AO$12, $H135 = Lists_and_controls!$AO$13, $H135 = Lists_and_controls!$AO$15, $H135 = Lists_and_controls!$AO$17), MAX(Day_31),
IF($H135 = Lists_and_controls!$AO$7, IF(INDEX(Leap_Year_YN, MATCH($G135, Year_2, 0)) = 1, MAX(Day_Feb_LY), MAX(Day_Feb) )))))</f>
        <v/>
      </c>
      <c r="EX135" s="377" t="str">
        <f t="shared" ref="EX135:EX198" si="84">$B135&amp;" "&amp;$C135&amp;" "&amp;$D135</f>
        <v xml:space="preserve">  </v>
      </c>
      <c r="EY135" s="378"/>
    </row>
    <row r="136" spans="1:155" s="321" customFormat="1" ht="14" hidden="1" x14ac:dyDescent="0.3">
      <c r="A136" s="367">
        <v>131</v>
      </c>
      <c r="B136" s="368"/>
      <c r="C136" s="368"/>
      <c r="D136" s="368"/>
      <c r="E136" s="368"/>
      <c r="F136" s="368"/>
      <c r="G136" s="368"/>
      <c r="H136" s="368"/>
      <c r="I136" s="368"/>
      <c r="J136" s="369" t="str">
        <f t="shared" si="60"/>
        <v/>
      </c>
      <c r="K136" s="370" t="str">
        <f t="shared" si="61"/>
        <v/>
      </c>
      <c r="L136" s="368"/>
      <c r="M136" s="368"/>
      <c r="N136" s="368"/>
      <c r="O136" s="368"/>
      <c r="P136" s="368"/>
      <c r="Q136" s="368"/>
      <c r="R136" s="368"/>
      <c r="S136" s="371" t="str">
        <f t="shared" si="74"/>
        <v/>
      </c>
      <c r="T136" s="368"/>
      <c r="U136" s="368"/>
      <c r="V136" s="372"/>
      <c r="W136" s="372"/>
      <c r="X136" s="368"/>
      <c r="Y136" s="372"/>
      <c r="Z136" s="368"/>
      <c r="AA136" s="368"/>
      <c r="AB136" s="368"/>
      <c r="AC136" s="368"/>
      <c r="AD136" s="368"/>
      <c r="AE136" s="368"/>
      <c r="AF136" s="368"/>
      <c r="AG136" s="368"/>
      <c r="AH136" s="368"/>
      <c r="AI136" s="368"/>
      <c r="AJ136" s="368"/>
      <c r="AK136" s="373"/>
      <c r="AL136" s="368"/>
      <c r="AM136" s="373"/>
      <c r="AN136" s="373"/>
      <c r="AO136" s="373"/>
      <c r="AP136" s="373"/>
      <c r="AQ136" s="373"/>
      <c r="AR136" s="373"/>
      <c r="AS136" s="373"/>
      <c r="AT136" s="373"/>
      <c r="AU136" s="373"/>
      <c r="AV136" s="373"/>
      <c r="AW136" s="373"/>
      <c r="AX136" s="373"/>
      <c r="AY136" s="373"/>
      <c r="AZ136" s="373"/>
      <c r="BA136" s="373"/>
      <c r="BB136" s="373"/>
      <c r="BC136" s="374">
        <f t="shared" si="75"/>
        <v>0</v>
      </c>
      <c r="BD136" s="373"/>
      <c r="BE136" s="373"/>
      <c r="BF136" s="373"/>
      <c r="BG136" s="373"/>
      <c r="BH136" s="373"/>
      <c r="BI136" s="373"/>
      <c r="BJ136" s="373"/>
      <c r="BK136" s="373"/>
      <c r="BL136" s="373"/>
      <c r="BM136" s="373"/>
      <c r="BN136" s="373"/>
      <c r="BO136" s="373"/>
      <c r="BP136" s="373"/>
      <c r="BQ136" s="373"/>
      <c r="BR136" s="373"/>
      <c r="BS136" s="374">
        <f t="shared" si="62"/>
        <v>0</v>
      </c>
      <c r="BT136" s="374">
        <f t="shared" si="58"/>
        <v>0</v>
      </c>
      <c r="BU136" s="374">
        <f t="shared" si="58"/>
        <v>0</v>
      </c>
      <c r="BV136" s="374">
        <f t="shared" si="58"/>
        <v>0</v>
      </c>
      <c r="BW136" s="374">
        <f t="shared" si="58"/>
        <v>0</v>
      </c>
      <c r="BX136" s="374">
        <f t="shared" si="59"/>
        <v>0</v>
      </c>
      <c r="BY136" s="374">
        <f t="shared" si="59"/>
        <v>0</v>
      </c>
      <c r="BZ136" s="374">
        <f t="shared" si="59"/>
        <v>0</v>
      </c>
      <c r="CA136" s="374">
        <f t="shared" si="59"/>
        <v>0</v>
      </c>
      <c r="CB136" s="374">
        <f t="shared" si="59"/>
        <v>0</v>
      </c>
      <c r="CC136" s="374">
        <f t="shared" si="59"/>
        <v>0</v>
      </c>
      <c r="CD136" s="374">
        <f t="shared" si="59"/>
        <v>0</v>
      </c>
      <c r="CE136" s="374">
        <f t="shared" si="59"/>
        <v>0</v>
      </c>
      <c r="CF136" s="374">
        <f t="shared" si="59"/>
        <v>0</v>
      </c>
      <c r="CG136" s="374">
        <f t="shared" si="63"/>
        <v>0</v>
      </c>
      <c r="CH136" s="374">
        <f t="shared" si="63"/>
        <v>0</v>
      </c>
      <c r="CI136" s="374">
        <f t="shared" si="63"/>
        <v>0</v>
      </c>
      <c r="CJ136" s="368"/>
      <c r="CK136" s="368"/>
      <c r="CL136" s="373"/>
      <c r="CM136" s="375"/>
      <c r="CN136" s="371" t="s">
        <v>176</v>
      </c>
      <c r="CO136" s="373"/>
      <c r="CP136" s="373"/>
      <c r="CQ136" s="374">
        <f t="shared" si="64"/>
        <v>0</v>
      </c>
      <c r="CR136" s="373"/>
      <c r="CS136" s="373"/>
      <c r="CT136" s="374">
        <f t="shared" si="65"/>
        <v>0</v>
      </c>
      <c r="CU136" s="375"/>
      <c r="CV136" s="368"/>
      <c r="CW136" s="368"/>
      <c r="CX136" s="368"/>
      <c r="CY136" s="368"/>
      <c r="CZ136" s="368"/>
      <c r="DA136" s="368"/>
      <c r="DB136" s="368"/>
      <c r="DC136" s="368"/>
      <c r="DD136" s="368"/>
      <c r="DE136" s="368"/>
      <c r="DF136" s="368"/>
      <c r="DG136" s="375"/>
      <c r="DH136" s="371" t="s">
        <v>176</v>
      </c>
      <c r="DI136" s="373"/>
      <c r="DJ136" s="373"/>
      <c r="DK136" s="374">
        <f t="shared" ref="DK136:DK199" si="85">DI136-DJ136</f>
        <v>0</v>
      </c>
      <c r="DL136" s="373"/>
      <c r="DM136" s="373"/>
      <c r="DN136" s="374">
        <f t="shared" si="66"/>
        <v>0</v>
      </c>
      <c r="DO136" s="368"/>
      <c r="DP136" s="371" t="str">
        <f t="shared" si="76"/>
        <v/>
      </c>
      <c r="DQ136" s="374">
        <f t="shared" si="77"/>
        <v>0</v>
      </c>
      <c r="DR136" s="374">
        <f t="shared" si="67"/>
        <v>0</v>
      </c>
      <c r="DS136" s="374">
        <f t="shared" si="68"/>
        <v>0</v>
      </c>
      <c r="DT136" s="374">
        <f t="shared" si="78"/>
        <v>0</v>
      </c>
      <c r="DU136" s="374">
        <f t="shared" si="79"/>
        <v>0</v>
      </c>
      <c r="DV136" s="374">
        <f>Deduct_dependent * COUNTIFS(Part_8!$A:$A, $EV136)</f>
        <v>0</v>
      </c>
      <c r="DW136" s="374">
        <f t="shared" si="69"/>
        <v>0</v>
      </c>
      <c r="DX136" s="374">
        <f t="shared" si="70"/>
        <v>0</v>
      </c>
      <c r="DY136" s="374">
        <f t="shared" si="71"/>
        <v>0</v>
      </c>
      <c r="DZ136" s="374">
        <f t="shared" si="72"/>
        <v>0</v>
      </c>
      <c r="EA136" s="373"/>
      <c r="EB136" s="373"/>
      <c r="EC136" s="373"/>
      <c r="ED136" s="374" t="str">
        <f t="shared" si="80"/>
        <v/>
      </c>
      <c r="EE136" s="374"/>
      <c r="EF136" s="374" t="str">
        <f>IF(AND($AN136 = "", $AO136 = "", $AP136 = "", $AQ136 = "", $AR136 = "", $AS136 = "", $AT136 = "", $AU136 = "", $AV136 = "", $AW136 = "", $AX136 = "", $AY136 = "", $AZ136 = "", $BA136 = "", $BB136 = "",
$BD136= "", $BE136 = "", $BF136 = "", $BG136 = "", $BH136 = "", $BI136 = "", $BJ136 = "", $BK136 = "", $BL136 = "", $BM136 = "", $BN136 = "", $BO136 = "", $BP136 = "", $BQ136 = "", $BR136 = ""), "",
IF($DZ136 &lt;= Claim_for_Reimbursement_CAT!$F$24, Claim_for_Reimbursement_CAT!$H$24,
IF(AND($DZ136 &gt;= Claim_for_Reimbursement_CAT!$D$25, $DZ136 &lt;= Claim_for_Reimbursement_CAT!$F$25), Claim_for_Reimbursement_CAT!$H$25,
IF(AND($DZ136 &gt;= Claim_for_Reimbursement_CAT!$D$26, $DZ136 &lt;= Claim_for_Reimbursement_CAT!$F$26), Claim_for_Reimbursement_CAT!$H$26,
IF(AND($DZ136 &gt;= Claim_for_Reimbursement_CAT!$D$27, $DZ136 &lt;= Claim_for_Reimbursement_CAT!$F$27), Claim_for_Reimbursement_CAT!$H$27,
IF(AND($DZ136 &gt;= Claim_for_Reimbursement_CAT!$D$28, $DZ136 &lt;= Claim_for_Reimbursement_CAT!$F$28), Claim_for_Reimbursement_CAT!$H$28,
IF(AND($DZ136 &gt;= Claim_for_Reimbursement_CAT!$D$29, $DZ136 &lt;= Claim_for_Reimbursement_CAT!$F$29), Claim_for_Reimbursement_CAT!$H$29,
IF(AND($DZ136 &gt;= Claim_for_Reimbursement_CAT!$D$30, $DZ136 &lt;= Claim_for_Reimbursement_CAT!$F$30), Claim_for_Reimbursement_CAT!$H$30,
IF(AND($DZ136 &gt;= Claim_for_Reimbursement_CAT!$D$31, $DZ136 &lt;= Claim_for_Reimbursement_CAT!$F$31), Claim_for_Reimbursement_CAT!$H$31,
IF(AND($DZ136 &gt;= Claim_for_Reimbursement_CAT!$D$32, $DZ136 &lt;= Claim_for_Reimbursement_CAT!$F$32), Claim_for_Reimbursement_CAT!$H$32,
IF(AND($DZ136 &gt;= Claim_for_Reimbursement_CAT!$D$33, $DZ136 &lt;= Claim_for_Reimbursement_CAT!$F$33), Claim_for_Reimbursement_CAT!$H$33,
IF(AND($DZ136 &gt;= Claim_for_Reimbursement_CAT!$D$34, $DZ136 &lt;= Claim_for_Reimbursement_CAT!$F$34), Claim_for_Reimbursement_CAT!$H$34, Claim_for_Reimbursement_CAT!$H$35))))))))))))</f>
        <v/>
      </c>
      <c r="EG136" s="373"/>
      <c r="EH136" s="373"/>
      <c r="EI136" s="373"/>
      <c r="EJ136" s="373"/>
      <c r="EK136" s="373"/>
      <c r="EL136" s="368"/>
      <c r="EM136" s="373"/>
      <c r="EN136" s="373"/>
      <c r="ES136" s="376" t="str">
        <f t="shared" si="73"/>
        <v/>
      </c>
      <c r="ET136" s="377" t="str">
        <f t="shared" si="81"/>
        <v xml:space="preserve">    </v>
      </c>
      <c r="EU136" s="377" t="str">
        <f t="shared" si="82"/>
        <v/>
      </c>
      <c r="EV136" s="377" t="str">
        <f t="shared" si="83"/>
        <v xml:space="preserve">131   </v>
      </c>
      <c r="EW136" s="378" t="str">
        <f>IF($H136 = "", "",
IF(OR($H136 = Lists_and_controls!$AO$9, $H136 = Lists_and_controls!$AO$11, $H136 = Lists_and_controls!$AO$14, $H136 = Lists_and_controls!$AO$16), MAX(Day_30),
IF(OR($H136 = Lists_and_controls!$AO$6, $H136 = Lists_and_controls!$AO$8, $H136 = Lists_and_controls!$AO$10, $H136 = Lists_and_controls!$AO$12, $H136 = Lists_and_controls!$AO$13, $H136 = Lists_and_controls!$AO$15, $H136 = Lists_and_controls!$AO$17), MAX(Day_31),
IF($H136 = Lists_and_controls!$AO$7, IF(INDEX(Leap_Year_YN, MATCH($G136, Year_2, 0)) = 1, MAX(Day_Feb_LY), MAX(Day_Feb) )))))</f>
        <v/>
      </c>
      <c r="EX136" s="377" t="str">
        <f t="shared" si="84"/>
        <v xml:space="preserve">  </v>
      </c>
      <c r="EY136" s="378"/>
    </row>
    <row r="137" spans="1:155" s="321" customFormat="1" ht="14" hidden="1" x14ac:dyDescent="0.3">
      <c r="A137" s="367">
        <v>132</v>
      </c>
      <c r="B137" s="368"/>
      <c r="C137" s="368"/>
      <c r="D137" s="368"/>
      <c r="E137" s="368"/>
      <c r="F137" s="368"/>
      <c r="G137" s="368"/>
      <c r="H137" s="368"/>
      <c r="I137" s="368"/>
      <c r="J137" s="369" t="str">
        <f t="shared" si="60"/>
        <v/>
      </c>
      <c r="K137" s="370" t="str">
        <f t="shared" si="61"/>
        <v/>
      </c>
      <c r="L137" s="368"/>
      <c r="M137" s="368"/>
      <c r="N137" s="368"/>
      <c r="O137" s="368"/>
      <c r="P137" s="368"/>
      <c r="Q137" s="368"/>
      <c r="R137" s="368"/>
      <c r="S137" s="371" t="str">
        <f t="shared" si="74"/>
        <v/>
      </c>
      <c r="T137" s="368"/>
      <c r="U137" s="368"/>
      <c r="V137" s="372"/>
      <c r="W137" s="372"/>
      <c r="X137" s="368"/>
      <c r="Y137" s="372"/>
      <c r="Z137" s="368"/>
      <c r="AA137" s="368"/>
      <c r="AB137" s="368"/>
      <c r="AC137" s="368"/>
      <c r="AD137" s="368"/>
      <c r="AE137" s="368"/>
      <c r="AF137" s="368"/>
      <c r="AG137" s="368"/>
      <c r="AH137" s="368"/>
      <c r="AI137" s="368"/>
      <c r="AJ137" s="368"/>
      <c r="AK137" s="373"/>
      <c r="AL137" s="368"/>
      <c r="AM137" s="373"/>
      <c r="AN137" s="373"/>
      <c r="AO137" s="373"/>
      <c r="AP137" s="373"/>
      <c r="AQ137" s="373"/>
      <c r="AR137" s="373"/>
      <c r="AS137" s="373"/>
      <c r="AT137" s="373"/>
      <c r="AU137" s="373"/>
      <c r="AV137" s="373"/>
      <c r="AW137" s="373"/>
      <c r="AX137" s="373"/>
      <c r="AY137" s="373"/>
      <c r="AZ137" s="373"/>
      <c r="BA137" s="373"/>
      <c r="BB137" s="373"/>
      <c r="BC137" s="374">
        <f t="shared" si="75"/>
        <v>0</v>
      </c>
      <c r="BD137" s="373"/>
      <c r="BE137" s="373"/>
      <c r="BF137" s="373"/>
      <c r="BG137" s="373"/>
      <c r="BH137" s="373"/>
      <c r="BI137" s="373"/>
      <c r="BJ137" s="373"/>
      <c r="BK137" s="373"/>
      <c r="BL137" s="373"/>
      <c r="BM137" s="373"/>
      <c r="BN137" s="373"/>
      <c r="BO137" s="373"/>
      <c r="BP137" s="373"/>
      <c r="BQ137" s="373"/>
      <c r="BR137" s="373"/>
      <c r="BS137" s="374">
        <f t="shared" si="62"/>
        <v>0</v>
      </c>
      <c r="BT137" s="374">
        <f t="shared" si="58"/>
        <v>0</v>
      </c>
      <c r="BU137" s="374">
        <f t="shared" si="58"/>
        <v>0</v>
      </c>
      <c r="BV137" s="374">
        <f t="shared" si="58"/>
        <v>0</v>
      </c>
      <c r="BW137" s="374">
        <f t="shared" si="58"/>
        <v>0</v>
      </c>
      <c r="BX137" s="374">
        <f t="shared" si="59"/>
        <v>0</v>
      </c>
      <c r="BY137" s="374">
        <f t="shared" si="59"/>
        <v>0</v>
      </c>
      <c r="BZ137" s="374">
        <f t="shared" si="59"/>
        <v>0</v>
      </c>
      <c r="CA137" s="374">
        <f t="shared" si="59"/>
        <v>0</v>
      </c>
      <c r="CB137" s="374">
        <f t="shared" si="59"/>
        <v>0</v>
      </c>
      <c r="CC137" s="374">
        <f t="shared" si="59"/>
        <v>0</v>
      </c>
      <c r="CD137" s="374">
        <f t="shared" si="59"/>
        <v>0</v>
      </c>
      <c r="CE137" s="374">
        <f t="shared" si="59"/>
        <v>0</v>
      </c>
      <c r="CF137" s="374">
        <f t="shared" si="59"/>
        <v>0</v>
      </c>
      <c r="CG137" s="374">
        <f t="shared" si="63"/>
        <v>0</v>
      </c>
      <c r="CH137" s="374">
        <f t="shared" si="63"/>
        <v>0</v>
      </c>
      <c r="CI137" s="374">
        <f t="shared" si="63"/>
        <v>0</v>
      </c>
      <c r="CJ137" s="368"/>
      <c r="CK137" s="368"/>
      <c r="CL137" s="373"/>
      <c r="CM137" s="375"/>
      <c r="CN137" s="371" t="s">
        <v>176</v>
      </c>
      <c r="CO137" s="373"/>
      <c r="CP137" s="373"/>
      <c r="CQ137" s="374">
        <f t="shared" si="64"/>
        <v>0</v>
      </c>
      <c r="CR137" s="373"/>
      <c r="CS137" s="373"/>
      <c r="CT137" s="374">
        <f t="shared" si="65"/>
        <v>0</v>
      </c>
      <c r="CU137" s="375"/>
      <c r="CV137" s="368"/>
      <c r="CW137" s="368"/>
      <c r="CX137" s="368"/>
      <c r="CY137" s="368"/>
      <c r="CZ137" s="368"/>
      <c r="DA137" s="368"/>
      <c r="DB137" s="368"/>
      <c r="DC137" s="368"/>
      <c r="DD137" s="368"/>
      <c r="DE137" s="368"/>
      <c r="DF137" s="368"/>
      <c r="DG137" s="375"/>
      <c r="DH137" s="371" t="s">
        <v>176</v>
      </c>
      <c r="DI137" s="373"/>
      <c r="DJ137" s="373"/>
      <c r="DK137" s="374">
        <f t="shared" si="85"/>
        <v>0</v>
      </c>
      <c r="DL137" s="373"/>
      <c r="DM137" s="373"/>
      <c r="DN137" s="374">
        <f t="shared" si="66"/>
        <v>0</v>
      </c>
      <c r="DO137" s="368"/>
      <c r="DP137" s="371" t="str">
        <f t="shared" si="76"/>
        <v/>
      </c>
      <c r="DQ137" s="374">
        <f t="shared" si="77"/>
        <v>0</v>
      </c>
      <c r="DR137" s="374">
        <f t="shared" si="67"/>
        <v>0</v>
      </c>
      <c r="DS137" s="374">
        <f t="shared" si="68"/>
        <v>0</v>
      </c>
      <c r="DT137" s="374">
        <f t="shared" si="78"/>
        <v>0</v>
      </c>
      <c r="DU137" s="374">
        <f t="shared" si="79"/>
        <v>0</v>
      </c>
      <c r="DV137" s="374">
        <f>Deduct_dependent * COUNTIFS(Part_8!$A:$A, $EV137)</f>
        <v>0</v>
      </c>
      <c r="DW137" s="374">
        <f t="shared" si="69"/>
        <v>0</v>
      </c>
      <c r="DX137" s="374">
        <f t="shared" si="70"/>
        <v>0</v>
      </c>
      <c r="DY137" s="374">
        <f t="shared" si="71"/>
        <v>0</v>
      </c>
      <c r="DZ137" s="374">
        <f t="shared" si="72"/>
        <v>0</v>
      </c>
      <c r="EA137" s="373"/>
      <c r="EB137" s="373"/>
      <c r="EC137" s="373"/>
      <c r="ED137" s="374" t="str">
        <f t="shared" si="80"/>
        <v/>
      </c>
      <c r="EE137" s="374"/>
      <c r="EF137" s="374" t="str">
        <f>IF(AND($AN137 = "", $AO137 = "", $AP137 = "", $AQ137 = "", $AR137 = "", $AS137 = "", $AT137 = "", $AU137 = "", $AV137 = "", $AW137 = "", $AX137 = "", $AY137 = "", $AZ137 = "", $BA137 = "", $BB137 = "",
$BD137= "", $BE137 = "", $BF137 = "", $BG137 = "", $BH137 = "", $BI137 = "", $BJ137 = "", $BK137 = "", $BL137 = "", $BM137 = "", $BN137 = "", $BO137 = "", $BP137 = "", $BQ137 = "", $BR137 = ""), "",
IF($DZ137 &lt;= Claim_for_Reimbursement_CAT!$F$24, Claim_for_Reimbursement_CAT!$H$24,
IF(AND($DZ137 &gt;= Claim_for_Reimbursement_CAT!$D$25, $DZ137 &lt;= Claim_for_Reimbursement_CAT!$F$25), Claim_for_Reimbursement_CAT!$H$25,
IF(AND($DZ137 &gt;= Claim_for_Reimbursement_CAT!$D$26, $DZ137 &lt;= Claim_for_Reimbursement_CAT!$F$26), Claim_for_Reimbursement_CAT!$H$26,
IF(AND($DZ137 &gt;= Claim_for_Reimbursement_CAT!$D$27, $DZ137 &lt;= Claim_for_Reimbursement_CAT!$F$27), Claim_for_Reimbursement_CAT!$H$27,
IF(AND($DZ137 &gt;= Claim_for_Reimbursement_CAT!$D$28, $DZ137 &lt;= Claim_for_Reimbursement_CAT!$F$28), Claim_for_Reimbursement_CAT!$H$28,
IF(AND($DZ137 &gt;= Claim_for_Reimbursement_CAT!$D$29, $DZ137 &lt;= Claim_for_Reimbursement_CAT!$F$29), Claim_for_Reimbursement_CAT!$H$29,
IF(AND($DZ137 &gt;= Claim_for_Reimbursement_CAT!$D$30, $DZ137 &lt;= Claim_for_Reimbursement_CAT!$F$30), Claim_for_Reimbursement_CAT!$H$30,
IF(AND($DZ137 &gt;= Claim_for_Reimbursement_CAT!$D$31, $DZ137 &lt;= Claim_for_Reimbursement_CAT!$F$31), Claim_for_Reimbursement_CAT!$H$31,
IF(AND($DZ137 &gt;= Claim_for_Reimbursement_CAT!$D$32, $DZ137 &lt;= Claim_for_Reimbursement_CAT!$F$32), Claim_for_Reimbursement_CAT!$H$32,
IF(AND($DZ137 &gt;= Claim_for_Reimbursement_CAT!$D$33, $DZ137 &lt;= Claim_for_Reimbursement_CAT!$F$33), Claim_for_Reimbursement_CAT!$H$33,
IF(AND($DZ137 &gt;= Claim_for_Reimbursement_CAT!$D$34, $DZ137 &lt;= Claim_for_Reimbursement_CAT!$F$34), Claim_for_Reimbursement_CAT!$H$34, Claim_for_Reimbursement_CAT!$H$35))))))))))))</f>
        <v/>
      </c>
      <c r="EG137" s="373"/>
      <c r="EH137" s="373"/>
      <c r="EI137" s="373"/>
      <c r="EJ137" s="373"/>
      <c r="EK137" s="373"/>
      <c r="EL137" s="368"/>
      <c r="EM137" s="373"/>
      <c r="EN137" s="373"/>
      <c r="ES137" s="376" t="str">
        <f t="shared" si="73"/>
        <v/>
      </c>
      <c r="ET137" s="377" t="str">
        <f t="shared" si="81"/>
        <v xml:space="preserve">    </v>
      </c>
      <c r="EU137" s="377" t="str">
        <f t="shared" si="82"/>
        <v/>
      </c>
      <c r="EV137" s="377" t="str">
        <f t="shared" si="83"/>
        <v xml:space="preserve">132   </v>
      </c>
      <c r="EW137" s="378" t="str">
        <f>IF($H137 = "", "",
IF(OR($H137 = Lists_and_controls!$AO$9, $H137 = Lists_and_controls!$AO$11, $H137 = Lists_and_controls!$AO$14, $H137 = Lists_and_controls!$AO$16), MAX(Day_30),
IF(OR($H137 = Lists_and_controls!$AO$6, $H137 = Lists_and_controls!$AO$8, $H137 = Lists_and_controls!$AO$10, $H137 = Lists_and_controls!$AO$12, $H137 = Lists_and_controls!$AO$13, $H137 = Lists_and_controls!$AO$15, $H137 = Lists_and_controls!$AO$17), MAX(Day_31),
IF($H137 = Lists_and_controls!$AO$7, IF(INDEX(Leap_Year_YN, MATCH($G137, Year_2, 0)) = 1, MAX(Day_Feb_LY), MAX(Day_Feb) )))))</f>
        <v/>
      </c>
      <c r="EX137" s="377" t="str">
        <f t="shared" si="84"/>
        <v xml:space="preserve">  </v>
      </c>
      <c r="EY137" s="378"/>
    </row>
    <row r="138" spans="1:155" s="321" customFormat="1" ht="14" hidden="1" x14ac:dyDescent="0.3">
      <c r="A138" s="367">
        <v>133</v>
      </c>
      <c r="B138" s="368"/>
      <c r="C138" s="368"/>
      <c r="D138" s="368"/>
      <c r="E138" s="368"/>
      <c r="F138" s="368"/>
      <c r="G138" s="368"/>
      <c r="H138" s="368"/>
      <c r="I138" s="368"/>
      <c r="J138" s="369" t="str">
        <f t="shared" si="60"/>
        <v/>
      </c>
      <c r="K138" s="370" t="str">
        <f t="shared" si="61"/>
        <v/>
      </c>
      <c r="L138" s="368"/>
      <c r="M138" s="368"/>
      <c r="N138" s="368"/>
      <c r="O138" s="368"/>
      <c r="P138" s="368"/>
      <c r="Q138" s="368"/>
      <c r="R138" s="368"/>
      <c r="S138" s="371" t="str">
        <f t="shared" si="74"/>
        <v/>
      </c>
      <c r="T138" s="368"/>
      <c r="U138" s="368"/>
      <c r="V138" s="372"/>
      <c r="W138" s="372"/>
      <c r="X138" s="368"/>
      <c r="Y138" s="372"/>
      <c r="Z138" s="368"/>
      <c r="AA138" s="368"/>
      <c r="AB138" s="368"/>
      <c r="AC138" s="368"/>
      <c r="AD138" s="368"/>
      <c r="AE138" s="368"/>
      <c r="AF138" s="368"/>
      <c r="AG138" s="368"/>
      <c r="AH138" s="368"/>
      <c r="AI138" s="368"/>
      <c r="AJ138" s="368"/>
      <c r="AK138" s="373"/>
      <c r="AL138" s="368"/>
      <c r="AM138" s="373"/>
      <c r="AN138" s="373"/>
      <c r="AO138" s="373"/>
      <c r="AP138" s="373"/>
      <c r="AQ138" s="373"/>
      <c r="AR138" s="373"/>
      <c r="AS138" s="373"/>
      <c r="AT138" s="373"/>
      <c r="AU138" s="373"/>
      <c r="AV138" s="373"/>
      <c r="AW138" s="373"/>
      <c r="AX138" s="373"/>
      <c r="AY138" s="373"/>
      <c r="AZ138" s="373"/>
      <c r="BA138" s="373"/>
      <c r="BB138" s="373"/>
      <c r="BC138" s="374">
        <f t="shared" si="75"/>
        <v>0</v>
      </c>
      <c r="BD138" s="373"/>
      <c r="BE138" s="373"/>
      <c r="BF138" s="373"/>
      <c r="BG138" s="373"/>
      <c r="BH138" s="373"/>
      <c r="BI138" s="373"/>
      <c r="BJ138" s="373"/>
      <c r="BK138" s="373"/>
      <c r="BL138" s="373"/>
      <c r="BM138" s="373"/>
      <c r="BN138" s="373"/>
      <c r="BO138" s="373"/>
      <c r="BP138" s="373"/>
      <c r="BQ138" s="373"/>
      <c r="BR138" s="373"/>
      <c r="BS138" s="374">
        <f t="shared" si="62"/>
        <v>0</v>
      </c>
      <c r="BT138" s="374">
        <f t="shared" si="58"/>
        <v>0</v>
      </c>
      <c r="BU138" s="374">
        <f t="shared" si="58"/>
        <v>0</v>
      </c>
      <c r="BV138" s="374">
        <f t="shared" si="58"/>
        <v>0</v>
      </c>
      <c r="BW138" s="374">
        <f t="shared" si="58"/>
        <v>0</v>
      </c>
      <c r="BX138" s="374">
        <f t="shared" si="59"/>
        <v>0</v>
      </c>
      <c r="BY138" s="374">
        <f t="shared" si="59"/>
        <v>0</v>
      </c>
      <c r="BZ138" s="374">
        <f t="shared" si="59"/>
        <v>0</v>
      </c>
      <c r="CA138" s="374">
        <f t="shared" si="59"/>
        <v>0</v>
      </c>
      <c r="CB138" s="374">
        <f t="shared" si="59"/>
        <v>0</v>
      </c>
      <c r="CC138" s="374">
        <f t="shared" si="59"/>
        <v>0</v>
      </c>
      <c r="CD138" s="374">
        <f t="shared" si="59"/>
        <v>0</v>
      </c>
      <c r="CE138" s="374">
        <f t="shared" si="59"/>
        <v>0</v>
      </c>
      <c r="CF138" s="374">
        <f t="shared" si="59"/>
        <v>0</v>
      </c>
      <c r="CG138" s="374">
        <f t="shared" si="63"/>
        <v>0</v>
      </c>
      <c r="CH138" s="374">
        <f t="shared" si="63"/>
        <v>0</v>
      </c>
      <c r="CI138" s="374">
        <f t="shared" si="63"/>
        <v>0</v>
      </c>
      <c r="CJ138" s="368"/>
      <c r="CK138" s="368"/>
      <c r="CL138" s="373"/>
      <c r="CM138" s="375"/>
      <c r="CN138" s="371" t="s">
        <v>176</v>
      </c>
      <c r="CO138" s="373"/>
      <c r="CP138" s="373"/>
      <c r="CQ138" s="374">
        <f t="shared" si="64"/>
        <v>0</v>
      </c>
      <c r="CR138" s="373"/>
      <c r="CS138" s="373"/>
      <c r="CT138" s="374">
        <f t="shared" si="65"/>
        <v>0</v>
      </c>
      <c r="CU138" s="375"/>
      <c r="CV138" s="368"/>
      <c r="CW138" s="368"/>
      <c r="CX138" s="368"/>
      <c r="CY138" s="368"/>
      <c r="CZ138" s="368"/>
      <c r="DA138" s="368"/>
      <c r="DB138" s="368"/>
      <c r="DC138" s="368"/>
      <c r="DD138" s="368"/>
      <c r="DE138" s="368"/>
      <c r="DF138" s="368"/>
      <c r="DG138" s="375"/>
      <c r="DH138" s="371" t="s">
        <v>176</v>
      </c>
      <c r="DI138" s="373"/>
      <c r="DJ138" s="373"/>
      <c r="DK138" s="374">
        <f t="shared" si="85"/>
        <v>0</v>
      </c>
      <c r="DL138" s="373"/>
      <c r="DM138" s="373"/>
      <c r="DN138" s="374">
        <f t="shared" si="66"/>
        <v>0</v>
      </c>
      <c r="DO138" s="368"/>
      <c r="DP138" s="371" t="str">
        <f t="shared" si="76"/>
        <v/>
      </c>
      <c r="DQ138" s="374">
        <f t="shared" si="77"/>
        <v>0</v>
      </c>
      <c r="DR138" s="374">
        <f t="shared" si="67"/>
        <v>0</v>
      </c>
      <c r="DS138" s="374">
        <f t="shared" si="68"/>
        <v>0</v>
      </c>
      <c r="DT138" s="374">
        <f t="shared" si="78"/>
        <v>0</v>
      </c>
      <c r="DU138" s="374">
        <f t="shared" si="79"/>
        <v>0</v>
      </c>
      <c r="DV138" s="374">
        <f>Deduct_dependent * COUNTIFS(Part_8!$A:$A, $EV138)</f>
        <v>0</v>
      </c>
      <c r="DW138" s="374">
        <f t="shared" si="69"/>
        <v>0</v>
      </c>
      <c r="DX138" s="374">
        <f t="shared" si="70"/>
        <v>0</v>
      </c>
      <c r="DY138" s="374">
        <f t="shared" si="71"/>
        <v>0</v>
      </c>
      <c r="DZ138" s="374">
        <f t="shared" si="72"/>
        <v>0</v>
      </c>
      <c r="EA138" s="373"/>
      <c r="EB138" s="373"/>
      <c r="EC138" s="373"/>
      <c r="ED138" s="374" t="str">
        <f t="shared" si="80"/>
        <v/>
      </c>
      <c r="EE138" s="374"/>
      <c r="EF138" s="374" t="str">
        <f>IF(AND($AN138 = "", $AO138 = "", $AP138 = "", $AQ138 = "", $AR138 = "", $AS138 = "", $AT138 = "", $AU138 = "", $AV138 = "", $AW138 = "", $AX138 = "", $AY138 = "", $AZ138 = "", $BA138 = "", $BB138 = "",
$BD138= "", $BE138 = "", $BF138 = "", $BG138 = "", $BH138 = "", $BI138 = "", $BJ138 = "", $BK138 = "", $BL138 = "", $BM138 = "", $BN138 = "", $BO138 = "", $BP138 = "", $BQ138 = "", $BR138 = ""), "",
IF($DZ138 &lt;= Claim_for_Reimbursement_CAT!$F$24, Claim_for_Reimbursement_CAT!$H$24,
IF(AND($DZ138 &gt;= Claim_for_Reimbursement_CAT!$D$25, $DZ138 &lt;= Claim_for_Reimbursement_CAT!$F$25), Claim_for_Reimbursement_CAT!$H$25,
IF(AND($DZ138 &gt;= Claim_for_Reimbursement_CAT!$D$26, $DZ138 &lt;= Claim_for_Reimbursement_CAT!$F$26), Claim_for_Reimbursement_CAT!$H$26,
IF(AND($DZ138 &gt;= Claim_for_Reimbursement_CAT!$D$27, $DZ138 &lt;= Claim_for_Reimbursement_CAT!$F$27), Claim_for_Reimbursement_CAT!$H$27,
IF(AND($DZ138 &gt;= Claim_for_Reimbursement_CAT!$D$28, $DZ138 &lt;= Claim_for_Reimbursement_CAT!$F$28), Claim_for_Reimbursement_CAT!$H$28,
IF(AND($DZ138 &gt;= Claim_for_Reimbursement_CAT!$D$29, $DZ138 &lt;= Claim_for_Reimbursement_CAT!$F$29), Claim_for_Reimbursement_CAT!$H$29,
IF(AND($DZ138 &gt;= Claim_for_Reimbursement_CAT!$D$30, $DZ138 &lt;= Claim_for_Reimbursement_CAT!$F$30), Claim_for_Reimbursement_CAT!$H$30,
IF(AND($DZ138 &gt;= Claim_for_Reimbursement_CAT!$D$31, $DZ138 &lt;= Claim_for_Reimbursement_CAT!$F$31), Claim_for_Reimbursement_CAT!$H$31,
IF(AND($DZ138 &gt;= Claim_for_Reimbursement_CAT!$D$32, $DZ138 &lt;= Claim_for_Reimbursement_CAT!$F$32), Claim_for_Reimbursement_CAT!$H$32,
IF(AND($DZ138 &gt;= Claim_for_Reimbursement_CAT!$D$33, $DZ138 &lt;= Claim_for_Reimbursement_CAT!$F$33), Claim_for_Reimbursement_CAT!$H$33,
IF(AND($DZ138 &gt;= Claim_for_Reimbursement_CAT!$D$34, $DZ138 &lt;= Claim_for_Reimbursement_CAT!$F$34), Claim_for_Reimbursement_CAT!$H$34, Claim_for_Reimbursement_CAT!$H$35))))))))))))</f>
        <v/>
      </c>
      <c r="EG138" s="373"/>
      <c r="EH138" s="373"/>
      <c r="EI138" s="373"/>
      <c r="EJ138" s="373"/>
      <c r="EK138" s="373"/>
      <c r="EL138" s="368"/>
      <c r="EM138" s="373"/>
      <c r="EN138" s="373"/>
      <c r="ES138" s="376" t="str">
        <f t="shared" si="73"/>
        <v/>
      </c>
      <c r="ET138" s="377" t="str">
        <f t="shared" si="81"/>
        <v xml:space="preserve">    </v>
      </c>
      <c r="EU138" s="377" t="str">
        <f t="shared" si="82"/>
        <v/>
      </c>
      <c r="EV138" s="377" t="str">
        <f t="shared" si="83"/>
        <v xml:space="preserve">133   </v>
      </c>
      <c r="EW138" s="378" t="str">
        <f>IF($H138 = "", "",
IF(OR($H138 = Lists_and_controls!$AO$9, $H138 = Lists_and_controls!$AO$11, $H138 = Lists_and_controls!$AO$14, $H138 = Lists_and_controls!$AO$16), MAX(Day_30),
IF(OR($H138 = Lists_and_controls!$AO$6, $H138 = Lists_and_controls!$AO$8, $H138 = Lists_and_controls!$AO$10, $H138 = Lists_and_controls!$AO$12, $H138 = Lists_and_controls!$AO$13, $H138 = Lists_and_controls!$AO$15, $H138 = Lists_and_controls!$AO$17), MAX(Day_31),
IF($H138 = Lists_and_controls!$AO$7, IF(INDEX(Leap_Year_YN, MATCH($G138, Year_2, 0)) = 1, MAX(Day_Feb_LY), MAX(Day_Feb) )))))</f>
        <v/>
      </c>
      <c r="EX138" s="377" t="str">
        <f t="shared" si="84"/>
        <v xml:space="preserve">  </v>
      </c>
      <c r="EY138" s="378"/>
    </row>
    <row r="139" spans="1:155" s="321" customFormat="1" ht="14" hidden="1" x14ac:dyDescent="0.3">
      <c r="A139" s="367">
        <v>134</v>
      </c>
      <c r="B139" s="368"/>
      <c r="C139" s="368"/>
      <c r="D139" s="368"/>
      <c r="E139" s="368"/>
      <c r="F139" s="368"/>
      <c r="G139" s="368"/>
      <c r="H139" s="368"/>
      <c r="I139" s="368"/>
      <c r="J139" s="369" t="str">
        <f t="shared" si="60"/>
        <v/>
      </c>
      <c r="K139" s="370" t="str">
        <f t="shared" si="61"/>
        <v/>
      </c>
      <c r="L139" s="368"/>
      <c r="M139" s="368"/>
      <c r="N139" s="368"/>
      <c r="O139" s="368"/>
      <c r="P139" s="368"/>
      <c r="Q139" s="368"/>
      <c r="R139" s="368"/>
      <c r="S139" s="371" t="str">
        <f t="shared" si="74"/>
        <v/>
      </c>
      <c r="T139" s="368"/>
      <c r="U139" s="368"/>
      <c r="V139" s="372"/>
      <c r="W139" s="372"/>
      <c r="X139" s="368"/>
      <c r="Y139" s="372"/>
      <c r="Z139" s="368"/>
      <c r="AA139" s="368"/>
      <c r="AB139" s="368"/>
      <c r="AC139" s="368"/>
      <c r="AD139" s="368"/>
      <c r="AE139" s="368"/>
      <c r="AF139" s="368"/>
      <c r="AG139" s="368"/>
      <c r="AH139" s="368"/>
      <c r="AI139" s="368"/>
      <c r="AJ139" s="368"/>
      <c r="AK139" s="373"/>
      <c r="AL139" s="368"/>
      <c r="AM139" s="373"/>
      <c r="AN139" s="373"/>
      <c r="AO139" s="373"/>
      <c r="AP139" s="373"/>
      <c r="AQ139" s="373"/>
      <c r="AR139" s="373"/>
      <c r="AS139" s="373"/>
      <c r="AT139" s="373"/>
      <c r="AU139" s="373"/>
      <c r="AV139" s="373"/>
      <c r="AW139" s="373"/>
      <c r="AX139" s="373"/>
      <c r="AY139" s="373"/>
      <c r="AZ139" s="373"/>
      <c r="BA139" s="373"/>
      <c r="BB139" s="373"/>
      <c r="BC139" s="374">
        <f t="shared" si="75"/>
        <v>0</v>
      </c>
      <c r="BD139" s="373"/>
      <c r="BE139" s="373"/>
      <c r="BF139" s="373"/>
      <c r="BG139" s="373"/>
      <c r="BH139" s="373"/>
      <c r="BI139" s="373"/>
      <c r="BJ139" s="373"/>
      <c r="BK139" s="373"/>
      <c r="BL139" s="373"/>
      <c r="BM139" s="373"/>
      <c r="BN139" s="373"/>
      <c r="BO139" s="373"/>
      <c r="BP139" s="373"/>
      <c r="BQ139" s="373"/>
      <c r="BR139" s="373"/>
      <c r="BS139" s="374">
        <f t="shared" si="62"/>
        <v>0</v>
      </c>
      <c r="BT139" s="374">
        <f t="shared" si="58"/>
        <v>0</v>
      </c>
      <c r="BU139" s="374">
        <f t="shared" si="58"/>
        <v>0</v>
      </c>
      <c r="BV139" s="374">
        <f t="shared" si="58"/>
        <v>0</v>
      </c>
      <c r="BW139" s="374">
        <f t="shared" si="58"/>
        <v>0</v>
      </c>
      <c r="BX139" s="374">
        <f t="shared" si="59"/>
        <v>0</v>
      </c>
      <c r="BY139" s="374">
        <f t="shared" si="59"/>
        <v>0</v>
      </c>
      <c r="BZ139" s="374">
        <f t="shared" si="59"/>
        <v>0</v>
      </c>
      <c r="CA139" s="374">
        <f t="shared" si="59"/>
        <v>0</v>
      </c>
      <c r="CB139" s="374">
        <f t="shared" si="59"/>
        <v>0</v>
      </c>
      <c r="CC139" s="374">
        <f t="shared" si="59"/>
        <v>0</v>
      </c>
      <c r="CD139" s="374">
        <f t="shared" si="59"/>
        <v>0</v>
      </c>
      <c r="CE139" s="374">
        <f t="shared" si="59"/>
        <v>0</v>
      </c>
      <c r="CF139" s="374">
        <f t="shared" si="59"/>
        <v>0</v>
      </c>
      <c r="CG139" s="374">
        <f t="shared" si="63"/>
        <v>0</v>
      </c>
      <c r="CH139" s="374">
        <f t="shared" si="63"/>
        <v>0</v>
      </c>
      <c r="CI139" s="374">
        <f t="shared" si="63"/>
        <v>0</v>
      </c>
      <c r="CJ139" s="368"/>
      <c r="CK139" s="368"/>
      <c r="CL139" s="373"/>
      <c r="CM139" s="375"/>
      <c r="CN139" s="371" t="s">
        <v>176</v>
      </c>
      <c r="CO139" s="373"/>
      <c r="CP139" s="373"/>
      <c r="CQ139" s="374">
        <f t="shared" si="64"/>
        <v>0</v>
      </c>
      <c r="CR139" s="373"/>
      <c r="CS139" s="373"/>
      <c r="CT139" s="374">
        <f t="shared" si="65"/>
        <v>0</v>
      </c>
      <c r="CU139" s="375"/>
      <c r="CV139" s="368"/>
      <c r="CW139" s="368"/>
      <c r="CX139" s="368"/>
      <c r="CY139" s="368"/>
      <c r="CZ139" s="368"/>
      <c r="DA139" s="368"/>
      <c r="DB139" s="368"/>
      <c r="DC139" s="368"/>
      <c r="DD139" s="368"/>
      <c r="DE139" s="368"/>
      <c r="DF139" s="368"/>
      <c r="DG139" s="375"/>
      <c r="DH139" s="371" t="s">
        <v>176</v>
      </c>
      <c r="DI139" s="373"/>
      <c r="DJ139" s="373"/>
      <c r="DK139" s="374">
        <f t="shared" si="85"/>
        <v>0</v>
      </c>
      <c r="DL139" s="373"/>
      <c r="DM139" s="373"/>
      <c r="DN139" s="374">
        <f t="shared" si="66"/>
        <v>0</v>
      </c>
      <c r="DO139" s="368"/>
      <c r="DP139" s="371" t="str">
        <f t="shared" si="76"/>
        <v/>
      </c>
      <c r="DQ139" s="374">
        <f t="shared" si="77"/>
        <v>0</v>
      </c>
      <c r="DR139" s="374">
        <f t="shared" si="67"/>
        <v>0</v>
      </c>
      <c r="DS139" s="374">
        <f t="shared" si="68"/>
        <v>0</v>
      </c>
      <c r="DT139" s="374">
        <f t="shared" si="78"/>
        <v>0</v>
      </c>
      <c r="DU139" s="374">
        <f t="shared" si="79"/>
        <v>0</v>
      </c>
      <c r="DV139" s="374">
        <f>Deduct_dependent * COUNTIFS(Part_8!$A:$A, $EV139)</f>
        <v>0</v>
      </c>
      <c r="DW139" s="374">
        <f t="shared" si="69"/>
        <v>0</v>
      </c>
      <c r="DX139" s="374">
        <f t="shared" si="70"/>
        <v>0</v>
      </c>
      <c r="DY139" s="374">
        <f t="shared" si="71"/>
        <v>0</v>
      </c>
      <c r="DZ139" s="374">
        <f t="shared" si="72"/>
        <v>0</v>
      </c>
      <c r="EA139" s="373"/>
      <c r="EB139" s="373"/>
      <c r="EC139" s="373"/>
      <c r="ED139" s="374" t="str">
        <f t="shared" si="80"/>
        <v/>
      </c>
      <c r="EE139" s="374"/>
      <c r="EF139" s="374" t="str">
        <f>IF(AND($AN139 = "", $AO139 = "", $AP139 = "", $AQ139 = "", $AR139 = "", $AS139 = "", $AT139 = "", $AU139 = "", $AV139 = "", $AW139 = "", $AX139 = "", $AY139 = "", $AZ139 = "", $BA139 = "", $BB139 = "",
$BD139= "", $BE139 = "", $BF139 = "", $BG139 = "", $BH139 = "", $BI139 = "", $BJ139 = "", $BK139 = "", $BL139 = "", $BM139 = "", $BN139 = "", $BO139 = "", $BP139 = "", $BQ139 = "", $BR139 = ""), "",
IF($DZ139 &lt;= Claim_for_Reimbursement_CAT!$F$24, Claim_for_Reimbursement_CAT!$H$24,
IF(AND($DZ139 &gt;= Claim_for_Reimbursement_CAT!$D$25, $DZ139 &lt;= Claim_for_Reimbursement_CAT!$F$25), Claim_for_Reimbursement_CAT!$H$25,
IF(AND($DZ139 &gt;= Claim_for_Reimbursement_CAT!$D$26, $DZ139 &lt;= Claim_for_Reimbursement_CAT!$F$26), Claim_for_Reimbursement_CAT!$H$26,
IF(AND($DZ139 &gt;= Claim_for_Reimbursement_CAT!$D$27, $DZ139 &lt;= Claim_for_Reimbursement_CAT!$F$27), Claim_for_Reimbursement_CAT!$H$27,
IF(AND($DZ139 &gt;= Claim_for_Reimbursement_CAT!$D$28, $DZ139 &lt;= Claim_for_Reimbursement_CAT!$F$28), Claim_for_Reimbursement_CAT!$H$28,
IF(AND($DZ139 &gt;= Claim_for_Reimbursement_CAT!$D$29, $DZ139 &lt;= Claim_for_Reimbursement_CAT!$F$29), Claim_for_Reimbursement_CAT!$H$29,
IF(AND($DZ139 &gt;= Claim_for_Reimbursement_CAT!$D$30, $DZ139 &lt;= Claim_for_Reimbursement_CAT!$F$30), Claim_for_Reimbursement_CAT!$H$30,
IF(AND($DZ139 &gt;= Claim_for_Reimbursement_CAT!$D$31, $DZ139 &lt;= Claim_for_Reimbursement_CAT!$F$31), Claim_for_Reimbursement_CAT!$H$31,
IF(AND($DZ139 &gt;= Claim_for_Reimbursement_CAT!$D$32, $DZ139 &lt;= Claim_for_Reimbursement_CAT!$F$32), Claim_for_Reimbursement_CAT!$H$32,
IF(AND($DZ139 &gt;= Claim_for_Reimbursement_CAT!$D$33, $DZ139 &lt;= Claim_for_Reimbursement_CAT!$F$33), Claim_for_Reimbursement_CAT!$H$33,
IF(AND($DZ139 &gt;= Claim_for_Reimbursement_CAT!$D$34, $DZ139 &lt;= Claim_for_Reimbursement_CAT!$F$34), Claim_for_Reimbursement_CAT!$H$34, Claim_for_Reimbursement_CAT!$H$35))))))))))))</f>
        <v/>
      </c>
      <c r="EG139" s="373"/>
      <c r="EH139" s="373"/>
      <c r="EI139" s="373"/>
      <c r="EJ139" s="373"/>
      <c r="EK139" s="373"/>
      <c r="EL139" s="368"/>
      <c r="EM139" s="373"/>
      <c r="EN139" s="373"/>
      <c r="ES139" s="376" t="str">
        <f t="shared" si="73"/>
        <v/>
      </c>
      <c r="ET139" s="377" t="str">
        <f t="shared" si="81"/>
        <v xml:space="preserve">    </v>
      </c>
      <c r="EU139" s="377" t="str">
        <f t="shared" si="82"/>
        <v/>
      </c>
      <c r="EV139" s="377" t="str">
        <f t="shared" si="83"/>
        <v xml:space="preserve">134   </v>
      </c>
      <c r="EW139" s="378" t="str">
        <f>IF($H139 = "", "",
IF(OR($H139 = Lists_and_controls!$AO$9, $H139 = Lists_and_controls!$AO$11, $H139 = Lists_and_controls!$AO$14, $H139 = Lists_and_controls!$AO$16), MAX(Day_30),
IF(OR($H139 = Lists_and_controls!$AO$6, $H139 = Lists_and_controls!$AO$8, $H139 = Lists_and_controls!$AO$10, $H139 = Lists_and_controls!$AO$12, $H139 = Lists_and_controls!$AO$13, $H139 = Lists_and_controls!$AO$15, $H139 = Lists_and_controls!$AO$17), MAX(Day_31),
IF($H139 = Lists_and_controls!$AO$7, IF(INDEX(Leap_Year_YN, MATCH($G139, Year_2, 0)) = 1, MAX(Day_Feb_LY), MAX(Day_Feb) )))))</f>
        <v/>
      </c>
      <c r="EX139" s="377" t="str">
        <f t="shared" si="84"/>
        <v xml:space="preserve">  </v>
      </c>
      <c r="EY139" s="378"/>
    </row>
    <row r="140" spans="1:155" s="321" customFormat="1" ht="14" hidden="1" x14ac:dyDescent="0.3">
      <c r="A140" s="367">
        <v>135</v>
      </c>
      <c r="B140" s="368"/>
      <c r="C140" s="368"/>
      <c r="D140" s="368"/>
      <c r="E140" s="368"/>
      <c r="F140" s="368"/>
      <c r="G140" s="368"/>
      <c r="H140" s="368"/>
      <c r="I140" s="368"/>
      <c r="J140" s="369" t="str">
        <f t="shared" si="60"/>
        <v/>
      </c>
      <c r="K140" s="370" t="str">
        <f t="shared" si="61"/>
        <v/>
      </c>
      <c r="L140" s="368"/>
      <c r="M140" s="368"/>
      <c r="N140" s="368"/>
      <c r="O140" s="368"/>
      <c r="P140" s="368"/>
      <c r="Q140" s="368"/>
      <c r="R140" s="368"/>
      <c r="S140" s="371" t="str">
        <f t="shared" si="74"/>
        <v/>
      </c>
      <c r="T140" s="368"/>
      <c r="U140" s="368"/>
      <c r="V140" s="372"/>
      <c r="W140" s="372"/>
      <c r="X140" s="368"/>
      <c r="Y140" s="372"/>
      <c r="Z140" s="368"/>
      <c r="AA140" s="368"/>
      <c r="AB140" s="368"/>
      <c r="AC140" s="368"/>
      <c r="AD140" s="368"/>
      <c r="AE140" s="368"/>
      <c r="AF140" s="368"/>
      <c r="AG140" s="368"/>
      <c r="AH140" s="368"/>
      <c r="AI140" s="368"/>
      <c r="AJ140" s="368"/>
      <c r="AK140" s="373"/>
      <c r="AL140" s="368"/>
      <c r="AM140" s="373"/>
      <c r="AN140" s="373"/>
      <c r="AO140" s="373"/>
      <c r="AP140" s="373"/>
      <c r="AQ140" s="373"/>
      <c r="AR140" s="373"/>
      <c r="AS140" s="373"/>
      <c r="AT140" s="373"/>
      <c r="AU140" s="373"/>
      <c r="AV140" s="373"/>
      <c r="AW140" s="373"/>
      <c r="AX140" s="373"/>
      <c r="AY140" s="373"/>
      <c r="AZ140" s="373"/>
      <c r="BA140" s="373"/>
      <c r="BB140" s="373"/>
      <c r="BC140" s="374">
        <f t="shared" si="75"/>
        <v>0</v>
      </c>
      <c r="BD140" s="373"/>
      <c r="BE140" s="373"/>
      <c r="BF140" s="373"/>
      <c r="BG140" s="373"/>
      <c r="BH140" s="373"/>
      <c r="BI140" s="373"/>
      <c r="BJ140" s="373"/>
      <c r="BK140" s="373"/>
      <c r="BL140" s="373"/>
      <c r="BM140" s="373"/>
      <c r="BN140" s="373"/>
      <c r="BO140" s="373"/>
      <c r="BP140" s="373"/>
      <c r="BQ140" s="373"/>
      <c r="BR140" s="373"/>
      <c r="BS140" s="374">
        <f t="shared" si="62"/>
        <v>0</v>
      </c>
      <c r="BT140" s="374">
        <f t="shared" si="58"/>
        <v>0</v>
      </c>
      <c r="BU140" s="374">
        <f t="shared" si="58"/>
        <v>0</v>
      </c>
      <c r="BV140" s="374">
        <f t="shared" si="58"/>
        <v>0</v>
      </c>
      <c r="BW140" s="374">
        <f t="shared" si="58"/>
        <v>0</v>
      </c>
      <c r="BX140" s="374">
        <f t="shared" si="59"/>
        <v>0</v>
      </c>
      <c r="BY140" s="374">
        <f t="shared" si="59"/>
        <v>0</v>
      </c>
      <c r="BZ140" s="374">
        <f t="shared" si="59"/>
        <v>0</v>
      </c>
      <c r="CA140" s="374">
        <f t="shared" si="59"/>
        <v>0</v>
      </c>
      <c r="CB140" s="374">
        <f t="shared" si="59"/>
        <v>0</v>
      </c>
      <c r="CC140" s="374">
        <f t="shared" si="59"/>
        <v>0</v>
      </c>
      <c r="CD140" s="374">
        <f t="shared" si="59"/>
        <v>0</v>
      </c>
      <c r="CE140" s="374">
        <f t="shared" si="59"/>
        <v>0</v>
      </c>
      <c r="CF140" s="374">
        <f t="shared" si="59"/>
        <v>0</v>
      </c>
      <c r="CG140" s="374">
        <f t="shared" si="63"/>
        <v>0</v>
      </c>
      <c r="CH140" s="374">
        <f t="shared" si="63"/>
        <v>0</v>
      </c>
      <c r="CI140" s="374">
        <f t="shared" si="63"/>
        <v>0</v>
      </c>
      <c r="CJ140" s="368"/>
      <c r="CK140" s="368"/>
      <c r="CL140" s="373"/>
      <c r="CM140" s="375"/>
      <c r="CN140" s="371" t="s">
        <v>176</v>
      </c>
      <c r="CO140" s="373"/>
      <c r="CP140" s="373"/>
      <c r="CQ140" s="374">
        <f t="shared" si="64"/>
        <v>0</v>
      </c>
      <c r="CR140" s="373"/>
      <c r="CS140" s="373"/>
      <c r="CT140" s="374">
        <f t="shared" si="65"/>
        <v>0</v>
      </c>
      <c r="CU140" s="375"/>
      <c r="CV140" s="368"/>
      <c r="CW140" s="368"/>
      <c r="CX140" s="368"/>
      <c r="CY140" s="368"/>
      <c r="CZ140" s="368"/>
      <c r="DA140" s="368"/>
      <c r="DB140" s="368"/>
      <c r="DC140" s="368"/>
      <c r="DD140" s="368"/>
      <c r="DE140" s="368"/>
      <c r="DF140" s="368"/>
      <c r="DG140" s="375"/>
      <c r="DH140" s="371" t="s">
        <v>176</v>
      </c>
      <c r="DI140" s="373"/>
      <c r="DJ140" s="373"/>
      <c r="DK140" s="374">
        <f t="shared" si="85"/>
        <v>0</v>
      </c>
      <c r="DL140" s="373"/>
      <c r="DM140" s="373"/>
      <c r="DN140" s="374">
        <f t="shared" si="66"/>
        <v>0</v>
      </c>
      <c r="DO140" s="368"/>
      <c r="DP140" s="371" t="str">
        <f t="shared" si="76"/>
        <v/>
      </c>
      <c r="DQ140" s="374">
        <f t="shared" si="77"/>
        <v>0</v>
      </c>
      <c r="DR140" s="374">
        <f t="shared" si="67"/>
        <v>0</v>
      </c>
      <c r="DS140" s="374">
        <f t="shared" si="68"/>
        <v>0</v>
      </c>
      <c r="DT140" s="374">
        <f t="shared" si="78"/>
        <v>0</v>
      </c>
      <c r="DU140" s="374">
        <f t="shared" si="79"/>
        <v>0</v>
      </c>
      <c r="DV140" s="374">
        <f>Deduct_dependent * COUNTIFS(Part_8!$A:$A, $EV140)</f>
        <v>0</v>
      </c>
      <c r="DW140" s="374">
        <f t="shared" si="69"/>
        <v>0</v>
      </c>
      <c r="DX140" s="374">
        <f t="shared" si="70"/>
        <v>0</v>
      </c>
      <c r="DY140" s="374">
        <f t="shared" si="71"/>
        <v>0</v>
      </c>
      <c r="DZ140" s="374">
        <f t="shared" si="72"/>
        <v>0</v>
      </c>
      <c r="EA140" s="373"/>
      <c r="EB140" s="373"/>
      <c r="EC140" s="373"/>
      <c r="ED140" s="374" t="str">
        <f t="shared" si="80"/>
        <v/>
      </c>
      <c r="EE140" s="374"/>
      <c r="EF140" s="374" t="str">
        <f>IF(AND($AN140 = "", $AO140 = "", $AP140 = "", $AQ140 = "", $AR140 = "", $AS140 = "", $AT140 = "", $AU140 = "", $AV140 = "", $AW140 = "", $AX140 = "", $AY140 = "", $AZ140 = "", $BA140 = "", $BB140 = "",
$BD140= "", $BE140 = "", $BF140 = "", $BG140 = "", $BH140 = "", $BI140 = "", $BJ140 = "", $BK140 = "", $BL140 = "", $BM140 = "", $BN140 = "", $BO140 = "", $BP140 = "", $BQ140 = "", $BR140 = ""), "",
IF($DZ140 &lt;= Claim_for_Reimbursement_CAT!$F$24, Claim_for_Reimbursement_CAT!$H$24,
IF(AND($DZ140 &gt;= Claim_for_Reimbursement_CAT!$D$25, $DZ140 &lt;= Claim_for_Reimbursement_CAT!$F$25), Claim_for_Reimbursement_CAT!$H$25,
IF(AND($DZ140 &gt;= Claim_for_Reimbursement_CAT!$D$26, $DZ140 &lt;= Claim_for_Reimbursement_CAT!$F$26), Claim_for_Reimbursement_CAT!$H$26,
IF(AND($DZ140 &gt;= Claim_for_Reimbursement_CAT!$D$27, $DZ140 &lt;= Claim_for_Reimbursement_CAT!$F$27), Claim_for_Reimbursement_CAT!$H$27,
IF(AND($DZ140 &gt;= Claim_for_Reimbursement_CAT!$D$28, $DZ140 &lt;= Claim_for_Reimbursement_CAT!$F$28), Claim_for_Reimbursement_CAT!$H$28,
IF(AND($DZ140 &gt;= Claim_for_Reimbursement_CAT!$D$29, $DZ140 &lt;= Claim_for_Reimbursement_CAT!$F$29), Claim_for_Reimbursement_CAT!$H$29,
IF(AND($DZ140 &gt;= Claim_for_Reimbursement_CAT!$D$30, $DZ140 &lt;= Claim_for_Reimbursement_CAT!$F$30), Claim_for_Reimbursement_CAT!$H$30,
IF(AND($DZ140 &gt;= Claim_for_Reimbursement_CAT!$D$31, $DZ140 &lt;= Claim_for_Reimbursement_CAT!$F$31), Claim_for_Reimbursement_CAT!$H$31,
IF(AND($DZ140 &gt;= Claim_for_Reimbursement_CAT!$D$32, $DZ140 &lt;= Claim_for_Reimbursement_CAT!$F$32), Claim_for_Reimbursement_CAT!$H$32,
IF(AND($DZ140 &gt;= Claim_for_Reimbursement_CAT!$D$33, $DZ140 &lt;= Claim_for_Reimbursement_CAT!$F$33), Claim_for_Reimbursement_CAT!$H$33,
IF(AND($DZ140 &gt;= Claim_for_Reimbursement_CAT!$D$34, $DZ140 &lt;= Claim_for_Reimbursement_CAT!$F$34), Claim_for_Reimbursement_CAT!$H$34, Claim_for_Reimbursement_CAT!$H$35))))))))))))</f>
        <v/>
      </c>
      <c r="EG140" s="373"/>
      <c r="EH140" s="373"/>
      <c r="EI140" s="373"/>
      <c r="EJ140" s="373"/>
      <c r="EK140" s="373"/>
      <c r="EL140" s="368"/>
      <c r="EM140" s="373"/>
      <c r="EN140" s="373"/>
      <c r="ES140" s="376" t="str">
        <f t="shared" si="73"/>
        <v/>
      </c>
      <c r="ET140" s="377" t="str">
        <f t="shared" si="81"/>
        <v xml:space="preserve">    </v>
      </c>
      <c r="EU140" s="377" t="str">
        <f t="shared" si="82"/>
        <v/>
      </c>
      <c r="EV140" s="377" t="str">
        <f t="shared" si="83"/>
        <v xml:space="preserve">135   </v>
      </c>
      <c r="EW140" s="378" t="str">
        <f>IF($H140 = "", "",
IF(OR($H140 = Lists_and_controls!$AO$9, $H140 = Lists_and_controls!$AO$11, $H140 = Lists_and_controls!$AO$14, $H140 = Lists_and_controls!$AO$16), MAX(Day_30),
IF(OR($H140 = Lists_and_controls!$AO$6, $H140 = Lists_and_controls!$AO$8, $H140 = Lists_and_controls!$AO$10, $H140 = Lists_and_controls!$AO$12, $H140 = Lists_and_controls!$AO$13, $H140 = Lists_and_controls!$AO$15, $H140 = Lists_and_controls!$AO$17), MAX(Day_31),
IF($H140 = Lists_and_controls!$AO$7, IF(INDEX(Leap_Year_YN, MATCH($G140, Year_2, 0)) = 1, MAX(Day_Feb_LY), MAX(Day_Feb) )))))</f>
        <v/>
      </c>
      <c r="EX140" s="377" t="str">
        <f t="shared" si="84"/>
        <v xml:space="preserve">  </v>
      </c>
      <c r="EY140" s="378"/>
    </row>
    <row r="141" spans="1:155" s="321" customFormat="1" ht="14" hidden="1" x14ac:dyDescent="0.3">
      <c r="A141" s="367">
        <v>136</v>
      </c>
      <c r="B141" s="368"/>
      <c r="C141" s="368"/>
      <c r="D141" s="368"/>
      <c r="E141" s="368"/>
      <c r="F141" s="368"/>
      <c r="G141" s="368"/>
      <c r="H141" s="368"/>
      <c r="I141" s="368"/>
      <c r="J141" s="369" t="str">
        <f t="shared" si="60"/>
        <v/>
      </c>
      <c r="K141" s="370" t="str">
        <f t="shared" si="61"/>
        <v/>
      </c>
      <c r="L141" s="368"/>
      <c r="M141" s="368"/>
      <c r="N141" s="368"/>
      <c r="O141" s="368"/>
      <c r="P141" s="368"/>
      <c r="Q141" s="368"/>
      <c r="R141" s="368"/>
      <c r="S141" s="371" t="str">
        <f t="shared" si="74"/>
        <v/>
      </c>
      <c r="T141" s="368"/>
      <c r="U141" s="368"/>
      <c r="V141" s="372"/>
      <c r="W141" s="372"/>
      <c r="X141" s="368"/>
      <c r="Y141" s="372"/>
      <c r="Z141" s="368"/>
      <c r="AA141" s="368"/>
      <c r="AB141" s="368"/>
      <c r="AC141" s="368"/>
      <c r="AD141" s="368"/>
      <c r="AE141" s="368"/>
      <c r="AF141" s="368"/>
      <c r="AG141" s="368"/>
      <c r="AH141" s="368"/>
      <c r="AI141" s="368"/>
      <c r="AJ141" s="368"/>
      <c r="AK141" s="373"/>
      <c r="AL141" s="368"/>
      <c r="AM141" s="373"/>
      <c r="AN141" s="373"/>
      <c r="AO141" s="373"/>
      <c r="AP141" s="373"/>
      <c r="AQ141" s="373"/>
      <c r="AR141" s="373"/>
      <c r="AS141" s="373"/>
      <c r="AT141" s="373"/>
      <c r="AU141" s="373"/>
      <c r="AV141" s="373"/>
      <c r="AW141" s="373"/>
      <c r="AX141" s="373"/>
      <c r="AY141" s="373"/>
      <c r="AZ141" s="373"/>
      <c r="BA141" s="373"/>
      <c r="BB141" s="373"/>
      <c r="BC141" s="374">
        <f t="shared" si="75"/>
        <v>0</v>
      </c>
      <c r="BD141" s="373"/>
      <c r="BE141" s="373"/>
      <c r="BF141" s="373"/>
      <c r="BG141" s="373"/>
      <c r="BH141" s="373"/>
      <c r="BI141" s="373"/>
      <c r="BJ141" s="373"/>
      <c r="BK141" s="373"/>
      <c r="BL141" s="373"/>
      <c r="BM141" s="373"/>
      <c r="BN141" s="373"/>
      <c r="BO141" s="373"/>
      <c r="BP141" s="373"/>
      <c r="BQ141" s="373"/>
      <c r="BR141" s="373"/>
      <c r="BS141" s="374">
        <f t="shared" si="62"/>
        <v>0</v>
      </c>
      <c r="BT141" s="374">
        <f t="shared" si="58"/>
        <v>0</v>
      </c>
      <c r="BU141" s="374">
        <f t="shared" si="58"/>
        <v>0</v>
      </c>
      <c r="BV141" s="374">
        <f t="shared" si="58"/>
        <v>0</v>
      </c>
      <c r="BW141" s="374">
        <f t="shared" si="58"/>
        <v>0</v>
      </c>
      <c r="BX141" s="374">
        <f t="shared" si="59"/>
        <v>0</v>
      </c>
      <c r="BY141" s="374">
        <f t="shared" si="59"/>
        <v>0</v>
      </c>
      <c r="BZ141" s="374">
        <f t="shared" si="59"/>
        <v>0</v>
      </c>
      <c r="CA141" s="374">
        <f t="shared" si="59"/>
        <v>0</v>
      </c>
      <c r="CB141" s="374">
        <f t="shared" si="59"/>
        <v>0</v>
      </c>
      <c r="CC141" s="374">
        <f t="shared" si="59"/>
        <v>0</v>
      </c>
      <c r="CD141" s="374">
        <f t="shared" si="59"/>
        <v>0</v>
      </c>
      <c r="CE141" s="374">
        <f t="shared" si="59"/>
        <v>0</v>
      </c>
      <c r="CF141" s="374">
        <f t="shared" si="59"/>
        <v>0</v>
      </c>
      <c r="CG141" s="374">
        <f t="shared" si="63"/>
        <v>0</v>
      </c>
      <c r="CH141" s="374">
        <f t="shared" si="63"/>
        <v>0</v>
      </c>
      <c r="CI141" s="374">
        <f t="shared" si="63"/>
        <v>0</v>
      </c>
      <c r="CJ141" s="368"/>
      <c r="CK141" s="368"/>
      <c r="CL141" s="373"/>
      <c r="CM141" s="375"/>
      <c r="CN141" s="371" t="s">
        <v>176</v>
      </c>
      <c r="CO141" s="373"/>
      <c r="CP141" s="373"/>
      <c r="CQ141" s="374">
        <f t="shared" si="64"/>
        <v>0</v>
      </c>
      <c r="CR141" s="373"/>
      <c r="CS141" s="373"/>
      <c r="CT141" s="374">
        <f t="shared" si="65"/>
        <v>0</v>
      </c>
      <c r="CU141" s="375"/>
      <c r="CV141" s="368"/>
      <c r="CW141" s="368"/>
      <c r="CX141" s="368"/>
      <c r="CY141" s="368"/>
      <c r="CZ141" s="368"/>
      <c r="DA141" s="368"/>
      <c r="DB141" s="368"/>
      <c r="DC141" s="368"/>
      <c r="DD141" s="368"/>
      <c r="DE141" s="368"/>
      <c r="DF141" s="368"/>
      <c r="DG141" s="375"/>
      <c r="DH141" s="371" t="s">
        <v>176</v>
      </c>
      <c r="DI141" s="373"/>
      <c r="DJ141" s="373"/>
      <c r="DK141" s="374">
        <f t="shared" si="85"/>
        <v>0</v>
      </c>
      <c r="DL141" s="373"/>
      <c r="DM141" s="373"/>
      <c r="DN141" s="374">
        <f t="shared" si="66"/>
        <v>0</v>
      </c>
      <c r="DO141" s="368"/>
      <c r="DP141" s="371" t="str">
        <f t="shared" si="76"/>
        <v/>
      </c>
      <c r="DQ141" s="374">
        <f t="shared" si="77"/>
        <v>0</v>
      </c>
      <c r="DR141" s="374">
        <f t="shared" si="67"/>
        <v>0</v>
      </c>
      <c r="DS141" s="374">
        <f t="shared" si="68"/>
        <v>0</v>
      </c>
      <c r="DT141" s="374">
        <f t="shared" si="78"/>
        <v>0</v>
      </c>
      <c r="DU141" s="374">
        <f t="shared" si="79"/>
        <v>0</v>
      </c>
      <c r="DV141" s="374">
        <f>Deduct_dependent * COUNTIFS(Part_8!$A:$A, $EV141)</f>
        <v>0</v>
      </c>
      <c r="DW141" s="374">
        <f t="shared" si="69"/>
        <v>0</v>
      </c>
      <c r="DX141" s="374">
        <f t="shared" si="70"/>
        <v>0</v>
      </c>
      <c r="DY141" s="374">
        <f t="shared" si="71"/>
        <v>0</v>
      </c>
      <c r="DZ141" s="374">
        <f t="shared" si="72"/>
        <v>0</v>
      </c>
      <c r="EA141" s="373"/>
      <c r="EB141" s="373"/>
      <c r="EC141" s="373"/>
      <c r="ED141" s="374" t="str">
        <f t="shared" si="80"/>
        <v/>
      </c>
      <c r="EE141" s="374"/>
      <c r="EF141" s="374" t="str">
        <f>IF(AND($AN141 = "", $AO141 = "", $AP141 = "", $AQ141 = "", $AR141 = "", $AS141 = "", $AT141 = "", $AU141 = "", $AV141 = "", $AW141 = "", $AX141 = "", $AY141 = "", $AZ141 = "", $BA141 = "", $BB141 = "",
$BD141= "", $BE141 = "", $BF141 = "", $BG141 = "", $BH141 = "", $BI141 = "", $BJ141 = "", $BK141 = "", $BL141 = "", $BM141 = "", $BN141 = "", $BO141 = "", $BP141 = "", $BQ141 = "", $BR141 = ""), "",
IF($DZ141 &lt;= Claim_for_Reimbursement_CAT!$F$24, Claim_for_Reimbursement_CAT!$H$24,
IF(AND($DZ141 &gt;= Claim_for_Reimbursement_CAT!$D$25, $DZ141 &lt;= Claim_for_Reimbursement_CAT!$F$25), Claim_for_Reimbursement_CAT!$H$25,
IF(AND($DZ141 &gt;= Claim_for_Reimbursement_CAT!$D$26, $DZ141 &lt;= Claim_for_Reimbursement_CAT!$F$26), Claim_for_Reimbursement_CAT!$H$26,
IF(AND($DZ141 &gt;= Claim_for_Reimbursement_CAT!$D$27, $DZ141 &lt;= Claim_for_Reimbursement_CAT!$F$27), Claim_for_Reimbursement_CAT!$H$27,
IF(AND($DZ141 &gt;= Claim_for_Reimbursement_CAT!$D$28, $DZ141 &lt;= Claim_for_Reimbursement_CAT!$F$28), Claim_for_Reimbursement_CAT!$H$28,
IF(AND($DZ141 &gt;= Claim_for_Reimbursement_CAT!$D$29, $DZ141 &lt;= Claim_for_Reimbursement_CAT!$F$29), Claim_for_Reimbursement_CAT!$H$29,
IF(AND($DZ141 &gt;= Claim_for_Reimbursement_CAT!$D$30, $DZ141 &lt;= Claim_for_Reimbursement_CAT!$F$30), Claim_for_Reimbursement_CAT!$H$30,
IF(AND($DZ141 &gt;= Claim_for_Reimbursement_CAT!$D$31, $DZ141 &lt;= Claim_for_Reimbursement_CAT!$F$31), Claim_for_Reimbursement_CAT!$H$31,
IF(AND($DZ141 &gt;= Claim_for_Reimbursement_CAT!$D$32, $DZ141 &lt;= Claim_for_Reimbursement_CAT!$F$32), Claim_for_Reimbursement_CAT!$H$32,
IF(AND($DZ141 &gt;= Claim_for_Reimbursement_CAT!$D$33, $DZ141 &lt;= Claim_for_Reimbursement_CAT!$F$33), Claim_for_Reimbursement_CAT!$H$33,
IF(AND($DZ141 &gt;= Claim_for_Reimbursement_CAT!$D$34, $DZ141 &lt;= Claim_for_Reimbursement_CAT!$F$34), Claim_for_Reimbursement_CAT!$H$34, Claim_for_Reimbursement_CAT!$H$35))))))))))))</f>
        <v/>
      </c>
      <c r="EG141" s="373"/>
      <c r="EH141" s="373"/>
      <c r="EI141" s="373"/>
      <c r="EJ141" s="373"/>
      <c r="EK141" s="373"/>
      <c r="EL141" s="368"/>
      <c r="EM141" s="373"/>
      <c r="EN141" s="373"/>
      <c r="ES141" s="376" t="str">
        <f t="shared" si="73"/>
        <v/>
      </c>
      <c r="ET141" s="377" t="str">
        <f t="shared" si="81"/>
        <v xml:space="preserve">    </v>
      </c>
      <c r="EU141" s="377" t="str">
        <f t="shared" si="82"/>
        <v/>
      </c>
      <c r="EV141" s="377" t="str">
        <f t="shared" si="83"/>
        <v xml:space="preserve">136   </v>
      </c>
      <c r="EW141" s="378" t="str">
        <f>IF($H141 = "", "",
IF(OR($H141 = Lists_and_controls!$AO$9, $H141 = Lists_and_controls!$AO$11, $H141 = Lists_and_controls!$AO$14, $H141 = Lists_and_controls!$AO$16), MAX(Day_30),
IF(OR($H141 = Lists_and_controls!$AO$6, $H141 = Lists_and_controls!$AO$8, $H141 = Lists_and_controls!$AO$10, $H141 = Lists_and_controls!$AO$12, $H141 = Lists_and_controls!$AO$13, $H141 = Lists_and_controls!$AO$15, $H141 = Lists_and_controls!$AO$17), MAX(Day_31),
IF($H141 = Lists_and_controls!$AO$7, IF(INDEX(Leap_Year_YN, MATCH($G141, Year_2, 0)) = 1, MAX(Day_Feb_LY), MAX(Day_Feb) )))))</f>
        <v/>
      </c>
      <c r="EX141" s="377" t="str">
        <f t="shared" si="84"/>
        <v xml:space="preserve">  </v>
      </c>
      <c r="EY141" s="378"/>
    </row>
    <row r="142" spans="1:155" s="321" customFormat="1" ht="14" hidden="1" x14ac:dyDescent="0.3">
      <c r="A142" s="367">
        <v>137</v>
      </c>
      <c r="B142" s="368"/>
      <c r="C142" s="368"/>
      <c r="D142" s="368"/>
      <c r="E142" s="368"/>
      <c r="F142" s="368"/>
      <c r="G142" s="368"/>
      <c r="H142" s="368"/>
      <c r="I142" s="368"/>
      <c r="J142" s="369" t="str">
        <f t="shared" si="60"/>
        <v/>
      </c>
      <c r="K142" s="370" t="str">
        <f t="shared" si="61"/>
        <v/>
      </c>
      <c r="L142" s="368"/>
      <c r="M142" s="368"/>
      <c r="N142" s="368"/>
      <c r="O142" s="368"/>
      <c r="P142" s="368"/>
      <c r="Q142" s="368"/>
      <c r="R142" s="368"/>
      <c r="S142" s="371" t="str">
        <f t="shared" si="74"/>
        <v/>
      </c>
      <c r="T142" s="368"/>
      <c r="U142" s="368"/>
      <c r="V142" s="372"/>
      <c r="W142" s="372"/>
      <c r="X142" s="368"/>
      <c r="Y142" s="372"/>
      <c r="Z142" s="368"/>
      <c r="AA142" s="368"/>
      <c r="AB142" s="368"/>
      <c r="AC142" s="368"/>
      <c r="AD142" s="368"/>
      <c r="AE142" s="368"/>
      <c r="AF142" s="368"/>
      <c r="AG142" s="368"/>
      <c r="AH142" s="368"/>
      <c r="AI142" s="368"/>
      <c r="AJ142" s="368"/>
      <c r="AK142" s="373"/>
      <c r="AL142" s="368"/>
      <c r="AM142" s="373"/>
      <c r="AN142" s="373"/>
      <c r="AO142" s="373"/>
      <c r="AP142" s="373"/>
      <c r="AQ142" s="373"/>
      <c r="AR142" s="373"/>
      <c r="AS142" s="373"/>
      <c r="AT142" s="373"/>
      <c r="AU142" s="373"/>
      <c r="AV142" s="373"/>
      <c r="AW142" s="373"/>
      <c r="AX142" s="373"/>
      <c r="AY142" s="373"/>
      <c r="AZ142" s="373"/>
      <c r="BA142" s="373"/>
      <c r="BB142" s="373"/>
      <c r="BC142" s="374">
        <f t="shared" si="75"/>
        <v>0</v>
      </c>
      <c r="BD142" s="373"/>
      <c r="BE142" s="373"/>
      <c r="BF142" s="373"/>
      <c r="BG142" s="373"/>
      <c r="BH142" s="373"/>
      <c r="BI142" s="373"/>
      <c r="BJ142" s="373"/>
      <c r="BK142" s="373"/>
      <c r="BL142" s="373"/>
      <c r="BM142" s="373"/>
      <c r="BN142" s="373"/>
      <c r="BO142" s="373"/>
      <c r="BP142" s="373"/>
      <c r="BQ142" s="373"/>
      <c r="BR142" s="373"/>
      <c r="BS142" s="374">
        <f t="shared" si="62"/>
        <v>0</v>
      </c>
      <c r="BT142" s="374">
        <f t="shared" si="58"/>
        <v>0</v>
      </c>
      <c r="BU142" s="374">
        <f t="shared" si="58"/>
        <v>0</v>
      </c>
      <c r="BV142" s="374">
        <f t="shared" si="58"/>
        <v>0</v>
      </c>
      <c r="BW142" s="374">
        <f t="shared" si="58"/>
        <v>0</v>
      </c>
      <c r="BX142" s="374">
        <f t="shared" si="59"/>
        <v>0</v>
      </c>
      <c r="BY142" s="374">
        <f t="shared" si="59"/>
        <v>0</v>
      </c>
      <c r="BZ142" s="374">
        <f t="shared" si="59"/>
        <v>0</v>
      </c>
      <c r="CA142" s="374">
        <f t="shared" si="59"/>
        <v>0</v>
      </c>
      <c r="CB142" s="374">
        <f t="shared" si="59"/>
        <v>0</v>
      </c>
      <c r="CC142" s="374">
        <f t="shared" si="59"/>
        <v>0</v>
      </c>
      <c r="CD142" s="374">
        <f t="shared" si="59"/>
        <v>0</v>
      </c>
      <c r="CE142" s="374">
        <f t="shared" si="59"/>
        <v>0</v>
      </c>
      <c r="CF142" s="374">
        <f t="shared" si="59"/>
        <v>0</v>
      </c>
      <c r="CG142" s="374">
        <f t="shared" si="63"/>
        <v>0</v>
      </c>
      <c r="CH142" s="374">
        <f t="shared" si="63"/>
        <v>0</v>
      </c>
      <c r="CI142" s="374">
        <f t="shared" si="63"/>
        <v>0</v>
      </c>
      <c r="CJ142" s="368"/>
      <c r="CK142" s="368"/>
      <c r="CL142" s="373"/>
      <c r="CM142" s="375"/>
      <c r="CN142" s="371" t="s">
        <v>176</v>
      </c>
      <c r="CO142" s="373"/>
      <c r="CP142" s="373"/>
      <c r="CQ142" s="374">
        <f t="shared" si="64"/>
        <v>0</v>
      </c>
      <c r="CR142" s="373"/>
      <c r="CS142" s="373"/>
      <c r="CT142" s="374">
        <f t="shared" si="65"/>
        <v>0</v>
      </c>
      <c r="CU142" s="375"/>
      <c r="CV142" s="368"/>
      <c r="CW142" s="368"/>
      <c r="CX142" s="368"/>
      <c r="CY142" s="368"/>
      <c r="CZ142" s="368"/>
      <c r="DA142" s="368"/>
      <c r="DB142" s="368"/>
      <c r="DC142" s="368"/>
      <c r="DD142" s="368"/>
      <c r="DE142" s="368"/>
      <c r="DF142" s="368"/>
      <c r="DG142" s="375"/>
      <c r="DH142" s="371" t="s">
        <v>176</v>
      </c>
      <c r="DI142" s="373"/>
      <c r="DJ142" s="373"/>
      <c r="DK142" s="374">
        <f t="shared" si="85"/>
        <v>0</v>
      </c>
      <c r="DL142" s="373"/>
      <c r="DM142" s="373"/>
      <c r="DN142" s="374">
        <f t="shared" si="66"/>
        <v>0</v>
      </c>
      <c r="DO142" s="368"/>
      <c r="DP142" s="371" t="str">
        <f t="shared" si="76"/>
        <v/>
      </c>
      <c r="DQ142" s="374">
        <f t="shared" si="77"/>
        <v>0</v>
      </c>
      <c r="DR142" s="374">
        <f t="shared" si="67"/>
        <v>0</v>
      </c>
      <c r="DS142" s="374">
        <f t="shared" si="68"/>
        <v>0</v>
      </c>
      <c r="DT142" s="374">
        <f t="shared" si="78"/>
        <v>0</v>
      </c>
      <c r="DU142" s="374">
        <f t="shared" si="79"/>
        <v>0</v>
      </c>
      <c r="DV142" s="374">
        <f>Deduct_dependent * COUNTIFS(Part_8!$A:$A, $EV142)</f>
        <v>0</v>
      </c>
      <c r="DW142" s="374">
        <f t="shared" si="69"/>
        <v>0</v>
      </c>
      <c r="DX142" s="374">
        <f t="shared" si="70"/>
        <v>0</v>
      </c>
      <c r="DY142" s="374">
        <f t="shared" si="71"/>
        <v>0</v>
      </c>
      <c r="DZ142" s="374">
        <f t="shared" si="72"/>
        <v>0</v>
      </c>
      <c r="EA142" s="373"/>
      <c r="EB142" s="373"/>
      <c r="EC142" s="373"/>
      <c r="ED142" s="374" t="str">
        <f t="shared" si="80"/>
        <v/>
      </c>
      <c r="EE142" s="374"/>
      <c r="EF142" s="374" t="str">
        <f>IF(AND($AN142 = "", $AO142 = "", $AP142 = "", $AQ142 = "", $AR142 = "", $AS142 = "", $AT142 = "", $AU142 = "", $AV142 = "", $AW142 = "", $AX142 = "", $AY142 = "", $AZ142 = "", $BA142 = "", $BB142 = "",
$BD142= "", $BE142 = "", $BF142 = "", $BG142 = "", $BH142 = "", $BI142 = "", $BJ142 = "", $BK142 = "", $BL142 = "", $BM142 = "", $BN142 = "", $BO142 = "", $BP142 = "", $BQ142 = "", $BR142 = ""), "",
IF($DZ142 &lt;= Claim_for_Reimbursement_CAT!$F$24, Claim_for_Reimbursement_CAT!$H$24,
IF(AND($DZ142 &gt;= Claim_for_Reimbursement_CAT!$D$25, $DZ142 &lt;= Claim_for_Reimbursement_CAT!$F$25), Claim_for_Reimbursement_CAT!$H$25,
IF(AND($DZ142 &gt;= Claim_for_Reimbursement_CAT!$D$26, $DZ142 &lt;= Claim_for_Reimbursement_CAT!$F$26), Claim_for_Reimbursement_CAT!$H$26,
IF(AND($DZ142 &gt;= Claim_for_Reimbursement_CAT!$D$27, $DZ142 &lt;= Claim_for_Reimbursement_CAT!$F$27), Claim_for_Reimbursement_CAT!$H$27,
IF(AND($DZ142 &gt;= Claim_for_Reimbursement_CAT!$D$28, $DZ142 &lt;= Claim_for_Reimbursement_CAT!$F$28), Claim_for_Reimbursement_CAT!$H$28,
IF(AND($DZ142 &gt;= Claim_for_Reimbursement_CAT!$D$29, $DZ142 &lt;= Claim_for_Reimbursement_CAT!$F$29), Claim_for_Reimbursement_CAT!$H$29,
IF(AND($DZ142 &gt;= Claim_for_Reimbursement_CAT!$D$30, $DZ142 &lt;= Claim_for_Reimbursement_CAT!$F$30), Claim_for_Reimbursement_CAT!$H$30,
IF(AND($DZ142 &gt;= Claim_for_Reimbursement_CAT!$D$31, $DZ142 &lt;= Claim_for_Reimbursement_CAT!$F$31), Claim_for_Reimbursement_CAT!$H$31,
IF(AND($DZ142 &gt;= Claim_for_Reimbursement_CAT!$D$32, $DZ142 &lt;= Claim_for_Reimbursement_CAT!$F$32), Claim_for_Reimbursement_CAT!$H$32,
IF(AND($DZ142 &gt;= Claim_for_Reimbursement_CAT!$D$33, $DZ142 &lt;= Claim_for_Reimbursement_CAT!$F$33), Claim_for_Reimbursement_CAT!$H$33,
IF(AND($DZ142 &gt;= Claim_for_Reimbursement_CAT!$D$34, $DZ142 &lt;= Claim_for_Reimbursement_CAT!$F$34), Claim_for_Reimbursement_CAT!$H$34, Claim_for_Reimbursement_CAT!$H$35))))))))))))</f>
        <v/>
      </c>
      <c r="EG142" s="373"/>
      <c r="EH142" s="373"/>
      <c r="EI142" s="373"/>
      <c r="EJ142" s="373"/>
      <c r="EK142" s="373"/>
      <c r="EL142" s="368"/>
      <c r="EM142" s="373"/>
      <c r="EN142" s="373"/>
      <c r="ES142" s="376" t="str">
        <f t="shared" si="73"/>
        <v/>
      </c>
      <c r="ET142" s="377" t="str">
        <f t="shared" si="81"/>
        <v xml:space="preserve">    </v>
      </c>
      <c r="EU142" s="377" t="str">
        <f t="shared" si="82"/>
        <v/>
      </c>
      <c r="EV142" s="377" t="str">
        <f t="shared" si="83"/>
        <v xml:space="preserve">137   </v>
      </c>
      <c r="EW142" s="378" t="str">
        <f>IF($H142 = "", "",
IF(OR($H142 = Lists_and_controls!$AO$9, $H142 = Lists_and_controls!$AO$11, $H142 = Lists_and_controls!$AO$14, $H142 = Lists_and_controls!$AO$16), MAX(Day_30),
IF(OR($H142 = Lists_and_controls!$AO$6, $H142 = Lists_and_controls!$AO$8, $H142 = Lists_and_controls!$AO$10, $H142 = Lists_and_controls!$AO$12, $H142 = Lists_and_controls!$AO$13, $H142 = Lists_and_controls!$AO$15, $H142 = Lists_and_controls!$AO$17), MAX(Day_31),
IF($H142 = Lists_and_controls!$AO$7, IF(INDEX(Leap_Year_YN, MATCH($G142, Year_2, 0)) = 1, MAX(Day_Feb_LY), MAX(Day_Feb) )))))</f>
        <v/>
      </c>
      <c r="EX142" s="377" t="str">
        <f t="shared" si="84"/>
        <v xml:space="preserve">  </v>
      </c>
      <c r="EY142" s="378"/>
    </row>
    <row r="143" spans="1:155" s="321" customFormat="1" ht="14" hidden="1" x14ac:dyDescent="0.3">
      <c r="A143" s="367">
        <v>138</v>
      </c>
      <c r="B143" s="368"/>
      <c r="C143" s="368"/>
      <c r="D143" s="368"/>
      <c r="E143" s="368"/>
      <c r="F143" s="368"/>
      <c r="G143" s="368"/>
      <c r="H143" s="368"/>
      <c r="I143" s="368"/>
      <c r="J143" s="369" t="str">
        <f t="shared" si="60"/>
        <v/>
      </c>
      <c r="K143" s="370" t="str">
        <f t="shared" si="61"/>
        <v/>
      </c>
      <c r="L143" s="368"/>
      <c r="M143" s="368"/>
      <c r="N143" s="368"/>
      <c r="O143" s="368"/>
      <c r="P143" s="368"/>
      <c r="Q143" s="368"/>
      <c r="R143" s="368"/>
      <c r="S143" s="371" t="str">
        <f t="shared" si="74"/>
        <v/>
      </c>
      <c r="T143" s="368"/>
      <c r="U143" s="368"/>
      <c r="V143" s="372"/>
      <c r="W143" s="372"/>
      <c r="X143" s="368"/>
      <c r="Y143" s="372"/>
      <c r="Z143" s="368"/>
      <c r="AA143" s="368"/>
      <c r="AB143" s="368"/>
      <c r="AC143" s="368"/>
      <c r="AD143" s="368"/>
      <c r="AE143" s="368"/>
      <c r="AF143" s="368"/>
      <c r="AG143" s="368"/>
      <c r="AH143" s="368"/>
      <c r="AI143" s="368"/>
      <c r="AJ143" s="368"/>
      <c r="AK143" s="373"/>
      <c r="AL143" s="368"/>
      <c r="AM143" s="373"/>
      <c r="AN143" s="373"/>
      <c r="AO143" s="373"/>
      <c r="AP143" s="373"/>
      <c r="AQ143" s="373"/>
      <c r="AR143" s="373"/>
      <c r="AS143" s="373"/>
      <c r="AT143" s="373"/>
      <c r="AU143" s="373"/>
      <c r="AV143" s="373"/>
      <c r="AW143" s="373"/>
      <c r="AX143" s="373"/>
      <c r="AY143" s="373"/>
      <c r="AZ143" s="373"/>
      <c r="BA143" s="373"/>
      <c r="BB143" s="373"/>
      <c r="BC143" s="374">
        <f t="shared" si="75"/>
        <v>0</v>
      </c>
      <c r="BD143" s="373"/>
      <c r="BE143" s="373"/>
      <c r="BF143" s="373"/>
      <c r="BG143" s="373"/>
      <c r="BH143" s="373"/>
      <c r="BI143" s="373"/>
      <c r="BJ143" s="373"/>
      <c r="BK143" s="373"/>
      <c r="BL143" s="373"/>
      <c r="BM143" s="373"/>
      <c r="BN143" s="373"/>
      <c r="BO143" s="373"/>
      <c r="BP143" s="373"/>
      <c r="BQ143" s="373"/>
      <c r="BR143" s="373"/>
      <c r="BS143" s="374">
        <f t="shared" si="62"/>
        <v>0</v>
      </c>
      <c r="BT143" s="374">
        <f t="shared" si="58"/>
        <v>0</v>
      </c>
      <c r="BU143" s="374">
        <f t="shared" si="58"/>
        <v>0</v>
      </c>
      <c r="BV143" s="374">
        <f t="shared" si="58"/>
        <v>0</v>
      </c>
      <c r="BW143" s="374">
        <f t="shared" si="58"/>
        <v>0</v>
      </c>
      <c r="BX143" s="374">
        <f t="shared" si="59"/>
        <v>0</v>
      </c>
      <c r="BY143" s="374">
        <f t="shared" si="59"/>
        <v>0</v>
      </c>
      <c r="BZ143" s="374">
        <f t="shared" si="59"/>
        <v>0</v>
      </c>
      <c r="CA143" s="374">
        <f t="shared" si="59"/>
        <v>0</v>
      </c>
      <c r="CB143" s="374">
        <f t="shared" si="59"/>
        <v>0</v>
      </c>
      <c r="CC143" s="374">
        <f t="shared" si="59"/>
        <v>0</v>
      </c>
      <c r="CD143" s="374">
        <f t="shared" si="59"/>
        <v>0</v>
      </c>
      <c r="CE143" s="374">
        <f t="shared" si="59"/>
        <v>0</v>
      </c>
      <c r="CF143" s="374">
        <f t="shared" si="59"/>
        <v>0</v>
      </c>
      <c r="CG143" s="374">
        <f t="shared" si="63"/>
        <v>0</v>
      </c>
      <c r="CH143" s="374">
        <f t="shared" si="63"/>
        <v>0</v>
      </c>
      <c r="CI143" s="374">
        <f t="shared" si="63"/>
        <v>0</v>
      </c>
      <c r="CJ143" s="368"/>
      <c r="CK143" s="368"/>
      <c r="CL143" s="373"/>
      <c r="CM143" s="375"/>
      <c r="CN143" s="371" t="s">
        <v>176</v>
      </c>
      <c r="CO143" s="373"/>
      <c r="CP143" s="373"/>
      <c r="CQ143" s="374">
        <f t="shared" si="64"/>
        <v>0</v>
      </c>
      <c r="CR143" s="373"/>
      <c r="CS143" s="373"/>
      <c r="CT143" s="374">
        <f t="shared" si="65"/>
        <v>0</v>
      </c>
      <c r="CU143" s="375"/>
      <c r="CV143" s="368"/>
      <c r="CW143" s="368"/>
      <c r="CX143" s="368"/>
      <c r="CY143" s="368"/>
      <c r="CZ143" s="368"/>
      <c r="DA143" s="368"/>
      <c r="DB143" s="368"/>
      <c r="DC143" s="368"/>
      <c r="DD143" s="368"/>
      <c r="DE143" s="368"/>
      <c r="DF143" s="368"/>
      <c r="DG143" s="375"/>
      <c r="DH143" s="371" t="s">
        <v>176</v>
      </c>
      <c r="DI143" s="373"/>
      <c r="DJ143" s="373"/>
      <c r="DK143" s="374">
        <f t="shared" si="85"/>
        <v>0</v>
      </c>
      <c r="DL143" s="373"/>
      <c r="DM143" s="373"/>
      <c r="DN143" s="374">
        <f t="shared" si="66"/>
        <v>0</v>
      </c>
      <c r="DO143" s="368"/>
      <c r="DP143" s="371" t="str">
        <f t="shared" si="76"/>
        <v/>
      </c>
      <c r="DQ143" s="374">
        <f t="shared" si="77"/>
        <v>0</v>
      </c>
      <c r="DR143" s="374">
        <f t="shared" si="67"/>
        <v>0</v>
      </c>
      <c r="DS143" s="374">
        <f t="shared" si="68"/>
        <v>0</v>
      </c>
      <c r="DT143" s="374">
        <f t="shared" si="78"/>
        <v>0</v>
      </c>
      <c r="DU143" s="374">
        <f t="shared" si="79"/>
        <v>0</v>
      </c>
      <c r="DV143" s="374">
        <f>Deduct_dependent * COUNTIFS(Part_8!$A:$A, $EV143)</f>
        <v>0</v>
      </c>
      <c r="DW143" s="374">
        <f t="shared" si="69"/>
        <v>0</v>
      </c>
      <c r="DX143" s="374">
        <f t="shared" si="70"/>
        <v>0</v>
      </c>
      <c r="DY143" s="374">
        <f t="shared" si="71"/>
        <v>0</v>
      </c>
      <c r="DZ143" s="374">
        <f t="shared" si="72"/>
        <v>0</v>
      </c>
      <c r="EA143" s="373"/>
      <c r="EB143" s="373"/>
      <c r="EC143" s="373"/>
      <c r="ED143" s="374" t="str">
        <f t="shared" si="80"/>
        <v/>
      </c>
      <c r="EE143" s="374"/>
      <c r="EF143" s="374" t="str">
        <f>IF(AND($AN143 = "", $AO143 = "", $AP143 = "", $AQ143 = "", $AR143 = "", $AS143 = "", $AT143 = "", $AU143 = "", $AV143 = "", $AW143 = "", $AX143 = "", $AY143 = "", $AZ143 = "", $BA143 = "", $BB143 = "",
$BD143= "", $BE143 = "", $BF143 = "", $BG143 = "", $BH143 = "", $BI143 = "", $BJ143 = "", $BK143 = "", $BL143 = "", $BM143 = "", $BN143 = "", $BO143 = "", $BP143 = "", $BQ143 = "", $BR143 = ""), "",
IF($DZ143 &lt;= Claim_for_Reimbursement_CAT!$F$24, Claim_for_Reimbursement_CAT!$H$24,
IF(AND($DZ143 &gt;= Claim_for_Reimbursement_CAT!$D$25, $DZ143 &lt;= Claim_for_Reimbursement_CAT!$F$25), Claim_for_Reimbursement_CAT!$H$25,
IF(AND($DZ143 &gt;= Claim_for_Reimbursement_CAT!$D$26, $DZ143 &lt;= Claim_for_Reimbursement_CAT!$F$26), Claim_for_Reimbursement_CAT!$H$26,
IF(AND($DZ143 &gt;= Claim_for_Reimbursement_CAT!$D$27, $DZ143 &lt;= Claim_for_Reimbursement_CAT!$F$27), Claim_for_Reimbursement_CAT!$H$27,
IF(AND($DZ143 &gt;= Claim_for_Reimbursement_CAT!$D$28, $DZ143 &lt;= Claim_for_Reimbursement_CAT!$F$28), Claim_for_Reimbursement_CAT!$H$28,
IF(AND($DZ143 &gt;= Claim_for_Reimbursement_CAT!$D$29, $DZ143 &lt;= Claim_for_Reimbursement_CAT!$F$29), Claim_for_Reimbursement_CAT!$H$29,
IF(AND($DZ143 &gt;= Claim_for_Reimbursement_CAT!$D$30, $DZ143 &lt;= Claim_for_Reimbursement_CAT!$F$30), Claim_for_Reimbursement_CAT!$H$30,
IF(AND($DZ143 &gt;= Claim_for_Reimbursement_CAT!$D$31, $DZ143 &lt;= Claim_for_Reimbursement_CAT!$F$31), Claim_for_Reimbursement_CAT!$H$31,
IF(AND($DZ143 &gt;= Claim_for_Reimbursement_CAT!$D$32, $DZ143 &lt;= Claim_for_Reimbursement_CAT!$F$32), Claim_for_Reimbursement_CAT!$H$32,
IF(AND($DZ143 &gt;= Claim_for_Reimbursement_CAT!$D$33, $DZ143 &lt;= Claim_for_Reimbursement_CAT!$F$33), Claim_for_Reimbursement_CAT!$H$33,
IF(AND($DZ143 &gt;= Claim_for_Reimbursement_CAT!$D$34, $DZ143 &lt;= Claim_for_Reimbursement_CAT!$F$34), Claim_for_Reimbursement_CAT!$H$34, Claim_for_Reimbursement_CAT!$H$35))))))))))))</f>
        <v/>
      </c>
      <c r="EG143" s="373"/>
      <c r="EH143" s="373"/>
      <c r="EI143" s="373"/>
      <c r="EJ143" s="373"/>
      <c r="EK143" s="373"/>
      <c r="EL143" s="368"/>
      <c r="EM143" s="373"/>
      <c r="EN143" s="373"/>
      <c r="ES143" s="376" t="str">
        <f t="shared" si="73"/>
        <v/>
      </c>
      <c r="ET143" s="377" t="str">
        <f t="shared" si="81"/>
        <v xml:space="preserve">    </v>
      </c>
      <c r="EU143" s="377" t="str">
        <f t="shared" si="82"/>
        <v/>
      </c>
      <c r="EV143" s="377" t="str">
        <f t="shared" si="83"/>
        <v xml:space="preserve">138   </v>
      </c>
      <c r="EW143" s="378" t="str">
        <f>IF($H143 = "", "",
IF(OR($H143 = Lists_and_controls!$AO$9, $H143 = Lists_and_controls!$AO$11, $H143 = Lists_and_controls!$AO$14, $H143 = Lists_and_controls!$AO$16), MAX(Day_30),
IF(OR($H143 = Lists_and_controls!$AO$6, $H143 = Lists_and_controls!$AO$8, $H143 = Lists_and_controls!$AO$10, $H143 = Lists_and_controls!$AO$12, $H143 = Lists_and_controls!$AO$13, $H143 = Lists_and_controls!$AO$15, $H143 = Lists_and_controls!$AO$17), MAX(Day_31),
IF($H143 = Lists_and_controls!$AO$7, IF(INDEX(Leap_Year_YN, MATCH($G143, Year_2, 0)) = 1, MAX(Day_Feb_LY), MAX(Day_Feb) )))))</f>
        <v/>
      </c>
      <c r="EX143" s="377" t="str">
        <f t="shared" si="84"/>
        <v xml:space="preserve">  </v>
      </c>
      <c r="EY143" s="378"/>
    </row>
    <row r="144" spans="1:155" s="321" customFormat="1" ht="14" hidden="1" x14ac:dyDescent="0.3">
      <c r="A144" s="367">
        <v>139</v>
      </c>
      <c r="B144" s="368"/>
      <c r="C144" s="368"/>
      <c r="D144" s="368"/>
      <c r="E144" s="368"/>
      <c r="F144" s="368"/>
      <c r="G144" s="368"/>
      <c r="H144" s="368"/>
      <c r="I144" s="368"/>
      <c r="J144" s="369" t="str">
        <f t="shared" si="60"/>
        <v/>
      </c>
      <c r="K144" s="370" t="str">
        <f t="shared" si="61"/>
        <v/>
      </c>
      <c r="L144" s="368"/>
      <c r="M144" s="368"/>
      <c r="N144" s="368"/>
      <c r="O144" s="368"/>
      <c r="P144" s="368"/>
      <c r="Q144" s="368"/>
      <c r="R144" s="368"/>
      <c r="S144" s="371" t="str">
        <f t="shared" si="74"/>
        <v/>
      </c>
      <c r="T144" s="368"/>
      <c r="U144" s="368"/>
      <c r="V144" s="372"/>
      <c r="W144" s="372"/>
      <c r="X144" s="368"/>
      <c r="Y144" s="372"/>
      <c r="Z144" s="368"/>
      <c r="AA144" s="368"/>
      <c r="AB144" s="368"/>
      <c r="AC144" s="368"/>
      <c r="AD144" s="368"/>
      <c r="AE144" s="368"/>
      <c r="AF144" s="368"/>
      <c r="AG144" s="368"/>
      <c r="AH144" s="368"/>
      <c r="AI144" s="368"/>
      <c r="AJ144" s="368"/>
      <c r="AK144" s="373"/>
      <c r="AL144" s="368"/>
      <c r="AM144" s="373"/>
      <c r="AN144" s="373"/>
      <c r="AO144" s="373"/>
      <c r="AP144" s="373"/>
      <c r="AQ144" s="373"/>
      <c r="AR144" s="373"/>
      <c r="AS144" s="373"/>
      <c r="AT144" s="373"/>
      <c r="AU144" s="373"/>
      <c r="AV144" s="373"/>
      <c r="AW144" s="373"/>
      <c r="AX144" s="373"/>
      <c r="AY144" s="373"/>
      <c r="AZ144" s="373"/>
      <c r="BA144" s="373"/>
      <c r="BB144" s="373"/>
      <c r="BC144" s="374">
        <f t="shared" si="75"/>
        <v>0</v>
      </c>
      <c r="BD144" s="373"/>
      <c r="BE144" s="373"/>
      <c r="BF144" s="373"/>
      <c r="BG144" s="373"/>
      <c r="BH144" s="373"/>
      <c r="BI144" s="373"/>
      <c r="BJ144" s="373"/>
      <c r="BK144" s="373"/>
      <c r="BL144" s="373"/>
      <c r="BM144" s="373"/>
      <c r="BN144" s="373"/>
      <c r="BO144" s="373"/>
      <c r="BP144" s="373"/>
      <c r="BQ144" s="373"/>
      <c r="BR144" s="373"/>
      <c r="BS144" s="374">
        <f t="shared" si="62"/>
        <v>0</v>
      </c>
      <c r="BT144" s="374">
        <f t="shared" si="58"/>
        <v>0</v>
      </c>
      <c r="BU144" s="374">
        <f t="shared" si="58"/>
        <v>0</v>
      </c>
      <c r="BV144" s="374">
        <f t="shared" si="58"/>
        <v>0</v>
      </c>
      <c r="BW144" s="374">
        <f t="shared" si="58"/>
        <v>0</v>
      </c>
      <c r="BX144" s="374">
        <f t="shared" si="59"/>
        <v>0</v>
      </c>
      <c r="BY144" s="374">
        <f t="shared" si="59"/>
        <v>0</v>
      </c>
      <c r="BZ144" s="374">
        <f t="shared" si="59"/>
        <v>0</v>
      </c>
      <c r="CA144" s="374">
        <f t="shared" si="59"/>
        <v>0</v>
      </c>
      <c r="CB144" s="374">
        <f t="shared" si="59"/>
        <v>0</v>
      </c>
      <c r="CC144" s="374">
        <f t="shared" si="59"/>
        <v>0</v>
      </c>
      <c r="CD144" s="374">
        <f t="shared" si="59"/>
        <v>0</v>
      </c>
      <c r="CE144" s="374">
        <f t="shared" si="59"/>
        <v>0</v>
      </c>
      <c r="CF144" s="374">
        <f t="shared" si="59"/>
        <v>0</v>
      </c>
      <c r="CG144" s="374">
        <f t="shared" si="63"/>
        <v>0</v>
      </c>
      <c r="CH144" s="374">
        <f t="shared" si="63"/>
        <v>0</v>
      </c>
      <c r="CI144" s="374">
        <f t="shared" si="63"/>
        <v>0</v>
      </c>
      <c r="CJ144" s="368"/>
      <c r="CK144" s="368"/>
      <c r="CL144" s="373"/>
      <c r="CM144" s="375"/>
      <c r="CN144" s="371" t="s">
        <v>176</v>
      </c>
      <c r="CO144" s="373"/>
      <c r="CP144" s="373"/>
      <c r="CQ144" s="374">
        <f t="shared" si="64"/>
        <v>0</v>
      </c>
      <c r="CR144" s="373"/>
      <c r="CS144" s="373"/>
      <c r="CT144" s="374">
        <f t="shared" si="65"/>
        <v>0</v>
      </c>
      <c r="CU144" s="375"/>
      <c r="CV144" s="368"/>
      <c r="CW144" s="368"/>
      <c r="CX144" s="368"/>
      <c r="CY144" s="368"/>
      <c r="CZ144" s="368"/>
      <c r="DA144" s="368"/>
      <c r="DB144" s="368"/>
      <c r="DC144" s="368"/>
      <c r="DD144" s="368"/>
      <c r="DE144" s="368"/>
      <c r="DF144" s="368"/>
      <c r="DG144" s="375"/>
      <c r="DH144" s="371" t="s">
        <v>176</v>
      </c>
      <c r="DI144" s="373"/>
      <c r="DJ144" s="373"/>
      <c r="DK144" s="374">
        <f t="shared" si="85"/>
        <v>0</v>
      </c>
      <c r="DL144" s="373"/>
      <c r="DM144" s="373"/>
      <c r="DN144" s="374">
        <f t="shared" si="66"/>
        <v>0</v>
      </c>
      <c r="DO144" s="368"/>
      <c r="DP144" s="371" t="str">
        <f t="shared" si="76"/>
        <v/>
      </c>
      <c r="DQ144" s="374">
        <f t="shared" si="77"/>
        <v>0</v>
      </c>
      <c r="DR144" s="374">
        <f t="shared" si="67"/>
        <v>0</v>
      </c>
      <c r="DS144" s="374">
        <f t="shared" si="68"/>
        <v>0</v>
      </c>
      <c r="DT144" s="374">
        <f t="shared" si="78"/>
        <v>0</v>
      </c>
      <c r="DU144" s="374">
        <f t="shared" si="79"/>
        <v>0</v>
      </c>
      <c r="DV144" s="374">
        <f>Deduct_dependent * COUNTIFS(Part_8!$A:$A, $EV144)</f>
        <v>0</v>
      </c>
      <c r="DW144" s="374">
        <f t="shared" si="69"/>
        <v>0</v>
      </c>
      <c r="DX144" s="374">
        <f t="shared" si="70"/>
        <v>0</v>
      </c>
      <c r="DY144" s="374">
        <f t="shared" si="71"/>
        <v>0</v>
      </c>
      <c r="DZ144" s="374">
        <f t="shared" si="72"/>
        <v>0</v>
      </c>
      <c r="EA144" s="373"/>
      <c r="EB144" s="373"/>
      <c r="EC144" s="373"/>
      <c r="ED144" s="374" t="str">
        <f t="shared" si="80"/>
        <v/>
      </c>
      <c r="EE144" s="374"/>
      <c r="EF144" s="374" t="str">
        <f>IF(AND($AN144 = "", $AO144 = "", $AP144 = "", $AQ144 = "", $AR144 = "", $AS144 = "", $AT144 = "", $AU144 = "", $AV144 = "", $AW144 = "", $AX144 = "", $AY144 = "", $AZ144 = "", $BA144 = "", $BB144 = "",
$BD144= "", $BE144 = "", $BF144 = "", $BG144 = "", $BH144 = "", $BI144 = "", $BJ144 = "", $BK144 = "", $BL144 = "", $BM144 = "", $BN144 = "", $BO144 = "", $BP144 = "", $BQ144 = "", $BR144 = ""), "",
IF($DZ144 &lt;= Claim_for_Reimbursement_CAT!$F$24, Claim_for_Reimbursement_CAT!$H$24,
IF(AND($DZ144 &gt;= Claim_for_Reimbursement_CAT!$D$25, $DZ144 &lt;= Claim_for_Reimbursement_CAT!$F$25), Claim_for_Reimbursement_CAT!$H$25,
IF(AND($DZ144 &gt;= Claim_for_Reimbursement_CAT!$D$26, $DZ144 &lt;= Claim_for_Reimbursement_CAT!$F$26), Claim_for_Reimbursement_CAT!$H$26,
IF(AND($DZ144 &gt;= Claim_for_Reimbursement_CAT!$D$27, $DZ144 &lt;= Claim_for_Reimbursement_CAT!$F$27), Claim_for_Reimbursement_CAT!$H$27,
IF(AND($DZ144 &gt;= Claim_for_Reimbursement_CAT!$D$28, $DZ144 &lt;= Claim_for_Reimbursement_CAT!$F$28), Claim_for_Reimbursement_CAT!$H$28,
IF(AND($DZ144 &gt;= Claim_for_Reimbursement_CAT!$D$29, $DZ144 &lt;= Claim_for_Reimbursement_CAT!$F$29), Claim_for_Reimbursement_CAT!$H$29,
IF(AND($DZ144 &gt;= Claim_for_Reimbursement_CAT!$D$30, $DZ144 &lt;= Claim_for_Reimbursement_CAT!$F$30), Claim_for_Reimbursement_CAT!$H$30,
IF(AND($DZ144 &gt;= Claim_for_Reimbursement_CAT!$D$31, $DZ144 &lt;= Claim_for_Reimbursement_CAT!$F$31), Claim_for_Reimbursement_CAT!$H$31,
IF(AND($DZ144 &gt;= Claim_for_Reimbursement_CAT!$D$32, $DZ144 &lt;= Claim_for_Reimbursement_CAT!$F$32), Claim_for_Reimbursement_CAT!$H$32,
IF(AND($DZ144 &gt;= Claim_for_Reimbursement_CAT!$D$33, $DZ144 &lt;= Claim_for_Reimbursement_CAT!$F$33), Claim_for_Reimbursement_CAT!$H$33,
IF(AND($DZ144 &gt;= Claim_for_Reimbursement_CAT!$D$34, $DZ144 &lt;= Claim_for_Reimbursement_CAT!$F$34), Claim_for_Reimbursement_CAT!$H$34, Claim_for_Reimbursement_CAT!$H$35))))))))))))</f>
        <v/>
      </c>
      <c r="EG144" s="373"/>
      <c r="EH144" s="373"/>
      <c r="EI144" s="373"/>
      <c r="EJ144" s="373"/>
      <c r="EK144" s="373"/>
      <c r="EL144" s="368"/>
      <c r="EM144" s="373"/>
      <c r="EN144" s="373"/>
      <c r="ES144" s="376" t="str">
        <f t="shared" si="73"/>
        <v/>
      </c>
      <c r="ET144" s="377" t="str">
        <f t="shared" si="81"/>
        <v xml:space="preserve">    </v>
      </c>
      <c r="EU144" s="377" t="str">
        <f t="shared" si="82"/>
        <v/>
      </c>
      <c r="EV144" s="377" t="str">
        <f t="shared" si="83"/>
        <v xml:space="preserve">139   </v>
      </c>
      <c r="EW144" s="378" t="str">
        <f>IF($H144 = "", "",
IF(OR($H144 = Lists_and_controls!$AO$9, $H144 = Lists_and_controls!$AO$11, $H144 = Lists_and_controls!$AO$14, $H144 = Lists_and_controls!$AO$16), MAX(Day_30),
IF(OR($H144 = Lists_and_controls!$AO$6, $H144 = Lists_and_controls!$AO$8, $H144 = Lists_and_controls!$AO$10, $H144 = Lists_and_controls!$AO$12, $H144 = Lists_and_controls!$AO$13, $H144 = Lists_and_controls!$AO$15, $H144 = Lists_and_controls!$AO$17), MAX(Day_31),
IF($H144 = Lists_and_controls!$AO$7, IF(INDEX(Leap_Year_YN, MATCH($G144, Year_2, 0)) = 1, MAX(Day_Feb_LY), MAX(Day_Feb) )))))</f>
        <v/>
      </c>
      <c r="EX144" s="377" t="str">
        <f t="shared" si="84"/>
        <v xml:space="preserve">  </v>
      </c>
      <c r="EY144" s="378"/>
    </row>
    <row r="145" spans="1:155" s="321" customFormat="1" ht="14" hidden="1" x14ac:dyDescent="0.3">
      <c r="A145" s="367">
        <v>140</v>
      </c>
      <c r="B145" s="368"/>
      <c r="C145" s="368"/>
      <c r="D145" s="368"/>
      <c r="E145" s="368"/>
      <c r="F145" s="368"/>
      <c r="G145" s="368"/>
      <c r="H145" s="368"/>
      <c r="I145" s="368"/>
      <c r="J145" s="369" t="str">
        <f t="shared" si="60"/>
        <v/>
      </c>
      <c r="K145" s="370" t="str">
        <f t="shared" si="61"/>
        <v/>
      </c>
      <c r="L145" s="368"/>
      <c r="M145" s="368"/>
      <c r="N145" s="368"/>
      <c r="O145" s="368"/>
      <c r="P145" s="368"/>
      <c r="Q145" s="368"/>
      <c r="R145" s="368"/>
      <c r="S145" s="371" t="str">
        <f t="shared" si="74"/>
        <v/>
      </c>
      <c r="T145" s="368"/>
      <c r="U145" s="368"/>
      <c r="V145" s="372"/>
      <c r="W145" s="372"/>
      <c r="X145" s="368"/>
      <c r="Y145" s="372"/>
      <c r="Z145" s="368"/>
      <c r="AA145" s="368"/>
      <c r="AB145" s="368"/>
      <c r="AC145" s="368"/>
      <c r="AD145" s="368"/>
      <c r="AE145" s="368"/>
      <c r="AF145" s="368"/>
      <c r="AG145" s="368"/>
      <c r="AH145" s="368"/>
      <c r="AI145" s="368"/>
      <c r="AJ145" s="368"/>
      <c r="AK145" s="373"/>
      <c r="AL145" s="368"/>
      <c r="AM145" s="373"/>
      <c r="AN145" s="373"/>
      <c r="AO145" s="373"/>
      <c r="AP145" s="373"/>
      <c r="AQ145" s="373"/>
      <c r="AR145" s="373"/>
      <c r="AS145" s="373"/>
      <c r="AT145" s="373"/>
      <c r="AU145" s="373"/>
      <c r="AV145" s="373"/>
      <c r="AW145" s="373"/>
      <c r="AX145" s="373"/>
      <c r="AY145" s="373"/>
      <c r="AZ145" s="373"/>
      <c r="BA145" s="373"/>
      <c r="BB145" s="373"/>
      <c r="BC145" s="374">
        <f t="shared" si="75"/>
        <v>0</v>
      </c>
      <c r="BD145" s="373"/>
      <c r="BE145" s="373"/>
      <c r="BF145" s="373"/>
      <c r="BG145" s="373"/>
      <c r="BH145" s="373"/>
      <c r="BI145" s="373"/>
      <c r="BJ145" s="373"/>
      <c r="BK145" s="373"/>
      <c r="BL145" s="373"/>
      <c r="BM145" s="373"/>
      <c r="BN145" s="373"/>
      <c r="BO145" s="373"/>
      <c r="BP145" s="373"/>
      <c r="BQ145" s="373"/>
      <c r="BR145" s="373"/>
      <c r="BS145" s="374">
        <f t="shared" si="62"/>
        <v>0</v>
      </c>
      <c r="BT145" s="374">
        <f t="shared" si="58"/>
        <v>0</v>
      </c>
      <c r="BU145" s="374">
        <f t="shared" si="58"/>
        <v>0</v>
      </c>
      <c r="BV145" s="374">
        <f t="shared" si="58"/>
        <v>0</v>
      </c>
      <c r="BW145" s="374">
        <f t="shared" si="58"/>
        <v>0</v>
      </c>
      <c r="BX145" s="374">
        <f t="shared" si="59"/>
        <v>0</v>
      </c>
      <c r="BY145" s="374">
        <f t="shared" si="59"/>
        <v>0</v>
      </c>
      <c r="BZ145" s="374">
        <f t="shared" si="59"/>
        <v>0</v>
      </c>
      <c r="CA145" s="374">
        <f t="shared" si="59"/>
        <v>0</v>
      </c>
      <c r="CB145" s="374">
        <f t="shared" si="59"/>
        <v>0</v>
      </c>
      <c r="CC145" s="374">
        <f t="shared" si="59"/>
        <v>0</v>
      </c>
      <c r="CD145" s="374">
        <f t="shared" si="59"/>
        <v>0</v>
      </c>
      <c r="CE145" s="374">
        <f t="shared" si="59"/>
        <v>0</v>
      </c>
      <c r="CF145" s="374">
        <f t="shared" si="59"/>
        <v>0</v>
      </c>
      <c r="CG145" s="374">
        <f t="shared" si="63"/>
        <v>0</v>
      </c>
      <c r="CH145" s="374">
        <f t="shared" si="63"/>
        <v>0</v>
      </c>
      <c r="CI145" s="374">
        <f t="shared" si="63"/>
        <v>0</v>
      </c>
      <c r="CJ145" s="368"/>
      <c r="CK145" s="368"/>
      <c r="CL145" s="373"/>
      <c r="CM145" s="375"/>
      <c r="CN145" s="371" t="s">
        <v>176</v>
      </c>
      <c r="CO145" s="373"/>
      <c r="CP145" s="373"/>
      <c r="CQ145" s="374">
        <f t="shared" si="64"/>
        <v>0</v>
      </c>
      <c r="CR145" s="373"/>
      <c r="CS145" s="373"/>
      <c r="CT145" s="374">
        <f t="shared" si="65"/>
        <v>0</v>
      </c>
      <c r="CU145" s="375"/>
      <c r="CV145" s="368"/>
      <c r="CW145" s="368"/>
      <c r="CX145" s="368"/>
      <c r="CY145" s="368"/>
      <c r="CZ145" s="368"/>
      <c r="DA145" s="368"/>
      <c r="DB145" s="368"/>
      <c r="DC145" s="368"/>
      <c r="DD145" s="368"/>
      <c r="DE145" s="368"/>
      <c r="DF145" s="368"/>
      <c r="DG145" s="375"/>
      <c r="DH145" s="371" t="s">
        <v>176</v>
      </c>
      <c r="DI145" s="373"/>
      <c r="DJ145" s="373"/>
      <c r="DK145" s="374">
        <f t="shared" si="85"/>
        <v>0</v>
      </c>
      <c r="DL145" s="373"/>
      <c r="DM145" s="373"/>
      <c r="DN145" s="374">
        <f t="shared" si="66"/>
        <v>0</v>
      </c>
      <c r="DO145" s="368"/>
      <c r="DP145" s="371" t="str">
        <f t="shared" si="76"/>
        <v/>
      </c>
      <c r="DQ145" s="374">
        <f t="shared" si="77"/>
        <v>0</v>
      </c>
      <c r="DR145" s="374">
        <f t="shared" si="67"/>
        <v>0</v>
      </c>
      <c r="DS145" s="374">
        <f t="shared" si="68"/>
        <v>0</v>
      </c>
      <c r="DT145" s="374">
        <f t="shared" si="78"/>
        <v>0</v>
      </c>
      <c r="DU145" s="374">
        <f t="shared" si="79"/>
        <v>0</v>
      </c>
      <c r="DV145" s="374">
        <f>Deduct_dependent * COUNTIFS(Part_8!$A:$A, $EV145)</f>
        <v>0</v>
      </c>
      <c r="DW145" s="374">
        <f t="shared" si="69"/>
        <v>0</v>
      </c>
      <c r="DX145" s="374">
        <f t="shared" si="70"/>
        <v>0</v>
      </c>
      <c r="DY145" s="374">
        <f t="shared" si="71"/>
        <v>0</v>
      </c>
      <c r="DZ145" s="374">
        <f t="shared" si="72"/>
        <v>0</v>
      </c>
      <c r="EA145" s="373"/>
      <c r="EB145" s="373"/>
      <c r="EC145" s="373"/>
      <c r="ED145" s="374" t="str">
        <f t="shared" si="80"/>
        <v/>
      </c>
      <c r="EE145" s="374"/>
      <c r="EF145" s="374" t="str">
        <f>IF(AND($AN145 = "", $AO145 = "", $AP145 = "", $AQ145 = "", $AR145 = "", $AS145 = "", $AT145 = "", $AU145 = "", $AV145 = "", $AW145 = "", $AX145 = "", $AY145 = "", $AZ145 = "", $BA145 = "", $BB145 = "",
$BD145= "", $BE145 = "", $BF145 = "", $BG145 = "", $BH145 = "", $BI145 = "", $BJ145 = "", $BK145 = "", $BL145 = "", $BM145 = "", $BN145 = "", $BO145 = "", $BP145 = "", $BQ145 = "", $BR145 = ""), "",
IF($DZ145 &lt;= Claim_for_Reimbursement_CAT!$F$24, Claim_for_Reimbursement_CAT!$H$24,
IF(AND($DZ145 &gt;= Claim_for_Reimbursement_CAT!$D$25, $DZ145 &lt;= Claim_for_Reimbursement_CAT!$F$25), Claim_for_Reimbursement_CAT!$H$25,
IF(AND($DZ145 &gt;= Claim_for_Reimbursement_CAT!$D$26, $DZ145 &lt;= Claim_for_Reimbursement_CAT!$F$26), Claim_for_Reimbursement_CAT!$H$26,
IF(AND($DZ145 &gt;= Claim_for_Reimbursement_CAT!$D$27, $DZ145 &lt;= Claim_for_Reimbursement_CAT!$F$27), Claim_for_Reimbursement_CAT!$H$27,
IF(AND($DZ145 &gt;= Claim_for_Reimbursement_CAT!$D$28, $DZ145 &lt;= Claim_for_Reimbursement_CAT!$F$28), Claim_for_Reimbursement_CAT!$H$28,
IF(AND($DZ145 &gt;= Claim_for_Reimbursement_CAT!$D$29, $DZ145 &lt;= Claim_for_Reimbursement_CAT!$F$29), Claim_for_Reimbursement_CAT!$H$29,
IF(AND($DZ145 &gt;= Claim_for_Reimbursement_CAT!$D$30, $DZ145 &lt;= Claim_for_Reimbursement_CAT!$F$30), Claim_for_Reimbursement_CAT!$H$30,
IF(AND($DZ145 &gt;= Claim_for_Reimbursement_CAT!$D$31, $DZ145 &lt;= Claim_for_Reimbursement_CAT!$F$31), Claim_for_Reimbursement_CAT!$H$31,
IF(AND($DZ145 &gt;= Claim_for_Reimbursement_CAT!$D$32, $DZ145 &lt;= Claim_for_Reimbursement_CAT!$F$32), Claim_for_Reimbursement_CAT!$H$32,
IF(AND($DZ145 &gt;= Claim_for_Reimbursement_CAT!$D$33, $DZ145 &lt;= Claim_for_Reimbursement_CAT!$F$33), Claim_for_Reimbursement_CAT!$H$33,
IF(AND($DZ145 &gt;= Claim_for_Reimbursement_CAT!$D$34, $DZ145 &lt;= Claim_for_Reimbursement_CAT!$F$34), Claim_for_Reimbursement_CAT!$H$34, Claim_for_Reimbursement_CAT!$H$35))))))))))))</f>
        <v/>
      </c>
      <c r="EG145" s="373"/>
      <c r="EH145" s="373"/>
      <c r="EI145" s="373"/>
      <c r="EJ145" s="373"/>
      <c r="EK145" s="373"/>
      <c r="EL145" s="368"/>
      <c r="EM145" s="373"/>
      <c r="EN145" s="373"/>
      <c r="ES145" s="376" t="str">
        <f t="shared" si="73"/>
        <v/>
      </c>
      <c r="ET145" s="377" t="str">
        <f t="shared" si="81"/>
        <v xml:space="preserve">    </v>
      </c>
      <c r="EU145" s="377" t="str">
        <f t="shared" si="82"/>
        <v/>
      </c>
      <c r="EV145" s="377" t="str">
        <f t="shared" si="83"/>
        <v xml:space="preserve">140   </v>
      </c>
      <c r="EW145" s="378" t="str">
        <f>IF($H145 = "", "",
IF(OR($H145 = Lists_and_controls!$AO$9, $H145 = Lists_and_controls!$AO$11, $H145 = Lists_and_controls!$AO$14, $H145 = Lists_and_controls!$AO$16), MAX(Day_30),
IF(OR($H145 = Lists_and_controls!$AO$6, $H145 = Lists_and_controls!$AO$8, $H145 = Lists_and_controls!$AO$10, $H145 = Lists_and_controls!$AO$12, $H145 = Lists_and_controls!$AO$13, $H145 = Lists_and_controls!$AO$15, $H145 = Lists_and_controls!$AO$17), MAX(Day_31),
IF($H145 = Lists_and_controls!$AO$7, IF(INDEX(Leap_Year_YN, MATCH($G145, Year_2, 0)) = 1, MAX(Day_Feb_LY), MAX(Day_Feb) )))))</f>
        <v/>
      </c>
      <c r="EX145" s="377" t="str">
        <f t="shared" si="84"/>
        <v xml:space="preserve">  </v>
      </c>
      <c r="EY145" s="378"/>
    </row>
    <row r="146" spans="1:155" s="321" customFormat="1" ht="14" hidden="1" x14ac:dyDescent="0.3">
      <c r="A146" s="367">
        <v>141</v>
      </c>
      <c r="B146" s="368"/>
      <c r="C146" s="368"/>
      <c r="D146" s="368"/>
      <c r="E146" s="368"/>
      <c r="F146" s="368"/>
      <c r="G146" s="368"/>
      <c r="H146" s="368"/>
      <c r="I146" s="368"/>
      <c r="J146" s="369" t="str">
        <f t="shared" si="60"/>
        <v/>
      </c>
      <c r="K146" s="370" t="str">
        <f t="shared" si="61"/>
        <v/>
      </c>
      <c r="L146" s="368"/>
      <c r="M146" s="368"/>
      <c r="N146" s="368"/>
      <c r="O146" s="368"/>
      <c r="P146" s="368"/>
      <c r="Q146" s="368"/>
      <c r="R146" s="368"/>
      <c r="S146" s="371" t="str">
        <f t="shared" si="74"/>
        <v/>
      </c>
      <c r="T146" s="368"/>
      <c r="U146" s="368"/>
      <c r="V146" s="372"/>
      <c r="W146" s="372"/>
      <c r="X146" s="368"/>
      <c r="Y146" s="372"/>
      <c r="Z146" s="368"/>
      <c r="AA146" s="368"/>
      <c r="AB146" s="368"/>
      <c r="AC146" s="368"/>
      <c r="AD146" s="368"/>
      <c r="AE146" s="368"/>
      <c r="AF146" s="368"/>
      <c r="AG146" s="368"/>
      <c r="AH146" s="368"/>
      <c r="AI146" s="368"/>
      <c r="AJ146" s="368"/>
      <c r="AK146" s="373"/>
      <c r="AL146" s="368"/>
      <c r="AM146" s="373"/>
      <c r="AN146" s="373"/>
      <c r="AO146" s="373"/>
      <c r="AP146" s="373"/>
      <c r="AQ146" s="373"/>
      <c r="AR146" s="373"/>
      <c r="AS146" s="373"/>
      <c r="AT146" s="373"/>
      <c r="AU146" s="373"/>
      <c r="AV146" s="373"/>
      <c r="AW146" s="373"/>
      <c r="AX146" s="373"/>
      <c r="AY146" s="373"/>
      <c r="AZ146" s="373"/>
      <c r="BA146" s="373"/>
      <c r="BB146" s="373"/>
      <c r="BC146" s="374">
        <f t="shared" si="75"/>
        <v>0</v>
      </c>
      <c r="BD146" s="373"/>
      <c r="BE146" s="373"/>
      <c r="BF146" s="373"/>
      <c r="BG146" s="373"/>
      <c r="BH146" s="373"/>
      <c r="BI146" s="373"/>
      <c r="BJ146" s="373"/>
      <c r="BK146" s="373"/>
      <c r="BL146" s="373"/>
      <c r="BM146" s="373"/>
      <c r="BN146" s="373"/>
      <c r="BO146" s="373"/>
      <c r="BP146" s="373"/>
      <c r="BQ146" s="373"/>
      <c r="BR146" s="373"/>
      <c r="BS146" s="374">
        <f t="shared" si="62"/>
        <v>0</v>
      </c>
      <c r="BT146" s="374">
        <f t="shared" si="58"/>
        <v>0</v>
      </c>
      <c r="BU146" s="374">
        <f t="shared" si="58"/>
        <v>0</v>
      </c>
      <c r="BV146" s="374">
        <f t="shared" si="58"/>
        <v>0</v>
      </c>
      <c r="BW146" s="374">
        <f t="shared" si="58"/>
        <v>0</v>
      </c>
      <c r="BX146" s="374">
        <f t="shared" si="59"/>
        <v>0</v>
      </c>
      <c r="BY146" s="374">
        <f t="shared" si="59"/>
        <v>0</v>
      </c>
      <c r="BZ146" s="374">
        <f t="shared" si="59"/>
        <v>0</v>
      </c>
      <c r="CA146" s="374">
        <f t="shared" si="59"/>
        <v>0</v>
      </c>
      <c r="CB146" s="374">
        <f t="shared" si="59"/>
        <v>0</v>
      </c>
      <c r="CC146" s="374">
        <f t="shared" si="59"/>
        <v>0</v>
      </c>
      <c r="CD146" s="374">
        <f t="shared" si="59"/>
        <v>0</v>
      </c>
      <c r="CE146" s="374">
        <f t="shared" si="59"/>
        <v>0</v>
      </c>
      <c r="CF146" s="374">
        <f t="shared" si="59"/>
        <v>0</v>
      </c>
      <c r="CG146" s="374">
        <f t="shared" si="63"/>
        <v>0</v>
      </c>
      <c r="CH146" s="374">
        <f t="shared" si="63"/>
        <v>0</v>
      </c>
      <c r="CI146" s="374">
        <f t="shared" si="63"/>
        <v>0</v>
      </c>
      <c r="CJ146" s="368"/>
      <c r="CK146" s="368"/>
      <c r="CL146" s="373"/>
      <c r="CM146" s="375"/>
      <c r="CN146" s="371" t="s">
        <v>176</v>
      </c>
      <c r="CO146" s="373"/>
      <c r="CP146" s="373"/>
      <c r="CQ146" s="374">
        <f t="shared" si="64"/>
        <v>0</v>
      </c>
      <c r="CR146" s="373"/>
      <c r="CS146" s="373"/>
      <c r="CT146" s="374">
        <f t="shared" si="65"/>
        <v>0</v>
      </c>
      <c r="CU146" s="375"/>
      <c r="CV146" s="368"/>
      <c r="CW146" s="368"/>
      <c r="CX146" s="368"/>
      <c r="CY146" s="368"/>
      <c r="CZ146" s="368"/>
      <c r="DA146" s="368"/>
      <c r="DB146" s="368"/>
      <c r="DC146" s="368"/>
      <c r="DD146" s="368"/>
      <c r="DE146" s="368"/>
      <c r="DF146" s="368"/>
      <c r="DG146" s="375"/>
      <c r="DH146" s="371" t="s">
        <v>176</v>
      </c>
      <c r="DI146" s="373"/>
      <c r="DJ146" s="373"/>
      <c r="DK146" s="374">
        <f t="shared" si="85"/>
        <v>0</v>
      </c>
      <c r="DL146" s="373"/>
      <c r="DM146" s="373"/>
      <c r="DN146" s="374">
        <f t="shared" si="66"/>
        <v>0</v>
      </c>
      <c r="DO146" s="368"/>
      <c r="DP146" s="371" t="str">
        <f t="shared" si="76"/>
        <v/>
      </c>
      <c r="DQ146" s="374">
        <f t="shared" si="77"/>
        <v>0</v>
      </c>
      <c r="DR146" s="374">
        <f t="shared" si="67"/>
        <v>0</v>
      </c>
      <c r="DS146" s="374">
        <f t="shared" si="68"/>
        <v>0</v>
      </c>
      <c r="DT146" s="374">
        <f t="shared" si="78"/>
        <v>0</v>
      </c>
      <c r="DU146" s="374">
        <f t="shared" si="79"/>
        <v>0</v>
      </c>
      <c r="DV146" s="374">
        <f>Deduct_dependent * COUNTIFS(Part_8!$A:$A, $EV146)</f>
        <v>0</v>
      </c>
      <c r="DW146" s="374">
        <f t="shared" si="69"/>
        <v>0</v>
      </c>
      <c r="DX146" s="374">
        <f t="shared" si="70"/>
        <v>0</v>
      </c>
      <c r="DY146" s="374">
        <f t="shared" si="71"/>
        <v>0</v>
      </c>
      <c r="DZ146" s="374">
        <f t="shared" si="72"/>
        <v>0</v>
      </c>
      <c r="EA146" s="373"/>
      <c r="EB146" s="373"/>
      <c r="EC146" s="373"/>
      <c r="ED146" s="374" t="str">
        <f t="shared" si="80"/>
        <v/>
      </c>
      <c r="EE146" s="374"/>
      <c r="EF146" s="374" t="str">
        <f>IF(AND($AN146 = "", $AO146 = "", $AP146 = "", $AQ146 = "", $AR146 = "", $AS146 = "", $AT146 = "", $AU146 = "", $AV146 = "", $AW146 = "", $AX146 = "", $AY146 = "", $AZ146 = "", $BA146 = "", $BB146 = "",
$BD146= "", $BE146 = "", $BF146 = "", $BG146 = "", $BH146 = "", $BI146 = "", $BJ146 = "", $BK146 = "", $BL146 = "", $BM146 = "", $BN146 = "", $BO146 = "", $BP146 = "", $BQ146 = "", $BR146 = ""), "",
IF($DZ146 &lt;= Claim_for_Reimbursement_CAT!$F$24, Claim_for_Reimbursement_CAT!$H$24,
IF(AND($DZ146 &gt;= Claim_for_Reimbursement_CAT!$D$25, $DZ146 &lt;= Claim_for_Reimbursement_CAT!$F$25), Claim_for_Reimbursement_CAT!$H$25,
IF(AND($DZ146 &gt;= Claim_for_Reimbursement_CAT!$D$26, $DZ146 &lt;= Claim_for_Reimbursement_CAT!$F$26), Claim_for_Reimbursement_CAT!$H$26,
IF(AND($DZ146 &gt;= Claim_for_Reimbursement_CAT!$D$27, $DZ146 &lt;= Claim_for_Reimbursement_CAT!$F$27), Claim_for_Reimbursement_CAT!$H$27,
IF(AND($DZ146 &gt;= Claim_for_Reimbursement_CAT!$D$28, $DZ146 &lt;= Claim_for_Reimbursement_CAT!$F$28), Claim_for_Reimbursement_CAT!$H$28,
IF(AND($DZ146 &gt;= Claim_for_Reimbursement_CAT!$D$29, $DZ146 &lt;= Claim_for_Reimbursement_CAT!$F$29), Claim_for_Reimbursement_CAT!$H$29,
IF(AND($DZ146 &gt;= Claim_for_Reimbursement_CAT!$D$30, $DZ146 &lt;= Claim_for_Reimbursement_CAT!$F$30), Claim_for_Reimbursement_CAT!$H$30,
IF(AND($DZ146 &gt;= Claim_for_Reimbursement_CAT!$D$31, $DZ146 &lt;= Claim_for_Reimbursement_CAT!$F$31), Claim_for_Reimbursement_CAT!$H$31,
IF(AND($DZ146 &gt;= Claim_for_Reimbursement_CAT!$D$32, $DZ146 &lt;= Claim_for_Reimbursement_CAT!$F$32), Claim_for_Reimbursement_CAT!$H$32,
IF(AND($DZ146 &gt;= Claim_for_Reimbursement_CAT!$D$33, $DZ146 &lt;= Claim_for_Reimbursement_CAT!$F$33), Claim_for_Reimbursement_CAT!$H$33,
IF(AND($DZ146 &gt;= Claim_for_Reimbursement_CAT!$D$34, $DZ146 &lt;= Claim_for_Reimbursement_CAT!$F$34), Claim_for_Reimbursement_CAT!$H$34, Claim_for_Reimbursement_CAT!$H$35))))))))))))</f>
        <v/>
      </c>
      <c r="EG146" s="373"/>
      <c r="EH146" s="373"/>
      <c r="EI146" s="373"/>
      <c r="EJ146" s="373"/>
      <c r="EK146" s="373"/>
      <c r="EL146" s="368"/>
      <c r="EM146" s="373"/>
      <c r="EN146" s="373"/>
      <c r="ES146" s="376" t="str">
        <f t="shared" si="73"/>
        <v/>
      </c>
      <c r="ET146" s="377" t="str">
        <f t="shared" si="81"/>
        <v xml:space="preserve">    </v>
      </c>
      <c r="EU146" s="377" t="str">
        <f t="shared" si="82"/>
        <v/>
      </c>
      <c r="EV146" s="377" t="str">
        <f t="shared" si="83"/>
        <v xml:space="preserve">141   </v>
      </c>
      <c r="EW146" s="378" t="str">
        <f>IF($H146 = "", "",
IF(OR($H146 = Lists_and_controls!$AO$9, $H146 = Lists_and_controls!$AO$11, $H146 = Lists_and_controls!$AO$14, $H146 = Lists_and_controls!$AO$16), MAX(Day_30),
IF(OR($H146 = Lists_and_controls!$AO$6, $H146 = Lists_and_controls!$AO$8, $H146 = Lists_and_controls!$AO$10, $H146 = Lists_and_controls!$AO$12, $H146 = Lists_and_controls!$AO$13, $H146 = Lists_and_controls!$AO$15, $H146 = Lists_and_controls!$AO$17), MAX(Day_31),
IF($H146 = Lists_and_controls!$AO$7, IF(INDEX(Leap_Year_YN, MATCH($G146, Year_2, 0)) = 1, MAX(Day_Feb_LY), MAX(Day_Feb) )))))</f>
        <v/>
      </c>
      <c r="EX146" s="377" t="str">
        <f t="shared" si="84"/>
        <v xml:space="preserve">  </v>
      </c>
      <c r="EY146" s="378"/>
    </row>
    <row r="147" spans="1:155" s="321" customFormat="1" ht="14" hidden="1" x14ac:dyDescent="0.3">
      <c r="A147" s="367">
        <v>142</v>
      </c>
      <c r="B147" s="368"/>
      <c r="C147" s="368"/>
      <c r="D147" s="368"/>
      <c r="E147" s="368"/>
      <c r="F147" s="368"/>
      <c r="G147" s="368"/>
      <c r="H147" s="368"/>
      <c r="I147" s="368"/>
      <c r="J147" s="369" t="str">
        <f t="shared" si="60"/>
        <v/>
      </c>
      <c r="K147" s="370" t="str">
        <f t="shared" si="61"/>
        <v/>
      </c>
      <c r="L147" s="368"/>
      <c r="M147" s="368"/>
      <c r="N147" s="368"/>
      <c r="O147" s="368"/>
      <c r="P147" s="368"/>
      <c r="Q147" s="368"/>
      <c r="R147" s="368"/>
      <c r="S147" s="371" t="str">
        <f t="shared" si="74"/>
        <v/>
      </c>
      <c r="T147" s="368"/>
      <c r="U147" s="368"/>
      <c r="V147" s="372"/>
      <c r="W147" s="372"/>
      <c r="X147" s="368"/>
      <c r="Y147" s="372"/>
      <c r="Z147" s="368"/>
      <c r="AA147" s="368"/>
      <c r="AB147" s="368"/>
      <c r="AC147" s="368"/>
      <c r="AD147" s="368"/>
      <c r="AE147" s="368"/>
      <c r="AF147" s="368"/>
      <c r="AG147" s="368"/>
      <c r="AH147" s="368"/>
      <c r="AI147" s="368"/>
      <c r="AJ147" s="368"/>
      <c r="AK147" s="373"/>
      <c r="AL147" s="368"/>
      <c r="AM147" s="373"/>
      <c r="AN147" s="373"/>
      <c r="AO147" s="373"/>
      <c r="AP147" s="373"/>
      <c r="AQ147" s="373"/>
      <c r="AR147" s="373"/>
      <c r="AS147" s="373"/>
      <c r="AT147" s="373"/>
      <c r="AU147" s="373"/>
      <c r="AV147" s="373"/>
      <c r="AW147" s="373"/>
      <c r="AX147" s="373"/>
      <c r="AY147" s="373"/>
      <c r="AZ147" s="373"/>
      <c r="BA147" s="373"/>
      <c r="BB147" s="373"/>
      <c r="BC147" s="374">
        <f t="shared" si="75"/>
        <v>0</v>
      </c>
      <c r="BD147" s="373"/>
      <c r="BE147" s="373"/>
      <c r="BF147" s="373"/>
      <c r="BG147" s="373"/>
      <c r="BH147" s="373"/>
      <c r="BI147" s="373"/>
      <c r="BJ147" s="373"/>
      <c r="BK147" s="373"/>
      <c r="BL147" s="373"/>
      <c r="BM147" s="373"/>
      <c r="BN147" s="373"/>
      <c r="BO147" s="373"/>
      <c r="BP147" s="373"/>
      <c r="BQ147" s="373"/>
      <c r="BR147" s="373"/>
      <c r="BS147" s="374">
        <f t="shared" si="62"/>
        <v>0</v>
      </c>
      <c r="BT147" s="374">
        <f t="shared" si="58"/>
        <v>0</v>
      </c>
      <c r="BU147" s="374">
        <f t="shared" si="58"/>
        <v>0</v>
      </c>
      <c r="BV147" s="374">
        <f t="shared" si="58"/>
        <v>0</v>
      </c>
      <c r="BW147" s="374">
        <f t="shared" si="58"/>
        <v>0</v>
      </c>
      <c r="BX147" s="374">
        <f t="shared" si="59"/>
        <v>0</v>
      </c>
      <c r="BY147" s="374">
        <f t="shared" si="59"/>
        <v>0</v>
      </c>
      <c r="BZ147" s="374">
        <f t="shared" si="59"/>
        <v>0</v>
      </c>
      <c r="CA147" s="374">
        <f t="shared" si="59"/>
        <v>0</v>
      </c>
      <c r="CB147" s="374">
        <f t="shared" si="59"/>
        <v>0</v>
      </c>
      <c r="CC147" s="374">
        <f t="shared" si="59"/>
        <v>0</v>
      </c>
      <c r="CD147" s="374">
        <f t="shared" si="59"/>
        <v>0</v>
      </c>
      <c r="CE147" s="374">
        <f t="shared" si="59"/>
        <v>0</v>
      </c>
      <c r="CF147" s="374">
        <f t="shared" si="59"/>
        <v>0</v>
      </c>
      <c r="CG147" s="374">
        <f t="shared" si="63"/>
        <v>0</v>
      </c>
      <c r="CH147" s="374">
        <f t="shared" si="63"/>
        <v>0</v>
      </c>
      <c r="CI147" s="374">
        <f t="shared" si="63"/>
        <v>0</v>
      </c>
      <c r="CJ147" s="368"/>
      <c r="CK147" s="368"/>
      <c r="CL147" s="373"/>
      <c r="CM147" s="375"/>
      <c r="CN147" s="371" t="s">
        <v>176</v>
      </c>
      <c r="CO147" s="373"/>
      <c r="CP147" s="373"/>
      <c r="CQ147" s="374">
        <f t="shared" si="64"/>
        <v>0</v>
      </c>
      <c r="CR147" s="373"/>
      <c r="CS147" s="373"/>
      <c r="CT147" s="374">
        <f t="shared" si="65"/>
        <v>0</v>
      </c>
      <c r="CU147" s="375"/>
      <c r="CV147" s="368"/>
      <c r="CW147" s="368"/>
      <c r="CX147" s="368"/>
      <c r="CY147" s="368"/>
      <c r="CZ147" s="368"/>
      <c r="DA147" s="368"/>
      <c r="DB147" s="368"/>
      <c r="DC147" s="368"/>
      <c r="DD147" s="368"/>
      <c r="DE147" s="368"/>
      <c r="DF147" s="368"/>
      <c r="DG147" s="375"/>
      <c r="DH147" s="371" t="s">
        <v>176</v>
      </c>
      <c r="DI147" s="373"/>
      <c r="DJ147" s="373"/>
      <c r="DK147" s="374">
        <f t="shared" si="85"/>
        <v>0</v>
      </c>
      <c r="DL147" s="373"/>
      <c r="DM147" s="373"/>
      <c r="DN147" s="374">
        <f t="shared" si="66"/>
        <v>0</v>
      </c>
      <c r="DO147" s="368"/>
      <c r="DP147" s="371" t="str">
        <f t="shared" si="76"/>
        <v/>
      </c>
      <c r="DQ147" s="374">
        <f t="shared" si="77"/>
        <v>0</v>
      </c>
      <c r="DR147" s="374">
        <f t="shared" si="67"/>
        <v>0</v>
      </c>
      <c r="DS147" s="374">
        <f t="shared" si="68"/>
        <v>0</v>
      </c>
      <c r="DT147" s="374">
        <f t="shared" si="78"/>
        <v>0</v>
      </c>
      <c r="DU147" s="374">
        <f t="shared" si="79"/>
        <v>0</v>
      </c>
      <c r="DV147" s="374">
        <f>Deduct_dependent * COUNTIFS(Part_8!$A:$A, $EV147)</f>
        <v>0</v>
      </c>
      <c r="DW147" s="374">
        <f t="shared" si="69"/>
        <v>0</v>
      </c>
      <c r="DX147" s="374">
        <f t="shared" si="70"/>
        <v>0</v>
      </c>
      <c r="DY147" s="374">
        <f t="shared" si="71"/>
        <v>0</v>
      </c>
      <c r="DZ147" s="374">
        <f t="shared" si="72"/>
        <v>0</v>
      </c>
      <c r="EA147" s="373"/>
      <c r="EB147" s="373"/>
      <c r="EC147" s="373"/>
      <c r="ED147" s="374" t="str">
        <f t="shared" si="80"/>
        <v/>
      </c>
      <c r="EE147" s="374"/>
      <c r="EF147" s="374" t="str">
        <f>IF(AND($AN147 = "", $AO147 = "", $AP147 = "", $AQ147 = "", $AR147 = "", $AS147 = "", $AT147 = "", $AU147 = "", $AV147 = "", $AW147 = "", $AX147 = "", $AY147 = "", $AZ147 = "", $BA147 = "", $BB147 = "",
$BD147= "", $BE147 = "", $BF147 = "", $BG147 = "", $BH147 = "", $BI147 = "", $BJ147 = "", $BK147 = "", $BL147 = "", $BM147 = "", $BN147 = "", $BO147 = "", $BP147 = "", $BQ147 = "", $BR147 = ""), "",
IF($DZ147 &lt;= Claim_for_Reimbursement_CAT!$F$24, Claim_for_Reimbursement_CAT!$H$24,
IF(AND($DZ147 &gt;= Claim_for_Reimbursement_CAT!$D$25, $DZ147 &lt;= Claim_for_Reimbursement_CAT!$F$25), Claim_for_Reimbursement_CAT!$H$25,
IF(AND($DZ147 &gt;= Claim_for_Reimbursement_CAT!$D$26, $DZ147 &lt;= Claim_for_Reimbursement_CAT!$F$26), Claim_for_Reimbursement_CAT!$H$26,
IF(AND($DZ147 &gt;= Claim_for_Reimbursement_CAT!$D$27, $DZ147 &lt;= Claim_for_Reimbursement_CAT!$F$27), Claim_for_Reimbursement_CAT!$H$27,
IF(AND($DZ147 &gt;= Claim_for_Reimbursement_CAT!$D$28, $DZ147 &lt;= Claim_for_Reimbursement_CAT!$F$28), Claim_for_Reimbursement_CAT!$H$28,
IF(AND($DZ147 &gt;= Claim_for_Reimbursement_CAT!$D$29, $DZ147 &lt;= Claim_for_Reimbursement_CAT!$F$29), Claim_for_Reimbursement_CAT!$H$29,
IF(AND($DZ147 &gt;= Claim_for_Reimbursement_CAT!$D$30, $DZ147 &lt;= Claim_for_Reimbursement_CAT!$F$30), Claim_for_Reimbursement_CAT!$H$30,
IF(AND($DZ147 &gt;= Claim_for_Reimbursement_CAT!$D$31, $DZ147 &lt;= Claim_for_Reimbursement_CAT!$F$31), Claim_for_Reimbursement_CAT!$H$31,
IF(AND($DZ147 &gt;= Claim_for_Reimbursement_CAT!$D$32, $DZ147 &lt;= Claim_for_Reimbursement_CAT!$F$32), Claim_for_Reimbursement_CAT!$H$32,
IF(AND($DZ147 &gt;= Claim_for_Reimbursement_CAT!$D$33, $DZ147 &lt;= Claim_for_Reimbursement_CAT!$F$33), Claim_for_Reimbursement_CAT!$H$33,
IF(AND($DZ147 &gt;= Claim_for_Reimbursement_CAT!$D$34, $DZ147 &lt;= Claim_for_Reimbursement_CAT!$F$34), Claim_for_Reimbursement_CAT!$H$34, Claim_for_Reimbursement_CAT!$H$35))))))))))))</f>
        <v/>
      </c>
      <c r="EG147" s="373"/>
      <c r="EH147" s="373"/>
      <c r="EI147" s="373"/>
      <c r="EJ147" s="373"/>
      <c r="EK147" s="373"/>
      <c r="EL147" s="368"/>
      <c r="EM147" s="373"/>
      <c r="EN147" s="373"/>
      <c r="ES147" s="376" t="str">
        <f t="shared" si="73"/>
        <v/>
      </c>
      <c r="ET147" s="377" t="str">
        <f t="shared" si="81"/>
        <v xml:space="preserve">    </v>
      </c>
      <c r="EU147" s="377" t="str">
        <f t="shared" si="82"/>
        <v/>
      </c>
      <c r="EV147" s="377" t="str">
        <f t="shared" si="83"/>
        <v xml:space="preserve">142   </v>
      </c>
      <c r="EW147" s="378" t="str">
        <f>IF($H147 = "", "",
IF(OR($H147 = Lists_and_controls!$AO$9, $H147 = Lists_and_controls!$AO$11, $H147 = Lists_and_controls!$AO$14, $H147 = Lists_and_controls!$AO$16), MAX(Day_30),
IF(OR($H147 = Lists_and_controls!$AO$6, $H147 = Lists_and_controls!$AO$8, $H147 = Lists_and_controls!$AO$10, $H147 = Lists_and_controls!$AO$12, $H147 = Lists_and_controls!$AO$13, $H147 = Lists_and_controls!$AO$15, $H147 = Lists_and_controls!$AO$17), MAX(Day_31),
IF($H147 = Lists_and_controls!$AO$7, IF(INDEX(Leap_Year_YN, MATCH($G147, Year_2, 0)) = 1, MAX(Day_Feb_LY), MAX(Day_Feb) )))))</f>
        <v/>
      </c>
      <c r="EX147" s="377" t="str">
        <f t="shared" si="84"/>
        <v xml:space="preserve">  </v>
      </c>
      <c r="EY147" s="378"/>
    </row>
    <row r="148" spans="1:155" s="321" customFormat="1" ht="14" hidden="1" x14ac:dyDescent="0.3">
      <c r="A148" s="367">
        <v>143</v>
      </c>
      <c r="B148" s="368"/>
      <c r="C148" s="368"/>
      <c r="D148" s="368"/>
      <c r="E148" s="368"/>
      <c r="F148" s="368"/>
      <c r="G148" s="368"/>
      <c r="H148" s="368"/>
      <c r="I148" s="368"/>
      <c r="J148" s="369" t="str">
        <f t="shared" si="60"/>
        <v/>
      </c>
      <c r="K148" s="370" t="str">
        <f t="shared" si="61"/>
        <v/>
      </c>
      <c r="L148" s="368"/>
      <c r="M148" s="368"/>
      <c r="N148" s="368"/>
      <c r="O148" s="368"/>
      <c r="P148" s="368"/>
      <c r="Q148" s="368"/>
      <c r="R148" s="368"/>
      <c r="S148" s="371" t="str">
        <f t="shared" si="74"/>
        <v/>
      </c>
      <c r="T148" s="368"/>
      <c r="U148" s="368"/>
      <c r="V148" s="372"/>
      <c r="W148" s="372"/>
      <c r="X148" s="368"/>
      <c r="Y148" s="372"/>
      <c r="Z148" s="368"/>
      <c r="AA148" s="368"/>
      <c r="AB148" s="368"/>
      <c r="AC148" s="368"/>
      <c r="AD148" s="368"/>
      <c r="AE148" s="368"/>
      <c r="AF148" s="368"/>
      <c r="AG148" s="368"/>
      <c r="AH148" s="368"/>
      <c r="AI148" s="368"/>
      <c r="AJ148" s="368"/>
      <c r="AK148" s="373"/>
      <c r="AL148" s="368"/>
      <c r="AM148" s="373"/>
      <c r="AN148" s="373"/>
      <c r="AO148" s="373"/>
      <c r="AP148" s="373"/>
      <c r="AQ148" s="373"/>
      <c r="AR148" s="373"/>
      <c r="AS148" s="373"/>
      <c r="AT148" s="373"/>
      <c r="AU148" s="373"/>
      <c r="AV148" s="373"/>
      <c r="AW148" s="373"/>
      <c r="AX148" s="373"/>
      <c r="AY148" s="373"/>
      <c r="AZ148" s="373"/>
      <c r="BA148" s="373"/>
      <c r="BB148" s="373"/>
      <c r="BC148" s="374">
        <f t="shared" si="75"/>
        <v>0</v>
      </c>
      <c r="BD148" s="373"/>
      <c r="BE148" s="373"/>
      <c r="BF148" s="373"/>
      <c r="BG148" s="373"/>
      <c r="BH148" s="373"/>
      <c r="BI148" s="373"/>
      <c r="BJ148" s="373"/>
      <c r="BK148" s="373"/>
      <c r="BL148" s="373"/>
      <c r="BM148" s="373"/>
      <c r="BN148" s="373"/>
      <c r="BO148" s="373"/>
      <c r="BP148" s="373"/>
      <c r="BQ148" s="373"/>
      <c r="BR148" s="373"/>
      <c r="BS148" s="374">
        <f t="shared" si="62"/>
        <v>0</v>
      </c>
      <c r="BT148" s="374">
        <f t="shared" si="58"/>
        <v>0</v>
      </c>
      <c r="BU148" s="374">
        <f t="shared" si="58"/>
        <v>0</v>
      </c>
      <c r="BV148" s="374">
        <f t="shared" si="58"/>
        <v>0</v>
      </c>
      <c r="BW148" s="374">
        <f t="shared" si="58"/>
        <v>0</v>
      </c>
      <c r="BX148" s="374">
        <f t="shared" si="59"/>
        <v>0</v>
      </c>
      <c r="BY148" s="374">
        <f t="shared" si="59"/>
        <v>0</v>
      </c>
      <c r="BZ148" s="374">
        <f t="shared" si="59"/>
        <v>0</v>
      </c>
      <c r="CA148" s="374">
        <f t="shared" si="59"/>
        <v>0</v>
      </c>
      <c r="CB148" s="374">
        <f t="shared" si="59"/>
        <v>0</v>
      </c>
      <c r="CC148" s="374">
        <f t="shared" si="59"/>
        <v>0</v>
      </c>
      <c r="CD148" s="374">
        <f t="shared" si="59"/>
        <v>0</v>
      </c>
      <c r="CE148" s="374">
        <f t="shared" si="59"/>
        <v>0</v>
      </c>
      <c r="CF148" s="374">
        <f t="shared" si="59"/>
        <v>0</v>
      </c>
      <c r="CG148" s="374">
        <f t="shared" si="63"/>
        <v>0</v>
      </c>
      <c r="CH148" s="374">
        <f t="shared" si="63"/>
        <v>0</v>
      </c>
      <c r="CI148" s="374">
        <f t="shared" si="63"/>
        <v>0</v>
      </c>
      <c r="CJ148" s="368"/>
      <c r="CK148" s="368"/>
      <c r="CL148" s="373"/>
      <c r="CM148" s="375"/>
      <c r="CN148" s="371" t="s">
        <v>176</v>
      </c>
      <c r="CO148" s="373"/>
      <c r="CP148" s="373"/>
      <c r="CQ148" s="374">
        <f t="shared" si="64"/>
        <v>0</v>
      </c>
      <c r="CR148" s="373"/>
      <c r="CS148" s="373"/>
      <c r="CT148" s="374">
        <f t="shared" si="65"/>
        <v>0</v>
      </c>
      <c r="CU148" s="375"/>
      <c r="CV148" s="368"/>
      <c r="CW148" s="368"/>
      <c r="CX148" s="368"/>
      <c r="CY148" s="368"/>
      <c r="CZ148" s="368"/>
      <c r="DA148" s="368"/>
      <c r="DB148" s="368"/>
      <c r="DC148" s="368"/>
      <c r="DD148" s="368"/>
      <c r="DE148" s="368"/>
      <c r="DF148" s="368"/>
      <c r="DG148" s="375"/>
      <c r="DH148" s="371" t="s">
        <v>176</v>
      </c>
      <c r="DI148" s="373"/>
      <c r="DJ148" s="373"/>
      <c r="DK148" s="374">
        <f t="shared" si="85"/>
        <v>0</v>
      </c>
      <c r="DL148" s="373"/>
      <c r="DM148" s="373"/>
      <c r="DN148" s="374">
        <f t="shared" si="66"/>
        <v>0</v>
      </c>
      <c r="DO148" s="368"/>
      <c r="DP148" s="371" t="str">
        <f t="shared" si="76"/>
        <v/>
      </c>
      <c r="DQ148" s="374">
        <f t="shared" si="77"/>
        <v>0</v>
      </c>
      <c r="DR148" s="374">
        <f t="shared" si="67"/>
        <v>0</v>
      </c>
      <c r="DS148" s="374">
        <f t="shared" si="68"/>
        <v>0</v>
      </c>
      <c r="DT148" s="374">
        <f t="shared" si="78"/>
        <v>0</v>
      </c>
      <c r="DU148" s="374">
        <f t="shared" si="79"/>
        <v>0</v>
      </c>
      <c r="DV148" s="374">
        <f>Deduct_dependent * COUNTIFS(Part_8!$A:$A, $EV148)</f>
        <v>0</v>
      </c>
      <c r="DW148" s="374">
        <f t="shared" si="69"/>
        <v>0</v>
      </c>
      <c r="DX148" s="374">
        <f t="shared" si="70"/>
        <v>0</v>
      </c>
      <c r="DY148" s="374">
        <f t="shared" si="71"/>
        <v>0</v>
      </c>
      <c r="DZ148" s="374">
        <f t="shared" si="72"/>
        <v>0</v>
      </c>
      <c r="EA148" s="373"/>
      <c r="EB148" s="373"/>
      <c r="EC148" s="373"/>
      <c r="ED148" s="374" t="str">
        <f t="shared" si="80"/>
        <v/>
      </c>
      <c r="EE148" s="374"/>
      <c r="EF148" s="374" t="str">
        <f>IF(AND($AN148 = "", $AO148 = "", $AP148 = "", $AQ148 = "", $AR148 = "", $AS148 = "", $AT148 = "", $AU148 = "", $AV148 = "", $AW148 = "", $AX148 = "", $AY148 = "", $AZ148 = "", $BA148 = "", $BB148 = "",
$BD148= "", $BE148 = "", $BF148 = "", $BG148 = "", $BH148 = "", $BI148 = "", $BJ148 = "", $BK148 = "", $BL148 = "", $BM148 = "", $BN148 = "", $BO148 = "", $BP148 = "", $BQ148 = "", $BR148 = ""), "",
IF($DZ148 &lt;= Claim_for_Reimbursement_CAT!$F$24, Claim_for_Reimbursement_CAT!$H$24,
IF(AND($DZ148 &gt;= Claim_for_Reimbursement_CAT!$D$25, $DZ148 &lt;= Claim_for_Reimbursement_CAT!$F$25), Claim_for_Reimbursement_CAT!$H$25,
IF(AND($DZ148 &gt;= Claim_for_Reimbursement_CAT!$D$26, $DZ148 &lt;= Claim_for_Reimbursement_CAT!$F$26), Claim_for_Reimbursement_CAT!$H$26,
IF(AND($DZ148 &gt;= Claim_for_Reimbursement_CAT!$D$27, $DZ148 &lt;= Claim_for_Reimbursement_CAT!$F$27), Claim_for_Reimbursement_CAT!$H$27,
IF(AND($DZ148 &gt;= Claim_for_Reimbursement_CAT!$D$28, $DZ148 &lt;= Claim_for_Reimbursement_CAT!$F$28), Claim_for_Reimbursement_CAT!$H$28,
IF(AND($DZ148 &gt;= Claim_for_Reimbursement_CAT!$D$29, $DZ148 &lt;= Claim_for_Reimbursement_CAT!$F$29), Claim_for_Reimbursement_CAT!$H$29,
IF(AND($DZ148 &gt;= Claim_for_Reimbursement_CAT!$D$30, $DZ148 &lt;= Claim_for_Reimbursement_CAT!$F$30), Claim_for_Reimbursement_CAT!$H$30,
IF(AND($DZ148 &gt;= Claim_for_Reimbursement_CAT!$D$31, $DZ148 &lt;= Claim_for_Reimbursement_CAT!$F$31), Claim_for_Reimbursement_CAT!$H$31,
IF(AND($DZ148 &gt;= Claim_for_Reimbursement_CAT!$D$32, $DZ148 &lt;= Claim_for_Reimbursement_CAT!$F$32), Claim_for_Reimbursement_CAT!$H$32,
IF(AND($DZ148 &gt;= Claim_for_Reimbursement_CAT!$D$33, $DZ148 &lt;= Claim_for_Reimbursement_CAT!$F$33), Claim_for_Reimbursement_CAT!$H$33,
IF(AND($DZ148 &gt;= Claim_for_Reimbursement_CAT!$D$34, $DZ148 &lt;= Claim_for_Reimbursement_CAT!$F$34), Claim_for_Reimbursement_CAT!$H$34, Claim_for_Reimbursement_CAT!$H$35))))))))))))</f>
        <v/>
      </c>
      <c r="EG148" s="373"/>
      <c r="EH148" s="373"/>
      <c r="EI148" s="373"/>
      <c r="EJ148" s="373"/>
      <c r="EK148" s="373"/>
      <c r="EL148" s="368"/>
      <c r="EM148" s="373"/>
      <c r="EN148" s="373"/>
      <c r="ES148" s="376" t="str">
        <f t="shared" si="73"/>
        <v/>
      </c>
      <c r="ET148" s="377" t="str">
        <f t="shared" si="81"/>
        <v xml:space="preserve">    </v>
      </c>
      <c r="EU148" s="377" t="str">
        <f t="shared" si="82"/>
        <v/>
      </c>
      <c r="EV148" s="377" t="str">
        <f t="shared" si="83"/>
        <v xml:space="preserve">143   </v>
      </c>
      <c r="EW148" s="378" t="str">
        <f>IF($H148 = "", "",
IF(OR($H148 = Lists_and_controls!$AO$9, $H148 = Lists_and_controls!$AO$11, $H148 = Lists_and_controls!$AO$14, $H148 = Lists_and_controls!$AO$16), MAX(Day_30),
IF(OR($H148 = Lists_and_controls!$AO$6, $H148 = Lists_and_controls!$AO$8, $H148 = Lists_and_controls!$AO$10, $H148 = Lists_and_controls!$AO$12, $H148 = Lists_and_controls!$AO$13, $H148 = Lists_and_controls!$AO$15, $H148 = Lists_and_controls!$AO$17), MAX(Day_31),
IF($H148 = Lists_and_controls!$AO$7, IF(INDEX(Leap_Year_YN, MATCH($G148, Year_2, 0)) = 1, MAX(Day_Feb_LY), MAX(Day_Feb) )))))</f>
        <v/>
      </c>
      <c r="EX148" s="377" t="str">
        <f t="shared" si="84"/>
        <v xml:space="preserve">  </v>
      </c>
      <c r="EY148" s="378"/>
    </row>
    <row r="149" spans="1:155" s="321" customFormat="1" ht="14" hidden="1" x14ac:dyDescent="0.3">
      <c r="A149" s="367">
        <v>144</v>
      </c>
      <c r="B149" s="368"/>
      <c r="C149" s="368"/>
      <c r="D149" s="368"/>
      <c r="E149" s="368"/>
      <c r="F149" s="368"/>
      <c r="G149" s="368"/>
      <c r="H149" s="368"/>
      <c r="I149" s="368"/>
      <c r="J149" s="369" t="str">
        <f t="shared" si="60"/>
        <v/>
      </c>
      <c r="K149" s="370" t="str">
        <f t="shared" si="61"/>
        <v/>
      </c>
      <c r="L149" s="368"/>
      <c r="M149" s="368"/>
      <c r="N149" s="368"/>
      <c r="O149" s="368"/>
      <c r="P149" s="368"/>
      <c r="Q149" s="368"/>
      <c r="R149" s="368"/>
      <c r="S149" s="371" t="str">
        <f t="shared" si="74"/>
        <v/>
      </c>
      <c r="T149" s="368"/>
      <c r="U149" s="368"/>
      <c r="V149" s="372"/>
      <c r="W149" s="372"/>
      <c r="X149" s="368"/>
      <c r="Y149" s="372"/>
      <c r="Z149" s="368"/>
      <c r="AA149" s="368"/>
      <c r="AB149" s="368"/>
      <c r="AC149" s="368"/>
      <c r="AD149" s="368"/>
      <c r="AE149" s="368"/>
      <c r="AF149" s="368"/>
      <c r="AG149" s="368"/>
      <c r="AH149" s="368"/>
      <c r="AI149" s="368"/>
      <c r="AJ149" s="368"/>
      <c r="AK149" s="373"/>
      <c r="AL149" s="368"/>
      <c r="AM149" s="373"/>
      <c r="AN149" s="373"/>
      <c r="AO149" s="373"/>
      <c r="AP149" s="373"/>
      <c r="AQ149" s="373"/>
      <c r="AR149" s="373"/>
      <c r="AS149" s="373"/>
      <c r="AT149" s="373"/>
      <c r="AU149" s="373"/>
      <c r="AV149" s="373"/>
      <c r="AW149" s="373"/>
      <c r="AX149" s="373"/>
      <c r="AY149" s="373"/>
      <c r="AZ149" s="373"/>
      <c r="BA149" s="373"/>
      <c r="BB149" s="373"/>
      <c r="BC149" s="374">
        <f t="shared" si="75"/>
        <v>0</v>
      </c>
      <c r="BD149" s="373"/>
      <c r="BE149" s="373"/>
      <c r="BF149" s="373"/>
      <c r="BG149" s="373"/>
      <c r="BH149" s="373"/>
      <c r="BI149" s="373"/>
      <c r="BJ149" s="373"/>
      <c r="BK149" s="373"/>
      <c r="BL149" s="373"/>
      <c r="BM149" s="373"/>
      <c r="BN149" s="373"/>
      <c r="BO149" s="373"/>
      <c r="BP149" s="373"/>
      <c r="BQ149" s="373"/>
      <c r="BR149" s="373"/>
      <c r="BS149" s="374">
        <f t="shared" si="62"/>
        <v>0</v>
      </c>
      <c r="BT149" s="374">
        <f t="shared" si="58"/>
        <v>0</v>
      </c>
      <c r="BU149" s="374">
        <f t="shared" si="58"/>
        <v>0</v>
      </c>
      <c r="BV149" s="374">
        <f t="shared" si="58"/>
        <v>0</v>
      </c>
      <c r="BW149" s="374">
        <f t="shared" si="58"/>
        <v>0</v>
      </c>
      <c r="BX149" s="374">
        <f t="shared" si="59"/>
        <v>0</v>
      </c>
      <c r="BY149" s="374">
        <f t="shared" si="59"/>
        <v>0</v>
      </c>
      <c r="BZ149" s="374">
        <f t="shared" si="59"/>
        <v>0</v>
      </c>
      <c r="CA149" s="374">
        <f t="shared" si="59"/>
        <v>0</v>
      </c>
      <c r="CB149" s="374">
        <f t="shared" si="59"/>
        <v>0</v>
      </c>
      <c r="CC149" s="374">
        <f t="shared" si="59"/>
        <v>0</v>
      </c>
      <c r="CD149" s="374">
        <f t="shared" si="59"/>
        <v>0</v>
      </c>
      <c r="CE149" s="374">
        <f t="shared" si="59"/>
        <v>0</v>
      </c>
      <c r="CF149" s="374">
        <f t="shared" si="59"/>
        <v>0</v>
      </c>
      <c r="CG149" s="374">
        <f t="shared" si="63"/>
        <v>0</v>
      </c>
      <c r="CH149" s="374">
        <f t="shared" si="63"/>
        <v>0</v>
      </c>
      <c r="CI149" s="374">
        <f t="shared" si="63"/>
        <v>0</v>
      </c>
      <c r="CJ149" s="368"/>
      <c r="CK149" s="368"/>
      <c r="CL149" s="373"/>
      <c r="CM149" s="375"/>
      <c r="CN149" s="371" t="s">
        <v>176</v>
      </c>
      <c r="CO149" s="373"/>
      <c r="CP149" s="373"/>
      <c r="CQ149" s="374">
        <f t="shared" si="64"/>
        <v>0</v>
      </c>
      <c r="CR149" s="373"/>
      <c r="CS149" s="373"/>
      <c r="CT149" s="374">
        <f t="shared" si="65"/>
        <v>0</v>
      </c>
      <c r="CU149" s="375"/>
      <c r="CV149" s="368"/>
      <c r="CW149" s="368"/>
      <c r="CX149" s="368"/>
      <c r="CY149" s="368"/>
      <c r="CZ149" s="368"/>
      <c r="DA149" s="368"/>
      <c r="DB149" s="368"/>
      <c r="DC149" s="368"/>
      <c r="DD149" s="368"/>
      <c r="DE149" s="368"/>
      <c r="DF149" s="368"/>
      <c r="DG149" s="375"/>
      <c r="DH149" s="371" t="s">
        <v>176</v>
      </c>
      <c r="DI149" s="373"/>
      <c r="DJ149" s="373"/>
      <c r="DK149" s="374">
        <f t="shared" si="85"/>
        <v>0</v>
      </c>
      <c r="DL149" s="373"/>
      <c r="DM149" s="373"/>
      <c r="DN149" s="374">
        <f t="shared" si="66"/>
        <v>0</v>
      </c>
      <c r="DO149" s="368"/>
      <c r="DP149" s="371" t="str">
        <f t="shared" si="76"/>
        <v/>
      </c>
      <c r="DQ149" s="374">
        <f t="shared" si="77"/>
        <v>0</v>
      </c>
      <c r="DR149" s="374">
        <f t="shared" si="67"/>
        <v>0</v>
      </c>
      <c r="DS149" s="374">
        <f t="shared" si="68"/>
        <v>0</v>
      </c>
      <c r="DT149" s="374">
        <f t="shared" si="78"/>
        <v>0</v>
      </c>
      <c r="DU149" s="374">
        <f t="shared" si="79"/>
        <v>0</v>
      </c>
      <c r="DV149" s="374">
        <f>Deduct_dependent * COUNTIFS(Part_8!$A:$A, $EV149)</f>
        <v>0</v>
      </c>
      <c r="DW149" s="374">
        <f t="shared" si="69"/>
        <v>0</v>
      </c>
      <c r="DX149" s="374">
        <f t="shared" si="70"/>
        <v>0</v>
      </c>
      <c r="DY149" s="374">
        <f t="shared" si="71"/>
        <v>0</v>
      </c>
      <c r="DZ149" s="374">
        <f t="shared" si="72"/>
        <v>0</v>
      </c>
      <c r="EA149" s="373"/>
      <c r="EB149" s="373"/>
      <c r="EC149" s="373"/>
      <c r="ED149" s="374" t="str">
        <f t="shared" si="80"/>
        <v/>
      </c>
      <c r="EE149" s="374"/>
      <c r="EF149" s="374" t="str">
        <f>IF(AND($AN149 = "", $AO149 = "", $AP149 = "", $AQ149 = "", $AR149 = "", $AS149 = "", $AT149 = "", $AU149 = "", $AV149 = "", $AW149 = "", $AX149 = "", $AY149 = "", $AZ149 = "", $BA149 = "", $BB149 = "",
$BD149= "", $BE149 = "", $BF149 = "", $BG149 = "", $BH149 = "", $BI149 = "", $BJ149 = "", $BK149 = "", $BL149 = "", $BM149 = "", $BN149 = "", $BO149 = "", $BP149 = "", $BQ149 = "", $BR149 = ""), "",
IF($DZ149 &lt;= Claim_for_Reimbursement_CAT!$F$24, Claim_for_Reimbursement_CAT!$H$24,
IF(AND($DZ149 &gt;= Claim_for_Reimbursement_CAT!$D$25, $DZ149 &lt;= Claim_for_Reimbursement_CAT!$F$25), Claim_for_Reimbursement_CAT!$H$25,
IF(AND($DZ149 &gt;= Claim_for_Reimbursement_CAT!$D$26, $DZ149 &lt;= Claim_for_Reimbursement_CAT!$F$26), Claim_for_Reimbursement_CAT!$H$26,
IF(AND($DZ149 &gt;= Claim_for_Reimbursement_CAT!$D$27, $DZ149 &lt;= Claim_for_Reimbursement_CAT!$F$27), Claim_for_Reimbursement_CAT!$H$27,
IF(AND($DZ149 &gt;= Claim_for_Reimbursement_CAT!$D$28, $DZ149 &lt;= Claim_for_Reimbursement_CAT!$F$28), Claim_for_Reimbursement_CAT!$H$28,
IF(AND($DZ149 &gt;= Claim_for_Reimbursement_CAT!$D$29, $DZ149 &lt;= Claim_for_Reimbursement_CAT!$F$29), Claim_for_Reimbursement_CAT!$H$29,
IF(AND($DZ149 &gt;= Claim_for_Reimbursement_CAT!$D$30, $DZ149 &lt;= Claim_for_Reimbursement_CAT!$F$30), Claim_for_Reimbursement_CAT!$H$30,
IF(AND($DZ149 &gt;= Claim_for_Reimbursement_CAT!$D$31, $DZ149 &lt;= Claim_for_Reimbursement_CAT!$F$31), Claim_for_Reimbursement_CAT!$H$31,
IF(AND($DZ149 &gt;= Claim_for_Reimbursement_CAT!$D$32, $DZ149 &lt;= Claim_for_Reimbursement_CAT!$F$32), Claim_for_Reimbursement_CAT!$H$32,
IF(AND($DZ149 &gt;= Claim_for_Reimbursement_CAT!$D$33, $DZ149 &lt;= Claim_for_Reimbursement_CAT!$F$33), Claim_for_Reimbursement_CAT!$H$33,
IF(AND($DZ149 &gt;= Claim_for_Reimbursement_CAT!$D$34, $DZ149 &lt;= Claim_for_Reimbursement_CAT!$F$34), Claim_for_Reimbursement_CAT!$H$34, Claim_for_Reimbursement_CAT!$H$35))))))))))))</f>
        <v/>
      </c>
      <c r="EG149" s="373"/>
      <c r="EH149" s="373"/>
      <c r="EI149" s="373"/>
      <c r="EJ149" s="373"/>
      <c r="EK149" s="373"/>
      <c r="EL149" s="368"/>
      <c r="EM149" s="373"/>
      <c r="EN149" s="373"/>
      <c r="ES149" s="376" t="str">
        <f t="shared" si="73"/>
        <v/>
      </c>
      <c r="ET149" s="377" t="str">
        <f t="shared" si="81"/>
        <v xml:space="preserve">    </v>
      </c>
      <c r="EU149" s="377" t="str">
        <f t="shared" si="82"/>
        <v/>
      </c>
      <c r="EV149" s="377" t="str">
        <f t="shared" si="83"/>
        <v xml:space="preserve">144   </v>
      </c>
      <c r="EW149" s="378" t="str">
        <f>IF($H149 = "", "",
IF(OR($H149 = Lists_and_controls!$AO$9, $H149 = Lists_and_controls!$AO$11, $H149 = Lists_and_controls!$AO$14, $H149 = Lists_and_controls!$AO$16), MAX(Day_30),
IF(OR($H149 = Lists_and_controls!$AO$6, $H149 = Lists_and_controls!$AO$8, $H149 = Lists_and_controls!$AO$10, $H149 = Lists_and_controls!$AO$12, $H149 = Lists_and_controls!$AO$13, $H149 = Lists_and_controls!$AO$15, $H149 = Lists_and_controls!$AO$17), MAX(Day_31),
IF($H149 = Lists_and_controls!$AO$7, IF(INDEX(Leap_Year_YN, MATCH($G149, Year_2, 0)) = 1, MAX(Day_Feb_LY), MAX(Day_Feb) )))))</f>
        <v/>
      </c>
      <c r="EX149" s="377" t="str">
        <f t="shared" si="84"/>
        <v xml:space="preserve">  </v>
      </c>
      <c r="EY149" s="378"/>
    </row>
    <row r="150" spans="1:155" s="321" customFormat="1" ht="14" hidden="1" x14ac:dyDescent="0.3">
      <c r="A150" s="367">
        <v>145</v>
      </c>
      <c r="B150" s="368"/>
      <c r="C150" s="368"/>
      <c r="D150" s="368"/>
      <c r="E150" s="368"/>
      <c r="F150" s="368"/>
      <c r="G150" s="368"/>
      <c r="H150" s="368"/>
      <c r="I150" s="368"/>
      <c r="J150" s="369" t="str">
        <f t="shared" si="60"/>
        <v/>
      </c>
      <c r="K150" s="370" t="str">
        <f t="shared" si="61"/>
        <v/>
      </c>
      <c r="L150" s="368"/>
      <c r="M150" s="368"/>
      <c r="N150" s="368"/>
      <c r="O150" s="368"/>
      <c r="P150" s="368"/>
      <c r="Q150" s="368"/>
      <c r="R150" s="368"/>
      <c r="S150" s="371" t="str">
        <f t="shared" si="74"/>
        <v/>
      </c>
      <c r="T150" s="368"/>
      <c r="U150" s="368"/>
      <c r="V150" s="372"/>
      <c r="W150" s="372"/>
      <c r="X150" s="368"/>
      <c r="Y150" s="372"/>
      <c r="Z150" s="368"/>
      <c r="AA150" s="368"/>
      <c r="AB150" s="368"/>
      <c r="AC150" s="368"/>
      <c r="AD150" s="368"/>
      <c r="AE150" s="368"/>
      <c r="AF150" s="368"/>
      <c r="AG150" s="368"/>
      <c r="AH150" s="368"/>
      <c r="AI150" s="368"/>
      <c r="AJ150" s="368"/>
      <c r="AK150" s="373"/>
      <c r="AL150" s="368"/>
      <c r="AM150" s="373"/>
      <c r="AN150" s="373"/>
      <c r="AO150" s="373"/>
      <c r="AP150" s="373"/>
      <c r="AQ150" s="373"/>
      <c r="AR150" s="373"/>
      <c r="AS150" s="373"/>
      <c r="AT150" s="373"/>
      <c r="AU150" s="373"/>
      <c r="AV150" s="373"/>
      <c r="AW150" s="373"/>
      <c r="AX150" s="373"/>
      <c r="AY150" s="373"/>
      <c r="AZ150" s="373"/>
      <c r="BA150" s="373"/>
      <c r="BB150" s="373"/>
      <c r="BC150" s="374">
        <f t="shared" si="75"/>
        <v>0</v>
      </c>
      <c r="BD150" s="373"/>
      <c r="BE150" s="373"/>
      <c r="BF150" s="373"/>
      <c r="BG150" s="373"/>
      <c r="BH150" s="373"/>
      <c r="BI150" s="373"/>
      <c r="BJ150" s="373"/>
      <c r="BK150" s="373"/>
      <c r="BL150" s="373"/>
      <c r="BM150" s="373"/>
      <c r="BN150" s="373"/>
      <c r="BO150" s="373"/>
      <c r="BP150" s="373"/>
      <c r="BQ150" s="373"/>
      <c r="BR150" s="373"/>
      <c r="BS150" s="374">
        <f t="shared" si="62"/>
        <v>0</v>
      </c>
      <c r="BT150" s="374">
        <f t="shared" si="58"/>
        <v>0</v>
      </c>
      <c r="BU150" s="374">
        <f t="shared" si="58"/>
        <v>0</v>
      </c>
      <c r="BV150" s="374">
        <f t="shared" si="58"/>
        <v>0</v>
      </c>
      <c r="BW150" s="374">
        <f t="shared" si="58"/>
        <v>0</v>
      </c>
      <c r="BX150" s="374">
        <f t="shared" si="59"/>
        <v>0</v>
      </c>
      <c r="BY150" s="374">
        <f t="shared" si="59"/>
        <v>0</v>
      </c>
      <c r="BZ150" s="374">
        <f t="shared" si="59"/>
        <v>0</v>
      </c>
      <c r="CA150" s="374">
        <f t="shared" si="59"/>
        <v>0</v>
      </c>
      <c r="CB150" s="374">
        <f t="shared" si="59"/>
        <v>0</v>
      </c>
      <c r="CC150" s="374">
        <f t="shared" si="59"/>
        <v>0</v>
      </c>
      <c r="CD150" s="374">
        <f t="shared" si="59"/>
        <v>0</v>
      </c>
      <c r="CE150" s="374">
        <f t="shared" si="59"/>
        <v>0</v>
      </c>
      <c r="CF150" s="374">
        <f t="shared" si="59"/>
        <v>0</v>
      </c>
      <c r="CG150" s="374">
        <f t="shared" si="63"/>
        <v>0</v>
      </c>
      <c r="CH150" s="374">
        <f t="shared" si="63"/>
        <v>0</v>
      </c>
      <c r="CI150" s="374">
        <f t="shared" si="63"/>
        <v>0</v>
      </c>
      <c r="CJ150" s="368"/>
      <c r="CK150" s="368"/>
      <c r="CL150" s="373"/>
      <c r="CM150" s="375"/>
      <c r="CN150" s="371" t="s">
        <v>176</v>
      </c>
      <c r="CO150" s="373"/>
      <c r="CP150" s="373"/>
      <c r="CQ150" s="374">
        <f t="shared" si="64"/>
        <v>0</v>
      </c>
      <c r="CR150" s="373"/>
      <c r="CS150" s="373"/>
      <c r="CT150" s="374">
        <f t="shared" si="65"/>
        <v>0</v>
      </c>
      <c r="CU150" s="375"/>
      <c r="CV150" s="368"/>
      <c r="CW150" s="368"/>
      <c r="CX150" s="368"/>
      <c r="CY150" s="368"/>
      <c r="CZ150" s="368"/>
      <c r="DA150" s="368"/>
      <c r="DB150" s="368"/>
      <c r="DC150" s="368"/>
      <c r="DD150" s="368"/>
      <c r="DE150" s="368"/>
      <c r="DF150" s="368"/>
      <c r="DG150" s="375"/>
      <c r="DH150" s="371" t="s">
        <v>176</v>
      </c>
      <c r="DI150" s="373"/>
      <c r="DJ150" s="373"/>
      <c r="DK150" s="374">
        <f t="shared" si="85"/>
        <v>0</v>
      </c>
      <c r="DL150" s="373"/>
      <c r="DM150" s="373"/>
      <c r="DN150" s="374">
        <f t="shared" si="66"/>
        <v>0</v>
      </c>
      <c r="DO150" s="368"/>
      <c r="DP150" s="371" t="str">
        <f t="shared" si="76"/>
        <v/>
      </c>
      <c r="DQ150" s="374">
        <f t="shared" si="77"/>
        <v>0</v>
      </c>
      <c r="DR150" s="374">
        <f t="shared" si="67"/>
        <v>0</v>
      </c>
      <c r="DS150" s="374">
        <f t="shared" si="68"/>
        <v>0</v>
      </c>
      <c r="DT150" s="374">
        <f t="shared" si="78"/>
        <v>0</v>
      </c>
      <c r="DU150" s="374">
        <f t="shared" si="79"/>
        <v>0</v>
      </c>
      <c r="DV150" s="374">
        <f>Deduct_dependent * COUNTIFS(Part_8!$A:$A, $EV150)</f>
        <v>0</v>
      </c>
      <c r="DW150" s="374">
        <f t="shared" si="69"/>
        <v>0</v>
      </c>
      <c r="DX150" s="374">
        <f t="shared" si="70"/>
        <v>0</v>
      </c>
      <c r="DY150" s="374">
        <f t="shared" si="71"/>
        <v>0</v>
      </c>
      <c r="DZ150" s="374">
        <f t="shared" si="72"/>
        <v>0</v>
      </c>
      <c r="EA150" s="373"/>
      <c r="EB150" s="373"/>
      <c r="EC150" s="373"/>
      <c r="ED150" s="374" t="str">
        <f t="shared" si="80"/>
        <v/>
      </c>
      <c r="EE150" s="374"/>
      <c r="EF150" s="374" t="str">
        <f>IF(AND($AN150 = "", $AO150 = "", $AP150 = "", $AQ150 = "", $AR150 = "", $AS150 = "", $AT150 = "", $AU150 = "", $AV150 = "", $AW150 = "", $AX150 = "", $AY150 = "", $AZ150 = "", $BA150 = "", $BB150 = "",
$BD150= "", $BE150 = "", $BF150 = "", $BG150 = "", $BH150 = "", $BI150 = "", $BJ150 = "", $BK150 = "", $BL150 = "", $BM150 = "", $BN150 = "", $BO150 = "", $BP150 = "", $BQ150 = "", $BR150 = ""), "",
IF($DZ150 &lt;= Claim_for_Reimbursement_CAT!$F$24, Claim_for_Reimbursement_CAT!$H$24,
IF(AND($DZ150 &gt;= Claim_for_Reimbursement_CAT!$D$25, $DZ150 &lt;= Claim_for_Reimbursement_CAT!$F$25), Claim_for_Reimbursement_CAT!$H$25,
IF(AND($DZ150 &gt;= Claim_for_Reimbursement_CAT!$D$26, $DZ150 &lt;= Claim_for_Reimbursement_CAT!$F$26), Claim_for_Reimbursement_CAT!$H$26,
IF(AND($DZ150 &gt;= Claim_for_Reimbursement_CAT!$D$27, $DZ150 &lt;= Claim_for_Reimbursement_CAT!$F$27), Claim_for_Reimbursement_CAT!$H$27,
IF(AND($DZ150 &gt;= Claim_for_Reimbursement_CAT!$D$28, $DZ150 &lt;= Claim_for_Reimbursement_CAT!$F$28), Claim_for_Reimbursement_CAT!$H$28,
IF(AND($DZ150 &gt;= Claim_for_Reimbursement_CAT!$D$29, $DZ150 &lt;= Claim_for_Reimbursement_CAT!$F$29), Claim_for_Reimbursement_CAT!$H$29,
IF(AND($DZ150 &gt;= Claim_for_Reimbursement_CAT!$D$30, $DZ150 &lt;= Claim_for_Reimbursement_CAT!$F$30), Claim_for_Reimbursement_CAT!$H$30,
IF(AND($DZ150 &gt;= Claim_for_Reimbursement_CAT!$D$31, $DZ150 &lt;= Claim_for_Reimbursement_CAT!$F$31), Claim_for_Reimbursement_CAT!$H$31,
IF(AND($DZ150 &gt;= Claim_for_Reimbursement_CAT!$D$32, $DZ150 &lt;= Claim_for_Reimbursement_CAT!$F$32), Claim_for_Reimbursement_CAT!$H$32,
IF(AND($DZ150 &gt;= Claim_for_Reimbursement_CAT!$D$33, $DZ150 &lt;= Claim_for_Reimbursement_CAT!$F$33), Claim_for_Reimbursement_CAT!$H$33,
IF(AND($DZ150 &gt;= Claim_for_Reimbursement_CAT!$D$34, $DZ150 &lt;= Claim_for_Reimbursement_CAT!$F$34), Claim_for_Reimbursement_CAT!$H$34, Claim_for_Reimbursement_CAT!$H$35))))))))))))</f>
        <v/>
      </c>
      <c r="EG150" s="373"/>
      <c r="EH150" s="373"/>
      <c r="EI150" s="373"/>
      <c r="EJ150" s="373"/>
      <c r="EK150" s="373"/>
      <c r="EL150" s="368"/>
      <c r="EM150" s="373"/>
      <c r="EN150" s="373"/>
      <c r="ES150" s="376" t="str">
        <f t="shared" si="73"/>
        <v/>
      </c>
      <c r="ET150" s="377" t="str">
        <f t="shared" si="81"/>
        <v xml:space="preserve">    </v>
      </c>
      <c r="EU150" s="377" t="str">
        <f t="shared" si="82"/>
        <v/>
      </c>
      <c r="EV150" s="377" t="str">
        <f t="shared" si="83"/>
        <v xml:space="preserve">145   </v>
      </c>
      <c r="EW150" s="378" t="str">
        <f>IF($H150 = "", "",
IF(OR($H150 = Lists_and_controls!$AO$9, $H150 = Lists_and_controls!$AO$11, $H150 = Lists_and_controls!$AO$14, $H150 = Lists_and_controls!$AO$16), MAX(Day_30),
IF(OR($H150 = Lists_and_controls!$AO$6, $H150 = Lists_and_controls!$AO$8, $H150 = Lists_and_controls!$AO$10, $H150 = Lists_and_controls!$AO$12, $H150 = Lists_and_controls!$AO$13, $H150 = Lists_and_controls!$AO$15, $H150 = Lists_and_controls!$AO$17), MAX(Day_31),
IF($H150 = Lists_and_controls!$AO$7, IF(INDEX(Leap_Year_YN, MATCH($G150, Year_2, 0)) = 1, MAX(Day_Feb_LY), MAX(Day_Feb) )))))</f>
        <v/>
      </c>
      <c r="EX150" s="377" t="str">
        <f t="shared" si="84"/>
        <v xml:space="preserve">  </v>
      </c>
      <c r="EY150" s="378"/>
    </row>
    <row r="151" spans="1:155" s="321" customFormat="1" ht="14" hidden="1" x14ac:dyDescent="0.3">
      <c r="A151" s="367">
        <v>146</v>
      </c>
      <c r="B151" s="368"/>
      <c r="C151" s="368"/>
      <c r="D151" s="368"/>
      <c r="E151" s="368"/>
      <c r="F151" s="368"/>
      <c r="G151" s="368"/>
      <c r="H151" s="368"/>
      <c r="I151" s="368"/>
      <c r="J151" s="369" t="str">
        <f t="shared" si="60"/>
        <v/>
      </c>
      <c r="K151" s="370" t="str">
        <f t="shared" si="61"/>
        <v/>
      </c>
      <c r="L151" s="368"/>
      <c r="M151" s="368"/>
      <c r="N151" s="368"/>
      <c r="O151" s="368"/>
      <c r="P151" s="368"/>
      <c r="Q151" s="368"/>
      <c r="R151" s="368"/>
      <c r="S151" s="371" t="str">
        <f t="shared" si="74"/>
        <v/>
      </c>
      <c r="T151" s="368"/>
      <c r="U151" s="368"/>
      <c r="V151" s="372"/>
      <c r="W151" s="372"/>
      <c r="X151" s="368"/>
      <c r="Y151" s="372"/>
      <c r="Z151" s="368"/>
      <c r="AA151" s="368"/>
      <c r="AB151" s="368"/>
      <c r="AC151" s="368"/>
      <c r="AD151" s="368"/>
      <c r="AE151" s="368"/>
      <c r="AF151" s="368"/>
      <c r="AG151" s="368"/>
      <c r="AH151" s="368"/>
      <c r="AI151" s="368"/>
      <c r="AJ151" s="368"/>
      <c r="AK151" s="373"/>
      <c r="AL151" s="368"/>
      <c r="AM151" s="373"/>
      <c r="AN151" s="373"/>
      <c r="AO151" s="373"/>
      <c r="AP151" s="373"/>
      <c r="AQ151" s="373"/>
      <c r="AR151" s="373"/>
      <c r="AS151" s="373"/>
      <c r="AT151" s="373"/>
      <c r="AU151" s="373"/>
      <c r="AV151" s="373"/>
      <c r="AW151" s="373"/>
      <c r="AX151" s="373"/>
      <c r="AY151" s="373"/>
      <c r="AZ151" s="373"/>
      <c r="BA151" s="373"/>
      <c r="BB151" s="373"/>
      <c r="BC151" s="374">
        <f t="shared" si="75"/>
        <v>0</v>
      </c>
      <c r="BD151" s="373"/>
      <c r="BE151" s="373"/>
      <c r="BF151" s="373"/>
      <c r="BG151" s="373"/>
      <c r="BH151" s="373"/>
      <c r="BI151" s="373"/>
      <c r="BJ151" s="373"/>
      <c r="BK151" s="373"/>
      <c r="BL151" s="373"/>
      <c r="BM151" s="373"/>
      <c r="BN151" s="373"/>
      <c r="BO151" s="373"/>
      <c r="BP151" s="373"/>
      <c r="BQ151" s="373"/>
      <c r="BR151" s="373"/>
      <c r="BS151" s="374">
        <f t="shared" si="62"/>
        <v>0</v>
      </c>
      <c r="BT151" s="374">
        <f t="shared" si="58"/>
        <v>0</v>
      </c>
      <c r="BU151" s="374">
        <f t="shared" si="58"/>
        <v>0</v>
      </c>
      <c r="BV151" s="374">
        <f t="shared" si="58"/>
        <v>0</v>
      </c>
      <c r="BW151" s="374">
        <f t="shared" si="58"/>
        <v>0</v>
      </c>
      <c r="BX151" s="374">
        <f t="shared" si="59"/>
        <v>0</v>
      </c>
      <c r="BY151" s="374">
        <f t="shared" si="59"/>
        <v>0</v>
      </c>
      <c r="BZ151" s="374">
        <f t="shared" si="59"/>
        <v>0</v>
      </c>
      <c r="CA151" s="374">
        <f t="shared" si="59"/>
        <v>0</v>
      </c>
      <c r="CB151" s="374">
        <f t="shared" si="59"/>
        <v>0</v>
      </c>
      <c r="CC151" s="374">
        <f t="shared" si="59"/>
        <v>0</v>
      </c>
      <c r="CD151" s="374">
        <f t="shared" si="59"/>
        <v>0</v>
      </c>
      <c r="CE151" s="374">
        <f t="shared" si="59"/>
        <v>0</v>
      </c>
      <c r="CF151" s="374">
        <f t="shared" si="59"/>
        <v>0</v>
      </c>
      <c r="CG151" s="374">
        <f t="shared" si="63"/>
        <v>0</v>
      </c>
      <c r="CH151" s="374">
        <f t="shared" si="63"/>
        <v>0</v>
      </c>
      <c r="CI151" s="374">
        <f t="shared" si="63"/>
        <v>0</v>
      </c>
      <c r="CJ151" s="368"/>
      <c r="CK151" s="368"/>
      <c r="CL151" s="373"/>
      <c r="CM151" s="375"/>
      <c r="CN151" s="371" t="s">
        <v>176</v>
      </c>
      <c r="CO151" s="373"/>
      <c r="CP151" s="373"/>
      <c r="CQ151" s="374">
        <f t="shared" si="64"/>
        <v>0</v>
      </c>
      <c r="CR151" s="373"/>
      <c r="CS151" s="373"/>
      <c r="CT151" s="374">
        <f t="shared" si="65"/>
        <v>0</v>
      </c>
      <c r="CU151" s="375"/>
      <c r="CV151" s="368"/>
      <c r="CW151" s="368"/>
      <c r="CX151" s="368"/>
      <c r="CY151" s="368"/>
      <c r="CZ151" s="368"/>
      <c r="DA151" s="368"/>
      <c r="DB151" s="368"/>
      <c r="DC151" s="368"/>
      <c r="DD151" s="368"/>
      <c r="DE151" s="368"/>
      <c r="DF151" s="368"/>
      <c r="DG151" s="375"/>
      <c r="DH151" s="371" t="s">
        <v>176</v>
      </c>
      <c r="DI151" s="373"/>
      <c r="DJ151" s="373"/>
      <c r="DK151" s="374">
        <f t="shared" si="85"/>
        <v>0</v>
      </c>
      <c r="DL151" s="373"/>
      <c r="DM151" s="373"/>
      <c r="DN151" s="374">
        <f t="shared" si="66"/>
        <v>0</v>
      </c>
      <c r="DO151" s="368"/>
      <c r="DP151" s="371" t="str">
        <f t="shared" si="76"/>
        <v/>
      </c>
      <c r="DQ151" s="374">
        <f t="shared" si="77"/>
        <v>0</v>
      </c>
      <c r="DR151" s="374">
        <f t="shared" si="67"/>
        <v>0</v>
      </c>
      <c r="DS151" s="374">
        <f t="shared" si="68"/>
        <v>0</v>
      </c>
      <c r="DT151" s="374">
        <f t="shared" si="78"/>
        <v>0</v>
      </c>
      <c r="DU151" s="374">
        <f t="shared" si="79"/>
        <v>0</v>
      </c>
      <c r="DV151" s="374">
        <f>Deduct_dependent * COUNTIFS(Part_8!$A:$A, $EV151)</f>
        <v>0</v>
      </c>
      <c r="DW151" s="374">
        <f t="shared" si="69"/>
        <v>0</v>
      </c>
      <c r="DX151" s="374">
        <f t="shared" si="70"/>
        <v>0</v>
      </c>
      <c r="DY151" s="374">
        <f t="shared" si="71"/>
        <v>0</v>
      </c>
      <c r="DZ151" s="374">
        <f t="shared" si="72"/>
        <v>0</v>
      </c>
      <c r="EA151" s="373"/>
      <c r="EB151" s="373"/>
      <c r="EC151" s="373"/>
      <c r="ED151" s="374" t="str">
        <f t="shared" si="80"/>
        <v/>
      </c>
      <c r="EE151" s="374"/>
      <c r="EF151" s="374" t="str">
        <f>IF(AND($AN151 = "", $AO151 = "", $AP151 = "", $AQ151 = "", $AR151 = "", $AS151 = "", $AT151 = "", $AU151 = "", $AV151 = "", $AW151 = "", $AX151 = "", $AY151 = "", $AZ151 = "", $BA151 = "", $BB151 = "",
$BD151= "", $BE151 = "", $BF151 = "", $BG151 = "", $BH151 = "", $BI151 = "", $BJ151 = "", $BK151 = "", $BL151 = "", $BM151 = "", $BN151 = "", $BO151 = "", $BP151 = "", $BQ151 = "", $BR151 = ""), "",
IF($DZ151 &lt;= Claim_for_Reimbursement_CAT!$F$24, Claim_for_Reimbursement_CAT!$H$24,
IF(AND($DZ151 &gt;= Claim_for_Reimbursement_CAT!$D$25, $DZ151 &lt;= Claim_for_Reimbursement_CAT!$F$25), Claim_for_Reimbursement_CAT!$H$25,
IF(AND($DZ151 &gt;= Claim_for_Reimbursement_CAT!$D$26, $DZ151 &lt;= Claim_for_Reimbursement_CAT!$F$26), Claim_for_Reimbursement_CAT!$H$26,
IF(AND($DZ151 &gt;= Claim_for_Reimbursement_CAT!$D$27, $DZ151 &lt;= Claim_for_Reimbursement_CAT!$F$27), Claim_for_Reimbursement_CAT!$H$27,
IF(AND($DZ151 &gt;= Claim_for_Reimbursement_CAT!$D$28, $DZ151 &lt;= Claim_for_Reimbursement_CAT!$F$28), Claim_for_Reimbursement_CAT!$H$28,
IF(AND($DZ151 &gt;= Claim_for_Reimbursement_CAT!$D$29, $DZ151 &lt;= Claim_for_Reimbursement_CAT!$F$29), Claim_for_Reimbursement_CAT!$H$29,
IF(AND($DZ151 &gt;= Claim_for_Reimbursement_CAT!$D$30, $DZ151 &lt;= Claim_for_Reimbursement_CAT!$F$30), Claim_for_Reimbursement_CAT!$H$30,
IF(AND($DZ151 &gt;= Claim_for_Reimbursement_CAT!$D$31, $DZ151 &lt;= Claim_for_Reimbursement_CAT!$F$31), Claim_for_Reimbursement_CAT!$H$31,
IF(AND($DZ151 &gt;= Claim_for_Reimbursement_CAT!$D$32, $DZ151 &lt;= Claim_for_Reimbursement_CAT!$F$32), Claim_for_Reimbursement_CAT!$H$32,
IF(AND($DZ151 &gt;= Claim_for_Reimbursement_CAT!$D$33, $DZ151 &lt;= Claim_for_Reimbursement_CAT!$F$33), Claim_for_Reimbursement_CAT!$H$33,
IF(AND($DZ151 &gt;= Claim_for_Reimbursement_CAT!$D$34, $DZ151 &lt;= Claim_for_Reimbursement_CAT!$F$34), Claim_for_Reimbursement_CAT!$H$34, Claim_for_Reimbursement_CAT!$H$35))))))))))))</f>
        <v/>
      </c>
      <c r="EG151" s="373"/>
      <c r="EH151" s="373"/>
      <c r="EI151" s="373"/>
      <c r="EJ151" s="373"/>
      <c r="EK151" s="373"/>
      <c r="EL151" s="368"/>
      <c r="EM151" s="373"/>
      <c r="EN151" s="373"/>
      <c r="ES151" s="376" t="str">
        <f t="shared" si="73"/>
        <v/>
      </c>
      <c r="ET151" s="377" t="str">
        <f t="shared" si="81"/>
        <v xml:space="preserve">    </v>
      </c>
      <c r="EU151" s="377" t="str">
        <f t="shared" si="82"/>
        <v/>
      </c>
      <c r="EV151" s="377" t="str">
        <f t="shared" si="83"/>
        <v xml:space="preserve">146   </v>
      </c>
      <c r="EW151" s="378" t="str">
        <f>IF($H151 = "", "",
IF(OR($H151 = Lists_and_controls!$AO$9, $H151 = Lists_and_controls!$AO$11, $H151 = Lists_and_controls!$AO$14, $H151 = Lists_and_controls!$AO$16), MAX(Day_30),
IF(OR($H151 = Lists_and_controls!$AO$6, $H151 = Lists_and_controls!$AO$8, $H151 = Lists_and_controls!$AO$10, $H151 = Lists_and_controls!$AO$12, $H151 = Lists_and_controls!$AO$13, $H151 = Lists_and_controls!$AO$15, $H151 = Lists_and_controls!$AO$17), MAX(Day_31),
IF($H151 = Lists_and_controls!$AO$7, IF(INDEX(Leap_Year_YN, MATCH($G151, Year_2, 0)) = 1, MAX(Day_Feb_LY), MAX(Day_Feb) )))))</f>
        <v/>
      </c>
      <c r="EX151" s="377" t="str">
        <f t="shared" si="84"/>
        <v xml:space="preserve">  </v>
      </c>
      <c r="EY151" s="378"/>
    </row>
    <row r="152" spans="1:155" s="321" customFormat="1" ht="14" hidden="1" x14ac:dyDescent="0.3">
      <c r="A152" s="367">
        <v>147</v>
      </c>
      <c r="B152" s="368"/>
      <c r="C152" s="368"/>
      <c r="D152" s="368"/>
      <c r="E152" s="368"/>
      <c r="F152" s="368"/>
      <c r="G152" s="368"/>
      <c r="H152" s="368"/>
      <c r="I152" s="368"/>
      <c r="J152" s="369" t="str">
        <f t="shared" si="60"/>
        <v/>
      </c>
      <c r="K152" s="370" t="str">
        <f t="shared" si="61"/>
        <v/>
      </c>
      <c r="L152" s="368"/>
      <c r="M152" s="368"/>
      <c r="N152" s="368"/>
      <c r="O152" s="368"/>
      <c r="P152" s="368"/>
      <c r="Q152" s="368"/>
      <c r="R152" s="368"/>
      <c r="S152" s="371" t="str">
        <f t="shared" si="74"/>
        <v/>
      </c>
      <c r="T152" s="368"/>
      <c r="U152" s="368"/>
      <c r="V152" s="372"/>
      <c r="W152" s="372"/>
      <c r="X152" s="368"/>
      <c r="Y152" s="372"/>
      <c r="Z152" s="368"/>
      <c r="AA152" s="368"/>
      <c r="AB152" s="368"/>
      <c r="AC152" s="368"/>
      <c r="AD152" s="368"/>
      <c r="AE152" s="368"/>
      <c r="AF152" s="368"/>
      <c r="AG152" s="368"/>
      <c r="AH152" s="368"/>
      <c r="AI152" s="368"/>
      <c r="AJ152" s="368"/>
      <c r="AK152" s="373"/>
      <c r="AL152" s="368"/>
      <c r="AM152" s="373"/>
      <c r="AN152" s="373"/>
      <c r="AO152" s="373"/>
      <c r="AP152" s="373"/>
      <c r="AQ152" s="373"/>
      <c r="AR152" s="373"/>
      <c r="AS152" s="373"/>
      <c r="AT152" s="373"/>
      <c r="AU152" s="373"/>
      <c r="AV152" s="373"/>
      <c r="AW152" s="373"/>
      <c r="AX152" s="373"/>
      <c r="AY152" s="373"/>
      <c r="AZ152" s="373"/>
      <c r="BA152" s="373"/>
      <c r="BB152" s="373"/>
      <c r="BC152" s="374">
        <f t="shared" si="75"/>
        <v>0</v>
      </c>
      <c r="BD152" s="373"/>
      <c r="BE152" s="373"/>
      <c r="BF152" s="373"/>
      <c r="BG152" s="373"/>
      <c r="BH152" s="373"/>
      <c r="BI152" s="373"/>
      <c r="BJ152" s="373"/>
      <c r="BK152" s="373"/>
      <c r="BL152" s="373"/>
      <c r="BM152" s="373"/>
      <c r="BN152" s="373"/>
      <c r="BO152" s="373"/>
      <c r="BP152" s="373"/>
      <c r="BQ152" s="373"/>
      <c r="BR152" s="373"/>
      <c r="BS152" s="374">
        <f t="shared" si="62"/>
        <v>0</v>
      </c>
      <c r="BT152" s="374">
        <f t="shared" si="58"/>
        <v>0</v>
      </c>
      <c r="BU152" s="374">
        <f t="shared" si="58"/>
        <v>0</v>
      </c>
      <c r="BV152" s="374">
        <f t="shared" si="58"/>
        <v>0</v>
      </c>
      <c r="BW152" s="374">
        <f t="shared" si="58"/>
        <v>0</v>
      </c>
      <c r="BX152" s="374">
        <f t="shared" si="59"/>
        <v>0</v>
      </c>
      <c r="BY152" s="374">
        <f t="shared" si="59"/>
        <v>0</v>
      </c>
      <c r="BZ152" s="374">
        <f t="shared" si="59"/>
        <v>0</v>
      </c>
      <c r="CA152" s="374">
        <f t="shared" si="59"/>
        <v>0</v>
      </c>
      <c r="CB152" s="374">
        <f t="shared" si="59"/>
        <v>0</v>
      </c>
      <c r="CC152" s="374">
        <f t="shared" si="59"/>
        <v>0</v>
      </c>
      <c r="CD152" s="374">
        <f t="shared" si="59"/>
        <v>0</v>
      </c>
      <c r="CE152" s="374">
        <f t="shared" si="59"/>
        <v>0</v>
      </c>
      <c r="CF152" s="374">
        <f t="shared" si="59"/>
        <v>0</v>
      </c>
      <c r="CG152" s="374">
        <f t="shared" si="63"/>
        <v>0</v>
      </c>
      <c r="CH152" s="374">
        <f t="shared" si="63"/>
        <v>0</v>
      </c>
      <c r="CI152" s="374">
        <f t="shared" si="63"/>
        <v>0</v>
      </c>
      <c r="CJ152" s="368"/>
      <c r="CK152" s="368"/>
      <c r="CL152" s="373"/>
      <c r="CM152" s="375"/>
      <c r="CN152" s="371" t="s">
        <v>176</v>
      </c>
      <c r="CO152" s="373"/>
      <c r="CP152" s="373"/>
      <c r="CQ152" s="374">
        <f t="shared" si="64"/>
        <v>0</v>
      </c>
      <c r="CR152" s="373"/>
      <c r="CS152" s="373"/>
      <c r="CT152" s="374">
        <f t="shared" si="65"/>
        <v>0</v>
      </c>
      <c r="CU152" s="375"/>
      <c r="CV152" s="368"/>
      <c r="CW152" s="368"/>
      <c r="CX152" s="368"/>
      <c r="CY152" s="368"/>
      <c r="CZ152" s="368"/>
      <c r="DA152" s="368"/>
      <c r="DB152" s="368"/>
      <c r="DC152" s="368"/>
      <c r="DD152" s="368"/>
      <c r="DE152" s="368"/>
      <c r="DF152" s="368"/>
      <c r="DG152" s="375"/>
      <c r="DH152" s="371" t="s">
        <v>176</v>
      </c>
      <c r="DI152" s="373"/>
      <c r="DJ152" s="373"/>
      <c r="DK152" s="374">
        <f t="shared" si="85"/>
        <v>0</v>
      </c>
      <c r="DL152" s="373"/>
      <c r="DM152" s="373"/>
      <c r="DN152" s="374">
        <f t="shared" si="66"/>
        <v>0</v>
      </c>
      <c r="DO152" s="368"/>
      <c r="DP152" s="371" t="str">
        <f t="shared" si="76"/>
        <v/>
      </c>
      <c r="DQ152" s="374">
        <f t="shared" si="77"/>
        <v>0</v>
      </c>
      <c r="DR152" s="374">
        <f t="shared" si="67"/>
        <v>0</v>
      </c>
      <c r="DS152" s="374">
        <f t="shared" si="68"/>
        <v>0</v>
      </c>
      <c r="DT152" s="374">
        <f t="shared" si="78"/>
        <v>0</v>
      </c>
      <c r="DU152" s="374">
        <f t="shared" si="79"/>
        <v>0</v>
      </c>
      <c r="DV152" s="374">
        <f>Deduct_dependent * COUNTIFS(Part_8!$A:$A, $EV152)</f>
        <v>0</v>
      </c>
      <c r="DW152" s="374">
        <f t="shared" si="69"/>
        <v>0</v>
      </c>
      <c r="DX152" s="374">
        <f t="shared" si="70"/>
        <v>0</v>
      </c>
      <c r="DY152" s="374">
        <f t="shared" si="71"/>
        <v>0</v>
      </c>
      <c r="DZ152" s="374">
        <f t="shared" si="72"/>
        <v>0</v>
      </c>
      <c r="EA152" s="373"/>
      <c r="EB152" s="373"/>
      <c r="EC152" s="373"/>
      <c r="ED152" s="374" t="str">
        <f t="shared" si="80"/>
        <v/>
      </c>
      <c r="EE152" s="374"/>
      <c r="EF152" s="374" t="str">
        <f>IF(AND($AN152 = "", $AO152 = "", $AP152 = "", $AQ152 = "", $AR152 = "", $AS152 = "", $AT152 = "", $AU152 = "", $AV152 = "", $AW152 = "", $AX152 = "", $AY152 = "", $AZ152 = "", $BA152 = "", $BB152 = "",
$BD152= "", $BE152 = "", $BF152 = "", $BG152 = "", $BH152 = "", $BI152 = "", $BJ152 = "", $BK152 = "", $BL152 = "", $BM152 = "", $BN152 = "", $BO152 = "", $BP152 = "", $BQ152 = "", $BR152 = ""), "",
IF($DZ152 &lt;= Claim_for_Reimbursement_CAT!$F$24, Claim_for_Reimbursement_CAT!$H$24,
IF(AND($DZ152 &gt;= Claim_for_Reimbursement_CAT!$D$25, $DZ152 &lt;= Claim_for_Reimbursement_CAT!$F$25), Claim_for_Reimbursement_CAT!$H$25,
IF(AND($DZ152 &gt;= Claim_for_Reimbursement_CAT!$D$26, $DZ152 &lt;= Claim_for_Reimbursement_CAT!$F$26), Claim_for_Reimbursement_CAT!$H$26,
IF(AND($DZ152 &gt;= Claim_for_Reimbursement_CAT!$D$27, $DZ152 &lt;= Claim_for_Reimbursement_CAT!$F$27), Claim_for_Reimbursement_CAT!$H$27,
IF(AND($DZ152 &gt;= Claim_for_Reimbursement_CAT!$D$28, $DZ152 &lt;= Claim_for_Reimbursement_CAT!$F$28), Claim_for_Reimbursement_CAT!$H$28,
IF(AND($DZ152 &gt;= Claim_for_Reimbursement_CAT!$D$29, $DZ152 &lt;= Claim_for_Reimbursement_CAT!$F$29), Claim_for_Reimbursement_CAT!$H$29,
IF(AND($DZ152 &gt;= Claim_for_Reimbursement_CAT!$D$30, $DZ152 &lt;= Claim_for_Reimbursement_CAT!$F$30), Claim_for_Reimbursement_CAT!$H$30,
IF(AND($DZ152 &gt;= Claim_for_Reimbursement_CAT!$D$31, $DZ152 &lt;= Claim_for_Reimbursement_CAT!$F$31), Claim_for_Reimbursement_CAT!$H$31,
IF(AND($DZ152 &gt;= Claim_for_Reimbursement_CAT!$D$32, $DZ152 &lt;= Claim_for_Reimbursement_CAT!$F$32), Claim_for_Reimbursement_CAT!$H$32,
IF(AND($DZ152 &gt;= Claim_for_Reimbursement_CAT!$D$33, $DZ152 &lt;= Claim_for_Reimbursement_CAT!$F$33), Claim_for_Reimbursement_CAT!$H$33,
IF(AND($DZ152 &gt;= Claim_for_Reimbursement_CAT!$D$34, $DZ152 &lt;= Claim_for_Reimbursement_CAT!$F$34), Claim_for_Reimbursement_CAT!$H$34, Claim_for_Reimbursement_CAT!$H$35))))))))))))</f>
        <v/>
      </c>
      <c r="EG152" s="373"/>
      <c r="EH152" s="373"/>
      <c r="EI152" s="373"/>
      <c r="EJ152" s="373"/>
      <c r="EK152" s="373"/>
      <c r="EL152" s="368"/>
      <c r="EM152" s="373"/>
      <c r="EN152" s="373"/>
      <c r="ES152" s="376" t="str">
        <f t="shared" si="73"/>
        <v/>
      </c>
      <c r="ET152" s="377" t="str">
        <f t="shared" si="81"/>
        <v xml:space="preserve">    </v>
      </c>
      <c r="EU152" s="377" t="str">
        <f t="shared" si="82"/>
        <v/>
      </c>
      <c r="EV152" s="377" t="str">
        <f t="shared" si="83"/>
        <v xml:space="preserve">147   </v>
      </c>
      <c r="EW152" s="378" t="str">
        <f>IF($H152 = "", "",
IF(OR($H152 = Lists_and_controls!$AO$9, $H152 = Lists_and_controls!$AO$11, $H152 = Lists_and_controls!$AO$14, $H152 = Lists_and_controls!$AO$16), MAX(Day_30),
IF(OR($H152 = Lists_and_controls!$AO$6, $H152 = Lists_and_controls!$AO$8, $H152 = Lists_and_controls!$AO$10, $H152 = Lists_and_controls!$AO$12, $H152 = Lists_and_controls!$AO$13, $H152 = Lists_and_controls!$AO$15, $H152 = Lists_and_controls!$AO$17), MAX(Day_31),
IF($H152 = Lists_and_controls!$AO$7, IF(INDEX(Leap_Year_YN, MATCH($G152, Year_2, 0)) = 1, MAX(Day_Feb_LY), MAX(Day_Feb) )))))</f>
        <v/>
      </c>
      <c r="EX152" s="377" t="str">
        <f t="shared" si="84"/>
        <v xml:space="preserve">  </v>
      </c>
      <c r="EY152" s="378"/>
    </row>
    <row r="153" spans="1:155" s="321" customFormat="1" ht="14" hidden="1" x14ac:dyDescent="0.3">
      <c r="A153" s="367">
        <v>148</v>
      </c>
      <c r="B153" s="368"/>
      <c r="C153" s="368"/>
      <c r="D153" s="368"/>
      <c r="E153" s="368"/>
      <c r="F153" s="368"/>
      <c r="G153" s="368"/>
      <c r="H153" s="368"/>
      <c r="I153" s="368"/>
      <c r="J153" s="369" t="str">
        <f t="shared" si="60"/>
        <v/>
      </c>
      <c r="K153" s="370" t="str">
        <f t="shared" si="61"/>
        <v/>
      </c>
      <c r="L153" s="368"/>
      <c r="M153" s="368"/>
      <c r="N153" s="368"/>
      <c r="O153" s="368"/>
      <c r="P153" s="368"/>
      <c r="Q153" s="368"/>
      <c r="R153" s="368"/>
      <c r="S153" s="371" t="str">
        <f t="shared" si="74"/>
        <v/>
      </c>
      <c r="T153" s="368"/>
      <c r="U153" s="368"/>
      <c r="V153" s="372"/>
      <c r="W153" s="372"/>
      <c r="X153" s="368"/>
      <c r="Y153" s="372"/>
      <c r="Z153" s="368"/>
      <c r="AA153" s="368"/>
      <c r="AB153" s="368"/>
      <c r="AC153" s="368"/>
      <c r="AD153" s="368"/>
      <c r="AE153" s="368"/>
      <c r="AF153" s="368"/>
      <c r="AG153" s="368"/>
      <c r="AH153" s="368"/>
      <c r="AI153" s="368"/>
      <c r="AJ153" s="368"/>
      <c r="AK153" s="373"/>
      <c r="AL153" s="368"/>
      <c r="AM153" s="373"/>
      <c r="AN153" s="373"/>
      <c r="AO153" s="373"/>
      <c r="AP153" s="373"/>
      <c r="AQ153" s="373"/>
      <c r="AR153" s="373"/>
      <c r="AS153" s="373"/>
      <c r="AT153" s="373"/>
      <c r="AU153" s="373"/>
      <c r="AV153" s="373"/>
      <c r="AW153" s="373"/>
      <c r="AX153" s="373"/>
      <c r="AY153" s="373"/>
      <c r="AZ153" s="373"/>
      <c r="BA153" s="373"/>
      <c r="BB153" s="373"/>
      <c r="BC153" s="374">
        <f t="shared" si="75"/>
        <v>0</v>
      </c>
      <c r="BD153" s="373"/>
      <c r="BE153" s="373"/>
      <c r="BF153" s="373"/>
      <c r="BG153" s="373"/>
      <c r="BH153" s="373"/>
      <c r="BI153" s="373"/>
      <c r="BJ153" s="373"/>
      <c r="BK153" s="373"/>
      <c r="BL153" s="373"/>
      <c r="BM153" s="373"/>
      <c r="BN153" s="373"/>
      <c r="BO153" s="373"/>
      <c r="BP153" s="373"/>
      <c r="BQ153" s="373"/>
      <c r="BR153" s="373"/>
      <c r="BS153" s="374">
        <f t="shared" si="62"/>
        <v>0</v>
      </c>
      <c r="BT153" s="374">
        <f t="shared" si="58"/>
        <v>0</v>
      </c>
      <c r="BU153" s="374">
        <f t="shared" si="58"/>
        <v>0</v>
      </c>
      <c r="BV153" s="374">
        <f t="shared" si="58"/>
        <v>0</v>
      </c>
      <c r="BW153" s="374">
        <f t="shared" si="58"/>
        <v>0</v>
      </c>
      <c r="BX153" s="374">
        <f t="shared" si="59"/>
        <v>0</v>
      </c>
      <c r="BY153" s="374">
        <f t="shared" si="59"/>
        <v>0</v>
      </c>
      <c r="BZ153" s="374">
        <f t="shared" si="59"/>
        <v>0</v>
      </c>
      <c r="CA153" s="374">
        <f t="shared" si="59"/>
        <v>0</v>
      </c>
      <c r="CB153" s="374">
        <f t="shared" si="59"/>
        <v>0</v>
      </c>
      <c r="CC153" s="374">
        <f t="shared" si="59"/>
        <v>0</v>
      </c>
      <c r="CD153" s="374">
        <f t="shared" si="59"/>
        <v>0</v>
      </c>
      <c r="CE153" s="374">
        <f t="shared" si="59"/>
        <v>0</v>
      </c>
      <c r="CF153" s="374">
        <f t="shared" si="59"/>
        <v>0</v>
      </c>
      <c r="CG153" s="374">
        <f t="shared" si="63"/>
        <v>0</v>
      </c>
      <c r="CH153" s="374">
        <f t="shared" si="63"/>
        <v>0</v>
      </c>
      <c r="CI153" s="374">
        <f t="shared" si="63"/>
        <v>0</v>
      </c>
      <c r="CJ153" s="368"/>
      <c r="CK153" s="368"/>
      <c r="CL153" s="373"/>
      <c r="CM153" s="375"/>
      <c r="CN153" s="371" t="s">
        <v>176</v>
      </c>
      <c r="CO153" s="373"/>
      <c r="CP153" s="373"/>
      <c r="CQ153" s="374">
        <f t="shared" si="64"/>
        <v>0</v>
      </c>
      <c r="CR153" s="373"/>
      <c r="CS153" s="373"/>
      <c r="CT153" s="374">
        <f t="shared" si="65"/>
        <v>0</v>
      </c>
      <c r="CU153" s="375"/>
      <c r="CV153" s="368"/>
      <c r="CW153" s="368"/>
      <c r="CX153" s="368"/>
      <c r="CY153" s="368"/>
      <c r="CZ153" s="368"/>
      <c r="DA153" s="368"/>
      <c r="DB153" s="368"/>
      <c r="DC153" s="368"/>
      <c r="DD153" s="368"/>
      <c r="DE153" s="368"/>
      <c r="DF153" s="368"/>
      <c r="DG153" s="375"/>
      <c r="DH153" s="371" t="s">
        <v>176</v>
      </c>
      <c r="DI153" s="373"/>
      <c r="DJ153" s="373"/>
      <c r="DK153" s="374">
        <f t="shared" si="85"/>
        <v>0</v>
      </c>
      <c r="DL153" s="373"/>
      <c r="DM153" s="373"/>
      <c r="DN153" s="374">
        <f t="shared" si="66"/>
        <v>0</v>
      </c>
      <c r="DO153" s="368"/>
      <c r="DP153" s="371" t="str">
        <f t="shared" si="76"/>
        <v/>
      </c>
      <c r="DQ153" s="374">
        <f t="shared" si="77"/>
        <v>0</v>
      </c>
      <c r="DR153" s="374">
        <f t="shared" si="67"/>
        <v>0</v>
      </c>
      <c r="DS153" s="374">
        <f t="shared" si="68"/>
        <v>0</v>
      </c>
      <c r="DT153" s="374">
        <f t="shared" si="78"/>
        <v>0</v>
      </c>
      <c r="DU153" s="374">
        <f t="shared" si="79"/>
        <v>0</v>
      </c>
      <c r="DV153" s="374">
        <f>Deduct_dependent * COUNTIFS(Part_8!$A:$A, $EV153)</f>
        <v>0</v>
      </c>
      <c r="DW153" s="374">
        <f t="shared" si="69"/>
        <v>0</v>
      </c>
      <c r="DX153" s="374">
        <f t="shared" si="70"/>
        <v>0</v>
      </c>
      <c r="DY153" s="374">
        <f t="shared" si="71"/>
        <v>0</v>
      </c>
      <c r="DZ153" s="374">
        <f t="shared" si="72"/>
        <v>0</v>
      </c>
      <c r="EA153" s="373"/>
      <c r="EB153" s="373"/>
      <c r="EC153" s="373"/>
      <c r="ED153" s="374" t="str">
        <f t="shared" si="80"/>
        <v/>
      </c>
      <c r="EE153" s="374"/>
      <c r="EF153" s="374" t="str">
        <f>IF(AND($AN153 = "", $AO153 = "", $AP153 = "", $AQ153 = "", $AR153 = "", $AS153 = "", $AT153 = "", $AU153 = "", $AV153 = "", $AW153 = "", $AX153 = "", $AY153 = "", $AZ153 = "", $BA153 = "", $BB153 = "",
$BD153= "", $BE153 = "", $BF153 = "", $BG153 = "", $BH153 = "", $BI153 = "", $BJ153 = "", $BK153 = "", $BL153 = "", $BM153 = "", $BN153 = "", $BO153 = "", $BP153 = "", $BQ153 = "", $BR153 = ""), "",
IF($DZ153 &lt;= Claim_for_Reimbursement_CAT!$F$24, Claim_for_Reimbursement_CAT!$H$24,
IF(AND($DZ153 &gt;= Claim_for_Reimbursement_CAT!$D$25, $DZ153 &lt;= Claim_for_Reimbursement_CAT!$F$25), Claim_for_Reimbursement_CAT!$H$25,
IF(AND($DZ153 &gt;= Claim_for_Reimbursement_CAT!$D$26, $DZ153 &lt;= Claim_for_Reimbursement_CAT!$F$26), Claim_for_Reimbursement_CAT!$H$26,
IF(AND($DZ153 &gt;= Claim_for_Reimbursement_CAT!$D$27, $DZ153 &lt;= Claim_for_Reimbursement_CAT!$F$27), Claim_for_Reimbursement_CAT!$H$27,
IF(AND($DZ153 &gt;= Claim_for_Reimbursement_CAT!$D$28, $DZ153 &lt;= Claim_for_Reimbursement_CAT!$F$28), Claim_for_Reimbursement_CAT!$H$28,
IF(AND($DZ153 &gt;= Claim_for_Reimbursement_CAT!$D$29, $DZ153 &lt;= Claim_for_Reimbursement_CAT!$F$29), Claim_for_Reimbursement_CAT!$H$29,
IF(AND($DZ153 &gt;= Claim_for_Reimbursement_CAT!$D$30, $DZ153 &lt;= Claim_for_Reimbursement_CAT!$F$30), Claim_for_Reimbursement_CAT!$H$30,
IF(AND($DZ153 &gt;= Claim_for_Reimbursement_CAT!$D$31, $DZ153 &lt;= Claim_for_Reimbursement_CAT!$F$31), Claim_for_Reimbursement_CAT!$H$31,
IF(AND($DZ153 &gt;= Claim_for_Reimbursement_CAT!$D$32, $DZ153 &lt;= Claim_for_Reimbursement_CAT!$F$32), Claim_for_Reimbursement_CAT!$H$32,
IF(AND($DZ153 &gt;= Claim_for_Reimbursement_CAT!$D$33, $DZ153 &lt;= Claim_for_Reimbursement_CAT!$F$33), Claim_for_Reimbursement_CAT!$H$33,
IF(AND($DZ153 &gt;= Claim_for_Reimbursement_CAT!$D$34, $DZ153 &lt;= Claim_for_Reimbursement_CAT!$F$34), Claim_for_Reimbursement_CAT!$H$34, Claim_for_Reimbursement_CAT!$H$35))))))))))))</f>
        <v/>
      </c>
      <c r="EG153" s="373"/>
      <c r="EH153" s="373"/>
      <c r="EI153" s="373"/>
      <c r="EJ153" s="373"/>
      <c r="EK153" s="373"/>
      <c r="EL153" s="368"/>
      <c r="EM153" s="373"/>
      <c r="EN153" s="373"/>
      <c r="ES153" s="376" t="str">
        <f t="shared" si="73"/>
        <v/>
      </c>
      <c r="ET153" s="377" t="str">
        <f t="shared" si="81"/>
        <v xml:space="preserve">    </v>
      </c>
      <c r="EU153" s="377" t="str">
        <f t="shared" si="82"/>
        <v/>
      </c>
      <c r="EV153" s="377" t="str">
        <f t="shared" si="83"/>
        <v xml:space="preserve">148   </v>
      </c>
      <c r="EW153" s="378" t="str">
        <f>IF($H153 = "", "",
IF(OR($H153 = Lists_and_controls!$AO$9, $H153 = Lists_and_controls!$AO$11, $H153 = Lists_and_controls!$AO$14, $H153 = Lists_and_controls!$AO$16), MAX(Day_30),
IF(OR($H153 = Lists_and_controls!$AO$6, $H153 = Lists_and_controls!$AO$8, $H153 = Lists_and_controls!$AO$10, $H153 = Lists_and_controls!$AO$12, $H153 = Lists_and_controls!$AO$13, $H153 = Lists_and_controls!$AO$15, $H153 = Lists_and_controls!$AO$17), MAX(Day_31),
IF($H153 = Lists_and_controls!$AO$7, IF(INDEX(Leap_Year_YN, MATCH($G153, Year_2, 0)) = 1, MAX(Day_Feb_LY), MAX(Day_Feb) )))))</f>
        <v/>
      </c>
      <c r="EX153" s="377" t="str">
        <f t="shared" si="84"/>
        <v xml:space="preserve">  </v>
      </c>
      <c r="EY153" s="378"/>
    </row>
    <row r="154" spans="1:155" s="321" customFormat="1" ht="14" hidden="1" x14ac:dyDescent="0.3">
      <c r="A154" s="367">
        <v>149</v>
      </c>
      <c r="B154" s="368"/>
      <c r="C154" s="368"/>
      <c r="D154" s="368"/>
      <c r="E154" s="368"/>
      <c r="F154" s="368"/>
      <c r="G154" s="368"/>
      <c r="H154" s="368"/>
      <c r="I154" s="368"/>
      <c r="J154" s="369" t="str">
        <f t="shared" si="60"/>
        <v/>
      </c>
      <c r="K154" s="370" t="str">
        <f t="shared" si="61"/>
        <v/>
      </c>
      <c r="L154" s="368"/>
      <c r="M154" s="368"/>
      <c r="N154" s="368"/>
      <c r="O154" s="368"/>
      <c r="P154" s="368"/>
      <c r="Q154" s="368"/>
      <c r="R154" s="368"/>
      <c r="S154" s="371" t="str">
        <f t="shared" si="74"/>
        <v/>
      </c>
      <c r="T154" s="368"/>
      <c r="U154" s="368"/>
      <c r="V154" s="372"/>
      <c r="W154" s="372"/>
      <c r="X154" s="368"/>
      <c r="Y154" s="372"/>
      <c r="Z154" s="368"/>
      <c r="AA154" s="368"/>
      <c r="AB154" s="368"/>
      <c r="AC154" s="368"/>
      <c r="AD154" s="368"/>
      <c r="AE154" s="368"/>
      <c r="AF154" s="368"/>
      <c r="AG154" s="368"/>
      <c r="AH154" s="368"/>
      <c r="AI154" s="368"/>
      <c r="AJ154" s="368"/>
      <c r="AK154" s="373"/>
      <c r="AL154" s="368"/>
      <c r="AM154" s="373"/>
      <c r="AN154" s="373"/>
      <c r="AO154" s="373"/>
      <c r="AP154" s="373"/>
      <c r="AQ154" s="373"/>
      <c r="AR154" s="373"/>
      <c r="AS154" s="373"/>
      <c r="AT154" s="373"/>
      <c r="AU154" s="373"/>
      <c r="AV154" s="373"/>
      <c r="AW154" s="373"/>
      <c r="AX154" s="373"/>
      <c r="AY154" s="373"/>
      <c r="AZ154" s="373"/>
      <c r="BA154" s="373"/>
      <c r="BB154" s="373"/>
      <c r="BC154" s="374">
        <f t="shared" si="75"/>
        <v>0</v>
      </c>
      <c r="BD154" s="373"/>
      <c r="BE154" s="373"/>
      <c r="BF154" s="373"/>
      <c r="BG154" s="373"/>
      <c r="BH154" s="373"/>
      <c r="BI154" s="373"/>
      <c r="BJ154" s="373"/>
      <c r="BK154" s="373"/>
      <c r="BL154" s="373"/>
      <c r="BM154" s="373"/>
      <c r="BN154" s="373"/>
      <c r="BO154" s="373"/>
      <c r="BP154" s="373"/>
      <c r="BQ154" s="373"/>
      <c r="BR154" s="373"/>
      <c r="BS154" s="374">
        <f t="shared" si="62"/>
        <v>0</v>
      </c>
      <c r="BT154" s="374">
        <f t="shared" si="58"/>
        <v>0</v>
      </c>
      <c r="BU154" s="374">
        <f t="shared" si="58"/>
        <v>0</v>
      </c>
      <c r="BV154" s="374">
        <f t="shared" si="58"/>
        <v>0</v>
      </c>
      <c r="BW154" s="374">
        <f t="shared" si="58"/>
        <v>0</v>
      </c>
      <c r="BX154" s="374">
        <f t="shared" si="59"/>
        <v>0</v>
      </c>
      <c r="BY154" s="374">
        <f t="shared" si="59"/>
        <v>0</v>
      </c>
      <c r="BZ154" s="374">
        <f t="shared" si="59"/>
        <v>0</v>
      </c>
      <c r="CA154" s="374">
        <f t="shared" si="59"/>
        <v>0</v>
      </c>
      <c r="CB154" s="374">
        <f t="shared" si="59"/>
        <v>0</v>
      </c>
      <c r="CC154" s="374">
        <f t="shared" si="59"/>
        <v>0</v>
      </c>
      <c r="CD154" s="374">
        <f t="shared" si="59"/>
        <v>0</v>
      </c>
      <c r="CE154" s="374">
        <f t="shared" si="59"/>
        <v>0</v>
      </c>
      <c r="CF154" s="374">
        <f t="shared" si="59"/>
        <v>0</v>
      </c>
      <c r="CG154" s="374">
        <f t="shared" si="63"/>
        <v>0</v>
      </c>
      <c r="CH154" s="374">
        <f t="shared" si="63"/>
        <v>0</v>
      </c>
      <c r="CI154" s="374">
        <f t="shared" si="63"/>
        <v>0</v>
      </c>
      <c r="CJ154" s="368"/>
      <c r="CK154" s="368"/>
      <c r="CL154" s="373"/>
      <c r="CM154" s="375"/>
      <c r="CN154" s="371" t="s">
        <v>176</v>
      </c>
      <c r="CO154" s="373"/>
      <c r="CP154" s="373"/>
      <c r="CQ154" s="374">
        <f t="shared" si="64"/>
        <v>0</v>
      </c>
      <c r="CR154" s="373"/>
      <c r="CS154" s="373"/>
      <c r="CT154" s="374">
        <f t="shared" si="65"/>
        <v>0</v>
      </c>
      <c r="CU154" s="375"/>
      <c r="CV154" s="368"/>
      <c r="CW154" s="368"/>
      <c r="CX154" s="368"/>
      <c r="CY154" s="368"/>
      <c r="CZ154" s="368"/>
      <c r="DA154" s="368"/>
      <c r="DB154" s="368"/>
      <c r="DC154" s="368"/>
      <c r="DD154" s="368"/>
      <c r="DE154" s="368"/>
      <c r="DF154" s="368"/>
      <c r="DG154" s="375"/>
      <c r="DH154" s="371" t="s">
        <v>176</v>
      </c>
      <c r="DI154" s="373"/>
      <c r="DJ154" s="373"/>
      <c r="DK154" s="374">
        <f t="shared" si="85"/>
        <v>0</v>
      </c>
      <c r="DL154" s="373"/>
      <c r="DM154" s="373"/>
      <c r="DN154" s="374">
        <f t="shared" si="66"/>
        <v>0</v>
      </c>
      <c r="DO154" s="368"/>
      <c r="DP154" s="371" t="str">
        <f t="shared" si="76"/>
        <v/>
      </c>
      <c r="DQ154" s="374">
        <f t="shared" si="77"/>
        <v>0</v>
      </c>
      <c r="DR154" s="374">
        <f t="shared" si="67"/>
        <v>0</v>
      </c>
      <c r="DS154" s="374">
        <f t="shared" si="68"/>
        <v>0</v>
      </c>
      <c r="DT154" s="374">
        <f t="shared" si="78"/>
        <v>0</v>
      </c>
      <c r="DU154" s="374">
        <f t="shared" si="79"/>
        <v>0</v>
      </c>
      <c r="DV154" s="374">
        <f>Deduct_dependent * COUNTIFS(Part_8!$A:$A, $EV154)</f>
        <v>0</v>
      </c>
      <c r="DW154" s="374">
        <f t="shared" si="69"/>
        <v>0</v>
      </c>
      <c r="DX154" s="374">
        <f t="shared" si="70"/>
        <v>0</v>
      </c>
      <c r="DY154" s="374">
        <f t="shared" si="71"/>
        <v>0</v>
      </c>
      <c r="DZ154" s="374">
        <f t="shared" si="72"/>
        <v>0</v>
      </c>
      <c r="EA154" s="373"/>
      <c r="EB154" s="373"/>
      <c r="EC154" s="373"/>
      <c r="ED154" s="374" t="str">
        <f t="shared" si="80"/>
        <v/>
      </c>
      <c r="EE154" s="374"/>
      <c r="EF154" s="374" t="str">
        <f>IF(AND($AN154 = "", $AO154 = "", $AP154 = "", $AQ154 = "", $AR154 = "", $AS154 = "", $AT154 = "", $AU154 = "", $AV154 = "", $AW154 = "", $AX154 = "", $AY154 = "", $AZ154 = "", $BA154 = "", $BB154 = "",
$BD154= "", $BE154 = "", $BF154 = "", $BG154 = "", $BH154 = "", $BI154 = "", $BJ154 = "", $BK154 = "", $BL154 = "", $BM154 = "", $BN154 = "", $BO154 = "", $BP154 = "", $BQ154 = "", $BR154 = ""), "",
IF($DZ154 &lt;= Claim_for_Reimbursement_CAT!$F$24, Claim_for_Reimbursement_CAT!$H$24,
IF(AND($DZ154 &gt;= Claim_for_Reimbursement_CAT!$D$25, $DZ154 &lt;= Claim_for_Reimbursement_CAT!$F$25), Claim_for_Reimbursement_CAT!$H$25,
IF(AND($DZ154 &gt;= Claim_for_Reimbursement_CAT!$D$26, $DZ154 &lt;= Claim_for_Reimbursement_CAT!$F$26), Claim_for_Reimbursement_CAT!$H$26,
IF(AND($DZ154 &gt;= Claim_for_Reimbursement_CAT!$D$27, $DZ154 &lt;= Claim_for_Reimbursement_CAT!$F$27), Claim_for_Reimbursement_CAT!$H$27,
IF(AND($DZ154 &gt;= Claim_for_Reimbursement_CAT!$D$28, $DZ154 &lt;= Claim_for_Reimbursement_CAT!$F$28), Claim_for_Reimbursement_CAT!$H$28,
IF(AND($DZ154 &gt;= Claim_for_Reimbursement_CAT!$D$29, $DZ154 &lt;= Claim_for_Reimbursement_CAT!$F$29), Claim_for_Reimbursement_CAT!$H$29,
IF(AND($DZ154 &gt;= Claim_for_Reimbursement_CAT!$D$30, $DZ154 &lt;= Claim_for_Reimbursement_CAT!$F$30), Claim_for_Reimbursement_CAT!$H$30,
IF(AND($DZ154 &gt;= Claim_for_Reimbursement_CAT!$D$31, $DZ154 &lt;= Claim_for_Reimbursement_CAT!$F$31), Claim_for_Reimbursement_CAT!$H$31,
IF(AND($DZ154 &gt;= Claim_for_Reimbursement_CAT!$D$32, $DZ154 &lt;= Claim_for_Reimbursement_CAT!$F$32), Claim_for_Reimbursement_CAT!$H$32,
IF(AND($DZ154 &gt;= Claim_for_Reimbursement_CAT!$D$33, $DZ154 &lt;= Claim_for_Reimbursement_CAT!$F$33), Claim_for_Reimbursement_CAT!$H$33,
IF(AND($DZ154 &gt;= Claim_for_Reimbursement_CAT!$D$34, $DZ154 &lt;= Claim_for_Reimbursement_CAT!$F$34), Claim_for_Reimbursement_CAT!$H$34, Claim_for_Reimbursement_CAT!$H$35))))))))))))</f>
        <v/>
      </c>
      <c r="EG154" s="373"/>
      <c r="EH154" s="373"/>
      <c r="EI154" s="373"/>
      <c r="EJ154" s="373"/>
      <c r="EK154" s="373"/>
      <c r="EL154" s="368"/>
      <c r="EM154" s="373"/>
      <c r="EN154" s="373"/>
      <c r="ES154" s="376" t="str">
        <f t="shared" si="73"/>
        <v/>
      </c>
      <c r="ET154" s="377" t="str">
        <f t="shared" si="81"/>
        <v xml:space="preserve">    </v>
      </c>
      <c r="EU154" s="377" t="str">
        <f t="shared" si="82"/>
        <v/>
      </c>
      <c r="EV154" s="377" t="str">
        <f t="shared" si="83"/>
        <v xml:space="preserve">149   </v>
      </c>
      <c r="EW154" s="378" t="str">
        <f>IF($H154 = "", "",
IF(OR($H154 = Lists_and_controls!$AO$9, $H154 = Lists_and_controls!$AO$11, $H154 = Lists_and_controls!$AO$14, $H154 = Lists_and_controls!$AO$16), MAX(Day_30),
IF(OR($H154 = Lists_and_controls!$AO$6, $H154 = Lists_and_controls!$AO$8, $H154 = Lists_and_controls!$AO$10, $H154 = Lists_and_controls!$AO$12, $H154 = Lists_and_controls!$AO$13, $H154 = Lists_and_controls!$AO$15, $H154 = Lists_and_controls!$AO$17), MAX(Day_31),
IF($H154 = Lists_and_controls!$AO$7, IF(INDEX(Leap_Year_YN, MATCH($G154, Year_2, 0)) = 1, MAX(Day_Feb_LY), MAX(Day_Feb) )))))</f>
        <v/>
      </c>
      <c r="EX154" s="377" t="str">
        <f t="shared" si="84"/>
        <v xml:space="preserve">  </v>
      </c>
      <c r="EY154" s="378"/>
    </row>
    <row r="155" spans="1:155" s="321" customFormat="1" ht="14" hidden="1" x14ac:dyDescent="0.3">
      <c r="A155" s="367">
        <v>150</v>
      </c>
      <c r="B155" s="368"/>
      <c r="C155" s="368"/>
      <c r="D155" s="368"/>
      <c r="E155" s="368"/>
      <c r="F155" s="368"/>
      <c r="G155" s="368"/>
      <c r="H155" s="368"/>
      <c r="I155" s="368"/>
      <c r="J155" s="369" t="str">
        <f t="shared" si="60"/>
        <v/>
      </c>
      <c r="K155" s="370" t="str">
        <f t="shared" si="61"/>
        <v/>
      </c>
      <c r="L155" s="368"/>
      <c r="M155" s="368"/>
      <c r="N155" s="368"/>
      <c r="O155" s="368"/>
      <c r="P155" s="368"/>
      <c r="Q155" s="368"/>
      <c r="R155" s="368"/>
      <c r="S155" s="371" t="str">
        <f t="shared" si="74"/>
        <v/>
      </c>
      <c r="T155" s="368"/>
      <c r="U155" s="368"/>
      <c r="V155" s="372"/>
      <c r="W155" s="372"/>
      <c r="X155" s="368"/>
      <c r="Y155" s="372"/>
      <c r="Z155" s="368"/>
      <c r="AA155" s="368"/>
      <c r="AB155" s="368"/>
      <c r="AC155" s="368"/>
      <c r="AD155" s="368"/>
      <c r="AE155" s="368"/>
      <c r="AF155" s="368"/>
      <c r="AG155" s="368"/>
      <c r="AH155" s="368"/>
      <c r="AI155" s="368"/>
      <c r="AJ155" s="368"/>
      <c r="AK155" s="373"/>
      <c r="AL155" s="368"/>
      <c r="AM155" s="373"/>
      <c r="AN155" s="373"/>
      <c r="AO155" s="373"/>
      <c r="AP155" s="373"/>
      <c r="AQ155" s="373"/>
      <c r="AR155" s="373"/>
      <c r="AS155" s="373"/>
      <c r="AT155" s="373"/>
      <c r="AU155" s="373"/>
      <c r="AV155" s="373"/>
      <c r="AW155" s="373"/>
      <c r="AX155" s="373"/>
      <c r="AY155" s="373"/>
      <c r="AZ155" s="373"/>
      <c r="BA155" s="373"/>
      <c r="BB155" s="373"/>
      <c r="BC155" s="374">
        <f t="shared" si="75"/>
        <v>0</v>
      </c>
      <c r="BD155" s="373"/>
      <c r="BE155" s="373"/>
      <c r="BF155" s="373"/>
      <c r="BG155" s="373"/>
      <c r="BH155" s="373"/>
      <c r="BI155" s="373"/>
      <c r="BJ155" s="373"/>
      <c r="BK155" s="373"/>
      <c r="BL155" s="373"/>
      <c r="BM155" s="373"/>
      <c r="BN155" s="373"/>
      <c r="BO155" s="373"/>
      <c r="BP155" s="373"/>
      <c r="BQ155" s="373"/>
      <c r="BR155" s="373"/>
      <c r="BS155" s="374">
        <f t="shared" si="62"/>
        <v>0</v>
      </c>
      <c r="BT155" s="374">
        <f t="shared" si="58"/>
        <v>0</v>
      </c>
      <c r="BU155" s="374">
        <f t="shared" si="58"/>
        <v>0</v>
      </c>
      <c r="BV155" s="374">
        <f t="shared" si="58"/>
        <v>0</v>
      </c>
      <c r="BW155" s="374">
        <f t="shared" si="58"/>
        <v>0</v>
      </c>
      <c r="BX155" s="374">
        <f t="shared" si="59"/>
        <v>0</v>
      </c>
      <c r="BY155" s="374">
        <f t="shared" si="59"/>
        <v>0</v>
      </c>
      <c r="BZ155" s="374">
        <f t="shared" si="59"/>
        <v>0</v>
      </c>
      <c r="CA155" s="374">
        <f t="shared" si="59"/>
        <v>0</v>
      </c>
      <c r="CB155" s="374">
        <f t="shared" si="59"/>
        <v>0</v>
      </c>
      <c r="CC155" s="374">
        <f t="shared" si="59"/>
        <v>0</v>
      </c>
      <c r="CD155" s="374">
        <f t="shared" si="59"/>
        <v>0</v>
      </c>
      <c r="CE155" s="374">
        <f t="shared" si="59"/>
        <v>0</v>
      </c>
      <c r="CF155" s="374">
        <f t="shared" si="59"/>
        <v>0</v>
      </c>
      <c r="CG155" s="374">
        <f t="shared" si="63"/>
        <v>0</v>
      </c>
      <c r="CH155" s="374">
        <f t="shared" si="63"/>
        <v>0</v>
      </c>
      <c r="CI155" s="374">
        <f t="shared" si="63"/>
        <v>0</v>
      </c>
      <c r="CJ155" s="368"/>
      <c r="CK155" s="368"/>
      <c r="CL155" s="373"/>
      <c r="CM155" s="375"/>
      <c r="CN155" s="371" t="s">
        <v>176</v>
      </c>
      <c r="CO155" s="373"/>
      <c r="CP155" s="373"/>
      <c r="CQ155" s="374">
        <f t="shared" si="64"/>
        <v>0</v>
      </c>
      <c r="CR155" s="373"/>
      <c r="CS155" s="373"/>
      <c r="CT155" s="374">
        <f t="shared" si="65"/>
        <v>0</v>
      </c>
      <c r="CU155" s="375"/>
      <c r="CV155" s="368"/>
      <c r="CW155" s="368"/>
      <c r="CX155" s="368"/>
      <c r="CY155" s="368"/>
      <c r="CZ155" s="368"/>
      <c r="DA155" s="368"/>
      <c r="DB155" s="368"/>
      <c r="DC155" s="368"/>
      <c r="DD155" s="368"/>
      <c r="DE155" s="368"/>
      <c r="DF155" s="368"/>
      <c r="DG155" s="375"/>
      <c r="DH155" s="371" t="s">
        <v>176</v>
      </c>
      <c r="DI155" s="373"/>
      <c r="DJ155" s="373"/>
      <c r="DK155" s="374">
        <f t="shared" si="85"/>
        <v>0</v>
      </c>
      <c r="DL155" s="373"/>
      <c r="DM155" s="373"/>
      <c r="DN155" s="374">
        <f t="shared" si="66"/>
        <v>0</v>
      </c>
      <c r="DO155" s="368"/>
      <c r="DP155" s="371" t="str">
        <f t="shared" si="76"/>
        <v/>
      </c>
      <c r="DQ155" s="374">
        <f t="shared" si="77"/>
        <v>0</v>
      </c>
      <c r="DR155" s="374">
        <f t="shared" si="67"/>
        <v>0</v>
      </c>
      <c r="DS155" s="374">
        <f t="shared" si="68"/>
        <v>0</v>
      </c>
      <c r="DT155" s="374">
        <f t="shared" si="78"/>
        <v>0</v>
      </c>
      <c r="DU155" s="374">
        <f t="shared" si="79"/>
        <v>0</v>
      </c>
      <c r="DV155" s="374">
        <f>Deduct_dependent * COUNTIFS(Part_8!$A:$A, $EV155)</f>
        <v>0</v>
      </c>
      <c r="DW155" s="374">
        <f t="shared" si="69"/>
        <v>0</v>
      </c>
      <c r="DX155" s="374">
        <f t="shared" si="70"/>
        <v>0</v>
      </c>
      <c r="DY155" s="374">
        <f t="shared" si="71"/>
        <v>0</v>
      </c>
      <c r="DZ155" s="374">
        <f t="shared" si="72"/>
        <v>0</v>
      </c>
      <c r="EA155" s="373"/>
      <c r="EB155" s="373"/>
      <c r="EC155" s="373"/>
      <c r="ED155" s="374" t="str">
        <f t="shared" si="80"/>
        <v/>
      </c>
      <c r="EE155" s="374"/>
      <c r="EF155" s="374" t="str">
        <f>IF(AND($AN155 = "", $AO155 = "", $AP155 = "", $AQ155 = "", $AR155 = "", $AS155 = "", $AT155 = "", $AU155 = "", $AV155 = "", $AW155 = "", $AX155 = "", $AY155 = "", $AZ155 = "", $BA155 = "", $BB155 = "",
$BD155= "", $BE155 = "", $BF155 = "", $BG155 = "", $BH155 = "", $BI155 = "", $BJ155 = "", $BK155 = "", $BL155 = "", $BM155 = "", $BN155 = "", $BO155 = "", $BP155 = "", $BQ155 = "", $BR155 = ""), "",
IF($DZ155 &lt;= Claim_for_Reimbursement_CAT!$F$24, Claim_for_Reimbursement_CAT!$H$24,
IF(AND($DZ155 &gt;= Claim_for_Reimbursement_CAT!$D$25, $DZ155 &lt;= Claim_for_Reimbursement_CAT!$F$25), Claim_for_Reimbursement_CAT!$H$25,
IF(AND($DZ155 &gt;= Claim_for_Reimbursement_CAT!$D$26, $DZ155 &lt;= Claim_for_Reimbursement_CAT!$F$26), Claim_for_Reimbursement_CAT!$H$26,
IF(AND($DZ155 &gt;= Claim_for_Reimbursement_CAT!$D$27, $DZ155 &lt;= Claim_for_Reimbursement_CAT!$F$27), Claim_for_Reimbursement_CAT!$H$27,
IF(AND($DZ155 &gt;= Claim_for_Reimbursement_CAT!$D$28, $DZ155 &lt;= Claim_for_Reimbursement_CAT!$F$28), Claim_for_Reimbursement_CAT!$H$28,
IF(AND($DZ155 &gt;= Claim_for_Reimbursement_CAT!$D$29, $DZ155 &lt;= Claim_for_Reimbursement_CAT!$F$29), Claim_for_Reimbursement_CAT!$H$29,
IF(AND($DZ155 &gt;= Claim_for_Reimbursement_CAT!$D$30, $DZ155 &lt;= Claim_for_Reimbursement_CAT!$F$30), Claim_for_Reimbursement_CAT!$H$30,
IF(AND($DZ155 &gt;= Claim_for_Reimbursement_CAT!$D$31, $DZ155 &lt;= Claim_for_Reimbursement_CAT!$F$31), Claim_for_Reimbursement_CAT!$H$31,
IF(AND($DZ155 &gt;= Claim_for_Reimbursement_CAT!$D$32, $DZ155 &lt;= Claim_for_Reimbursement_CAT!$F$32), Claim_for_Reimbursement_CAT!$H$32,
IF(AND($DZ155 &gt;= Claim_for_Reimbursement_CAT!$D$33, $DZ155 &lt;= Claim_for_Reimbursement_CAT!$F$33), Claim_for_Reimbursement_CAT!$H$33,
IF(AND($DZ155 &gt;= Claim_for_Reimbursement_CAT!$D$34, $DZ155 &lt;= Claim_for_Reimbursement_CAT!$F$34), Claim_for_Reimbursement_CAT!$H$34, Claim_for_Reimbursement_CAT!$H$35))))))))))))</f>
        <v/>
      </c>
      <c r="EG155" s="373"/>
      <c r="EH155" s="373"/>
      <c r="EI155" s="373"/>
      <c r="EJ155" s="373"/>
      <c r="EK155" s="373"/>
      <c r="EL155" s="368"/>
      <c r="EM155" s="373"/>
      <c r="EN155" s="373"/>
      <c r="ES155" s="376" t="str">
        <f t="shared" si="73"/>
        <v/>
      </c>
      <c r="ET155" s="377" t="str">
        <f t="shared" si="81"/>
        <v xml:space="preserve">    </v>
      </c>
      <c r="EU155" s="377" t="str">
        <f t="shared" si="82"/>
        <v/>
      </c>
      <c r="EV155" s="377" t="str">
        <f t="shared" si="83"/>
        <v xml:space="preserve">150   </v>
      </c>
      <c r="EW155" s="378" t="str">
        <f>IF($H155 = "", "",
IF(OR($H155 = Lists_and_controls!$AO$9, $H155 = Lists_and_controls!$AO$11, $H155 = Lists_and_controls!$AO$14, $H155 = Lists_and_controls!$AO$16), MAX(Day_30),
IF(OR($H155 = Lists_and_controls!$AO$6, $H155 = Lists_and_controls!$AO$8, $H155 = Lists_and_controls!$AO$10, $H155 = Lists_and_controls!$AO$12, $H155 = Lists_and_controls!$AO$13, $H155 = Lists_and_controls!$AO$15, $H155 = Lists_and_controls!$AO$17), MAX(Day_31),
IF($H155 = Lists_and_controls!$AO$7, IF(INDEX(Leap_Year_YN, MATCH($G155, Year_2, 0)) = 1, MAX(Day_Feb_LY), MAX(Day_Feb) )))))</f>
        <v/>
      </c>
      <c r="EX155" s="377" t="str">
        <f t="shared" si="84"/>
        <v xml:space="preserve">  </v>
      </c>
      <c r="EY155" s="378"/>
    </row>
    <row r="156" spans="1:155" s="321" customFormat="1" ht="14" hidden="1" x14ac:dyDescent="0.3">
      <c r="A156" s="367">
        <v>151</v>
      </c>
      <c r="B156" s="368"/>
      <c r="C156" s="368"/>
      <c r="D156" s="368"/>
      <c r="E156" s="368"/>
      <c r="F156" s="368"/>
      <c r="G156" s="368"/>
      <c r="H156" s="368"/>
      <c r="I156" s="368"/>
      <c r="J156" s="369" t="str">
        <f t="shared" si="60"/>
        <v/>
      </c>
      <c r="K156" s="370" t="str">
        <f t="shared" si="61"/>
        <v/>
      </c>
      <c r="L156" s="368"/>
      <c r="M156" s="368"/>
      <c r="N156" s="368"/>
      <c r="O156" s="368"/>
      <c r="P156" s="368"/>
      <c r="Q156" s="368"/>
      <c r="R156" s="368"/>
      <c r="S156" s="371" t="str">
        <f t="shared" si="74"/>
        <v/>
      </c>
      <c r="T156" s="368"/>
      <c r="U156" s="368"/>
      <c r="V156" s="372"/>
      <c r="W156" s="372"/>
      <c r="X156" s="368"/>
      <c r="Y156" s="372"/>
      <c r="Z156" s="368"/>
      <c r="AA156" s="368"/>
      <c r="AB156" s="368"/>
      <c r="AC156" s="368"/>
      <c r="AD156" s="368"/>
      <c r="AE156" s="368"/>
      <c r="AF156" s="368"/>
      <c r="AG156" s="368"/>
      <c r="AH156" s="368"/>
      <c r="AI156" s="368"/>
      <c r="AJ156" s="368"/>
      <c r="AK156" s="373"/>
      <c r="AL156" s="368"/>
      <c r="AM156" s="373"/>
      <c r="AN156" s="373"/>
      <c r="AO156" s="373"/>
      <c r="AP156" s="373"/>
      <c r="AQ156" s="373"/>
      <c r="AR156" s="373"/>
      <c r="AS156" s="373"/>
      <c r="AT156" s="373"/>
      <c r="AU156" s="373"/>
      <c r="AV156" s="373"/>
      <c r="AW156" s="373"/>
      <c r="AX156" s="373"/>
      <c r="AY156" s="373"/>
      <c r="AZ156" s="373"/>
      <c r="BA156" s="373"/>
      <c r="BB156" s="373"/>
      <c r="BC156" s="374">
        <f t="shared" si="75"/>
        <v>0</v>
      </c>
      <c r="BD156" s="373"/>
      <c r="BE156" s="373"/>
      <c r="BF156" s="373"/>
      <c r="BG156" s="373"/>
      <c r="BH156" s="373"/>
      <c r="BI156" s="373"/>
      <c r="BJ156" s="373"/>
      <c r="BK156" s="373"/>
      <c r="BL156" s="373"/>
      <c r="BM156" s="373"/>
      <c r="BN156" s="373"/>
      <c r="BO156" s="373"/>
      <c r="BP156" s="373"/>
      <c r="BQ156" s="373"/>
      <c r="BR156" s="373"/>
      <c r="BS156" s="374">
        <f t="shared" si="62"/>
        <v>0</v>
      </c>
      <c r="BT156" s="374">
        <f t="shared" si="58"/>
        <v>0</v>
      </c>
      <c r="BU156" s="374">
        <f t="shared" si="58"/>
        <v>0</v>
      </c>
      <c r="BV156" s="374">
        <f t="shared" si="58"/>
        <v>0</v>
      </c>
      <c r="BW156" s="374">
        <f t="shared" si="58"/>
        <v>0</v>
      </c>
      <c r="BX156" s="374">
        <f t="shared" si="59"/>
        <v>0</v>
      </c>
      <c r="BY156" s="374">
        <f t="shared" si="59"/>
        <v>0</v>
      </c>
      <c r="BZ156" s="374">
        <f t="shared" si="59"/>
        <v>0</v>
      </c>
      <c r="CA156" s="374">
        <f t="shared" si="59"/>
        <v>0</v>
      </c>
      <c r="CB156" s="374">
        <f t="shared" si="59"/>
        <v>0</v>
      </c>
      <c r="CC156" s="374">
        <f t="shared" si="59"/>
        <v>0</v>
      </c>
      <c r="CD156" s="374">
        <f t="shared" si="59"/>
        <v>0</v>
      </c>
      <c r="CE156" s="374">
        <f t="shared" si="59"/>
        <v>0</v>
      </c>
      <c r="CF156" s="374">
        <f t="shared" si="59"/>
        <v>0</v>
      </c>
      <c r="CG156" s="374">
        <f t="shared" si="63"/>
        <v>0</v>
      </c>
      <c r="CH156" s="374">
        <f t="shared" si="63"/>
        <v>0</v>
      </c>
      <c r="CI156" s="374">
        <f t="shared" si="63"/>
        <v>0</v>
      </c>
      <c r="CJ156" s="368"/>
      <c r="CK156" s="368"/>
      <c r="CL156" s="373"/>
      <c r="CM156" s="375"/>
      <c r="CN156" s="371" t="s">
        <v>176</v>
      </c>
      <c r="CO156" s="373"/>
      <c r="CP156" s="373"/>
      <c r="CQ156" s="374">
        <f t="shared" si="64"/>
        <v>0</v>
      </c>
      <c r="CR156" s="373"/>
      <c r="CS156" s="373"/>
      <c r="CT156" s="374">
        <f t="shared" si="65"/>
        <v>0</v>
      </c>
      <c r="CU156" s="375"/>
      <c r="CV156" s="368"/>
      <c r="CW156" s="368"/>
      <c r="CX156" s="368"/>
      <c r="CY156" s="368"/>
      <c r="CZ156" s="368"/>
      <c r="DA156" s="368"/>
      <c r="DB156" s="368"/>
      <c r="DC156" s="368"/>
      <c r="DD156" s="368"/>
      <c r="DE156" s="368"/>
      <c r="DF156" s="368"/>
      <c r="DG156" s="375"/>
      <c r="DH156" s="371" t="s">
        <v>176</v>
      </c>
      <c r="DI156" s="373"/>
      <c r="DJ156" s="373"/>
      <c r="DK156" s="374">
        <f t="shared" si="85"/>
        <v>0</v>
      </c>
      <c r="DL156" s="373"/>
      <c r="DM156" s="373"/>
      <c r="DN156" s="374">
        <f t="shared" si="66"/>
        <v>0</v>
      </c>
      <c r="DO156" s="368"/>
      <c r="DP156" s="371" t="str">
        <f t="shared" si="76"/>
        <v/>
      </c>
      <c r="DQ156" s="374">
        <f t="shared" si="77"/>
        <v>0</v>
      </c>
      <c r="DR156" s="374">
        <f t="shared" si="67"/>
        <v>0</v>
      </c>
      <c r="DS156" s="374">
        <f t="shared" si="68"/>
        <v>0</v>
      </c>
      <c r="DT156" s="374">
        <f t="shared" si="78"/>
        <v>0</v>
      </c>
      <c r="DU156" s="374">
        <f t="shared" si="79"/>
        <v>0</v>
      </c>
      <c r="DV156" s="374">
        <f>Deduct_dependent * COUNTIFS(Part_8!$A:$A, $EV156)</f>
        <v>0</v>
      </c>
      <c r="DW156" s="374">
        <f t="shared" si="69"/>
        <v>0</v>
      </c>
      <c r="DX156" s="374">
        <f t="shared" si="70"/>
        <v>0</v>
      </c>
      <c r="DY156" s="374">
        <f t="shared" si="71"/>
        <v>0</v>
      </c>
      <c r="DZ156" s="374">
        <f t="shared" si="72"/>
        <v>0</v>
      </c>
      <c r="EA156" s="373"/>
      <c r="EB156" s="373"/>
      <c r="EC156" s="373"/>
      <c r="ED156" s="374" t="str">
        <f t="shared" si="80"/>
        <v/>
      </c>
      <c r="EE156" s="374"/>
      <c r="EF156" s="374" t="str">
        <f>IF(AND($AN156 = "", $AO156 = "", $AP156 = "", $AQ156 = "", $AR156 = "", $AS156 = "", $AT156 = "", $AU156 = "", $AV156 = "", $AW156 = "", $AX156 = "", $AY156 = "", $AZ156 = "", $BA156 = "", $BB156 = "",
$BD156= "", $BE156 = "", $BF156 = "", $BG156 = "", $BH156 = "", $BI156 = "", $BJ156 = "", $BK156 = "", $BL156 = "", $BM156 = "", $BN156 = "", $BO156 = "", $BP156 = "", $BQ156 = "", $BR156 = ""), "",
IF($DZ156 &lt;= Claim_for_Reimbursement_CAT!$F$24, Claim_for_Reimbursement_CAT!$H$24,
IF(AND($DZ156 &gt;= Claim_for_Reimbursement_CAT!$D$25, $DZ156 &lt;= Claim_for_Reimbursement_CAT!$F$25), Claim_for_Reimbursement_CAT!$H$25,
IF(AND($DZ156 &gt;= Claim_for_Reimbursement_CAT!$D$26, $DZ156 &lt;= Claim_for_Reimbursement_CAT!$F$26), Claim_for_Reimbursement_CAT!$H$26,
IF(AND($DZ156 &gt;= Claim_for_Reimbursement_CAT!$D$27, $DZ156 &lt;= Claim_for_Reimbursement_CAT!$F$27), Claim_for_Reimbursement_CAT!$H$27,
IF(AND($DZ156 &gt;= Claim_for_Reimbursement_CAT!$D$28, $DZ156 &lt;= Claim_for_Reimbursement_CAT!$F$28), Claim_for_Reimbursement_CAT!$H$28,
IF(AND($DZ156 &gt;= Claim_for_Reimbursement_CAT!$D$29, $DZ156 &lt;= Claim_for_Reimbursement_CAT!$F$29), Claim_for_Reimbursement_CAT!$H$29,
IF(AND($DZ156 &gt;= Claim_for_Reimbursement_CAT!$D$30, $DZ156 &lt;= Claim_for_Reimbursement_CAT!$F$30), Claim_for_Reimbursement_CAT!$H$30,
IF(AND($DZ156 &gt;= Claim_for_Reimbursement_CAT!$D$31, $DZ156 &lt;= Claim_for_Reimbursement_CAT!$F$31), Claim_for_Reimbursement_CAT!$H$31,
IF(AND($DZ156 &gt;= Claim_for_Reimbursement_CAT!$D$32, $DZ156 &lt;= Claim_for_Reimbursement_CAT!$F$32), Claim_for_Reimbursement_CAT!$H$32,
IF(AND($DZ156 &gt;= Claim_for_Reimbursement_CAT!$D$33, $DZ156 &lt;= Claim_for_Reimbursement_CAT!$F$33), Claim_for_Reimbursement_CAT!$H$33,
IF(AND($DZ156 &gt;= Claim_for_Reimbursement_CAT!$D$34, $DZ156 &lt;= Claim_for_Reimbursement_CAT!$F$34), Claim_for_Reimbursement_CAT!$H$34, Claim_for_Reimbursement_CAT!$H$35))))))))))))</f>
        <v/>
      </c>
      <c r="EG156" s="373"/>
      <c r="EH156" s="373"/>
      <c r="EI156" s="373"/>
      <c r="EJ156" s="373"/>
      <c r="EK156" s="373"/>
      <c r="EL156" s="368"/>
      <c r="EM156" s="373"/>
      <c r="EN156" s="373"/>
      <c r="ES156" s="376" t="str">
        <f t="shared" si="73"/>
        <v/>
      </c>
      <c r="ET156" s="377" t="str">
        <f t="shared" si="81"/>
        <v xml:space="preserve">    </v>
      </c>
      <c r="EU156" s="377" t="str">
        <f t="shared" si="82"/>
        <v/>
      </c>
      <c r="EV156" s="377" t="str">
        <f t="shared" si="83"/>
        <v xml:space="preserve">151   </v>
      </c>
      <c r="EW156" s="378" t="str">
        <f>IF($H156 = "", "",
IF(OR($H156 = Lists_and_controls!$AO$9, $H156 = Lists_and_controls!$AO$11, $H156 = Lists_and_controls!$AO$14, $H156 = Lists_and_controls!$AO$16), MAX(Day_30),
IF(OR($H156 = Lists_and_controls!$AO$6, $H156 = Lists_and_controls!$AO$8, $H156 = Lists_and_controls!$AO$10, $H156 = Lists_and_controls!$AO$12, $H156 = Lists_and_controls!$AO$13, $H156 = Lists_and_controls!$AO$15, $H156 = Lists_and_controls!$AO$17), MAX(Day_31),
IF($H156 = Lists_and_controls!$AO$7, IF(INDEX(Leap_Year_YN, MATCH($G156, Year_2, 0)) = 1, MAX(Day_Feb_LY), MAX(Day_Feb) )))))</f>
        <v/>
      </c>
      <c r="EX156" s="377" t="str">
        <f t="shared" si="84"/>
        <v xml:space="preserve">  </v>
      </c>
      <c r="EY156" s="378"/>
    </row>
    <row r="157" spans="1:155" s="321" customFormat="1" ht="14" hidden="1" x14ac:dyDescent="0.3">
      <c r="A157" s="367">
        <v>152</v>
      </c>
      <c r="B157" s="368"/>
      <c r="C157" s="368"/>
      <c r="D157" s="368"/>
      <c r="E157" s="368"/>
      <c r="F157" s="368"/>
      <c r="G157" s="368"/>
      <c r="H157" s="368"/>
      <c r="I157" s="368"/>
      <c r="J157" s="369" t="str">
        <f t="shared" si="60"/>
        <v/>
      </c>
      <c r="K157" s="370" t="str">
        <f t="shared" si="61"/>
        <v/>
      </c>
      <c r="L157" s="368"/>
      <c r="M157" s="368"/>
      <c r="N157" s="368"/>
      <c r="O157" s="368"/>
      <c r="P157" s="368"/>
      <c r="Q157" s="368"/>
      <c r="R157" s="368"/>
      <c r="S157" s="371" t="str">
        <f t="shared" si="74"/>
        <v/>
      </c>
      <c r="T157" s="368"/>
      <c r="U157" s="368"/>
      <c r="V157" s="372"/>
      <c r="W157" s="372"/>
      <c r="X157" s="368"/>
      <c r="Y157" s="372"/>
      <c r="Z157" s="368"/>
      <c r="AA157" s="368"/>
      <c r="AB157" s="368"/>
      <c r="AC157" s="368"/>
      <c r="AD157" s="368"/>
      <c r="AE157" s="368"/>
      <c r="AF157" s="368"/>
      <c r="AG157" s="368"/>
      <c r="AH157" s="368"/>
      <c r="AI157" s="368"/>
      <c r="AJ157" s="368"/>
      <c r="AK157" s="373"/>
      <c r="AL157" s="368"/>
      <c r="AM157" s="373"/>
      <c r="AN157" s="373"/>
      <c r="AO157" s="373"/>
      <c r="AP157" s="373"/>
      <c r="AQ157" s="373"/>
      <c r="AR157" s="373"/>
      <c r="AS157" s="373"/>
      <c r="AT157" s="373"/>
      <c r="AU157" s="373"/>
      <c r="AV157" s="373"/>
      <c r="AW157" s="373"/>
      <c r="AX157" s="373"/>
      <c r="AY157" s="373"/>
      <c r="AZ157" s="373"/>
      <c r="BA157" s="373"/>
      <c r="BB157" s="373"/>
      <c r="BC157" s="374">
        <f t="shared" si="75"/>
        <v>0</v>
      </c>
      <c r="BD157" s="373"/>
      <c r="BE157" s="373"/>
      <c r="BF157" s="373"/>
      <c r="BG157" s="373"/>
      <c r="BH157" s="373"/>
      <c r="BI157" s="373"/>
      <c r="BJ157" s="373"/>
      <c r="BK157" s="373"/>
      <c r="BL157" s="373"/>
      <c r="BM157" s="373"/>
      <c r="BN157" s="373"/>
      <c r="BO157" s="373"/>
      <c r="BP157" s="373"/>
      <c r="BQ157" s="373"/>
      <c r="BR157" s="373"/>
      <c r="BS157" s="374">
        <f t="shared" si="62"/>
        <v>0</v>
      </c>
      <c r="BT157" s="374">
        <f t="shared" si="58"/>
        <v>0</v>
      </c>
      <c r="BU157" s="374">
        <f t="shared" si="58"/>
        <v>0</v>
      </c>
      <c r="BV157" s="374">
        <f t="shared" si="58"/>
        <v>0</v>
      </c>
      <c r="BW157" s="374">
        <f t="shared" si="58"/>
        <v>0</v>
      </c>
      <c r="BX157" s="374">
        <f t="shared" si="59"/>
        <v>0</v>
      </c>
      <c r="BY157" s="374">
        <f t="shared" si="59"/>
        <v>0</v>
      </c>
      <c r="BZ157" s="374">
        <f t="shared" si="59"/>
        <v>0</v>
      </c>
      <c r="CA157" s="374">
        <f t="shared" si="59"/>
        <v>0</v>
      </c>
      <c r="CB157" s="374">
        <f t="shared" si="59"/>
        <v>0</v>
      </c>
      <c r="CC157" s="374">
        <f t="shared" si="59"/>
        <v>0</v>
      </c>
      <c r="CD157" s="374">
        <f t="shared" si="59"/>
        <v>0</v>
      </c>
      <c r="CE157" s="374">
        <f t="shared" si="59"/>
        <v>0</v>
      </c>
      <c r="CF157" s="374">
        <f t="shared" si="59"/>
        <v>0</v>
      </c>
      <c r="CG157" s="374">
        <f t="shared" si="63"/>
        <v>0</v>
      </c>
      <c r="CH157" s="374">
        <f t="shared" si="63"/>
        <v>0</v>
      </c>
      <c r="CI157" s="374">
        <f t="shared" si="63"/>
        <v>0</v>
      </c>
      <c r="CJ157" s="368"/>
      <c r="CK157" s="368"/>
      <c r="CL157" s="373"/>
      <c r="CM157" s="375"/>
      <c r="CN157" s="371" t="s">
        <v>176</v>
      </c>
      <c r="CO157" s="373"/>
      <c r="CP157" s="373"/>
      <c r="CQ157" s="374">
        <f t="shared" si="64"/>
        <v>0</v>
      </c>
      <c r="CR157" s="373"/>
      <c r="CS157" s="373"/>
      <c r="CT157" s="374">
        <f t="shared" si="65"/>
        <v>0</v>
      </c>
      <c r="CU157" s="375"/>
      <c r="CV157" s="368"/>
      <c r="CW157" s="368"/>
      <c r="CX157" s="368"/>
      <c r="CY157" s="368"/>
      <c r="CZ157" s="368"/>
      <c r="DA157" s="368"/>
      <c r="DB157" s="368"/>
      <c r="DC157" s="368"/>
      <c r="DD157" s="368"/>
      <c r="DE157" s="368"/>
      <c r="DF157" s="368"/>
      <c r="DG157" s="375"/>
      <c r="DH157" s="371" t="s">
        <v>176</v>
      </c>
      <c r="DI157" s="373"/>
      <c r="DJ157" s="373"/>
      <c r="DK157" s="374">
        <f t="shared" si="85"/>
        <v>0</v>
      </c>
      <c r="DL157" s="373"/>
      <c r="DM157" s="373"/>
      <c r="DN157" s="374">
        <f t="shared" si="66"/>
        <v>0</v>
      </c>
      <c r="DO157" s="368"/>
      <c r="DP157" s="371" t="str">
        <f t="shared" si="76"/>
        <v/>
      </c>
      <c r="DQ157" s="374">
        <f t="shared" si="77"/>
        <v>0</v>
      </c>
      <c r="DR157" s="374">
        <f t="shared" si="67"/>
        <v>0</v>
      </c>
      <c r="DS157" s="374">
        <f t="shared" si="68"/>
        <v>0</v>
      </c>
      <c r="DT157" s="374">
        <f t="shared" si="78"/>
        <v>0</v>
      </c>
      <c r="DU157" s="374">
        <f t="shared" si="79"/>
        <v>0</v>
      </c>
      <c r="DV157" s="374">
        <f>Deduct_dependent * COUNTIFS(Part_8!$A:$A, $EV157)</f>
        <v>0</v>
      </c>
      <c r="DW157" s="374">
        <f t="shared" si="69"/>
        <v>0</v>
      </c>
      <c r="DX157" s="374">
        <f t="shared" si="70"/>
        <v>0</v>
      </c>
      <c r="DY157" s="374">
        <f t="shared" si="71"/>
        <v>0</v>
      </c>
      <c r="DZ157" s="374">
        <f t="shared" si="72"/>
        <v>0</v>
      </c>
      <c r="EA157" s="373"/>
      <c r="EB157" s="373"/>
      <c r="EC157" s="373"/>
      <c r="ED157" s="374" t="str">
        <f t="shared" si="80"/>
        <v/>
      </c>
      <c r="EE157" s="374"/>
      <c r="EF157" s="374" t="str">
        <f>IF(AND($AN157 = "", $AO157 = "", $AP157 = "", $AQ157 = "", $AR157 = "", $AS157 = "", $AT157 = "", $AU157 = "", $AV157 = "", $AW157 = "", $AX157 = "", $AY157 = "", $AZ157 = "", $BA157 = "", $BB157 = "",
$BD157= "", $BE157 = "", $BF157 = "", $BG157 = "", $BH157 = "", $BI157 = "", $BJ157 = "", $BK157 = "", $BL157 = "", $BM157 = "", $BN157 = "", $BO157 = "", $BP157 = "", $BQ157 = "", $BR157 = ""), "",
IF($DZ157 &lt;= Claim_for_Reimbursement_CAT!$F$24, Claim_for_Reimbursement_CAT!$H$24,
IF(AND($DZ157 &gt;= Claim_for_Reimbursement_CAT!$D$25, $DZ157 &lt;= Claim_for_Reimbursement_CAT!$F$25), Claim_for_Reimbursement_CAT!$H$25,
IF(AND($DZ157 &gt;= Claim_for_Reimbursement_CAT!$D$26, $DZ157 &lt;= Claim_for_Reimbursement_CAT!$F$26), Claim_for_Reimbursement_CAT!$H$26,
IF(AND($DZ157 &gt;= Claim_for_Reimbursement_CAT!$D$27, $DZ157 &lt;= Claim_for_Reimbursement_CAT!$F$27), Claim_for_Reimbursement_CAT!$H$27,
IF(AND($DZ157 &gt;= Claim_for_Reimbursement_CAT!$D$28, $DZ157 &lt;= Claim_for_Reimbursement_CAT!$F$28), Claim_for_Reimbursement_CAT!$H$28,
IF(AND($DZ157 &gt;= Claim_for_Reimbursement_CAT!$D$29, $DZ157 &lt;= Claim_for_Reimbursement_CAT!$F$29), Claim_for_Reimbursement_CAT!$H$29,
IF(AND($DZ157 &gt;= Claim_for_Reimbursement_CAT!$D$30, $DZ157 &lt;= Claim_for_Reimbursement_CAT!$F$30), Claim_for_Reimbursement_CAT!$H$30,
IF(AND($DZ157 &gt;= Claim_for_Reimbursement_CAT!$D$31, $DZ157 &lt;= Claim_for_Reimbursement_CAT!$F$31), Claim_for_Reimbursement_CAT!$H$31,
IF(AND($DZ157 &gt;= Claim_for_Reimbursement_CAT!$D$32, $DZ157 &lt;= Claim_for_Reimbursement_CAT!$F$32), Claim_for_Reimbursement_CAT!$H$32,
IF(AND($DZ157 &gt;= Claim_for_Reimbursement_CAT!$D$33, $DZ157 &lt;= Claim_for_Reimbursement_CAT!$F$33), Claim_for_Reimbursement_CAT!$H$33,
IF(AND($DZ157 &gt;= Claim_for_Reimbursement_CAT!$D$34, $DZ157 &lt;= Claim_for_Reimbursement_CAT!$F$34), Claim_for_Reimbursement_CAT!$H$34, Claim_for_Reimbursement_CAT!$H$35))))))))))))</f>
        <v/>
      </c>
      <c r="EG157" s="373"/>
      <c r="EH157" s="373"/>
      <c r="EI157" s="373"/>
      <c r="EJ157" s="373"/>
      <c r="EK157" s="373"/>
      <c r="EL157" s="368"/>
      <c r="EM157" s="373"/>
      <c r="EN157" s="373"/>
      <c r="ES157" s="376" t="str">
        <f t="shared" si="73"/>
        <v/>
      </c>
      <c r="ET157" s="377" t="str">
        <f t="shared" si="81"/>
        <v xml:space="preserve">    </v>
      </c>
      <c r="EU157" s="377" t="str">
        <f t="shared" si="82"/>
        <v/>
      </c>
      <c r="EV157" s="377" t="str">
        <f t="shared" si="83"/>
        <v xml:space="preserve">152   </v>
      </c>
      <c r="EW157" s="378" t="str">
        <f>IF($H157 = "", "",
IF(OR($H157 = Lists_and_controls!$AO$9, $H157 = Lists_and_controls!$AO$11, $H157 = Lists_and_controls!$AO$14, $H157 = Lists_and_controls!$AO$16), MAX(Day_30),
IF(OR($H157 = Lists_and_controls!$AO$6, $H157 = Lists_and_controls!$AO$8, $H157 = Lists_and_controls!$AO$10, $H157 = Lists_and_controls!$AO$12, $H157 = Lists_and_controls!$AO$13, $H157 = Lists_and_controls!$AO$15, $H157 = Lists_and_controls!$AO$17), MAX(Day_31),
IF($H157 = Lists_and_controls!$AO$7, IF(INDEX(Leap_Year_YN, MATCH($G157, Year_2, 0)) = 1, MAX(Day_Feb_LY), MAX(Day_Feb) )))))</f>
        <v/>
      </c>
      <c r="EX157" s="377" t="str">
        <f t="shared" si="84"/>
        <v xml:space="preserve">  </v>
      </c>
      <c r="EY157" s="378"/>
    </row>
    <row r="158" spans="1:155" s="321" customFormat="1" ht="14" hidden="1" x14ac:dyDescent="0.3">
      <c r="A158" s="367">
        <v>153</v>
      </c>
      <c r="B158" s="368"/>
      <c r="C158" s="368"/>
      <c r="D158" s="368"/>
      <c r="E158" s="368"/>
      <c r="F158" s="368"/>
      <c r="G158" s="368"/>
      <c r="H158" s="368"/>
      <c r="I158" s="368"/>
      <c r="J158" s="369" t="str">
        <f t="shared" si="60"/>
        <v/>
      </c>
      <c r="K158" s="370" t="str">
        <f t="shared" si="61"/>
        <v/>
      </c>
      <c r="L158" s="368"/>
      <c r="M158" s="368"/>
      <c r="N158" s="368"/>
      <c r="O158" s="368"/>
      <c r="P158" s="368"/>
      <c r="Q158" s="368"/>
      <c r="R158" s="368"/>
      <c r="S158" s="371" t="str">
        <f t="shared" si="74"/>
        <v/>
      </c>
      <c r="T158" s="368"/>
      <c r="U158" s="368"/>
      <c r="V158" s="372"/>
      <c r="W158" s="372"/>
      <c r="X158" s="368"/>
      <c r="Y158" s="372"/>
      <c r="Z158" s="368"/>
      <c r="AA158" s="368"/>
      <c r="AB158" s="368"/>
      <c r="AC158" s="368"/>
      <c r="AD158" s="368"/>
      <c r="AE158" s="368"/>
      <c r="AF158" s="368"/>
      <c r="AG158" s="368"/>
      <c r="AH158" s="368"/>
      <c r="AI158" s="368"/>
      <c r="AJ158" s="368"/>
      <c r="AK158" s="373"/>
      <c r="AL158" s="368"/>
      <c r="AM158" s="373"/>
      <c r="AN158" s="373"/>
      <c r="AO158" s="373"/>
      <c r="AP158" s="373"/>
      <c r="AQ158" s="373"/>
      <c r="AR158" s="373"/>
      <c r="AS158" s="373"/>
      <c r="AT158" s="373"/>
      <c r="AU158" s="373"/>
      <c r="AV158" s="373"/>
      <c r="AW158" s="373"/>
      <c r="AX158" s="373"/>
      <c r="AY158" s="373"/>
      <c r="AZ158" s="373"/>
      <c r="BA158" s="373"/>
      <c r="BB158" s="373"/>
      <c r="BC158" s="374">
        <f t="shared" si="75"/>
        <v>0</v>
      </c>
      <c r="BD158" s="373"/>
      <c r="BE158" s="373"/>
      <c r="BF158" s="373"/>
      <c r="BG158" s="373"/>
      <c r="BH158" s="373"/>
      <c r="BI158" s="373"/>
      <c r="BJ158" s="373"/>
      <c r="BK158" s="373"/>
      <c r="BL158" s="373"/>
      <c r="BM158" s="373"/>
      <c r="BN158" s="373"/>
      <c r="BO158" s="373"/>
      <c r="BP158" s="373"/>
      <c r="BQ158" s="373"/>
      <c r="BR158" s="373"/>
      <c r="BS158" s="374">
        <f t="shared" si="62"/>
        <v>0</v>
      </c>
      <c r="BT158" s="374">
        <f t="shared" si="58"/>
        <v>0</v>
      </c>
      <c r="BU158" s="374">
        <f t="shared" si="58"/>
        <v>0</v>
      </c>
      <c r="BV158" s="374">
        <f t="shared" si="58"/>
        <v>0</v>
      </c>
      <c r="BW158" s="374">
        <f t="shared" si="58"/>
        <v>0</v>
      </c>
      <c r="BX158" s="374">
        <f t="shared" si="59"/>
        <v>0</v>
      </c>
      <c r="BY158" s="374">
        <f t="shared" si="59"/>
        <v>0</v>
      </c>
      <c r="BZ158" s="374">
        <f t="shared" si="59"/>
        <v>0</v>
      </c>
      <c r="CA158" s="374">
        <f t="shared" si="59"/>
        <v>0</v>
      </c>
      <c r="CB158" s="374">
        <f t="shared" si="59"/>
        <v>0</v>
      </c>
      <c r="CC158" s="374">
        <f t="shared" si="59"/>
        <v>0</v>
      </c>
      <c r="CD158" s="374">
        <f t="shared" si="59"/>
        <v>0</v>
      </c>
      <c r="CE158" s="374">
        <f t="shared" si="59"/>
        <v>0</v>
      </c>
      <c r="CF158" s="374">
        <f t="shared" si="59"/>
        <v>0</v>
      </c>
      <c r="CG158" s="374">
        <f t="shared" si="63"/>
        <v>0</v>
      </c>
      <c r="CH158" s="374">
        <f t="shared" si="63"/>
        <v>0</v>
      </c>
      <c r="CI158" s="374">
        <f t="shared" si="63"/>
        <v>0</v>
      </c>
      <c r="CJ158" s="368"/>
      <c r="CK158" s="368"/>
      <c r="CL158" s="373"/>
      <c r="CM158" s="375"/>
      <c r="CN158" s="371" t="s">
        <v>176</v>
      </c>
      <c r="CO158" s="373"/>
      <c r="CP158" s="373"/>
      <c r="CQ158" s="374">
        <f t="shared" si="64"/>
        <v>0</v>
      </c>
      <c r="CR158" s="373"/>
      <c r="CS158" s="373"/>
      <c r="CT158" s="374">
        <f t="shared" si="65"/>
        <v>0</v>
      </c>
      <c r="CU158" s="375"/>
      <c r="CV158" s="368"/>
      <c r="CW158" s="368"/>
      <c r="CX158" s="368"/>
      <c r="CY158" s="368"/>
      <c r="CZ158" s="368"/>
      <c r="DA158" s="368"/>
      <c r="DB158" s="368"/>
      <c r="DC158" s="368"/>
      <c r="DD158" s="368"/>
      <c r="DE158" s="368"/>
      <c r="DF158" s="368"/>
      <c r="DG158" s="375"/>
      <c r="DH158" s="371" t="s">
        <v>176</v>
      </c>
      <c r="DI158" s="373"/>
      <c r="DJ158" s="373"/>
      <c r="DK158" s="374">
        <f t="shared" si="85"/>
        <v>0</v>
      </c>
      <c r="DL158" s="373"/>
      <c r="DM158" s="373"/>
      <c r="DN158" s="374">
        <f t="shared" si="66"/>
        <v>0</v>
      </c>
      <c r="DO158" s="368"/>
      <c r="DP158" s="371" t="str">
        <f t="shared" si="76"/>
        <v/>
      </c>
      <c r="DQ158" s="374">
        <f t="shared" si="77"/>
        <v>0</v>
      </c>
      <c r="DR158" s="374">
        <f t="shared" si="67"/>
        <v>0</v>
      </c>
      <c r="DS158" s="374">
        <f t="shared" si="68"/>
        <v>0</v>
      </c>
      <c r="DT158" s="374">
        <f t="shared" si="78"/>
        <v>0</v>
      </c>
      <c r="DU158" s="374">
        <f t="shared" si="79"/>
        <v>0</v>
      </c>
      <c r="DV158" s="374">
        <f>Deduct_dependent * COUNTIFS(Part_8!$A:$A, $EV158)</f>
        <v>0</v>
      </c>
      <c r="DW158" s="374">
        <f t="shared" si="69"/>
        <v>0</v>
      </c>
      <c r="DX158" s="374">
        <f t="shared" si="70"/>
        <v>0</v>
      </c>
      <c r="DY158" s="374">
        <f t="shared" si="71"/>
        <v>0</v>
      </c>
      <c r="DZ158" s="374">
        <f t="shared" si="72"/>
        <v>0</v>
      </c>
      <c r="EA158" s="373"/>
      <c r="EB158" s="373"/>
      <c r="EC158" s="373"/>
      <c r="ED158" s="374" t="str">
        <f t="shared" si="80"/>
        <v/>
      </c>
      <c r="EE158" s="374"/>
      <c r="EF158" s="374" t="str">
        <f>IF(AND($AN158 = "", $AO158 = "", $AP158 = "", $AQ158 = "", $AR158 = "", $AS158 = "", $AT158 = "", $AU158 = "", $AV158 = "", $AW158 = "", $AX158 = "", $AY158 = "", $AZ158 = "", $BA158 = "", $BB158 = "",
$BD158= "", $BE158 = "", $BF158 = "", $BG158 = "", $BH158 = "", $BI158 = "", $BJ158 = "", $BK158 = "", $BL158 = "", $BM158 = "", $BN158 = "", $BO158 = "", $BP158 = "", $BQ158 = "", $BR158 = ""), "",
IF($DZ158 &lt;= Claim_for_Reimbursement_CAT!$F$24, Claim_for_Reimbursement_CAT!$H$24,
IF(AND($DZ158 &gt;= Claim_for_Reimbursement_CAT!$D$25, $DZ158 &lt;= Claim_for_Reimbursement_CAT!$F$25), Claim_for_Reimbursement_CAT!$H$25,
IF(AND($DZ158 &gt;= Claim_for_Reimbursement_CAT!$D$26, $DZ158 &lt;= Claim_for_Reimbursement_CAT!$F$26), Claim_for_Reimbursement_CAT!$H$26,
IF(AND($DZ158 &gt;= Claim_for_Reimbursement_CAT!$D$27, $DZ158 &lt;= Claim_for_Reimbursement_CAT!$F$27), Claim_for_Reimbursement_CAT!$H$27,
IF(AND($DZ158 &gt;= Claim_for_Reimbursement_CAT!$D$28, $DZ158 &lt;= Claim_for_Reimbursement_CAT!$F$28), Claim_for_Reimbursement_CAT!$H$28,
IF(AND($DZ158 &gt;= Claim_for_Reimbursement_CAT!$D$29, $DZ158 &lt;= Claim_for_Reimbursement_CAT!$F$29), Claim_for_Reimbursement_CAT!$H$29,
IF(AND($DZ158 &gt;= Claim_for_Reimbursement_CAT!$D$30, $DZ158 &lt;= Claim_for_Reimbursement_CAT!$F$30), Claim_for_Reimbursement_CAT!$H$30,
IF(AND($DZ158 &gt;= Claim_for_Reimbursement_CAT!$D$31, $DZ158 &lt;= Claim_for_Reimbursement_CAT!$F$31), Claim_for_Reimbursement_CAT!$H$31,
IF(AND($DZ158 &gt;= Claim_for_Reimbursement_CAT!$D$32, $DZ158 &lt;= Claim_for_Reimbursement_CAT!$F$32), Claim_for_Reimbursement_CAT!$H$32,
IF(AND($DZ158 &gt;= Claim_for_Reimbursement_CAT!$D$33, $DZ158 &lt;= Claim_for_Reimbursement_CAT!$F$33), Claim_for_Reimbursement_CAT!$H$33,
IF(AND($DZ158 &gt;= Claim_for_Reimbursement_CAT!$D$34, $DZ158 &lt;= Claim_for_Reimbursement_CAT!$F$34), Claim_for_Reimbursement_CAT!$H$34, Claim_for_Reimbursement_CAT!$H$35))))))))))))</f>
        <v/>
      </c>
      <c r="EG158" s="373"/>
      <c r="EH158" s="373"/>
      <c r="EI158" s="373"/>
      <c r="EJ158" s="373"/>
      <c r="EK158" s="373"/>
      <c r="EL158" s="368"/>
      <c r="EM158" s="373"/>
      <c r="EN158" s="373"/>
      <c r="ES158" s="376" t="str">
        <f t="shared" si="73"/>
        <v/>
      </c>
      <c r="ET158" s="377" t="str">
        <f t="shared" si="81"/>
        <v xml:space="preserve">    </v>
      </c>
      <c r="EU158" s="377" t="str">
        <f t="shared" si="82"/>
        <v/>
      </c>
      <c r="EV158" s="377" t="str">
        <f t="shared" si="83"/>
        <v xml:space="preserve">153   </v>
      </c>
      <c r="EW158" s="378" t="str">
        <f>IF($H158 = "", "",
IF(OR($H158 = Lists_and_controls!$AO$9, $H158 = Lists_and_controls!$AO$11, $H158 = Lists_and_controls!$AO$14, $H158 = Lists_and_controls!$AO$16), MAX(Day_30),
IF(OR($H158 = Lists_and_controls!$AO$6, $H158 = Lists_and_controls!$AO$8, $H158 = Lists_and_controls!$AO$10, $H158 = Lists_and_controls!$AO$12, $H158 = Lists_and_controls!$AO$13, $H158 = Lists_and_controls!$AO$15, $H158 = Lists_and_controls!$AO$17), MAX(Day_31),
IF($H158 = Lists_and_controls!$AO$7, IF(INDEX(Leap_Year_YN, MATCH($G158, Year_2, 0)) = 1, MAX(Day_Feb_LY), MAX(Day_Feb) )))))</f>
        <v/>
      </c>
      <c r="EX158" s="377" t="str">
        <f t="shared" si="84"/>
        <v xml:space="preserve">  </v>
      </c>
      <c r="EY158" s="378"/>
    </row>
    <row r="159" spans="1:155" s="321" customFormat="1" ht="14" hidden="1" x14ac:dyDescent="0.3">
      <c r="A159" s="367">
        <v>154</v>
      </c>
      <c r="B159" s="368"/>
      <c r="C159" s="368"/>
      <c r="D159" s="368"/>
      <c r="E159" s="368"/>
      <c r="F159" s="368"/>
      <c r="G159" s="368"/>
      <c r="H159" s="368"/>
      <c r="I159" s="368"/>
      <c r="J159" s="369" t="str">
        <f t="shared" si="60"/>
        <v/>
      </c>
      <c r="K159" s="370" t="str">
        <f t="shared" si="61"/>
        <v/>
      </c>
      <c r="L159" s="368"/>
      <c r="M159" s="368"/>
      <c r="N159" s="368"/>
      <c r="O159" s="368"/>
      <c r="P159" s="368"/>
      <c r="Q159" s="368"/>
      <c r="R159" s="368"/>
      <c r="S159" s="371" t="str">
        <f t="shared" si="74"/>
        <v/>
      </c>
      <c r="T159" s="368"/>
      <c r="U159" s="368"/>
      <c r="V159" s="372"/>
      <c r="W159" s="372"/>
      <c r="X159" s="368"/>
      <c r="Y159" s="372"/>
      <c r="Z159" s="368"/>
      <c r="AA159" s="368"/>
      <c r="AB159" s="368"/>
      <c r="AC159" s="368"/>
      <c r="AD159" s="368"/>
      <c r="AE159" s="368"/>
      <c r="AF159" s="368"/>
      <c r="AG159" s="368"/>
      <c r="AH159" s="368"/>
      <c r="AI159" s="368"/>
      <c r="AJ159" s="368"/>
      <c r="AK159" s="373"/>
      <c r="AL159" s="368"/>
      <c r="AM159" s="373"/>
      <c r="AN159" s="373"/>
      <c r="AO159" s="373"/>
      <c r="AP159" s="373"/>
      <c r="AQ159" s="373"/>
      <c r="AR159" s="373"/>
      <c r="AS159" s="373"/>
      <c r="AT159" s="373"/>
      <c r="AU159" s="373"/>
      <c r="AV159" s="373"/>
      <c r="AW159" s="373"/>
      <c r="AX159" s="373"/>
      <c r="AY159" s="373"/>
      <c r="AZ159" s="373"/>
      <c r="BA159" s="373"/>
      <c r="BB159" s="373"/>
      <c r="BC159" s="374">
        <f t="shared" si="75"/>
        <v>0</v>
      </c>
      <c r="BD159" s="373"/>
      <c r="BE159" s="373"/>
      <c r="BF159" s="373"/>
      <c r="BG159" s="373"/>
      <c r="BH159" s="373"/>
      <c r="BI159" s="373"/>
      <c r="BJ159" s="373"/>
      <c r="BK159" s="373"/>
      <c r="BL159" s="373"/>
      <c r="BM159" s="373"/>
      <c r="BN159" s="373"/>
      <c r="BO159" s="373"/>
      <c r="BP159" s="373"/>
      <c r="BQ159" s="373"/>
      <c r="BR159" s="373"/>
      <c r="BS159" s="374">
        <f t="shared" si="62"/>
        <v>0</v>
      </c>
      <c r="BT159" s="374">
        <f t="shared" si="58"/>
        <v>0</v>
      </c>
      <c r="BU159" s="374">
        <f t="shared" si="58"/>
        <v>0</v>
      </c>
      <c r="BV159" s="374">
        <f t="shared" si="58"/>
        <v>0</v>
      </c>
      <c r="BW159" s="374">
        <f t="shared" si="58"/>
        <v>0</v>
      </c>
      <c r="BX159" s="374">
        <f t="shared" si="59"/>
        <v>0</v>
      </c>
      <c r="BY159" s="374">
        <f t="shared" si="59"/>
        <v>0</v>
      </c>
      <c r="BZ159" s="374">
        <f t="shared" si="59"/>
        <v>0</v>
      </c>
      <c r="CA159" s="374">
        <f t="shared" si="59"/>
        <v>0</v>
      </c>
      <c r="CB159" s="374">
        <f t="shared" si="59"/>
        <v>0</v>
      </c>
      <c r="CC159" s="374">
        <f t="shared" si="59"/>
        <v>0</v>
      </c>
      <c r="CD159" s="374">
        <f t="shared" si="59"/>
        <v>0</v>
      </c>
      <c r="CE159" s="374">
        <f t="shared" si="59"/>
        <v>0</v>
      </c>
      <c r="CF159" s="374">
        <f t="shared" si="59"/>
        <v>0</v>
      </c>
      <c r="CG159" s="374">
        <f t="shared" si="63"/>
        <v>0</v>
      </c>
      <c r="CH159" s="374">
        <f t="shared" si="63"/>
        <v>0</v>
      </c>
      <c r="CI159" s="374">
        <f t="shared" si="63"/>
        <v>0</v>
      </c>
      <c r="CJ159" s="368"/>
      <c r="CK159" s="368"/>
      <c r="CL159" s="373"/>
      <c r="CM159" s="375"/>
      <c r="CN159" s="371" t="s">
        <v>176</v>
      </c>
      <c r="CO159" s="373"/>
      <c r="CP159" s="373"/>
      <c r="CQ159" s="374">
        <f t="shared" si="64"/>
        <v>0</v>
      </c>
      <c r="CR159" s="373"/>
      <c r="CS159" s="373"/>
      <c r="CT159" s="374">
        <f t="shared" si="65"/>
        <v>0</v>
      </c>
      <c r="CU159" s="375"/>
      <c r="CV159" s="368"/>
      <c r="CW159" s="368"/>
      <c r="CX159" s="368"/>
      <c r="CY159" s="368"/>
      <c r="CZ159" s="368"/>
      <c r="DA159" s="368"/>
      <c r="DB159" s="368"/>
      <c r="DC159" s="368"/>
      <c r="DD159" s="368"/>
      <c r="DE159" s="368"/>
      <c r="DF159" s="368"/>
      <c r="DG159" s="375"/>
      <c r="DH159" s="371" t="s">
        <v>176</v>
      </c>
      <c r="DI159" s="373"/>
      <c r="DJ159" s="373"/>
      <c r="DK159" s="374">
        <f t="shared" si="85"/>
        <v>0</v>
      </c>
      <c r="DL159" s="373"/>
      <c r="DM159" s="373"/>
      <c r="DN159" s="374">
        <f t="shared" si="66"/>
        <v>0</v>
      </c>
      <c r="DO159" s="368"/>
      <c r="DP159" s="371" t="str">
        <f t="shared" si="76"/>
        <v/>
      </c>
      <c r="DQ159" s="374">
        <f t="shared" si="77"/>
        <v>0</v>
      </c>
      <c r="DR159" s="374">
        <f t="shared" si="67"/>
        <v>0</v>
      </c>
      <c r="DS159" s="374">
        <f t="shared" si="68"/>
        <v>0</v>
      </c>
      <c r="DT159" s="374">
        <f t="shared" si="78"/>
        <v>0</v>
      </c>
      <c r="DU159" s="374">
        <f t="shared" si="79"/>
        <v>0</v>
      </c>
      <c r="DV159" s="374">
        <f>Deduct_dependent * COUNTIFS(Part_8!$A:$A, $EV159)</f>
        <v>0</v>
      </c>
      <c r="DW159" s="374">
        <f t="shared" si="69"/>
        <v>0</v>
      </c>
      <c r="DX159" s="374">
        <f t="shared" si="70"/>
        <v>0</v>
      </c>
      <c r="DY159" s="374">
        <f t="shared" si="71"/>
        <v>0</v>
      </c>
      <c r="DZ159" s="374">
        <f t="shared" si="72"/>
        <v>0</v>
      </c>
      <c r="EA159" s="373"/>
      <c r="EB159" s="373"/>
      <c r="EC159" s="373"/>
      <c r="ED159" s="374" t="str">
        <f t="shared" si="80"/>
        <v/>
      </c>
      <c r="EE159" s="374"/>
      <c r="EF159" s="374" t="str">
        <f>IF(AND($AN159 = "", $AO159 = "", $AP159 = "", $AQ159 = "", $AR159 = "", $AS159 = "", $AT159 = "", $AU159 = "", $AV159 = "", $AW159 = "", $AX159 = "", $AY159 = "", $AZ159 = "", $BA159 = "", $BB159 = "",
$BD159= "", $BE159 = "", $BF159 = "", $BG159 = "", $BH159 = "", $BI159 = "", $BJ159 = "", $BK159 = "", $BL159 = "", $BM159 = "", $BN159 = "", $BO159 = "", $BP159 = "", $BQ159 = "", $BR159 = ""), "",
IF($DZ159 &lt;= Claim_for_Reimbursement_CAT!$F$24, Claim_for_Reimbursement_CAT!$H$24,
IF(AND($DZ159 &gt;= Claim_for_Reimbursement_CAT!$D$25, $DZ159 &lt;= Claim_for_Reimbursement_CAT!$F$25), Claim_for_Reimbursement_CAT!$H$25,
IF(AND($DZ159 &gt;= Claim_for_Reimbursement_CAT!$D$26, $DZ159 &lt;= Claim_for_Reimbursement_CAT!$F$26), Claim_for_Reimbursement_CAT!$H$26,
IF(AND($DZ159 &gt;= Claim_for_Reimbursement_CAT!$D$27, $DZ159 &lt;= Claim_for_Reimbursement_CAT!$F$27), Claim_for_Reimbursement_CAT!$H$27,
IF(AND($DZ159 &gt;= Claim_for_Reimbursement_CAT!$D$28, $DZ159 &lt;= Claim_for_Reimbursement_CAT!$F$28), Claim_for_Reimbursement_CAT!$H$28,
IF(AND($DZ159 &gt;= Claim_for_Reimbursement_CAT!$D$29, $DZ159 &lt;= Claim_for_Reimbursement_CAT!$F$29), Claim_for_Reimbursement_CAT!$H$29,
IF(AND($DZ159 &gt;= Claim_for_Reimbursement_CAT!$D$30, $DZ159 &lt;= Claim_for_Reimbursement_CAT!$F$30), Claim_for_Reimbursement_CAT!$H$30,
IF(AND($DZ159 &gt;= Claim_for_Reimbursement_CAT!$D$31, $DZ159 &lt;= Claim_for_Reimbursement_CAT!$F$31), Claim_for_Reimbursement_CAT!$H$31,
IF(AND($DZ159 &gt;= Claim_for_Reimbursement_CAT!$D$32, $DZ159 &lt;= Claim_for_Reimbursement_CAT!$F$32), Claim_for_Reimbursement_CAT!$H$32,
IF(AND($DZ159 &gt;= Claim_for_Reimbursement_CAT!$D$33, $DZ159 &lt;= Claim_for_Reimbursement_CAT!$F$33), Claim_for_Reimbursement_CAT!$H$33,
IF(AND($DZ159 &gt;= Claim_for_Reimbursement_CAT!$D$34, $DZ159 &lt;= Claim_for_Reimbursement_CAT!$F$34), Claim_for_Reimbursement_CAT!$H$34, Claim_for_Reimbursement_CAT!$H$35))))))))))))</f>
        <v/>
      </c>
      <c r="EG159" s="373"/>
      <c r="EH159" s="373"/>
      <c r="EI159" s="373"/>
      <c r="EJ159" s="373"/>
      <c r="EK159" s="373"/>
      <c r="EL159" s="368"/>
      <c r="EM159" s="373"/>
      <c r="EN159" s="373"/>
      <c r="ES159" s="376" t="str">
        <f t="shared" si="73"/>
        <v/>
      </c>
      <c r="ET159" s="377" t="str">
        <f t="shared" si="81"/>
        <v xml:space="preserve">    </v>
      </c>
      <c r="EU159" s="377" t="str">
        <f t="shared" si="82"/>
        <v/>
      </c>
      <c r="EV159" s="377" t="str">
        <f t="shared" si="83"/>
        <v xml:space="preserve">154   </v>
      </c>
      <c r="EW159" s="378" t="str">
        <f>IF($H159 = "", "",
IF(OR($H159 = Lists_and_controls!$AO$9, $H159 = Lists_and_controls!$AO$11, $H159 = Lists_and_controls!$AO$14, $H159 = Lists_and_controls!$AO$16), MAX(Day_30),
IF(OR($H159 = Lists_and_controls!$AO$6, $H159 = Lists_and_controls!$AO$8, $H159 = Lists_and_controls!$AO$10, $H159 = Lists_and_controls!$AO$12, $H159 = Lists_and_controls!$AO$13, $H159 = Lists_and_controls!$AO$15, $H159 = Lists_and_controls!$AO$17), MAX(Day_31),
IF($H159 = Lists_and_controls!$AO$7, IF(INDEX(Leap_Year_YN, MATCH($G159, Year_2, 0)) = 1, MAX(Day_Feb_LY), MAX(Day_Feb) )))))</f>
        <v/>
      </c>
      <c r="EX159" s="377" t="str">
        <f t="shared" si="84"/>
        <v xml:space="preserve">  </v>
      </c>
      <c r="EY159" s="378"/>
    </row>
    <row r="160" spans="1:155" s="321" customFormat="1" ht="14" hidden="1" x14ac:dyDescent="0.3">
      <c r="A160" s="367">
        <v>155</v>
      </c>
      <c r="B160" s="368"/>
      <c r="C160" s="368"/>
      <c r="D160" s="368"/>
      <c r="E160" s="368"/>
      <c r="F160" s="368"/>
      <c r="G160" s="368"/>
      <c r="H160" s="368"/>
      <c r="I160" s="368"/>
      <c r="J160" s="369" t="str">
        <f t="shared" si="60"/>
        <v/>
      </c>
      <c r="K160" s="370" t="str">
        <f t="shared" si="61"/>
        <v/>
      </c>
      <c r="L160" s="368"/>
      <c r="M160" s="368"/>
      <c r="N160" s="368"/>
      <c r="O160" s="368"/>
      <c r="P160" s="368"/>
      <c r="Q160" s="368"/>
      <c r="R160" s="368"/>
      <c r="S160" s="371" t="str">
        <f t="shared" si="74"/>
        <v/>
      </c>
      <c r="T160" s="368"/>
      <c r="U160" s="368"/>
      <c r="V160" s="372"/>
      <c r="W160" s="372"/>
      <c r="X160" s="368"/>
      <c r="Y160" s="372"/>
      <c r="Z160" s="368"/>
      <c r="AA160" s="368"/>
      <c r="AB160" s="368"/>
      <c r="AC160" s="368"/>
      <c r="AD160" s="368"/>
      <c r="AE160" s="368"/>
      <c r="AF160" s="368"/>
      <c r="AG160" s="368"/>
      <c r="AH160" s="368"/>
      <c r="AI160" s="368"/>
      <c r="AJ160" s="368"/>
      <c r="AK160" s="373"/>
      <c r="AL160" s="368"/>
      <c r="AM160" s="373"/>
      <c r="AN160" s="373"/>
      <c r="AO160" s="373"/>
      <c r="AP160" s="373"/>
      <c r="AQ160" s="373"/>
      <c r="AR160" s="373"/>
      <c r="AS160" s="373"/>
      <c r="AT160" s="373"/>
      <c r="AU160" s="373"/>
      <c r="AV160" s="373"/>
      <c r="AW160" s="373"/>
      <c r="AX160" s="373"/>
      <c r="AY160" s="373"/>
      <c r="AZ160" s="373"/>
      <c r="BA160" s="373"/>
      <c r="BB160" s="373"/>
      <c r="BC160" s="374">
        <f t="shared" si="75"/>
        <v>0</v>
      </c>
      <c r="BD160" s="373"/>
      <c r="BE160" s="373"/>
      <c r="BF160" s="373"/>
      <c r="BG160" s="373"/>
      <c r="BH160" s="373"/>
      <c r="BI160" s="373"/>
      <c r="BJ160" s="373"/>
      <c r="BK160" s="373"/>
      <c r="BL160" s="373"/>
      <c r="BM160" s="373"/>
      <c r="BN160" s="373"/>
      <c r="BO160" s="373"/>
      <c r="BP160" s="373"/>
      <c r="BQ160" s="373"/>
      <c r="BR160" s="373"/>
      <c r="BS160" s="374">
        <f t="shared" si="62"/>
        <v>0</v>
      </c>
      <c r="BT160" s="374">
        <f t="shared" si="58"/>
        <v>0</v>
      </c>
      <c r="BU160" s="374">
        <f t="shared" si="58"/>
        <v>0</v>
      </c>
      <c r="BV160" s="374">
        <f t="shared" si="58"/>
        <v>0</v>
      </c>
      <c r="BW160" s="374">
        <f t="shared" si="58"/>
        <v>0</v>
      </c>
      <c r="BX160" s="374">
        <f t="shared" si="59"/>
        <v>0</v>
      </c>
      <c r="BY160" s="374">
        <f t="shared" si="59"/>
        <v>0</v>
      </c>
      <c r="BZ160" s="374">
        <f t="shared" si="59"/>
        <v>0</v>
      </c>
      <c r="CA160" s="374">
        <f t="shared" si="59"/>
        <v>0</v>
      </c>
      <c r="CB160" s="374">
        <f t="shared" si="59"/>
        <v>0</v>
      </c>
      <c r="CC160" s="374">
        <f t="shared" si="59"/>
        <v>0</v>
      </c>
      <c r="CD160" s="374">
        <f t="shared" ref="CD160:CI223" si="86" xml:space="preserve"> AX160 + BN160</f>
        <v>0</v>
      </c>
      <c r="CE160" s="374">
        <f t="shared" si="86"/>
        <v>0</v>
      </c>
      <c r="CF160" s="374">
        <f t="shared" si="86"/>
        <v>0</v>
      </c>
      <c r="CG160" s="374">
        <f t="shared" si="63"/>
        <v>0</v>
      </c>
      <c r="CH160" s="374">
        <f t="shared" si="63"/>
        <v>0</v>
      </c>
      <c r="CI160" s="374">
        <f t="shared" si="63"/>
        <v>0</v>
      </c>
      <c r="CJ160" s="368"/>
      <c r="CK160" s="368"/>
      <c r="CL160" s="373"/>
      <c r="CM160" s="375"/>
      <c r="CN160" s="371" t="s">
        <v>176</v>
      </c>
      <c r="CO160" s="373"/>
      <c r="CP160" s="373"/>
      <c r="CQ160" s="374">
        <f t="shared" si="64"/>
        <v>0</v>
      </c>
      <c r="CR160" s="373"/>
      <c r="CS160" s="373"/>
      <c r="CT160" s="374">
        <f t="shared" si="65"/>
        <v>0</v>
      </c>
      <c r="CU160" s="375"/>
      <c r="CV160" s="368"/>
      <c r="CW160" s="368"/>
      <c r="CX160" s="368"/>
      <c r="CY160" s="368"/>
      <c r="CZ160" s="368"/>
      <c r="DA160" s="368"/>
      <c r="DB160" s="368"/>
      <c r="DC160" s="368"/>
      <c r="DD160" s="368"/>
      <c r="DE160" s="368"/>
      <c r="DF160" s="368"/>
      <c r="DG160" s="375"/>
      <c r="DH160" s="371" t="s">
        <v>176</v>
      </c>
      <c r="DI160" s="373"/>
      <c r="DJ160" s="373"/>
      <c r="DK160" s="374">
        <f t="shared" si="85"/>
        <v>0</v>
      </c>
      <c r="DL160" s="373"/>
      <c r="DM160" s="373"/>
      <c r="DN160" s="374">
        <f t="shared" si="66"/>
        <v>0</v>
      </c>
      <c r="DO160" s="368"/>
      <c r="DP160" s="371" t="str">
        <f t="shared" si="76"/>
        <v/>
      </c>
      <c r="DQ160" s="374">
        <f t="shared" si="77"/>
        <v>0</v>
      </c>
      <c r="DR160" s="374">
        <f t="shared" si="67"/>
        <v>0</v>
      </c>
      <c r="DS160" s="374">
        <f t="shared" si="68"/>
        <v>0</v>
      </c>
      <c r="DT160" s="374">
        <f t="shared" si="78"/>
        <v>0</v>
      </c>
      <c r="DU160" s="374">
        <f t="shared" si="79"/>
        <v>0</v>
      </c>
      <c r="DV160" s="374">
        <f>Deduct_dependent * COUNTIFS(Part_8!$A:$A, $EV160)</f>
        <v>0</v>
      </c>
      <c r="DW160" s="374">
        <f t="shared" si="69"/>
        <v>0</v>
      </c>
      <c r="DX160" s="374">
        <f t="shared" si="70"/>
        <v>0</v>
      </c>
      <c r="DY160" s="374">
        <f t="shared" si="71"/>
        <v>0</v>
      </c>
      <c r="DZ160" s="374">
        <f t="shared" si="72"/>
        <v>0</v>
      </c>
      <c r="EA160" s="373"/>
      <c r="EB160" s="373"/>
      <c r="EC160" s="373"/>
      <c r="ED160" s="374" t="str">
        <f t="shared" si="80"/>
        <v/>
      </c>
      <c r="EE160" s="374"/>
      <c r="EF160" s="374" t="str">
        <f>IF(AND($AN160 = "", $AO160 = "", $AP160 = "", $AQ160 = "", $AR160 = "", $AS160 = "", $AT160 = "", $AU160 = "", $AV160 = "", $AW160 = "", $AX160 = "", $AY160 = "", $AZ160 = "", $BA160 = "", $BB160 = "",
$BD160= "", $BE160 = "", $BF160 = "", $BG160 = "", $BH160 = "", $BI160 = "", $BJ160 = "", $BK160 = "", $BL160 = "", $BM160 = "", $BN160 = "", $BO160 = "", $BP160 = "", $BQ160 = "", $BR160 = ""), "",
IF($DZ160 &lt;= Claim_for_Reimbursement_CAT!$F$24, Claim_for_Reimbursement_CAT!$H$24,
IF(AND($DZ160 &gt;= Claim_for_Reimbursement_CAT!$D$25, $DZ160 &lt;= Claim_for_Reimbursement_CAT!$F$25), Claim_for_Reimbursement_CAT!$H$25,
IF(AND($DZ160 &gt;= Claim_for_Reimbursement_CAT!$D$26, $DZ160 &lt;= Claim_for_Reimbursement_CAT!$F$26), Claim_for_Reimbursement_CAT!$H$26,
IF(AND($DZ160 &gt;= Claim_for_Reimbursement_CAT!$D$27, $DZ160 &lt;= Claim_for_Reimbursement_CAT!$F$27), Claim_for_Reimbursement_CAT!$H$27,
IF(AND($DZ160 &gt;= Claim_for_Reimbursement_CAT!$D$28, $DZ160 &lt;= Claim_for_Reimbursement_CAT!$F$28), Claim_for_Reimbursement_CAT!$H$28,
IF(AND($DZ160 &gt;= Claim_for_Reimbursement_CAT!$D$29, $DZ160 &lt;= Claim_for_Reimbursement_CAT!$F$29), Claim_for_Reimbursement_CAT!$H$29,
IF(AND($DZ160 &gt;= Claim_for_Reimbursement_CAT!$D$30, $DZ160 &lt;= Claim_for_Reimbursement_CAT!$F$30), Claim_for_Reimbursement_CAT!$H$30,
IF(AND($DZ160 &gt;= Claim_for_Reimbursement_CAT!$D$31, $DZ160 &lt;= Claim_for_Reimbursement_CAT!$F$31), Claim_for_Reimbursement_CAT!$H$31,
IF(AND($DZ160 &gt;= Claim_for_Reimbursement_CAT!$D$32, $DZ160 &lt;= Claim_for_Reimbursement_CAT!$F$32), Claim_for_Reimbursement_CAT!$H$32,
IF(AND($DZ160 &gt;= Claim_for_Reimbursement_CAT!$D$33, $DZ160 &lt;= Claim_for_Reimbursement_CAT!$F$33), Claim_for_Reimbursement_CAT!$H$33,
IF(AND($DZ160 &gt;= Claim_for_Reimbursement_CAT!$D$34, $DZ160 &lt;= Claim_for_Reimbursement_CAT!$F$34), Claim_for_Reimbursement_CAT!$H$34, Claim_for_Reimbursement_CAT!$H$35))))))))))))</f>
        <v/>
      </c>
      <c r="EG160" s="373"/>
      <c r="EH160" s="373"/>
      <c r="EI160" s="373"/>
      <c r="EJ160" s="373"/>
      <c r="EK160" s="373"/>
      <c r="EL160" s="368"/>
      <c r="EM160" s="373"/>
      <c r="EN160" s="373"/>
      <c r="ES160" s="376" t="str">
        <f t="shared" si="73"/>
        <v/>
      </c>
      <c r="ET160" s="377" t="str">
        <f t="shared" si="81"/>
        <v xml:space="preserve">    </v>
      </c>
      <c r="EU160" s="377" t="str">
        <f t="shared" si="82"/>
        <v/>
      </c>
      <c r="EV160" s="377" t="str">
        <f t="shared" si="83"/>
        <v xml:space="preserve">155   </v>
      </c>
      <c r="EW160" s="378" t="str">
        <f>IF($H160 = "", "",
IF(OR($H160 = Lists_and_controls!$AO$9, $H160 = Lists_and_controls!$AO$11, $H160 = Lists_and_controls!$AO$14, $H160 = Lists_and_controls!$AO$16), MAX(Day_30),
IF(OR($H160 = Lists_and_controls!$AO$6, $H160 = Lists_and_controls!$AO$8, $H160 = Lists_and_controls!$AO$10, $H160 = Lists_and_controls!$AO$12, $H160 = Lists_and_controls!$AO$13, $H160 = Lists_and_controls!$AO$15, $H160 = Lists_and_controls!$AO$17), MAX(Day_31),
IF($H160 = Lists_and_controls!$AO$7, IF(INDEX(Leap_Year_YN, MATCH($G160, Year_2, 0)) = 1, MAX(Day_Feb_LY), MAX(Day_Feb) )))))</f>
        <v/>
      </c>
      <c r="EX160" s="377" t="str">
        <f t="shared" si="84"/>
        <v xml:space="preserve">  </v>
      </c>
      <c r="EY160" s="378"/>
    </row>
    <row r="161" spans="1:155" s="321" customFormat="1" ht="14" hidden="1" x14ac:dyDescent="0.3">
      <c r="A161" s="367">
        <v>156</v>
      </c>
      <c r="B161" s="368"/>
      <c r="C161" s="368"/>
      <c r="D161" s="368"/>
      <c r="E161" s="368"/>
      <c r="F161" s="368"/>
      <c r="G161" s="368"/>
      <c r="H161" s="368"/>
      <c r="I161" s="368"/>
      <c r="J161" s="369" t="str">
        <f t="shared" si="60"/>
        <v/>
      </c>
      <c r="K161" s="370" t="str">
        <f t="shared" si="61"/>
        <v/>
      </c>
      <c r="L161" s="368"/>
      <c r="M161" s="368"/>
      <c r="N161" s="368"/>
      <c r="O161" s="368"/>
      <c r="P161" s="368"/>
      <c r="Q161" s="368"/>
      <c r="R161" s="368"/>
      <c r="S161" s="371" t="str">
        <f t="shared" si="74"/>
        <v/>
      </c>
      <c r="T161" s="368"/>
      <c r="U161" s="368"/>
      <c r="V161" s="372"/>
      <c r="W161" s="372"/>
      <c r="X161" s="368"/>
      <c r="Y161" s="372"/>
      <c r="Z161" s="368"/>
      <c r="AA161" s="368"/>
      <c r="AB161" s="368"/>
      <c r="AC161" s="368"/>
      <c r="AD161" s="368"/>
      <c r="AE161" s="368"/>
      <c r="AF161" s="368"/>
      <c r="AG161" s="368"/>
      <c r="AH161" s="368"/>
      <c r="AI161" s="368"/>
      <c r="AJ161" s="368"/>
      <c r="AK161" s="373"/>
      <c r="AL161" s="368"/>
      <c r="AM161" s="373"/>
      <c r="AN161" s="373"/>
      <c r="AO161" s="373"/>
      <c r="AP161" s="373"/>
      <c r="AQ161" s="373"/>
      <c r="AR161" s="373"/>
      <c r="AS161" s="373"/>
      <c r="AT161" s="373"/>
      <c r="AU161" s="373"/>
      <c r="AV161" s="373"/>
      <c r="AW161" s="373"/>
      <c r="AX161" s="373"/>
      <c r="AY161" s="373"/>
      <c r="AZ161" s="373"/>
      <c r="BA161" s="373"/>
      <c r="BB161" s="373"/>
      <c r="BC161" s="374">
        <f t="shared" si="75"/>
        <v>0</v>
      </c>
      <c r="BD161" s="373"/>
      <c r="BE161" s="373"/>
      <c r="BF161" s="373"/>
      <c r="BG161" s="373"/>
      <c r="BH161" s="373"/>
      <c r="BI161" s="373"/>
      <c r="BJ161" s="373"/>
      <c r="BK161" s="373"/>
      <c r="BL161" s="373"/>
      <c r="BM161" s="373"/>
      <c r="BN161" s="373"/>
      <c r="BO161" s="373"/>
      <c r="BP161" s="373"/>
      <c r="BQ161" s="373"/>
      <c r="BR161" s="373"/>
      <c r="BS161" s="374">
        <f t="shared" si="62"/>
        <v>0</v>
      </c>
      <c r="BT161" s="374">
        <f t="shared" si="58"/>
        <v>0</v>
      </c>
      <c r="BU161" s="374">
        <f t="shared" si="58"/>
        <v>0</v>
      </c>
      <c r="BV161" s="374">
        <f t="shared" si="58"/>
        <v>0</v>
      </c>
      <c r="BW161" s="374">
        <f t="shared" si="58"/>
        <v>0</v>
      </c>
      <c r="BX161" s="374">
        <f t="shared" si="58"/>
        <v>0</v>
      </c>
      <c r="BY161" s="374">
        <f t="shared" si="58"/>
        <v>0</v>
      </c>
      <c r="BZ161" s="374">
        <f t="shared" si="58"/>
        <v>0</v>
      </c>
      <c r="CA161" s="374">
        <f t="shared" si="58"/>
        <v>0</v>
      </c>
      <c r="CB161" s="374">
        <f t="shared" si="58"/>
        <v>0</v>
      </c>
      <c r="CC161" s="374">
        <f t="shared" si="58"/>
        <v>0</v>
      </c>
      <c r="CD161" s="374">
        <f t="shared" si="86"/>
        <v>0</v>
      </c>
      <c r="CE161" s="374">
        <f t="shared" si="86"/>
        <v>0</v>
      </c>
      <c r="CF161" s="374">
        <f t="shared" si="86"/>
        <v>0</v>
      </c>
      <c r="CG161" s="374">
        <f t="shared" si="63"/>
        <v>0</v>
      </c>
      <c r="CH161" s="374">
        <f t="shared" si="63"/>
        <v>0</v>
      </c>
      <c r="CI161" s="374">
        <f t="shared" si="63"/>
        <v>0</v>
      </c>
      <c r="CJ161" s="368"/>
      <c r="CK161" s="368"/>
      <c r="CL161" s="373"/>
      <c r="CM161" s="375"/>
      <c r="CN161" s="371" t="s">
        <v>176</v>
      </c>
      <c r="CO161" s="373"/>
      <c r="CP161" s="373"/>
      <c r="CQ161" s="374">
        <f t="shared" si="64"/>
        <v>0</v>
      </c>
      <c r="CR161" s="373"/>
      <c r="CS161" s="373"/>
      <c r="CT161" s="374">
        <f t="shared" si="65"/>
        <v>0</v>
      </c>
      <c r="CU161" s="375"/>
      <c r="CV161" s="368"/>
      <c r="CW161" s="368"/>
      <c r="CX161" s="368"/>
      <c r="CY161" s="368"/>
      <c r="CZ161" s="368"/>
      <c r="DA161" s="368"/>
      <c r="DB161" s="368"/>
      <c r="DC161" s="368"/>
      <c r="DD161" s="368"/>
      <c r="DE161" s="368"/>
      <c r="DF161" s="368"/>
      <c r="DG161" s="375"/>
      <c r="DH161" s="371" t="s">
        <v>176</v>
      </c>
      <c r="DI161" s="373"/>
      <c r="DJ161" s="373"/>
      <c r="DK161" s="374">
        <f t="shared" si="85"/>
        <v>0</v>
      </c>
      <c r="DL161" s="373"/>
      <c r="DM161" s="373"/>
      <c r="DN161" s="374">
        <f t="shared" si="66"/>
        <v>0</v>
      </c>
      <c r="DO161" s="368"/>
      <c r="DP161" s="371" t="str">
        <f t="shared" si="76"/>
        <v/>
      </c>
      <c r="DQ161" s="374">
        <f t="shared" si="77"/>
        <v>0</v>
      </c>
      <c r="DR161" s="374">
        <f t="shared" si="67"/>
        <v>0</v>
      </c>
      <c r="DS161" s="374">
        <f t="shared" si="68"/>
        <v>0</v>
      </c>
      <c r="DT161" s="374">
        <f t="shared" si="78"/>
        <v>0</v>
      </c>
      <c r="DU161" s="374">
        <f t="shared" si="79"/>
        <v>0</v>
      </c>
      <c r="DV161" s="374">
        <f>Deduct_dependent * COUNTIFS(Part_8!$A:$A, $EV161)</f>
        <v>0</v>
      </c>
      <c r="DW161" s="374">
        <f t="shared" si="69"/>
        <v>0</v>
      </c>
      <c r="DX161" s="374">
        <f t="shared" si="70"/>
        <v>0</v>
      </c>
      <c r="DY161" s="374">
        <f t="shared" si="71"/>
        <v>0</v>
      </c>
      <c r="DZ161" s="374">
        <f t="shared" si="72"/>
        <v>0</v>
      </c>
      <c r="EA161" s="373"/>
      <c r="EB161" s="373"/>
      <c r="EC161" s="373"/>
      <c r="ED161" s="374" t="str">
        <f t="shared" si="80"/>
        <v/>
      </c>
      <c r="EE161" s="374"/>
      <c r="EF161" s="374" t="str">
        <f>IF(AND($AN161 = "", $AO161 = "", $AP161 = "", $AQ161 = "", $AR161 = "", $AS161 = "", $AT161 = "", $AU161 = "", $AV161 = "", $AW161 = "", $AX161 = "", $AY161 = "", $AZ161 = "", $BA161 = "", $BB161 = "",
$BD161= "", $BE161 = "", $BF161 = "", $BG161 = "", $BH161 = "", $BI161 = "", $BJ161 = "", $BK161 = "", $BL161 = "", $BM161 = "", $BN161 = "", $BO161 = "", $BP161 = "", $BQ161 = "", $BR161 = ""), "",
IF($DZ161 &lt;= Claim_for_Reimbursement_CAT!$F$24, Claim_for_Reimbursement_CAT!$H$24,
IF(AND($DZ161 &gt;= Claim_for_Reimbursement_CAT!$D$25, $DZ161 &lt;= Claim_for_Reimbursement_CAT!$F$25), Claim_for_Reimbursement_CAT!$H$25,
IF(AND($DZ161 &gt;= Claim_for_Reimbursement_CAT!$D$26, $DZ161 &lt;= Claim_for_Reimbursement_CAT!$F$26), Claim_for_Reimbursement_CAT!$H$26,
IF(AND($DZ161 &gt;= Claim_for_Reimbursement_CAT!$D$27, $DZ161 &lt;= Claim_for_Reimbursement_CAT!$F$27), Claim_for_Reimbursement_CAT!$H$27,
IF(AND($DZ161 &gt;= Claim_for_Reimbursement_CAT!$D$28, $DZ161 &lt;= Claim_for_Reimbursement_CAT!$F$28), Claim_for_Reimbursement_CAT!$H$28,
IF(AND($DZ161 &gt;= Claim_for_Reimbursement_CAT!$D$29, $DZ161 &lt;= Claim_for_Reimbursement_CAT!$F$29), Claim_for_Reimbursement_CAT!$H$29,
IF(AND($DZ161 &gt;= Claim_for_Reimbursement_CAT!$D$30, $DZ161 &lt;= Claim_for_Reimbursement_CAT!$F$30), Claim_for_Reimbursement_CAT!$H$30,
IF(AND($DZ161 &gt;= Claim_for_Reimbursement_CAT!$D$31, $DZ161 &lt;= Claim_for_Reimbursement_CAT!$F$31), Claim_for_Reimbursement_CAT!$H$31,
IF(AND($DZ161 &gt;= Claim_for_Reimbursement_CAT!$D$32, $DZ161 &lt;= Claim_for_Reimbursement_CAT!$F$32), Claim_for_Reimbursement_CAT!$H$32,
IF(AND($DZ161 &gt;= Claim_for_Reimbursement_CAT!$D$33, $DZ161 &lt;= Claim_for_Reimbursement_CAT!$F$33), Claim_for_Reimbursement_CAT!$H$33,
IF(AND($DZ161 &gt;= Claim_for_Reimbursement_CAT!$D$34, $DZ161 &lt;= Claim_for_Reimbursement_CAT!$F$34), Claim_for_Reimbursement_CAT!$H$34, Claim_for_Reimbursement_CAT!$H$35))))))))))))</f>
        <v/>
      </c>
      <c r="EG161" s="373"/>
      <c r="EH161" s="373"/>
      <c r="EI161" s="373"/>
      <c r="EJ161" s="373"/>
      <c r="EK161" s="373"/>
      <c r="EL161" s="368"/>
      <c r="EM161" s="373"/>
      <c r="EN161" s="373"/>
      <c r="ES161" s="376" t="str">
        <f t="shared" si="73"/>
        <v/>
      </c>
      <c r="ET161" s="377" t="str">
        <f t="shared" si="81"/>
        <v xml:space="preserve">    </v>
      </c>
      <c r="EU161" s="377" t="str">
        <f t="shared" si="82"/>
        <v/>
      </c>
      <c r="EV161" s="377" t="str">
        <f t="shared" si="83"/>
        <v xml:space="preserve">156   </v>
      </c>
      <c r="EW161" s="378" t="str">
        <f>IF($H161 = "", "",
IF(OR($H161 = Lists_and_controls!$AO$9, $H161 = Lists_and_controls!$AO$11, $H161 = Lists_and_controls!$AO$14, $H161 = Lists_and_controls!$AO$16), MAX(Day_30),
IF(OR($H161 = Lists_and_controls!$AO$6, $H161 = Lists_and_controls!$AO$8, $H161 = Lists_and_controls!$AO$10, $H161 = Lists_and_controls!$AO$12, $H161 = Lists_and_controls!$AO$13, $H161 = Lists_and_controls!$AO$15, $H161 = Lists_and_controls!$AO$17), MAX(Day_31),
IF($H161 = Lists_and_controls!$AO$7, IF(INDEX(Leap_Year_YN, MATCH($G161, Year_2, 0)) = 1, MAX(Day_Feb_LY), MAX(Day_Feb) )))))</f>
        <v/>
      </c>
      <c r="EX161" s="377" t="str">
        <f t="shared" si="84"/>
        <v xml:space="preserve">  </v>
      </c>
      <c r="EY161" s="378"/>
    </row>
    <row r="162" spans="1:155" s="321" customFormat="1" ht="14" hidden="1" x14ac:dyDescent="0.3">
      <c r="A162" s="367">
        <v>157</v>
      </c>
      <c r="B162" s="368"/>
      <c r="C162" s="368"/>
      <c r="D162" s="368"/>
      <c r="E162" s="368"/>
      <c r="F162" s="368"/>
      <c r="G162" s="368"/>
      <c r="H162" s="368"/>
      <c r="I162" s="368"/>
      <c r="J162" s="369" t="str">
        <f t="shared" si="60"/>
        <v/>
      </c>
      <c r="K162" s="370" t="str">
        <f t="shared" si="61"/>
        <v/>
      </c>
      <c r="L162" s="368"/>
      <c r="M162" s="368"/>
      <c r="N162" s="368"/>
      <c r="O162" s="368"/>
      <c r="P162" s="368"/>
      <c r="Q162" s="368"/>
      <c r="R162" s="368"/>
      <c r="S162" s="371" t="str">
        <f t="shared" si="74"/>
        <v/>
      </c>
      <c r="T162" s="368"/>
      <c r="U162" s="368"/>
      <c r="V162" s="372"/>
      <c r="W162" s="372"/>
      <c r="X162" s="368"/>
      <c r="Y162" s="372"/>
      <c r="Z162" s="368"/>
      <c r="AA162" s="368"/>
      <c r="AB162" s="368"/>
      <c r="AC162" s="368"/>
      <c r="AD162" s="368"/>
      <c r="AE162" s="368"/>
      <c r="AF162" s="368"/>
      <c r="AG162" s="368"/>
      <c r="AH162" s="368"/>
      <c r="AI162" s="368"/>
      <c r="AJ162" s="368"/>
      <c r="AK162" s="373"/>
      <c r="AL162" s="368"/>
      <c r="AM162" s="373"/>
      <c r="AN162" s="373"/>
      <c r="AO162" s="373"/>
      <c r="AP162" s="373"/>
      <c r="AQ162" s="373"/>
      <c r="AR162" s="373"/>
      <c r="AS162" s="373"/>
      <c r="AT162" s="373"/>
      <c r="AU162" s="373"/>
      <c r="AV162" s="373"/>
      <c r="AW162" s="373"/>
      <c r="AX162" s="373"/>
      <c r="AY162" s="373"/>
      <c r="AZ162" s="373"/>
      <c r="BA162" s="373"/>
      <c r="BB162" s="373"/>
      <c r="BC162" s="374">
        <f t="shared" si="75"/>
        <v>0</v>
      </c>
      <c r="BD162" s="373"/>
      <c r="BE162" s="373"/>
      <c r="BF162" s="373"/>
      <c r="BG162" s="373"/>
      <c r="BH162" s="373"/>
      <c r="BI162" s="373"/>
      <c r="BJ162" s="373"/>
      <c r="BK162" s="373"/>
      <c r="BL162" s="373"/>
      <c r="BM162" s="373"/>
      <c r="BN162" s="373"/>
      <c r="BO162" s="373"/>
      <c r="BP162" s="373"/>
      <c r="BQ162" s="373"/>
      <c r="BR162" s="373"/>
      <c r="BS162" s="374">
        <f t="shared" si="62"/>
        <v>0</v>
      </c>
      <c r="BT162" s="374">
        <f t="shared" si="58"/>
        <v>0</v>
      </c>
      <c r="BU162" s="374">
        <f t="shared" si="58"/>
        <v>0</v>
      </c>
      <c r="BV162" s="374">
        <f t="shared" si="58"/>
        <v>0</v>
      </c>
      <c r="BW162" s="374">
        <f t="shared" si="58"/>
        <v>0</v>
      </c>
      <c r="BX162" s="374">
        <f t="shared" si="58"/>
        <v>0</v>
      </c>
      <c r="BY162" s="374">
        <f t="shared" si="58"/>
        <v>0</v>
      </c>
      <c r="BZ162" s="374">
        <f t="shared" si="58"/>
        <v>0</v>
      </c>
      <c r="CA162" s="374">
        <f t="shared" si="58"/>
        <v>0</v>
      </c>
      <c r="CB162" s="374">
        <f t="shared" si="58"/>
        <v>0</v>
      </c>
      <c r="CC162" s="374">
        <f t="shared" si="58"/>
        <v>0</v>
      </c>
      <c r="CD162" s="374">
        <f t="shared" si="86"/>
        <v>0</v>
      </c>
      <c r="CE162" s="374">
        <f t="shared" si="86"/>
        <v>0</v>
      </c>
      <c r="CF162" s="374">
        <f t="shared" si="86"/>
        <v>0</v>
      </c>
      <c r="CG162" s="374">
        <f t="shared" si="63"/>
        <v>0</v>
      </c>
      <c r="CH162" s="374">
        <f t="shared" si="63"/>
        <v>0</v>
      </c>
      <c r="CI162" s="374">
        <f t="shared" si="63"/>
        <v>0</v>
      </c>
      <c r="CJ162" s="368"/>
      <c r="CK162" s="368"/>
      <c r="CL162" s="373"/>
      <c r="CM162" s="375"/>
      <c r="CN162" s="371" t="s">
        <v>176</v>
      </c>
      <c r="CO162" s="373"/>
      <c r="CP162" s="373"/>
      <c r="CQ162" s="374">
        <f t="shared" si="64"/>
        <v>0</v>
      </c>
      <c r="CR162" s="373"/>
      <c r="CS162" s="373"/>
      <c r="CT162" s="374">
        <f t="shared" si="65"/>
        <v>0</v>
      </c>
      <c r="CU162" s="375"/>
      <c r="CV162" s="368"/>
      <c r="CW162" s="368"/>
      <c r="CX162" s="368"/>
      <c r="CY162" s="368"/>
      <c r="CZ162" s="368"/>
      <c r="DA162" s="368"/>
      <c r="DB162" s="368"/>
      <c r="DC162" s="368"/>
      <c r="DD162" s="368"/>
      <c r="DE162" s="368"/>
      <c r="DF162" s="368"/>
      <c r="DG162" s="375"/>
      <c r="DH162" s="371" t="s">
        <v>176</v>
      </c>
      <c r="DI162" s="373"/>
      <c r="DJ162" s="373"/>
      <c r="DK162" s="374">
        <f t="shared" si="85"/>
        <v>0</v>
      </c>
      <c r="DL162" s="373"/>
      <c r="DM162" s="373"/>
      <c r="DN162" s="374">
        <f t="shared" si="66"/>
        <v>0</v>
      </c>
      <c r="DO162" s="368"/>
      <c r="DP162" s="371" t="str">
        <f t="shared" si="76"/>
        <v/>
      </c>
      <c r="DQ162" s="374">
        <f t="shared" si="77"/>
        <v>0</v>
      </c>
      <c r="DR162" s="374">
        <f t="shared" si="67"/>
        <v>0</v>
      </c>
      <c r="DS162" s="374">
        <f t="shared" si="68"/>
        <v>0</v>
      </c>
      <c r="DT162" s="374">
        <f t="shared" si="78"/>
        <v>0</v>
      </c>
      <c r="DU162" s="374">
        <f t="shared" si="79"/>
        <v>0</v>
      </c>
      <c r="DV162" s="374">
        <f>Deduct_dependent * COUNTIFS(Part_8!$A:$A, $EV162)</f>
        <v>0</v>
      </c>
      <c r="DW162" s="374">
        <f t="shared" si="69"/>
        <v>0</v>
      </c>
      <c r="DX162" s="374">
        <f t="shared" si="70"/>
        <v>0</v>
      </c>
      <c r="DY162" s="374">
        <f t="shared" si="71"/>
        <v>0</v>
      </c>
      <c r="DZ162" s="374">
        <f t="shared" si="72"/>
        <v>0</v>
      </c>
      <c r="EA162" s="373"/>
      <c r="EB162" s="373"/>
      <c r="EC162" s="373"/>
      <c r="ED162" s="374" t="str">
        <f t="shared" si="80"/>
        <v/>
      </c>
      <c r="EE162" s="374"/>
      <c r="EF162" s="374" t="str">
        <f>IF(AND($AN162 = "", $AO162 = "", $AP162 = "", $AQ162 = "", $AR162 = "", $AS162 = "", $AT162 = "", $AU162 = "", $AV162 = "", $AW162 = "", $AX162 = "", $AY162 = "", $AZ162 = "", $BA162 = "", $BB162 = "",
$BD162= "", $BE162 = "", $BF162 = "", $BG162 = "", $BH162 = "", $BI162 = "", $BJ162 = "", $BK162 = "", $BL162 = "", $BM162 = "", $BN162 = "", $BO162 = "", $BP162 = "", $BQ162 = "", $BR162 = ""), "",
IF($DZ162 &lt;= Claim_for_Reimbursement_CAT!$F$24, Claim_for_Reimbursement_CAT!$H$24,
IF(AND($DZ162 &gt;= Claim_for_Reimbursement_CAT!$D$25, $DZ162 &lt;= Claim_for_Reimbursement_CAT!$F$25), Claim_for_Reimbursement_CAT!$H$25,
IF(AND($DZ162 &gt;= Claim_for_Reimbursement_CAT!$D$26, $DZ162 &lt;= Claim_for_Reimbursement_CAT!$F$26), Claim_for_Reimbursement_CAT!$H$26,
IF(AND($DZ162 &gt;= Claim_for_Reimbursement_CAT!$D$27, $DZ162 &lt;= Claim_for_Reimbursement_CAT!$F$27), Claim_for_Reimbursement_CAT!$H$27,
IF(AND($DZ162 &gt;= Claim_for_Reimbursement_CAT!$D$28, $DZ162 &lt;= Claim_for_Reimbursement_CAT!$F$28), Claim_for_Reimbursement_CAT!$H$28,
IF(AND($DZ162 &gt;= Claim_for_Reimbursement_CAT!$D$29, $DZ162 &lt;= Claim_for_Reimbursement_CAT!$F$29), Claim_for_Reimbursement_CAT!$H$29,
IF(AND($DZ162 &gt;= Claim_for_Reimbursement_CAT!$D$30, $DZ162 &lt;= Claim_for_Reimbursement_CAT!$F$30), Claim_for_Reimbursement_CAT!$H$30,
IF(AND($DZ162 &gt;= Claim_for_Reimbursement_CAT!$D$31, $DZ162 &lt;= Claim_for_Reimbursement_CAT!$F$31), Claim_for_Reimbursement_CAT!$H$31,
IF(AND($DZ162 &gt;= Claim_for_Reimbursement_CAT!$D$32, $DZ162 &lt;= Claim_for_Reimbursement_CAT!$F$32), Claim_for_Reimbursement_CAT!$H$32,
IF(AND($DZ162 &gt;= Claim_for_Reimbursement_CAT!$D$33, $DZ162 &lt;= Claim_for_Reimbursement_CAT!$F$33), Claim_for_Reimbursement_CAT!$H$33,
IF(AND($DZ162 &gt;= Claim_for_Reimbursement_CAT!$D$34, $DZ162 &lt;= Claim_for_Reimbursement_CAT!$F$34), Claim_for_Reimbursement_CAT!$H$34, Claim_for_Reimbursement_CAT!$H$35))))))))))))</f>
        <v/>
      </c>
      <c r="EG162" s="373"/>
      <c r="EH162" s="373"/>
      <c r="EI162" s="373"/>
      <c r="EJ162" s="373"/>
      <c r="EK162" s="373"/>
      <c r="EL162" s="368"/>
      <c r="EM162" s="373"/>
      <c r="EN162" s="373"/>
      <c r="ES162" s="376" t="str">
        <f t="shared" si="73"/>
        <v/>
      </c>
      <c r="ET162" s="377" t="str">
        <f t="shared" si="81"/>
        <v xml:space="preserve">    </v>
      </c>
      <c r="EU162" s="377" t="str">
        <f t="shared" si="82"/>
        <v/>
      </c>
      <c r="EV162" s="377" t="str">
        <f t="shared" si="83"/>
        <v xml:space="preserve">157   </v>
      </c>
      <c r="EW162" s="378" t="str">
        <f>IF($H162 = "", "",
IF(OR($H162 = Lists_and_controls!$AO$9, $H162 = Lists_and_controls!$AO$11, $H162 = Lists_and_controls!$AO$14, $H162 = Lists_and_controls!$AO$16), MAX(Day_30),
IF(OR($H162 = Lists_and_controls!$AO$6, $H162 = Lists_and_controls!$AO$8, $H162 = Lists_and_controls!$AO$10, $H162 = Lists_and_controls!$AO$12, $H162 = Lists_and_controls!$AO$13, $H162 = Lists_and_controls!$AO$15, $H162 = Lists_and_controls!$AO$17), MAX(Day_31),
IF($H162 = Lists_and_controls!$AO$7, IF(INDEX(Leap_Year_YN, MATCH($G162, Year_2, 0)) = 1, MAX(Day_Feb_LY), MAX(Day_Feb) )))))</f>
        <v/>
      </c>
      <c r="EX162" s="377" t="str">
        <f t="shared" si="84"/>
        <v xml:space="preserve">  </v>
      </c>
      <c r="EY162" s="378"/>
    </row>
    <row r="163" spans="1:155" s="321" customFormat="1" ht="14" hidden="1" x14ac:dyDescent="0.3">
      <c r="A163" s="367">
        <v>158</v>
      </c>
      <c r="B163" s="368"/>
      <c r="C163" s="368"/>
      <c r="D163" s="368"/>
      <c r="E163" s="368"/>
      <c r="F163" s="368"/>
      <c r="G163" s="368"/>
      <c r="H163" s="368"/>
      <c r="I163" s="368"/>
      <c r="J163" s="369" t="str">
        <f t="shared" si="60"/>
        <v/>
      </c>
      <c r="K163" s="370" t="str">
        <f t="shared" si="61"/>
        <v/>
      </c>
      <c r="L163" s="368"/>
      <c r="M163" s="368"/>
      <c r="N163" s="368"/>
      <c r="O163" s="368"/>
      <c r="P163" s="368"/>
      <c r="Q163" s="368"/>
      <c r="R163" s="368"/>
      <c r="S163" s="371" t="str">
        <f t="shared" si="74"/>
        <v/>
      </c>
      <c r="T163" s="368"/>
      <c r="U163" s="368"/>
      <c r="V163" s="372"/>
      <c r="W163" s="372"/>
      <c r="X163" s="368"/>
      <c r="Y163" s="372"/>
      <c r="Z163" s="368"/>
      <c r="AA163" s="368"/>
      <c r="AB163" s="368"/>
      <c r="AC163" s="368"/>
      <c r="AD163" s="368"/>
      <c r="AE163" s="368"/>
      <c r="AF163" s="368"/>
      <c r="AG163" s="368"/>
      <c r="AH163" s="368"/>
      <c r="AI163" s="368"/>
      <c r="AJ163" s="368"/>
      <c r="AK163" s="373"/>
      <c r="AL163" s="368"/>
      <c r="AM163" s="373"/>
      <c r="AN163" s="373"/>
      <c r="AO163" s="373"/>
      <c r="AP163" s="373"/>
      <c r="AQ163" s="373"/>
      <c r="AR163" s="373"/>
      <c r="AS163" s="373"/>
      <c r="AT163" s="373"/>
      <c r="AU163" s="373"/>
      <c r="AV163" s="373"/>
      <c r="AW163" s="373"/>
      <c r="AX163" s="373"/>
      <c r="AY163" s="373"/>
      <c r="AZ163" s="373"/>
      <c r="BA163" s="373"/>
      <c r="BB163" s="373"/>
      <c r="BC163" s="374">
        <f t="shared" si="75"/>
        <v>0</v>
      </c>
      <c r="BD163" s="373"/>
      <c r="BE163" s="373"/>
      <c r="BF163" s="373"/>
      <c r="BG163" s="373"/>
      <c r="BH163" s="373"/>
      <c r="BI163" s="373"/>
      <c r="BJ163" s="373"/>
      <c r="BK163" s="373"/>
      <c r="BL163" s="373"/>
      <c r="BM163" s="373"/>
      <c r="BN163" s="373"/>
      <c r="BO163" s="373"/>
      <c r="BP163" s="373"/>
      <c r="BQ163" s="373"/>
      <c r="BR163" s="373"/>
      <c r="BS163" s="374">
        <f t="shared" si="62"/>
        <v>0</v>
      </c>
      <c r="BT163" s="374">
        <f t="shared" si="58"/>
        <v>0</v>
      </c>
      <c r="BU163" s="374">
        <f t="shared" si="58"/>
        <v>0</v>
      </c>
      <c r="BV163" s="374">
        <f t="shared" si="58"/>
        <v>0</v>
      </c>
      <c r="BW163" s="374">
        <f t="shared" si="58"/>
        <v>0</v>
      </c>
      <c r="BX163" s="374">
        <f t="shared" si="58"/>
        <v>0</v>
      </c>
      <c r="BY163" s="374">
        <f t="shared" si="58"/>
        <v>0</v>
      </c>
      <c r="BZ163" s="374">
        <f t="shared" si="58"/>
        <v>0</v>
      </c>
      <c r="CA163" s="374">
        <f t="shared" si="58"/>
        <v>0</v>
      </c>
      <c r="CB163" s="374">
        <f t="shared" si="58"/>
        <v>0</v>
      </c>
      <c r="CC163" s="374">
        <f t="shared" si="58"/>
        <v>0</v>
      </c>
      <c r="CD163" s="374">
        <f t="shared" si="86"/>
        <v>0</v>
      </c>
      <c r="CE163" s="374">
        <f t="shared" si="86"/>
        <v>0</v>
      </c>
      <c r="CF163" s="374">
        <f t="shared" si="86"/>
        <v>0</v>
      </c>
      <c r="CG163" s="374">
        <f t="shared" si="63"/>
        <v>0</v>
      </c>
      <c r="CH163" s="374">
        <f t="shared" si="63"/>
        <v>0</v>
      </c>
      <c r="CI163" s="374">
        <f t="shared" si="63"/>
        <v>0</v>
      </c>
      <c r="CJ163" s="368"/>
      <c r="CK163" s="368"/>
      <c r="CL163" s="373"/>
      <c r="CM163" s="375"/>
      <c r="CN163" s="371" t="s">
        <v>176</v>
      </c>
      <c r="CO163" s="373"/>
      <c r="CP163" s="373"/>
      <c r="CQ163" s="374">
        <f t="shared" si="64"/>
        <v>0</v>
      </c>
      <c r="CR163" s="373"/>
      <c r="CS163" s="373"/>
      <c r="CT163" s="374">
        <f t="shared" si="65"/>
        <v>0</v>
      </c>
      <c r="CU163" s="375"/>
      <c r="CV163" s="368"/>
      <c r="CW163" s="368"/>
      <c r="CX163" s="368"/>
      <c r="CY163" s="368"/>
      <c r="CZ163" s="368"/>
      <c r="DA163" s="368"/>
      <c r="DB163" s="368"/>
      <c r="DC163" s="368"/>
      <c r="DD163" s="368"/>
      <c r="DE163" s="368"/>
      <c r="DF163" s="368"/>
      <c r="DG163" s="375"/>
      <c r="DH163" s="371" t="s">
        <v>176</v>
      </c>
      <c r="DI163" s="373"/>
      <c r="DJ163" s="373"/>
      <c r="DK163" s="374">
        <f t="shared" si="85"/>
        <v>0</v>
      </c>
      <c r="DL163" s="373"/>
      <c r="DM163" s="373"/>
      <c r="DN163" s="374">
        <f t="shared" si="66"/>
        <v>0</v>
      </c>
      <c r="DO163" s="368"/>
      <c r="DP163" s="371" t="str">
        <f t="shared" si="76"/>
        <v/>
      </c>
      <c r="DQ163" s="374">
        <f t="shared" si="77"/>
        <v>0</v>
      </c>
      <c r="DR163" s="374">
        <f t="shared" si="67"/>
        <v>0</v>
      </c>
      <c r="DS163" s="374">
        <f t="shared" si="68"/>
        <v>0</v>
      </c>
      <c r="DT163" s="374">
        <f t="shared" si="78"/>
        <v>0</v>
      </c>
      <c r="DU163" s="374">
        <f t="shared" si="79"/>
        <v>0</v>
      </c>
      <c r="DV163" s="374">
        <f>Deduct_dependent * COUNTIFS(Part_8!$A:$A, $EV163)</f>
        <v>0</v>
      </c>
      <c r="DW163" s="374">
        <f t="shared" si="69"/>
        <v>0</v>
      </c>
      <c r="DX163" s="374">
        <f t="shared" si="70"/>
        <v>0</v>
      </c>
      <c r="DY163" s="374">
        <f t="shared" si="71"/>
        <v>0</v>
      </c>
      <c r="DZ163" s="374">
        <f t="shared" si="72"/>
        <v>0</v>
      </c>
      <c r="EA163" s="373"/>
      <c r="EB163" s="373"/>
      <c r="EC163" s="373"/>
      <c r="ED163" s="374" t="str">
        <f t="shared" si="80"/>
        <v/>
      </c>
      <c r="EE163" s="374"/>
      <c r="EF163" s="374" t="str">
        <f>IF(AND($AN163 = "", $AO163 = "", $AP163 = "", $AQ163 = "", $AR163 = "", $AS163 = "", $AT163 = "", $AU163 = "", $AV163 = "", $AW163 = "", $AX163 = "", $AY163 = "", $AZ163 = "", $BA163 = "", $BB163 = "",
$BD163= "", $BE163 = "", $BF163 = "", $BG163 = "", $BH163 = "", $BI163 = "", $BJ163 = "", $BK163 = "", $BL163 = "", $BM163 = "", $BN163 = "", $BO163 = "", $BP163 = "", $BQ163 = "", $BR163 = ""), "",
IF($DZ163 &lt;= Claim_for_Reimbursement_CAT!$F$24, Claim_for_Reimbursement_CAT!$H$24,
IF(AND($DZ163 &gt;= Claim_for_Reimbursement_CAT!$D$25, $DZ163 &lt;= Claim_for_Reimbursement_CAT!$F$25), Claim_for_Reimbursement_CAT!$H$25,
IF(AND($DZ163 &gt;= Claim_for_Reimbursement_CAT!$D$26, $DZ163 &lt;= Claim_for_Reimbursement_CAT!$F$26), Claim_for_Reimbursement_CAT!$H$26,
IF(AND($DZ163 &gt;= Claim_for_Reimbursement_CAT!$D$27, $DZ163 &lt;= Claim_for_Reimbursement_CAT!$F$27), Claim_for_Reimbursement_CAT!$H$27,
IF(AND($DZ163 &gt;= Claim_for_Reimbursement_CAT!$D$28, $DZ163 &lt;= Claim_for_Reimbursement_CAT!$F$28), Claim_for_Reimbursement_CAT!$H$28,
IF(AND($DZ163 &gt;= Claim_for_Reimbursement_CAT!$D$29, $DZ163 &lt;= Claim_for_Reimbursement_CAT!$F$29), Claim_for_Reimbursement_CAT!$H$29,
IF(AND($DZ163 &gt;= Claim_for_Reimbursement_CAT!$D$30, $DZ163 &lt;= Claim_for_Reimbursement_CAT!$F$30), Claim_for_Reimbursement_CAT!$H$30,
IF(AND($DZ163 &gt;= Claim_for_Reimbursement_CAT!$D$31, $DZ163 &lt;= Claim_for_Reimbursement_CAT!$F$31), Claim_for_Reimbursement_CAT!$H$31,
IF(AND($DZ163 &gt;= Claim_for_Reimbursement_CAT!$D$32, $DZ163 &lt;= Claim_for_Reimbursement_CAT!$F$32), Claim_for_Reimbursement_CAT!$H$32,
IF(AND($DZ163 &gt;= Claim_for_Reimbursement_CAT!$D$33, $DZ163 &lt;= Claim_for_Reimbursement_CAT!$F$33), Claim_for_Reimbursement_CAT!$H$33,
IF(AND($DZ163 &gt;= Claim_for_Reimbursement_CAT!$D$34, $DZ163 &lt;= Claim_for_Reimbursement_CAT!$F$34), Claim_for_Reimbursement_CAT!$H$34, Claim_for_Reimbursement_CAT!$H$35))))))))))))</f>
        <v/>
      </c>
      <c r="EG163" s="373"/>
      <c r="EH163" s="373"/>
      <c r="EI163" s="373"/>
      <c r="EJ163" s="373"/>
      <c r="EK163" s="373"/>
      <c r="EL163" s="368"/>
      <c r="EM163" s="373"/>
      <c r="EN163" s="373"/>
      <c r="ES163" s="376" t="str">
        <f t="shared" si="73"/>
        <v/>
      </c>
      <c r="ET163" s="377" t="str">
        <f t="shared" si="81"/>
        <v xml:space="preserve">    </v>
      </c>
      <c r="EU163" s="377" t="str">
        <f t="shared" si="82"/>
        <v/>
      </c>
      <c r="EV163" s="377" t="str">
        <f t="shared" si="83"/>
        <v xml:space="preserve">158   </v>
      </c>
      <c r="EW163" s="378" t="str">
        <f>IF($H163 = "", "",
IF(OR($H163 = Lists_and_controls!$AO$9, $H163 = Lists_and_controls!$AO$11, $H163 = Lists_and_controls!$AO$14, $H163 = Lists_and_controls!$AO$16), MAX(Day_30),
IF(OR($H163 = Lists_and_controls!$AO$6, $H163 = Lists_and_controls!$AO$8, $H163 = Lists_and_controls!$AO$10, $H163 = Lists_and_controls!$AO$12, $H163 = Lists_and_controls!$AO$13, $H163 = Lists_and_controls!$AO$15, $H163 = Lists_and_controls!$AO$17), MAX(Day_31),
IF($H163 = Lists_and_controls!$AO$7, IF(INDEX(Leap_Year_YN, MATCH($G163, Year_2, 0)) = 1, MAX(Day_Feb_LY), MAX(Day_Feb) )))))</f>
        <v/>
      </c>
      <c r="EX163" s="377" t="str">
        <f t="shared" si="84"/>
        <v xml:space="preserve">  </v>
      </c>
      <c r="EY163" s="378"/>
    </row>
    <row r="164" spans="1:155" s="321" customFormat="1" ht="14" hidden="1" x14ac:dyDescent="0.3">
      <c r="A164" s="367">
        <v>159</v>
      </c>
      <c r="B164" s="368"/>
      <c r="C164" s="368"/>
      <c r="D164" s="368"/>
      <c r="E164" s="368"/>
      <c r="F164" s="368"/>
      <c r="G164" s="368"/>
      <c r="H164" s="368"/>
      <c r="I164" s="368"/>
      <c r="J164" s="369" t="str">
        <f t="shared" si="60"/>
        <v/>
      </c>
      <c r="K164" s="370" t="str">
        <f t="shared" si="61"/>
        <v/>
      </c>
      <c r="L164" s="368"/>
      <c r="M164" s="368"/>
      <c r="N164" s="368"/>
      <c r="O164" s="368"/>
      <c r="P164" s="368"/>
      <c r="Q164" s="368"/>
      <c r="R164" s="368"/>
      <c r="S164" s="371" t="str">
        <f t="shared" si="74"/>
        <v/>
      </c>
      <c r="T164" s="368"/>
      <c r="U164" s="368"/>
      <c r="V164" s="372"/>
      <c r="W164" s="372"/>
      <c r="X164" s="368"/>
      <c r="Y164" s="372"/>
      <c r="Z164" s="368"/>
      <c r="AA164" s="368"/>
      <c r="AB164" s="368"/>
      <c r="AC164" s="368"/>
      <c r="AD164" s="368"/>
      <c r="AE164" s="368"/>
      <c r="AF164" s="368"/>
      <c r="AG164" s="368"/>
      <c r="AH164" s="368"/>
      <c r="AI164" s="368"/>
      <c r="AJ164" s="368"/>
      <c r="AK164" s="373"/>
      <c r="AL164" s="368"/>
      <c r="AM164" s="373"/>
      <c r="AN164" s="373"/>
      <c r="AO164" s="373"/>
      <c r="AP164" s="373"/>
      <c r="AQ164" s="373"/>
      <c r="AR164" s="373"/>
      <c r="AS164" s="373"/>
      <c r="AT164" s="373"/>
      <c r="AU164" s="373"/>
      <c r="AV164" s="373"/>
      <c r="AW164" s="373"/>
      <c r="AX164" s="373"/>
      <c r="AY164" s="373"/>
      <c r="AZ164" s="373"/>
      <c r="BA164" s="373"/>
      <c r="BB164" s="373"/>
      <c r="BC164" s="374">
        <f t="shared" si="75"/>
        <v>0</v>
      </c>
      <c r="BD164" s="373"/>
      <c r="BE164" s="373"/>
      <c r="BF164" s="373"/>
      <c r="BG164" s="373"/>
      <c r="BH164" s="373"/>
      <c r="BI164" s="373"/>
      <c r="BJ164" s="373"/>
      <c r="BK164" s="373"/>
      <c r="BL164" s="373"/>
      <c r="BM164" s="373"/>
      <c r="BN164" s="373"/>
      <c r="BO164" s="373"/>
      <c r="BP164" s="373"/>
      <c r="BQ164" s="373"/>
      <c r="BR164" s="373"/>
      <c r="BS164" s="374">
        <f t="shared" si="62"/>
        <v>0</v>
      </c>
      <c r="BT164" s="374">
        <f t="shared" si="58"/>
        <v>0</v>
      </c>
      <c r="BU164" s="374">
        <f t="shared" si="58"/>
        <v>0</v>
      </c>
      <c r="BV164" s="374">
        <f t="shared" si="58"/>
        <v>0</v>
      </c>
      <c r="BW164" s="374">
        <f t="shared" si="58"/>
        <v>0</v>
      </c>
      <c r="BX164" s="374">
        <f t="shared" si="58"/>
        <v>0</v>
      </c>
      <c r="BY164" s="374">
        <f t="shared" si="58"/>
        <v>0</v>
      </c>
      <c r="BZ164" s="374">
        <f t="shared" si="58"/>
        <v>0</v>
      </c>
      <c r="CA164" s="374">
        <f t="shared" si="58"/>
        <v>0</v>
      </c>
      <c r="CB164" s="374">
        <f t="shared" si="58"/>
        <v>0</v>
      </c>
      <c r="CC164" s="374">
        <f t="shared" si="58"/>
        <v>0</v>
      </c>
      <c r="CD164" s="374">
        <f t="shared" si="86"/>
        <v>0</v>
      </c>
      <c r="CE164" s="374">
        <f t="shared" si="86"/>
        <v>0</v>
      </c>
      <c r="CF164" s="374">
        <f t="shared" si="86"/>
        <v>0</v>
      </c>
      <c r="CG164" s="374">
        <f t="shared" si="63"/>
        <v>0</v>
      </c>
      <c r="CH164" s="374">
        <f t="shared" si="63"/>
        <v>0</v>
      </c>
      <c r="CI164" s="374">
        <f t="shared" si="63"/>
        <v>0</v>
      </c>
      <c r="CJ164" s="368"/>
      <c r="CK164" s="368"/>
      <c r="CL164" s="373"/>
      <c r="CM164" s="375"/>
      <c r="CN164" s="371" t="s">
        <v>176</v>
      </c>
      <c r="CO164" s="373"/>
      <c r="CP164" s="373"/>
      <c r="CQ164" s="374">
        <f t="shared" si="64"/>
        <v>0</v>
      </c>
      <c r="CR164" s="373"/>
      <c r="CS164" s="373"/>
      <c r="CT164" s="374">
        <f t="shared" si="65"/>
        <v>0</v>
      </c>
      <c r="CU164" s="375"/>
      <c r="CV164" s="368"/>
      <c r="CW164" s="368"/>
      <c r="CX164" s="368"/>
      <c r="CY164" s="368"/>
      <c r="CZ164" s="368"/>
      <c r="DA164" s="368"/>
      <c r="DB164" s="368"/>
      <c r="DC164" s="368"/>
      <c r="DD164" s="368"/>
      <c r="DE164" s="368"/>
      <c r="DF164" s="368"/>
      <c r="DG164" s="375"/>
      <c r="DH164" s="371" t="s">
        <v>176</v>
      </c>
      <c r="DI164" s="373"/>
      <c r="DJ164" s="373"/>
      <c r="DK164" s="374">
        <f t="shared" si="85"/>
        <v>0</v>
      </c>
      <c r="DL164" s="373"/>
      <c r="DM164" s="373"/>
      <c r="DN164" s="374">
        <f t="shared" si="66"/>
        <v>0</v>
      </c>
      <c r="DO164" s="368"/>
      <c r="DP164" s="371" t="str">
        <f t="shared" si="76"/>
        <v/>
      </c>
      <c r="DQ164" s="374">
        <f t="shared" si="77"/>
        <v>0</v>
      </c>
      <c r="DR164" s="374">
        <f t="shared" si="67"/>
        <v>0</v>
      </c>
      <c r="DS164" s="374">
        <f t="shared" si="68"/>
        <v>0</v>
      </c>
      <c r="DT164" s="374">
        <f t="shared" si="78"/>
        <v>0</v>
      </c>
      <c r="DU164" s="374">
        <f t="shared" si="79"/>
        <v>0</v>
      </c>
      <c r="DV164" s="374">
        <f>Deduct_dependent * COUNTIFS(Part_8!$A:$A, $EV164)</f>
        <v>0</v>
      </c>
      <c r="DW164" s="374">
        <f t="shared" si="69"/>
        <v>0</v>
      </c>
      <c r="DX164" s="374">
        <f t="shared" si="70"/>
        <v>0</v>
      </c>
      <c r="DY164" s="374">
        <f t="shared" si="71"/>
        <v>0</v>
      </c>
      <c r="DZ164" s="374">
        <f t="shared" si="72"/>
        <v>0</v>
      </c>
      <c r="EA164" s="373"/>
      <c r="EB164" s="373"/>
      <c r="EC164" s="373"/>
      <c r="ED164" s="374" t="str">
        <f t="shared" si="80"/>
        <v/>
      </c>
      <c r="EE164" s="374"/>
      <c r="EF164" s="374" t="str">
        <f>IF(AND($AN164 = "", $AO164 = "", $AP164 = "", $AQ164 = "", $AR164 = "", $AS164 = "", $AT164 = "", $AU164 = "", $AV164 = "", $AW164 = "", $AX164 = "", $AY164 = "", $AZ164 = "", $BA164 = "", $BB164 = "",
$BD164= "", $BE164 = "", $BF164 = "", $BG164 = "", $BH164 = "", $BI164 = "", $BJ164 = "", $BK164 = "", $BL164 = "", $BM164 = "", $BN164 = "", $BO164 = "", $BP164 = "", $BQ164 = "", $BR164 = ""), "",
IF($DZ164 &lt;= Claim_for_Reimbursement_CAT!$F$24, Claim_for_Reimbursement_CAT!$H$24,
IF(AND($DZ164 &gt;= Claim_for_Reimbursement_CAT!$D$25, $DZ164 &lt;= Claim_for_Reimbursement_CAT!$F$25), Claim_for_Reimbursement_CAT!$H$25,
IF(AND($DZ164 &gt;= Claim_for_Reimbursement_CAT!$D$26, $DZ164 &lt;= Claim_for_Reimbursement_CAT!$F$26), Claim_for_Reimbursement_CAT!$H$26,
IF(AND($DZ164 &gt;= Claim_for_Reimbursement_CAT!$D$27, $DZ164 &lt;= Claim_for_Reimbursement_CAT!$F$27), Claim_for_Reimbursement_CAT!$H$27,
IF(AND($DZ164 &gt;= Claim_for_Reimbursement_CAT!$D$28, $DZ164 &lt;= Claim_for_Reimbursement_CAT!$F$28), Claim_for_Reimbursement_CAT!$H$28,
IF(AND($DZ164 &gt;= Claim_for_Reimbursement_CAT!$D$29, $DZ164 &lt;= Claim_for_Reimbursement_CAT!$F$29), Claim_for_Reimbursement_CAT!$H$29,
IF(AND($DZ164 &gt;= Claim_for_Reimbursement_CAT!$D$30, $DZ164 &lt;= Claim_for_Reimbursement_CAT!$F$30), Claim_for_Reimbursement_CAT!$H$30,
IF(AND($DZ164 &gt;= Claim_for_Reimbursement_CAT!$D$31, $DZ164 &lt;= Claim_for_Reimbursement_CAT!$F$31), Claim_for_Reimbursement_CAT!$H$31,
IF(AND($DZ164 &gt;= Claim_for_Reimbursement_CAT!$D$32, $DZ164 &lt;= Claim_for_Reimbursement_CAT!$F$32), Claim_for_Reimbursement_CAT!$H$32,
IF(AND($DZ164 &gt;= Claim_for_Reimbursement_CAT!$D$33, $DZ164 &lt;= Claim_for_Reimbursement_CAT!$F$33), Claim_for_Reimbursement_CAT!$H$33,
IF(AND($DZ164 &gt;= Claim_for_Reimbursement_CAT!$D$34, $DZ164 &lt;= Claim_for_Reimbursement_CAT!$F$34), Claim_for_Reimbursement_CAT!$H$34, Claim_for_Reimbursement_CAT!$H$35))))))))))))</f>
        <v/>
      </c>
      <c r="EG164" s="373"/>
      <c r="EH164" s="373"/>
      <c r="EI164" s="373"/>
      <c r="EJ164" s="373"/>
      <c r="EK164" s="373"/>
      <c r="EL164" s="368"/>
      <c r="EM164" s="373"/>
      <c r="EN164" s="373"/>
      <c r="ES164" s="376" t="str">
        <f t="shared" si="73"/>
        <v/>
      </c>
      <c r="ET164" s="377" t="str">
        <f t="shared" si="81"/>
        <v xml:space="preserve">    </v>
      </c>
      <c r="EU164" s="377" t="str">
        <f t="shared" si="82"/>
        <v/>
      </c>
      <c r="EV164" s="377" t="str">
        <f t="shared" si="83"/>
        <v xml:space="preserve">159   </v>
      </c>
      <c r="EW164" s="378" t="str">
        <f>IF($H164 = "", "",
IF(OR($H164 = Lists_and_controls!$AO$9, $H164 = Lists_and_controls!$AO$11, $H164 = Lists_and_controls!$AO$14, $H164 = Lists_and_controls!$AO$16), MAX(Day_30),
IF(OR($H164 = Lists_and_controls!$AO$6, $H164 = Lists_and_controls!$AO$8, $H164 = Lists_and_controls!$AO$10, $H164 = Lists_and_controls!$AO$12, $H164 = Lists_and_controls!$AO$13, $H164 = Lists_and_controls!$AO$15, $H164 = Lists_and_controls!$AO$17), MAX(Day_31),
IF($H164 = Lists_and_controls!$AO$7, IF(INDEX(Leap_Year_YN, MATCH($G164, Year_2, 0)) = 1, MAX(Day_Feb_LY), MAX(Day_Feb) )))))</f>
        <v/>
      </c>
      <c r="EX164" s="377" t="str">
        <f t="shared" si="84"/>
        <v xml:space="preserve">  </v>
      </c>
      <c r="EY164" s="378"/>
    </row>
    <row r="165" spans="1:155" s="321" customFormat="1" ht="14" hidden="1" x14ac:dyDescent="0.3">
      <c r="A165" s="367">
        <v>160</v>
      </c>
      <c r="B165" s="368"/>
      <c r="C165" s="368"/>
      <c r="D165" s="368"/>
      <c r="E165" s="368"/>
      <c r="F165" s="368"/>
      <c r="G165" s="368"/>
      <c r="H165" s="368"/>
      <c r="I165" s="368"/>
      <c r="J165" s="369" t="str">
        <f t="shared" si="60"/>
        <v/>
      </c>
      <c r="K165" s="370" t="str">
        <f t="shared" si="61"/>
        <v/>
      </c>
      <c r="L165" s="368"/>
      <c r="M165" s="368"/>
      <c r="N165" s="368"/>
      <c r="O165" s="368"/>
      <c r="P165" s="368"/>
      <c r="Q165" s="368"/>
      <c r="R165" s="368"/>
      <c r="S165" s="371" t="str">
        <f t="shared" si="74"/>
        <v/>
      </c>
      <c r="T165" s="368"/>
      <c r="U165" s="368"/>
      <c r="V165" s="372"/>
      <c r="W165" s="372"/>
      <c r="X165" s="368"/>
      <c r="Y165" s="372"/>
      <c r="Z165" s="368"/>
      <c r="AA165" s="368"/>
      <c r="AB165" s="368"/>
      <c r="AC165" s="368"/>
      <c r="AD165" s="368"/>
      <c r="AE165" s="368"/>
      <c r="AF165" s="368"/>
      <c r="AG165" s="368"/>
      <c r="AH165" s="368"/>
      <c r="AI165" s="368"/>
      <c r="AJ165" s="368"/>
      <c r="AK165" s="373"/>
      <c r="AL165" s="368"/>
      <c r="AM165" s="373"/>
      <c r="AN165" s="373"/>
      <c r="AO165" s="373"/>
      <c r="AP165" s="373"/>
      <c r="AQ165" s="373"/>
      <c r="AR165" s="373"/>
      <c r="AS165" s="373"/>
      <c r="AT165" s="373"/>
      <c r="AU165" s="373"/>
      <c r="AV165" s="373"/>
      <c r="AW165" s="373"/>
      <c r="AX165" s="373"/>
      <c r="AY165" s="373"/>
      <c r="AZ165" s="373"/>
      <c r="BA165" s="373"/>
      <c r="BB165" s="373"/>
      <c r="BC165" s="374">
        <f t="shared" si="75"/>
        <v>0</v>
      </c>
      <c r="BD165" s="373"/>
      <c r="BE165" s="373"/>
      <c r="BF165" s="373"/>
      <c r="BG165" s="373"/>
      <c r="BH165" s="373"/>
      <c r="BI165" s="373"/>
      <c r="BJ165" s="373"/>
      <c r="BK165" s="373"/>
      <c r="BL165" s="373"/>
      <c r="BM165" s="373"/>
      <c r="BN165" s="373"/>
      <c r="BO165" s="373"/>
      <c r="BP165" s="373"/>
      <c r="BQ165" s="373"/>
      <c r="BR165" s="373"/>
      <c r="BS165" s="374">
        <f t="shared" si="62"/>
        <v>0</v>
      </c>
      <c r="BT165" s="374">
        <f t="shared" si="58"/>
        <v>0</v>
      </c>
      <c r="BU165" s="374">
        <f t="shared" si="58"/>
        <v>0</v>
      </c>
      <c r="BV165" s="374">
        <f t="shared" si="58"/>
        <v>0</v>
      </c>
      <c r="BW165" s="374">
        <f t="shared" si="58"/>
        <v>0</v>
      </c>
      <c r="BX165" s="374">
        <f t="shared" si="58"/>
        <v>0</v>
      </c>
      <c r="BY165" s="374">
        <f t="shared" si="58"/>
        <v>0</v>
      </c>
      <c r="BZ165" s="374">
        <f t="shared" si="58"/>
        <v>0</v>
      </c>
      <c r="CA165" s="374">
        <f t="shared" si="58"/>
        <v>0</v>
      </c>
      <c r="CB165" s="374">
        <f t="shared" si="58"/>
        <v>0</v>
      </c>
      <c r="CC165" s="374">
        <f t="shared" si="58"/>
        <v>0</v>
      </c>
      <c r="CD165" s="374">
        <f t="shared" si="86"/>
        <v>0</v>
      </c>
      <c r="CE165" s="374">
        <f t="shared" si="86"/>
        <v>0</v>
      </c>
      <c r="CF165" s="374">
        <f t="shared" si="86"/>
        <v>0</v>
      </c>
      <c r="CG165" s="374">
        <f t="shared" si="63"/>
        <v>0</v>
      </c>
      <c r="CH165" s="374">
        <f t="shared" si="63"/>
        <v>0</v>
      </c>
      <c r="CI165" s="374">
        <f t="shared" si="63"/>
        <v>0</v>
      </c>
      <c r="CJ165" s="368"/>
      <c r="CK165" s="368"/>
      <c r="CL165" s="373"/>
      <c r="CM165" s="375"/>
      <c r="CN165" s="371" t="s">
        <v>176</v>
      </c>
      <c r="CO165" s="373"/>
      <c r="CP165" s="373"/>
      <c r="CQ165" s="374">
        <f t="shared" si="64"/>
        <v>0</v>
      </c>
      <c r="CR165" s="373"/>
      <c r="CS165" s="373"/>
      <c r="CT165" s="374">
        <f t="shared" si="65"/>
        <v>0</v>
      </c>
      <c r="CU165" s="375"/>
      <c r="CV165" s="368"/>
      <c r="CW165" s="368"/>
      <c r="CX165" s="368"/>
      <c r="CY165" s="368"/>
      <c r="CZ165" s="368"/>
      <c r="DA165" s="368"/>
      <c r="DB165" s="368"/>
      <c r="DC165" s="368"/>
      <c r="DD165" s="368"/>
      <c r="DE165" s="368"/>
      <c r="DF165" s="368"/>
      <c r="DG165" s="375"/>
      <c r="DH165" s="371" t="s">
        <v>176</v>
      </c>
      <c r="DI165" s="373"/>
      <c r="DJ165" s="373"/>
      <c r="DK165" s="374">
        <f t="shared" si="85"/>
        <v>0</v>
      </c>
      <c r="DL165" s="373"/>
      <c r="DM165" s="373"/>
      <c r="DN165" s="374">
        <f t="shared" si="66"/>
        <v>0</v>
      </c>
      <c r="DO165" s="368"/>
      <c r="DP165" s="371" t="str">
        <f t="shared" si="76"/>
        <v/>
      </c>
      <c r="DQ165" s="374">
        <f t="shared" si="77"/>
        <v>0</v>
      </c>
      <c r="DR165" s="374">
        <f t="shared" si="67"/>
        <v>0</v>
      </c>
      <c r="DS165" s="374">
        <f t="shared" si="68"/>
        <v>0</v>
      </c>
      <c r="DT165" s="374">
        <f t="shared" si="78"/>
        <v>0</v>
      </c>
      <c r="DU165" s="374">
        <f t="shared" si="79"/>
        <v>0</v>
      </c>
      <c r="DV165" s="374">
        <f>Deduct_dependent * COUNTIFS(Part_8!$A:$A, $EV165)</f>
        <v>0</v>
      </c>
      <c r="DW165" s="374">
        <f t="shared" si="69"/>
        <v>0</v>
      </c>
      <c r="DX165" s="374">
        <f t="shared" si="70"/>
        <v>0</v>
      </c>
      <c r="DY165" s="374">
        <f t="shared" si="71"/>
        <v>0</v>
      </c>
      <c r="DZ165" s="374">
        <f t="shared" si="72"/>
        <v>0</v>
      </c>
      <c r="EA165" s="373"/>
      <c r="EB165" s="373"/>
      <c r="EC165" s="373"/>
      <c r="ED165" s="374" t="str">
        <f t="shared" si="80"/>
        <v/>
      </c>
      <c r="EE165" s="374"/>
      <c r="EF165" s="374" t="str">
        <f>IF(AND($AN165 = "", $AO165 = "", $AP165 = "", $AQ165 = "", $AR165 = "", $AS165 = "", $AT165 = "", $AU165 = "", $AV165 = "", $AW165 = "", $AX165 = "", $AY165 = "", $AZ165 = "", $BA165 = "", $BB165 = "",
$BD165= "", $BE165 = "", $BF165 = "", $BG165 = "", $BH165 = "", $BI165 = "", $BJ165 = "", $BK165 = "", $BL165 = "", $BM165 = "", $BN165 = "", $BO165 = "", $BP165 = "", $BQ165 = "", $BR165 = ""), "",
IF($DZ165 &lt;= Claim_for_Reimbursement_CAT!$F$24, Claim_for_Reimbursement_CAT!$H$24,
IF(AND($DZ165 &gt;= Claim_for_Reimbursement_CAT!$D$25, $DZ165 &lt;= Claim_for_Reimbursement_CAT!$F$25), Claim_for_Reimbursement_CAT!$H$25,
IF(AND($DZ165 &gt;= Claim_for_Reimbursement_CAT!$D$26, $DZ165 &lt;= Claim_for_Reimbursement_CAT!$F$26), Claim_for_Reimbursement_CAT!$H$26,
IF(AND($DZ165 &gt;= Claim_for_Reimbursement_CAT!$D$27, $DZ165 &lt;= Claim_for_Reimbursement_CAT!$F$27), Claim_for_Reimbursement_CAT!$H$27,
IF(AND($DZ165 &gt;= Claim_for_Reimbursement_CAT!$D$28, $DZ165 &lt;= Claim_for_Reimbursement_CAT!$F$28), Claim_for_Reimbursement_CAT!$H$28,
IF(AND($DZ165 &gt;= Claim_for_Reimbursement_CAT!$D$29, $DZ165 &lt;= Claim_for_Reimbursement_CAT!$F$29), Claim_for_Reimbursement_CAT!$H$29,
IF(AND($DZ165 &gt;= Claim_for_Reimbursement_CAT!$D$30, $DZ165 &lt;= Claim_for_Reimbursement_CAT!$F$30), Claim_for_Reimbursement_CAT!$H$30,
IF(AND($DZ165 &gt;= Claim_for_Reimbursement_CAT!$D$31, $DZ165 &lt;= Claim_for_Reimbursement_CAT!$F$31), Claim_for_Reimbursement_CAT!$H$31,
IF(AND($DZ165 &gt;= Claim_for_Reimbursement_CAT!$D$32, $DZ165 &lt;= Claim_for_Reimbursement_CAT!$F$32), Claim_for_Reimbursement_CAT!$H$32,
IF(AND($DZ165 &gt;= Claim_for_Reimbursement_CAT!$D$33, $DZ165 &lt;= Claim_for_Reimbursement_CAT!$F$33), Claim_for_Reimbursement_CAT!$H$33,
IF(AND($DZ165 &gt;= Claim_for_Reimbursement_CAT!$D$34, $DZ165 &lt;= Claim_for_Reimbursement_CAT!$F$34), Claim_for_Reimbursement_CAT!$H$34, Claim_for_Reimbursement_CAT!$H$35))))))))))))</f>
        <v/>
      </c>
      <c r="EG165" s="373"/>
      <c r="EH165" s="373"/>
      <c r="EI165" s="373"/>
      <c r="EJ165" s="373"/>
      <c r="EK165" s="373"/>
      <c r="EL165" s="368"/>
      <c r="EM165" s="373"/>
      <c r="EN165" s="373"/>
      <c r="ES165" s="376" t="str">
        <f t="shared" si="73"/>
        <v/>
      </c>
      <c r="ET165" s="377" t="str">
        <f t="shared" si="81"/>
        <v xml:space="preserve">    </v>
      </c>
      <c r="EU165" s="377" t="str">
        <f t="shared" si="82"/>
        <v/>
      </c>
      <c r="EV165" s="377" t="str">
        <f t="shared" si="83"/>
        <v xml:space="preserve">160   </v>
      </c>
      <c r="EW165" s="378" t="str">
        <f>IF($H165 = "", "",
IF(OR($H165 = Lists_and_controls!$AO$9, $H165 = Lists_and_controls!$AO$11, $H165 = Lists_and_controls!$AO$14, $H165 = Lists_and_controls!$AO$16), MAX(Day_30),
IF(OR($H165 = Lists_and_controls!$AO$6, $H165 = Lists_and_controls!$AO$8, $H165 = Lists_and_controls!$AO$10, $H165 = Lists_and_controls!$AO$12, $H165 = Lists_and_controls!$AO$13, $H165 = Lists_and_controls!$AO$15, $H165 = Lists_and_controls!$AO$17), MAX(Day_31),
IF($H165 = Lists_and_controls!$AO$7, IF(INDEX(Leap_Year_YN, MATCH($G165, Year_2, 0)) = 1, MAX(Day_Feb_LY), MAX(Day_Feb) )))))</f>
        <v/>
      </c>
      <c r="EX165" s="377" t="str">
        <f t="shared" si="84"/>
        <v xml:space="preserve">  </v>
      </c>
      <c r="EY165" s="378"/>
    </row>
    <row r="166" spans="1:155" s="321" customFormat="1" ht="14" hidden="1" x14ac:dyDescent="0.3">
      <c r="A166" s="367">
        <v>161</v>
      </c>
      <c r="B166" s="368"/>
      <c r="C166" s="368"/>
      <c r="D166" s="368"/>
      <c r="E166" s="368"/>
      <c r="F166" s="368"/>
      <c r="G166" s="368"/>
      <c r="H166" s="368"/>
      <c r="I166" s="368"/>
      <c r="J166" s="369" t="str">
        <f t="shared" si="60"/>
        <v/>
      </c>
      <c r="K166" s="370" t="str">
        <f t="shared" si="61"/>
        <v/>
      </c>
      <c r="L166" s="368"/>
      <c r="M166" s="368"/>
      <c r="N166" s="368"/>
      <c r="O166" s="368"/>
      <c r="P166" s="368"/>
      <c r="Q166" s="368"/>
      <c r="R166" s="368"/>
      <c r="S166" s="371" t="str">
        <f t="shared" si="74"/>
        <v/>
      </c>
      <c r="T166" s="368"/>
      <c r="U166" s="368"/>
      <c r="V166" s="372"/>
      <c r="W166" s="372"/>
      <c r="X166" s="368"/>
      <c r="Y166" s="372"/>
      <c r="Z166" s="368"/>
      <c r="AA166" s="368"/>
      <c r="AB166" s="368"/>
      <c r="AC166" s="368"/>
      <c r="AD166" s="368"/>
      <c r="AE166" s="368"/>
      <c r="AF166" s="368"/>
      <c r="AG166" s="368"/>
      <c r="AH166" s="368"/>
      <c r="AI166" s="368"/>
      <c r="AJ166" s="368"/>
      <c r="AK166" s="373"/>
      <c r="AL166" s="368"/>
      <c r="AM166" s="373"/>
      <c r="AN166" s="373"/>
      <c r="AO166" s="373"/>
      <c r="AP166" s="373"/>
      <c r="AQ166" s="373"/>
      <c r="AR166" s="373"/>
      <c r="AS166" s="373"/>
      <c r="AT166" s="373"/>
      <c r="AU166" s="373"/>
      <c r="AV166" s="373"/>
      <c r="AW166" s="373"/>
      <c r="AX166" s="373"/>
      <c r="AY166" s="373"/>
      <c r="AZ166" s="373"/>
      <c r="BA166" s="373"/>
      <c r="BB166" s="373"/>
      <c r="BC166" s="374">
        <f t="shared" si="75"/>
        <v>0</v>
      </c>
      <c r="BD166" s="373"/>
      <c r="BE166" s="373"/>
      <c r="BF166" s="373"/>
      <c r="BG166" s="373"/>
      <c r="BH166" s="373"/>
      <c r="BI166" s="373"/>
      <c r="BJ166" s="373"/>
      <c r="BK166" s="373"/>
      <c r="BL166" s="373"/>
      <c r="BM166" s="373"/>
      <c r="BN166" s="373"/>
      <c r="BO166" s="373"/>
      <c r="BP166" s="373"/>
      <c r="BQ166" s="373"/>
      <c r="BR166" s="373"/>
      <c r="BS166" s="374">
        <f t="shared" si="62"/>
        <v>0</v>
      </c>
      <c r="BT166" s="374">
        <f t="shared" si="58"/>
        <v>0</v>
      </c>
      <c r="BU166" s="374">
        <f t="shared" si="58"/>
        <v>0</v>
      </c>
      <c r="BV166" s="374">
        <f t="shared" si="58"/>
        <v>0</v>
      </c>
      <c r="BW166" s="374">
        <f t="shared" si="58"/>
        <v>0</v>
      </c>
      <c r="BX166" s="374">
        <f t="shared" si="58"/>
        <v>0</v>
      </c>
      <c r="BY166" s="374">
        <f t="shared" si="58"/>
        <v>0</v>
      </c>
      <c r="BZ166" s="374">
        <f t="shared" si="58"/>
        <v>0</v>
      </c>
      <c r="CA166" s="374">
        <f t="shared" si="58"/>
        <v>0</v>
      </c>
      <c r="CB166" s="374">
        <f t="shared" si="58"/>
        <v>0</v>
      </c>
      <c r="CC166" s="374">
        <f t="shared" si="58"/>
        <v>0</v>
      </c>
      <c r="CD166" s="374">
        <f t="shared" si="86"/>
        <v>0</v>
      </c>
      <c r="CE166" s="374">
        <f t="shared" si="86"/>
        <v>0</v>
      </c>
      <c r="CF166" s="374">
        <f t="shared" si="86"/>
        <v>0</v>
      </c>
      <c r="CG166" s="374">
        <f t="shared" si="63"/>
        <v>0</v>
      </c>
      <c r="CH166" s="374">
        <f t="shared" si="63"/>
        <v>0</v>
      </c>
      <c r="CI166" s="374">
        <f t="shared" si="63"/>
        <v>0</v>
      </c>
      <c r="CJ166" s="368"/>
      <c r="CK166" s="368"/>
      <c r="CL166" s="373"/>
      <c r="CM166" s="375"/>
      <c r="CN166" s="371" t="s">
        <v>176</v>
      </c>
      <c r="CO166" s="373"/>
      <c r="CP166" s="373"/>
      <c r="CQ166" s="374">
        <f t="shared" si="64"/>
        <v>0</v>
      </c>
      <c r="CR166" s="373"/>
      <c r="CS166" s="373"/>
      <c r="CT166" s="374">
        <f t="shared" si="65"/>
        <v>0</v>
      </c>
      <c r="CU166" s="375"/>
      <c r="CV166" s="368"/>
      <c r="CW166" s="368"/>
      <c r="CX166" s="368"/>
      <c r="CY166" s="368"/>
      <c r="CZ166" s="368"/>
      <c r="DA166" s="368"/>
      <c r="DB166" s="368"/>
      <c r="DC166" s="368"/>
      <c r="DD166" s="368"/>
      <c r="DE166" s="368"/>
      <c r="DF166" s="368"/>
      <c r="DG166" s="375"/>
      <c r="DH166" s="371" t="s">
        <v>176</v>
      </c>
      <c r="DI166" s="373"/>
      <c r="DJ166" s="373"/>
      <c r="DK166" s="374">
        <f t="shared" si="85"/>
        <v>0</v>
      </c>
      <c r="DL166" s="373"/>
      <c r="DM166" s="373"/>
      <c r="DN166" s="374">
        <f t="shared" si="66"/>
        <v>0</v>
      </c>
      <c r="DO166" s="368"/>
      <c r="DP166" s="371" t="str">
        <f t="shared" si="76"/>
        <v/>
      </c>
      <c r="DQ166" s="374">
        <f t="shared" si="77"/>
        <v>0</v>
      </c>
      <c r="DR166" s="374">
        <f t="shared" si="67"/>
        <v>0</v>
      </c>
      <c r="DS166" s="374">
        <f t="shared" si="68"/>
        <v>0</v>
      </c>
      <c r="DT166" s="374">
        <f t="shared" si="78"/>
        <v>0</v>
      </c>
      <c r="DU166" s="374">
        <f t="shared" si="79"/>
        <v>0</v>
      </c>
      <c r="DV166" s="374">
        <f>Deduct_dependent * COUNTIFS(Part_8!$A:$A, $EV166)</f>
        <v>0</v>
      </c>
      <c r="DW166" s="374">
        <f t="shared" si="69"/>
        <v>0</v>
      </c>
      <c r="DX166" s="374">
        <f t="shared" si="70"/>
        <v>0</v>
      </c>
      <c r="DY166" s="374">
        <f t="shared" si="71"/>
        <v>0</v>
      </c>
      <c r="DZ166" s="374">
        <f t="shared" si="72"/>
        <v>0</v>
      </c>
      <c r="EA166" s="373"/>
      <c r="EB166" s="373"/>
      <c r="EC166" s="373"/>
      <c r="ED166" s="374" t="str">
        <f t="shared" si="80"/>
        <v/>
      </c>
      <c r="EE166" s="374"/>
      <c r="EF166" s="374" t="str">
        <f>IF(AND($AN166 = "", $AO166 = "", $AP166 = "", $AQ166 = "", $AR166 = "", $AS166 = "", $AT166 = "", $AU166 = "", $AV166 = "", $AW166 = "", $AX166 = "", $AY166 = "", $AZ166 = "", $BA166 = "", $BB166 = "",
$BD166= "", $BE166 = "", $BF166 = "", $BG166 = "", $BH166 = "", $BI166 = "", $BJ166 = "", $BK166 = "", $BL166 = "", $BM166 = "", $BN166 = "", $BO166 = "", $BP166 = "", $BQ166 = "", $BR166 = ""), "",
IF($DZ166 &lt;= Claim_for_Reimbursement_CAT!$F$24, Claim_for_Reimbursement_CAT!$H$24,
IF(AND($DZ166 &gt;= Claim_for_Reimbursement_CAT!$D$25, $DZ166 &lt;= Claim_for_Reimbursement_CAT!$F$25), Claim_for_Reimbursement_CAT!$H$25,
IF(AND($DZ166 &gt;= Claim_for_Reimbursement_CAT!$D$26, $DZ166 &lt;= Claim_for_Reimbursement_CAT!$F$26), Claim_for_Reimbursement_CAT!$H$26,
IF(AND($DZ166 &gt;= Claim_for_Reimbursement_CAT!$D$27, $DZ166 &lt;= Claim_for_Reimbursement_CAT!$F$27), Claim_for_Reimbursement_CAT!$H$27,
IF(AND($DZ166 &gt;= Claim_for_Reimbursement_CAT!$D$28, $DZ166 &lt;= Claim_for_Reimbursement_CAT!$F$28), Claim_for_Reimbursement_CAT!$H$28,
IF(AND($DZ166 &gt;= Claim_for_Reimbursement_CAT!$D$29, $DZ166 &lt;= Claim_for_Reimbursement_CAT!$F$29), Claim_for_Reimbursement_CAT!$H$29,
IF(AND($DZ166 &gt;= Claim_for_Reimbursement_CAT!$D$30, $DZ166 &lt;= Claim_for_Reimbursement_CAT!$F$30), Claim_for_Reimbursement_CAT!$H$30,
IF(AND($DZ166 &gt;= Claim_for_Reimbursement_CAT!$D$31, $DZ166 &lt;= Claim_for_Reimbursement_CAT!$F$31), Claim_for_Reimbursement_CAT!$H$31,
IF(AND($DZ166 &gt;= Claim_for_Reimbursement_CAT!$D$32, $DZ166 &lt;= Claim_for_Reimbursement_CAT!$F$32), Claim_for_Reimbursement_CAT!$H$32,
IF(AND($DZ166 &gt;= Claim_for_Reimbursement_CAT!$D$33, $DZ166 &lt;= Claim_for_Reimbursement_CAT!$F$33), Claim_for_Reimbursement_CAT!$H$33,
IF(AND($DZ166 &gt;= Claim_for_Reimbursement_CAT!$D$34, $DZ166 &lt;= Claim_for_Reimbursement_CAT!$F$34), Claim_for_Reimbursement_CAT!$H$34, Claim_for_Reimbursement_CAT!$H$35))))))))))))</f>
        <v/>
      </c>
      <c r="EG166" s="373"/>
      <c r="EH166" s="373"/>
      <c r="EI166" s="373"/>
      <c r="EJ166" s="373"/>
      <c r="EK166" s="373"/>
      <c r="EL166" s="368"/>
      <c r="EM166" s="373"/>
      <c r="EN166" s="373"/>
      <c r="ES166" s="376" t="str">
        <f t="shared" si="73"/>
        <v/>
      </c>
      <c r="ET166" s="377" t="str">
        <f t="shared" si="81"/>
        <v xml:space="preserve">    </v>
      </c>
      <c r="EU166" s="377" t="str">
        <f t="shared" si="82"/>
        <v/>
      </c>
      <c r="EV166" s="377" t="str">
        <f t="shared" si="83"/>
        <v xml:space="preserve">161   </v>
      </c>
      <c r="EW166" s="378" t="str">
        <f>IF($H166 = "", "",
IF(OR($H166 = Lists_and_controls!$AO$9, $H166 = Lists_and_controls!$AO$11, $H166 = Lists_and_controls!$AO$14, $H166 = Lists_and_controls!$AO$16), MAX(Day_30),
IF(OR($H166 = Lists_and_controls!$AO$6, $H166 = Lists_and_controls!$AO$8, $H166 = Lists_and_controls!$AO$10, $H166 = Lists_and_controls!$AO$12, $H166 = Lists_and_controls!$AO$13, $H166 = Lists_and_controls!$AO$15, $H166 = Lists_and_controls!$AO$17), MAX(Day_31),
IF($H166 = Lists_and_controls!$AO$7, IF(INDEX(Leap_Year_YN, MATCH($G166, Year_2, 0)) = 1, MAX(Day_Feb_LY), MAX(Day_Feb) )))))</f>
        <v/>
      </c>
      <c r="EX166" s="377" t="str">
        <f t="shared" si="84"/>
        <v xml:space="preserve">  </v>
      </c>
      <c r="EY166" s="378"/>
    </row>
    <row r="167" spans="1:155" s="321" customFormat="1" ht="14" hidden="1" x14ac:dyDescent="0.3">
      <c r="A167" s="367">
        <v>162</v>
      </c>
      <c r="B167" s="368"/>
      <c r="C167" s="368"/>
      <c r="D167" s="368"/>
      <c r="E167" s="368"/>
      <c r="F167" s="368"/>
      <c r="G167" s="368"/>
      <c r="H167" s="368"/>
      <c r="I167" s="368"/>
      <c r="J167" s="369" t="str">
        <f t="shared" si="60"/>
        <v/>
      </c>
      <c r="K167" s="370" t="str">
        <f t="shared" si="61"/>
        <v/>
      </c>
      <c r="L167" s="368"/>
      <c r="M167" s="368"/>
      <c r="N167" s="368"/>
      <c r="O167" s="368"/>
      <c r="P167" s="368"/>
      <c r="Q167" s="368"/>
      <c r="R167" s="368"/>
      <c r="S167" s="371" t="str">
        <f t="shared" si="74"/>
        <v/>
      </c>
      <c r="T167" s="368"/>
      <c r="U167" s="368"/>
      <c r="V167" s="372"/>
      <c r="W167" s="372"/>
      <c r="X167" s="368"/>
      <c r="Y167" s="372"/>
      <c r="Z167" s="368"/>
      <c r="AA167" s="368"/>
      <c r="AB167" s="368"/>
      <c r="AC167" s="368"/>
      <c r="AD167" s="368"/>
      <c r="AE167" s="368"/>
      <c r="AF167" s="368"/>
      <c r="AG167" s="368"/>
      <c r="AH167" s="368"/>
      <c r="AI167" s="368"/>
      <c r="AJ167" s="368"/>
      <c r="AK167" s="373"/>
      <c r="AL167" s="368"/>
      <c r="AM167" s="373"/>
      <c r="AN167" s="373"/>
      <c r="AO167" s="373"/>
      <c r="AP167" s="373"/>
      <c r="AQ167" s="373"/>
      <c r="AR167" s="373"/>
      <c r="AS167" s="373"/>
      <c r="AT167" s="373"/>
      <c r="AU167" s="373"/>
      <c r="AV167" s="373"/>
      <c r="AW167" s="373"/>
      <c r="AX167" s="373"/>
      <c r="AY167" s="373"/>
      <c r="AZ167" s="373"/>
      <c r="BA167" s="373"/>
      <c r="BB167" s="373"/>
      <c r="BC167" s="374">
        <f t="shared" si="75"/>
        <v>0</v>
      </c>
      <c r="BD167" s="373"/>
      <c r="BE167" s="373"/>
      <c r="BF167" s="373"/>
      <c r="BG167" s="373"/>
      <c r="BH167" s="373"/>
      <c r="BI167" s="373"/>
      <c r="BJ167" s="373"/>
      <c r="BK167" s="373"/>
      <c r="BL167" s="373"/>
      <c r="BM167" s="373"/>
      <c r="BN167" s="373"/>
      <c r="BO167" s="373"/>
      <c r="BP167" s="373"/>
      <c r="BQ167" s="373"/>
      <c r="BR167" s="373"/>
      <c r="BS167" s="374">
        <f t="shared" si="62"/>
        <v>0</v>
      </c>
      <c r="BT167" s="374">
        <f t="shared" si="58"/>
        <v>0</v>
      </c>
      <c r="BU167" s="374">
        <f t="shared" si="58"/>
        <v>0</v>
      </c>
      <c r="BV167" s="374">
        <f t="shared" si="58"/>
        <v>0</v>
      </c>
      <c r="BW167" s="374">
        <f t="shared" si="58"/>
        <v>0</v>
      </c>
      <c r="BX167" s="374">
        <f t="shared" si="58"/>
        <v>0</v>
      </c>
      <c r="BY167" s="374">
        <f t="shared" si="58"/>
        <v>0</v>
      </c>
      <c r="BZ167" s="374">
        <f t="shared" si="58"/>
        <v>0</v>
      </c>
      <c r="CA167" s="374">
        <f t="shared" si="58"/>
        <v>0</v>
      </c>
      <c r="CB167" s="374">
        <f t="shared" si="58"/>
        <v>0</v>
      </c>
      <c r="CC167" s="374">
        <f t="shared" si="58"/>
        <v>0</v>
      </c>
      <c r="CD167" s="374">
        <f t="shared" si="86"/>
        <v>0</v>
      </c>
      <c r="CE167" s="374">
        <f t="shared" si="86"/>
        <v>0</v>
      </c>
      <c r="CF167" s="374">
        <f t="shared" si="86"/>
        <v>0</v>
      </c>
      <c r="CG167" s="374">
        <f t="shared" si="63"/>
        <v>0</v>
      </c>
      <c r="CH167" s="374">
        <f t="shared" si="63"/>
        <v>0</v>
      </c>
      <c r="CI167" s="374">
        <f t="shared" si="63"/>
        <v>0</v>
      </c>
      <c r="CJ167" s="368"/>
      <c r="CK167" s="368"/>
      <c r="CL167" s="373"/>
      <c r="CM167" s="375"/>
      <c r="CN167" s="371" t="s">
        <v>176</v>
      </c>
      <c r="CO167" s="373"/>
      <c r="CP167" s="373"/>
      <c r="CQ167" s="374">
        <f t="shared" si="64"/>
        <v>0</v>
      </c>
      <c r="CR167" s="373"/>
      <c r="CS167" s="373"/>
      <c r="CT167" s="374">
        <f t="shared" si="65"/>
        <v>0</v>
      </c>
      <c r="CU167" s="375"/>
      <c r="CV167" s="368"/>
      <c r="CW167" s="368"/>
      <c r="CX167" s="368"/>
      <c r="CY167" s="368"/>
      <c r="CZ167" s="368"/>
      <c r="DA167" s="368"/>
      <c r="DB167" s="368"/>
      <c r="DC167" s="368"/>
      <c r="DD167" s="368"/>
      <c r="DE167" s="368"/>
      <c r="DF167" s="368"/>
      <c r="DG167" s="375"/>
      <c r="DH167" s="371" t="s">
        <v>176</v>
      </c>
      <c r="DI167" s="373"/>
      <c r="DJ167" s="373"/>
      <c r="DK167" s="374">
        <f t="shared" si="85"/>
        <v>0</v>
      </c>
      <c r="DL167" s="373"/>
      <c r="DM167" s="373"/>
      <c r="DN167" s="374">
        <f t="shared" si="66"/>
        <v>0</v>
      </c>
      <c r="DO167" s="368"/>
      <c r="DP167" s="371" t="str">
        <f t="shared" si="76"/>
        <v/>
      </c>
      <c r="DQ167" s="374">
        <f t="shared" si="77"/>
        <v>0</v>
      </c>
      <c r="DR167" s="374">
        <f t="shared" si="67"/>
        <v>0</v>
      </c>
      <c r="DS167" s="374">
        <f t="shared" si="68"/>
        <v>0</v>
      </c>
      <c r="DT167" s="374">
        <f t="shared" si="78"/>
        <v>0</v>
      </c>
      <c r="DU167" s="374">
        <f t="shared" si="79"/>
        <v>0</v>
      </c>
      <c r="DV167" s="374">
        <f>Deduct_dependent * COUNTIFS(Part_8!$A:$A, $EV167)</f>
        <v>0</v>
      </c>
      <c r="DW167" s="374">
        <f t="shared" si="69"/>
        <v>0</v>
      </c>
      <c r="DX167" s="374">
        <f t="shared" si="70"/>
        <v>0</v>
      </c>
      <c r="DY167" s="374">
        <f t="shared" si="71"/>
        <v>0</v>
      </c>
      <c r="DZ167" s="374">
        <f t="shared" si="72"/>
        <v>0</v>
      </c>
      <c r="EA167" s="373"/>
      <c r="EB167" s="373"/>
      <c r="EC167" s="373"/>
      <c r="ED167" s="374" t="str">
        <f t="shared" si="80"/>
        <v/>
      </c>
      <c r="EE167" s="374"/>
      <c r="EF167" s="374" t="str">
        <f>IF(AND($AN167 = "", $AO167 = "", $AP167 = "", $AQ167 = "", $AR167 = "", $AS167 = "", $AT167 = "", $AU167 = "", $AV167 = "", $AW167 = "", $AX167 = "", $AY167 = "", $AZ167 = "", $BA167 = "", $BB167 = "",
$BD167= "", $BE167 = "", $BF167 = "", $BG167 = "", $BH167 = "", $BI167 = "", $BJ167 = "", $BK167 = "", $BL167 = "", $BM167 = "", $BN167 = "", $BO167 = "", $BP167 = "", $BQ167 = "", $BR167 = ""), "",
IF($DZ167 &lt;= Claim_for_Reimbursement_CAT!$F$24, Claim_for_Reimbursement_CAT!$H$24,
IF(AND($DZ167 &gt;= Claim_for_Reimbursement_CAT!$D$25, $DZ167 &lt;= Claim_for_Reimbursement_CAT!$F$25), Claim_for_Reimbursement_CAT!$H$25,
IF(AND($DZ167 &gt;= Claim_for_Reimbursement_CAT!$D$26, $DZ167 &lt;= Claim_for_Reimbursement_CAT!$F$26), Claim_for_Reimbursement_CAT!$H$26,
IF(AND($DZ167 &gt;= Claim_for_Reimbursement_CAT!$D$27, $DZ167 &lt;= Claim_for_Reimbursement_CAT!$F$27), Claim_for_Reimbursement_CAT!$H$27,
IF(AND($DZ167 &gt;= Claim_for_Reimbursement_CAT!$D$28, $DZ167 &lt;= Claim_for_Reimbursement_CAT!$F$28), Claim_for_Reimbursement_CAT!$H$28,
IF(AND($DZ167 &gt;= Claim_for_Reimbursement_CAT!$D$29, $DZ167 &lt;= Claim_for_Reimbursement_CAT!$F$29), Claim_for_Reimbursement_CAT!$H$29,
IF(AND($DZ167 &gt;= Claim_for_Reimbursement_CAT!$D$30, $DZ167 &lt;= Claim_for_Reimbursement_CAT!$F$30), Claim_for_Reimbursement_CAT!$H$30,
IF(AND($DZ167 &gt;= Claim_for_Reimbursement_CAT!$D$31, $DZ167 &lt;= Claim_for_Reimbursement_CAT!$F$31), Claim_for_Reimbursement_CAT!$H$31,
IF(AND($DZ167 &gt;= Claim_for_Reimbursement_CAT!$D$32, $DZ167 &lt;= Claim_for_Reimbursement_CAT!$F$32), Claim_for_Reimbursement_CAT!$H$32,
IF(AND($DZ167 &gt;= Claim_for_Reimbursement_CAT!$D$33, $DZ167 &lt;= Claim_for_Reimbursement_CAT!$F$33), Claim_for_Reimbursement_CAT!$H$33,
IF(AND($DZ167 &gt;= Claim_for_Reimbursement_CAT!$D$34, $DZ167 &lt;= Claim_for_Reimbursement_CAT!$F$34), Claim_for_Reimbursement_CAT!$H$34, Claim_for_Reimbursement_CAT!$H$35))))))))))))</f>
        <v/>
      </c>
      <c r="EG167" s="373"/>
      <c r="EH167" s="373"/>
      <c r="EI167" s="373"/>
      <c r="EJ167" s="373"/>
      <c r="EK167" s="373"/>
      <c r="EL167" s="368"/>
      <c r="EM167" s="373"/>
      <c r="EN167" s="373"/>
      <c r="ES167" s="376" t="str">
        <f t="shared" si="73"/>
        <v/>
      </c>
      <c r="ET167" s="377" t="str">
        <f t="shared" si="81"/>
        <v xml:space="preserve">    </v>
      </c>
      <c r="EU167" s="377" t="str">
        <f t="shared" si="82"/>
        <v/>
      </c>
      <c r="EV167" s="377" t="str">
        <f t="shared" si="83"/>
        <v xml:space="preserve">162   </v>
      </c>
      <c r="EW167" s="378" t="str">
        <f>IF($H167 = "", "",
IF(OR($H167 = Lists_and_controls!$AO$9, $H167 = Lists_and_controls!$AO$11, $H167 = Lists_and_controls!$AO$14, $H167 = Lists_and_controls!$AO$16), MAX(Day_30),
IF(OR($H167 = Lists_and_controls!$AO$6, $H167 = Lists_and_controls!$AO$8, $H167 = Lists_and_controls!$AO$10, $H167 = Lists_and_controls!$AO$12, $H167 = Lists_and_controls!$AO$13, $H167 = Lists_and_controls!$AO$15, $H167 = Lists_and_controls!$AO$17), MAX(Day_31),
IF($H167 = Lists_and_controls!$AO$7, IF(INDEX(Leap_Year_YN, MATCH($G167, Year_2, 0)) = 1, MAX(Day_Feb_LY), MAX(Day_Feb) )))))</f>
        <v/>
      </c>
      <c r="EX167" s="377" t="str">
        <f t="shared" si="84"/>
        <v xml:space="preserve">  </v>
      </c>
      <c r="EY167" s="378"/>
    </row>
    <row r="168" spans="1:155" s="321" customFormat="1" ht="14" hidden="1" x14ac:dyDescent="0.3">
      <c r="A168" s="367">
        <v>163</v>
      </c>
      <c r="B168" s="368"/>
      <c r="C168" s="368"/>
      <c r="D168" s="368"/>
      <c r="E168" s="368"/>
      <c r="F168" s="368"/>
      <c r="G168" s="368"/>
      <c r="H168" s="368"/>
      <c r="I168" s="368"/>
      <c r="J168" s="369" t="str">
        <f t="shared" si="60"/>
        <v/>
      </c>
      <c r="K168" s="370" t="str">
        <f t="shared" si="61"/>
        <v/>
      </c>
      <c r="L168" s="368"/>
      <c r="M168" s="368"/>
      <c r="N168" s="368"/>
      <c r="O168" s="368"/>
      <c r="P168" s="368"/>
      <c r="Q168" s="368"/>
      <c r="R168" s="368"/>
      <c r="S168" s="371" t="str">
        <f t="shared" si="74"/>
        <v/>
      </c>
      <c r="T168" s="368"/>
      <c r="U168" s="368"/>
      <c r="V168" s="372"/>
      <c r="W168" s="372"/>
      <c r="X168" s="368"/>
      <c r="Y168" s="372"/>
      <c r="Z168" s="368"/>
      <c r="AA168" s="368"/>
      <c r="AB168" s="368"/>
      <c r="AC168" s="368"/>
      <c r="AD168" s="368"/>
      <c r="AE168" s="368"/>
      <c r="AF168" s="368"/>
      <c r="AG168" s="368"/>
      <c r="AH168" s="368"/>
      <c r="AI168" s="368"/>
      <c r="AJ168" s="368"/>
      <c r="AK168" s="373"/>
      <c r="AL168" s="368"/>
      <c r="AM168" s="373"/>
      <c r="AN168" s="373"/>
      <c r="AO168" s="373"/>
      <c r="AP168" s="373"/>
      <c r="AQ168" s="373"/>
      <c r="AR168" s="373"/>
      <c r="AS168" s="373"/>
      <c r="AT168" s="373"/>
      <c r="AU168" s="373"/>
      <c r="AV168" s="373"/>
      <c r="AW168" s="373"/>
      <c r="AX168" s="373"/>
      <c r="AY168" s="373"/>
      <c r="AZ168" s="373"/>
      <c r="BA168" s="373"/>
      <c r="BB168" s="373"/>
      <c r="BC168" s="374">
        <f t="shared" si="75"/>
        <v>0</v>
      </c>
      <c r="BD168" s="373"/>
      <c r="BE168" s="373"/>
      <c r="BF168" s="373"/>
      <c r="BG168" s="373"/>
      <c r="BH168" s="373"/>
      <c r="BI168" s="373"/>
      <c r="BJ168" s="373"/>
      <c r="BK168" s="373"/>
      <c r="BL168" s="373"/>
      <c r="BM168" s="373"/>
      <c r="BN168" s="373"/>
      <c r="BO168" s="373"/>
      <c r="BP168" s="373"/>
      <c r="BQ168" s="373"/>
      <c r="BR168" s="373"/>
      <c r="BS168" s="374">
        <f t="shared" si="62"/>
        <v>0</v>
      </c>
      <c r="BT168" s="374">
        <f t="shared" ref="BT168:CC231" si="87" xml:space="preserve"> AN168 + BD168</f>
        <v>0</v>
      </c>
      <c r="BU168" s="374">
        <f t="shared" si="87"/>
        <v>0</v>
      </c>
      <c r="BV168" s="374">
        <f t="shared" si="87"/>
        <v>0</v>
      </c>
      <c r="BW168" s="374">
        <f t="shared" si="87"/>
        <v>0</v>
      </c>
      <c r="BX168" s="374">
        <f t="shared" si="87"/>
        <v>0</v>
      </c>
      <c r="BY168" s="374">
        <f t="shared" si="87"/>
        <v>0</v>
      </c>
      <c r="BZ168" s="374">
        <f t="shared" si="87"/>
        <v>0</v>
      </c>
      <c r="CA168" s="374">
        <f t="shared" si="87"/>
        <v>0</v>
      </c>
      <c r="CB168" s="374">
        <f t="shared" si="87"/>
        <v>0</v>
      </c>
      <c r="CC168" s="374">
        <f t="shared" si="87"/>
        <v>0</v>
      </c>
      <c r="CD168" s="374">
        <f t="shared" si="86"/>
        <v>0</v>
      </c>
      <c r="CE168" s="374">
        <f t="shared" si="86"/>
        <v>0</v>
      </c>
      <c r="CF168" s="374">
        <f t="shared" si="86"/>
        <v>0</v>
      </c>
      <c r="CG168" s="374">
        <f t="shared" si="63"/>
        <v>0</v>
      </c>
      <c r="CH168" s="374">
        <f t="shared" si="63"/>
        <v>0</v>
      </c>
      <c r="CI168" s="374">
        <f t="shared" si="63"/>
        <v>0</v>
      </c>
      <c r="CJ168" s="368"/>
      <c r="CK168" s="368"/>
      <c r="CL168" s="373"/>
      <c r="CM168" s="375"/>
      <c r="CN168" s="371" t="s">
        <v>176</v>
      </c>
      <c r="CO168" s="373"/>
      <c r="CP168" s="373"/>
      <c r="CQ168" s="374">
        <f t="shared" si="64"/>
        <v>0</v>
      </c>
      <c r="CR168" s="373"/>
      <c r="CS168" s="373"/>
      <c r="CT168" s="374">
        <f t="shared" si="65"/>
        <v>0</v>
      </c>
      <c r="CU168" s="375"/>
      <c r="CV168" s="368"/>
      <c r="CW168" s="368"/>
      <c r="CX168" s="368"/>
      <c r="CY168" s="368"/>
      <c r="CZ168" s="368"/>
      <c r="DA168" s="368"/>
      <c r="DB168" s="368"/>
      <c r="DC168" s="368"/>
      <c r="DD168" s="368"/>
      <c r="DE168" s="368"/>
      <c r="DF168" s="368"/>
      <c r="DG168" s="375"/>
      <c r="DH168" s="371" t="s">
        <v>176</v>
      </c>
      <c r="DI168" s="373"/>
      <c r="DJ168" s="373"/>
      <c r="DK168" s="374">
        <f t="shared" si="85"/>
        <v>0</v>
      </c>
      <c r="DL168" s="373"/>
      <c r="DM168" s="373"/>
      <c r="DN168" s="374">
        <f t="shared" si="66"/>
        <v>0</v>
      </c>
      <c r="DO168" s="368"/>
      <c r="DP168" s="371" t="str">
        <f t="shared" si="76"/>
        <v/>
      </c>
      <c r="DQ168" s="374">
        <f t="shared" si="77"/>
        <v>0</v>
      </c>
      <c r="DR168" s="374">
        <f t="shared" si="67"/>
        <v>0</v>
      </c>
      <c r="DS168" s="374">
        <f t="shared" si="68"/>
        <v>0</v>
      </c>
      <c r="DT168" s="374">
        <f t="shared" si="78"/>
        <v>0</v>
      </c>
      <c r="DU168" s="374">
        <f t="shared" si="79"/>
        <v>0</v>
      </c>
      <c r="DV168" s="374">
        <f>Deduct_dependent * COUNTIFS(Part_8!$A:$A, $EV168)</f>
        <v>0</v>
      </c>
      <c r="DW168" s="374">
        <f t="shared" si="69"/>
        <v>0</v>
      </c>
      <c r="DX168" s="374">
        <f t="shared" si="70"/>
        <v>0</v>
      </c>
      <c r="DY168" s="374">
        <f t="shared" si="71"/>
        <v>0</v>
      </c>
      <c r="DZ168" s="374">
        <f t="shared" si="72"/>
        <v>0</v>
      </c>
      <c r="EA168" s="373"/>
      <c r="EB168" s="373"/>
      <c r="EC168" s="373"/>
      <c r="ED168" s="374" t="str">
        <f t="shared" si="80"/>
        <v/>
      </c>
      <c r="EE168" s="374"/>
      <c r="EF168" s="374" t="str">
        <f>IF(AND($AN168 = "", $AO168 = "", $AP168 = "", $AQ168 = "", $AR168 = "", $AS168 = "", $AT168 = "", $AU168 = "", $AV168 = "", $AW168 = "", $AX168 = "", $AY168 = "", $AZ168 = "", $BA168 = "", $BB168 = "",
$BD168= "", $BE168 = "", $BF168 = "", $BG168 = "", $BH168 = "", $BI168 = "", $BJ168 = "", $BK168 = "", $BL168 = "", $BM168 = "", $BN168 = "", $BO168 = "", $BP168 = "", $BQ168 = "", $BR168 = ""), "",
IF($DZ168 &lt;= Claim_for_Reimbursement_CAT!$F$24, Claim_for_Reimbursement_CAT!$H$24,
IF(AND($DZ168 &gt;= Claim_for_Reimbursement_CAT!$D$25, $DZ168 &lt;= Claim_for_Reimbursement_CAT!$F$25), Claim_for_Reimbursement_CAT!$H$25,
IF(AND($DZ168 &gt;= Claim_for_Reimbursement_CAT!$D$26, $DZ168 &lt;= Claim_for_Reimbursement_CAT!$F$26), Claim_for_Reimbursement_CAT!$H$26,
IF(AND($DZ168 &gt;= Claim_for_Reimbursement_CAT!$D$27, $DZ168 &lt;= Claim_for_Reimbursement_CAT!$F$27), Claim_for_Reimbursement_CAT!$H$27,
IF(AND($DZ168 &gt;= Claim_for_Reimbursement_CAT!$D$28, $DZ168 &lt;= Claim_for_Reimbursement_CAT!$F$28), Claim_for_Reimbursement_CAT!$H$28,
IF(AND($DZ168 &gt;= Claim_for_Reimbursement_CAT!$D$29, $DZ168 &lt;= Claim_for_Reimbursement_CAT!$F$29), Claim_for_Reimbursement_CAT!$H$29,
IF(AND($DZ168 &gt;= Claim_for_Reimbursement_CAT!$D$30, $DZ168 &lt;= Claim_for_Reimbursement_CAT!$F$30), Claim_for_Reimbursement_CAT!$H$30,
IF(AND($DZ168 &gt;= Claim_for_Reimbursement_CAT!$D$31, $DZ168 &lt;= Claim_for_Reimbursement_CAT!$F$31), Claim_for_Reimbursement_CAT!$H$31,
IF(AND($DZ168 &gt;= Claim_for_Reimbursement_CAT!$D$32, $DZ168 &lt;= Claim_for_Reimbursement_CAT!$F$32), Claim_for_Reimbursement_CAT!$H$32,
IF(AND($DZ168 &gt;= Claim_for_Reimbursement_CAT!$D$33, $DZ168 &lt;= Claim_for_Reimbursement_CAT!$F$33), Claim_for_Reimbursement_CAT!$H$33,
IF(AND($DZ168 &gt;= Claim_for_Reimbursement_CAT!$D$34, $DZ168 &lt;= Claim_for_Reimbursement_CAT!$F$34), Claim_for_Reimbursement_CAT!$H$34, Claim_for_Reimbursement_CAT!$H$35))))))))))))</f>
        <v/>
      </c>
      <c r="EG168" s="373"/>
      <c r="EH168" s="373"/>
      <c r="EI168" s="373"/>
      <c r="EJ168" s="373"/>
      <c r="EK168" s="373"/>
      <c r="EL168" s="368"/>
      <c r="EM168" s="373"/>
      <c r="EN168" s="373"/>
      <c r="ES168" s="376" t="str">
        <f t="shared" si="73"/>
        <v/>
      </c>
      <c r="ET168" s="377" t="str">
        <f t="shared" si="81"/>
        <v xml:space="preserve">    </v>
      </c>
      <c r="EU168" s="377" t="str">
        <f t="shared" si="82"/>
        <v/>
      </c>
      <c r="EV168" s="377" t="str">
        <f t="shared" si="83"/>
        <v xml:space="preserve">163   </v>
      </c>
      <c r="EW168" s="378" t="str">
        <f>IF($H168 = "", "",
IF(OR($H168 = Lists_and_controls!$AO$9, $H168 = Lists_and_controls!$AO$11, $H168 = Lists_and_controls!$AO$14, $H168 = Lists_and_controls!$AO$16), MAX(Day_30),
IF(OR($H168 = Lists_and_controls!$AO$6, $H168 = Lists_and_controls!$AO$8, $H168 = Lists_and_controls!$AO$10, $H168 = Lists_and_controls!$AO$12, $H168 = Lists_and_controls!$AO$13, $H168 = Lists_and_controls!$AO$15, $H168 = Lists_and_controls!$AO$17), MAX(Day_31),
IF($H168 = Lists_and_controls!$AO$7, IF(INDEX(Leap_Year_YN, MATCH($G168, Year_2, 0)) = 1, MAX(Day_Feb_LY), MAX(Day_Feb) )))))</f>
        <v/>
      </c>
      <c r="EX168" s="377" t="str">
        <f t="shared" si="84"/>
        <v xml:space="preserve">  </v>
      </c>
      <c r="EY168" s="378"/>
    </row>
    <row r="169" spans="1:155" s="321" customFormat="1" ht="14" hidden="1" x14ac:dyDescent="0.3">
      <c r="A169" s="367">
        <v>164</v>
      </c>
      <c r="B169" s="368"/>
      <c r="C169" s="368"/>
      <c r="D169" s="368"/>
      <c r="E169" s="368"/>
      <c r="F169" s="368"/>
      <c r="G169" s="368"/>
      <c r="H169" s="368"/>
      <c r="I169" s="368"/>
      <c r="J169" s="369" t="str">
        <f t="shared" si="60"/>
        <v/>
      </c>
      <c r="K169" s="370" t="str">
        <f t="shared" si="61"/>
        <v/>
      </c>
      <c r="L169" s="368"/>
      <c r="M169" s="368"/>
      <c r="N169" s="368"/>
      <c r="O169" s="368"/>
      <c r="P169" s="368"/>
      <c r="Q169" s="368"/>
      <c r="R169" s="368"/>
      <c r="S169" s="371" t="str">
        <f t="shared" si="74"/>
        <v/>
      </c>
      <c r="T169" s="368"/>
      <c r="U169" s="368"/>
      <c r="V169" s="372"/>
      <c r="W169" s="372"/>
      <c r="X169" s="368"/>
      <c r="Y169" s="372"/>
      <c r="Z169" s="368"/>
      <c r="AA169" s="368"/>
      <c r="AB169" s="368"/>
      <c r="AC169" s="368"/>
      <c r="AD169" s="368"/>
      <c r="AE169" s="368"/>
      <c r="AF169" s="368"/>
      <c r="AG169" s="368"/>
      <c r="AH169" s="368"/>
      <c r="AI169" s="368"/>
      <c r="AJ169" s="368"/>
      <c r="AK169" s="373"/>
      <c r="AL169" s="368"/>
      <c r="AM169" s="373"/>
      <c r="AN169" s="373"/>
      <c r="AO169" s="373"/>
      <c r="AP169" s="373"/>
      <c r="AQ169" s="373"/>
      <c r="AR169" s="373"/>
      <c r="AS169" s="373"/>
      <c r="AT169" s="373"/>
      <c r="AU169" s="373"/>
      <c r="AV169" s="373"/>
      <c r="AW169" s="373"/>
      <c r="AX169" s="373"/>
      <c r="AY169" s="373"/>
      <c r="AZ169" s="373"/>
      <c r="BA169" s="373"/>
      <c r="BB169" s="373"/>
      <c r="BC169" s="374">
        <f t="shared" si="75"/>
        <v>0</v>
      </c>
      <c r="BD169" s="373"/>
      <c r="BE169" s="373"/>
      <c r="BF169" s="373"/>
      <c r="BG169" s="373"/>
      <c r="BH169" s="373"/>
      <c r="BI169" s="373"/>
      <c r="BJ169" s="373"/>
      <c r="BK169" s="373"/>
      <c r="BL169" s="373"/>
      <c r="BM169" s="373"/>
      <c r="BN169" s="373"/>
      <c r="BO169" s="373"/>
      <c r="BP169" s="373"/>
      <c r="BQ169" s="373"/>
      <c r="BR169" s="373"/>
      <c r="BS169" s="374">
        <f t="shared" si="62"/>
        <v>0</v>
      </c>
      <c r="BT169" s="374">
        <f t="shared" si="87"/>
        <v>0</v>
      </c>
      <c r="BU169" s="374">
        <f t="shared" si="87"/>
        <v>0</v>
      </c>
      <c r="BV169" s="374">
        <f t="shared" si="87"/>
        <v>0</v>
      </c>
      <c r="BW169" s="374">
        <f t="shared" si="87"/>
        <v>0</v>
      </c>
      <c r="BX169" s="374">
        <f t="shared" si="87"/>
        <v>0</v>
      </c>
      <c r="BY169" s="374">
        <f t="shared" si="87"/>
        <v>0</v>
      </c>
      <c r="BZ169" s="374">
        <f t="shared" si="87"/>
        <v>0</v>
      </c>
      <c r="CA169" s="374">
        <f t="shared" si="87"/>
        <v>0</v>
      </c>
      <c r="CB169" s="374">
        <f t="shared" si="87"/>
        <v>0</v>
      </c>
      <c r="CC169" s="374">
        <f t="shared" si="87"/>
        <v>0</v>
      </c>
      <c r="CD169" s="374">
        <f t="shared" si="86"/>
        <v>0</v>
      </c>
      <c r="CE169" s="374">
        <f t="shared" si="86"/>
        <v>0</v>
      </c>
      <c r="CF169" s="374">
        <f t="shared" si="86"/>
        <v>0</v>
      </c>
      <c r="CG169" s="374">
        <f t="shared" si="63"/>
        <v>0</v>
      </c>
      <c r="CH169" s="374">
        <f t="shared" si="63"/>
        <v>0</v>
      </c>
      <c r="CI169" s="374">
        <f t="shared" si="63"/>
        <v>0</v>
      </c>
      <c r="CJ169" s="368"/>
      <c r="CK169" s="368"/>
      <c r="CL169" s="373"/>
      <c r="CM169" s="375"/>
      <c r="CN169" s="371" t="s">
        <v>176</v>
      </c>
      <c r="CO169" s="373"/>
      <c r="CP169" s="373"/>
      <c r="CQ169" s="374">
        <f t="shared" si="64"/>
        <v>0</v>
      </c>
      <c r="CR169" s="373"/>
      <c r="CS169" s="373"/>
      <c r="CT169" s="374">
        <f t="shared" si="65"/>
        <v>0</v>
      </c>
      <c r="CU169" s="375"/>
      <c r="CV169" s="368"/>
      <c r="CW169" s="368"/>
      <c r="CX169" s="368"/>
      <c r="CY169" s="368"/>
      <c r="CZ169" s="368"/>
      <c r="DA169" s="368"/>
      <c r="DB169" s="368"/>
      <c r="DC169" s="368"/>
      <c r="DD169" s="368"/>
      <c r="DE169" s="368"/>
      <c r="DF169" s="368"/>
      <c r="DG169" s="375"/>
      <c r="DH169" s="371" t="s">
        <v>176</v>
      </c>
      <c r="DI169" s="373"/>
      <c r="DJ169" s="373"/>
      <c r="DK169" s="374">
        <f t="shared" si="85"/>
        <v>0</v>
      </c>
      <c r="DL169" s="373"/>
      <c r="DM169" s="373"/>
      <c r="DN169" s="374">
        <f t="shared" si="66"/>
        <v>0</v>
      </c>
      <c r="DO169" s="368"/>
      <c r="DP169" s="371" t="str">
        <f t="shared" si="76"/>
        <v/>
      </c>
      <c r="DQ169" s="374">
        <f t="shared" si="77"/>
        <v>0</v>
      </c>
      <c r="DR169" s="374">
        <f t="shared" si="67"/>
        <v>0</v>
      </c>
      <c r="DS169" s="374">
        <f t="shared" si="68"/>
        <v>0</v>
      </c>
      <c r="DT169" s="374">
        <f t="shared" si="78"/>
        <v>0</v>
      </c>
      <c r="DU169" s="374">
        <f t="shared" si="79"/>
        <v>0</v>
      </c>
      <c r="DV169" s="374">
        <f>Deduct_dependent * COUNTIFS(Part_8!$A:$A, $EV169)</f>
        <v>0</v>
      </c>
      <c r="DW169" s="374">
        <f t="shared" si="69"/>
        <v>0</v>
      </c>
      <c r="DX169" s="374">
        <f t="shared" si="70"/>
        <v>0</v>
      </c>
      <c r="DY169" s="374">
        <f t="shared" si="71"/>
        <v>0</v>
      </c>
      <c r="DZ169" s="374">
        <f t="shared" si="72"/>
        <v>0</v>
      </c>
      <c r="EA169" s="373"/>
      <c r="EB169" s="373"/>
      <c r="EC169" s="373"/>
      <c r="ED169" s="374" t="str">
        <f t="shared" si="80"/>
        <v/>
      </c>
      <c r="EE169" s="374"/>
      <c r="EF169" s="374" t="str">
        <f>IF(AND($AN169 = "", $AO169 = "", $AP169 = "", $AQ169 = "", $AR169 = "", $AS169 = "", $AT169 = "", $AU169 = "", $AV169 = "", $AW169 = "", $AX169 = "", $AY169 = "", $AZ169 = "", $BA169 = "", $BB169 = "",
$BD169= "", $BE169 = "", $BF169 = "", $BG169 = "", $BH169 = "", $BI169 = "", $BJ169 = "", $BK169 = "", $BL169 = "", $BM169 = "", $BN169 = "", $BO169 = "", $BP169 = "", $BQ169 = "", $BR169 = ""), "",
IF($DZ169 &lt;= Claim_for_Reimbursement_CAT!$F$24, Claim_for_Reimbursement_CAT!$H$24,
IF(AND($DZ169 &gt;= Claim_for_Reimbursement_CAT!$D$25, $DZ169 &lt;= Claim_for_Reimbursement_CAT!$F$25), Claim_for_Reimbursement_CAT!$H$25,
IF(AND($DZ169 &gt;= Claim_for_Reimbursement_CAT!$D$26, $DZ169 &lt;= Claim_for_Reimbursement_CAT!$F$26), Claim_for_Reimbursement_CAT!$H$26,
IF(AND($DZ169 &gt;= Claim_for_Reimbursement_CAT!$D$27, $DZ169 &lt;= Claim_for_Reimbursement_CAT!$F$27), Claim_for_Reimbursement_CAT!$H$27,
IF(AND($DZ169 &gt;= Claim_for_Reimbursement_CAT!$D$28, $DZ169 &lt;= Claim_for_Reimbursement_CAT!$F$28), Claim_for_Reimbursement_CAT!$H$28,
IF(AND($DZ169 &gt;= Claim_for_Reimbursement_CAT!$D$29, $DZ169 &lt;= Claim_for_Reimbursement_CAT!$F$29), Claim_for_Reimbursement_CAT!$H$29,
IF(AND($DZ169 &gt;= Claim_for_Reimbursement_CAT!$D$30, $DZ169 &lt;= Claim_for_Reimbursement_CAT!$F$30), Claim_for_Reimbursement_CAT!$H$30,
IF(AND($DZ169 &gt;= Claim_for_Reimbursement_CAT!$D$31, $DZ169 &lt;= Claim_for_Reimbursement_CAT!$F$31), Claim_for_Reimbursement_CAT!$H$31,
IF(AND($DZ169 &gt;= Claim_for_Reimbursement_CAT!$D$32, $DZ169 &lt;= Claim_for_Reimbursement_CAT!$F$32), Claim_for_Reimbursement_CAT!$H$32,
IF(AND($DZ169 &gt;= Claim_for_Reimbursement_CAT!$D$33, $DZ169 &lt;= Claim_for_Reimbursement_CAT!$F$33), Claim_for_Reimbursement_CAT!$H$33,
IF(AND($DZ169 &gt;= Claim_for_Reimbursement_CAT!$D$34, $DZ169 &lt;= Claim_for_Reimbursement_CAT!$F$34), Claim_for_Reimbursement_CAT!$H$34, Claim_for_Reimbursement_CAT!$H$35))))))))))))</f>
        <v/>
      </c>
      <c r="EG169" s="373"/>
      <c r="EH169" s="373"/>
      <c r="EI169" s="373"/>
      <c r="EJ169" s="373"/>
      <c r="EK169" s="373"/>
      <c r="EL169" s="368"/>
      <c r="EM169" s="373"/>
      <c r="EN169" s="373"/>
      <c r="ES169" s="376" t="str">
        <f t="shared" si="73"/>
        <v/>
      </c>
      <c r="ET169" s="377" t="str">
        <f t="shared" si="81"/>
        <v xml:space="preserve">    </v>
      </c>
      <c r="EU169" s="377" t="str">
        <f t="shared" si="82"/>
        <v/>
      </c>
      <c r="EV169" s="377" t="str">
        <f t="shared" si="83"/>
        <v xml:space="preserve">164   </v>
      </c>
      <c r="EW169" s="378" t="str">
        <f>IF($H169 = "", "",
IF(OR($H169 = Lists_and_controls!$AO$9, $H169 = Lists_and_controls!$AO$11, $H169 = Lists_and_controls!$AO$14, $H169 = Lists_and_controls!$AO$16), MAX(Day_30),
IF(OR($H169 = Lists_and_controls!$AO$6, $H169 = Lists_and_controls!$AO$8, $H169 = Lists_and_controls!$AO$10, $H169 = Lists_and_controls!$AO$12, $H169 = Lists_and_controls!$AO$13, $H169 = Lists_and_controls!$AO$15, $H169 = Lists_and_controls!$AO$17), MAX(Day_31),
IF($H169 = Lists_and_controls!$AO$7, IF(INDEX(Leap_Year_YN, MATCH($G169, Year_2, 0)) = 1, MAX(Day_Feb_LY), MAX(Day_Feb) )))))</f>
        <v/>
      </c>
      <c r="EX169" s="377" t="str">
        <f t="shared" si="84"/>
        <v xml:space="preserve">  </v>
      </c>
      <c r="EY169" s="378"/>
    </row>
    <row r="170" spans="1:155" s="321" customFormat="1" ht="14" hidden="1" x14ac:dyDescent="0.3">
      <c r="A170" s="367">
        <v>165</v>
      </c>
      <c r="B170" s="368"/>
      <c r="C170" s="368"/>
      <c r="D170" s="368"/>
      <c r="E170" s="368"/>
      <c r="F170" s="368"/>
      <c r="G170" s="368"/>
      <c r="H170" s="368"/>
      <c r="I170" s="368"/>
      <c r="J170" s="369" t="str">
        <f t="shared" si="60"/>
        <v/>
      </c>
      <c r="K170" s="370" t="str">
        <f t="shared" si="61"/>
        <v/>
      </c>
      <c r="L170" s="368"/>
      <c r="M170" s="368"/>
      <c r="N170" s="368"/>
      <c r="O170" s="368"/>
      <c r="P170" s="368"/>
      <c r="Q170" s="368"/>
      <c r="R170" s="368"/>
      <c r="S170" s="371" t="str">
        <f t="shared" si="74"/>
        <v/>
      </c>
      <c r="T170" s="368"/>
      <c r="U170" s="368"/>
      <c r="V170" s="372"/>
      <c r="W170" s="372"/>
      <c r="X170" s="368"/>
      <c r="Y170" s="372"/>
      <c r="Z170" s="368"/>
      <c r="AA170" s="368"/>
      <c r="AB170" s="368"/>
      <c r="AC170" s="368"/>
      <c r="AD170" s="368"/>
      <c r="AE170" s="368"/>
      <c r="AF170" s="368"/>
      <c r="AG170" s="368"/>
      <c r="AH170" s="368"/>
      <c r="AI170" s="368"/>
      <c r="AJ170" s="368"/>
      <c r="AK170" s="373"/>
      <c r="AL170" s="368"/>
      <c r="AM170" s="373"/>
      <c r="AN170" s="373"/>
      <c r="AO170" s="373"/>
      <c r="AP170" s="373"/>
      <c r="AQ170" s="373"/>
      <c r="AR170" s="373"/>
      <c r="AS170" s="373"/>
      <c r="AT170" s="373"/>
      <c r="AU170" s="373"/>
      <c r="AV170" s="373"/>
      <c r="AW170" s="373"/>
      <c r="AX170" s="373"/>
      <c r="AY170" s="373"/>
      <c r="AZ170" s="373"/>
      <c r="BA170" s="373"/>
      <c r="BB170" s="373"/>
      <c r="BC170" s="374">
        <f t="shared" si="75"/>
        <v>0</v>
      </c>
      <c r="BD170" s="373"/>
      <c r="BE170" s="373"/>
      <c r="BF170" s="373"/>
      <c r="BG170" s="373"/>
      <c r="BH170" s="373"/>
      <c r="BI170" s="373"/>
      <c r="BJ170" s="373"/>
      <c r="BK170" s="373"/>
      <c r="BL170" s="373"/>
      <c r="BM170" s="373"/>
      <c r="BN170" s="373"/>
      <c r="BO170" s="373"/>
      <c r="BP170" s="373"/>
      <c r="BQ170" s="373"/>
      <c r="BR170" s="373"/>
      <c r="BS170" s="374">
        <f t="shared" si="62"/>
        <v>0</v>
      </c>
      <c r="BT170" s="374">
        <f t="shared" si="87"/>
        <v>0</v>
      </c>
      <c r="BU170" s="374">
        <f t="shared" si="87"/>
        <v>0</v>
      </c>
      <c r="BV170" s="374">
        <f t="shared" si="87"/>
        <v>0</v>
      </c>
      <c r="BW170" s="374">
        <f t="shared" si="87"/>
        <v>0</v>
      </c>
      <c r="BX170" s="374">
        <f t="shared" si="87"/>
        <v>0</v>
      </c>
      <c r="BY170" s="374">
        <f t="shared" si="87"/>
        <v>0</v>
      </c>
      <c r="BZ170" s="374">
        <f t="shared" si="87"/>
        <v>0</v>
      </c>
      <c r="CA170" s="374">
        <f t="shared" si="87"/>
        <v>0</v>
      </c>
      <c r="CB170" s="374">
        <f t="shared" si="87"/>
        <v>0</v>
      </c>
      <c r="CC170" s="374">
        <f t="shared" si="87"/>
        <v>0</v>
      </c>
      <c r="CD170" s="374">
        <f t="shared" si="86"/>
        <v>0</v>
      </c>
      <c r="CE170" s="374">
        <f t="shared" si="86"/>
        <v>0</v>
      </c>
      <c r="CF170" s="374">
        <f t="shared" si="86"/>
        <v>0</v>
      </c>
      <c r="CG170" s="374">
        <f t="shared" si="63"/>
        <v>0</v>
      </c>
      <c r="CH170" s="374">
        <f t="shared" si="63"/>
        <v>0</v>
      </c>
      <c r="CI170" s="374">
        <f t="shared" si="63"/>
        <v>0</v>
      </c>
      <c r="CJ170" s="368"/>
      <c r="CK170" s="368"/>
      <c r="CL170" s="373"/>
      <c r="CM170" s="375"/>
      <c r="CN170" s="371" t="s">
        <v>176</v>
      </c>
      <c r="CO170" s="373"/>
      <c r="CP170" s="373"/>
      <c r="CQ170" s="374">
        <f t="shared" si="64"/>
        <v>0</v>
      </c>
      <c r="CR170" s="373"/>
      <c r="CS170" s="373"/>
      <c r="CT170" s="374">
        <f t="shared" si="65"/>
        <v>0</v>
      </c>
      <c r="CU170" s="375"/>
      <c r="CV170" s="368"/>
      <c r="CW170" s="368"/>
      <c r="CX170" s="368"/>
      <c r="CY170" s="368"/>
      <c r="CZ170" s="368"/>
      <c r="DA170" s="368"/>
      <c r="DB170" s="368"/>
      <c r="DC170" s="368"/>
      <c r="DD170" s="368"/>
      <c r="DE170" s="368"/>
      <c r="DF170" s="368"/>
      <c r="DG170" s="375"/>
      <c r="DH170" s="371" t="s">
        <v>176</v>
      </c>
      <c r="DI170" s="373"/>
      <c r="DJ170" s="373"/>
      <c r="DK170" s="374">
        <f t="shared" si="85"/>
        <v>0</v>
      </c>
      <c r="DL170" s="373"/>
      <c r="DM170" s="373"/>
      <c r="DN170" s="374">
        <f t="shared" si="66"/>
        <v>0</v>
      </c>
      <c r="DO170" s="368"/>
      <c r="DP170" s="371" t="str">
        <f t="shared" si="76"/>
        <v/>
      </c>
      <c r="DQ170" s="374">
        <f t="shared" si="77"/>
        <v>0</v>
      </c>
      <c r="DR170" s="374">
        <f t="shared" si="67"/>
        <v>0</v>
      </c>
      <c r="DS170" s="374">
        <f t="shared" si="68"/>
        <v>0</v>
      </c>
      <c r="DT170" s="374">
        <f t="shared" si="78"/>
        <v>0</v>
      </c>
      <c r="DU170" s="374">
        <f t="shared" si="79"/>
        <v>0</v>
      </c>
      <c r="DV170" s="374">
        <f>Deduct_dependent * COUNTIFS(Part_8!$A:$A, $EV170)</f>
        <v>0</v>
      </c>
      <c r="DW170" s="374">
        <f t="shared" si="69"/>
        <v>0</v>
      </c>
      <c r="DX170" s="374">
        <f t="shared" si="70"/>
        <v>0</v>
      </c>
      <c r="DY170" s="374">
        <f t="shared" si="71"/>
        <v>0</v>
      </c>
      <c r="DZ170" s="374">
        <f t="shared" si="72"/>
        <v>0</v>
      </c>
      <c r="EA170" s="373"/>
      <c r="EB170" s="373"/>
      <c r="EC170" s="373"/>
      <c r="ED170" s="374" t="str">
        <f t="shared" si="80"/>
        <v/>
      </c>
      <c r="EE170" s="374"/>
      <c r="EF170" s="374" t="str">
        <f>IF(AND($AN170 = "", $AO170 = "", $AP170 = "", $AQ170 = "", $AR170 = "", $AS170 = "", $AT170 = "", $AU170 = "", $AV170 = "", $AW170 = "", $AX170 = "", $AY170 = "", $AZ170 = "", $BA170 = "", $BB170 = "",
$BD170= "", $BE170 = "", $BF170 = "", $BG170 = "", $BH170 = "", $BI170 = "", $BJ170 = "", $BK170 = "", $BL170 = "", $BM170 = "", $BN170 = "", $BO170 = "", $BP170 = "", $BQ170 = "", $BR170 = ""), "",
IF($DZ170 &lt;= Claim_for_Reimbursement_CAT!$F$24, Claim_for_Reimbursement_CAT!$H$24,
IF(AND($DZ170 &gt;= Claim_for_Reimbursement_CAT!$D$25, $DZ170 &lt;= Claim_for_Reimbursement_CAT!$F$25), Claim_for_Reimbursement_CAT!$H$25,
IF(AND($DZ170 &gt;= Claim_for_Reimbursement_CAT!$D$26, $DZ170 &lt;= Claim_for_Reimbursement_CAT!$F$26), Claim_for_Reimbursement_CAT!$H$26,
IF(AND($DZ170 &gt;= Claim_for_Reimbursement_CAT!$D$27, $DZ170 &lt;= Claim_for_Reimbursement_CAT!$F$27), Claim_for_Reimbursement_CAT!$H$27,
IF(AND($DZ170 &gt;= Claim_for_Reimbursement_CAT!$D$28, $DZ170 &lt;= Claim_for_Reimbursement_CAT!$F$28), Claim_for_Reimbursement_CAT!$H$28,
IF(AND($DZ170 &gt;= Claim_for_Reimbursement_CAT!$D$29, $DZ170 &lt;= Claim_for_Reimbursement_CAT!$F$29), Claim_for_Reimbursement_CAT!$H$29,
IF(AND($DZ170 &gt;= Claim_for_Reimbursement_CAT!$D$30, $DZ170 &lt;= Claim_for_Reimbursement_CAT!$F$30), Claim_for_Reimbursement_CAT!$H$30,
IF(AND($DZ170 &gt;= Claim_for_Reimbursement_CAT!$D$31, $DZ170 &lt;= Claim_for_Reimbursement_CAT!$F$31), Claim_for_Reimbursement_CAT!$H$31,
IF(AND($DZ170 &gt;= Claim_for_Reimbursement_CAT!$D$32, $DZ170 &lt;= Claim_for_Reimbursement_CAT!$F$32), Claim_for_Reimbursement_CAT!$H$32,
IF(AND($DZ170 &gt;= Claim_for_Reimbursement_CAT!$D$33, $DZ170 &lt;= Claim_for_Reimbursement_CAT!$F$33), Claim_for_Reimbursement_CAT!$H$33,
IF(AND($DZ170 &gt;= Claim_for_Reimbursement_CAT!$D$34, $DZ170 &lt;= Claim_for_Reimbursement_CAT!$F$34), Claim_for_Reimbursement_CAT!$H$34, Claim_for_Reimbursement_CAT!$H$35))))))))))))</f>
        <v/>
      </c>
      <c r="EG170" s="373"/>
      <c r="EH170" s="373"/>
      <c r="EI170" s="373"/>
      <c r="EJ170" s="373"/>
      <c r="EK170" s="373"/>
      <c r="EL170" s="368"/>
      <c r="EM170" s="373"/>
      <c r="EN170" s="373"/>
      <c r="ES170" s="376" t="str">
        <f t="shared" si="73"/>
        <v/>
      </c>
      <c r="ET170" s="377" t="str">
        <f t="shared" si="81"/>
        <v xml:space="preserve">    </v>
      </c>
      <c r="EU170" s="377" t="str">
        <f t="shared" si="82"/>
        <v/>
      </c>
      <c r="EV170" s="377" t="str">
        <f t="shared" si="83"/>
        <v xml:space="preserve">165   </v>
      </c>
      <c r="EW170" s="378" t="str">
        <f>IF($H170 = "", "",
IF(OR($H170 = Lists_and_controls!$AO$9, $H170 = Lists_and_controls!$AO$11, $H170 = Lists_and_controls!$AO$14, $H170 = Lists_and_controls!$AO$16), MAX(Day_30),
IF(OR($H170 = Lists_and_controls!$AO$6, $H170 = Lists_and_controls!$AO$8, $H170 = Lists_and_controls!$AO$10, $H170 = Lists_and_controls!$AO$12, $H170 = Lists_and_controls!$AO$13, $H170 = Lists_and_controls!$AO$15, $H170 = Lists_and_controls!$AO$17), MAX(Day_31),
IF($H170 = Lists_and_controls!$AO$7, IF(INDEX(Leap_Year_YN, MATCH($G170, Year_2, 0)) = 1, MAX(Day_Feb_LY), MAX(Day_Feb) )))))</f>
        <v/>
      </c>
      <c r="EX170" s="377" t="str">
        <f t="shared" si="84"/>
        <v xml:space="preserve">  </v>
      </c>
      <c r="EY170" s="378"/>
    </row>
    <row r="171" spans="1:155" s="321" customFormat="1" ht="14" hidden="1" x14ac:dyDescent="0.3">
      <c r="A171" s="367">
        <v>166</v>
      </c>
      <c r="B171" s="368"/>
      <c r="C171" s="368"/>
      <c r="D171" s="368"/>
      <c r="E171" s="368"/>
      <c r="F171" s="368"/>
      <c r="G171" s="368"/>
      <c r="H171" s="368"/>
      <c r="I171" s="368"/>
      <c r="J171" s="369" t="str">
        <f t="shared" si="60"/>
        <v/>
      </c>
      <c r="K171" s="370" t="str">
        <f t="shared" si="61"/>
        <v/>
      </c>
      <c r="L171" s="368"/>
      <c r="M171" s="368"/>
      <c r="N171" s="368"/>
      <c r="O171" s="368"/>
      <c r="P171" s="368"/>
      <c r="Q171" s="368"/>
      <c r="R171" s="368"/>
      <c r="S171" s="371" t="str">
        <f t="shared" si="74"/>
        <v/>
      </c>
      <c r="T171" s="368"/>
      <c r="U171" s="368"/>
      <c r="V171" s="372"/>
      <c r="W171" s="372"/>
      <c r="X171" s="368"/>
      <c r="Y171" s="372"/>
      <c r="Z171" s="368"/>
      <c r="AA171" s="368"/>
      <c r="AB171" s="368"/>
      <c r="AC171" s="368"/>
      <c r="AD171" s="368"/>
      <c r="AE171" s="368"/>
      <c r="AF171" s="368"/>
      <c r="AG171" s="368"/>
      <c r="AH171" s="368"/>
      <c r="AI171" s="368"/>
      <c r="AJ171" s="368"/>
      <c r="AK171" s="373"/>
      <c r="AL171" s="368"/>
      <c r="AM171" s="373"/>
      <c r="AN171" s="373"/>
      <c r="AO171" s="373"/>
      <c r="AP171" s="373"/>
      <c r="AQ171" s="373"/>
      <c r="AR171" s="373"/>
      <c r="AS171" s="373"/>
      <c r="AT171" s="373"/>
      <c r="AU171" s="373"/>
      <c r="AV171" s="373"/>
      <c r="AW171" s="373"/>
      <c r="AX171" s="373"/>
      <c r="AY171" s="373"/>
      <c r="AZ171" s="373"/>
      <c r="BA171" s="373"/>
      <c r="BB171" s="373"/>
      <c r="BC171" s="374">
        <f t="shared" si="75"/>
        <v>0</v>
      </c>
      <c r="BD171" s="373"/>
      <c r="BE171" s="373"/>
      <c r="BF171" s="373"/>
      <c r="BG171" s="373"/>
      <c r="BH171" s="373"/>
      <c r="BI171" s="373"/>
      <c r="BJ171" s="373"/>
      <c r="BK171" s="373"/>
      <c r="BL171" s="373"/>
      <c r="BM171" s="373"/>
      <c r="BN171" s="373"/>
      <c r="BO171" s="373"/>
      <c r="BP171" s="373"/>
      <c r="BQ171" s="373"/>
      <c r="BR171" s="373"/>
      <c r="BS171" s="374">
        <f t="shared" si="62"/>
        <v>0</v>
      </c>
      <c r="BT171" s="374">
        <f t="shared" si="87"/>
        <v>0</v>
      </c>
      <c r="BU171" s="374">
        <f t="shared" si="87"/>
        <v>0</v>
      </c>
      <c r="BV171" s="374">
        <f t="shared" si="87"/>
        <v>0</v>
      </c>
      <c r="BW171" s="374">
        <f t="shared" si="87"/>
        <v>0</v>
      </c>
      <c r="BX171" s="374">
        <f t="shared" si="87"/>
        <v>0</v>
      </c>
      <c r="BY171" s="374">
        <f t="shared" si="87"/>
        <v>0</v>
      </c>
      <c r="BZ171" s="374">
        <f t="shared" si="87"/>
        <v>0</v>
      </c>
      <c r="CA171" s="374">
        <f t="shared" si="87"/>
        <v>0</v>
      </c>
      <c r="CB171" s="374">
        <f t="shared" si="87"/>
        <v>0</v>
      </c>
      <c r="CC171" s="374">
        <f t="shared" si="87"/>
        <v>0</v>
      </c>
      <c r="CD171" s="374">
        <f t="shared" si="86"/>
        <v>0</v>
      </c>
      <c r="CE171" s="374">
        <f t="shared" si="86"/>
        <v>0</v>
      </c>
      <c r="CF171" s="374">
        <f t="shared" si="86"/>
        <v>0</v>
      </c>
      <c r="CG171" s="374">
        <f t="shared" si="63"/>
        <v>0</v>
      </c>
      <c r="CH171" s="374">
        <f t="shared" si="63"/>
        <v>0</v>
      </c>
      <c r="CI171" s="374">
        <f t="shared" si="63"/>
        <v>0</v>
      </c>
      <c r="CJ171" s="368"/>
      <c r="CK171" s="368"/>
      <c r="CL171" s="373"/>
      <c r="CM171" s="375"/>
      <c r="CN171" s="371" t="s">
        <v>176</v>
      </c>
      <c r="CO171" s="373"/>
      <c r="CP171" s="373"/>
      <c r="CQ171" s="374">
        <f t="shared" si="64"/>
        <v>0</v>
      </c>
      <c r="CR171" s="373"/>
      <c r="CS171" s="373"/>
      <c r="CT171" s="374">
        <f t="shared" si="65"/>
        <v>0</v>
      </c>
      <c r="CU171" s="375"/>
      <c r="CV171" s="368"/>
      <c r="CW171" s="368"/>
      <c r="CX171" s="368"/>
      <c r="CY171" s="368"/>
      <c r="CZ171" s="368"/>
      <c r="DA171" s="368"/>
      <c r="DB171" s="368"/>
      <c r="DC171" s="368"/>
      <c r="DD171" s="368"/>
      <c r="DE171" s="368"/>
      <c r="DF171" s="368"/>
      <c r="DG171" s="375"/>
      <c r="DH171" s="371" t="s">
        <v>176</v>
      </c>
      <c r="DI171" s="373"/>
      <c r="DJ171" s="373"/>
      <c r="DK171" s="374">
        <f t="shared" si="85"/>
        <v>0</v>
      </c>
      <c r="DL171" s="373"/>
      <c r="DM171" s="373"/>
      <c r="DN171" s="374">
        <f t="shared" si="66"/>
        <v>0</v>
      </c>
      <c r="DO171" s="368"/>
      <c r="DP171" s="371" t="str">
        <f t="shared" si="76"/>
        <v/>
      </c>
      <c r="DQ171" s="374">
        <f t="shared" si="77"/>
        <v>0</v>
      </c>
      <c r="DR171" s="374">
        <f t="shared" si="67"/>
        <v>0</v>
      </c>
      <c r="DS171" s="374">
        <f t="shared" si="68"/>
        <v>0</v>
      </c>
      <c r="DT171" s="374">
        <f t="shared" si="78"/>
        <v>0</v>
      </c>
      <c r="DU171" s="374">
        <f t="shared" si="79"/>
        <v>0</v>
      </c>
      <c r="DV171" s="374">
        <f>Deduct_dependent * COUNTIFS(Part_8!$A:$A, $EV171)</f>
        <v>0</v>
      </c>
      <c r="DW171" s="374">
        <f t="shared" si="69"/>
        <v>0</v>
      </c>
      <c r="DX171" s="374">
        <f t="shared" si="70"/>
        <v>0</v>
      </c>
      <c r="DY171" s="374">
        <f t="shared" si="71"/>
        <v>0</v>
      </c>
      <c r="DZ171" s="374">
        <f t="shared" si="72"/>
        <v>0</v>
      </c>
      <c r="EA171" s="373"/>
      <c r="EB171" s="373"/>
      <c r="EC171" s="373"/>
      <c r="ED171" s="374" t="str">
        <f t="shared" si="80"/>
        <v/>
      </c>
      <c r="EE171" s="374"/>
      <c r="EF171" s="374" t="str">
        <f>IF(AND($AN171 = "", $AO171 = "", $AP171 = "", $AQ171 = "", $AR171 = "", $AS171 = "", $AT171 = "", $AU171 = "", $AV171 = "", $AW171 = "", $AX171 = "", $AY171 = "", $AZ171 = "", $BA171 = "", $BB171 = "",
$BD171= "", $BE171 = "", $BF171 = "", $BG171 = "", $BH171 = "", $BI171 = "", $BJ171 = "", $BK171 = "", $BL171 = "", $BM171 = "", $BN171 = "", $BO171 = "", $BP171 = "", $BQ171 = "", $BR171 = ""), "",
IF($DZ171 &lt;= Claim_for_Reimbursement_CAT!$F$24, Claim_for_Reimbursement_CAT!$H$24,
IF(AND($DZ171 &gt;= Claim_for_Reimbursement_CAT!$D$25, $DZ171 &lt;= Claim_for_Reimbursement_CAT!$F$25), Claim_for_Reimbursement_CAT!$H$25,
IF(AND($DZ171 &gt;= Claim_for_Reimbursement_CAT!$D$26, $DZ171 &lt;= Claim_for_Reimbursement_CAT!$F$26), Claim_for_Reimbursement_CAT!$H$26,
IF(AND($DZ171 &gt;= Claim_for_Reimbursement_CAT!$D$27, $DZ171 &lt;= Claim_for_Reimbursement_CAT!$F$27), Claim_for_Reimbursement_CAT!$H$27,
IF(AND($DZ171 &gt;= Claim_for_Reimbursement_CAT!$D$28, $DZ171 &lt;= Claim_for_Reimbursement_CAT!$F$28), Claim_for_Reimbursement_CAT!$H$28,
IF(AND($DZ171 &gt;= Claim_for_Reimbursement_CAT!$D$29, $DZ171 &lt;= Claim_for_Reimbursement_CAT!$F$29), Claim_for_Reimbursement_CAT!$H$29,
IF(AND($DZ171 &gt;= Claim_for_Reimbursement_CAT!$D$30, $DZ171 &lt;= Claim_for_Reimbursement_CAT!$F$30), Claim_for_Reimbursement_CAT!$H$30,
IF(AND($DZ171 &gt;= Claim_for_Reimbursement_CAT!$D$31, $DZ171 &lt;= Claim_for_Reimbursement_CAT!$F$31), Claim_for_Reimbursement_CAT!$H$31,
IF(AND($DZ171 &gt;= Claim_for_Reimbursement_CAT!$D$32, $DZ171 &lt;= Claim_for_Reimbursement_CAT!$F$32), Claim_for_Reimbursement_CAT!$H$32,
IF(AND($DZ171 &gt;= Claim_for_Reimbursement_CAT!$D$33, $DZ171 &lt;= Claim_for_Reimbursement_CAT!$F$33), Claim_for_Reimbursement_CAT!$H$33,
IF(AND($DZ171 &gt;= Claim_for_Reimbursement_CAT!$D$34, $DZ171 &lt;= Claim_for_Reimbursement_CAT!$F$34), Claim_for_Reimbursement_CAT!$H$34, Claim_for_Reimbursement_CAT!$H$35))))))))))))</f>
        <v/>
      </c>
      <c r="EG171" s="373"/>
      <c r="EH171" s="373"/>
      <c r="EI171" s="373"/>
      <c r="EJ171" s="373"/>
      <c r="EK171" s="373"/>
      <c r="EL171" s="368"/>
      <c r="EM171" s="373"/>
      <c r="EN171" s="373"/>
      <c r="ES171" s="376" t="str">
        <f t="shared" si="73"/>
        <v/>
      </c>
      <c r="ET171" s="377" t="str">
        <f t="shared" si="81"/>
        <v xml:space="preserve">    </v>
      </c>
      <c r="EU171" s="377" t="str">
        <f t="shared" si="82"/>
        <v/>
      </c>
      <c r="EV171" s="377" t="str">
        <f t="shared" si="83"/>
        <v xml:space="preserve">166   </v>
      </c>
      <c r="EW171" s="378" t="str">
        <f>IF($H171 = "", "",
IF(OR($H171 = Lists_and_controls!$AO$9, $H171 = Lists_and_controls!$AO$11, $H171 = Lists_and_controls!$AO$14, $H171 = Lists_and_controls!$AO$16), MAX(Day_30),
IF(OR($H171 = Lists_and_controls!$AO$6, $H171 = Lists_and_controls!$AO$8, $H171 = Lists_and_controls!$AO$10, $H171 = Lists_and_controls!$AO$12, $H171 = Lists_and_controls!$AO$13, $H171 = Lists_and_controls!$AO$15, $H171 = Lists_and_controls!$AO$17), MAX(Day_31),
IF($H171 = Lists_and_controls!$AO$7, IF(INDEX(Leap_Year_YN, MATCH($G171, Year_2, 0)) = 1, MAX(Day_Feb_LY), MAX(Day_Feb) )))))</f>
        <v/>
      </c>
      <c r="EX171" s="377" t="str">
        <f t="shared" si="84"/>
        <v xml:space="preserve">  </v>
      </c>
      <c r="EY171" s="378"/>
    </row>
    <row r="172" spans="1:155" s="321" customFormat="1" ht="14" hidden="1" x14ac:dyDescent="0.3">
      <c r="A172" s="367">
        <v>167</v>
      </c>
      <c r="B172" s="368"/>
      <c r="C172" s="368"/>
      <c r="D172" s="368"/>
      <c r="E172" s="368"/>
      <c r="F172" s="368"/>
      <c r="G172" s="368"/>
      <c r="H172" s="368"/>
      <c r="I172" s="368"/>
      <c r="J172" s="369" t="str">
        <f t="shared" si="60"/>
        <v/>
      </c>
      <c r="K172" s="370" t="str">
        <f t="shared" si="61"/>
        <v/>
      </c>
      <c r="L172" s="368"/>
      <c r="M172" s="368"/>
      <c r="N172" s="368"/>
      <c r="O172" s="368"/>
      <c r="P172" s="368"/>
      <c r="Q172" s="368"/>
      <c r="R172" s="368"/>
      <c r="S172" s="371" t="str">
        <f t="shared" si="74"/>
        <v/>
      </c>
      <c r="T172" s="368"/>
      <c r="U172" s="368"/>
      <c r="V172" s="372"/>
      <c r="W172" s="372"/>
      <c r="X172" s="368"/>
      <c r="Y172" s="372"/>
      <c r="Z172" s="368"/>
      <c r="AA172" s="368"/>
      <c r="AB172" s="368"/>
      <c r="AC172" s="368"/>
      <c r="AD172" s="368"/>
      <c r="AE172" s="368"/>
      <c r="AF172" s="368"/>
      <c r="AG172" s="368"/>
      <c r="AH172" s="368"/>
      <c r="AI172" s="368"/>
      <c r="AJ172" s="368"/>
      <c r="AK172" s="373"/>
      <c r="AL172" s="368"/>
      <c r="AM172" s="373"/>
      <c r="AN172" s="373"/>
      <c r="AO172" s="373"/>
      <c r="AP172" s="373"/>
      <c r="AQ172" s="373"/>
      <c r="AR172" s="373"/>
      <c r="AS172" s="373"/>
      <c r="AT172" s="373"/>
      <c r="AU172" s="373"/>
      <c r="AV172" s="373"/>
      <c r="AW172" s="373"/>
      <c r="AX172" s="373"/>
      <c r="AY172" s="373"/>
      <c r="AZ172" s="373"/>
      <c r="BA172" s="373"/>
      <c r="BB172" s="373"/>
      <c r="BC172" s="374">
        <f t="shared" si="75"/>
        <v>0</v>
      </c>
      <c r="BD172" s="373"/>
      <c r="BE172" s="373"/>
      <c r="BF172" s="373"/>
      <c r="BG172" s="373"/>
      <c r="BH172" s="373"/>
      <c r="BI172" s="373"/>
      <c r="BJ172" s="373"/>
      <c r="BK172" s="373"/>
      <c r="BL172" s="373"/>
      <c r="BM172" s="373"/>
      <c r="BN172" s="373"/>
      <c r="BO172" s="373"/>
      <c r="BP172" s="373"/>
      <c r="BQ172" s="373"/>
      <c r="BR172" s="373"/>
      <c r="BS172" s="374">
        <f t="shared" si="62"/>
        <v>0</v>
      </c>
      <c r="BT172" s="374">
        <f t="shared" si="87"/>
        <v>0</v>
      </c>
      <c r="BU172" s="374">
        <f t="shared" si="87"/>
        <v>0</v>
      </c>
      <c r="BV172" s="374">
        <f t="shared" si="87"/>
        <v>0</v>
      </c>
      <c r="BW172" s="374">
        <f t="shared" si="87"/>
        <v>0</v>
      </c>
      <c r="BX172" s="374">
        <f t="shared" si="87"/>
        <v>0</v>
      </c>
      <c r="BY172" s="374">
        <f t="shared" si="87"/>
        <v>0</v>
      </c>
      <c r="BZ172" s="374">
        <f t="shared" si="87"/>
        <v>0</v>
      </c>
      <c r="CA172" s="374">
        <f t="shared" si="87"/>
        <v>0</v>
      </c>
      <c r="CB172" s="374">
        <f t="shared" si="87"/>
        <v>0</v>
      </c>
      <c r="CC172" s="374">
        <f t="shared" si="87"/>
        <v>0</v>
      </c>
      <c r="CD172" s="374">
        <f t="shared" si="86"/>
        <v>0</v>
      </c>
      <c r="CE172" s="374">
        <f t="shared" si="86"/>
        <v>0</v>
      </c>
      <c r="CF172" s="374">
        <f t="shared" si="86"/>
        <v>0</v>
      </c>
      <c r="CG172" s="374">
        <f t="shared" si="63"/>
        <v>0</v>
      </c>
      <c r="CH172" s="374">
        <f t="shared" si="63"/>
        <v>0</v>
      </c>
      <c r="CI172" s="374">
        <f t="shared" si="63"/>
        <v>0</v>
      </c>
      <c r="CJ172" s="368"/>
      <c r="CK172" s="368"/>
      <c r="CL172" s="373"/>
      <c r="CM172" s="375"/>
      <c r="CN172" s="371" t="s">
        <v>176</v>
      </c>
      <c r="CO172" s="373"/>
      <c r="CP172" s="373"/>
      <c r="CQ172" s="374">
        <f t="shared" si="64"/>
        <v>0</v>
      </c>
      <c r="CR172" s="373"/>
      <c r="CS172" s="373"/>
      <c r="CT172" s="374">
        <f t="shared" si="65"/>
        <v>0</v>
      </c>
      <c r="CU172" s="375"/>
      <c r="CV172" s="368"/>
      <c r="CW172" s="368"/>
      <c r="CX172" s="368"/>
      <c r="CY172" s="368"/>
      <c r="CZ172" s="368"/>
      <c r="DA172" s="368"/>
      <c r="DB172" s="368"/>
      <c r="DC172" s="368"/>
      <c r="DD172" s="368"/>
      <c r="DE172" s="368"/>
      <c r="DF172" s="368"/>
      <c r="DG172" s="375"/>
      <c r="DH172" s="371" t="s">
        <v>176</v>
      </c>
      <c r="DI172" s="373"/>
      <c r="DJ172" s="373"/>
      <c r="DK172" s="374">
        <f t="shared" si="85"/>
        <v>0</v>
      </c>
      <c r="DL172" s="373"/>
      <c r="DM172" s="373"/>
      <c r="DN172" s="374">
        <f t="shared" si="66"/>
        <v>0</v>
      </c>
      <c r="DO172" s="368"/>
      <c r="DP172" s="371" t="str">
        <f t="shared" si="76"/>
        <v/>
      </c>
      <c r="DQ172" s="374">
        <f t="shared" si="77"/>
        <v>0</v>
      </c>
      <c r="DR172" s="374">
        <f t="shared" si="67"/>
        <v>0</v>
      </c>
      <c r="DS172" s="374">
        <f t="shared" si="68"/>
        <v>0</v>
      </c>
      <c r="DT172" s="374">
        <f t="shared" si="78"/>
        <v>0</v>
      </c>
      <c r="DU172" s="374">
        <f t="shared" si="79"/>
        <v>0</v>
      </c>
      <c r="DV172" s="374">
        <f>Deduct_dependent * COUNTIFS(Part_8!$A:$A, $EV172)</f>
        <v>0</v>
      </c>
      <c r="DW172" s="374">
        <f t="shared" si="69"/>
        <v>0</v>
      </c>
      <c r="DX172" s="374">
        <f t="shared" si="70"/>
        <v>0</v>
      </c>
      <c r="DY172" s="374">
        <f t="shared" si="71"/>
        <v>0</v>
      </c>
      <c r="DZ172" s="374">
        <f t="shared" si="72"/>
        <v>0</v>
      </c>
      <c r="EA172" s="373"/>
      <c r="EB172" s="373"/>
      <c r="EC172" s="373"/>
      <c r="ED172" s="374" t="str">
        <f t="shared" si="80"/>
        <v/>
      </c>
      <c r="EE172" s="374"/>
      <c r="EF172" s="374" t="str">
        <f>IF(AND($AN172 = "", $AO172 = "", $AP172 = "", $AQ172 = "", $AR172 = "", $AS172 = "", $AT172 = "", $AU172 = "", $AV172 = "", $AW172 = "", $AX172 = "", $AY172 = "", $AZ172 = "", $BA172 = "", $BB172 = "",
$BD172= "", $BE172 = "", $BF172 = "", $BG172 = "", $BH172 = "", $BI172 = "", $BJ172 = "", $BK172 = "", $BL172 = "", $BM172 = "", $BN172 = "", $BO172 = "", $BP172 = "", $BQ172 = "", $BR172 = ""), "",
IF($DZ172 &lt;= Claim_for_Reimbursement_CAT!$F$24, Claim_for_Reimbursement_CAT!$H$24,
IF(AND($DZ172 &gt;= Claim_for_Reimbursement_CAT!$D$25, $DZ172 &lt;= Claim_for_Reimbursement_CAT!$F$25), Claim_for_Reimbursement_CAT!$H$25,
IF(AND($DZ172 &gt;= Claim_for_Reimbursement_CAT!$D$26, $DZ172 &lt;= Claim_for_Reimbursement_CAT!$F$26), Claim_for_Reimbursement_CAT!$H$26,
IF(AND($DZ172 &gt;= Claim_for_Reimbursement_CAT!$D$27, $DZ172 &lt;= Claim_for_Reimbursement_CAT!$F$27), Claim_for_Reimbursement_CAT!$H$27,
IF(AND($DZ172 &gt;= Claim_for_Reimbursement_CAT!$D$28, $DZ172 &lt;= Claim_for_Reimbursement_CAT!$F$28), Claim_for_Reimbursement_CAT!$H$28,
IF(AND($DZ172 &gt;= Claim_for_Reimbursement_CAT!$D$29, $DZ172 &lt;= Claim_for_Reimbursement_CAT!$F$29), Claim_for_Reimbursement_CAT!$H$29,
IF(AND($DZ172 &gt;= Claim_for_Reimbursement_CAT!$D$30, $DZ172 &lt;= Claim_for_Reimbursement_CAT!$F$30), Claim_for_Reimbursement_CAT!$H$30,
IF(AND($DZ172 &gt;= Claim_for_Reimbursement_CAT!$D$31, $DZ172 &lt;= Claim_for_Reimbursement_CAT!$F$31), Claim_for_Reimbursement_CAT!$H$31,
IF(AND($DZ172 &gt;= Claim_for_Reimbursement_CAT!$D$32, $DZ172 &lt;= Claim_for_Reimbursement_CAT!$F$32), Claim_for_Reimbursement_CAT!$H$32,
IF(AND($DZ172 &gt;= Claim_for_Reimbursement_CAT!$D$33, $DZ172 &lt;= Claim_for_Reimbursement_CAT!$F$33), Claim_for_Reimbursement_CAT!$H$33,
IF(AND($DZ172 &gt;= Claim_for_Reimbursement_CAT!$D$34, $DZ172 &lt;= Claim_for_Reimbursement_CAT!$F$34), Claim_for_Reimbursement_CAT!$H$34, Claim_for_Reimbursement_CAT!$H$35))))))))))))</f>
        <v/>
      </c>
      <c r="EG172" s="373"/>
      <c r="EH172" s="373"/>
      <c r="EI172" s="373"/>
      <c r="EJ172" s="373"/>
      <c r="EK172" s="373"/>
      <c r="EL172" s="368"/>
      <c r="EM172" s="373"/>
      <c r="EN172" s="373"/>
      <c r="ES172" s="376" t="str">
        <f t="shared" si="73"/>
        <v/>
      </c>
      <c r="ET172" s="377" t="str">
        <f t="shared" si="81"/>
        <v xml:space="preserve">    </v>
      </c>
      <c r="EU172" s="377" t="str">
        <f t="shared" si="82"/>
        <v/>
      </c>
      <c r="EV172" s="377" t="str">
        <f t="shared" si="83"/>
        <v xml:space="preserve">167   </v>
      </c>
      <c r="EW172" s="378" t="str">
        <f>IF($H172 = "", "",
IF(OR($H172 = Lists_and_controls!$AO$9, $H172 = Lists_and_controls!$AO$11, $H172 = Lists_and_controls!$AO$14, $H172 = Lists_and_controls!$AO$16), MAX(Day_30),
IF(OR($H172 = Lists_and_controls!$AO$6, $H172 = Lists_and_controls!$AO$8, $H172 = Lists_and_controls!$AO$10, $H172 = Lists_and_controls!$AO$12, $H172 = Lists_and_controls!$AO$13, $H172 = Lists_and_controls!$AO$15, $H172 = Lists_and_controls!$AO$17), MAX(Day_31),
IF($H172 = Lists_and_controls!$AO$7, IF(INDEX(Leap_Year_YN, MATCH($G172, Year_2, 0)) = 1, MAX(Day_Feb_LY), MAX(Day_Feb) )))))</f>
        <v/>
      </c>
      <c r="EX172" s="377" t="str">
        <f t="shared" si="84"/>
        <v xml:space="preserve">  </v>
      </c>
      <c r="EY172" s="378"/>
    </row>
    <row r="173" spans="1:155" s="321" customFormat="1" ht="14" hidden="1" x14ac:dyDescent="0.3">
      <c r="A173" s="367">
        <v>168</v>
      </c>
      <c r="B173" s="368"/>
      <c r="C173" s="368"/>
      <c r="D173" s="368"/>
      <c r="E173" s="368"/>
      <c r="F173" s="368"/>
      <c r="G173" s="368"/>
      <c r="H173" s="368"/>
      <c r="I173" s="368"/>
      <c r="J173" s="369" t="str">
        <f t="shared" si="60"/>
        <v/>
      </c>
      <c r="K173" s="370" t="str">
        <f t="shared" si="61"/>
        <v/>
      </c>
      <c r="L173" s="368"/>
      <c r="M173" s="368"/>
      <c r="N173" s="368"/>
      <c r="O173" s="368"/>
      <c r="P173" s="368"/>
      <c r="Q173" s="368"/>
      <c r="R173" s="368"/>
      <c r="S173" s="371" t="str">
        <f t="shared" si="74"/>
        <v/>
      </c>
      <c r="T173" s="368"/>
      <c r="U173" s="368"/>
      <c r="V173" s="372"/>
      <c r="W173" s="372"/>
      <c r="X173" s="368"/>
      <c r="Y173" s="372"/>
      <c r="Z173" s="368"/>
      <c r="AA173" s="368"/>
      <c r="AB173" s="368"/>
      <c r="AC173" s="368"/>
      <c r="AD173" s="368"/>
      <c r="AE173" s="368"/>
      <c r="AF173" s="368"/>
      <c r="AG173" s="368"/>
      <c r="AH173" s="368"/>
      <c r="AI173" s="368"/>
      <c r="AJ173" s="368"/>
      <c r="AK173" s="373"/>
      <c r="AL173" s="368"/>
      <c r="AM173" s="373"/>
      <c r="AN173" s="373"/>
      <c r="AO173" s="373"/>
      <c r="AP173" s="373"/>
      <c r="AQ173" s="373"/>
      <c r="AR173" s="373"/>
      <c r="AS173" s="373"/>
      <c r="AT173" s="373"/>
      <c r="AU173" s="373"/>
      <c r="AV173" s="373"/>
      <c r="AW173" s="373"/>
      <c r="AX173" s="373"/>
      <c r="AY173" s="373"/>
      <c r="AZ173" s="373"/>
      <c r="BA173" s="373"/>
      <c r="BB173" s="373"/>
      <c r="BC173" s="374">
        <f t="shared" si="75"/>
        <v>0</v>
      </c>
      <c r="BD173" s="373"/>
      <c r="BE173" s="373"/>
      <c r="BF173" s="373"/>
      <c r="BG173" s="373"/>
      <c r="BH173" s="373"/>
      <c r="BI173" s="373"/>
      <c r="BJ173" s="373"/>
      <c r="BK173" s="373"/>
      <c r="BL173" s="373"/>
      <c r="BM173" s="373"/>
      <c r="BN173" s="373"/>
      <c r="BO173" s="373"/>
      <c r="BP173" s="373"/>
      <c r="BQ173" s="373"/>
      <c r="BR173" s="373"/>
      <c r="BS173" s="374">
        <f t="shared" si="62"/>
        <v>0</v>
      </c>
      <c r="BT173" s="374">
        <f t="shared" si="87"/>
        <v>0</v>
      </c>
      <c r="BU173" s="374">
        <f t="shared" si="87"/>
        <v>0</v>
      </c>
      <c r="BV173" s="374">
        <f t="shared" si="87"/>
        <v>0</v>
      </c>
      <c r="BW173" s="374">
        <f t="shared" si="87"/>
        <v>0</v>
      </c>
      <c r="BX173" s="374">
        <f t="shared" si="87"/>
        <v>0</v>
      </c>
      <c r="BY173" s="374">
        <f t="shared" si="87"/>
        <v>0</v>
      </c>
      <c r="BZ173" s="374">
        <f t="shared" si="87"/>
        <v>0</v>
      </c>
      <c r="CA173" s="374">
        <f t="shared" si="87"/>
        <v>0</v>
      </c>
      <c r="CB173" s="374">
        <f t="shared" si="87"/>
        <v>0</v>
      </c>
      <c r="CC173" s="374">
        <f t="shared" si="87"/>
        <v>0</v>
      </c>
      <c r="CD173" s="374">
        <f t="shared" si="86"/>
        <v>0</v>
      </c>
      <c r="CE173" s="374">
        <f t="shared" si="86"/>
        <v>0</v>
      </c>
      <c r="CF173" s="374">
        <f t="shared" si="86"/>
        <v>0</v>
      </c>
      <c r="CG173" s="374">
        <f t="shared" si="63"/>
        <v>0</v>
      </c>
      <c r="CH173" s="374">
        <f t="shared" si="63"/>
        <v>0</v>
      </c>
      <c r="CI173" s="374">
        <f t="shared" si="63"/>
        <v>0</v>
      </c>
      <c r="CJ173" s="368"/>
      <c r="CK173" s="368"/>
      <c r="CL173" s="373"/>
      <c r="CM173" s="375"/>
      <c r="CN173" s="371" t="s">
        <v>176</v>
      </c>
      <c r="CO173" s="373"/>
      <c r="CP173" s="373"/>
      <c r="CQ173" s="374">
        <f t="shared" si="64"/>
        <v>0</v>
      </c>
      <c r="CR173" s="373"/>
      <c r="CS173" s="373"/>
      <c r="CT173" s="374">
        <f t="shared" si="65"/>
        <v>0</v>
      </c>
      <c r="CU173" s="375"/>
      <c r="CV173" s="368"/>
      <c r="CW173" s="368"/>
      <c r="CX173" s="368"/>
      <c r="CY173" s="368"/>
      <c r="CZ173" s="368"/>
      <c r="DA173" s="368"/>
      <c r="DB173" s="368"/>
      <c r="DC173" s="368"/>
      <c r="DD173" s="368"/>
      <c r="DE173" s="368"/>
      <c r="DF173" s="368"/>
      <c r="DG173" s="375"/>
      <c r="DH173" s="371" t="s">
        <v>176</v>
      </c>
      <c r="DI173" s="373"/>
      <c r="DJ173" s="373"/>
      <c r="DK173" s="374">
        <f t="shared" si="85"/>
        <v>0</v>
      </c>
      <c r="DL173" s="373"/>
      <c r="DM173" s="373"/>
      <c r="DN173" s="374">
        <f t="shared" si="66"/>
        <v>0</v>
      </c>
      <c r="DO173" s="368"/>
      <c r="DP173" s="371" t="str">
        <f t="shared" si="76"/>
        <v/>
      </c>
      <c r="DQ173" s="374">
        <f t="shared" si="77"/>
        <v>0</v>
      </c>
      <c r="DR173" s="374">
        <f t="shared" si="67"/>
        <v>0</v>
      </c>
      <c r="DS173" s="374">
        <f t="shared" si="68"/>
        <v>0</v>
      </c>
      <c r="DT173" s="374">
        <f t="shared" si="78"/>
        <v>0</v>
      </c>
      <c r="DU173" s="374">
        <f t="shared" si="79"/>
        <v>0</v>
      </c>
      <c r="DV173" s="374">
        <f>Deduct_dependent * COUNTIFS(Part_8!$A:$A, $EV173)</f>
        <v>0</v>
      </c>
      <c r="DW173" s="374">
        <f t="shared" si="69"/>
        <v>0</v>
      </c>
      <c r="DX173" s="374">
        <f t="shared" si="70"/>
        <v>0</v>
      </c>
      <c r="DY173" s="374">
        <f t="shared" si="71"/>
        <v>0</v>
      </c>
      <c r="DZ173" s="374">
        <f t="shared" si="72"/>
        <v>0</v>
      </c>
      <c r="EA173" s="373"/>
      <c r="EB173" s="373"/>
      <c r="EC173" s="373"/>
      <c r="ED173" s="374" t="str">
        <f t="shared" si="80"/>
        <v/>
      </c>
      <c r="EE173" s="374"/>
      <c r="EF173" s="374" t="str">
        <f>IF(AND($AN173 = "", $AO173 = "", $AP173 = "", $AQ173 = "", $AR173 = "", $AS173 = "", $AT173 = "", $AU173 = "", $AV173 = "", $AW173 = "", $AX173 = "", $AY173 = "", $AZ173 = "", $BA173 = "", $BB173 = "",
$BD173= "", $BE173 = "", $BF173 = "", $BG173 = "", $BH173 = "", $BI173 = "", $BJ173 = "", $BK173 = "", $BL173 = "", $BM173 = "", $BN173 = "", $BO173 = "", $BP173 = "", $BQ173 = "", $BR173 = ""), "",
IF($DZ173 &lt;= Claim_for_Reimbursement_CAT!$F$24, Claim_for_Reimbursement_CAT!$H$24,
IF(AND($DZ173 &gt;= Claim_for_Reimbursement_CAT!$D$25, $DZ173 &lt;= Claim_for_Reimbursement_CAT!$F$25), Claim_for_Reimbursement_CAT!$H$25,
IF(AND($DZ173 &gt;= Claim_for_Reimbursement_CAT!$D$26, $DZ173 &lt;= Claim_for_Reimbursement_CAT!$F$26), Claim_for_Reimbursement_CAT!$H$26,
IF(AND($DZ173 &gt;= Claim_for_Reimbursement_CAT!$D$27, $DZ173 &lt;= Claim_for_Reimbursement_CAT!$F$27), Claim_for_Reimbursement_CAT!$H$27,
IF(AND($DZ173 &gt;= Claim_for_Reimbursement_CAT!$D$28, $DZ173 &lt;= Claim_for_Reimbursement_CAT!$F$28), Claim_for_Reimbursement_CAT!$H$28,
IF(AND($DZ173 &gt;= Claim_for_Reimbursement_CAT!$D$29, $DZ173 &lt;= Claim_for_Reimbursement_CAT!$F$29), Claim_for_Reimbursement_CAT!$H$29,
IF(AND($DZ173 &gt;= Claim_for_Reimbursement_CAT!$D$30, $DZ173 &lt;= Claim_for_Reimbursement_CAT!$F$30), Claim_for_Reimbursement_CAT!$H$30,
IF(AND($DZ173 &gt;= Claim_for_Reimbursement_CAT!$D$31, $DZ173 &lt;= Claim_for_Reimbursement_CAT!$F$31), Claim_for_Reimbursement_CAT!$H$31,
IF(AND($DZ173 &gt;= Claim_for_Reimbursement_CAT!$D$32, $DZ173 &lt;= Claim_for_Reimbursement_CAT!$F$32), Claim_for_Reimbursement_CAT!$H$32,
IF(AND($DZ173 &gt;= Claim_for_Reimbursement_CAT!$D$33, $DZ173 &lt;= Claim_for_Reimbursement_CAT!$F$33), Claim_for_Reimbursement_CAT!$H$33,
IF(AND($DZ173 &gt;= Claim_for_Reimbursement_CAT!$D$34, $DZ173 &lt;= Claim_for_Reimbursement_CAT!$F$34), Claim_for_Reimbursement_CAT!$H$34, Claim_for_Reimbursement_CAT!$H$35))))))))))))</f>
        <v/>
      </c>
      <c r="EG173" s="373"/>
      <c r="EH173" s="373"/>
      <c r="EI173" s="373"/>
      <c r="EJ173" s="373"/>
      <c r="EK173" s="373"/>
      <c r="EL173" s="368"/>
      <c r="EM173" s="373"/>
      <c r="EN173" s="373"/>
      <c r="ES173" s="376" t="str">
        <f t="shared" si="73"/>
        <v/>
      </c>
      <c r="ET173" s="377" t="str">
        <f t="shared" si="81"/>
        <v xml:space="preserve">    </v>
      </c>
      <c r="EU173" s="377" t="str">
        <f t="shared" si="82"/>
        <v/>
      </c>
      <c r="EV173" s="377" t="str">
        <f t="shared" si="83"/>
        <v xml:space="preserve">168   </v>
      </c>
      <c r="EW173" s="378" t="str">
        <f>IF($H173 = "", "",
IF(OR($H173 = Lists_and_controls!$AO$9, $H173 = Lists_and_controls!$AO$11, $H173 = Lists_and_controls!$AO$14, $H173 = Lists_and_controls!$AO$16), MAX(Day_30),
IF(OR($H173 = Lists_and_controls!$AO$6, $H173 = Lists_and_controls!$AO$8, $H173 = Lists_and_controls!$AO$10, $H173 = Lists_and_controls!$AO$12, $H173 = Lists_and_controls!$AO$13, $H173 = Lists_and_controls!$AO$15, $H173 = Lists_and_controls!$AO$17), MAX(Day_31),
IF($H173 = Lists_and_controls!$AO$7, IF(INDEX(Leap_Year_YN, MATCH($G173, Year_2, 0)) = 1, MAX(Day_Feb_LY), MAX(Day_Feb) )))))</f>
        <v/>
      </c>
      <c r="EX173" s="377" t="str">
        <f t="shared" si="84"/>
        <v xml:space="preserve">  </v>
      </c>
      <c r="EY173" s="378"/>
    </row>
    <row r="174" spans="1:155" s="321" customFormat="1" ht="14" hidden="1" x14ac:dyDescent="0.3">
      <c r="A174" s="367">
        <v>169</v>
      </c>
      <c r="B174" s="368"/>
      <c r="C174" s="368"/>
      <c r="D174" s="368"/>
      <c r="E174" s="368"/>
      <c r="F174" s="368"/>
      <c r="G174" s="368"/>
      <c r="H174" s="368"/>
      <c r="I174" s="368"/>
      <c r="J174" s="369" t="str">
        <f t="shared" si="60"/>
        <v/>
      </c>
      <c r="K174" s="370" t="str">
        <f t="shared" si="61"/>
        <v/>
      </c>
      <c r="L174" s="368"/>
      <c r="M174" s="368"/>
      <c r="N174" s="368"/>
      <c r="O174" s="368"/>
      <c r="P174" s="368"/>
      <c r="Q174" s="368"/>
      <c r="R174" s="368"/>
      <c r="S174" s="371" t="str">
        <f t="shared" si="74"/>
        <v/>
      </c>
      <c r="T174" s="368"/>
      <c r="U174" s="368"/>
      <c r="V174" s="372"/>
      <c r="W174" s="372"/>
      <c r="X174" s="368"/>
      <c r="Y174" s="372"/>
      <c r="Z174" s="368"/>
      <c r="AA174" s="368"/>
      <c r="AB174" s="368"/>
      <c r="AC174" s="368"/>
      <c r="AD174" s="368"/>
      <c r="AE174" s="368"/>
      <c r="AF174" s="368"/>
      <c r="AG174" s="368"/>
      <c r="AH174" s="368"/>
      <c r="AI174" s="368"/>
      <c r="AJ174" s="368"/>
      <c r="AK174" s="373"/>
      <c r="AL174" s="368"/>
      <c r="AM174" s="373"/>
      <c r="AN174" s="373"/>
      <c r="AO174" s="373"/>
      <c r="AP174" s="373"/>
      <c r="AQ174" s="373"/>
      <c r="AR174" s="373"/>
      <c r="AS174" s="373"/>
      <c r="AT174" s="373"/>
      <c r="AU174" s="373"/>
      <c r="AV174" s="373"/>
      <c r="AW174" s="373"/>
      <c r="AX174" s="373"/>
      <c r="AY174" s="373"/>
      <c r="AZ174" s="373"/>
      <c r="BA174" s="373"/>
      <c r="BB174" s="373"/>
      <c r="BC174" s="374">
        <f t="shared" si="75"/>
        <v>0</v>
      </c>
      <c r="BD174" s="373"/>
      <c r="BE174" s="373"/>
      <c r="BF174" s="373"/>
      <c r="BG174" s="373"/>
      <c r="BH174" s="373"/>
      <c r="BI174" s="373"/>
      <c r="BJ174" s="373"/>
      <c r="BK174" s="373"/>
      <c r="BL174" s="373"/>
      <c r="BM174" s="373"/>
      <c r="BN174" s="373"/>
      <c r="BO174" s="373"/>
      <c r="BP174" s="373"/>
      <c r="BQ174" s="373"/>
      <c r="BR174" s="373"/>
      <c r="BS174" s="374">
        <f t="shared" si="62"/>
        <v>0</v>
      </c>
      <c r="BT174" s="374">
        <f t="shared" si="87"/>
        <v>0</v>
      </c>
      <c r="BU174" s="374">
        <f t="shared" si="87"/>
        <v>0</v>
      </c>
      <c r="BV174" s="374">
        <f t="shared" si="87"/>
        <v>0</v>
      </c>
      <c r="BW174" s="374">
        <f t="shared" si="87"/>
        <v>0</v>
      </c>
      <c r="BX174" s="374">
        <f t="shared" si="87"/>
        <v>0</v>
      </c>
      <c r="BY174" s="374">
        <f t="shared" si="87"/>
        <v>0</v>
      </c>
      <c r="BZ174" s="374">
        <f t="shared" si="87"/>
        <v>0</v>
      </c>
      <c r="CA174" s="374">
        <f t="shared" si="87"/>
        <v>0</v>
      </c>
      <c r="CB174" s="374">
        <f t="shared" si="87"/>
        <v>0</v>
      </c>
      <c r="CC174" s="374">
        <f t="shared" si="87"/>
        <v>0</v>
      </c>
      <c r="CD174" s="374">
        <f t="shared" si="86"/>
        <v>0</v>
      </c>
      <c r="CE174" s="374">
        <f t="shared" si="86"/>
        <v>0</v>
      </c>
      <c r="CF174" s="374">
        <f t="shared" si="86"/>
        <v>0</v>
      </c>
      <c r="CG174" s="374">
        <f t="shared" si="63"/>
        <v>0</v>
      </c>
      <c r="CH174" s="374">
        <f t="shared" si="63"/>
        <v>0</v>
      </c>
      <c r="CI174" s="374">
        <f t="shared" si="63"/>
        <v>0</v>
      </c>
      <c r="CJ174" s="368"/>
      <c r="CK174" s="368"/>
      <c r="CL174" s="373"/>
      <c r="CM174" s="375"/>
      <c r="CN174" s="371" t="s">
        <v>176</v>
      </c>
      <c r="CO174" s="373"/>
      <c r="CP174" s="373"/>
      <c r="CQ174" s="374">
        <f t="shared" si="64"/>
        <v>0</v>
      </c>
      <c r="CR174" s="373"/>
      <c r="CS174" s="373"/>
      <c r="CT174" s="374">
        <f t="shared" si="65"/>
        <v>0</v>
      </c>
      <c r="CU174" s="375"/>
      <c r="CV174" s="368"/>
      <c r="CW174" s="368"/>
      <c r="CX174" s="368"/>
      <c r="CY174" s="368"/>
      <c r="CZ174" s="368"/>
      <c r="DA174" s="368"/>
      <c r="DB174" s="368"/>
      <c r="DC174" s="368"/>
      <c r="DD174" s="368"/>
      <c r="DE174" s="368"/>
      <c r="DF174" s="368"/>
      <c r="DG174" s="375"/>
      <c r="DH174" s="371" t="s">
        <v>176</v>
      </c>
      <c r="DI174" s="373"/>
      <c r="DJ174" s="373"/>
      <c r="DK174" s="374">
        <f t="shared" si="85"/>
        <v>0</v>
      </c>
      <c r="DL174" s="373"/>
      <c r="DM174" s="373"/>
      <c r="DN174" s="374">
        <f t="shared" si="66"/>
        <v>0</v>
      </c>
      <c r="DO174" s="368"/>
      <c r="DP174" s="371" t="str">
        <f t="shared" si="76"/>
        <v/>
      </c>
      <c r="DQ174" s="374">
        <f t="shared" si="77"/>
        <v>0</v>
      </c>
      <c r="DR174" s="374">
        <f t="shared" si="67"/>
        <v>0</v>
      </c>
      <c r="DS174" s="374">
        <f t="shared" si="68"/>
        <v>0</v>
      </c>
      <c r="DT174" s="374">
        <f t="shared" si="78"/>
        <v>0</v>
      </c>
      <c r="DU174" s="374">
        <f t="shared" si="79"/>
        <v>0</v>
      </c>
      <c r="DV174" s="374">
        <f>Deduct_dependent * COUNTIFS(Part_8!$A:$A, $EV174)</f>
        <v>0</v>
      </c>
      <c r="DW174" s="374">
        <f t="shared" si="69"/>
        <v>0</v>
      </c>
      <c r="DX174" s="374">
        <f t="shared" si="70"/>
        <v>0</v>
      </c>
      <c r="DY174" s="374">
        <f t="shared" si="71"/>
        <v>0</v>
      </c>
      <c r="DZ174" s="374">
        <f t="shared" si="72"/>
        <v>0</v>
      </c>
      <c r="EA174" s="373"/>
      <c r="EB174" s="373"/>
      <c r="EC174" s="373"/>
      <c r="ED174" s="374" t="str">
        <f t="shared" si="80"/>
        <v/>
      </c>
      <c r="EE174" s="374"/>
      <c r="EF174" s="374" t="str">
        <f>IF(AND($AN174 = "", $AO174 = "", $AP174 = "", $AQ174 = "", $AR174 = "", $AS174 = "", $AT174 = "", $AU174 = "", $AV174 = "", $AW174 = "", $AX174 = "", $AY174 = "", $AZ174 = "", $BA174 = "", $BB174 = "",
$BD174= "", $BE174 = "", $BF174 = "", $BG174 = "", $BH174 = "", $BI174 = "", $BJ174 = "", $BK174 = "", $BL174 = "", $BM174 = "", $BN174 = "", $BO174 = "", $BP174 = "", $BQ174 = "", $BR174 = ""), "",
IF($DZ174 &lt;= Claim_for_Reimbursement_CAT!$F$24, Claim_for_Reimbursement_CAT!$H$24,
IF(AND($DZ174 &gt;= Claim_for_Reimbursement_CAT!$D$25, $DZ174 &lt;= Claim_for_Reimbursement_CAT!$F$25), Claim_for_Reimbursement_CAT!$H$25,
IF(AND($DZ174 &gt;= Claim_for_Reimbursement_CAT!$D$26, $DZ174 &lt;= Claim_for_Reimbursement_CAT!$F$26), Claim_for_Reimbursement_CAT!$H$26,
IF(AND($DZ174 &gt;= Claim_for_Reimbursement_CAT!$D$27, $DZ174 &lt;= Claim_for_Reimbursement_CAT!$F$27), Claim_for_Reimbursement_CAT!$H$27,
IF(AND($DZ174 &gt;= Claim_for_Reimbursement_CAT!$D$28, $DZ174 &lt;= Claim_for_Reimbursement_CAT!$F$28), Claim_for_Reimbursement_CAT!$H$28,
IF(AND($DZ174 &gt;= Claim_for_Reimbursement_CAT!$D$29, $DZ174 &lt;= Claim_for_Reimbursement_CAT!$F$29), Claim_for_Reimbursement_CAT!$H$29,
IF(AND($DZ174 &gt;= Claim_for_Reimbursement_CAT!$D$30, $DZ174 &lt;= Claim_for_Reimbursement_CAT!$F$30), Claim_for_Reimbursement_CAT!$H$30,
IF(AND($DZ174 &gt;= Claim_for_Reimbursement_CAT!$D$31, $DZ174 &lt;= Claim_for_Reimbursement_CAT!$F$31), Claim_for_Reimbursement_CAT!$H$31,
IF(AND($DZ174 &gt;= Claim_for_Reimbursement_CAT!$D$32, $DZ174 &lt;= Claim_for_Reimbursement_CAT!$F$32), Claim_for_Reimbursement_CAT!$H$32,
IF(AND($DZ174 &gt;= Claim_for_Reimbursement_CAT!$D$33, $DZ174 &lt;= Claim_for_Reimbursement_CAT!$F$33), Claim_for_Reimbursement_CAT!$H$33,
IF(AND($DZ174 &gt;= Claim_for_Reimbursement_CAT!$D$34, $DZ174 &lt;= Claim_for_Reimbursement_CAT!$F$34), Claim_for_Reimbursement_CAT!$H$34, Claim_for_Reimbursement_CAT!$H$35))))))))))))</f>
        <v/>
      </c>
      <c r="EG174" s="373"/>
      <c r="EH174" s="373"/>
      <c r="EI174" s="373"/>
      <c r="EJ174" s="373"/>
      <c r="EK174" s="373"/>
      <c r="EL174" s="368"/>
      <c r="EM174" s="373"/>
      <c r="EN174" s="373"/>
      <c r="ES174" s="376" t="str">
        <f t="shared" si="73"/>
        <v/>
      </c>
      <c r="ET174" s="377" t="str">
        <f t="shared" si="81"/>
        <v xml:space="preserve">    </v>
      </c>
      <c r="EU174" s="377" t="str">
        <f t="shared" si="82"/>
        <v/>
      </c>
      <c r="EV174" s="377" t="str">
        <f t="shared" si="83"/>
        <v xml:space="preserve">169   </v>
      </c>
      <c r="EW174" s="378" t="str">
        <f>IF($H174 = "", "",
IF(OR($H174 = Lists_and_controls!$AO$9, $H174 = Lists_and_controls!$AO$11, $H174 = Lists_and_controls!$AO$14, $H174 = Lists_and_controls!$AO$16), MAX(Day_30),
IF(OR($H174 = Lists_and_controls!$AO$6, $H174 = Lists_and_controls!$AO$8, $H174 = Lists_and_controls!$AO$10, $H174 = Lists_and_controls!$AO$12, $H174 = Lists_and_controls!$AO$13, $H174 = Lists_and_controls!$AO$15, $H174 = Lists_and_controls!$AO$17), MAX(Day_31),
IF($H174 = Lists_and_controls!$AO$7, IF(INDEX(Leap_Year_YN, MATCH($G174, Year_2, 0)) = 1, MAX(Day_Feb_LY), MAX(Day_Feb) )))))</f>
        <v/>
      </c>
      <c r="EX174" s="377" t="str">
        <f t="shared" si="84"/>
        <v xml:space="preserve">  </v>
      </c>
      <c r="EY174" s="378"/>
    </row>
    <row r="175" spans="1:155" s="321" customFormat="1" ht="14" hidden="1" x14ac:dyDescent="0.3">
      <c r="A175" s="367">
        <v>170</v>
      </c>
      <c r="B175" s="368"/>
      <c r="C175" s="368"/>
      <c r="D175" s="368"/>
      <c r="E175" s="368"/>
      <c r="F175" s="368"/>
      <c r="G175" s="368"/>
      <c r="H175" s="368"/>
      <c r="I175" s="368"/>
      <c r="J175" s="369" t="str">
        <f t="shared" si="60"/>
        <v/>
      </c>
      <c r="K175" s="370" t="str">
        <f t="shared" si="61"/>
        <v/>
      </c>
      <c r="L175" s="368"/>
      <c r="M175" s="368"/>
      <c r="N175" s="368"/>
      <c r="O175" s="368"/>
      <c r="P175" s="368"/>
      <c r="Q175" s="368"/>
      <c r="R175" s="368"/>
      <c r="S175" s="371" t="str">
        <f t="shared" si="74"/>
        <v/>
      </c>
      <c r="T175" s="368"/>
      <c r="U175" s="368"/>
      <c r="V175" s="372"/>
      <c r="W175" s="372"/>
      <c r="X175" s="368"/>
      <c r="Y175" s="372"/>
      <c r="Z175" s="368"/>
      <c r="AA175" s="368"/>
      <c r="AB175" s="368"/>
      <c r="AC175" s="368"/>
      <c r="AD175" s="368"/>
      <c r="AE175" s="368"/>
      <c r="AF175" s="368"/>
      <c r="AG175" s="368"/>
      <c r="AH175" s="368"/>
      <c r="AI175" s="368"/>
      <c r="AJ175" s="368"/>
      <c r="AK175" s="373"/>
      <c r="AL175" s="368"/>
      <c r="AM175" s="373"/>
      <c r="AN175" s="373"/>
      <c r="AO175" s="373"/>
      <c r="AP175" s="373"/>
      <c r="AQ175" s="373"/>
      <c r="AR175" s="373"/>
      <c r="AS175" s="373"/>
      <c r="AT175" s="373"/>
      <c r="AU175" s="373"/>
      <c r="AV175" s="373"/>
      <c r="AW175" s="373"/>
      <c r="AX175" s="373"/>
      <c r="AY175" s="373"/>
      <c r="AZ175" s="373"/>
      <c r="BA175" s="373"/>
      <c r="BB175" s="373"/>
      <c r="BC175" s="374">
        <f t="shared" si="75"/>
        <v>0</v>
      </c>
      <c r="BD175" s="373"/>
      <c r="BE175" s="373"/>
      <c r="BF175" s="373"/>
      <c r="BG175" s="373"/>
      <c r="BH175" s="373"/>
      <c r="BI175" s="373"/>
      <c r="BJ175" s="373"/>
      <c r="BK175" s="373"/>
      <c r="BL175" s="373"/>
      <c r="BM175" s="373"/>
      <c r="BN175" s="373"/>
      <c r="BO175" s="373"/>
      <c r="BP175" s="373"/>
      <c r="BQ175" s="373"/>
      <c r="BR175" s="373"/>
      <c r="BS175" s="374">
        <f t="shared" si="62"/>
        <v>0</v>
      </c>
      <c r="BT175" s="374">
        <f t="shared" si="87"/>
        <v>0</v>
      </c>
      <c r="BU175" s="374">
        <f t="shared" si="87"/>
        <v>0</v>
      </c>
      <c r="BV175" s="374">
        <f t="shared" si="87"/>
        <v>0</v>
      </c>
      <c r="BW175" s="374">
        <f t="shared" si="87"/>
        <v>0</v>
      </c>
      <c r="BX175" s="374">
        <f t="shared" si="87"/>
        <v>0</v>
      </c>
      <c r="BY175" s="374">
        <f t="shared" si="87"/>
        <v>0</v>
      </c>
      <c r="BZ175" s="374">
        <f t="shared" si="87"/>
        <v>0</v>
      </c>
      <c r="CA175" s="374">
        <f t="shared" si="87"/>
        <v>0</v>
      </c>
      <c r="CB175" s="374">
        <f t="shared" si="87"/>
        <v>0</v>
      </c>
      <c r="CC175" s="374">
        <f t="shared" si="87"/>
        <v>0</v>
      </c>
      <c r="CD175" s="374">
        <f t="shared" si="86"/>
        <v>0</v>
      </c>
      <c r="CE175" s="374">
        <f t="shared" si="86"/>
        <v>0</v>
      </c>
      <c r="CF175" s="374">
        <f t="shared" si="86"/>
        <v>0</v>
      </c>
      <c r="CG175" s="374">
        <f t="shared" si="63"/>
        <v>0</v>
      </c>
      <c r="CH175" s="374">
        <f t="shared" si="63"/>
        <v>0</v>
      </c>
      <c r="CI175" s="374">
        <f t="shared" si="63"/>
        <v>0</v>
      </c>
      <c r="CJ175" s="368"/>
      <c r="CK175" s="368"/>
      <c r="CL175" s="373"/>
      <c r="CM175" s="375"/>
      <c r="CN175" s="371" t="s">
        <v>176</v>
      </c>
      <c r="CO175" s="373"/>
      <c r="CP175" s="373"/>
      <c r="CQ175" s="374">
        <f t="shared" si="64"/>
        <v>0</v>
      </c>
      <c r="CR175" s="373"/>
      <c r="CS175" s="373"/>
      <c r="CT175" s="374">
        <f t="shared" si="65"/>
        <v>0</v>
      </c>
      <c r="CU175" s="375"/>
      <c r="CV175" s="368"/>
      <c r="CW175" s="368"/>
      <c r="CX175" s="368"/>
      <c r="CY175" s="368"/>
      <c r="CZ175" s="368"/>
      <c r="DA175" s="368"/>
      <c r="DB175" s="368"/>
      <c r="DC175" s="368"/>
      <c r="DD175" s="368"/>
      <c r="DE175" s="368"/>
      <c r="DF175" s="368"/>
      <c r="DG175" s="375"/>
      <c r="DH175" s="371" t="s">
        <v>176</v>
      </c>
      <c r="DI175" s="373"/>
      <c r="DJ175" s="373"/>
      <c r="DK175" s="374">
        <f t="shared" si="85"/>
        <v>0</v>
      </c>
      <c r="DL175" s="373"/>
      <c r="DM175" s="373"/>
      <c r="DN175" s="374">
        <f t="shared" si="66"/>
        <v>0</v>
      </c>
      <c r="DO175" s="368"/>
      <c r="DP175" s="371" t="str">
        <f t="shared" si="76"/>
        <v/>
      </c>
      <c r="DQ175" s="374">
        <f t="shared" si="77"/>
        <v>0</v>
      </c>
      <c r="DR175" s="374">
        <f t="shared" si="67"/>
        <v>0</v>
      </c>
      <c r="DS175" s="374">
        <f t="shared" si="68"/>
        <v>0</v>
      </c>
      <c r="DT175" s="374">
        <f t="shared" si="78"/>
        <v>0</v>
      </c>
      <c r="DU175" s="374">
        <f t="shared" si="79"/>
        <v>0</v>
      </c>
      <c r="DV175" s="374">
        <f>Deduct_dependent * COUNTIFS(Part_8!$A:$A, $EV175)</f>
        <v>0</v>
      </c>
      <c r="DW175" s="374">
        <f t="shared" si="69"/>
        <v>0</v>
      </c>
      <c r="DX175" s="374">
        <f t="shared" si="70"/>
        <v>0</v>
      </c>
      <c r="DY175" s="374">
        <f t="shared" si="71"/>
        <v>0</v>
      </c>
      <c r="DZ175" s="374">
        <f t="shared" si="72"/>
        <v>0</v>
      </c>
      <c r="EA175" s="373"/>
      <c r="EB175" s="373"/>
      <c r="EC175" s="373"/>
      <c r="ED175" s="374" t="str">
        <f t="shared" si="80"/>
        <v/>
      </c>
      <c r="EE175" s="374"/>
      <c r="EF175" s="374" t="str">
        <f>IF(AND($AN175 = "", $AO175 = "", $AP175 = "", $AQ175 = "", $AR175 = "", $AS175 = "", $AT175 = "", $AU175 = "", $AV175 = "", $AW175 = "", $AX175 = "", $AY175 = "", $AZ175 = "", $BA175 = "", $BB175 = "",
$BD175= "", $BE175 = "", $BF175 = "", $BG175 = "", $BH175 = "", $BI175 = "", $BJ175 = "", $BK175 = "", $BL175 = "", $BM175 = "", $BN175 = "", $BO175 = "", $BP175 = "", $BQ175 = "", $BR175 = ""), "",
IF($DZ175 &lt;= Claim_for_Reimbursement_CAT!$F$24, Claim_for_Reimbursement_CAT!$H$24,
IF(AND($DZ175 &gt;= Claim_for_Reimbursement_CAT!$D$25, $DZ175 &lt;= Claim_for_Reimbursement_CAT!$F$25), Claim_for_Reimbursement_CAT!$H$25,
IF(AND($DZ175 &gt;= Claim_for_Reimbursement_CAT!$D$26, $DZ175 &lt;= Claim_for_Reimbursement_CAT!$F$26), Claim_for_Reimbursement_CAT!$H$26,
IF(AND($DZ175 &gt;= Claim_for_Reimbursement_CAT!$D$27, $DZ175 &lt;= Claim_for_Reimbursement_CAT!$F$27), Claim_for_Reimbursement_CAT!$H$27,
IF(AND($DZ175 &gt;= Claim_for_Reimbursement_CAT!$D$28, $DZ175 &lt;= Claim_for_Reimbursement_CAT!$F$28), Claim_for_Reimbursement_CAT!$H$28,
IF(AND($DZ175 &gt;= Claim_for_Reimbursement_CAT!$D$29, $DZ175 &lt;= Claim_for_Reimbursement_CAT!$F$29), Claim_for_Reimbursement_CAT!$H$29,
IF(AND($DZ175 &gt;= Claim_for_Reimbursement_CAT!$D$30, $DZ175 &lt;= Claim_for_Reimbursement_CAT!$F$30), Claim_for_Reimbursement_CAT!$H$30,
IF(AND($DZ175 &gt;= Claim_for_Reimbursement_CAT!$D$31, $DZ175 &lt;= Claim_for_Reimbursement_CAT!$F$31), Claim_for_Reimbursement_CAT!$H$31,
IF(AND($DZ175 &gt;= Claim_for_Reimbursement_CAT!$D$32, $DZ175 &lt;= Claim_for_Reimbursement_CAT!$F$32), Claim_for_Reimbursement_CAT!$H$32,
IF(AND($DZ175 &gt;= Claim_for_Reimbursement_CAT!$D$33, $DZ175 &lt;= Claim_for_Reimbursement_CAT!$F$33), Claim_for_Reimbursement_CAT!$H$33,
IF(AND($DZ175 &gt;= Claim_for_Reimbursement_CAT!$D$34, $DZ175 &lt;= Claim_for_Reimbursement_CAT!$F$34), Claim_for_Reimbursement_CAT!$H$34, Claim_for_Reimbursement_CAT!$H$35))))))))))))</f>
        <v/>
      </c>
      <c r="EG175" s="373"/>
      <c r="EH175" s="373"/>
      <c r="EI175" s="373"/>
      <c r="EJ175" s="373"/>
      <c r="EK175" s="373"/>
      <c r="EL175" s="368"/>
      <c r="EM175" s="373"/>
      <c r="EN175" s="373"/>
      <c r="ES175" s="376" t="str">
        <f t="shared" si="73"/>
        <v/>
      </c>
      <c r="ET175" s="377" t="str">
        <f t="shared" si="81"/>
        <v xml:space="preserve">    </v>
      </c>
      <c r="EU175" s="377" t="str">
        <f t="shared" si="82"/>
        <v/>
      </c>
      <c r="EV175" s="377" t="str">
        <f t="shared" si="83"/>
        <v xml:space="preserve">170   </v>
      </c>
      <c r="EW175" s="378" t="str">
        <f>IF($H175 = "", "",
IF(OR($H175 = Lists_and_controls!$AO$9, $H175 = Lists_and_controls!$AO$11, $H175 = Lists_and_controls!$AO$14, $H175 = Lists_and_controls!$AO$16), MAX(Day_30),
IF(OR($H175 = Lists_and_controls!$AO$6, $H175 = Lists_and_controls!$AO$8, $H175 = Lists_and_controls!$AO$10, $H175 = Lists_and_controls!$AO$12, $H175 = Lists_and_controls!$AO$13, $H175 = Lists_and_controls!$AO$15, $H175 = Lists_and_controls!$AO$17), MAX(Day_31),
IF($H175 = Lists_and_controls!$AO$7, IF(INDEX(Leap_Year_YN, MATCH($G175, Year_2, 0)) = 1, MAX(Day_Feb_LY), MAX(Day_Feb) )))))</f>
        <v/>
      </c>
      <c r="EX175" s="377" t="str">
        <f t="shared" si="84"/>
        <v xml:space="preserve">  </v>
      </c>
      <c r="EY175" s="378"/>
    </row>
    <row r="176" spans="1:155" s="321" customFormat="1" ht="14" hidden="1" x14ac:dyDescent="0.3">
      <c r="A176" s="367">
        <v>171</v>
      </c>
      <c r="B176" s="368"/>
      <c r="C176" s="368"/>
      <c r="D176" s="368"/>
      <c r="E176" s="368"/>
      <c r="F176" s="368"/>
      <c r="G176" s="368"/>
      <c r="H176" s="368"/>
      <c r="I176" s="368"/>
      <c r="J176" s="369" t="str">
        <f t="shared" si="60"/>
        <v/>
      </c>
      <c r="K176" s="370" t="str">
        <f t="shared" si="61"/>
        <v/>
      </c>
      <c r="L176" s="368"/>
      <c r="M176" s="368"/>
      <c r="N176" s="368"/>
      <c r="O176" s="368"/>
      <c r="P176" s="368"/>
      <c r="Q176" s="368"/>
      <c r="R176" s="368"/>
      <c r="S176" s="371" t="str">
        <f t="shared" si="74"/>
        <v/>
      </c>
      <c r="T176" s="368"/>
      <c r="U176" s="368"/>
      <c r="V176" s="372"/>
      <c r="W176" s="372"/>
      <c r="X176" s="368"/>
      <c r="Y176" s="372"/>
      <c r="Z176" s="368"/>
      <c r="AA176" s="368"/>
      <c r="AB176" s="368"/>
      <c r="AC176" s="368"/>
      <c r="AD176" s="368"/>
      <c r="AE176" s="368"/>
      <c r="AF176" s="368"/>
      <c r="AG176" s="368"/>
      <c r="AH176" s="368"/>
      <c r="AI176" s="368"/>
      <c r="AJ176" s="368"/>
      <c r="AK176" s="373"/>
      <c r="AL176" s="368"/>
      <c r="AM176" s="373"/>
      <c r="AN176" s="373"/>
      <c r="AO176" s="373"/>
      <c r="AP176" s="373"/>
      <c r="AQ176" s="373"/>
      <c r="AR176" s="373"/>
      <c r="AS176" s="373"/>
      <c r="AT176" s="373"/>
      <c r="AU176" s="373"/>
      <c r="AV176" s="373"/>
      <c r="AW176" s="373"/>
      <c r="AX176" s="373"/>
      <c r="AY176" s="373"/>
      <c r="AZ176" s="373"/>
      <c r="BA176" s="373"/>
      <c r="BB176" s="373"/>
      <c r="BC176" s="374">
        <f t="shared" si="75"/>
        <v>0</v>
      </c>
      <c r="BD176" s="373"/>
      <c r="BE176" s="373"/>
      <c r="BF176" s="373"/>
      <c r="BG176" s="373"/>
      <c r="BH176" s="373"/>
      <c r="BI176" s="373"/>
      <c r="BJ176" s="373"/>
      <c r="BK176" s="373"/>
      <c r="BL176" s="373"/>
      <c r="BM176" s="373"/>
      <c r="BN176" s="373"/>
      <c r="BO176" s="373"/>
      <c r="BP176" s="373"/>
      <c r="BQ176" s="373"/>
      <c r="BR176" s="373"/>
      <c r="BS176" s="374">
        <f t="shared" si="62"/>
        <v>0</v>
      </c>
      <c r="BT176" s="374">
        <f t="shared" si="87"/>
        <v>0</v>
      </c>
      <c r="BU176" s="374">
        <f t="shared" si="87"/>
        <v>0</v>
      </c>
      <c r="BV176" s="374">
        <f t="shared" si="87"/>
        <v>0</v>
      </c>
      <c r="BW176" s="374">
        <f t="shared" si="87"/>
        <v>0</v>
      </c>
      <c r="BX176" s="374">
        <f t="shared" si="87"/>
        <v>0</v>
      </c>
      <c r="BY176" s="374">
        <f t="shared" si="87"/>
        <v>0</v>
      </c>
      <c r="BZ176" s="374">
        <f t="shared" si="87"/>
        <v>0</v>
      </c>
      <c r="CA176" s="374">
        <f t="shared" si="87"/>
        <v>0</v>
      </c>
      <c r="CB176" s="374">
        <f t="shared" si="87"/>
        <v>0</v>
      </c>
      <c r="CC176" s="374">
        <f t="shared" si="87"/>
        <v>0</v>
      </c>
      <c r="CD176" s="374">
        <f t="shared" si="86"/>
        <v>0</v>
      </c>
      <c r="CE176" s="374">
        <f t="shared" si="86"/>
        <v>0</v>
      </c>
      <c r="CF176" s="374">
        <f t="shared" si="86"/>
        <v>0</v>
      </c>
      <c r="CG176" s="374">
        <f t="shared" si="63"/>
        <v>0</v>
      </c>
      <c r="CH176" s="374">
        <f t="shared" si="63"/>
        <v>0</v>
      </c>
      <c r="CI176" s="374">
        <f t="shared" si="63"/>
        <v>0</v>
      </c>
      <c r="CJ176" s="368"/>
      <c r="CK176" s="368"/>
      <c r="CL176" s="373"/>
      <c r="CM176" s="375"/>
      <c r="CN176" s="371" t="s">
        <v>176</v>
      </c>
      <c r="CO176" s="373"/>
      <c r="CP176" s="373"/>
      <c r="CQ176" s="374">
        <f t="shared" si="64"/>
        <v>0</v>
      </c>
      <c r="CR176" s="373"/>
      <c r="CS176" s="373"/>
      <c r="CT176" s="374">
        <f t="shared" si="65"/>
        <v>0</v>
      </c>
      <c r="CU176" s="375"/>
      <c r="CV176" s="368"/>
      <c r="CW176" s="368"/>
      <c r="CX176" s="368"/>
      <c r="CY176" s="368"/>
      <c r="CZ176" s="368"/>
      <c r="DA176" s="368"/>
      <c r="DB176" s="368"/>
      <c r="DC176" s="368"/>
      <c r="DD176" s="368"/>
      <c r="DE176" s="368"/>
      <c r="DF176" s="368"/>
      <c r="DG176" s="375"/>
      <c r="DH176" s="371" t="s">
        <v>176</v>
      </c>
      <c r="DI176" s="373"/>
      <c r="DJ176" s="373"/>
      <c r="DK176" s="374">
        <f t="shared" si="85"/>
        <v>0</v>
      </c>
      <c r="DL176" s="373"/>
      <c r="DM176" s="373"/>
      <c r="DN176" s="374">
        <f t="shared" si="66"/>
        <v>0</v>
      </c>
      <c r="DO176" s="368"/>
      <c r="DP176" s="371" t="str">
        <f t="shared" si="76"/>
        <v/>
      </c>
      <c r="DQ176" s="374">
        <f t="shared" si="77"/>
        <v>0</v>
      </c>
      <c r="DR176" s="374">
        <f t="shared" si="67"/>
        <v>0</v>
      </c>
      <c r="DS176" s="374">
        <f t="shared" si="68"/>
        <v>0</v>
      </c>
      <c r="DT176" s="374">
        <f t="shared" si="78"/>
        <v>0</v>
      </c>
      <c r="DU176" s="374">
        <f t="shared" si="79"/>
        <v>0</v>
      </c>
      <c r="DV176" s="374">
        <f>Deduct_dependent * COUNTIFS(Part_8!$A:$A, $EV176)</f>
        <v>0</v>
      </c>
      <c r="DW176" s="374">
        <f t="shared" si="69"/>
        <v>0</v>
      </c>
      <c r="DX176" s="374">
        <f t="shared" si="70"/>
        <v>0</v>
      </c>
      <c r="DY176" s="374">
        <f t="shared" si="71"/>
        <v>0</v>
      </c>
      <c r="DZ176" s="374">
        <f t="shared" si="72"/>
        <v>0</v>
      </c>
      <c r="EA176" s="373"/>
      <c r="EB176" s="373"/>
      <c r="EC176" s="373"/>
      <c r="ED176" s="374" t="str">
        <f t="shared" si="80"/>
        <v/>
      </c>
      <c r="EE176" s="374"/>
      <c r="EF176" s="374" t="str">
        <f>IF(AND($AN176 = "", $AO176 = "", $AP176 = "", $AQ176 = "", $AR176 = "", $AS176 = "", $AT176 = "", $AU176 = "", $AV176 = "", $AW176 = "", $AX176 = "", $AY176 = "", $AZ176 = "", $BA176 = "", $BB176 = "",
$BD176= "", $BE176 = "", $BF176 = "", $BG176 = "", $BH176 = "", $BI176 = "", $BJ176 = "", $BK176 = "", $BL176 = "", $BM176 = "", $BN176 = "", $BO176 = "", $BP176 = "", $BQ176 = "", $BR176 = ""), "",
IF($DZ176 &lt;= Claim_for_Reimbursement_CAT!$F$24, Claim_for_Reimbursement_CAT!$H$24,
IF(AND($DZ176 &gt;= Claim_for_Reimbursement_CAT!$D$25, $DZ176 &lt;= Claim_for_Reimbursement_CAT!$F$25), Claim_for_Reimbursement_CAT!$H$25,
IF(AND($DZ176 &gt;= Claim_for_Reimbursement_CAT!$D$26, $DZ176 &lt;= Claim_for_Reimbursement_CAT!$F$26), Claim_for_Reimbursement_CAT!$H$26,
IF(AND($DZ176 &gt;= Claim_for_Reimbursement_CAT!$D$27, $DZ176 &lt;= Claim_for_Reimbursement_CAT!$F$27), Claim_for_Reimbursement_CAT!$H$27,
IF(AND($DZ176 &gt;= Claim_for_Reimbursement_CAT!$D$28, $DZ176 &lt;= Claim_for_Reimbursement_CAT!$F$28), Claim_for_Reimbursement_CAT!$H$28,
IF(AND($DZ176 &gt;= Claim_for_Reimbursement_CAT!$D$29, $DZ176 &lt;= Claim_for_Reimbursement_CAT!$F$29), Claim_for_Reimbursement_CAT!$H$29,
IF(AND($DZ176 &gt;= Claim_for_Reimbursement_CAT!$D$30, $DZ176 &lt;= Claim_for_Reimbursement_CAT!$F$30), Claim_for_Reimbursement_CAT!$H$30,
IF(AND($DZ176 &gt;= Claim_for_Reimbursement_CAT!$D$31, $DZ176 &lt;= Claim_for_Reimbursement_CAT!$F$31), Claim_for_Reimbursement_CAT!$H$31,
IF(AND($DZ176 &gt;= Claim_for_Reimbursement_CAT!$D$32, $DZ176 &lt;= Claim_for_Reimbursement_CAT!$F$32), Claim_for_Reimbursement_CAT!$H$32,
IF(AND($DZ176 &gt;= Claim_for_Reimbursement_CAT!$D$33, $DZ176 &lt;= Claim_for_Reimbursement_CAT!$F$33), Claim_for_Reimbursement_CAT!$H$33,
IF(AND($DZ176 &gt;= Claim_for_Reimbursement_CAT!$D$34, $DZ176 &lt;= Claim_for_Reimbursement_CAT!$F$34), Claim_for_Reimbursement_CAT!$H$34, Claim_for_Reimbursement_CAT!$H$35))))))))))))</f>
        <v/>
      </c>
      <c r="EG176" s="373"/>
      <c r="EH176" s="373"/>
      <c r="EI176" s="373"/>
      <c r="EJ176" s="373"/>
      <c r="EK176" s="373"/>
      <c r="EL176" s="368"/>
      <c r="EM176" s="373"/>
      <c r="EN176" s="373"/>
      <c r="ES176" s="376" t="str">
        <f t="shared" si="73"/>
        <v/>
      </c>
      <c r="ET176" s="377" t="str">
        <f t="shared" si="81"/>
        <v xml:space="preserve">    </v>
      </c>
      <c r="EU176" s="377" t="str">
        <f t="shared" si="82"/>
        <v/>
      </c>
      <c r="EV176" s="377" t="str">
        <f t="shared" si="83"/>
        <v xml:space="preserve">171   </v>
      </c>
      <c r="EW176" s="378" t="str">
        <f>IF($H176 = "", "",
IF(OR($H176 = Lists_and_controls!$AO$9, $H176 = Lists_and_controls!$AO$11, $H176 = Lists_and_controls!$AO$14, $H176 = Lists_and_controls!$AO$16), MAX(Day_30),
IF(OR($H176 = Lists_and_controls!$AO$6, $H176 = Lists_and_controls!$AO$8, $H176 = Lists_and_controls!$AO$10, $H176 = Lists_and_controls!$AO$12, $H176 = Lists_and_controls!$AO$13, $H176 = Lists_and_controls!$AO$15, $H176 = Lists_and_controls!$AO$17), MAX(Day_31),
IF($H176 = Lists_and_controls!$AO$7, IF(INDEX(Leap_Year_YN, MATCH($G176, Year_2, 0)) = 1, MAX(Day_Feb_LY), MAX(Day_Feb) )))))</f>
        <v/>
      </c>
      <c r="EX176" s="377" t="str">
        <f t="shared" si="84"/>
        <v xml:space="preserve">  </v>
      </c>
      <c r="EY176" s="378"/>
    </row>
    <row r="177" spans="1:155" s="321" customFormat="1" ht="14" hidden="1" x14ac:dyDescent="0.3">
      <c r="A177" s="367">
        <v>172</v>
      </c>
      <c r="B177" s="368"/>
      <c r="C177" s="368"/>
      <c r="D177" s="368"/>
      <c r="E177" s="368"/>
      <c r="F177" s="368"/>
      <c r="G177" s="368"/>
      <c r="H177" s="368"/>
      <c r="I177" s="368"/>
      <c r="J177" s="369" t="str">
        <f t="shared" si="60"/>
        <v/>
      </c>
      <c r="K177" s="370" t="str">
        <f t="shared" si="61"/>
        <v/>
      </c>
      <c r="L177" s="368"/>
      <c r="M177" s="368"/>
      <c r="N177" s="368"/>
      <c r="O177" s="368"/>
      <c r="P177" s="368"/>
      <c r="Q177" s="368"/>
      <c r="R177" s="368"/>
      <c r="S177" s="371" t="str">
        <f t="shared" si="74"/>
        <v/>
      </c>
      <c r="T177" s="368"/>
      <c r="U177" s="368"/>
      <c r="V177" s="372"/>
      <c r="W177" s="372"/>
      <c r="X177" s="368"/>
      <c r="Y177" s="372"/>
      <c r="Z177" s="368"/>
      <c r="AA177" s="368"/>
      <c r="AB177" s="368"/>
      <c r="AC177" s="368"/>
      <c r="AD177" s="368"/>
      <c r="AE177" s="368"/>
      <c r="AF177" s="368"/>
      <c r="AG177" s="368"/>
      <c r="AH177" s="368"/>
      <c r="AI177" s="368"/>
      <c r="AJ177" s="368"/>
      <c r="AK177" s="373"/>
      <c r="AL177" s="368"/>
      <c r="AM177" s="373"/>
      <c r="AN177" s="373"/>
      <c r="AO177" s="373"/>
      <c r="AP177" s="373"/>
      <c r="AQ177" s="373"/>
      <c r="AR177" s="373"/>
      <c r="AS177" s="373"/>
      <c r="AT177" s="373"/>
      <c r="AU177" s="373"/>
      <c r="AV177" s="373"/>
      <c r="AW177" s="373"/>
      <c r="AX177" s="373"/>
      <c r="AY177" s="373"/>
      <c r="AZ177" s="373"/>
      <c r="BA177" s="373"/>
      <c r="BB177" s="373"/>
      <c r="BC177" s="374">
        <f t="shared" si="75"/>
        <v>0</v>
      </c>
      <c r="BD177" s="373"/>
      <c r="BE177" s="373"/>
      <c r="BF177" s="373"/>
      <c r="BG177" s="373"/>
      <c r="BH177" s="373"/>
      <c r="BI177" s="373"/>
      <c r="BJ177" s="373"/>
      <c r="BK177" s="373"/>
      <c r="BL177" s="373"/>
      <c r="BM177" s="373"/>
      <c r="BN177" s="373"/>
      <c r="BO177" s="373"/>
      <c r="BP177" s="373"/>
      <c r="BQ177" s="373"/>
      <c r="BR177" s="373"/>
      <c r="BS177" s="374">
        <f t="shared" si="62"/>
        <v>0</v>
      </c>
      <c r="BT177" s="374">
        <f t="shared" si="87"/>
        <v>0</v>
      </c>
      <c r="BU177" s="374">
        <f t="shared" si="87"/>
        <v>0</v>
      </c>
      <c r="BV177" s="374">
        <f t="shared" si="87"/>
        <v>0</v>
      </c>
      <c r="BW177" s="374">
        <f t="shared" si="87"/>
        <v>0</v>
      </c>
      <c r="BX177" s="374">
        <f t="shared" si="87"/>
        <v>0</v>
      </c>
      <c r="BY177" s="374">
        <f t="shared" si="87"/>
        <v>0</v>
      </c>
      <c r="BZ177" s="374">
        <f t="shared" si="87"/>
        <v>0</v>
      </c>
      <c r="CA177" s="374">
        <f t="shared" si="87"/>
        <v>0</v>
      </c>
      <c r="CB177" s="374">
        <f t="shared" si="87"/>
        <v>0</v>
      </c>
      <c r="CC177" s="374">
        <f t="shared" si="87"/>
        <v>0</v>
      </c>
      <c r="CD177" s="374">
        <f t="shared" si="86"/>
        <v>0</v>
      </c>
      <c r="CE177" s="374">
        <f t="shared" si="86"/>
        <v>0</v>
      </c>
      <c r="CF177" s="374">
        <f t="shared" si="86"/>
        <v>0</v>
      </c>
      <c r="CG177" s="374">
        <f t="shared" si="63"/>
        <v>0</v>
      </c>
      <c r="CH177" s="374">
        <f t="shared" si="63"/>
        <v>0</v>
      </c>
      <c r="CI177" s="374">
        <f t="shared" si="63"/>
        <v>0</v>
      </c>
      <c r="CJ177" s="368"/>
      <c r="CK177" s="368"/>
      <c r="CL177" s="373"/>
      <c r="CM177" s="375"/>
      <c r="CN177" s="371" t="s">
        <v>176</v>
      </c>
      <c r="CO177" s="373"/>
      <c r="CP177" s="373"/>
      <c r="CQ177" s="374">
        <f t="shared" si="64"/>
        <v>0</v>
      </c>
      <c r="CR177" s="373"/>
      <c r="CS177" s="373"/>
      <c r="CT177" s="374">
        <f t="shared" si="65"/>
        <v>0</v>
      </c>
      <c r="CU177" s="375"/>
      <c r="CV177" s="368"/>
      <c r="CW177" s="368"/>
      <c r="CX177" s="368"/>
      <c r="CY177" s="368"/>
      <c r="CZ177" s="368"/>
      <c r="DA177" s="368"/>
      <c r="DB177" s="368"/>
      <c r="DC177" s="368"/>
      <c r="DD177" s="368"/>
      <c r="DE177" s="368"/>
      <c r="DF177" s="368"/>
      <c r="DG177" s="375"/>
      <c r="DH177" s="371" t="s">
        <v>176</v>
      </c>
      <c r="DI177" s="373"/>
      <c r="DJ177" s="373"/>
      <c r="DK177" s="374">
        <f t="shared" si="85"/>
        <v>0</v>
      </c>
      <c r="DL177" s="373"/>
      <c r="DM177" s="373"/>
      <c r="DN177" s="374">
        <f t="shared" si="66"/>
        <v>0</v>
      </c>
      <c r="DO177" s="368"/>
      <c r="DP177" s="371" t="str">
        <f t="shared" si="76"/>
        <v/>
      </c>
      <c r="DQ177" s="374">
        <f t="shared" si="77"/>
        <v>0</v>
      </c>
      <c r="DR177" s="374">
        <f t="shared" si="67"/>
        <v>0</v>
      </c>
      <c r="DS177" s="374">
        <f t="shared" si="68"/>
        <v>0</v>
      </c>
      <c r="DT177" s="374">
        <f t="shared" si="78"/>
        <v>0</v>
      </c>
      <c r="DU177" s="374">
        <f t="shared" si="79"/>
        <v>0</v>
      </c>
      <c r="DV177" s="374">
        <f>Deduct_dependent * COUNTIFS(Part_8!$A:$A, $EV177)</f>
        <v>0</v>
      </c>
      <c r="DW177" s="374">
        <f t="shared" si="69"/>
        <v>0</v>
      </c>
      <c r="DX177" s="374">
        <f t="shared" si="70"/>
        <v>0</v>
      </c>
      <c r="DY177" s="374">
        <f t="shared" si="71"/>
        <v>0</v>
      </c>
      <c r="DZ177" s="374">
        <f t="shared" si="72"/>
        <v>0</v>
      </c>
      <c r="EA177" s="373"/>
      <c r="EB177" s="373"/>
      <c r="EC177" s="373"/>
      <c r="ED177" s="374" t="str">
        <f t="shared" si="80"/>
        <v/>
      </c>
      <c r="EE177" s="374"/>
      <c r="EF177" s="374" t="str">
        <f>IF(AND($AN177 = "", $AO177 = "", $AP177 = "", $AQ177 = "", $AR177 = "", $AS177 = "", $AT177 = "", $AU177 = "", $AV177 = "", $AW177 = "", $AX177 = "", $AY177 = "", $AZ177 = "", $BA177 = "", $BB177 = "",
$BD177= "", $BE177 = "", $BF177 = "", $BG177 = "", $BH177 = "", $BI177 = "", $BJ177 = "", $BK177 = "", $BL177 = "", $BM177 = "", $BN177 = "", $BO177 = "", $BP177 = "", $BQ177 = "", $BR177 = ""), "",
IF($DZ177 &lt;= Claim_for_Reimbursement_CAT!$F$24, Claim_for_Reimbursement_CAT!$H$24,
IF(AND($DZ177 &gt;= Claim_for_Reimbursement_CAT!$D$25, $DZ177 &lt;= Claim_for_Reimbursement_CAT!$F$25), Claim_for_Reimbursement_CAT!$H$25,
IF(AND($DZ177 &gt;= Claim_for_Reimbursement_CAT!$D$26, $DZ177 &lt;= Claim_for_Reimbursement_CAT!$F$26), Claim_for_Reimbursement_CAT!$H$26,
IF(AND($DZ177 &gt;= Claim_for_Reimbursement_CAT!$D$27, $DZ177 &lt;= Claim_for_Reimbursement_CAT!$F$27), Claim_for_Reimbursement_CAT!$H$27,
IF(AND($DZ177 &gt;= Claim_for_Reimbursement_CAT!$D$28, $DZ177 &lt;= Claim_for_Reimbursement_CAT!$F$28), Claim_for_Reimbursement_CAT!$H$28,
IF(AND($DZ177 &gt;= Claim_for_Reimbursement_CAT!$D$29, $DZ177 &lt;= Claim_for_Reimbursement_CAT!$F$29), Claim_for_Reimbursement_CAT!$H$29,
IF(AND($DZ177 &gt;= Claim_for_Reimbursement_CAT!$D$30, $DZ177 &lt;= Claim_for_Reimbursement_CAT!$F$30), Claim_for_Reimbursement_CAT!$H$30,
IF(AND($DZ177 &gt;= Claim_for_Reimbursement_CAT!$D$31, $DZ177 &lt;= Claim_for_Reimbursement_CAT!$F$31), Claim_for_Reimbursement_CAT!$H$31,
IF(AND($DZ177 &gt;= Claim_for_Reimbursement_CAT!$D$32, $DZ177 &lt;= Claim_for_Reimbursement_CAT!$F$32), Claim_for_Reimbursement_CAT!$H$32,
IF(AND($DZ177 &gt;= Claim_for_Reimbursement_CAT!$D$33, $DZ177 &lt;= Claim_for_Reimbursement_CAT!$F$33), Claim_for_Reimbursement_CAT!$H$33,
IF(AND($DZ177 &gt;= Claim_for_Reimbursement_CAT!$D$34, $DZ177 &lt;= Claim_for_Reimbursement_CAT!$F$34), Claim_for_Reimbursement_CAT!$H$34, Claim_for_Reimbursement_CAT!$H$35))))))))))))</f>
        <v/>
      </c>
      <c r="EG177" s="373"/>
      <c r="EH177" s="373"/>
      <c r="EI177" s="373"/>
      <c r="EJ177" s="373"/>
      <c r="EK177" s="373"/>
      <c r="EL177" s="368"/>
      <c r="EM177" s="373"/>
      <c r="EN177" s="373"/>
      <c r="ES177" s="376" t="str">
        <f t="shared" si="73"/>
        <v/>
      </c>
      <c r="ET177" s="377" t="str">
        <f t="shared" si="81"/>
        <v xml:space="preserve">    </v>
      </c>
      <c r="EU177" s="377" t="str">
        <f t="shared" si="82"/>
        <v/>
      </c>
      <c r="EV177" s="377" t="str">
        <f t="shared" si="83"/>
        <v xml:space="preserve">172   </v>
      </c>
      <c r="EW177" s="378" t="str">
        <f>IF($H177 = "", "",
IF(OR($H177 = Lists_and_controls!$AO$9, $H177 = Lists_and_controls!$AO$11, $H177 = Lists_and_controls!$AO$14, $H177 = Lists_and_controls!$AO$16), MAX(Day_30),
IF(OR($H177 = Lists_and_controls!$AO$6, $H177 = Lists_and_controls!$AO$8, $H177 = Lists_and_controls!$AO$10, $H177 = Lists_and_controls!$AO$12, $H177 = Lists_and_controls!$AO$13, $H177 = Lists_and_controls!$AO$15, $H177 = Lists_and_controls!$AO$17), MAX(Day_31),
IF($H177 = Lists_and_controls!$AO$7, IF(INDEX(Leap_Year_YN, MATCH($G177, Year_2, 0)) = 1, MAX(Day_Feb_LY), MAX(Day_Feb) )))))</f>
        <v/>
      </c>
      <c r="EX177" s="377" t="str">
        <f t="shared" si="84"/>
        <v xml:space="preserve">  </v>
      </c>
      <c r="EY177" s="378"/>
    </row>
    <row r="178" spans="1:155" s="321" customFormat="1" ht="14" hidden="1" x14ac:dyDescent="0.3">
      <c r="A178" s="367">
        <v>173</v>
      </c>
      <c r="B178" s="368"/>
      <c r="C178" s="368"/>
      <c r="D178" s="368"/>
      <c r="E178" s="368"/>
      <c r="F178" s="368"/>
      <c r="G178" s="368"/>
      <c r="H178" s="368"/>
      <c r="I178" s="368"/>
      <c r="J178" s="369" t="str">
        <f t="shared" si="60"/>
        <v/>
      </c>
      <c r="K178" s="370" t="str">
        <f t="shared" si="61"/>
        <v/>
      </c>
      <c r="L178" s="368"/>
      <c r="M178" s="368"/>
      <c r="N178" s="368"/>
      <c r="O178" s="368"/>
      <c r="P178" s="368"/>
      <c r="Q178" s="368"/>
      <c r="R178" s="368"/>
      <c r="S178" s="371" t="str">
        <f t="shared" si="74"/>
        <v/>
      </c>
      <c r="T178" s="368"/>
      <c r="U178" s="368"/>
      <c r="V178" s="372"/>
      <c r="W178" s="372"/>
      <c r="X178" s="368"/>
      <c r="Y178" s="372"/>
      <c r="Z178" s="368"/>
      <c r="AA178" s="368"/>
      <c r="AB178" s="368"/>
      <c r="AC178" s="368"/>
      <c r="AD178" s="368"/>
      <c r="AE178" s="368"/>
      <c r="AF178" s="368"/>
      <c r="AG178" s="368"/>
      <c r="AH178" s="368"/>
      <c r="AI178" s="368"/>
      <c r="AJ178" s="368"/>
      <c r="AK178" s="373"/>
      <c r="AL178" s="368"/>
      <c r="AM178" s="373"/>
      <c r="AN178" s="373"/>
      <c r="AO178" s="373"/>
      <c r="AP178" s="373"/>
      <c r="AQ178" s="373"/>
      <c r="AR178" s="373"/>
      <c r="AS178" s="373"/>
      <c r="AT178" s="373"/>
      <c r="AU178" s="373"/>
      <c r="AV178" s="373"/>
      <c r="AW178" s="373"/>
      <c r="AX178" s="373"/>
      <c r="AY178" s="373"/>
      <c r="AZ178" s="373"/>
      <c r="BA178" s="373"/>
      <c r="BB178" s="373"/>
      <c r="BC178" s="374">
        <f t="shared" si="75"/>
        <v>0</v>
      </c>
      <c r="BD178" s="373"/>
      <c r="BE178" s="373"/>
      <c r="BF178" s="373"/>
      <c r="BG178" s="373"/>
      <c r="BH178" s="373"/>
      <c r="BI178" s="373"/>
      <c r="BJ178" s="373"/>
      <c r="BK178" s="373"/>
      <c r="BL178" s="373"/>
      <c r="BM178" s="373"/>
      <c r="BN178" s="373"/>
      <c r="BO178" s="373"/>
      <c r="BP178" s="373"/>
      <c r="BQ178" s="373"/>
      <c r="BR178" s="373"/>
      <c r="BS178" s="374">
        <f t="shared" si="62"/>
        <v>0</v>
      </c>
      <c r="BT178" s="374">
        <f t="shared" si="87"/>
        <v>0</v>
      </c>
      <c r="BU178" s="374">
        <f t="shared" si="87"/>
        <v>0</v>
      </c>
      <c r="BV178" s="374">
        <f t="shared" si="87"/>
        <v>0</v>
      </c>
      <c r="BW178" s="374">
        <f t="shared" si="87"/>
        <v>0</v>
      </c>
      <c r="BX178" s="374">
        <f t="shared" si="87"/>
        <v>0</v>
      </c>
      <c r="BY178" s="374">
        <f t="shared" si="87"/>
        <v>0</v>
      </c>
      <c r="BZ178" s="374">
        <f t="shared" si="87"/>
        <v>0</v>
      </c>
      <c r="CA178" s="374">
        <f t="shared" si="87"/>
        <v>0</v>
      </c>
      <c r="CB178" s="374">
        <f t="shared" si="87"/>
        <v>0</v>
      </c>
      <c r="CC178" s="374">
        <f t="shared" si="87"/>
        <v>0</v>
      </c>
      <c r="CD178" s="374">
        <f t="shared" si="86"/>
        <v>0</v>
      </c>
      <c r="CE178" s="374">
        <f t="shared" si="86"/>
        <v>0</v>
      </c>
      <c r="CF178" s="374">
        <f t="shared" si="86"/>
        <v>0</v>
      </c>
      <c r="CG178" s="374">
        <f t="shared" si="63"/>
        <v>0</v>
      </c>
      <c r="CH178" s="374">
        <f t="shared" si="63"/>
        <v>0</v>
      </c>
      <c r="CI178" s="374">
        <f t="shared" si="63"/>
        <v>0</v>
      </c>
      <c r="CJ178" s="368"/>
      <c r="CK178" s="368"/>
      <c r="CL178" s="373"/>
      <c r="CM178" s="375"/>
      <c r="CN178" s="371" t="s">
        <v>176</v>
      </c>
      <c r="CO178" s="373"/>
      <c r="CP178" s="373"/>
      <c r="CQ178" s="374">
        <f t="shared" si="64"/>
        <v>0</v>
      </c>
      <c r="CR178" s="373"/>
      <c r="CS178" s="373"/>
      <c r="CT178" s="374">
        <f t="shared" si="65"/>
        <v>0</v>
      </c>
      <c r="CU178" s="375"/>
      <c r="CV178" s="368"/>
      <c r="CW178" s="368"/>
      <c r="CX178" s="368"/>
      <c r="CY178" s="368"/>
      <c r="CZ178" s="368"/>
      <c r="DA178" s="368"/>
      <c r="DB178" s="368"/>
      <c r="DC178" s="368"/>
      <c r="DD178" s="368"/>
      <c r="DE178" s="368"/>
      <c r="DF178" s="368"/>
      <c r="DG178" s="375"/>
      <c r="DH178" s="371" t="s">
        <v>176</v>
      </c>
      <c r="DI178" s="373"/>
      <c r="DJ178" s="373"/>
      <c r="DK178" s="374">
        <f t="shared" si="85"/>
        <v>0</v>
      </c>
      <c r="DL178" s="373"/>
      <c r="DM178" s="373"/>
      <c r="DN178" s="374">
        <f t="shared" si="66"/>
        <v>0</v>
      </c>
      <c r="DO178" s="368"/>
      <c r="DP178" s="371" t="str">
        <f t="shared" si="76"/>
        <v/>
      </c>
      <c r="DQ178" s="374">
        <f t="shared" si="77"/>
        <v>0</v>
      </c>
      <c r="DR178" s="374">
        <f t="shared" si="67"/>
        <v>0</v>
      </c>
      <c r="DS178" s="374">
        <f t="shared" si="68"/>
        <v>0</v>
      </c>
      <c r="DT178" s="374">
        <f t="shared" si="78"/>
        <v>0</v>
      </c>
      <c r="DU178" s="374">
        <f t="shared" si="79"/>
        <v>0</v>
      </c>
      <c r="DV178" s="374">
        <f>Deduct_dependent * COUNTIFS(Part_8!$A:$A, $EV178)</f>
        <v>0</v>
      </c>
      <c r="DW178" s="374">
        <f t="shared" si="69"/>
        <v>0</v>
      </c>
      <c r="DX178" s="374">
        <f t="shared" si="70"/>
        <v>0</v>
      </c>
      <c r="DY178" s="374">
        <f t="shared" si="71"/>
        <v>0</v>
      </c>
      <c r="DZ178" s="374">
        <f t="shared" si="72"/>
        <v>0</v>
      </c>
      <c r="EA178" s="373"/>
      <c r="EB178" s="373"/>
      <c r="EC178" s="373"/>
      <c r="ED178" s="374" t="str">
        <f t="shared" si="80"/>
        <v/>
      </c>
      <c r="EE178" s="374"/>
      <c r="EF178" s="374" t="str">
        <f>IF(AND($AN178 = "", $AO178 = "", $AP178 = "", $AQ178 = "", $AR178 = "", $AS178 = "", $AT178 = "", $AU178 = "", $AV178 = "", $AW178 = "", $AX178 = "", $AY178 = "", $AZ178 = "", $BA178 = "", $BB178 = "",
$BD178= "", $BE178 = "", $BF178 = "", $BG178 = "", $BH178 = "", $BI178 = "", $BJ178 = "", $BK178 = "", $BL178 = "", $BM178 = "", $BN178 = "", $BO178 = "", $BP178 = "", $BQ178 = "", $BR178 = ""), "",
IF($DZ178 &lt;= Claim_for_Reimbursement_CAT!$F$24, Claim_for_Reimbursement_CAT!$H$24,
IF(AND($DZ178 &gt;= Claim_for_Reimbursement_CAT!$D$25, $DZ178 &lt;= Claim_for_Reimbursement_CAT!$F$25), Claim_for_Reimbursement_CAT!$H$25,
IF(AND($DZ178 &gt;= Claim_for_Reimbursement_CAT!$D$26, $DZ178 &lt;= Claim_for_Reimbursement_CAT!$F$26), Claim_for_Reimbursement_CAT!$H$26,
IF(AND($DZ178 &gt;= Claim_for_Reimbursement_CAT!$D$27, $DZ178 &lt;= Claim_for_Reimbursement_CAT!$F$27), Claim_for_Reimbursement_CAT!$H$27,
IF(AND($DZ178 &gt;= Claim_for_Reimbursement_CAT!$D$28, $DZ178 &lt;= Claim_for_Reimbursement_CAT!$F$28), Claim_for_Reimbursement_CAT!$H$28,
IF(AND($DZ178 &gt;= Claim_for_Reimbursement_CAT!$D$29, $DZ178 &lt;= Claim_for_Reimbursement_CAT!$F$29), Claim_for_Reimbursement_CAT!$H$29,
IF(AND($DZ178 &gt;= Claim_for_Reimbursement_CAT!$D$30, $DZ178 &lt;= Claim_for_Reimbursement_CAT!$F$30), Claim_for_Reimbursement_CAT!$H$30,
IF(AND($DZ178 &gt;= Claim_for_Reimbursement_CAT!$D$31, $DZ178 &lt;= Claim_for_Reimbursement_CAT!$F$31), Claim_for_Reimbursement_CAT!$H$31,
IF(AND($DZ178 &gt;= Claim_for_Reimbursement_CAT!$D$32, $DZ178 &lt;= Claim_for_Reimbursement_CAT!$F$32), Claim_for_Reimbursement_CAT!$H$32,
IF(AND($DZ178 &gt;= Claim_for_Reimbursement_CAT!$D$33, $DZ178 &lt;= Claim_for_Reimbursement_CAT!$F$33), Claim_for_Reimbursement_CAT!$H$33,
IF(AND($DZ178 &gt;= Claim_for_Reimbursement_CAT!$D$34, $DZ178 &lt;= Claim_for_Reimbursement_CAT!$F$34), Claim_for_Reimbursement_CAT!$H$34, Claim_for_Reimbursement_CAT!$H$35))))))))))))</f>
        <v/>
      </c>
      <c r="EG178" s="373"/>
      <c r="EH178" s="373"/>
      <c r="EI178" s="373"/>
      <c r="EJ178" s="373"/>
      <c r="EK178" s="373"/>
      <c r="EL178" s="368"/>
      <c r="EM178" s="373"/>
      <c r="EN178" s="373"/>
      <c r="ES178" s="376" t="str">
        <f t="shared" si="73"/>
        <v/>
      </c>
      <c r="ET178" s="377" t="str">
        <f t="shared" si="81"/>
        <v xml:space="preserve">    </v>
      </c>
      <c r="EU178" s="377" t="str">
        <f t="shared" si="82"/>
        <v/>
      </c>
      <c r="EV178" s="377" t="str">
        <f t="shared" si="83"/>
        <v xml:space="preserve">173   </v>
      </c>
      <c r="EW178" s="378" t="str">
        <f>IF($H178 = "", "",
IF(OR($H178 = Lists_and_controls!$AO$9, $H178 = Lists_and_controls!$AO$11, $H178 = Lists_and_controls!$AO$14, $H178 = Lists_and_controls!$AO$16), MAX(Day_30),
IF(OR($H178 = Lists_and_controls!$AO$6, $H178 = Lists_and_controls!$AO$8, $H178 = Lists_and_controls!$AO$10, $H178 = Lists_and_controls!$AO$12, $H178 = Lists_and_controls!$AO$13, $H178 = Lists_and_controls!$AO$15, $H178 = Lists_and_controls!$AO$17), MAX(Day_31),
IF($H178 = Lists_and_controls!$AO$7, IF(INDEX(Leap_Year_YN, MATCH($G178, Year_2, 0)) = 1, MAX(Day_Feb_LY), MAX(Day_Feb) )))))</f>
        <v/>
      </c>
      <c r="EX178" s="377" t="str">
        <f t="shared" si="84"/>
        <v xml:space="preserve">  </v>
      </c>
      <c r="EY178" s="378"/>
    </row>
    <row r="179" spans="1:155" s="321" customFormat="1" ht="14" hidden="1" x14ac:dyDescent="0.3">
      <c r="A179" s="367">
        <v>174</v>
      </c>
      <c r="B179" s="368"/>
      <c r="C179" s="368"/>
      <c r="D179" s="368"/>
      <c r="E179" s="368"/>
      <c r="F179" s="368"/>
      <c r="G179" s="368"/>
      <c r="H179" s="368"/>
      <c r="I179" s="368"/>
      <c r="J179" s="369" t="str">
        <f t="shared" si="60"/>
        <v/>
      </c>
      <c r="K179" s="370" t="str">
        <f t="shared" si="61"/>
        <v/>
      </c>
      <c r="L179" s="368"/>
      <c r="M179" s="368"/>
      <c r="N179" s="368"/>
      <c r="O179" s="368"/>
      <c r="P179" s="368"/>
      <c r="Q179" s="368"/>
      <c r="R179" s="368"/>
      <c r="S179" s="371" t="str">
        <f t="shared" si="74"/>
        <v/>
      </c>
      <c r="T179" s="368"/>
      <c r="U179" s="368"/>
      <c r="V179" s="372"/>
      <c r="W179" s="372"/>
      <c r="X179" s="368"/>
      <c r="Y179" s="372"/>
      <c r="Z179" s="368"/>
      <c r="AA179" s="368"/>
      <c r="AB179" s="368"/>
      <c r="AC179" s="368"/>
      <c r="AD179" s="368"/>
      <c r="AE179" s="368"/>
      <c r="AF179" s="368"/>
      <c r="AG179" s="368"/>
      <c r="AH179" s="368"/>
      <c r="AI179" s="368"/>
      <c r="AJ179" s="368"/>
      <c r="AK179" s="373"/>
      <c r="AL179" s="368"/>
      <c r="AM179" s="373"/>
      <c r="AN179" s="373"/>
      <c r="AO179" s="373"/>
      <c r="AP179" s="373"/>
      <c r="AQ179" s="373"/>
      <c r="AR179" s="373"/>
      <c r="AS179" s="373"/>
      <c r="AT179" s="373"/>
      <c r="AU179" s="373"/>
      <c r="AV179" s="373"/>
      <c r="AW179" s="373"/>
      <c r="AX179" s="373"/>
      <c r="AY179" s="373"/>
      <c r="AZ179" s="373"/>
      <c r="BA179" s="373"/>
      <c r="BB179" s="373"/>
      <c r="BC179" s="374">
        <f t="shared" si="75"/>
        <v>0</v>
      </c>
      <c r="BD179" s="373"/>
      <c r="BE179" s="373"/>
      <c r="BF179" s="373"/>
      <c r="BG179" s="373"/>
      <c r="BH179" s="373"/>
      <c r="BI179" s="373"/>
      <c r="BJ179" s="373"/>
      <c r="BK179" s="373"/>
      <c r="BL179" s="373"/>
      <c r="BM179" s="373"/>
      <c r="BN179" s="373"/>
      <c r="BO179" s="373"/>
      <c r="BP179" s="373"/>
      <c r="BQ179" s="373"/>
      <c r="BR179" s="373"/>
      <c r="BS179" s="374">
        <f t="shared" si="62"/>
        <v>0</v>
      </c>
      <c r="BT179" s="374">
        <f t="shared" si="87"/>
        <v>0</v>
      </c>
      <c r="BU179" s="374">
        <f t="shared" si="87"/>
        <v>0</v>
      </c>
      <c r="BV179" s="374">
        <f t="shared" si="87"/>
        <v>0</v>
      </c>
      <c r="BW179" s="374">
        <f t="shared" si="87"/>
        <v>0</v>
      </c>
      <c r="BX179" s="374">
        <f t="shared" si="87"/>
        <v>0</v>
      </c>
      <c r="BY179" s="374">
        <f t="shared" si="87"/>
        <v>0</v>
      </c>
      <c r="BZ179" s="374">
        <f t="shared" si="87"/>
        <v>0</v>
      </c>
      <c r="CA179" s="374">
        <f t="shared" si="87"/>
        <v>0</v>
      </c>
      <c r="CB179" s="374">
        <f t="shared" si="87"/>
        <v>0</v>
      </c>
      <c r="CC179" s="374">
        <f t="shared" si="87"/>
        <v>0</v>
      </c>
      <c r="CD179" s="374">
        <f t="shared" si="86"/>
        <v>0</v>
      </c>
      <c r="CE179" s="374">
        <f t="shared" si="86"/>
        <v>0</v>
      </c>
      <c r="CF179" s="374">
        <f t="shared" si="86"/>
        <v>0</v>
      </c>
      <c r="CG179" s="374">
        <f t="shared" si="63"/>
        <v>0</v>
      </c>
      <c r="CH179" s="374">
        <f t="shared" si="63"/>
        <v>0</v>
      </c>
      <c r="CI179" s="374">
        <f t="shared" si="63"/>
        <v>0</v>
      </c>
      <c r="CJ179" s="368"/>
      <c r="CK179" s="368"/>
      <c r="CL179" s="373"/>
      <c r="CM179" s="375"/>
      <c r="CN179" s="371" t="s">
        <v>176</v>
      </c>
      <c r="CO179" s="373"/>
      <c r="CP179" s="373"/>
      <c r="CQ179" s="374">
        <f t="shared" si="64"/>
        <v>0</v>
      </c>
      <c r="CR179" s="373"/>
      <c r="CS179" s="373"/>
      <c r="CT179" s="374">
        <f t="shared" si="65"/>
        <v>0</v>
      </c>
      <c r="CU179" s="375"/>
      <c r="CV179" s="368"/>
      <c r="CW179" s="368"/>
      <c r="CX179" s="368"/>
      <c r="CY179" s="368"/>
      <c r="CZ179" s="368"/>
      <c r="DA179" s="368"/>
      <c r="DB179" s="368"/>
      <c r="DC179" s="368"/>
      <c r="DD179" s="368"/>
      <c r="DE179" s="368"/>
      <c r="DF179" s="368"/>
      <c r="DG179" s="375"/>
      <c r="DH179" s="371" t="s">
        <v>176</v>
      </c>
      <c r="DI179" s="373"/>
      <c r="DJ179" s="373"/>
      <c r="DK179" s="374">
        <f t="shared" si="85"/>
        <v>0</v>
      </c>
      <c r="DL179" s="373"/>
      <c r="DM179" s="373"/>
      <c r="DN179" s="374">
        <f t="shared" si="66"/>
        <v>0</v>
      </c>
      <c r="DO179" s="368"/>
      <c r="DP179" s="371" t="str">
        <f t="shared" si="76"/>
        <v/>
      </c>
      <c r="DQ179" s="374">
        <f t="shared" si="77"/>
        <v>0</v>
      </c>
      <c r="DR179" s="374">
        <f t="shared" si="67"/>
        <v>0</v>
      </c>
      <c r="DS179" s="374">
        <f t="shared" si="68"/>
        <v>0</v>
      </c>
      <c r="DT179" s="374">
        <f t="shared" si="78"/>
        <v>0</v>
      </c>
      <c r="DU179" s="374">
        <f t="shared" si="79"/>
        <v>0</v>
      </c>
      <c r="DV179" s="374">
        <f>Deduct_dependent * COUNTIFS(Part_8!$A:$A, $EV179)</f>
        <v>0</v>
      </c>
      <c r="DW179" s="374">
        <f t="shared" si="69"/>
        <v>0</v>
      </c>
      <c r="DX179" s="374">
        <f t="shared" si="70"/>
        <v>0</v>
      </c>
      <c r="DY179" s="374">
        <f t="shared" si="71"/>
        <v>0</v>
      </c>
      <c r="DZ179" s="374">
        <f t="shared" si="72"/>
        <v>0</v>
      </c>
      <c r="EA179" s="373"/>
      <c r="EB179" s="373"/>
      <c r="EC179" s="373"/>
      <c r="ED179" s="374" t="str">
        <f t="shared" si="80"/>
        <v/>
      </c>
      <c r="EE179" s="374"/>
      <c r="EF179" s="374" t="str">
        <f>IF(AND($AN179 = "", $AO179 = "", $AP179 = "", $AQ179 = "", $AR179 = "", $AS179 = "", $AT179 = "", $AU179 = "", $AV179 = "", $AW179 = "", $AX179 = "", $AY179 = "", $AZ179 = "", $BA179 = "", $BB179 = "",
$BD179= "", $BE179 = "", $BF179 = "", $BG179 = "", $BH179 = "", $BI179 = "", $BJ179 = "", $BK179 = "", $BL179 = "", $BM179 = "", $BN179 = "", $BO179 = "", $BP179 = "", $BQ179 = "", $BR179 = ""), "",
IF($DZ179 &lt;= Claim_for_Reimbursement_CAT!$F$24, Claim_for_Reimbursement_CAT!$H$24,
IF(AND($DZ179 &gt;= Claim_for_Reimbursement_CAT!$D$25, $DZ179 &lt;= Claim_for_Reimbursement_CAT!$F$25), Claim_for_Reimbursement_CAT!$H$25,
IF(AND($DZ179 &gt;= Claim_for_Reimbursement_CAT!$D$26, $DZ179 &lt;= Claim_for_Reimbursement_CAT!$F$26), Claim_for_Reimbursement_CAT!$H$26,
IF(AND($DZ179 &gt;= Claim_for_Reimbursement_CAT!$D$27, $DZ179 &lt;= Claim_for_Reimbursement_CAT!$F$27), Claim_for_Reimbursement_CAT!$H$27,
IF(AND($DZ179 &gt;= Claim_for_Reimbursement_CAT!$D$28, $DZ179 &lt;= Claim_for_Reimbursement_CAT!$F$28), Claim_for_Reimbursement_CAT!$H$28,
IF(AND($DZ179 &gt;= Claim_for_Reimbursement_CAT!$D$29, $DZ179 &lt;= Claim_for_Reimbursement_CAT!$F$29), Claim_for_Reimbursement_CAT!$H$29,
IF(AND($DZ179 &gt;= Claim_for_Reimbursement_CAT!$D$30, $DZ179 &lt;= Claim_for_Reimbursement_CAT!$F$30), Claim_for_Reimbursement_CAT!$H$30,
IF(AND($DZ179 &gt;= Claim_for_Reimbursement_CAT!$D$31, $DZ179 &lt;= Claim_for_Reimbursement_CAT!$F$31), Claim_for_Reimbursement_CAT!$H$31,
IF(AND($DZ179 &gt;= Claim_for_Reimbursement_CAT!$D$32, $DZ179 &lt;= Claim_for_Reimbursement_CAT!$F$32), Claim_for_Reimbursement_CAT!$H$32,
IF(AND($DZ179 &gt;= Claim_for_Reimbursement_CAT!$D$33, $DZ179 &lt;= Claim_for_Reimbursement_CAT!$F$33), Claim_for_Reimbursement_CAT!$H$33,
IF(AND($DZ179 &gt;= Claim_for_Reimbursement_CAT!$D$34, $DZ179 &lt;= Claim_for_Reimbursement_CAT!$F$34), Claim_for_Reimbursement_CAT!$H$34, Claim_for_Reimbursement_CAT!$H$35))))))))))))</f>
        <v/>
      </c>
      <c r="EG179" s="373"/>
      <c r="EH179" s="373"/>
      <c r="EI179" s="373"/>
      <c r="EJ179" s="373"/>
      <c r="EK179" s="373"/>
      <c r="EL179" s="368"/>
      <c r="EM179" s="373"/>
      <c r="EN179" s="373"/>
      <c r="ES179" s="376" t="str">
        <f t="shared" si="73"/>
        <v/>
      </c>
      <c r="ET179" s="377" t="str">
        <f t="shared" si="81"/>
        <v xml:space="preserve">    </v>
      </c>
      <c r="EU179" s="377" t="str">
        <f t="shared" si="82"/>
        <v/>
      </c>
      <c r="EV179" s="377" t="str">
        <f t="shared" si="83"/>
        <v xml:space="preserve">174   </v>
      </c>
      <c r="EW179" s="378" t="str">
        <f>IF($H179 = "", "",
IF(OR($H179 = Lists_and_controls!$AO$9, $H179 = Lists_and_controls!$AO$11, $H179 = Lists_and_controls!$AO$14, $H179 = Lists_and_controls!$AO$16), MAX(Day_30),
IF(OR($H179 = Lists_and_controls!$AO$6, $H179 = Lists_and_controls!$AO$8, $H179 = Lists_and_controls!$AO$10, $H179 = Lists_and_controls!$AO$12, $H179 = Lists_and_controls!$AO$13, $H179 = Lists_and_controls!$AO$15, $H179 = Lists_and_controls!$AO$17), MAX(Day_31),
IF($H179 = Lists_and_controls!$AO$7, IF(INDEX(Leap_Year_YN, MATCH($G179, Year_2, 0)) = 1, MAX(Day_Feb_LY), MAX(Day_Feb) )))))</f>
        <v/>
      </c>
      <c r="EX179" s="377" t="str">
        <f t="shared" si="84"/>
        <v xml:space="preserve">  </v>
      </c>
      <c r="EY179" s="378"/>
    </row>
    <row r="180" spans="1:155" s="321" customFormat="1" ht="14" hidden="1" x14ac:dyDescent="0.3">
      <c r="A180" s="367">
        <v>175</v>
      </c>
      <c r="B180" s="368"/>
      <c r="C180" s="368"/>
      <c r="D180" s="368"/>
      <c r="E180" s="368"/>
      <c r="F180" s="368"/>
      <c r="G180" s="368"/>
      <c r="H180" s="368"/>
      <c r="I180" s="368"/>
      <c r="J180" s="369" t="str">
        <f t="shared" si="60"/>
        <v/>
      </c>
      <c r="K180" s="370" t="str">
        <f t="shared" si="61"/>
        <v/>
      </c>
      <c r="L180" s="368"/>
      <c r="M180" s="368"/>
      <c r="N180" s="368"/>
      <c r="O180" s="368"/>
      <c r="P180" s="368"/>
      <c r="Q180" s="368"/>
      <c r="R180" s="368"/>
      <c r="S180" s="371" t="str">
        <f t="shared" si="74"/>
        <v/>
      </c>
      <c r="T180" s="368"/>
      <c r="U180" s="368"/>
      <c r="V180" s="372"/>
      <c r="W180" s="372"/>
      <c r="X180" s="368"/>
      <c r="Y180" s="372"/>
      <c r="Z180" s="368"/>
      <c r="AA180" s="368"/>
      <c r="AB180" s="368"/>
      <c r="AC180" s="368"/>
      <c r="AD180" s="368"/>
      <c r="AE180" s="368"/>
      <c r="AF180" s="368"/>
      <c r="AG180" s="368"/>
      <c r="AH180" s="368"/>
      <c r="AI180" s="368"/>
      <c r="AJ180" s="368"/>
      <c r="AK180" s="373"/>
      <c r="AL180" s="368"/>
      <c r="AM180" s="373"/>
      <c r="AN180" s="373"/>
      <c r="AO180" s="373"/>
      <c r="AP180" s="373"/>
      <c r="AQ180" s="373"/>
      <c r="AR180" s="373"/>
      <c r="AS180" s="373"/>
      <c r="AT180" s="373"/>
      <c r="AU180" s="373"/>
      <c r="AV180" s="373"/>
      <c r="AW180" s="373"/>
      <c r="AX180" s="373"/>
      <c r="AY180" s="373"/>
      <c r="AZ180" s="373"/>
      <c r="BA180" s="373"/>
      <c r="BB180" s="373"/>
      <c r="BC180" s="374">
        <f t="shared" si="75"/>
        <v>0</v>
      </c>
      <c r="BD180" s="373"/>
      <c r="BE180" s="373"/>
      <c r="BF180" s="373"/>
      <c r="BG180" s="373"/>
      <c r="BH180" s="373"/>
      <c r="BI180" s="373"/>
      <c r="BJ180" s="373"/>
      <c r="BK180" s="373"/>
      <c r="BL180" s="373"/>
      <c r="BM180" s="373"/>
      <c r="BN180" s="373"/>
      <c r="BO180" s="373"/>
      <c r="BP180" s="373"/>
      <c r="BQ180" s="373"/>
      <c r="BR180" s="373"/>
      <c r="BS180" s="374">
        <f t="shared" si="62"/>
        <v>0</v>
      </c>
      <c r="BT180" s="374">
        <f t="shared" si="87"/>
        <v>0</v>
      </c>
      <c r="BU180" s="374">
        <f t="shared" si="87"/>
        <v>0</v>
      </c>
      <c r="BV180" s="374">
        <f t="shared" si="87"/>
        <v>0</v>
      </c>
      <c r="BW180" s="374">
        <f t="shared" si="87"/>
        <v>0</v>
      </c>
      <c r="BX180" s="374">
        <f t="shared" si="87"/>
        <v>0</v>
      </c>
      <c r="BY180" s="374">
        <f t="shared" si="87"/>
        <v>0</v>
      </c>
      <c r="BZ180" s="374">
        <f t="shared" si="87"/>
        <v>0</v>
      </c>
      <c r="CA180" s="374">
        <f t="shared" si="87"/>
        <v>0</v>
      </c>
      <c r="CB180" s="374">
        <f t="shared" si="87"/>
        <v>0</v>
      </c>
      <c r="CC180" s="374">
        <f t="shared" si="87"/>
        <v>0</v>
      </c>
      <c r="CD180" s="374">
        <f t="shared" si="86"/>
        <v>0</v>
      </c>
      <c r="CE180" s="374">
        <f t="shared" si="86"/>
        <v>0</v>
      </c>
      <c r="CF180" s="374">
        <f t="shared" si="86"/>
        <v>0</v>
      </c>
      <c r="CG180" s="374">
        <f t="shared" si="63"/>
        <v>0</v>
      </c>
      <c r="CH180" s="374">
        <f t="shared" si="63"/>
        <v>0</v>
      </c>
      <c r="CI180" s="374">
        <f t="shared" si="63"/>
        <v>0</v>
      </c>
      <c r="CJ180" s="368"/>
      <c r="CK180" s="368"/>
      <c r="CL180" s="373"/>
      <c r="CM180" s="375"/>
      <c r="CN180" s="371" t="s">
        <v>176</v>
      </c>
      <c r="CO180" s="373"/>
      <c r="CP180" s="373"/>
      <c r="CQ180" s="374">
        <f t="shared" si="64"/>
        <v>0</v>
      </c>
      <c r="CR180" s="373"/>
      <c r="CS180" s="373"/>
      <c r="CT180" s="374">
        <f t="shared" si="65"/>
        <v>0</v>
      </c>
      <c r="CU180" s="375"/>
      <c r="CV180" s="368"/>
      <c r="CW180" s="368"/>
      <c r="CX180" s="368"/>
      <c r="CY180" s="368"/>
      <c r="CZ180" s="368"/>
      <c r="DA180" s="368"/>
      <c r="DB180" s="368"/>
      <c r="DC180" s="368"/>
      <c r="DD180" s="368"/>
      <c r="DE180" s="368"/>
      <c r="DF180" s="368"/>
      <c r="DG180" s="375"/>
      <c r="DH180" s="371" t="s">
        <v>176</v>
      </c>
      <c r="DI180" s="373"/>
      <c r="DJ180" s="373"/>
      <c r="DK180" s="374">
        <f t="shared" si="85"/>
        <v>0</v>
      </c>
      <c r="DL180" s="373"/>
      <c r="DM180" s="373"/>
      <c r="DN180" s="374">
        <f t="shared" si="66"/>
        <v>0</v>
      </c>
      <c r="DO180" s="368"/>
      <c r="DP180" s="371" t="str">
        <f t="shared" si="76"/>
        <v/>
      </c>
      <c r="DQ180" s="374">
        <f t="shared" si="77"/>
        <v>0</v>
      </c>
      <c r="DR180" s="374">
        <f t="shared" si="67"/>
        <v>0</v>
      </c>
      <c r="DS180" s="374">
        <f t="shared" si="68"/>
        <v>0</v>
      </c>
      <c r="DT180" s="374">
        <f t="shared" si="78"/>
        <v>0</v>
      </c>
      <c r="DU180" s="374">
        <f t="shared" si="79"/>
        <v>0</v>
      </c>
      <c r="DV180" s="374">
        <f>Deduct_dependent * COUNTIFS(Part_8!$A:$A, $EV180)</f>
        <v>0</v>
      </c>
      <c r="DW180" s="374">
        <f t="shared" si="69"/>
        <v>0</v>
      </c>
      <c r="DX180" s="374">
        <f t="shared" si="70"/>
        <v>0</v>
      </c>
      <c r="DY180" s="374">
        <f t="shared" si="71"/>
        <v>0</v>
      </c>
      <c r="DZ180" s="374">
        <f t="shared" si="72"/>
        <v>0</v>
      </c>
      <c r="EA180" s="373"/>
      <c r="EB180" s="373"/>
      <c r="EC180" s="373"/>
      <c r="ED180" s="374" t="str">
        <f t="shared" si="80"/>
        <v/>
      </c>
      <c r="EE180" s="374"/>
      <c r="EF180" s="374" t="str">
        <f>IF(AND($AN180 = "", $AO180 = "", $AP180 = "", $AQ180 = "", $AR180 = "", $AS180 = "", $AT180 = "", $AU180 = "", $AV180 = "", $AW180 = "", $AX180 = "", $AY180 = "", $AZ180 = "", $BA180 = "", $BB180 = "",
$BD180= "", $BE180 = "", $BF180 = "", $BG180 = "", $BH180 = "", $BI180 = "", $BJ180 = "", $BK180 = "", $BL180 = "", $BM180 = "", $BN180 = "", $BO180 = "", $BP180 = "", $BQ180 = "", $BR180 = ""), "",
IF($DZ180 &lt;= Claim_for_Reimbursement_CAT!$F$24, Claim_for_Reimbursement_CAT!$H$24,
IF(AND($DZ180 &gt;= Claim_for_Reimbursement_CAT!$D$25, $DZ180 &lt;= Claim_for_Reimbursement_CAT!$F$25), Claim_for_Reimbursement_CAT!$H$25,
IF(AND($DZ180 &gt;= Claim_for_Reimbursement_CAT!$D$26, $DZ180 &lt;= Claim_for_Reimbursement_CAT!$F$26), Claim_for_Reimbursement_CAT!$H$26,
IF(AND($DZ180 &gt;= Claim_for_Reimbursement_CAT!$D$27, $DZ180 &lt;= Claim_for_Reimbursement_CAT!$F$27), Claim_for_Reimbursement_CAT!$H$27,
IF(AND($DZ180 &gt;= Claim_for_Reimbursement_CAT!$D$28, $DZ180 &lt;= Claim_for_Reimbursement_CAT!$F$28), Claim_for_Reimbursement_CAT!$H$28,
IF(AND($DZ180 &gt;= Claim_for_Reimbursement_CAT!$D$29, $DZ180 &lt;= Claim_for_Reimbursement_CAT!$F$29), Claim_for_Reimbursement_CAT!$H$29,
IF(AND($DZ180 &gt;= Claim_for_Reimbursement_CAT!$D$30, $DZ180 &lt;= Claim_for_Reimbursement_CAT!$F$30), Claim_for_Reimbursement_CAT!$H$30,
IF(AND($DZ180 &gt;= Claim_for_Reimbursement_CAT!$D$31, $DZ180 &lt;= Claim_for_Reimbursement_CAT!$F$31), Claim_for_Reimbursement_CAT!$H$31,
IF(AND($DZ180 &gt;= Claim_for_Reimbursement_CAT!$D$32, $DZ180 &lt;= Claim_for_Reimbursement_CAT!$F$32), Claim_for_Reimbursement_CAT!$H$32,
IF(AND($DZ180 &gt;= Claim_for_Reimbursement_CAT!$D$33, $DZ180 &lt;= Claim_for_Reimbursement_CAT!$F$33), Claim_for_Reimbursement_CAT!$H$33,
IF(AND($DZ180 &gt;= Claim_for_Reimbursement_CAT!$D$34, $DZ180 &lt;= Claim_for_Reimbursement_CAT!$F$34), Claim_for_Reimbursement_CAT!$H$34, Claim_for_Reimbursement_CAT!$H$35))))))))))))</f>
        <v/>
      </c>
      <c r="EG180" s="373"/>
      <c r="EH180" s="373"/>
      <c r="EI180" s="373"/>
      <c r="EJ180" s="373"/>
      <c r="EK180" s="373"/>
      <c r="EL180" s="368"/>
      <c r="EM180" s="373"/>
      <c r="EN180" s="373"/>
      <c r="ES180" s="376" t="str">
        <f t="shared" si="73"/>
        <v/>
      </c>
      <c r="ET180" s="377" t="str">
        <f t="shared" si="81"/>
        <v xml:space="preserve">    </v>
      </c>
      <c r="EU180" s="377" t="str">
        <f t="shared" si="82"/>
        <v/>
      </c>
      <c r="EV180" s="377" t="str">
        <f t="shared" si="83"/>
        <v xml:space="preserve">175   </v>
      </c>
      <c r="EW180" s="378" t="str">
        <f>IF($H180 = "", "",
IF(OR($H180 = Lists_and_controls!$AO$9, $H180 = Lists_and_controls!$AO$11, $H180 = Lists_and_controls!$AO$14, $H180 = Lists_and_controls!$AO$16), MAX(Day_30),
IF(OR($H180 = Lists_and_controls!$AO$6, $H180 = Lists_and_controls!$AO$8, $H180 = Lists_and_controls!$AO$10, $H180 = Lists_and_controls!$AO$12, $H180 = Lists_and_controls!$AO$13, $H180 = Lists_and_controls!$AO$15, $H180 = Lists_and_controls!$AO$17), MAX(Day_31),
IF($H180 = Lists_and_controls!$AO$7, IF(INDEX(Leap_Year_YN, MATCH($G180, Year_2, 0)) = 1, MAX(Day_Feb_LY), MAX(Day_Feb) )))))</f>
        <v/>
      </c>
      <c r="EX180" s="377" t="str">
        <f t="shared" si="84"/>
        <v xml:space="preserve">  </v>
      </c>
      <c r="EY180" s="378"/>
    </row>
    <row r="181" spans="1:155" s="321" customFormat="1" ht="14" hidden="1" x14ac:dyDescent="0.3">
      <c r="A181" s="367">
        <v>176</v>
      </c>
      <c r="B181" s="368"/>
      <c r="C181" s="368"/>
      <c r="D181" s="368"/>
      <c r="E181" s="368"/>
      <c r="F181" s="368"/>
      <c r="G181" s="368"/>
      <c r="H181" s="368"/>
      <c r="I181" s="368"/>
      <c r="J181" s="369" t="str">
        <f t="shared" si="60"/>
        <v/>
      </c>
      <c r="K181" s="370" t="str">
        <f t="shared" si="61"/>
        <v/>
      </c>
      <c r="L181" s="368"/>
      <c r="M181" s="368"/>
      <c r="N181" s="368"/>
      <c r="O181" s="368"/>
      <c r="P181" s="368"/>
      <c r="Q181" s="368"/>
      <c r="R181" s="368"/>
      <c r="S181" s="371" t="str">
        <f t="shared" si="74"/>
        <v/>
      </c>
      <c r="T181" s="368"/>
      <c r="U181" s="368"/>
      <c r="V181" s="372"/>
      <c r="W181" s="372"/>
      <c r="X181" s="368"/>
      <c r="Y181" s="372"/>
      <c r="Z181" s="368"/>
      <c r="AA181" s="368"/>
      <c r="AB181" s="368"/>
      <c r="AC181" s="368"/>
      <c r="AD181" s="368"/>
      <c r="AE181" s="368"/>
      <c r="AF181" s="368"/>
      <c r="AG181" s="368"/>
      <c r="AH181" s="368"/>
      <c r="AI181" s="368"/>
      <c r="AJ181" s="368"/>
      <c r="AK181" s="373"/>
      <c r="AL181" s="368"/>
      <c r="AM181" s="373"/>
      <c r="AN181" s="373"/>
      <c r="AO181" s="373"/>
      <c r="AP181" s="373"/>
      <c r="AQ181" s="373"/>
      <c r="AR181" s="373"/>
      <c r="AS181" s="373"/>
      <c r="AT181" s="373"/>
      <c r="AU181" s="373"/>
      <c r="AV181" s="373"/>
      <c r="AW181" s="373"/>
      <c r="AX181" s="373"/>
      <c r="AY181" s="373"/>
      <c r="AZ181" s="373"/>
      <c r="BA181" s="373"/>
      <c r="BB181" s="373"/>
      <c r="BC181" s="374">
        <f t="shared" si="75"/>
        <v>0</v>
      </c>
      <c r="BD181" s="373"/>
      <c r="BE181" s="373"/>
      <c r="BF181" s="373"/>
      <c r="BG181" s="373"/>
      <c r="BH181" s="373"/>
      <c r="BI181" s="373"/>
      <c r="BJ181" s="373"/>
      <c r="BK181" s="373"/>
      <c r="BL181" s="373"/>
      <c r="BM181" s="373"/>
      <c r="BN181" s="373"/>
      <c r="BO181" s="373"/>
      <c r="BP181" s="373"/>
      <c r="BQ181" s="373"/>
      <c r="BR181" s="373"/>
      <c r="BS181" s="374">
        <f t="shared" si="62"/>
        <v>0</v>
      </c>
      <c r="BT181" s="374">
        <f t="shared" si="87"/>
        <v>0</v>
      </c>
      <c r="BU181" s="374">
        <f t="shared" si="87"/>
        <v>0</v>
      </c>
      <c r="BV181" s="374">
        <f t="shared" si="87"/>
        <v>0</v>
      </c>
      <c r="BW181" s="374">
        <f t="shared" si="87"/>
        <v>0</v>
      </c>
      <c r="BX181" s="374">
        <f t="shared" si="87"/>
        <v>0</v>
      </c>
      <c r="BY181" s="374">
        <f t="shared" si="87"/>
        <v>0</v>
      </c>
      <c r="BZ181" s="374">
        <f t="shared" si="87"/>
        <v>0</v>
      </c>
      <c r="CA181" s="374">
        <f t="shared" si="87"/>
        <v>0</v>
      </c>
      <c r="CB181" s="374">
        <f t="shared" si="87"/>
        <v>0</v>
      </c>
      <c r="CC181" s="374">
        <f t="shared" si="87"/>
        <v>0</v>
      </c>
      <c r="CD181" s="374">
        <f t="shared" si="86"/>
        <v>0</v>
      </c>
      <c r="CE181" s="374">
        <f t="shared" si="86"/>
        <v>0</v>
      </c>
      <c r="CF181" s="374">
        <f t="shared" si="86"/>
        <v>0</v>
      </c>
      <c r="CG181" s="374">
        <f t="shared" si="63"/>
        <v>0</v>
      </c>
      <c r="CH181" s="374">
        <f t="shared" si="63"/>
        <v>0</v>
      </c>
      <c r="CI181" s="374">
        <f t="shared" si="63"/>
        <v>0</v>
      </c>
      <c r="CJ181" s="368"/>
      <c r="CK181" s="368"/>
      <c r="CL181" s="373"/>
      <c r="CM181" s="375"/>
      <c r="CN181" s="371" t="s">
        <v>176</v>
      </c>
      <c r="CO181" s="373"/>
      <c r="CP181" s="373"/>
      <c r="CQ181" s="374">
        <f t="shared" si="64"/>
        <v>0</v>
      </c>
      <c r="CR181" s="373"/>
      <c r="CS181" s="373"/>
      <c r="CT181" s="374">
        <f t="shared" si="65"/>
        <v>0</v>
      </c>
      <c r="CU181" s="375"/>
      <c r="CV181" s="368"/>
      <c r="CW181" s="368"/>
      <c r="CX181" s="368"/>
      <c r="CY181" s="368"/>
      <c r="CZ181" s="368"/>
      <c r="DA181" s="368"/>
      <c r="DB181" s="368"/>
      <c r="DC181" s="368"/>
      <c r="DD181" s="368"/>
      <c r="DE181" s="368"/>
      <c r="DF181" s="368"/>
      <c r="DG181" s="375"/>
      <c r="DH181" s="371" t="s">
        <v>176</v>
      </c>
      <c r="DI181" s="373"/>
      <c r="DJ181" s="373"/>
      <c r="DK181" s="374">
        <f t="shared" si="85"/>
        <v>0</v>
      </c>
      <c r="DL181" s="373"/>
      <c r="DM181" s="373"/>
      <c r="DN181" s="374">
        <f t="shared" si="66"/>
        <v>0</v>
      </c>
      <c r="DO181" s="368"/>
      <c r="DP181" s="371" t="str">
        <f t="shared" si="76"/>
        <v/>
      </c>
      <c r="DQ181" s="374">
        <f t="shared" si="77"/>
        <v>0</v>
      </c>
      <c r="DR181" s="374">
        <f t="shared" si="67"/>
        <v>0</v>
      </c>
      <c r="DS181" s="374">
        <f t="shared" si="68"/>
        <v>0</v>
      </c>
      <c r="DT181" s="374">
        <f t="shared" si="78"/>
        <v>0</v>
      </c>
      <c r="DU181" s="374">
        <f t="shared" si="79"/>
        <v>0</v>
      </c>
      <c r="DV181" s="374">
        <f>Deduct_dependent * COUNTIFS(Part_8!$A:$A, $EV181)</f>
        <v>0</v>
      </c>
      <c r="DW181" s="374">
        <f t="shared" si="69"/>
        <v>0</v>
      </c>
      <c r="DX181" s="374">
        <f t="shared" si="70"/>
        <v>0</v>
      </c>
      <c r="DY181" s="374">
        <f t="shared" si="71"/>
        <v>0</v>
      </c>
      <c r="DZ181" s="374">
        <f t="shared" si="72"/>
        <v>0</v>
      </c>
      <c r="EA181" s="373"/>
      <c r="EB181" s="373"/>
      <c r="EC181" s="373"/>
      <c r="ED181" s="374" t="str">
        <f t="shared" si="80"/>
        <v/>
      </c>
      <c r="EE181" s="374"/>
      <c r="EF181" s="374" t="str">
        <f>IF(AND($AN181 = "", $AO181 = "", $AP181 = "", $AQ181 = "", $AR181 = "", $AS181 = "", $AT181 = "", $AU181 = "", $AV181 = "", $AW181 = "", $AX181 = "", $AY181 = "", $AZ181 = "", $BA181 = "", $BB181 = "",
$BD181= "", $BE181 = "", $BF181 = "", $BG181 = "", $BH181 = "", $BI181 = "", $BJ181 = "", $BK181 = "", $BL181 = "", $BM181 = "", $BN181 = "", $BO181 = "", $BP181 = "", $BQ181 = "", $BR181 = ""), "",
IF($DZ181 &lt;= Claim_for_Reimbursement_CAT!$F$24, Claim_for_Reimbursement_CAT!$H$24,
IF(AND($DZ181 &gt;= Claim_for_Reimbursement_CAT!$D$25, $DZ181 &lt;= Claim_for_Reimbursement_CAT!$F$25), Claim_for_Reimbursement_CAT!$H$25,
IF(AND($DZ181 &gt;= Claim_for_Reimbursement_CAT!$D$26, $DZ181 &lt;= Claim_for_Reimbursement_CAT!$F$26), Claim_for_Reimbursement_CAT!$H$26,
IF(AND($DZ181 &gt;= Claim_for_Reimbursement_CAT!$D$27, $DZ181 &lt;= Claim_for_Reimbursement_CAT!$F$27), Claim_for_Reimbursement_CAT!$H$27,
IF(AND($DZ181 &gt;= Claim_for_Reimbursement_CAT!$D$28, $DZ181 &lt;= Claim_for_Reimbursement_CAT!$F$28), Claim_for_Reimbursement_CAT!$H$28,
IF(AND($DZ181 &gt;= Claim_for_Reimbursement_CAT!$D$29, $DZ181 &lt;= Claim_for_Reimbursement_CAT!$F$29), Claim_for_Reimbursement_CAT!$H$29,
IF(AND($DZ181 &gt;= Claim_for_Reimbursement_CAT!$D$30, $DZ181 &lt;= Claim_for_Reimbursement_CAT!$F$30), Claim_for_Reimbursement_CAT!$H$30,
IF(AND($DZ181 &gt;= Claim_for_Reimbursement_CAT!$D$31, $DZ181 &lt;= Claim_for_Reimbursement_CAT!$F$31), Claim_for_Reimbursement_CAT!$H$31,
IF(AND($DZ181 &gt;= Claim_for_Reimbursement_CAT!$D$32, $DZ181 &lt;= Claim_for_Reimbursement_CAT!$F$32), Claim_for_Reimbursement_CAT!$H$32,
IF(AND($DZ181 &gt;= Claim_for_Reimbursement_CAT!$D$33, $DZ181 &lt;= Claim_for_Reimbursement_CAT!$F$33), Claim_for_Reimbursement_CAT!$H$33,
IF(AND($DZ181 &gt;= Claim_for_Reimbursement_CAT!$D$34, $DZ181 &lt;= Claim_for_Reimbursement_CAT!$F$34), Claim_for_Reimbursement_CAT!$H$34, Claim_for_Reimbursement_CAT!$H$35))))))))))))</f>
        <v/>
      </c>
      <c r="EG181" s="373"/>
      <c r="EH181" s="373"/>
      <c r="EI181" s="373"/>
      <c r="EJ181" s="373"/>
      <c r="EK181" s="373"/>
      <c r="EL181" s="368"/>
      <c r="EM181" s="373"/>
      <c r="EN181" s="373"/>
      <c r="ES181" s="376" t="str">
        <f t="shared" si="73"/>
        <v/>
      </c>
      <c r="ET181" s="377" t="str">
        <f t="shared" si="81"/>
        <v xml:space="preserve">    </v>
      </c>
      <c r="EU181" s="377" t="str">
        <f t="shared" si="82"/>
        <v/>
      </c>
      <c r="EV181" s="377" t="str">
        <f t="shared" si="83"/>
        <v xml:space="preserve">176   </v>
      </c>
      <c r="EW181" s="378" t="str">
        <f>IF($H181 = "", "",
IF(OR($H181 = Lists_and_controls!$AO$9, $H181 = Lists_and_controls!$AO$11, $H181 = Lists_and_controls!$AO$14, $H181 = Lists_and_controls!$AO$16), MAX(Day_30),
IF(OR($H181 = Lists_and_controls!$AO$6, $H181 = Lists_and_controls!$AO$8, $H181 = Lists_and_controls!$AO$10, $H181 = Lists_and_controls!$AO$12, $H181 = Lists_and_controls!$AO$13, $H181 = Lists_and_controls!$AO$15, $H181 = Lists_and_controls!$AO$17), MAX(Day_31),
IF($H181 = Lists_and_controls!$AO$7, IF(INDEX(Leap_Year_YN, MATCH($G181, Year_2, 0)) = 1, MAX(Day_Feb_LY), MAX(Day_Feb) )))))</f>
        <v/>
      </c>
      <c r="EX181" s="377" t="str">
        <f t="shared" si="84"/>
        <v xml:space="preserve">  </v>
      </c>
      <c r="EY181" s="378"/>
    </row>
    <row r="182" spans="1:155" s="321" customFormat="1" ht="14" hidden="1" x14ac:dyDescent="0.3">
      <c r="A182" s="367">
        <v>177</v>
      </c>
      <c r="B182" s="368"/>
      <c r="C182" s="368"/>
      <c r="D182" s="368"/>
      <c r="E182" s="368"/>
      <c r="F182" s="368"/>
      <c r="G182" s="368"/>
      <c r="H182" s="368"/>
      <c r="I182" s="368"/>
      <c r="J182" s="369" t="str">
        <f t="shared" si="60"/>
        <v/>
      </c>
      <c r="K182" s="370" t="str">
        <f t="shared" si="61"/>
        <v/>
      </c>
      <c r="L182" s="368"/>
      <c r="M182" s="368"/>
      <c r="N182" s="368"/>
      <c r="O182" s="368"/>
      <c r="P182" s="368"/>
      <c r="Q182" s="368"/>
      <c r="R182" s="368"/>
      <c r="S182" s="371" t="str">
        <f t="shared" si="74"/>
        <v/>
      </c>
      <c r="T182" s="368"/>
      <c r="U182" s="368"/>
      <c r="V182" s="372"/>
      <c r="W182" s="372"/>
      <c r="X182" s="368"/>
      <c r="Y182" s="372"/>
      <c r="Z182" s="368"/>
      <c r="AA182" s="368"/>
      <c r="AB182" s="368"/>
      <c r="AC182" s="368"/>
      <c r="AD182" s="368"/>
      <c r="AE182" s="368"/>
      <c r="AF182" s="368"/>
      <c r="AG182" s="368"/>
      <c r="AH182" s="368"/>
      <c r="AI182" s="368"/>
      <c r="AJ182" s="368"/>
      <c r="AK182" s="373"/>
      <c r="AL182" s="368"/>
      <c r="AM182" s="373"/>
      <c r="AN182" s="373"/>
      <c r="AO182" s="373"/>
      <c r="AP182" s="373"/>
      <c r="AQ182" s="373"/>
      <c r="AR182" s="373"/>
      <c r="AS182" s="373"/>
      <c r="AT182" s="373"/>
      <c r="AU182" s="373"/>
      <c r="AV182" s="373"/>
      <c r="AW182" s="373"/>
      <c r="AX182" s="373"/>
      <c r="AY182" s="373"/>
      <c r="AZ182" s="373"/>
      <c r="BA182" s="373"/>
      <c r="BB182" s="373"/>
      <c r="BC182" s="374">
        <f t="shared" si="75"/>
        <v>0</v>
      </c>
      <c r="BD182" s="373"/>
      <c r="BE182" s="373"/>
      <c r="BF182" s="373"/>
      <c r="BG182" s="373"/>
      <c r="BH182" s="373"/>
      <c r="BI182" s="373"/>
      <c r="BJ182" s="373"/>
      <c r="BK182" s="373"/>
      <c r="BL182" s="373"/>
      <c r="BM182" s="373"/>
      <c r="BN182" s="373"/>
      <c r="BO182" s="373"/>
      <c r="BP182" s="373"/>
      <c r="BQ182" s="373"/>
      <c r="BR182" s="373"/>
      <c r="BS182" s="374">
        <f t="shared" si="62"/>
        <v>0</v>
      </c>
      <c r="BT182" s="374">
        <f t="shared" si="87"/>
        <v>0</v>
      </c>
      <c r="BU182" s="374">
        <f t="shared" si="87"/>
        <v>0</v>
      </c>
      <c r="BV182" s="374">
        <f t="shared" si="87"/>
        <v>0</v>
      </c>
      <c r="BW182" s="374">
        <f t="shared" si="87"/>
        <v>0</v>
      </c>
      <c r="BX182" s="374">
        <f t="shared" si="87"/>
        <v>0</v>
      </c>
      <c r="BY182" s="374">
        <f t="shared" si="87"/>
        <v>0</v>
      </c>
      <c r="BZ182" s="374">
        <f t="shared" si="87"/>
        <v>0</v>
      </c>
      <c r="CA182" s="374">
        <f t="shared" si="87"/>
        <v>0</v>
      </c>
      <c r="CB182" s="374">
        <f t="shared" si="87"/>
        <v>0</v>
      </c>
      <c r="CC182" s="374">
        <f t="shared" si="87"/>
        <v>0</v>
      </c>
      <c r="CD182" s="374">
        <f t="shared" si="86"/>
        <v>0</v>
      </c>
      <c r="CE182" s="374">
        <f t="shared" si="86"/>
        <v>0</v>
      </c>
      <c r="CF182" s="374">
        <f t="shared" si="86"/>
        <v>0</v>
      </c>
      <c r="CG182" s="374">
        <f t="shared" si="63"/>
        <v>0</v>
      </c>
      <c r="CH182" s="374">
        <f t="shared" si="63"/>
        <v>0</v>
      </c>
      <c r="CI182" s="374">
        <f t="shared" si="63"/>
        <v>0</v>
      </c>
      <c r="CJ182" s="368"/>
      <c r="CK182" s="368"/>
      <c r="CL182" s="373"/>
      <c r="CM182" s="375"/>
      <c r="CN182" s="371" t="s">
        <v>176</v>
      </c>
      <c r="CO182" s="373"/>
      <c r="CP182" s="373"/>
      <c r="CQ182" s="374">
        <f t="shared" si="64"/>
        <v>0</v>
      </c>
      <c r="CR182" s="373"/>
      <c r="CS182" s="373"/>
      <c r="CT182" s="374">
        <f t="shared" si="65"/>
        <v>0</v>
      </c>
      <c r="CU182" s="375"/>
      <c r="CV182" s="368"/>
      <c r="CW182" s="368"/>
      <c r="CX182" s="368"/>
      <c r="CY182" s="368"/>
      <c r="CZ182" s="368"/>
      <c r="DA182" s="368"/>
      <c r="DB182" s="368"/>
      <c r="DC182" s="368"/>
      <c r="DD182" s="368"/>
      <c r="DE182" s="368"/>
      <c r="DF182" s="368"/>
      <c r="DG182" s="375"/>
      <c r="DH182" s="371" t="s">
        <v>176</v>
      </c>
      <c r="DI182" s="373"/>
      <c r="DJ182" s="373"/>
      <c r="DK182" s="374">
        <f t="shared" si="85"/>
        <v>0</v>
      </c>
      <c r="DL182" s="373"/>
      <c r="DM182" s="373"/>
      <c r="DN182" s="374">
        <f t="shared" si="66"/>
        <v>0</v>
      </c>
      <c r="DO182" s="368"/>
      <c r="DP182" s="371" t="str">
        <f t="shared" si="76"/>
        <v/>
      </c>
      <c r="DQ182" s="374">
        <f t="shared" si="77"/>
        <v>0</v>
      </c>
      <c r="DR182" s="374">
        <f t="shared" si="67"/>
        <v>0</v>
      </c>
      <c r="DS182" s="374">
        <f t="shared" si="68"/>
        <v>0</v>
      </c>
      <c r="DT182" s="374">
        <f t="shared" si="78"/>
        <v>0</v>
      </c>
      <c r="DU182" s="374">
        <f t="shared" si="79"/>
        <v>0</v>
      </c>
      <c r="DV182" s="374">
        <f>Deduct_dependent * COUNTIFS(Part_8!$A:$A, $EV182)</f>
        <v>0</v>
      </c>
      <c r="DW182" s="374">
        <f t="shared" si="69"/>
        <v>0</v>
      </c>
      <c r="DX182" s="374">
        <f t="shared" si="70"/>
        <v>0</v>
      </c>
      <c r="DY182" s="374">
        <f t="shared" si="71"/>
        <v>0</v>
      </c>
      <c r="DZ182" s="374">
        <f t="shared" si="72"/>
        <v>0</v>
      </c>
      <c r="EA182" s="373"/>
      <c r="EB182" s="373"/>
      <c r="EC182" s="373"/>
      <c r="ED182" s="374" t="str">
        <f t="shared" si="80"/>
        <v/>
      </c>
      <c r="EE182" s="374"/>
      <c r="EF182" s="374" t="str">
        <f>IF(AND($AN182 = "", $AO182 = "", $AP182 = "", $AQ182 = "", $AR182 = "", $AS182 = "", $AT182 = "", $AU182 = "", $AV182 = "", $AW182 = "", $AX182 = "", $AY182 = "", $AZ182 = "", $BA182 = "", $BB182 = "",
$BD182= "", $BE182 = "", $BF182 = "", $BG182 = "", $BH182 = "", $BI182 = "", $BJ182 = "", $BK182 = "", $BL182 = "", $BM182 = "", $BN182 = "", $BO182 = "", $BP182 = "", $BQ182 = "", $BR182 = ""), "",
IF($DZ182 &lt;= Claim_for_Reimbursement_CAT!$F$24, Claim_for_Reimbursement_CAT!$H$24,
IF(AND($DZ182 &gt;= Claim_for_Reimbursement_CAT!$D$25, $DZ182 &lt;= Claim_for_Reimbursement_CAT!$F$25), Claim_for_Reimbursement_CAT!$H$25,
IF(AND($DZ182 &gt;= Claim_for_Reimbursement_CAT!$D$26, $DZ182 &lt;= Claim_for_Reimbursement_CAT!$F$26), Claim_for_Reimbursement_CAT!$H$26,
IF(AND($DZ182 &gt;= Claim_for_Reimbursement_CAT!$D$27, $DZ182 &lt;= Claim_for_Reimbursement_CAT!$F$27), Claim_for_Reimbursement_CAT!$H$27,
IF(AND($DZ182 &gt;= Claim_for_Reimbursement_CAT!$D$28, $DZ182 &lt;= Claim_for_Reimbursement_CAT!$F$28), Claim_for_Reimbursement_CAT!$H$28,
IF(AND($DZ182 &gt;= Claim_for_Reimbursement_CAT!$D$29, $DZ182 &lt;= Claim_for_Reimbursement_CAT!$F$29), Claim_for_Reimbursement_CAT!$H$29,
IF(AND($DZ182 &gt;= Claim_for_Reimbursement_CAT!$D$30, $DZ182 &lt;= Claim_for_Reimbursement_CAT!$F$30), Claim_for_Reimbursement_CAT!$H$30,
IF(AND($DZ182 &gt;= Claim_for_Reimbursement_CAT!$D$31, $DZ182 &lt;= Claim_for_Reimbursement_CAT!$F$31), Claim_for_Reimbursement_CAT!$H$31,
IF(AND($DZ182 &gt;= Claim_for_Reimbursement_CAT!$D$32, $DZ182 &lt;= Claim_for_Reimbursement_CAT!$F$32), Claim_for_Reimbursement_CAT!$H$32,
IF(AND($DZ182 &gt;= Claim_for_Reimbursement_CAT!$D$33, $DZ182 &lt;= Claim_for_Reimbursement_CAT!$F$33), Claim_for_Reimbursement_CAT!$H$33,
IF(AND($DZ182 &gt;= Claim_for_Reimbursement_CAT!$D$34, $DZ182 &lt;= Claim_for_Reimbursement_CAT!$F$34), Claim_for_Reimbursement_CAT!$H$34, Claim_for_Reimbursement_CAT!$H$35))))))))))))</f>
        <v/>
      </c>
      <c r="EG182" s="373"/>
      <c r="EH182" s="373"/>
      <c r="EI182" s="373"/>
      <c r="EJ182" s="373"/>
      <c r="EK182" s="373"/>
      <c r="EL182" s="368"/>
      <c r="EM182" s="373"/>
      <c r="EN182" s="373"/>
      <c r="ES182" s="376" t="str">
        <f t="shared" si="73"/>
        <v/>
      </c>
      <c r="ET182" s="377" t="str">
        <f t="shared" si="81"/>
        <v xml:space="preserve">    </v>
      </c>
      <c r="EU182" s="377" t="str">
        <f t="shared" si="82"/>
        <v/>
      </c>
      <c r="EV182" s="377" t="str">
        <f t="shared" si="83"/>
        <v xml:space="preserve">177   </v>
      </c>
      <c r="EW182" s="378" t="str">
        <f>IF($H182 = "", "",
IF(OR($H182 = Lists_and_controls!$AO$9, $H182 = Lists_and_controls!$AO$11, $H182 = Lists_and_controls!$AO$14, $H182 = Lists_and_controls!$AO$16), MAX(Day_30),
IF(OR($H182 = Lists_and_controls!$AO$6, $H182 = Lists_and_controls!$AO$8, $H182 = Lists_and_controls!$AO$10, $H182 = Lists_and_controls!$AO$12, $H182 = Lists_and_controls!$AO$13, $H182 = Lists_and_controls!$AO$15, $H182 = Lists_and_controls!$AO$17), MAX(Day_31),
IF($H182 = Lists_and_controls!$AO$7, IF(INDEX(Leap_Year_YN, MATCH($G182, Year_2, 0)) = 1, MAX(Day_Feb_LY), MAX(Day_Feb) )))))</f>
        <v/>
      </c>
      <c r="EX182" s="377" t="str">
        <f t="shared" si="84"/>
        <v xml:space="preserve">  </v>
      </c>
      <c r="EY182" s="378"/>
    </row>
    <row r="183" spans="1:155" s="321" customFormat="1" ht="14" hidden="1" x14ac:dyDescent="0.3">
      <c r="A183" s="367">
        <v>178</v>
      </c>
      <c r="B183" s="368"/>
      <c r="C183" s="368"/>
      <c r="D183" s="368"/>
      <c r="E183" s="368"/>
      <c r="F183" s="368"/>
      <c r="G183" s="368"/>
      <c r="H183" s="368"/>
      <c r="I183" s="368"/>
      <c r="J183" s="369" t="str">
        <f t="shared" si="60"/>
        <v/>
      </c>
      <c r="K183" s="370" t="str">
        <f t="shared" si="61"/>
        <v/>
      </c>
      <c r="L183" s="368"/>
      <c r="M183" s="368"/>
      <c r="N183" s="368"/>
      <c r="O183" s="368"/>
      <c r="P183" s="368"/>
      <c r="Q183" s="368"/>
      <c r="R183" s="368"/>
      <c r="S183" s="371" t="str">
        <f t="shared" si="74"/>
        <v/>
      </c>
      <c r="T183" s="368"/>
      <c r="U183" s="368"/>
      <c r="V183" s="372"/>
      <c r="W183" s="372"/>
      <c r="X183" s="368"/>
      <c r="Y183" s="372"/>
      <c r="Z183" s="368"/>
      <c r="AA183" s="368"/>
      <c r="AB183" s="368"/>
      <c r="AC183" s="368"/>
      <c r="AD183" s="368"/>
      <c r="AE183" s="368"/>
      <c r="AF183" s="368"/>
      <c r="AG183" s="368"/>
      <c r="AH183" s="368"/>
      <c r="AI183" s="368"/>
      <c r="AJ183" s="368"/>
      <c r="AK183" s="373"/>
      <c r="AL183" s="368"/>
      <c r="AM183" s="373"/>
      <c r="AN183" s="373"/>
      <c r="AO183" s="373"/>
      <c r="AP183" s="373"/>
      <c r="AQ183" s="373"/>
      <c r="AR183" s="373"/>
      <c r="AS183" s="373"/>
      <c r="AT183" s="373"/>
      <c r="AU183" s="373"/>
      <c r="AV183" s="373"/>
      <c r="AW183" s="373"/>
      <c r="AX183" s="373"/>
      <c r="AY183" s="373"/>
      <c r="AZ183" s="373"/>
      <c r="BA183" s="373"/>
      <c r="BB183" s="373"/>
      <c r="BC183" s="374">
        <f t="shared" si="75"/>
        <v>0</v>
      </c>
      <c r="BD183" s="373"/>
      <c r="BE183" s="373"/>
      <c r="BF183" s="373"/>
      <c r="BG183" s="373"/>
      <c r="BH183" s="373"/>
      <c r="BI183" s="373"/>
      <c r="BJ183" s="373"/>
      <c r="BK183" s="373"/>
      <c r="BL183" s="373"/>
      <c r="BM183" s="373"/>
      <c r="BN183" s="373"/>
      <c r="BO183" s="373"/>
      <c r="BP183" s="373"/>
      <c r="BQ183" s="373"/>
      <c r="BR183" s="373"/>
      <c r="BS183" s="374">
        <f t="shared" si="62"/>
        <v>0</v>
      </c>
      <c r="BT183" s="374">
        <f t="shared" si="87"/>
        <v>0</v>
      </c>
      <c r="BU183" s="374">
        <f t="shared" si="87"/>
        <v>0</v>
      </c>
      <c r="BV183" s="374">
        <f t="shared" si="87"/>
        <v>0</v>
      </c>
      <c r="BW183" s="374">
        <f t="shared" si="87"/>
        <v>0</v>
      </c>
      <c r="BX183" s="374">
        <f t="shared" si="87"/>
        <v>0</v>
      </c>
      <c r="BY183" s="374">
        <f t="shared" si="87"/>
        <v>0</v>
      </c>
      <c r="BZ183" s="374">
        <f t="shared" si="87"/>
        <v>0</v>
      </c>
      <c r="CA183" s="374">
        <f t="shared" si="87"/>
        <v>0</v>
      </c>
      <c r="CB183" s="374">
        <f t="shared" si="87"/>
        <v>0</v>
      </c>
      <c r="CC183" s="374">
        <f t="shared" si="87"/>
        <v>0</v>
      </c>
      <c r="CD183" s="374">
        <f t="shared" si="86"/>
        <v>0</v>
      </c>
      <c r="CE183" s="374">
        <f t="shared" si="86"/>
        <v>0</v>
      </c>
      <c r="CF183" s="374">
        <f t="shared" si="86"/>
        <v>0</v>
      </c>
      <c r="CG183" s="374">
        <f t="shared" si="63"/>
        <v>0</v>
      </c>
      <c r="CH183" s="374">
        <f t="shared" si="63"/>
        <v>0</v>
      </c>
      <c r="CI183" s="374">
        <f t="shared" si="63"/>
        <v>0</v>
      </c>
      <c r="CJ183" s="368"/>
      <c r="CK183" s="368"/>
      <c r="CL183" s="373"/>
      <c r="CM183" s="375"/>
      <c r="CN183" s="371" t="s">
        <v>176</v>
      </c>
      <c r="CO183" s="373"/>
      <c r="CP183" s="373"/>
      <c r="CQ183" s="374">
        <f t="shared" si="64"/>
        <v>0</v>
      </c>
      <c r="CR183" s="373"/>
      <c r="CS183" s="373"/>
      <c r="CT183" s="374">
        <f t="shared" si="65"/>
        <v>0</v>
      </c>
      <c r="CU183" s="375"/>
      <c r="CV183" s="368"/>
      <c r="CW183" s="368"/>
      <c r="CX183" s="368"/>
      <c r="CY183" s="368"/>
      <c r="CZ183" s="368"/>
      <c r="DA183" s="368"/>
      <c r="DB183" s="368"/>
      <c r="DC183" s="368"/>
      <c r="DD183" s="368"/>
      <c r="DE183" s="368"/>
      <c r="DF183" s="368"/>
      <c r="DG183" s="375"/>
      <c r="DH183" s="371" t="s">
        <v>176</v>
      </c>
      <c r="DI183" s="373"/>
      <c r="DJ183" s="373"/>
      <c r="DK183" s="374">
        <f t="shared" si="85"/>
        <v>0</v>
      </c>
      <c r="DL183" s="373"/>
      <c r="DM183" s="373"/>
      <c r="DN183" s="374">
        <f t="shared" si="66"/>
        <v>0</v>
      </c>
      <c r="DO183" s="368"/>
      <c r="DP183" s="371" t="str">
        <f t="shared" si="76"/>
        <v/>
      </c>
      <c r="DQ183" s="374">
        <f t="shared" si="77"/>
        <v>0</v>
      </c>
      <c r="DR183" s="374">
        <f t="shared" si="67"/>
        <v>0</v>
      </c>
      <c r="DS183" s="374">
        <f t="shared" si="68"/>
        <v>0</v>
      </c>
      <c r="DT183" s="374">
        <f t="shared" si="78"/>
        <v>0</v>
      </c>
      <c r="DU183" s="374">
        <f t="shared" si="79"/>
        <v>0</v>
      </c>
      <c r="DV183" s="374">
        <f>Deduct_dependent * COUNTIFS(Part_8!$A:$A, $EV183)</f>
        <v>0</v>
      </c>
      <c r="DW183" s="374">
        <f t="shared" si="69"/>
        <v>0</v>
      </c>
      <c r="DX183" s="374">
        <f t="shared" si="70"/>
        <v>0</v>
      </c>
      <c r="DY183" s="374">
        <f t="shared" si="71"/>
        <v>0</v>
      </c>
      <c r="DZ183" s="374">
        <f t="shared" si="72"/>
        <v>0</v>
      </c>
      <c r="EA183" s="373"/>
      <c r="EB183" s="373"/>
      <c r="EC183" s="373"/>
      <c r="ED183" s="374" t="str">
        <f t="shared" si="80"/>
        <v/>
      </c>
      <c r="EE183" s="374"/>
      <c r="EF183" s="374" t="str">
        <f>IF(AND($AN183 = "", $AO183 = "", $AP183 = "", $AQ183 = "", $AR183 = "", $AS183 = "", $AT183 = "", $AU183 = "", $AV183 = "", $AW183 = "", $AX183 = "", $AY183 = "", $AZ183 = "", $BA183 = "", $BB183 = "",
$BD183= "", $BE183 = "", $BF183 = "", $BG183 = "", $BH183 = "", $BI183 = "", $BJ183 = "", $BK183 = "", $BL183 = "", $BM183 = "", $BN183 = "", $BO183 = "", $BP183 = "", $BQ183 = "", $BR183 = ""), "",
IF($DZ183 &lt;= Claim_for_Reimbursement_CAT!$F$24, Claim_for_Reimbursement_CAT!$H$24,
IF(AND($DZ183 &gt;= Claim_for_Reimbursement_CAT!$D$25, $DZ183 &lt;= Claim_for_Reimbursement_CAT!$F$25), Claim_for_Reimbursement_CAT!$H$25,
IF(AND($DZ183 &gt;= Claim_for_Reimbursement_CAT!$D$26, $DZ183 &lt;= Claim_for_Reimbursement_CAT!$F$26), Claim_for_Reimbursement_CAT!$H$26,
IF(AND($DZ183 &gt;= Claim_for_Reimbursement_CAT!$D$27, $DZ183 &lt;= Claim_for_Reimbursement_CAT!$F$27), Claim_for_Reimbursement_CAT!$H$27,
IF(AND($DZ183 &gt;= Claim_for_Reimbursement_CAT!$D$28, $DZ183 &lt;= Claim_for_Reimbursement_CAT!$F$28), Claim_for_Reimbursement_CAT!$H$28,
IF(AND($DZ183 &gt;= Claim_for_Reimbursement_CAT!$D$29, $DZ183 &lt;= Claim_for_Reimbursement_CAT!$F$29), Claim_for_Reimbursement_CAT!$H$29,
IF(AND($DZ183 &gt;= Claim_for_Reimbursement_CAT!$D$30, $DZ183 &lt;= Claim_for_Reimbursement_CAT!$F$30), Claim_for_Reimbursement_CAT!$H$30,
IF(AND($DZ183 &gt;= Claim_for_Reimbursement_CAT!$D$31, $DZ183 &lt;= Claim_for_Reimbursement_CAT!$F$31), Claim_for_Reimbursement_CAT!$H$31,
IF(AND($DZ183 &gt;= Claim_for_Reimbursement_CAT!$D$32, $DZ183 &lt;= Claim_for_Reimbursement_CAT!$F$32), Claim_for_Reimbursement_CAT!$H$32,
IF(AND($DZ183 &gt;= Claim_for_Reimbursement_CAT!$D$33, $DZ183 &lt;= Claim_for_Reimbursement_CAT!$F$33), Claim_for_Reimbursement_CAT!$H$33,
IF(AND($DZ183 &gt;= Claim_for_Reimbursement_CAT!$D$34, $DZ183 &lt;= Claim_for_Reimbursement_CAT!$F$34), Claim_for_Reimbursement_CAT!$H$34, Claim_for_Reimbursement_CAT!$H$35))))))))))))</f>
        <v/>
      </c>
      <c r="EG183" s="373"/>
      <c r="EH183" s="373"/>
      <c r="EI183" s="373"/>
      <c r="EJ183" s="373"/>
      <c r="EK183" s="373"/>
      <c r="EL183" s="368"/>
      <c r="EM183" s="373"/>
      <c r="EN183" s="373"/>
      <c r="ES183" s="376" t="str">
        <f t="shared" si="73"/>
        <v/>
      </c>
      <c r="ET183" s="377" t="str">
        <f t="shared" si="81"/>
        <v xml:space="preserve">    </v>
      </c>
      <c r="EU183" s="377" t="str">
        <f t="shared" si="82"/>
        <v/>
      </c>
      <c r="EV183" s="377" t="str">
        <f t="shared" si="83"/>
        <v xml:space="preserve">178   </v>
      </c>
      <c r="EW183" s="378" t="str">
        <f>IF($H183 = "", "",
IF(OR($H183 = Lists_and_controls!$AO$9, $H183 = Lists_and_controls!$AO$11, $H183 = Lists_and_controls!$AO$14, $H183 = Lists_and_controls!$AO$16), MAX(Day_30),
IF(OR($H183 = Lists_and_controls!$AO$6, $H183 = Lists_and_controls!$AO$8, $H183 = Lists_and_controls!$AO$10, $H183 = Lists_and_controls!$AO$12, $H183 = Lists_and_controls!$AO$13, $H183 = Lists_and_controls!$AO$15, $H183 = Lists_and_controls!$AO$17), MAX(Day_31),
IF($H183 = Lists_and_controls!$AO$7, IF(INDEX(Leap_Year_YN, MATCH($G183, Year_2, 0)) = 1, MAX(Day_Feb_LY), MAX(Day_Feb) )))))</f>
        <v/>
      </c>
      <c r="EX183" s="377" t="str">
        <f t="shared" si="84"/>
        <v xml:space="preserve">  </v>
      </c>
      <c r="EY183" s="378"/>
    </row>
    <row r="184" spans="1:155" s="321" customFormat="1" ht="14" hidden="1" x14ac:dyDescent="0.3">
      <c r="A184" s="367">
        <v>179</v>
      </c>
      <c r="B184" s="368"/>
      <c r="C184" s="368"/>
      <c r="D184" s="368"/>
      <c r="E184" s="368"/>
      <c r="F184" s="368"/>
      <c r="G184" s="368"/>
      <c r="H184" s="368"/>
      <c r="I184" s="368"/>
      <c r="J184" s="369" t="str">
        <f t="shared" si="60"/>
        <v/>
      </c>
      <c r="K184" s="370" t="str">
        <f t="shared" si="61"/>
        <v/>
      </c>
      <c r="L184" s="368"/>
      <c r="M184" s="368"/>
      <c r="N184" s="368"/>
      <c r="O184" s="368"/>
      <c r="P184" s="368"/>
      <c r="Q184" s="368"/>
      <c r="R184" s="368"/>
      <c r="S184" s="371" t="str">
        <f t="shared" si="74"/>
        <v/>
      </c>
      <c r="T184" s="368"/>
      <c r="U184" s="368"/>
      <c r="V184" s="372"/>
      <c r="W184" s="372"/>
      <c r="X184" s="368"/>
      <c r="Y184" s="372"/>
      <c r="Z184" s="368"/>
      <c r="AA184" s="368"/>
      <c r="AB184" s="368"/>
      <c r="AC184" s="368"/>
      <c r="AD184" s="368"/>
      <c r="AE184" s="368"/>
      <c r="AF184" s="368"/>
      <c r="AG184" s="368"/>
      <c r="AH184" s="368"/>
      <c r="AI184" s="368"/>
      <c r="AJ184" s="368"/>
      <c r="AK184" s="373"/>
      <c r="AL184" s="368"/>
      <c r="AM184" s="373"/>
      <c r="AN184" s="373"/>
      <c r="AO184" s="373"/>
      <c r="AP184" s="373"/>
      <c r="AQ184" s="373"/>
      <c r="AR184" s="373"/>
      <c r="AS184" s="373"/>
      <c r="AT184" s="373"/>
      <c r="AU184" s="373"/>
      <c r="AV184" s="373"/>
      <c r="AW184" s="373"/>
      <c r="AX184" s="373"/>
      <c r="AY184" s="373"/>
      <c r="AZ184" s="373"/>
      <c r="BA184" s="373"/>
      <c r="BB184" s="373"/>
      <c r="BC184" s="374">
        <f t="shared" si="75"/>
        <v>0</v>
      </c>
      <c r="BD184" s="373"/>
      <c r="BE184" s="373"/>
      <c r="BF184" s="373"/>
      <c r="BG184" s="373"/>
      <c r="BH184" s="373"/>
      <c r="BI184" s="373"/>
      <c r="BJ184" s="373"/>
      <c r="BK184" s="373"/>
      <c r="BL184" s="373"/>
      <c r="BM184" s="373"/>
      <c r="BN184" s="373"/>
      <c r="BO184" s="373"/>
      <c r="BP184" s="373"/>
      <c r="BQ184" s="373"/>
      <c r="BR184" s="373"/>
      <c r="BS184" s="374">
        <f t="shared" si="62"/>
        <v>0</v>
      </c>
      <c r="BT184" s="374">
        <f t="shared" si="87"/>
        <v>0</v>
      </c>
      <c r="BU184" s="374">
        <f t="shared" si="87"/>
        <v>0</v>
      </c>
      <c r="BV184" s="374">
        <f t="shared" si="87"/>
        <v>0</v>
      </c>
      <c r="BW184" s="374">
        <f t="shared" si="87"/>
        <v>0</v>
      </c>
      <c r="BX184" s="374">
        <f t="shared" si="87"/>
        <v>0</v>
      </c>
      <c r="BY184" s="374">
        <f t="shared" si="87"/>
        <v>0</v>
      </c>
      <c r="BZ184" s="374">
        <f t="shared" si="87"/>
        <v>0</v>
      </c>
      <c r="CA184" s="374">
        <f t="shared" si="87"/>
        <v>0</v>
      </c>
      <c r="CB184" s="374">
        <f t="shared" si="87"/>
        <v>0</v>
      </c>
      <c r="CC184" s="374">
        <f t="shared" si="87"/>
        <v>0</v>
      </c>
      <c r="CD184" s="374">
        <f t="shared" si="86"/>
        <v>0</v>
      </c>
      <c r="CE184" s="374">
        <f t="shared" si="86"/>
        <v>0</v>
      </c>
      <c r="CF184" s="374">
        <f t="shared" si="86"/>
        <v>0</v>
      </c>
      <c r="CG184" s="374">
        <f t="shared" si="63"/>
        <v>0</v>
      </c>
      <c r="CH184" s="374">
        <f t="shared" si="63"/>
        <v>0</v>
      </c>
      <c r="CI184" s="374">
        <f t="shared" si="63"/>
        <v>0</v>
      </c>
      <c r="CJ184" s="368"/>
      <c r="CK184" s="368"/>
      <c r="CL184" s="373"/>
      <c r="CM184" s="375"/>
      <c r="CN184" s="371" t="s">
        <v>176</v>
      </c>
      <c r="CO184" s="373"/>
      <c r="CP184" s="373"/>
      <c r="CQ184" s="374">
        <f t="shared" si="64"/>
        <v>0</v>
      </c>
      <c r="CR184" s="373"/>
      <c r="CS184" s="373"/>
      <c r="CT184" s="374">
        <f t="shared" si="65"/>
        <v>0</v>
      </c>
      <c r="CU184" s="375"/>
      <c r="CV184" s="368"/>
      <c r="CW184" s="368"/>
      <c r="CX184" s="368"/>
      <c r="CY184" s="368"/>
      <c r="CZ184" s="368"/>
      <c r="DA184" s="368"/>
      <c r="DB184" s="368"/>
      <c r="DC184" s="368"/>
      <c r="DD184" s="368"/>
      <c r="DE184" s="368"/>
      <c r="DF184" s="368"/>
      <c r="DG184" s="375"/>
      <c r="DH184" s="371" t="s">
        <v>176</v>
      </c>
      <c r="DI184" s="373"/>
      <c r="DJ184" s="373"/>
      <c r="DK184" s="374">
        <f t="shared" si="85"/>
        <v>0</v>
      </c>
      <c r="DL184" s="373"/>
      <c r="DM184" s="373"/>
      <c r="DN184" s="374">
        <f t="shared" si="66"/>
        <v>0</v>
      </c>
      <c r="DO184" s="368"/>
      <c r="DP184" s="371" t="str">
        <f t="shared" si="76"/>
        <v/>
      </c>
      <c r="DQ184" s="374">
        <f t="shared" si="77"/>
        <v>0</v>
      </c>
      <c r="DR184" s="374">
        <f t="shared" si="67"/>
        <v>0</v>
      </c>
      <c r="DS184" s="374">
        <f t="shared" si="68"/>
        <v>0</v>
      </c>
      <c r="DT184" s="374">
        <f t="shared" si="78"/>
        <v>0</v>
      </c>
      <c r="DU184" s="374">
        <f t="shared" si="79"/>
        <v>0</v>
      </c>
      <c r="DV184" s="374">
        <f>Deduct_dependent * COUNTIFS(Part_8!$A:$A, $EV184)</f>
        <v>0</v>
      </c>
      <c r="DW184" s="374">
        <f t="shared" si="69"/>
        <v>0</v>
      </c>
      <c r="DX184" s="374">
        <f t="shared" si="70"/>
        <v>0</v>
      </c>
      <c r="DY184" s="374">
        <f t="shared" si="71"/>
        <v>0</v>
      </c>
      <c r="DZ184" s="374">
        <f t="shared" si="72"/>
        <v>0</v>
      </c>
      <c r="EA184" s="373"/>
      <c r="EB184" s="373"/>
      <c r="EC184" s="373"/>
      <c r="ED184" s="374" t="str">
        <f t="shared" si="80"/>
        <v/>
      </c>
      <c r="EE184" s="374"/>
      <c r="EF184" s="374" t="str">
        <f>IF(AND($AN184 = "", $AO184 = "", $AP184 = "", $AQ184 = "", $AR184 = "", $AS184 = "", $AT184 = "", $AU184 = "", $AV184 = "", $AW184 = "", $AX184 = "", $AY184 = "", $AZ184 = "", $BA184 = "", $BB184 = "",
$BD184= "", $BE184 = "", $BF184 = "", $BG184 = "", $BH184 = "", $BI184 = "", $BJ184 = "", $BK184 = "", $BL184 = "", $BM184 = "", $BN184 = "", $BO184 = "", $BP184 = "", $BQ184 = "", $BR184 = ""), "",
IF($DZ184 &lt;= Claim_for_Reimbursement_CAT!$F$24, Claim_for_Reimbursement_CAT!$H$24,
IF(AND($DZ184 &gt;= Claim_for_Reimbursement_CAT!$D$25, $DZ184 &lt;= Claim_for_Reimbursement_CAT!$F$25), Claim_for_Reimbursement_CAT!$H$25,
IF(AND($DZ184 &gt;= Claim_for_Reimbursement_CAT!$D$26, $DZ184 &lt;= Claim_for_Reimbursement_CAT!$F$26), Claim_for_Reimbursement_CAT!$H$26,
IF(AND($DZ184 &gt;= Claim_for_Reimbursement_CAT!$D$27, $DZ184 &lt;= Claim_for_Reimbursement_CAT!$F$27), Claim_for_Reimbursement_CAT!$H$27,
IF(AND($DZ184 &gt;= Claim_for_Reimbursement_CAT!$D$28, $DZ184 &lt;= Claim_for_Reimbursement_CAT!$F$28), Claim_for_Reimbursement_CAT!$H$28,
IF(AND($DZ184 &gt;= Claim_for_Reimbursement_CAT!$D$29, $DZ184 &lt;= Claim_for_Reimbursement_CAT!$F$29), Claim_for_Reimbursement_CAT!$H$29,
IF(AND($DZ184 &gt;= Claim_for_Reimbursement_CAT!$D$30, $DZ184 &lt;= Claim_for_Reimbursement_CAT!$F$30), Claim_for_Reimbursement_CAT!$H$30,
IF(AND($DZ184 &gt;= Claim_for_Reimbursement_CAT!$D$31, $DZ184 &lt;= Claim_for_Reimbursement_CAT!$F$31), Claim_for_Reimbursement_CAT!$H$31,
IF(AND($DZ184 &gt;= Claim_for_Reimbursement_CAT!$D$32, $DZ184 &lt;= Claim_for_Reimbursement_CAT!$F$32), Claim_for_Reimbursement_CAT!$H$32,
IF(AND($DZ184 &gt;= Claim_for_Reimbursement_CAT!$D$33, $DZ184 &lt;= Claim_for_Reimbursement_CAT!$F$33), Claim_for_Reimbursement_CAT!$H$33,
IF(AND($DZ184 &gt;= Claim_for_Reimbursement_CAT!$D$34, $DZ184 &lt;= Claim_for_Reimbursement_CAT!$F$34), Claim_for_Reimbursement_CAT!$H$34, Claim_for_Reimbursement_CAT!$H$35))))))))))))</f>
        <v/>
      </c>
      <c r="EG184" s="373"/>
      <c r="EH184" s="373"/>
      <c r="EI184" s="373"/>
      <c r="EJ184" s="373"/>
      <c r="EK184" s="373"/>
      <c r="EL184" s="368"/>
      <c r="EM184" s="373"/>
      <c r="EN184" s="373"/>
      <c r="ES184" s="376" t="str">
        <f t="shared" si="73"/>
        <v/>
      </c>
      <c r="ET184" s="377" t="str">
        <f t="shared" si="81"/>
        <v xml:space="preserve">    </v>
      </c>
      <c r="EU184" s="377" t="str">
        <f t="shared" si="82"/>
        <v/>
      </c>
      <c r="EV184" s="377" t="str">
        <f t="shared" si="83"/>
        <v xml:space="preserve">179   </v>
      </c>
      <c r="EW184" s="378" t="str">
        <f>IF($H184 = "", "",
IF(OR($H184 = Lists_and_controls!$AO$9, $H184 = Lists_and_controls!$AO$11, $H184 = Lists_and_controls!$AO$14, $H184 = Lists_and_controls!$AO$16), MAX(Day_30),
IF(OR($H184 = Lists_and_controls!$AO$6, $H184 = Lists_and_controls!$AO$8, $H184 = Lists_and_controls!$AO$10, $H184 = Lists_and_controls!$AO$12, $H184 = Lists_and_controls!$AO$13, $H184 = Lists_and_controls!$AO$15, $H184 = Lists_and_controls!$AO$17), MAX(Day_31),
IF($H184 = Lists_and_controls!$AO$7, IF(INDEX(Leap_Year_YN, MATCH($G184, Year_2, 0)) = 1, MAX(Day_Feb_LY), MAX(Day_Feb) )))))</f>
        <v/>
      </c>
      <c r="EX184" s="377" t="str">
        <f t="shared" si="84"/>
        <v xml:space="preserve">  </v>
      </c>
      <c r="EY184" s="378"/>
    </row>
    <row r="185" spans="1:155" s="321" customFormat="1" ht="14" hidden="1" x14ac:dyDescent="0.3">
      <c r="A185" s="367">
        <v>180</v>
      </c>
      <c r="B185" s="368"/>
      <c r="C185" s="368"/>
      <c r="D185" s="368"/>
      <c r="E185" s="368"/>
      <c r="F185" s="368"/>
      <c r="G185" s="368"/>
      <c r="H185" s="368"/>
      <c r="I185" s="368"/>
      <c r="J185" s="369" t="str">
        <f t="shared" si="60"/>
        <v/>
      </c>
      <c r="K185" s="370" t="str">
        <f t="shared" si="61"/>
        <v/>
      </c>
      <c r="L185" s="368"/>
      <c r="M185" s="368"/>
      <c r="N185" s="368"/>
      <c r="O185" s="368"/>
      <c r="P185" s="368"/>
      <c r="Q185" s="368"/>
      <c r="R185" s="368"/>
      <c r="S185" s="371" t="str">
        <f t="shared" si="74"/>
        <v/>
      </c>
      <c r="T185" s="368"/>
      <c r="U185" s="368"/>
      <c r="V185" s="372"/>
      <c r="W185" s="372"/>
      <c r="X185" s="368"/>
      <c r="Y185" s="372"/>
      <c r="Z185" s="368"/>
      <c r="AA185" s="368"/>
      <c r="AB185" s="368"/>
      <c r="AC185" s="368"/>
      <c r="AD185" s="368"/>
      <c r="AE185" s="368"/>
      <c r="AF185" s="368"/>
      <c r="AG185" s="368"/>
      <c r="AH185" s="368"/>
      <c r="AI185" s="368"/>
      <c r="AJ185" s="368"/>
      <c r="AK185" s="373"/>
      <c r="AL185" s="368"/>
      <c r="AM185" s="373"/>
      <c r="AN185" s="373"/>
      <c r="AO185" s="373"/>
      <c r="AP185" s="373"/>
      <c r="AQ185" s="373"/>
      <c r="AR185" s="373"/>
      <c r="AS185" s="373"/>
      <c r="AT185" s="373"/>
      <c r="AU185" s="373"/>
      <c r="AV185" s="373"/>
      <c r="AW185" s="373"/>
      <c r="AX185" s="373"/>
      <c r="AY185" s="373"/>
      <c r="AZ185" s="373"/>
      <c r="BA185" s="373"/>
      <c r="BB185" s="373"/>
      <c r="BC185" s="374">
        <f t="shared" si="75"/>
        <v>0</v>
      </c>
      <c r="BD185" s="373"/>
      <c r="BE185" s="373"/>
      <c r="BF185" s="373"/>
      <c r="BG185" s="373"/>
      <c r="BH185" s="373"/>
      <c r="BI185" s="373"/>
      <c r="BJ185" s="373"/>
      <c r="BK185" s="373"/>
      <c r="BL185" s="373"/>
      <c r="BM185" s="373"/>
      <c r="BN185" s="373"/>
      <c r="BO185" s="373"/>
      <c r="BP185" s="373"/>
      <c r="BQ185" s="373"/>
      <c r="BR185" s="373"/>
      <c r="BS185" s="374">
        <f t="shared" si="62"/>
        <v>0</v>
      </c>
      <c r="BT185" s="374">
        <f t="shared" si="87"/>
        <v>0</v>
      </c>
      <c r="BU185" s="374">
        <f t="shared" si="87"/>
        <v>0</v>
      </c>
      <c r="BV185" s="374">
        <f t="shared" si="87"/>
        <v>0</v>
      </c>
      <c r="BW185" s="374">
        <f t="shared" si="87"/>
        <v>0</v>
      </c>
      <c r="BX185" s="374">
        <f t="shared" si="87"/>
        <v>0</v>
      </c>
      <c r="BY185" s="374">
        <f t="shared" si="87"/>
        <v>0</v>
      </c>
      <c r="BZ185" s="374">
        <f t="shared" si="87"/>
        <v>0</v>
      </c>
      <c r="CA185" s="374">
        <f t="shared" si="87"/>
        <v>0</v>
      </c>
      <c r="CB185" s="374">
        <f t="shared" si="87"/>
        <v>0</v>
      </c>
      <c r="CC185" s="374">
        <f t="shared" si="87"/>
        <v>0</v>
      </c>
      <c r="CD185" s="374">
        <f t="shared" si="86"/>
        <v>0</v>
      </c>
      <c r="CE185" s="374">
        <f t="shared" si="86"/>
        <v>0</v>
      </c>
      <c r="CF185" s="374">
        <f t="shared" si="86"/>
        <v>0</v>
      </c>
      <c r="CG185" s="374">
        <f t="shared" si="63"/>
        <v>0</v>
      </c>
      <c r="CH185" s="374">
        <f t="shared" si="63"/>
        <v>0</v>
      </c>
      <c r="CI185" s="374">
        <f t="shared" si="63"/>
        <v>0</v>
      </c>
      <c r="CJ185" s="368"/>
      <c r="CK185" s="368"/>
      <c r="CL185" s="373"/>
      <c r="CM185" s="375"/>
      <c r="CN185" s="371" t="s">
        <v>176</v>
      </c>
      <c r="CO185" s="373"/>
      <c r="CP185" s="373"/>
      <c r="CQ185" s="374">
        <f t="shared" si="64"/>
        <v>0</v>
      </c>
      <c r="CR185" s="373"/>
      <c r="CS185" s="373"/>
      <c r="CT185" s="374">
        <f t="shared" si="65"/>
        <v>0</v>
      </c>
      <c r="CU185" s="375"/>
      <c r="CV185" s="368"/>
      <c r="CW185" s="368"/>
      <c r="CX185" s="368"/>
      <c r="CY185" s="368"/>
      <c r="CZ185" s="368"/>
      <c r="DA185" s="368"/>
      <c r="DB185" s="368"/>
      <c r="DC185" s="368"/>
      <c r="DD185" s="368"/>
      <c r="DE185" s="368"/>
      <c r="DF185" s="368"/>
      <c r="DG185" s="375"/>
      <c r="DH185" s="371" t="s">
        <v>176</v>
      </c>
      <c r="DI185" s="373"/>
      <c r="DJ185" s="373"/>
      <c r="DK185" s="374">
        <f t="shared" si="85"/>
        <v>0</v>
      </c>
      <c r="DL185" s="373"/>
      <c r="DM185" s="373"/>
      <c r="DN185" s="374">
        <f t="shared" si="66"/>
        <v>0</v>
      </c>
      <c r="DO185" s="368"/>
      <c r="DP185" s="371" t="str">
        <f t="shared" si="76"/>
        <v/>
      </c>
      <c r="DQ185" s="374">
        <f t="shared" si="77"/>
        <v>0</v>
      </c>
      <c r="DR185" s="374">
        <f t="shared" si="67"/>
        <v>0</v>
      </c>
      <c r="DS185" s="374">
        <f t="shared" si="68"/>
        <v>0</v>
      </c>
      <c r="DT185" s="374">
        <f t="shared" si="78"/>
        <v>0</v>
      </c>
      <c r="DU185" s="374">
        <f t="shared" si="79"/>
        <v>0</v>
      </c>
      <c r="DV185" s="374">
        <f>Deduct_dependent * COUNTIFS(Part_8!$A:$A, $EV185)</f>
        <v>0</v>
      </c>
      <c r="DW185" s="374">
        <f t="shared" si="69"/>
        <v>0</v>
      </c>
      <c r="DX185" s="374">
        <f t="shared" si="70"/>
        <v>0</v>
      </c>
      <c r="DY185" s="374">
        <f t="shared" si="71"/>
        <v>0</v>
      </c>
      <c r="DZ185" s="374">
        <f t="shared" si="72"/>
        <v>0</v>
      </c>
      <c r="EA185" s="373"/>
      <c r="EB185" s="373"/>
      <c r="EC185" s="373"/>
      <c r="ED185" s="374" t="str">
        <f t="shared" si="80"/>
        <v/>
      </c>
      <c r="EE185" s="374"/>
      <c r="EF185" s="374" t="str">
        <f>IF(AND($AN185 = "", $AO185 = "", $AP185 = "", $AQ185 = "", $AR185 = "", $AS185 = "", $AT185 = "", $AU185 = "", $AV185 = "", $AW185 = "", $AX185 = "", $AY185 = "", $AZ185 = "", $BA185 = "", $BB185 = "",
$BD185= "", $BE185 = "", $BF185 = "", $BG185 = "", $BH185 = "", $BI185 = "", $BJ185 = "", $BK185 = "", $BL185 = "", $BM185 = "", $BN185 = "", $BO185 = "", $BP185 = "", $BQ185 = "", $BR185 = ""), "",
IF($DZ185 &lt;= Claim_for_Reimbursement_CAT!$F$24, Claim_for_Reimbursement_CAT!$H$24,
IF(AND($DZ185 &gt;= Claim_for_Reimbursement_CAT!$D$25, $DZ185 &lt;= Claim_for_Reimbursement_CAT!$F$25), Claim_for_Reimbursement_CAT!$H$25,
IF(AND($DZ185 &gt;= Claim_for_Reimbursement_CAT!$D$26, $DZ185 &lt;= Claim_for_Reimbursement_CAT!$F$26), Claim_for_Reimbursement_CAT!$H$26,
IF(AND($DZ185 &gt;= Claim_for_Reimbursement_CAT!$D$27, $DZ185 &lt;= Claim_for_Reimbursement_CAT!$F$27), Claim_for_Reimbursement_CAT!$H$27,
IF(AND($DZ185 &gt;= Claim_for_Reimbursement_CAT!$D$28, $DZ185 &lt;= Claim_for_Reimbursement_CAT!$F$28), Claim_for_Reimbursement_CAT!$H$28,
IF(AND($DZ185 &gt;= Claim_for_Reimbursement_CAT!$D$29, $DZ185 &lt;= Claim_for_Reimbursement_CAT!$F$29), Claim_for_Reimbursement_CAT!$H$29,
IF(AND($DZ185 &gt;= Claim_for_Reimbursement_CAT!$D$30, $DZ185 &lt;= Claim_for_Reimbursement_CAT!$F$30), Claim_for_Reimbursement_CAT!$H$30,
IF(AND($DZ185 &gt;= Claim_for_Reimbursement_CAT!$D$31, $DZ185 &lt;= Claim_for_Reimbursement_CAT!$F$31), Claim_for_Reimbursement_CAT!$H$31,
IF(AND($DZ185 &gt;= Claim_for_Reimbursement_CAT!$D$32, $DZ185 &lt;= Claim_for_Reimbursement_CAT!$F$32), Claim_for_Reimbursement_CAT!$H$32,
IF(AND($DZ185 &gt;= Claim_for_Reimbursement_CAT!$D$33, $DZ185 &lt;= Claim_for_Reimbursement_CAT!$F$33), Claim_for_Reimbursement_CAT!$H$33,
IF(AND($DZ185 &gt;= Claim_for_Reimbursement_CAT!$D$34, $DZ185 &lt;= Claim_for_Reimbursement_CAT!$F$34), Claim_for_Reimbursement_CAT!$H$34, Claim_for_Reimbursement_CAT!$H$35))))))))))))</f>
        <v/>
      </c>
      <c r="EG185" s="373"/>
      <c r="EH185" s="373"/>
      <c r="EI185" s="373"/>
      <c r="EJ185" s="373"/>
      <c r="EK185" s="373"/>
      <c r="EL185" s="368"/>
      <c r="EM185" s="373"/>
      <c r="EN185" s="373"/>
      <c r="ES185" s="376" t="str">
        <f t="shared" si="73"/>
        <v/>
      </c>
      <c r="ET185" s="377" t="str">
        <f t="shared" si="81"/>
        <v xml:space="preserve">    </v>
      </c>
      <c r="EU185" s="377" t="str">
        <f t="shared" si="82"/>
        <v/>
      </c>
      <c r="EV185" s="377" t="str">
        <f t="shared" si="83"/>
        <v xml:space="preserve">180   </v>
      </c>
      <c r="EW185" s="378" t="str">
        <f>IF($H185 = "", "",
IF(OR($H185 = Lists_and_controls!$AO$9, $H185 = Lists_and_controls!$AO$11, $H185 = Lists_and_controls!$AO$14, $H185 = Lists_and_controls!$AO$16), MAX(Day_30),
IF(OR($H185 = Lists_and_controls!$AO$6, $H185 = Lists_and_controls!$AO$8, $H185 = Lists_and_controls!$AO$10, $H185 = Lists_and_controls!$AO$12, $H185 = Lists_and_controls!$AO$13, $H185 = Lists_and_controls!$AO$15, $H185 = Lists_and_controls!$AO$17), MAX(Day_31),
IF($H185 = Lists_and_controls!$AO$7, IF(INDEX(Leap_Year_YN, MATCH($G185, Year_2, 0)) = 1, MAX(Day_Feb_LY), MAX(Day_Feb) )))))</f>
        <v/>
      </c>
      <c r="EX185" s="377" t="str">
        <f t="shared" si="84"/>
        <v xml:space="preserve">  </v>
      </c>
      <c r="EY185" s="378"/>
    </row>
    <row r="186" spans="1:155" s="321" customFormat="1" ht="14" hidden="1" x14ac:dyDescent="0.3">
      <c r="A186" s="367">
        <v>181</v>
      </c>
      <c r="B186" s="368"/>
      <c r="C186" s="368"/>
      <c r="D186" s="368"/>
      <c r="E186" s="368"/>
      <c r="F186" s="368"/>
      <c r="G186" s="368"/>
      <c r="H186" s="368"/>
      <c r="I186" s="368"/>
      <c r="J186" s="369" t="str">
        <f t="shared" si="60"/>
        <v/>
      </c>
      <c r="K186" s="370" t="str">
        <f t="shared" si="61"/>
        <v/>
      </c>
      <c r="L186" s="368"/>
      <c r="M186" s="368"/>
      <c r="N186" s="368"/>
      <c r="O186" s="368"/>
      <c r="P186" s="368"/>
      <c r="Q186" s="368"/>
      <c r="R186" s="368"/>
      <c r="S186" s="371" t="str">
        <f t="shared" si="74"/>
        <v/>
      </c>
      <c r="T186" s="368"/>
      <c r="U186" s="368"/>
      <c r="V186" s="372"/>
      <c r="W186" s="372"/>
      <c r="X186" s="368"/>
      <c r="Y186" s="372"/>
      <c r="Z186" s="368"/>
      <c r="AA186" s="368"/>
      <c r="AB186" s="368"/>
      <c r="AC186" s="368"/>
      <c r="AD186" s="368"/>
      <c r="AE186" s="368"/>
      <c r="AF186" s="368"/>
      <c r="AG186" s="368"/>
      <c r="AH186" s="368"/>
      <c r="AI186" s="368"/>
      <c r="AJ186" s="368"/>
      <c r="AK186" s="373"/>
      <c r="AL186" s="368"/>
      <c r="AM186" s="373"/>
      <c r="AN186" s="373"/>
      <c r="AO186" s="373"/>
      <c r="AP186" s="373"/>
      <c r="AQ186" s="373"/>
      <c r="AR186" s="373"/>
      <c r="AS186" s="373"/>
      <c r="AT186" s="373"/>
      <c r="AU186" s="373"/>
      <c r="AV186" s="373"/>
      <c r="AW186" s="373"/>
      <c r="AX186" s="373"/>
      <c r="AY186" s="373"/>
      <c r="AZ186" s="373"/>
      <c r="BA186" s="373"/>
      <c r="BB186" s="373"/>
      <c r="BC186" s="374">
        <f t="shared" si="75"/>
        <v>0</v>
      </c>
      <c r="BD186" s="373"/>
      <c r="BE186" s="373"/>
      <c r="BF186" s="373"/>
      <c r="BG186" s="373"/>
      <c r="BH186" s="373"/>
      <c r="BI186" s="373"/>
      <c r="BJ186" s="373"/>
      <c r="BK186" s="373"/>
      <c r="BL186" s="373"/>
      <c r="BM186" s="373"/>
      <c r="BN186" s="373"/>
      <c r="BO186" s="373"/>
      <c r="BP186" s="373"/>
      <c r="BQ186" s="373"/>
      <c r="BR186" s="373"/>
      <c r="BS186" s="374">
        <f t="shared" si="62"/>
        <v>0</v>
      </c>
      <c r="BT186" s="374">
        <f t="shared" si="87"/>
        <v>0</v>
      </c>
      <c r="BU186" s="374">
        <f t="shared" si="87"/>
        <v>0</v>
      </c>
      <c r="BV186" s="374">
        <f t="shared" si="87"/>
        <v>0</v>
      </c>
      <c r="BW186" s="374">
        <f t="shared" si="87"/>
        <v>0</v>
      </c>
      <c r="BX186" s="374">
        <f t="shared" si="87"/>
        <v>0</v>
      </c>
      <c r="BY186" s="374">
        <f t="shared" si="87"/>
        <v>0</v>
      </c>
      <c r="BZ186" s="374">
        <f t="shared" si="87"/>
        <v>0</v>
      </c>
      <c r="CA186" s="374">
        <f t="shared" si="87"/>
        <v>0</v>
      </c>
      <c r="CB186" s="374">
        <f t="shared" si="87"/>
        <v>0</v>
      </c>
      <c r="CC186" s="374">
        <f t="shared" si="87"/>
        <v>0</v>
      </c>
      <c r="CD186" s="374">
        <f t="shared" si="86"/>
        <v>0</v>
      </c>
      <c r="CE186" s="374">
        <f t="shared" si="86"/>
        <v>0</v>
      </c>
      <c r="CF186" s="374">
        <f t="shared" si="86"/>
        <v>0</v>
      </c>
      <c r="CG186" s="374">
        <f t="shared" si="63"/>
        <v>0</v>
      </c>
      <c r="CH186" s="374">
        <f t="shared" si="63"/>
        <v>0</v>
      </c>
      <c r="CI186" s="374">
        <f t="shared" si="63"/>
        <v>0</v>
      </c>
      <c r="CJ186" s="368"/>
      <c r="CK186" s="368"/>
      <c r="CL186" s="373"/>
      <c r="CM186" s="375"/>
      <c r="CN186" s="371" t="s">
        <v>176</v>
      </c>
      <c r="CO186" s="373"/>
      <c r="CP186" s="373"/>
      <c r="CQ186" s="374">
        <f t="shared" si="64"/>
        <v>0</v>
      </c>
      <c r="CR186" s="373"/>
      <c r="CS186" s="373"/>
      <c r="CT186" s="374">
        <f t="shared" si="65"/>
        <v>0</v>
      </c>
      <c r="CU186" s="375"/>
      <c r="CV186" s="368"/>
      <c r="CW186" s="368"/>
      <c r="CX186" s="368"/>
      <c r="CY186" s="368"/>
      <c r="CZ186" s="368"/>
      <c r="DA186" s="368"/>
      <c r="DB186" s="368"/>
      <c r="DC186" s="368"/>
      <c r="DD186" s="368"/>
      <c r="DE186" s="368"/>
      <c r="DF186" s="368"/>
      <c r="DG186" s="375"/>
      <c r="DH186" s="371" t="s">
        <v>176</v>
      </c>
      <c r="DI186" s="373"/>
      <c r="DJ186" s="373"/>
      <c r="DK186" s="374">
        <f t="shared" si="85"/>
        <v>0</v>
      </c>
      <c r="DL186" s="373"/>
      <c r="DM186" s="373"/>
      <c r="DN186" s="374">
        <f t="shared" si="66"/>
        <v>0</v>
      </c>
      <c r="DO186" s="368"/>
      <c r="DP186" s="371" t="str">
        <f t="shared" si="76"/>
        <v/>
      </c>
      <c r="DQ186" s="374">
        <f t="shared" si="77"/>
        <v>0</v>
      </c>
      <c r="DR186" s="374">
        <f t="shared" si="67"/>
        <v>0</v>
      </c>
      <c r="DS186" s="374">
        <f t="shared" si="68"/>
        <v>0</v>
      </c>
      <c r="DT186" s="374">
        <f t="shared" si="78"/>
        <v>0</v>
      </c>
      <c r="DU186" s="374">
        <f t="shared" si="79"/>
        <v>0</v>
      </c>
      <c r="DV186" s="374">
        <f>Deduct_dependent * COUNTIFS(Part_8!$A:$A, $EV186)</f>
        <v>0</v>
      </c>
      <c r="DW186" s="374">
        <f t="shared" si="69"/>
        <v>0</v>
      </c>
      <c r="DX186" s="374">
        <f t="shared" si="70"/>
        <v>0</v>
      </c>
      <c r="DY186" s="374">
        <f t="shared" si="71"/>
        <v>0</v>
      </c>
      <c r="DZ186" s="374">
        <f t="shared" si="72"/>
        <v>0</v>
      </c>
      <c r="EA186" s="373"/>
      <c r="EB186" s="373"/>
      <c r="EC186" s="373"/>
      <c r="ED186" s="374" t="str">
        <f t="shared" si="80"/>
        <v/>
      </c>
      <c r="EE186" s="374"/>
      <c r="EF186" s="374" t="str">
        <f>IF(AND($AN186 = "", $AO186 = "", $AP186 = "", $AQ186 = "", $AR186 = "", $AS186 = "", $AT186 = "", $AU186 = "", $AV186 = "", $AW186 = "", $AX186 = "", $AY186 = "", $AZ186 = "", $BA186 = "", $BB186 = "",
$BD186= "", $BE186 = "", $BF186 = "", $BG186 = "", $BH186 = "", $BI186 = "", $BJ186 = "", $BK186 = "", $BL186 = "", $BM186 = "", $BN186 = "", $BO186 = "", $BP186 = "", $BQ186 = "", $BR186 = ""), "",
IF($DZ186 &lt;= Claim_for_Reimbursement_CAT!$F$24, Claim_for_Reimbursement_CAT!$H$24,
IF(AND($DZ186 &gt;= Claim_for_Reimbursement_CAT!$D$25, $DZ186 &lt;= Claim_for_Reimbursement_CAT!$F$25), Claim_for_Reimbursement_CAT!$H$25,
IF(AND($DZ186 &gt;= Claim_for_Reimbursement_CAT!$D$26, $DZ186 &lt;= Claim_for_Reimbursement_CAT!$F$26), Claim_for_Reimbursement_CAT!$H$26,
IF(AND($DZ186 &gt;= Claim_for_Reimbursement_CAT!$D$27, $DZ186 &lt;= Claim_for_Reimbursement_CAT!$F$27), Claim_for_Reimbursement_CAT!$H$27,
IF(AND($DZ186 &gt;= Claim_for_Reimbursement_CAT!$D$28, $DZ186 &lt;= Claim_for_Reimbursement_CAT!$F$28), Claim_for_Reimbursement_CAT!$H$28,
IF(AND($DZ186 &gt;= Claim_for_Reimbursement_CAT!$D$29, $DZ186 &lt;= Claim_for_Reimbursement_CAT!$F$29), Claim_for_Reimbursement_CAT!$H$29,
IF(AND($DZ186 &gt;= Claim_for_Reimbursement_CAT!$D$30, $DZ186 &lt;= Claim_for_Reimbursement_CAT!$F$30), Claim_for_Reimbursement_CAT!$H$30,
IF(AND($DZ186 &gt;= Claim_for_Reimbursement_CAT!$D$31, $DZ186 &lt;= Claim_for_Reimbursement_CAT!$F$31), Claim_for_Reimbursement_CAT!$H$31,
IF(AND($DZ186 &gt;= Claim_for_Reimbursement_CAT!$D$32, $DZ186 &lt;= Claim_for_Reimbursement_CAT!$F$32), Claim_for_Reimbursement_CAT!$H$32,
IF(AND($DZ186 &gt;= Claim_for_Reimbursement_CAT!$D$33, $DZ186 &lt;= Claim_for_Reimbursement_CAT!$F$33), Claim_for_Reimbursement_CAT!$H$33,
IF(AND($DZ186 &gt;= Claim_for_Reimbursement_CAT!$D$34, $DZ186 &lt;= Claim_for_Reimbursement_CAT!$F$34), Claim_for_Reimbursement_CAT!$H$34, Claim_for_Reimbursement_CAT!$H$35))))))))))))</f>
        <v/>
      </c>
      <c r="EG186" s="373"/>
      <c r="EH186" s="373"/>
      <c r="EI186" s="373"/>
      <c r="EJ186" s="373"/>
      <c r="EK186" s="373"/>
      <c r="EL186" s="368"/>
      <c r="EM186" s="373"/>
      <c r="EN186" s="373"/>
      <c r="ES186" s="376" t="str">
        <f t="shared" si="73"/>
        <v/>
      </c>
      <c r="ET186" s="377" t="str">
        <f t="shared" si="81"/>
        <v xml:space="preserve">    </v>
      </c>
      <c r="EU186" s="377" t="str">
        <f t="shared" si="82"/>
        <v/>
      </c>
      <c r="EV186" s="377" t="str">
        <f t="shared" si="83"/>
        <v xml:space="preserve">181   </v>
      </c>
      <c r="EW186" s="378" t="str">
        <f>IF($H186 = "", "",
IF(OR($H186 = Lists_and_controls!$AO$9, $H186 = Lists_and_controls!$AO$11, $H186 = Lists_and_controls!$AO$14, $H186 = Lists_and_controls!$AO$16), MAX(Day_30),
IF(OR($H186 = Lists_and_controls!$AO$6, $H186 = Lists_and_controls!$AO$8, $H186 = Lists_and_controls!$AO$10, $H186 = Lists_and_controls!$AO$12, $H186 = Lists_and_controls!$AO$13, $H186 = Lists_and_controls!$AO$15, $H186 = Lists_and_controls!$AO$17), MAX(Day_31),
IF($H186 = Lists_and_controls!$AO$7, IF(INDEX(Leap_Year_YN, MATCH($G186, Year_2, 0)) = 1, MAX(Day_Feb_LY), MAX(Day_Feb) )))))</f>
        <v/>
      </c>
      <c r="EX186" s="377" t="str">
        <f t="shared" si="84"/>
        <v xml:space="preserve">  </v>
      </c>
      <c r="EY186" s="378"/>
    </row>
    <row r="187" spans="1:155" s="321" customFormat="1" ht="14" hidden="1" x14ac:dyDescent="0.3">
      <c r="A187" s="367">
        <v>182</v>
      </c>
      <c r="B187" s="368"/>
      <c r="C187" s="368"/>
      <c r="D187" s="368"/>
      <c r="E187" s="368"/>
      <c r="F187" s="368"/>
      <c r="G187" s="368"/>
      <c r="H187" s="368"/>
      <c r="I187" s="368"/>
      <c r="J187" s="369" t="str">
        <f t="shared" si="60"/>
        <v/>
      </c>
      <c r="K187" s="370" t="str">
        <f t="shared" si="61"/>
        <v/>
      </c>
      <c r="L187" s="368"/>
      <c r="M187" s="368"/>
      <c r="N187" s="368"/>
      <c r="O187" s="368"/>
      <c r="P187" s="368"/>
      <c r="Q187" s="368"/>
      <c r="R187" s="368"/>
      <c r="S187" s="371" t="str">
        <f t="shared" si="74"/>
        <v/>
      </c>
      <c r="T187" s="368"/>
      <c r="U187" s="368"/>
      <c r="V187" s="372"/>
      <c r="W187" s="372"/>
      <c r="X187" s="368"/>
      <c r="Y187" s="372"/>
      <c r="Z187" s="368"/>
      <c r="AA187" s="368"/>
      <c r="AB187" s="368"/>
      <c r="AC187" s="368"/>
      <c r="AD187" s="368"/>
      <c r="AE187" s="368"/>
      <c r="AF187" s="368"/>
      <c r="AG187" s="368"/>
      <c r="AH187" s="368"/>
      <c r="AI187" s="368"/>
      <c r="AJ187" s="368"/>
      <c r="AK187" s="373"/>
      <c r="AL187" s="368"/>
      <c r="AM187" s="373"/>
      <c r="AN187" s="373"/>
      <c r="AO187" s="373"/>
      <c r="AP187" s="373"/>
      <c r="AQ187" s="373"/>
      <c r="AR187" s="373"/>
      <c r="AS187" s="373"/>
      <c r="AT187" s="373"/>
      <c r="AU187" s="373"/>
      <c r="AV187" s="373"/>
      <c r="AW187" s="373"/>
      <c r="AX187" s="373"/>
      <c r="AY187" s="373"/>
      <c r="AZ187" s="373"/>
      <c r="BA187" s="373"/>
      <c r="BB187" s="373"/>
      <c r="BC187" s="374">
        <f t="shared" si="75"/>
        <v>0</v>
      </c>
      <c r="BD187" s="373"/>
      <c r="BE187" s="373"/>
      <c r="BF187" s="373"/>
      <c r="BG187" s="373"/>
      <c r="BH187" s="373"/>
      <c r="BI187" s="373"/>
      <c r="BJ187" s="373"/>
      <c r="BK187" s="373"/>
      <c r="BL187" s="373"/>
      <c r="BM187" s="373"/>
      <c r="BN187" s="373"/>
      <c r="BO187" s="373"/>
      <c r="BP187" s="373"/>
      <c r="BQ187" s="373"/>
      <c r="BR187" s="373"/>
      <c r="BS187" s="374">
        <f t="shared" si="62"/>
        <v>0</v>
      </c>
      <c r="BT187" s="374">
        <f t="shared" si="87"/>
        <v>0</v>
      </c>
      <c r="BU187" s="374">
        <f t="shared" si="87"/>
        <v>0</v>
      </c>
      <c r="BV187" s="374">
        <f t="shared" si="87"/>
        <v>0</v>
      </c>
      <c r="BW187" s="374">
        <f t="shared" si="87"/>
        <v>0</v>
      </c>
      <c r="BX187" s="374">
        <f t="shared" si="87"/>
        <v>0</v>
      </c>
      <c r="BY187" s="374">
        <f t="shared" si="87"/>
        <v>0</v>
      </c>
      <c r="BZ187" s="374">
        <f t="shared" si="87"/>
        <v>0</v>
      </c>
      <c r="CA187" s="374">
        <f t="shared" si="87"/>
        <v>0</v>
      </c>
      <c r="CB187" s="374">
        <f t="shared" si="87"/>
        <v>0</v>
      </c>
      <c r="CC187" s="374">
        <f t="shared" si="87"/>
        <v>0</v>
      </c>
      <c r="CD187" s="374">
        <f t="shared" si="86"/>
        <v>0</v>
      </c>
      <c r="CE187" s="374">
        <f t="shared" si="86"/>
        <v>0</v>
      </c>
      <c r="CF187" s="374">
        <f t="shared" si="86"/>
        <v>0</v>
      </c>
      <c r="CG187" s="374">
        <f t="shared" si="63"/>
        <v>0</v>
      </c>
      <c r="CH187" s="374">
        <f t="shared" si="63"/>
        <v>0</v>
      </c>
      <c r="CI187" s="374">
        <f t="shared" si="63"/>
        <v>0</v>
      </c>
      <c r="CJ187" s="368"/>
      <c r="CK187" s="368"/>
      <c r="CL187" s="373"/>
      <c r="CM187" s="375"/>
      <c r="CN187" s="371" t="s">
        <v>176</v>
      </c>
      <c r="CO187" s="373"/>
      <c r="CP187" s="373"/>
      <c r="CQ187" s="374">
        <f t="shared" si="64"/>
        <v>0</v>
      </c>
      <c r="CR187" s="373"/>
      <c r="CS187" s="373"/>
      <c r="CT187" s="374">
        <f t="shared" si="65"/>
        <v>0</v>
      </c>
      <c r="CU187" s="375"/>
      <c r="CV187" s="368"/>
      <c r="CW187" s="368"/>
      <c r="CX187" s="368"/>
      <c r="CY187" s="368"/>
      <c r="CZ187" s="368"/>
      <c r="DA187" s="368"/>
      <c r="DB187" s="368"/>
      <c r="DC187" s="368"/>
      <c r="DD187" s="368"/>
      <c r="DE187" s="368"/>
      <c r="DF187" s="368"/>
      <c r="DG187" s="375"/>
      <c r="DH187" s="371" t="s">
        <v>176</v>
      </c>
      <c r="DI187" s="373"/>
      <c r="DJ187" s="373"/>
      <c r="DK187" s="374">
        <f t="shared" si="85"/>
        <v>0</v>
      </c>
      <c r="DL187" s="373"/>
      <c r="DM187" s="373"/>
      <c r="DN187" s="374">
        <f t="shared" si="66"/>
        <v>0</v>
      </c>
      <c r="DO187" s="368"/>
      <c r="DP187" s="371" t="str">
        <f t="shared" si="76"/>
        <v/>
      </c>
      <c r="DQ187" s="374">
        <f t="shared" si="77"/>
        <v>0</v>
      </c>
      <c r="DR187" s="374">
        <f t="shared" si="67"/>
        <v>0</v>
      </c>
      <c r="DS187" s="374">
        <f t="shared" si="68"/>
        <v>0</v>
      </c>
      <c r="DT187" s="374">
        <f t="shared" si="78"/>
        <v>0</v>
      </c>
      <c r="DU187" s="374">
        <f t="shared" si="79"/>
        <v>0</v>
      </c>
      <c r="DV187" s="374">
        <f>Deduct_dependent * COUNTIFS(Part_8!$A:$A, $EV187)</f>
        <v>0</v>
      </c>
      <c r="DW187" s="374">
        <f t="shared" si="69"/>
        <v>0</v>
      </c>
      <c r="DX187" s="374">
        <f t="shared" si="70"/>
        <v>0</v>
      </c>
      <c r="DY187" s="374">
        <f t="shared" si="71"/>
        <v>0</v>
      </c>
      <c r="DZ187" s="374">
        <f t="shared" si="72"/>
        <v>0</v>
      </c>
      <c r="EA187" s="373"/>
      <c r="EB187" s="373"/>
      <c r="EC187" s="373"/>
      <c r="ED187" s="374" t="str">
        <f t="shared" si="80"/>
        <v/>
      </c>
      <c r="EE187" s="374"/>
      <c r="EF187" s="374" t="str">
        <f>IF(AND($AN187 = "", $AO187 = "", $AP187 = "", $AQ187 = "", $AR187 = "", $AS187 = "", $AT187 = "", $AU187 = "", $AV187 = "", $AW187 = "", $AX187 = "", $AY187 = "", $AZ187 = "", $BA187 = "", $BB187 = "",
$BD187= "", $BE187 = "", $BF187 = "", $BG187 = "", $BH187 = "", $BI187 = "", $BJ187 = "", $BK187 = "", $BL187 = "", $BM187 = "", $BN187 = "", $BO187 = "", $BP187 = "", $BQ187 = "", $BR187 = ""), "",
IF($DZ187 &lt;= Claim_for_Reimbursement_CAT!$F$24, Claim_for_Reimbursement_CAT!$H$24,
IF(AND($DZ187 &gt;= Claim_for_Reimbursement_CAT!$D$25, $DZ187 &lt;= Claim_for_Reimbursement_CAT!$F$25), Claim_for_Reimbursement_CAT!$H$25,
IF(AND($DZ187 &gt;= Claim_for_Reimbursement_CAT!$D$26, $DZ187 &lt;= Claim_for_Reimbursement_CAT!$F$26), Claim_for_Reimbursement_CAT!$H$26,
IF(AND($DZ187 &gt;= Claim_for_Reimbursement_CAT!$D$27, $DZ187 &lt;= Claim_for_Reimbursement_CAT!$F$27), Claim_for_Reimbursement_CAT!$H$27,
IF(AND($DZ187 &gt;= Claim_for_Reimbursement_CAT!$D$28, $DZ187 &lt;= Claim_for_Reimbursement_CAT!$F$28), Claim_for_Reimbursement_CAT!$H$28,
IF(AND($DZ187 &gt;= Claim_for_Reimbursement_CAT!$D$29, $DZ187 &lt;= Claim_for_Reimbursement_CAT!$F$29), Claim_for_Reimbursement_CAT!$H$29,
IF(AND($DZ187 &gt;= Claim_for_Reimbursement_CAT!$D$30, $DZ187 &lt;= Claim_for_Reimbursement_CAT!$F$30), Claim_for_Reimbursement_CAT!$H$30,
IF(AND($DZ187 &gt;= Claim_for_Reimbursement_CAT!$D$31, $DZ187 &lt;= Claim_for_Reimbursement_CAT!$F$31), Claim_for_Reimbursement_CAT!$H$31,
IF(AND($DZ187 &gt;= Claim_for_Reimbursement_CAT!$D$32, $DZ187 &lt;= Claim_for_Reimbursement_CAT!$F$32), Claim_for_Reimbursement_CAT!$H$32,
IF(AND($DZ187 &gt;= Claim_for_Reimbursement_CAT!$D$33, $DZ187 &lt;= Claim_for_Reimbursement_CAT!$F$33), Claim_for_Reimbursement_CAT!$H$33,
IF(AND($DZ187 &gt;= Claim_for_Reimbursement_CAT!$D$34, $DZ187 &lt;= Claim_for_Reimbursement_CAT!$F$34), Claim_for_Reimbursement_CAT!$H$34, Claim_for_Reimbursement_CAT!$H$35))))))))))))</f>
        <v/>
      </c>
      <c r="EG187" s="373"/>
      <c r="EH187" s="373"/>
      <c r="EI187" s="373"/>
      <c r="EJ187" s="373"/>
      <c r="EK187" s="373"/>
      <c r="EL187" s="368"/>
      <c r="EM187" s="373"/>
      <c r="EN187" s="373"/>
      <c r="ES187" s="376" t="str">
        <f t="shared" si="73"/>
        <v/>
      </c>
      <c r="ET187" s="377" t="str">
        <f t="shared" si="81"/>
        <v xml:space="preserve">    </v>
      </c>
      <c r="EU187" s="377" t="str">
        <f t="shared" si="82"/>
        <v/>
      </c>
      <c r="EV187" s="377" t="str">
        <f t="shared" si="83"/>
        <v xml:space="preserve">182   </v>
      </c>
      <c r="EW187" s="378" t="str">
        <f>IF($H187 = "", "",
IF(OR($H187 = Lists_and_controls!$AO$9, $H187 = Lists_and_controls!$AO$11, $H187 = Lists_and_controls!$AO$14, $H187 = Lists_and_controls!$AO$16), MAX(Day_30),
IF(OR($H187 = Lists_and_controls!$AO$6, $H187 = Lists_and_controls!$AO$8, $H187 = Lists_and_controls!$AO$10, $H187 = Lists_and_controls!$AO$12, $H187 = Lists_and_controls!$AO$13, $H187 = Lists_and_controls!$AO$15, $H187 = Lists_and_controls!$AO$17), MAX(Day_31),
IF($H187 = Lists_and_controls!$AO$7, IF(INDEX(Leap_Year_YN, MATCH($G187, Year_2, 0)) = 1, MAX(Day_Feb_LY), MAX(Day_Feb) )))))</f>
        <v/>
      </c>
      <c r="EX187" s="377" t="str">
        <f t="shared" si="84"/>
        <v xml:space="preserve">  </v>
      </c>
      <c r="EY187" s="378"/>
    </row>
    <row r="188" spans="1:155" s="321" customFormat="1" ht="14" hidden="1" x14ac:dyDescent="0.3">
      <c r="A188" s="367">
        <v>183</v>
      </c>
      <c r="B188" s="368"/>
      <c r="C188" s="368"/>
      <c r="D188" s="368"/>
      <c r="E188" s="368"/>
      <c r="F188" s="368"/>
      <c r="G188" s="368"/>
      <c r="H188" s="368"/>
      <c r="I188" s="368"/>
      <c r="J188" s="369" t="str">
        <f t="shared" si="60"/>
        <v/>
      </c>
      <c r="K188" s="370" t="str">
        <f t="shared" si="61"/>
        <v/>
      </c>
      <c r="L188" s="368"/>
      <c r="M188" s="368"/>
      <c r="N188" s="368"/>
      <c r="O188" s="368"/>
      <c r="P188" s="368"/>
      <c r="Q188" s="368"/>
      <c r="R188" s="368"/>
      <c r="S188" s="371" t="str">
        <f t="shared" si="74"/>
        <v/>
      </c>
      <c r="T188" s="368"/>
      <c r="U188" s="368"/>
      <c r="V188" s="372"/>
      <c r="W188" s="372"/>
      <c r="X188" s="368"/>
      <c r="Y188" s="372"/>
      <c r="Z188" s="368"/>
      <c r="AA188" s="368"/>
      <c r="AB188" s="368"/>
      <c r="AC188" s="368"/>
      <c r="AD188" s="368"/>
      <c r="AE188" s="368"/>
      <c r="AF188" s="368"/>
      <c r="AG188" s="368"/>
      <c r="AH188" s="368"/>
      <c r="AI188" s="368"/>
      <c r="AJ188" s="368"/>
      <c r="AK188" s="373"/>
      <c r="AL188" s="368"/>
      <c r="AM188" s="373"/>
      <c r="AN188" s="373"/>
      <c r="AO188" s="373"/>
      <c r="AP188" s="373"/>
      <c r="AQ188" s="373"/>
      <c r="AR188" s="373"/>
      <c r="AS188" s="373"/>
      <c r="AT188" s="373"/>
      <c r="AU188" s="373"/>
      <c r="AV188" s="373"/>
      <c r="AW188" s="373"/>
      <c r="AX188" s="373"/>
      <c r="AY188" s="373"/>
      <c r="AZ188" s="373"/>
      <c r="BA188" s="373"/>
      <c r="BB188" s="373"/>
      <c r="BC188" s="374">
        <f t="shared" si="75"/>
        <v>0</v>
      </c>
      <c r="BD188" s="373"/>
      <c r="BE188" s="373"/>
      <c r="BF188" s="373"/>
      <c r="BG188" s="373"/>
      <c r="BH188" s="373"/>
      <c r="BI188" s="373"/>
      <c r="BJ188" s="373"/>
      <c r="BK188" s="373"/>
      <c r="BL188" s="373"/>
      <c r="BM188" s="373"/>
      <c r="BN188" s="373"/>
      <c r="BO188" s="373"/>
      <c r="BP188" s="373"/>
      <c r="BQ188" s="373"/>
      <c r="BR188" s="373"/>
      <c r="BS188" s="374">
        <f t="shared" si="62"/>
        <v>0</v>
      </c>
      <c r="BT188" s="374">
        <f t="shared" si="87"/>
        <v>0</v>
      </c>
      <c r="BU188" s="374">
        <f t="shared" si="87"/>
        <v>0</v>
      </c>
      <c r="BV188" s="374">
        <f t="shared" si="87"/>
        <v>0</v>
      </c>
      <c r="BW188" s="374">
        <f t="shared" si="87"/>
        <v>0</v>
      </c>
      <c r="BX188" s="374">
        <f t="shared" si="87"/>
        <v>0</v>
      </c>
      <c r="BY188" s="374">
        <f t="shared" si="87"/>
        <v>0</v>
      </c>
      <c r="BZ188" s="374">
        <f t="shared" si="87"/>
        <v>0</v>
      </c>
      <c r="CA188" s="374">
        <f t="shared" si="87"/>
        <v>0</v>
      </c>
      <c r="CB188" s="374">
        <f t="shared" si="87"/>
        <v>0</v>
      </c>
      <c r="CC188" s="374">
        <f t="shared" si="87"/>
        <v>0</v>
      </c>
      <c r="CD188" s="374">
        <f t="shared" si="86"/>
        <v>0</v>
      </c>
      <c r="CE188" s="374">
        <f t="shared" si="86"/>
        <v>0</v>
      </c>
      <c r="CF188" s="374">
        <f t="shared" si="86"/>
        <v>0</v>
      </c>
      <c r="CG188" s="374">
        <f t="shared" si="63"/>
        <v>0</v>
      </c>
      <c r="CH188" s="374">
        <f t="shared" si="63"/>
        <v>0</v>
      </c>
      <c r="CI188" s="374">
        <f t="shared" si="63"/>
        <v>0</v>
      </c>
      <c r="CJ188" s="368"/>
      <c r="CK188" s="368"/>
      <c r="CL188" s="373"/>
      <c r="CM188" s="375"/>
      <c r="CN188" s="371" t="s">
        <v>176</v>
      </c>
      <c r="CO188" s="373"/>
      <c r="CP188" s="373"/>
      <c r="CQ188" s="374">
        <f t="shared" si="64"/>
        <v>0</v>
      </c>
      <c r="CR188" s="373"/>
      <c r="CS188" s="373"/>
      <c r="CT188" s="374">
        <f t="shared" si="65"/>
        <v>0</v>
      </c>
      <c r="CU188" s="375"/>
      <c r="CV188" s="368"/>
      <c r="CW188" s="368"/>
      <c r="CX188" s="368"/>
      <c r="CY188" s="368"/>
      <c r="CZ188" s="368"/>
      <c r="DA188" s="368"/>
      <c r="DB188" s="368"/>
      <c r="DC188" s="368"/>
      <c r="DD188" s="368"/>
      <c r="DE188" s="368"/>
      <c r="DF188" s="368"/>
      <c r="DG188" s="375"/>
      <c r="DH188" s="371" t="s">
        <v>176</v>
      </c>
      <c r="DI188" s="373"/>
      <c r="DJ188" s="373"/>
      <c r="DK188" s="374">
        <f t="shared" si="85"/>
        <v>0</v>
      </c>
      <c r="DL188" s="373"/>
      <c r="DM188" s="373"/>
      <c r="DN188" s="374">
        <f t="shared" si="66"/>
        <v>0</v>
      </c>
      <c r="DO188" s="368"/>
      <c r="DP188" s="371" t="str">
        <f t="shared" si="76"/>
        <v/>
      </c>
      <c r="DQ188" s="374">
        <f t="shared" si="77"/>
        <v>0</v>
      </c>
      <c r="DR188" s="374">
        <f t="shared" si="67"/>
        <v>0</v>
      </c>
      <c r="DS188" s="374">
        <f t="shared" si="68"/>
        <v>0</v>
      </c>
      <c r="DT188" s="374">
        <f t="shared" si="78"/>
        <v>0</v>
      </c>
      <c r="DU188" s="374">
        <f t="shared" si="79"/>
        <v>0</v>
      </c>
      <c r="DV188" s="374">
        <f>Deduct_dependent * COUNTIFS(Part_8!$A:$A, $EV188)</f>
        <v>0</v>
      </c>
      <c r="DW188" s="374">
        <f t="shared" si="69"/>
        <v>0</v>
      </c>
      <c r="DX188" s="374">
        <f t="shared" si="70"/>
        <v>0</v>
      </c>
      <c r="DY188" s="374">
        <f t="shared" si="71"/>
        <v>0</v>
      </c>
      <c r="DZ188" s="374">
        <f t="shared" si="72"/>
        <v>0</v>
      </c>
      <c r="EA188" s="373"/>
      <c r="EB188" s="373"/>
      <c r="EC188" s="373"/>
      <c r="ED188" s="374" t="str">
        <f t="shared" si="80"/>
        <v/>
      </c>
      <c r="EE188" s="374"/>
      <c r="EF188" s="374" t="str">
        <f>IF(AND($AN188 = "", $AO188 = "", $AP188 = "", $AQ188 = "", $AR188 = "", $AS188 = "", $AT188 = "", $AU188 = "", $AV188 = "", $AW188 = "", $AX188 = "", $AY188 = "", $AZ188 = "", $BA188 = "", $BB188 = "",
$BD188= "", $BE188 = "", $BF188 = "", $BG188 = "", $BH188 = "", $BI188 = "", $BJ188 = "", $BK188 = "", $BL188 = "", $BM188 = "", $BN188 = "", $BO188 = "", $BP188 = "", $BQ188 = "", $BR188 = ""), "",
IF($DZ188 &lt;= Claim_for_Reimbursement_CAT!$F$24, Claim_for_Reimbursement_CAT!$H$24,
IF(AND($DZ188 &gt;= Claim_for_Reimbursement_CAT!$D$25, $DZ188 &lt;= Claim_for_Reimbursement_CAT!$F$25), Claim_for_Reimbursement_CAT!$H$25,
IF(AND($DZ188 &gt;= Claim_for_Reimbursement_CAT!$D$26, $DZ188 &lt;= Claim_for_Reimbursement_CAT!$F$26), Claim_for_Reimbursement_CAT!$H$26,
IF(AND($DZ188 &gt;= Claim_for_Reimbursement_CAT!$D$27, $DZ188 &lt;= Claim_for_Reimbursement_CAT!$F$27), Claim_for_Reimbursement_CAT!$H$27,
IF(AND($DZ188 &gt;= Claim_for_Reimbursement_CAT!$D$28, $DZ188 &lt;= Claim_for_Reimbursement_CAT!$F$28), Claim_for_Reimbursement_CAT!$H$28,
IF(AND($DZ188 &gt;= Claim_for_Reimbursement_CAT!$D$29, $DZ188 &lt;= Claim_for_Reimbursement_CAT!$F$29), Claim_for_Reimbursement_CAT!$H$29,
IF(AND($DZ188 &gt;= Claim_for_Reimbursement_CAT!$D$30, $DZ188 &lt;= Claim_for_Reimbursement_CAT!$F$30), Claim_for_Reimbursement_CAT!$H$30,
IF(AND($DZ188 &gt;= Claim_for_Reimbursement_CAT!$D$31, $DZ188 &lt;= Claim_for_Reimbursement_CAT!$F$31), Claim_for_Reimbursement_CAT!$H$31,
IF(AND($DZ188 &gt;= Claim_for_Reimbursement_CAT!$D$32, $DZ188 &lt;= Claim_for_Reimbursement_CAT!$F$32), Claim_for_Reimbursement_CAT!$H$32,
IF(AND($DZ188 &gt;= Claim_for_Reimbursement_CAT!$D$33, $DZ188 &lt;= Claim_for_Reimbursement_CAT!$F$33), Claim_for_Reimbursement_CAT!$H$33,
IF(AND($DZ188 &gt;= Claim_for_Reimbursement_CAT!$D$34, $DZ188 &lt;= Claim_for_Reimbursement_CAT!$F$34), Claim_for_Reimbursement_CAT!$H$34, Claim_for_Reimbursement_CAT!$H$35))))))))))))</f>
        <v/>
      </c>
      <c r="EG188" s="373"/>
      <c r="EH188" s="373"/>
      <c r="EI188" s="373"/>
      <c r="EJ188" s="373"/>
      <c r="EK188" s="373"/>
      <c r="EL188" s="368"/>
      <c r="EM188" s="373"/>
      <c r="EN188" s="373"/>
      <c r="ES188" s="376" t="str">
        <f t="shared" si="73"/>
        <v/>
      </c>
      <c r="ET188" s="377" t="str">
        <f t="shared" si="81"/>
        <v xml:space="preserve">    </v>
      </c>
      <c r="EU188" s="377" t="str">
        <f t="shared" si="82"/>
        <v/>
      </c>
      <c r="EV188" s="377" t="str">
        <f t="shared" si="83"/>
        <v xml:space="preserve">183   </v>
      </c>
      <c r="EW188" s="378" t="str">
        <f>IF($H188 = "", "",
IF(OR($H188 = Lists_and_controls!$AO$9, $H188 = Lists_and_controls!$AO$11, $H188 = Lists_and_controls!$AO$14, $H188 = Lists_and_controls!$AO$16), MAX(Day_30),
IF(OR($H188 = Lists_and_controls!$AO$6, $H188 = Lists_and_controls!$AO$8, $H188 = Lists_and_controls!$AO$10, $H188 = Lists_and_controls!$AO$12, $H188 = Lists_and_controls!$AO$13, $H188 = Lists_and_controls!$AO$15, $H188 = Lists_and_controls!$AO$17), MAX(Day_31),
IF($H188 = Lists_and_controls!$AO$7, IF(INDEX(Leap_Year_YN, MATCH($G188, Year_2, 0)) = 1, MAX(Day_Feb_LY), MAX(Day_Feb) )))))</f>
        <v/>
      </c>
      <c r="EX188" s="377" t="str">
        <f t="shared" si="84"/>
        <v xml:space="preserve">  </v>
      </c>
      <c r="EY188" s="378"/>
    </row>
    <row r="189" spans="1:155" s="321" customFormat="1" ht="14" hidden="1" x14ac:dyDescent="0.3">
      <c r="A189" s="367">
        <v>184</v>
      </c>
      <c r="B189" s="368"/>
      <c r="C189" s="368"/>
      <c r="D189" s="368"/>
      <c r="E189" s="368"/>
      <c r="F189" s="368"/>
      <c r="G189" s="368"/>
      <c r="H189" s="368"/>
      <c r="I189" s="368"/>
      <c r="J189" s="369" t="str">
        <f t="shared" si="60"/>
        <v/>
      </c>
      <c r="K189" s="370" t="str">
        <f t="shared" si="61"/>
        <v/>
      </c>
      <c r="L189" s="368"/>
      <c r="M189" s="368"/>
      <c r="N189" s="368"/>
      <c r="O189" s="368"/>
      <c r="P189" s="368"/>
      <c r="Q189" s="368"/>
      <c r="R189" s="368"/>
      <c r="S189" s="371" t="str">
        <f t="shared" si="74"/>
        <v/>
      </c>
      <c r="T189" s="368"/>
      <c r="U189" s="368"/>
      <c r="V189" s="372"/>
      <c r="W189" s="372"/>
      <c r="X189" s="368"/>
      <c r="Y189" s="372"/>
      <c r="Z189" s="368"/>
      <c r="AA189" s="368"/>
      <c r="AB189" s="368"/>
      <c r="AC189" s="368"/>
      <c r="AD189" s="368"/>
      <c r="AE189" s="368"/>
      <c r="AF189" s="368"/>
      <c r="AG189" s="368"/>
      <c r="AH189" s="368"/>
      <c r="AI189" s="368"/>
      <c r="AJ189" s="368"/>
      <c r="AK189" s="373"/>
      <c r="AL189" s="368"/>
      <c r="AM189" s="373"/>
      <c r="AN189" s="373"/>
      <c r="AO189" s="373"/>
      <c r="AP189" s="373"/>
      <c r="AQ189" s="373"/>
      <c r="AR189" s="373"/>
      <c r="AS189" s="373"/>
      <c r="AT189" s="373"/>
      <c r="AU189" s="373"/>
      <c r="AV189" s="373"/>
      <c r="AW189" s="373"/>
      <c r="AX189" s="373"/>
      <c r="AY189" s="373"/>
      <c r="AZ189" s="373"/>
      <c r="BA189" s="373"/>
      <c r="BB189" s="373"/>
      <c r="BC189" s="374">
        <f t="shared" si="75"/>
        <v>0</v>
      </c>
      <c r="BD189" s="373"/>
      <c r="BE189" s="373"/>
      <c r="BF189" s="373"/>
      <c r="BG189" s="373"/>
      <c r="BH189" s="373"/>
      <c r="BI189" s="373"/>
      <c r="BJ189" s="373"/>
      <c r="BK189" s="373"/>
      <c r="BL189" s="373"/>
      <c r="BM189" s="373"/>
      <c r="BN189" s="373"/>
      <c r="BO189" s="373"/>
      <c r="BP189" s="373"/>
      <c r="BQ189" s="373"/>
      <c r="BR189" s="373"/>
      <c r="BS189" s="374">
        <f t="shared" si="62"/>
        <v>0</v>
      </c>
      <c r="BT189" s="374">
        <f t="shared" si="87"/>
        <v>0</v>
      </c>
      <c r="BU189" s="374">
        <f t="shared" si="87"/>
        <v>0</v>
      </c>
      <c r="BV189" s="374">
        <f t="shared" si="87"/>
        <v>0</v>
      </c>
      <c r="BW189" s="374">
        <f t="shared" si="87"/>
        <v>0</v>
      </c>
      <c r="BX189" s="374">
        <f t="shared" si="87"/>
        <v>0</v>
      </c>
      <c r="BY189" s="374">
        <f t="shared" si="87"/>
        <v>0</v>
      </c>
      <c r="BZ189" s="374">
        <f t="shared" si="87"/>
        <v>0</v>
      </c>
      <c r="CA189" s="374">
        <f t="shared" si="87"/>
        <v>0</v>
      </c>
      <c r="CB189" s="374">
        <f t="shared" si="87"/>
        <v>0</v>
      </c>
      <c r="CC189" s="374">
        <f t="shared" si="87"/>
        <v>0</v>
      </c>
      <c r="CD189" s="374">
        <f t="shared" si="86"/>
        <v>0</v>
      </c>
      <c r="CE189" s="374">
        <f t="shared" si="86"/>
        <v>0</v>
      </c>
      <c r="CF189" s="374">
        <f t="shared" si="86"/>
        <v>0</v>
      </c>
      <c r="CG189" s="374">
        <f t="shared" si="63"/>
        <v>0</v>
      </c>
      <c r="CH189" s="374">
        <f t="shared" si="63"/>
        <v>0</v>
      </c>
      <c r="CI189" s="374">
        <f t="shared" si="63"/>
        <v>0</v>
      </c>
      <c r="CJ189" s="368"/>
      <c r="CK189" s="368"/>
      <c r="CL189" s="373"/>
      <c r="CM189" s="375"/>
      <c r="CN189" s="371" t="s">
        <v>176</v>
      </c>
      <c r="CO189" s="373"/>
      <c r="CP189" s="373"/>
      <c r="CQ189" s="374">
        <f t="shared" si="64"/>
        <v>0</v>
      </c>
      <c r="CR189" s="373"/>
      <c r="CS189" s="373"/>
      <c r="CT189" s="374">
        <f t="shared" si="65"/>
        <v>0</v>
      </c>
      <c r="CU189" s="375"/>
      <c r="CV189" s="368"/>
      <c r="CW189" s="368"/>
      <c r="CX189" s="368"/>
      <c r="CY189" s="368"/>
      <c r="CZ189" s="368"/>
      <c r="DA189" s="368"/>
      <c r="DB189" s="368"/>
      <c r="DC189" s="368"/>
      <c r="DD189" s="368"/>
      <c r="DE189" s="368"/>
      <c r="DF189" s="368"/>
      <c r="DG189" s="375"/>
      <c r="DH189" s="371" t="s">
        <v>176</v>
      </c>
      <c r="DI189" s="373"/>
      <c r="DJ189" s="373"/>
      <c r="DK189" s="374">
        <f t="shared" si="85"/>
        <v>0</v>
      </c>
      <c r="DL189" s="373"/>
      <c r="DM189" s="373"/>
      <c r="DN189" s="374">
        <f t="shared" si="66"/>
        <v>0</v>
      </c>
      <c r="DO189" s="368"/>
      <c r="DP189" s="371" t="str">
        <f t="shared" si="76"/>
        <v/>
      </c>
      <c r="DQ189" s="374">
        <f t="shared" si="77"/>
        <v>0</v>
      </c>
      <c r="DR189" s="374">
        <f t="shared" si="67"/>
        <v>0</v>
      </c>
      <c r="DS189" s="374">
        <f t="shared" si="68"/>
        <v>0</v>
      </c>
      <c r="DT189" s="374">
        <f t="shared" si="78"/>
        <v>0</v>
      </c>
      <c r="DU189" s="374">
        <f t="shared" si="79"/>
        <v>0</v>
      </c>
      <c r="DV189" s="374">
        <f>Deduct_dependent * COUNTIFS(Part_8!$A:$A, $EV189)</f>
        <v>0</v>
      </c>
      <c r="DW189" s="374">
        <f t="shared" si="69"/>
        <v>0</v>
      </c>
      <c r="DX189" s="374">
        <f t="shared" si="70"/>
        <v>0</v>
      </c>
      <c r="DY189" s="374">
        <f t="shared" si="71"/>
        <v>0</v>
      </c>
      <c r="DZ189" s="374">
        <f t="shared" si="72"/>
        <v>0</v>
      </c>
      <c r="EA189" s="373"/>
      <c r="EB189" s="373"/>
      <c r="EC189" s="373"/>
      <c r="ED189" s="374" t="str">
        <f t="shared" si="80"/>
        <v/>
      </c>
      <c r="EE189" s="374"/>
      <c r="EF189" s="374" t="str">
        <f>IF(AND($AN189 = "", $AO189 = "", $AP189 = "", $AQ189 = "", $AR189 = "", $AS189 = "", $AT189 = "", $AU189 = "", $AV189 = "", $AW189 = "", $AX189 = "", $AY189 = "", $AZ189 = "", $BA189 = "", $BB189 = "",
$BD189= "", $BE189 = "", $BF189 = "", $BG189 = "", $BH189 = "", $BI189 = "", $BJ189 = "", $BK189 = "", $BL189 = "", $BM189 = "", $BN189 = "", $BO189 = "", $BP189 = "", $BQ189 = "", $BR189 = ""), "",
IF($DZ189 &lt;= Claim_for_Reimbursement_CAT!$F$24, Claim_for_Reimbursement_CAT!$H$24,
IF(AND($DZ189 &gt;= Claim_for_Reimbursement_CAT!$D$25, $DZ189 &lt;= Claim_for_Reimbursement_CAT!$F$25), Claim_for_Reimbursement_CAT!$H$25,
IF(AND($DZ189 &gt;= Claim_for_Reimbursement_CAT!$D$26, $DZ189 &lt;= Claim_for_Reimbursement_CAT!$F$26), Claim_for_Reimbursement_CAT!$H$26,
IF(AND($DZ189 &gt;= Claim_for_Reimbursement_CAT!$D$27, $DZ189 &lt;= Claim_for_Reimbursement_CAT!$F$27), Claim_for_Reimbursement_CAT!$H$27,
IF(AND($DZ189 &gt;= Claim_for_Reimbursement_CAT!$D$28, $DZ189 &lt;= Claim_for_Reimbursement_CAT!$F$28), Claim_for_Reimbursement_CAT!$H$28,
IF(AND($DZ189 &gt;= Claim_for_Reimbursement_CAT!$D$29, $DZ189 &lt;= Claim_for_Reimbursement_CAT!$F$29), Claim_for_Reimbursement_CAT!$H$29,
IF(AND($DZ189 &gt;= Claim_for_Reimbursement_CAT!$D$30, $DZ189 &lt;= Claim_for_Reimbursement_CAT!$F$30), Claim_for_Reimbursement_CAT!$H$30,
IF(AND($DZ189 &gt;= Claim_for_Reimbursement_CAT!$D$31, $DZ189 &lt;= Claim_for_Reimbursement_CAT!$F$31), Claim_for_Reimbursement_CAT!$H$31,
IF(AND($DZ189 &gt;= Claim_for_Reimbursement_CAT!$D$32, $DZ189 &lt;= Claim_for_Reimbursement_CAT!$F$32), Claim_for_Reimbursement_CAT!$H$32,
IF(AND($DZ189 &gt;= Claim_for_Reimbursement_CAT!$D$33, $DZ189 &lt;= Claim_for_Reimbursement_CAT!$F$33), Claim_for_Reimbursement_CAT!$H$33,
IF(AND($DZ189 &gt;= Claim_for_Reimbursement_CAT!$D$34, $DZ189 &lt;= Claim_for_Reimbursement_CAT!$F$34), Claim_for_Reimbursement_CAT!$H$34, Claim_for_Reimbursement_CAT!$H$35))))))))))))</f>
        <v/>
      </c>
      <c r="EG189" s="373"/>
      <c r="EH189" s="373"/>
      <c r="EI189" s="373"/>
      <c r="EJ189" s="373"/>
      <c r="EK189" s="373"/>
      <c r="EL189" s="368"/>
      <c r="EM189" s="373"/>
      <c r="EN189" s="373"/>
      <c r="ES189" s="376" t="str">
        <f t="shared" si="73"/>
        <v/>
      </c>
      <c r="ET189" s="377" t="str">
        <f t="shared" si="81"/>
        <v xml:space="preserve">    </v>
      </c>
      <c r="EU189" s="377" t="str">
        <f t="shared" si="82"/>
        <v/>
      </c>
      <c r="EV189" s="377" t="str">
        <f t="shared" si="83"/>
        <v xml:space="preserve">184   </v>
      </c>
      <c r="EW189" s="378" t="str">
        <f>IF($H189 = "", "",
IF(OR($H189 = Lists_and_controls!$AO$9, $H189 = Lists_and_controls!$AO$11, $H189 = Lists_and_controls!$AO$14, $H189 = Lists_and_controls!$AO$16), MAX(Day_30),
IF(OR($H189 = Lists_and_controls!$AO$6, $H189 = Lists_and_controls!$AO$8, $H189 = Lists_and_controls!$AO$10, $H189 = Lists_and_controls!$AO$12, $H189 = Lists_and_controls!$AO$13, $H189 = Lists_and_controls!$AO$15, $H189 = Lists_and_controls!$AO$17), MAX(Day_31),
IF($H189 = Lists_and_controls!$AO$7, IF(INDEX(Leap_Year_YN, MATCH($G189, Year_2, 0)) = 1, MAX(Day_Feb_LY), MAX(Day_Feb) )))))</f>
        <v/>
      </c>
      <c r="EX189" s="377" t="str">
        <f t="shared" si="84"/>
        <v xml:space="preserve">  </v>
      </c>
      <c r="EY189" s="378"/>
    </row>
    <row r="190" spans="1:155" s="321" customFormat="1" ht="14" hidden="1" x14ac:dyDescent="0.3">
      <c r="A190" s="367">
        <v>185</v>
      </c>
      <c r="B190" s="368"/>
      <c r="C190" s="368"/>
      <c r="D190" s="368"/>
      <c r="E190" s="368"/>
      <c r="F190" s="368"/>
      <c r="G190" s="368"/>
      <c r="H190" s="368"/>
      <c r="I190" s="368"/>
      <c r="J190" s="369" t="str">
        <f t="shared" si="60"/>
        <v/>
      </c>
      <c r="K190" s="370" t="str">
        <f t="shared" si="61"/>
        <v/>
      </c>
      <c r="L190" s="368"/>
      <c r="M190" s="368"/>
      <c r="N190" s="368"/>
      <c r="O190" s="368"/>
      <c r="P190" s="368"/>
      <c r="Q190" s="368"/>
      <c r="R190" s="368"/>
      <c r="S190" s="371" t="str">
        <f t="shared" si="74"/>
        <v/>
      </c>
      <c r="T190" s="368"/>
      <c r="U190" s="368"/>
      <c r="V190" s="372"/>
      <c r="W190" s="372"/>
      <c r="X190" s="368"/>
      <c r="Y190" s="372"/>
      <c r="Z190" s="368"/>
      <c r="AA190" s="368"/>
      <c r="AB190" s="368"/>
      <c r="AC190" s="368"/>
      <c r="AD190" s="368"/>
      <c r="AE190" s="368"/>
      <c r="AF190" s="368"/>
      <c r="AG190" s="368"/>
      <c r="AH190" s="368"/>
      <c r="AI190" s="368"/>
      <c r="AJ190" s="368"/>
      <c r="AK190" s="373"/>
      <c r="AL190" s="368"/>
      <c r="AM190" s="373"/>
      <c r="AN190" s="373"/>
      <c r="AO190" s="373"/>
      <c r="AP190" s="373"/>
      <c r="AQ190" s="373"/>
      <c r="AR190" s="373"/>
      <c r="AS190" s="373"/>
      <c r="AT190" s="373"/>
      <c r="AU190" s="373"/>
      <c r="AV190" s="373"/>
      <c r="AW190" s="373"/>
      <c r="AX190" s="373"/>
      <c r="AY190" s="373"/>
      <c r="AZ190" s="373"/>
      <c r="BA190" s="373"/>
      <c r="BB190" s="373"/>
      <c r="BC190" s="374">
        <f t="shared" si="75"/>
        <v>0</v>
      </c>
      <c r="BD190" s="373"/>
      <c r="BE190" s="373"/>
      <c r="BF190" s="373"/>
      <c r="BG190" s="373"/>
      <c r="BH190" s="373"/>
      <c r="BI190" s="373"/>
      <c r="BJ190" s="373"/>
      <c r="BK190" s="373"/>
      <c r="BL190" s="373"/>
      <c r="BM190" s="373"/>
      <c r="BN190" s="373"/>
      <c r="BO190" s="373"/>
      <c r="BP190" s="373"/>
      <c r="BQ190" s="373"/>
      <c r="BR190" s="373"/>
      <c r="BS190" s="374">
        <f t="shared" si="62"/>
        <v>0</v>
      </c>
      <c r="BT190" s="374">
        <f t="shared" si="87"/>
        <v>0</v>
      </c>
      <c r="BU190" s="374">
        <f t="shared" si="87"/>
        <v>0</v>
      </c>
      <c r="BV190" s="374">
        <f t="shared" si="87"/>
        <v>0</v>
      </c>
      <c r="BW190" s="374">
        <f t="shared" si="87"/>
        <v>0</v>
      </c>
      <c r="BX190" s="374">
        <f t="shared" si="87"/>
        <v>0</v>
      </c>
      <c r="BY190" s="374">
        <f t="shared" si="87"/>
        <v>0</v>
      </c>
      <c r="BZ190" s="374">
        <f t="shared" si="87"/>
        <v>0</v>
      </c>
      <c r="CA190" s="374">
        <f t="shared" si="87"/>
        <v>0</v>
      </c>
      <c r="CB190" s="374">
        <f t="shared" si="87"/>
        <v>0</v>
      </c>
      <c r="CC190" s="374">
        <f t="shared" si="87"/>
        <v>0</v>
      </c>
      <c r="CD190" s="374">
        <f t="shared" si="86"/>
        <v>0</v>
      </c>
      <c r="CE190" s="374">
        <f t="shared" si="86"/>
        <v>0</v>
      </c>
      <c r="CF190" s="374">
        <f t="shared" si="86"/>
        <v>0</v>
      </c>
      <c r="CG190" s="374">
        <f t="shared" si="63"/>
        <v>0</v>
      </c>
      <c r="CH190" s="374">
        <f t="shared" si="63"/>
        <v>0</v>
      </c>
      <c r="CI190" s="374">
        <f t="shared" si="63"/>
        <v>0</v>
      </c>
      <c r="CJ190" s="368"/>
      <c r="CK190" s="368"/>
      <c r="CL190" s="373"/>
      <c r="CM190" s="375"/>
      <c r="CN190" s="371" t="s">
        <v>176</v>
      </c>
      <c r="CO190" s="373"/>
      <c r="CP190" s="373"/>
      <c r="CQ190" s="374">
        <f t="shared" si="64"/>
        <v>0</v>
      </c>
      <c r="CR190" s="373"/>
      <c r="CS190" s="373"/>
      <c r="CT190" s="374">
        <f t="shared" si="65"/>
        <v>0</v>
      </c>
      <c r="CU190" s="375"/>
      <c r="CV190" s="368"/>
      <c r="CW190" s="368"/>
      <c r="CX190" s="368"/>
      <c r="CY190" s="368"/>
      <c r="CZ190" s="368"/>
      <c r="DA190" s="368"/>
      <c r="DB190" s="368"/>
      <c r="DC190" s="368"/>
      <c r="DD190" s="368"/>
      <c r="DE190" s="368"/>
      <c r="DF190" s="368"/>
      <c r="DG190" s="375"/>
      <c r="DH190" s="371" t="s">
        <v>176</v>
      </c>
      <c r="DI190" s="373"/>
      <c r="DJ190" s="373"/>
      <c r="DK190" s="374">
        <f t="shared" si="85"/>
        <v>0</v>
      </c>
      <c r="DL190" s="373"/>
      <c r="DM190" s="373"/>
      <c r="DN190" s="374">
        <f t="shared" si="66"/>
        <v>0</v>
      </c>
      <c r="DO190" s="368"/>
      <c r="DP190" s="371" t="str">
        <f t="shared" si="76"/>
        <v/>
      </c>
      <c r="DQ190" s="374">
        <f t="shared" si="77"/>
        <v>0</v>
      </c>
      <c r="DR190" s="374">
        <f t="shared" si="67"/>
        <v>0</v>
      </c>
      <c r="DS190" s="374">
        <f t="shared" si="68"/>
        <v>0</v>
      </c>
      <c r="DT190" s="374">
        <f t="shared" si="78"/>
        <v>0</v>
      </c>
      <c r="DU190" s="374">
        <f t="shared" si="79"/>
        <v>0</v>
      </c>
      <c r="DV190" s="374">
        <f>Deduct_dependent * COUNTIFS(Part_8!$A:$A, $EV190)</f>
        <v>0</v>
      </c>
      <c r="DW190" s="374">
        <f t="shared" si="69"/>
        <v>0</v>
      </c>
      <c r="DX190" s="374">
        <f t="shared" si="70"/>
        <v>0</v>
      </c>
      <c r="DY190" s="374">
        <f t="shared" si="71"/>
        <v>0</v>
      </c>
      <c r="DZ190" s="374">
        <f t="shared" si="72"/>
        <v>0</v>
      </c>
      <c r="EA190" s="373"/>
      <c r="EB190" s="373"/>
      <c r="EC190" s="373"/>
      <c r="ED190" s="374" t="str">
        <f t="shared" si="80"/>
        <v/>
      </c>
      <c r="EE190" s="374"/>
      <c r="EF190" s="374" t="str">
        <f>IF(AND($AN190 = "", $AO190 = "", $AP190 = "", $AQ190 = "", $AR190 = "", $AS190 = "", $AT190 = "", $AU190 = "", $AV190 = "", $AW190 = "", $AX190 = "", $AY190 = "", $AZ190 = "", $BA190 = "", $BB190 = "",
$BD190= "", $BE190 = "", $BF190 = "", $BG190 = "", $BH190 = "", $BI190 = "", $BJ190 = "", $BK190 = "", $BL190 = "", $BM190 = "", $BN190 = "", $BO190 = "", $BP190 = "", $BQ190 = "", $BR190 = ""), "",
IF($DZ190 &lt;= Claim_for_Reimbursement_CAT!$F$24, Claim_for_Reimbursement_CAT!$H$24,
IF(AND($DZ190 &gt;= Claim_for_Reimbursement_CAT!$D$25, $DZ190 &lt;= Claim_for_Reimbursement_CAT!$F$25), Claim_for_Reimbursement_CAT!$H$25,
IF(AND($DZ190 &gt;= Claim_for_Reimbursement_CAT!$D$26, $DZ190 &lt;= Claim_for_Reimbursement_CAT!$F$26), Claim_for_Reimbursement_CAT!$H$26,
IF(AND($DZ190 &gt;= Claim_for_Reimbursement_CAT!$D$27, $DZ190 &lt;= Claim_for_Reimbursement_CAT!$F$27), Claim_for_Reimbursement_CAT!$H$27,
IF(AND($DZ190 &gt;= Claim_for_Reimbursement_CAT!$D$28, $DZ190 &lt;= Claim_for_Reimbursement_CAT!$F$28), Claim_for_Reimbursement_CAT!$H$28,
IF(AND($DZ190 &gt;= Claim_for_Reimbursement_CAT!$D$29, $DZ190 &lt;= Claim_for_Reimbursement_CAT!$F$29), Claim_for_Reimbursement_CAT!$H$29,
IF(AND($DZ190 &gt;= Claim_for_Reimbursement_CAT!$D$30, $DZ190 &lt;= Claim_for_Reimbursement_CAT!$F$30), Claim_for_Reimbursement_CAT!$H$30,
IF(AND($DZ190 &gt;= Claim_for_Reimbursement_CAT!$D$31, $DZ190 &lt;= Claim_for_Reimbursement_CAT!$F$31), Claim_for_Reimbursement_CAT!$H$31,
IF(AND($DZ190 &gt;= Claim_for_Reimbursement_CAT!$D$32, $DZ190 &lt;= Claim_for_Reimbursement_CAT!$F$32), Claim_for_Reimbursement_CAT!$H$32,
IF(AND($DZ190 &gt;= Claim_for_Reimbursement_CAT!$D$33, $DZ190 &lt;= Claim_for_Reimbursement_CAT!$F$33), Claim_for_Reimbursement_CAT!$H$33,
IF(AND($DZ190 &gt;= Claim_for_Reimbursement_CAT!$D$34, $DZ190 &lt;= Claim_for_Reimbursement_CAT!$F$34), Claim_for_Reimbursement_CAT!$H$34, Claim_for_Reimbursement_CAT!$H$35))))))))))))</f>
        <v/>
      </c>
      <c r="EG190" s="373"/>
      <c r="EH190" s="373"/>
      <c r="EI190" s="373"/>
      <c r="EJ190" s="373"/>
      <c r="EK190" s="373"/>
      <c r="EL190" s="368"/>
      <c r="EM190" s="373"/>
      <c r="EN190" s="373"/>
      <c r="ES190" s="376" t="str">
        <f t="shared" si="73"/>
        <v/>
      </c>
      <c r="ET190" s="377" t="str">
        <f t="shared" si="81"/>
        <v xml:space="preserve">    </v>
      </c>
      <c r="EU190" s="377" t="str">
        <f t="shared" si="82"/>
        <v/>
      </c>
      <c r="EV190" s="377" t="str">
        <f t="shared" si="83"/>
        <v xml:space="preserve">185   </v>
      </c>
      <c r="EW190" s="378" t="str">
        <f>IF($H190 = "", "",
IF(OR($H190 = Lists_and_controls!$AO$9, $H190 = Lists_and_controls!$AO$11, $H190 = Lists_and_controls!$AO$14, $H190 = Lists_and_controls!$AO$16), MAX(Day_30),
IF(OR($H190 = Lists_and_controls!$AO$6, $H190 = Lists_and_controls!$AO$8, $H190 = Lists_and_controls!$AO$10, $H190 = Lists_and_controls!$AO$12, $H190 = Lists_and_controls!$AO$13, $H190 = Lists_and_controls!$AO$15, $H190 = Lists_and_controls!$AO$17), MAX(Day_31),
IF($H190 = Lists_and_controls!$AO$7, IF(INDEX(Leap_Year_YN, MATCH($G190, Year_2, 0)) = 1, MAX(Day_Feb_LY), MAX(Day_Feb) )))))</f>
        <v/>
      </c>
      <c r="EX190" s="377" t="str">
        <f t="shared" si="84"/>
        <v xml:space="preserve">  </v>
      </c>
      <c r="EY190" s="378"/>
    </row>
    <row r="191" spans="1:155" s="321" customFormat="1" ht="14" hidden="1" x14ac:dyDescent="0.3">
      <c r="A191" s="367">
        <v>186</v>
      </c>
      <c r="B191" s="368"/>
      <c r="C191" s="368"/>
      <c r="D191" s="368"/>
      <c r="E191" s="368"/>
      <c r="F191" s="368"/>
      <c r="G191" s="368"/>
      <c r="H191" s="368"/>
      <c r="I191" s="368"/>
      <c r="J191" s="369" t="str">
        <f t="shared" si="60"/>
        <v/>
      </c>
      <c r="K191" s="370" t="str">
        <f t="shared" si="61"/>
        <v/>
      </c>
      <c r="L191" s="368"/>
      <c r="M191" s="368"/>
      <c r="N191" s="368"/>
      <c r="O191" s="368"/>
      <c r="P191" s="368"/>
      <c r="Q191" s="368"/>
      <c r="R191" s="368"/>
      <c r="S191" s="371" t="str">
        <f t="shared" si="74"/>
        <v/>
      </c>
      <c r="T191" s="368"/>
      <c r="U191" s="368"/>
      <c r="V191" s="372"/>
      <c r="W191" s="372"/>
      <c r="X191" s="368"/>
      <c r="Y191" s="372"/>
      <c r="Z191" s="368"/>
      <c r="AA191" s="368"/>
      <c r="AB191" s="368"/>
      <c r="AC191" s="368"/>
      <c r="AD191" s="368"/>
      <c r="AE191" s="368"/>
      <c r="AF191" s="368"/>
      <c r="AG191" s="368"/>
      <c r="AH191" s="368"/>
      <c r="AI191" s="368"/>
      <c r="AJ191" s="368"/>
      <c r="AK191" s="373"/>
      <c r="AL191" s="368"/>
      <c r="AM191" s="373"/>
      <c r="AN191" s="373"/>
      <c r="AO191" s="373"/>
      <c r="AP191" s="373"/>
      <c r="AQ191" s="373"/>
      <c r="AR191" s="373"/>
      <c r="AS191" s="373"/>
      <c r="AT191" s="373"/>
      <c r="AU191" s="373"/>
      <c r="AV191" s="373"/>
      <c r="AW191" s="373"/>
      <c r="AX191" s="373"/>
      <c r="AY191" s="373"/>
      <c r="AZ191" s="373"/>
      <c r="BA191" s="373"/>
      <c r="BB191" s="373"/>
      <c r="BC191" s="374">
        <f t="shared" si="75"/>
        <v>0</v>
      </c>
      <c r="BD191" s="373"/>
      <c r="BE191" s="373"/>
      <c r="BF191" s="373"/>
      <c r="BG191" s="373"/>
      <c r="BH191" s="373"/>
      <c r="BI191" s="373"/>
      <c r="BJ191" s="373"/>
      <c r="BK191" s="373"/>
      <c r="BL191" s="373"/>
      <c r="BM191" s="373"/>
      <c r="BN191" s="373"/>
      <c r="BO191" s="373"/>
      <c r="BP191" s="373"/>
      <c r="BQ191" s="373"/>
      <c r="BR191" s="373"/>
      <c r="BS191" s="374">
        <f t="shared" si="62"/>
        <v>0</v>
      </c>
      <c r="BT191" s="374">
        <f t="shared" si="87"/>
        <v>0</v>
      </c>
      <c r="BU191" s="374">
        <f t="shared" si="87"/>
        <v>0</v>
      </c>
      <c r="BV191" s="374">
        <f t="shared" si="87"/>
        <v>0</v>
      </c>
      <c r="BW191" s="374">
        <f t="shared" si="87"/>
        <v>0</v>
      </c>
      <c r="BX191" s="374">
        <f t="shared" si="87"/>
        <v>0</v>
      </c>
      <c r="BY191" s="374">
        <f t="shared" si="87"/>
        <v>0</v>
      </c>
      <c r="BZ191" s="374">
        <f t="shared" si="87"/>
        <v>0</v>
      </c>
      <c r="CA191" s="374">
        <f t="shared" si="87"/>
        <v>0</v>
      </c>
      <c r="CB191" s="374">
        <f t="shared" si="87"/>
        <v>0</v>
      </c>
      <c r="CC191" s="374">
        <f t="shared" si="87"/>
        <v>0</v>
      </c>
      <c r="CD191" s="374">
        <f t="shared" si="86"/>
        <v>0</v>
      </c>
      <c r="CE191" s="374">
        <f t="shared" si="86"/>
        <v>0</v>
      </c>
      <c r="CF191" s="374">
        <f t="shared" si="86"/>
        <v>0</v>
      </c>
      <c r="CG191" s="374">
        <f t="shared" si="63"/>
        <v>0</v>
      </c>
      <c r="CH191" s="374">
        <f t="shared" si="63"/>
        <v>0</v>
      </c>
      <c r="CI191" s="374">
        <f t="shared" si="63"/>
        <v>0</v>
      </c>
      <c r="CJ191" s="368"/>
      <c r="CK191" s="368"/>
      <c r="CL191" s="373"/>
      <c r="CM191" s="375"/>
      <c r="CN191" s="371" t="s">
        <v>176</v>
      </c>
      <c r="CO191" s="373"/>
      <c r="CP191" s="373"/>
      <c r="CQ191" s="374">
        <f t="shared" si="64"/>
        <v>0</v>
      </c>
      <c r="CR191" s="373"/>
      <c r="CS191" s="373"/>
      <c r="CT191" s="374">
        <f t="shared" si="65"/>
        <v>0</v>
      </c>
      <c r="CU191" s="375"/>
      <c r="CV191" s="368"/>
      <c r="CW191" s="368"/>
      <c r="CX191" s="368"/>
      <c r="CY191" s="368"/>
      <c r="CZ191" s="368"/>
      <c r="DA191" s="368"/>
      <c r="DB191" s="368"/>
      <c r="DC191" s="368"/>
      <c r="DD191" s="368"/>
      <c r="DE191" s="368"/>
      <c r="DF191" s="368"/>
      <c r="DG191" s="375"/>
      <c r="DH191" s="371" t="s">
        <v>176</v>
      </c>
      <c r="DI191" s="373"/>
      <c r="DJ191" s="373"/>
      <c r="DK191" s="374">
        <f t="shared" si="85"/>
        <v>0</v>
      </c>
      <c r="DL191" s="373"/>
      <c r="DM191" s="373"/>
      <c r="DN191" s="374">
        <f t="shared" si="66"/>
        <v>0</v>
      </c>
      <c r="DO191" s="368"/>
      <c r="DP191" s="371" t="str">
        <f t="shared" si="76"/>
        <v/>
      </c>
      <c r="DQ191" s="374">
        <f t="shared" si="77"/>
        <v>0</v>
      </c>
      <c r="DR191" s="374">
        <f t="shared" si="67"/>
        <v>0</v>
      </c>
      <c r="DS191" s="374">
        <f t="shared" si="68"/>
        <v>0</v>
      </c>
      <c r="DT191" s="374">
        <f t="shared" si="78"/>
        <v>0</v>
      </c>
      <c r="DU191" s="374">
        <f t="shared" si="79"/>
        <v>0</v>
      </c>
      <c r="DV191" s="374">
        <f>Deduct_dependent * COUNTIFS(Part_8!$A:$A, $EV191)</f>
        <v>0</v>
      </c>
      <c r="DW191" s="374">
        <f t="shared" si="69"/>
        <v>0</v>
      </c>
      <c r="DX191" s="374">
        <f t="shared" si="70"/>
        <v>0</v>
      </c>
      <c r="DY191" s="374">
        <f t="shared" si="71"/>
        <v>0</v>
      </c>
      <c r="DZ191" s="374">
        <f t="shared" si="72"/>
        <v>0</v>
      </c>
      <c r="EA191" s="373"/>
      <c r="EB191" s="373"/>
      <c r="EC191" s="373"/>
      <c r="ED191" s="374" t="str">
        <f t="shared" si="80"/>
        <v/>
      </c>
      <c r="EE191" s="374"/>
      <c r="EF191" s="374" t="str">
        <f>IF(AND($AN191 = "", $AO191 = "", $AP191 = "", $AQ191 = "", $AR191 = "", $AS191 = "", $AT191 = "", $AU191 = "", $AV191 = "", $AW191 = "", $AX191 = "", $AY191 = "", $AZ191 = "", $BA191 = "", $BB191 = "",
$BD191= "", $BE191 = "", $BF191 = "", $BG191 = "", $BH191 = "", $BI191 = "", $BJ191 = "", $BK191 = "", $BL191 = "", $BM191 = "", $BN191 = "", $BO191 = "", $BP191 = "", $BQ191 = "", $BR191 = ""), "",
IF($DZ191 &lt;= Claim_for_Reimbursement_CAT!$F$24, Claim_for_Reimbursement_CAT!$H$24,
IF(AND($DZ191 &gt;= Claim_for_Reimbursement_CAT!$D$25, $DZ191 &lt;= Claim_for_Reimbursement_CAT!$F$25), Claim_for_Reimbursement_CAT!$H$25,
IF(AND($DZ191 &gt;= Claim_for_Reimbursement_CAT!$D$26, $DZ191 &lt;= Claim_for_Reimbursement_CAT!$F$26), Claim_for_Reimbursement_CAT!$H$26,
IF(AND($DZ191 &gt;= Claim_for_Reimbursement_CAT!$D$27, $DZ191 &lt;= Claim_for_Reimbursement_CAT!$F$27), Claim_for_Reimbursement_CAT!$H$27,
IF(AND($DZ191 &gt;= Claim_for_Reimbursement_CAT!$D$28, $DZ191 &lt;= Claim_for_Reimbursement_CAT!$F$28), Claim_for_Reimbursement_CAT!$H$28,
IF(AND($DZ191 &gt;= Claim_for_Reimbursement_CAT!$D$29, $DZ191 &lt;= Claim_for_Reimbursement_CAT!$F$29), Claim_for_Reimbursement_CAT!$H$29,
IF(AND($DZ191 &gt;= Claim_for_Reimbursement_CAT!$D$30, $DZ191 &lt;= Claim_for_Reimbursement_CAT!$F$30), Claim_for_Reimbursement_CAT!$H$30,
IF(AND($DZ191 &gt;= Claim_for_Reimbursement_CAT!$D$31, $DZ191 &lt;= Claim_for_Reimbursement_CAT!$F$31), Claim_for_Reimbursement_CAT!$H$31,
IF(AND($DZ191 &gt;= Claim_for_Reimbursement_CAT!$D$32, $DZ191 &lt;= Claim_for_Reimbursement_CAT!$F$32), Claim_for_Reimbursement_CAT!$H$32,
IF(AND($DZ191 &gt;= Claim_for_Reimbursement_CAT!$D$33, $DZ191 &lt;= Claim_for_Reimbursement_CAT!$F$33), Claim_for_Reimbursement_CAT!$H$33,
IF(AND($DZ191 &gt;= Claim_for_Reimbursement_CAT!$D$34, $DZ191 &lt;= Claim_for_Reimbursement_CAT!$F$34), Claim_for_Reimbursement_CAT!$H$34, Claim_for_Reimbursement_CAT!$H$35))))))))))))</f>
        <v/>
      </c>
      <c r="EG191" s="373"/>
      <c r="EH191" s="373"/>
      <c r="EI191" s="373"/>
      <c r="EJ191" s="373"/>
      <c r="EK191" s="373"/>
      <c r="EL191" s="368"/>
      <c r="EM191" s="373"/>
      <c r="EN191" s="373"/>
      <c r="ES191" s="376" t="str">
        <f t="shared" si="73"/>
        <v/>
      </c>
      <c r="ET191" s="377" t="str">
        <f t="shared" si="81"/>
        <v xml:space="preserve">    </v>
      </c>
      <c r="EU191" s="377" t="str">
        <f t="shared" si="82"/>
        <v/>
      </c>
      <c r="EV191" s="377" t="str">
        <f t="shared" si="83"/>
        <v xml:space="preserve">186   </v>
      </c>
      <c r="EW191" s="378" t="str">
        <f>IF($H191 = "", "",
IF(OR($H191 = Lists_and_controls!$AO$9, $H191 = Lists_and_controls!$AO$11, $H191 = Lists_and_controls!$AO$14, $H191 = Lists_and_controls!$AO$16), MAX(Day_30),
IF(OR($H191 = Lists_and_controls!$AO$6, $H191 = Lists_and_controls!$AO$8, $H191 = Lists_and_controls!$AO$10, $H191 = Lists_and_controls!$AO$12, $H191 = Lists_and_controls!$AO$13, $H191 = Lists_and_controls!$AO$15, $H191 = Lists_and_controls!$AO$17), MAX(Day_31),
IF($H191 = Lists_and_controls!$AO$7, IF(INDEX(Leap_Year_YN, MATCH($G191, Year_2, 0)) = 1, MAX(Day_Feb_LY), MAX(Day_Feb) )))))</f>
        <v/>
      </c>
      <c r="EX191" s="377" t="str">
        <f t="shared" si="84"/>
        <v xml:space="preserve">  </v>
      </c>
      <c r="EY191" s="378"/>
    </row>
    <row r="192" spans="1:155" s="321" customFormat="1" ht="14" hidden="1" x14ac:dyDescent="0.3">
      <c r="A192" s="367">
        <v>187</v>
      </c>
      <c r="B192" s="368"/>
      <c r="C192" s="368"/>
      <c r="D192" s="368"/>
      <c r="E192" s="368"/>
      <c r="F192" s="368"/>
      <c r="G192" s="368"/>
      <c r="H192" s="368"/>
      <c r="I192" s="368"/>
      <c r="J192" s="369" t="str">
        <f t="shared" si="60"/>
        <v/>
      </c>
      <c r="K192" s="370" t="str">
        <f t="shared" si="61"/>
        <v/>
      </c>
      <c r="L192" s="368"/>
      <c r="M192" s="368"/>
      <c r="N192" s="368"/>
      <c r="O192" s="368"/>
      <c r="P192" s="368"/>
      <c r="Q192" s="368"/>
      <c r="R192" s="368"/>
      <c r="S192" s="371" t="str">
        <f t="shared" si="74"/>
        <v/>
      </c>
      <c r="T192" s="368"/>
      <c r="U192" s="368"/>
      <c r="V192" s="372"/>
      <c r="W192" s="372"/>
      <c r="X192" s="368"/>
      <c r="Y192" s="372"/>
      <c r="Z192" s="368"/>
      <c r="AA192" s="368"/>
      <c r="AB192" s="368"/>
      <c r="AC192" s="368"/>
      <c r="AD192" s="368"/>
      <c r="AE192" s="368"/>
      <c r="AF192" s="368"/>
      <c r="AG192" s="368"/>
      <c r="AH192" s="368"/>
      <c r="AI192" s="368"/>
      <c r="AJ192" s="368"/>
      <c r="AK192" s="373"/>
      <c r="AL192" s="368"/>
      <c r="AM192" s="373"/>
      <c r="AN192" s="373"/>
      <c r="AO192" s="373"/>
      <c r="AP192" s="373"/>
      <c r="AQ192" s="373"/>
      <c r="AR192" s="373"/>
      <c r="AS192" s="373"/>
      <c r="AT192" s="373"/>
      <c r="AU192" s="373"/>
      <c r="AV192" s="373"/>
      <c r="AW192" s="373"/>
      <c r="AX192" s="373"/>
      <c r="AY192" s="373"/>
      <c r="AZ192" s="373"/>
      <c r="BA192" s="373"/>
      <c r="BB192" s="373"/>
      <c r="BC192" s="374">
        <f t="shared" si="75"/>
        <v>0</v>
      </c>
      <c r="BD192" s="373"/>
      <c r="BE192" s="373"/>
      <c r="BF192" s="373"/>
      <c r="BG192" s="373"/>
      <c r="BH192" s="373"/>
      <c r="BI192" s="373"/>
      <c r="BJ192" s="373"/>
      <c r="BK192" s="373"/>
      <c r="BL192" s="373"/>
      <c r="BM192" s="373"/>
      <c r="BN192" s="373"/>
      <c r="BO192" s="373"/>
      <c r="BP192" s="373"/>
      <c r="BQ192" s="373"/>
      <c r="BR192" s="373"/>
      <c r="BS192" s="374">
        <f t="shared" si="62"/>
        <v>0</v>
      </c>
      <c r="BT192" s="374">
        <f t="shared" si="87"/>
        <v>0</v>
      </c>
      <c r="BU192" s="374">
        <f t="shared" si="87"/>
        <v>0</v>
      </c>
      <c r="BV192" s="374">
        <f t="shared" si="87"/>
        <v>0</v>
      </c>
      <c r="BW192" s="374">
        <f t="shared" si="87"/>
        <v>0</v>
      </c>
      <c r="BX192" s="374">
        <f t="shared" si="87"/>
        <v>0</v>
      </c>
      <c r="BY192" s="374">
        <f t="shared" si="87"/>
        <v>0</v>
      </c>
      <c r="BZ192" s="374">
        <f t="shared" si="87"/>
        <v>0</v>
      </c>
      <c r="CA192" s="374">
        <f t="shared" si="87"/>
        <v>0</v>
      </c>
      <c r="CB192" s="374">
        <f t="shared" si="87"/>
        <v>0</v>
      </c>
      <c r="CC192" s="374">
        <f t="shared" si="87"/>
        <v>0</v>
      </c>
      <c r="CD192" s="374">
        <f t="shared" si="86"/>
        <v>0</v>
      </c>
      <c r="CE192" s="374">
        <f t="shared" si="86"/>
        <v>0</v>
      </c>
      <c r="CF192" s="374">
        <f t="shared" si="86"/>
        <v>0</v>
      </c>
      <c r="CG192" s="374">
        <f t="shared" si="63"/>
        <v>0</v>
      </c>
      <c r="CH192" s="374">
        <f t="shared" si="63"/>
        <v>0</v>
      </c>
      <c r="CI192" s="374">
        <f t="shared" si="63"/>
        <v>0</v>
      </c>
      <c r="CJ192" s="368"/>
      <c r="CK192" s="368"/>
      <c r="CL192" s="373"/>
      <c r="CM192" s="375"/>
      <c r="CN192" s="371" t="s">
        <v>176</v>
      </c>
      <c r="CO192" s="373"/>
      <c r="CP192" s="373"/>
      <c r="CQ192" s="374">
        <f t="shared" si="64"/>
        <v>0</v>
      </c>
      <c r="CR192" s="373"/>
      <c r="CS192" s="373"/>
      <c r="CT192" s="374">
        <f t="shared" si="65"/>
        <v>0</v>
      </c>
      <c r="CU192" s="375"/>
      <c r="CV192" s="368"/>
      <c r="CW192" s="368"/>
      <c r="CX192" s="368"/>
      <c r="CY192" s="368"/>
      <c r="CZ192" s="368"/>
      <c r="DA192" s="368"/>
      <c r="DB192" s="368"/>
      <c r="DC192" s="368"/>
      <c r="DD192" s="368"/>
      <c r="DE192" s="368"/>
      <c r="DF192" s="368"/>
      <c r="DG192" s="375"/>
      <c r="DH192" s="371" t="s">
        <v>176</v>
      </c>
      <c r="DI192" s="373"/>
      <c r="DJ192" s="373"/>
      <c r="DK192" s="374">
        <f t="shared" si="85"/>
        <v>0</v>
      </c>
      <c r="DL192" s="373"/>
      <c r="DM192" s="373"/>
      <c r="DN192" s="374">
        <f t="shared" si="66"/>
        <v>0</v>
      </c>
      <c r="DO192" s="368"/>
      <c r="DP192" s="371" t="str">
        <f t="shared" si="76"/>
        <v/>
      </c>
      <c r="DQ192" s="374">
        <f t="shared" si="77"/>
        <v>0</v>
      </c>
      <c r="DR192" s="374">
        <f t="shared" si="67"/>
        <v>0</v>
      </c>
      <c r="DS192" s="374">
        <f t="shared" si="68"/>
        <v>0</v>
      </c>
      <c r="DT192" s="374">
        <f t="shared" si="78"/>
        <v>0</v>
      </c>
      <c r="DU192" s="374">
        <f t="shared" si="79"/>
        <v>0</v>
      </c>
      <c r="DV192" s="374">
        <f>Deduct_dependent * COUNTIFS(Part_8!$A:$A, $EV192)</f>
        <v>0</v>
      </c>
      <c r="DW192" s="374">
        <f t="shared" si="69"/>
        <v>0</v>
      </c>
      <c r="DX192" s="374">
        <f t="shared" si="70"/>
        <v>0</v>
      </c>
      <c r="DY192" s="374">
        <f t="shared" si="71"/>
        <v>0</v>
      </c>
      <c r="DZ192" s="374">
        <f t="shared" si="72"/>
        <v>0</v>
      </c>
      <c r="EA192" s="373"/>
      <c r="EB192" s="373"/>
      <c r="EC192" s="373"/>
      <c r="ED192" s="374" t="str">
        <f t="shared" si="80"/>
        <v/>
      </c>
      <c r="EE192" s="374"/>
      <c r="EF192" s="374" t="str">
        <f>IF(AND($AN192 = "", $AO192 = "", $AP192 = "", $AQ192 = "", $AR192 = "", $AS192 = "", $AT192 = "", $AU192 = "", $AV192 = "", $AW192 = "", $AX192 = "", $AY192 = "", $AZ192 = "", $BA192 = "", $BB192 = "",
$BD192= "", $BE192 = "", $BF192 = "", $BG192 = "", $BH192 = "", $BI192 = "", $BJ192 = "", $BK192 = "", $BL192 = "", $BM192 = "", $BN192 = "", $BO192 = "", $BP192 = "", $BQ192 = "", $BR192 = ""), "",
IF($DZ192 &lt;= Claim_for_Reimbursement_CAT!$F$24, Claim_for_Reimbursement_CAT!$H$24,
IF(AND($DZ192 &gt;= Claim_for_Reimbursement_CAT!$D$25, $DZ192 &lt;= Claim_for_Reimbursement_CAT!$F$25), Claim_for_Reimbursement_CAT!$H$25,
IF(AND($DZ192 &gt;= Claim_for_Reimbursement_CAT!$D$26, $DZ192 &lt;= Claim_for_Reimbursement_CAT!$F$26), Claim_for_Reimbursement_CAT!$H$26,
IF(AND($DZ192 &gt;= Claim_for_Reimbursement_CAT!$D$27, $DZ192 &lt;= Claim_for_Reimbursement_CAT!$F$27), Claim_for_Reimbursement_CAT!$H$27,
IF(AND($DZ192 &gt;= Claim_for_Reimbursement_CAT!$D$28, $DZ192 &lt;= Claim_for_Reimbursement_CAT!$F$28), Claim_for_Reimbursement_CAT!$H$28,
IF(AND($DZ192 &gt;= Claim_for_Reimbursement_CAT!$D$29, $DZ192 &lt;= Claim_for_Reimbursement_CAT!$F$29), Claim_for_Reimbursement_CAT!$H$29,
IF(AND($DZ192 &gt;= Claim_for_Reimbursement_CAT!$D$30, $DZ192 &lt;= Claim_for_Reimbursement_CAT!$F$30), Claim_for_Reimbursement_CAT!$H$30,
IF(AND($DZ192 &gt;= Claim_for_Reimbursement_CAT!$D$31, $DZ192 &lt;= Claim_for_Reimbursement_CAT!$F$31), Claim_for_Reimbursement_CAT!$H$31,
IF(AND($DZ192 &gt;= Claim_for_Reimbursement_CAT!$D$32, $DZ192 &lt;= Claim_for_Reimbursement_CAT!$F$32), Claim_for_Reimbursement_CAT!$H$32,
IF(AND($DZ192 &gt;= Claim_for_Reimbursement_CAT!$D$33, $DZ192 &lt;= Claim_for_Reimbursement_CAT!$F$33), Claim_for_Reimbursement_CAT!$H$33,
IF(AND($DZ192 &gt;= Claim_for_Reimbursement_CAT!$D$34, $DZ192 &lt;= Claim_for_Reimbursement_CAT!$F$34), Claim_for_Reimbursement_CAT!$H$34, Claim_for_Reimbursement_CAT!$H$35))))))))))))</f>
        <v/>
      </c>
      <c r="EG192" s="373"/>
      <c r="EH192" s="373"/>
      <c r="EI192" s="373"/>
      <c r="EJ192" s="373"/>
      <c r="EK192" s="373"/>
      <c r="EL192" s="368"/>
      <c r="EM192" s="373"/>
      <c r="EN192" s="373"/>
      <c r="ES192" s="376" t="str">
        <f t="shared" si="73"/>
        <v/>
      </c>
      <c r="ET192" s="377" t="str">
        <f t="shared" si="81"/>
        <v xml:space="preserve">    </v>
      </c>
      <c r="EU192" s="377" t="str">
        <f t="shared" si="82"/>
        <v/>
      </c>
      <c r="EV192" s="377" t="str">
        <f t="shared" si="83"/>
        <v xml:space="preserve">187   </v>
      </c>
      <c r="EW192" s="378" t="str">
        <f>IF($H192 = "", "",
IF(OR($H192 = Lists_and_controls!$AO$9, $H192 = Lists_and_controls!$AO$11, $H192 = Lists_and_controls!$AO$14, $H192 = Lists_and_controls!$AO$16), MAX(Day_30),
IF(OR($H192 = Lists_and_controls!$AO$6, $H192 = Lists_and_controls!$AO$8, $H192 = Lists_and_controls!$AO$10, $H192 = Lists_and_controls!$AO$12, $H192 = Lists_and_controls!$AO$13, $H192 = Lists_and_controls!$AO$15, $H192 = Lists_and_controls!$AO$17), MAX(Day_31),
IF($H192 = Lists_and_controls!$AO$7, IF(INDEX(Leap_Year_YN, MATCH($G192, Year_2, 0)) = 1, MAX(Day_Feb_LY), MAX(Day_Feb) )))))</f>
        <v/>
      </c>
      <c r="EX192" s="377" t="str">
        <f t="shared" si="84"/>
        <v xml:space="preserve">  </v>
      </c>
      <c r="EY192" s="378"/>
    </row>
    <row r="193" spans="1:155" s="321" customFormat="1" ht="14" hidden="1" x14ac:dyDescent="0.3">
      <c r="A193" s="367">
        <v>188</v>
      </c>
      <c r="B193" s="368"/>
      <c r="C193" s="368"/>
      <c r="D193" s="368"/>
      <c r="E193" s="368"/>
      <c r="F193" s="368"/>
      <c r="G193" s="368"/>
      <c r="H193" s="368"/>
      <c r="I193" s="368"/>
      <c r="J193" s="369" t="str">
        <f t="shared" si="60"/>
        <v/>
      </c>
      <c r="K193" s="370" t="str">
        <f t="shared" si="61"/>
        <v/>
      </c>
      <c r="L193" s="368"/>
      <c r="M193" s="368"/>
      <c r="N193" s="368"/>
      <c r="O193" s="368"/>
      <c r="P193" s="368"/>
      <c r="Q193" s="368"/>
      <c r="R193" s="368"/>
      <c r="S193" s="371" t="str">
        <f t="shared" si="74"/>
        <v/>
      </c>
      <c r="T193" s="368"/>
      <c r="U193" s="368"/>
      <c r="V193" s="372"/>
      <c r="W193" s="372"/>
      <c r="X193" s="368"/>
      <c r="Y193" s="372"/>
      <c r="Z193" s="368"/>
      <c r="AA193" s="368"/>
      <c r="AB193" s="368"/>
      <c r="AC193" s="368"/>
      <c r="AD193" s="368"/>
      <c r="AE193" s="368"/>
      <c r="AF193" s="368"/>
      <c r="AG193" s="368"/>
      <c r="AH193" s="368"/>
      <c r="AI193" s="368"/>
      <c r="AJ193" s="368"/>
      <c r="AK193" s="373"/>
      <c r="AL193" s="368"/>
      <c r="AM193" s="373"/>
      <c r="AN193" s="373"/>
      <c r="AO193" s="373"/>
      <c r="AP193" s="373"/>
      <c r="AQ193" s="373"/>
      <c r="AR193" s="373"/>
      <c r="AS193" s="373"/>
      <c r="AT193" s="373"/>
      <c r="AU193" s="373"/>
      <c r="AV193" s="373"/>
      <c r="AW193" s="373"/>
      <c r="AX193" s="373"/>
      <c r="AY193" s="373"/>
      <c r="AZ193" s="373"/>
      <c r="BA193" s="373"/>
      <c r="BB193" s="373"/>
      <c r="BC193" s="374">
        <f t="shared" si="75"/>
        <v>0</v>
      </c>
      <c r="BD193" s="373"/>
      <c r="BE193" s="373"/>
      <c r="BF193" s="373"/>
      <c r="BG193" s="373"/>
      <c r="BH193" s="373"/>
      <c r="BI193" s="373"/>
      <c r="BJ193" s="373"/>
      <c r="BK193" s="373"/>
      <c r="BL193" s="373"/>
      <c r="BM193" s="373"/>
      <c r="BN193" s="373"/>
      <c r="BO193" s="373"/>
      <c r="BP193" s="373"/>
      <c r="BQ193" s="373"/>
      <c r="BR193" s="373"/>
      <c r="BS193" s="374">
        <f t="shared" si="62"/>
        <v>0</v>
      </c>
      <c r="BT193" s="374">
        <f t="shared" si="87"/>
        <v>0</v>
      </c>
      <c r="BU193" s="374">
        <f t="shared" si="87"/>
        <v>0</v>
      </c>
      <c r="BV193" s="374">
        <f t="shared" si="87"/>
        <v>0</v>
      </c>
      <c r="BW193" s="374">
        <f t="shared" si="87"/>
        <v>0</v>
      </c>
      <c r="BX193" s="374">
        <f t="shared" si="87"/>
        <v>0</v>
      </c>
      <c r="BY193" s="374">
        <f t="shared" ref="BY193:CF256" si="88" xml:space="preserve"> AS193 + BI193</f>
        <v>0</v>
      </c>
      <c r="BZ193" s="374">
        <f t="shared" si="88"/>
        <v>0</v>
      </c>
      <c r="CA193" s="374">
        <f t="shared" si="88"/>
        <v>0</v>
      </c>
      <c r="CB193" s="374">
        <f t="shared" si="88"/>
        <v>0</v>
      </c>
      <c r="CC193" s="374">
        <f t="shared" si="88"/>
        <v>0</v>
      </c>
      <c r="CD193" s="374">
        <f t="shared" si="86"/>
        <v>0</v>
      </c>
      <c r="CE193" s="374">
        <f t="shared" si="86"/>
        <v>0</v>
      </c>
      <c r="CF193" s="374">
        <f t="shared" si="86"/>
        <v>0</v>
      </c>
      <c r="CG193" s="374">
        <f t="shared" si="63"/>
        <v>0</v>
      </c>
      <c r="CH193" s="374">
        <f t="shared" si="63"/>
        <v>0</v>
      </c>
      <c r="CI193" s="374">
        <f t="shared" si="63"/>
        <v>0</v>
      </c>
      <c r="CJ193" s="368"/>
      <c r="CK193" s="368"/>
      <c r="CL193" s="373"/>
      <c r="CM193" s="375"/>
      <c r="CN193" s="371" t="s">
        <v>176</v>
      </c>
      <c r="CO193" s="373"/>
      <c r="CP193" s="373"/>
      <c r="CQ193" s="374">
        <f t="shared" si="64"/>
        <v>0</v>
      </c>
      <c r="CR193" s="373"/>
      <c r="CS193" s="373"/>
      <c r="CT193" s="374">
        <f t="shared" si="65"/>
        <v>0</v>
      </c>
      <c r="CU193" s="375"/>
      <c r="CV193" s="368"/>
      <c r="CW193" s="368"/>
      <c r="CX193" s="368"/>
      <c r="CY193" s="368"/>
      <c r="CZ193" s="368"/>
      <c r="DA193" s="368"/>
      <c r="DB193" s="368"/>
      <c r="DC193" s="368"/>
      <c r="DD193" s="368"/>
      <c r="DE193" s="368"/>
      <c r="DF193" s="368"/>
      <c r="DG193" s="375"/>
      <c r="DH193" s="371" t="s">
        <v>176</v>
      </c>
      <c r="DI193" s="373"/>
      <c r="DJ193" s="373"/>
      <c r="DK193" s="374">
        <f t="shared" si="85"/>
        <v>0</v>
      </c>
      <c r="DL193" s="373"/>
      <c r="DM193" s="373"/>
      <c r="DN193" s="374">
        <f t="shared" si="66"/>
        <v>0</v>
      </c>
      <c r="DO193" s="368"/>
      <c r="DP193" s="371" t="str">
        <f t="shared" si="76"/>
        <v/>
      </c>
      <c r="DQ193" s="374">
        <f t="shared" si="77"/>
        <v>0</v>
      </c>
      <c r="DR193" s="374">
        <f t="shared" si="67"/>
        <v>0</v>
      </c>
      <c r="DS193" s="374">
        <f t="shared" si="68"/>
        <v>0</v>
      </c>
      <c r="DT193" s="374">
        <f t="shared" si="78"/>
        <v>0</v>
      </c>
      <c r="DU193" s="374">
        <f t="shared" si="79"/>
        <v>0</v>
      </c>
      <c r="DV193" s="374">
        <f>Deduct_dependent * COUNTIFS(Part_8!$A:$A, $EV193)</f>
        <v>0</v>
      </c>
      <c r="DW193" s="374">
        <f t="shared" si="69"/>
        <v>0</v>
      </c>
      <c r="DX193" s="374">
        <f t="shared" si="70"/>
        <v>0</v>
      </c>
      <c r="DY193" s="374">
        <f t="shared" si="71"/>
        <v>0</v>
      </c>
      <c r="DZ193" s="374">
        <f t="shared" si="72"/>
        <v>0</v>
      </c>
      <c r="EA193" s="373"/>
      <c r="EB193" s="373"/>
      <c r="EC193" s="373"/>
      <c r="ED193" s="374" t="str">
        <f t="shared" si="80"/>
        <v/>
      </c>
      <c r="EE193" s="374"/>
      <c r="EF193" s="374" t="str">
        <f>IF(AND($AN193 = "", $AO193 = "", $AP193 = "", $AQ193 = "", $AR193 = "", $AS193 = "", $AT193 = "", $AU193 = "", $AV193 = "", $AW193 = "", $AX193 = "", $AY193 = "", $AZ193 = "", $BA193 = "", $BB193 = "",
$BD193= "", $BE193 = "", $BF193 = "", $BG193 = "", $BH193 = "", $BI193 = "", $BJ193 = "", $BK193 = "", $BL193 = "", $BM193 = "", $BN193 = "", $BO193 = "", $BP193 = "", $BQ193 = "", $BR193 = ""), "",
IF($DZ193 &lt;= Claim_for_Reimbursement_CAT!$F$24, Claim_for_Reimbursement_CAT!$H$24,
IF(AND($DZ193 &gt;= Claim_for_Reimbursement_CAT!$D$25, $DZ193 &lt;= Claim_for_Reimbursement_CAT!$F$25), Claim_for_Reimbursement_CAT!$H$25,
IF(AND($DZ193 &gt;= Claim_for_Reimbursement_CAT!$D$26, $DZ193 &lt;= Claim_for_Reimbursement_CAT!$F$26), Claim_for_Reimbursement_CAT!$H$26,
IF(AND($DZ193 &gt;= Claim_for_Reimbursement_CAT!$D$27, $DZ193 &lt;= Claim_for_Reimbursement_CAT!$F$27), Claim_for_Reimbursement_CAT!$H$27,
IF(AND($DZ193 &gt;= Claim_for_Reimbursement_CAT!$D$28, $DZ193 &lt;= Claim_for_Reimbursement_CAT!$F$28), Claim_for_Reimbursement_CAT!$H$28,
IF(AND($DZ193 &gt;= Claim_for_Reimbursement_CAT!$D$29, $DZ193 &lt;= Claim_for_Reimbursement_CAT!$F$29), Claim_for_Reimbursement_CAT!$H$29,
IF(AND($DZ193 &gt;= Claim_for_Reimbursement_CAT!$D$30, $DZ193 &lt;= Claim_for_Reimbursement_CAT!$F$30), Claim_for_Reimbursement_CAT!$H$30,
IF(AND($DZ193 &gt;= Claim_for_Reimbursement_CAT!$D$31, $DZ193 &lt;= Claim_for_Reimbursement_CAT!$F$31), Claim_for_Reimbursement_CAT!$H$31,
IF(AND($DZ193 &gt;= Claim_for_Reimbursement_CAT!$D$32, $DZ193 &lt;= Claim_for_Reimbursement_CAT!$F$32), Claim_for_Reimbursement_CAT!$H$32,
IF(AND($DZ193 &gt;= Claim_for_Reimbursement_CAT!$D$33, $DZ193 &lt;= Claim_for_Reimbursement_CAT!$F$33), Claim_for_Reimbursement_CAT!$H$33,
IF(AND($DZ193 &gt;= Claim_for_Reimbursement_CAT!$D$34, $DZ193 &lt;= Claim_for_Reimbursement_CAT!$F$34), Claim_for_Reimbursement_CAT!$H$34, Claim_for_Reimbursement_CAT!$H$35))))))))))))</f>
        <v/>
      </c>
      <c r="EG193" s="373"/>
      <c r="EH193" s="373"/>
      <c r="EI193" s="373"/>
      <c r="EJ193" s="373"/>
      <c r="EK193" s="373"/>
      <c r="EL193" s="368"/>
      <c r="EM193" s="373"/>
      <c r="EN193" s="373"/>
      <c r="ES193" s="376" t="str">
        <f t="shared" si="73"/>
        <v/>
      </c>
      <c r="ET193" s="377" t="str">
        <f t="shared" si="81"/>
        <v xml:space="preserve">    </v>
      </c>
      <c r="EU193" s="377" t="str">
        <f t="shared" si="82"/>
        <v/>
      </c>
      <c r="EV193" s="377" t="str">
        <f t="shared" si="83"/>
        <v xml:space="preserve">188   </v>
      </c>
      <c r="EW193" s="378" t="str">
        <f>IF($H193 = "", "",
IF(OR($H193 = Lists_and_controls!$AO$9, $H193 = Lists_and_controls!$AO$11, $H193 = Lists_and_controls!$AO$14, $H193 = Lists_and_controls!$AO$16), MAX(Day_30),
IF(OR($H193 = Lists_and_controls!$AO$6, $H193 = Lists_and_controls!$AO$8, $H193 = Lists_and_controls!$AO$10, $H193 = Lists_and_controls!$AO$12, $H193 = Lists_and_controls!$AO$13, $H193 = Lists_and_controls!$AO$15, $H193 = Lists_and_controls!$AO$17), MAX(Day_31),
IF($H193 = Lists_and_controls!$AO$7, IF(INDEX(Leap_Year_YN, MATCH($G193, Year_2, 0)) = 1, MAX(Day_Feb_LY), MAX(Day_Feb) )))))</f>
        <v/>
      </c>
      <c r="EX193" s="377" t="str">
        <f t="shared" si="84"/>
        <v xml:space="preserve">  </v>
      </c>
      <c r="EY193" s="378"/>
    </row>
    <row r="194" spans="1:155" s="321" customFormat="1" ht="14" hidden="1" x14ac:dyDescent="0.3">
      <c r="A194" s="367">
        <v>189</v>
      </c>
      <c r="B194" s="368"/>
      <c r="C194" s="368"/>
      <c r="D194" s="368"/>
      <c r="E194" s="368"/>
      <c r="F194" s="368"/>
      <c r="G194" s="368"/>
      <c r="H194" s="368"/>
      <c r="I194" s="368"/>
      <c r="J194" s="369" t="str">
        <f t="shared" si="60"/>
        <v/>
      </c>
      <c r="K194" s="370" t="str">
        <f t="shared" si="61"/>
        <v/>
      </c>
      <c r="L194" s="368"/>
      <c r="M194" s="368"/>
      <c r="N194" s="368"/>
      <c r="O194" s="368"/>
      <c r="P194" s="368"/>
      <c r="Q194" s="368"/>
      <c r="R194" s="368"/>
      <c r="S194" s="371" t="str">
        <f t="shared" si="74"/>
        <v/>
      </c>
      <c r="T194" s="368"/>
      <c r="U194" s="368"/>
      <c r="V194" s="372"/>
      <c r="W194" s="372"/>
      <c r="X194" s="368"/>
      <c r="Y194" s="372"/>
      <c r="Z194" s="368"/>
      <c r="AA194" s="368"/>
      <c r="AB194" s="368"/>
      <c r="AC194" s="368"/>
      <c r="AD194" s="368"/>
      <c r="AE194" s="368"/>
      <c r="AF194" s="368"/>
      <c r="AG194" s="368"/>
      <c r="AH194" s="368"/>
      <c r="AI194" s="368"/>
      <c r="AJ194" s="368"/>
      <c r="AK194" s="373"/>
      <c r="AL194" s="368"/>
      <c r="AM194" s="373"/>
      <c r="AN194" s="373"/>
      <c r="AO194" s="373"/>
      <c r="AP194" s="373"/>
      <c r="AQ194" s="373"/>
      <c r="AR194" s="373"/>
      <c r="AS194" s="373"/>
      <c r="AT194" s="373"/>
      <c r="AU194" s="373"/>
      <c r="AV194" s="373"/>
      <c r="AW194" s="373"/>
      <c r="AX194" s="373"/>
      <c r="AY194" s="373"/>
      <c r="AZ194" s="373"/>
      <c r="BA194" s="373"/>
      <c r="BB194" s="373"/>
      <c r="BC194" s="374">
        <f t="shared" si="75"/>
        <v>0</v>
      </c>
      <c r="BD194" s="373"/>
      <c r="BE194" s="373"/>
      <c r="BF194" s="373"/>
      <c r="BG194" s="373"/>
      <c r="BH194" s="373"/>
      <c r="BI194" s="373"/>
      <c r="BJ194" s="373"/>
      <c r="BK194" s="373"/>
      <c r="BL194" s="373"/>
      <c r="BM194" s="373"/>
      <c r="BN194" s="373"/>
      <c r="BO194" s="373"/>
      <c r="BP194" s="373"/>
      <c r="BQ194" s="373"/>
      <c r="BR194" s="373"/>
      <c r="BS194" s="374">
        <f t="shared" si="62"/>
        <v>0</v>
      </c>
      <c r="BT194" s="374">
        <f t="shared" ref="BT194:CD257" si="89" xml:space="preserve"> AN194 + BD194</f>
        <v>0</v>
      </c>
      <c r="BU194" s="374">
        <f t="shared" si="89"/>
        <v>0</v>
      </c>
      <c r="BV194" s="374">
        <f t="shared" si="89"/>
        <v>0</v>
      </c>
      <c r="BW194" s="374">
        <f t="shared" si="89"/>
        <v>0</v>
      </c>
      <c r="BX194" s="374">
        <f t="shared" si="89"/>
        <v>0</v>
      </c>
      <c r="BY194" s="374">
        <f t="shared" si="88"/>
        <v>0</v>
      </c>
      <c r="BZ194" s="374">
        <f t="shared" si="88"/>
        <v>0</v>
      </c>
      <c r="CA194" s="374">
        <f t="shared" si="88"/>
        <v>0</v>
      </c>
      <c r="CB194" s="374">
        <f t="shared" si="88"/>
        <v>0</v>
      </c>
      <c r="CC194" s="374">
        <f t="shared" si="88"/>
        <v>0</v>
      </c>
      <c r="CD194" s="374">
        <f t="shared" si="86"/>
        <v>0</v>
      </c>
      <c r="CE194" s="374">
        <f t="shared" si="86"/>
        <v>0</v>
      </c>
      <c r="CF194" s="374">
        <f t="shared" si="86"/>
        <v>0</v>
      </c>
      <c r="CG194" s="374">
        <f t="shared" si="63"/>
        <v>0</v>
      </c>
      <c r="CH194" s="374">
        <f t="shared" si="63"/>
        <v>0</v>
      </c>
      <c r="CI194" s="374">
        <f t="shared" si="63"/>
        <v>0</v>
      </c>
      <c r="CJ194" s="368"/>
      <c r="CK194" s="368"/>
      <c r="CL194" s="373"/>
      <c r="CM194" s="375"/>
      <c r="CN194" s="371" t="s">
        <v>176</v>
      </c>
      <c r="CO194" s="373"/>
      <c r="CP194" s="373"/>
      <c r="CQ194" s="374">
        <f t="shared" si="64"/>
        <v>0</v>
      </c>
      <c r="CR194" s="373"/>
      <c r="CS194" s="373"/>
      <c r="CT194" s="374">
        <f t="shared" si="65"/>
        <v>0</v>
      </c>
      <c r="CU194" s="375"/>
      <c r="CV194" s="368"/>
      <c r="CW194" s="368"/>
      <c r="CX194" s="368"/>
      <c r="CY194" s="368"/>
      <c r="CZ194" s="368"/>
      <c r="DA194" s="368"/>
      <c r="DB194" s="368"/>
      <c r="DC194" s="368"/>
      <c r="DD194" s="368"/>
      <c r="DE194" s="368"/>
      <c r="DF194" s="368"/>
      <c r="DG194" s="375"/>
      <c r="DH194" s="371" t="s">
        <v>176</v>
      </c>
      <c r="DI194" s="373"/>
      <c r="DJ194" s="373"/>
      <c r="DK194" s="374">
        <f t="shared" si="85"/>
        <v>0</v>
      </c>
      <c r="DL194" s="373"/>
      <c r="DM194" s="373"/>
      <c r="DN194" s="374">
        <f t="shared" si="66"/>
        <v>0</v>
      </c>
      <c r="DO194" s="368"/>
      <c r="DP194" s="371" t="str">
        <f t="shared" si="76"/>
        <v/>
      </c>
      <c r="DQ194" s="374">
        <f t="shared" si="77"/>
        <v>0</v>
      </c>
      <c r="DR194" s="374">
        <f t="shared" si="67"/>
        <v>0</v>
      </c>
      <c r="DS194" s="374">
        <f t="shared" si="68"/>
        <v>0</v>
      </c>
      <c r="DT194" s="374">
        <f t="shared" si="78"/>
        <v>0</v>
      </c>
      <c r="DU194" s="374">
        <f t="shared" si="79"/>
        <v>0</v>
      </c>
      <c r="DV194" s="374">
        <f>Deduct_dependent * COUNTIFS(Part_8!$A:$A, $EV194)</f>
        <v>0</v>
      </c>
      <c r="DW194" s="374">
        <f t="shared" si="69"/>
        <v>0</v>
      </c>
      <c r="DX194" s="374">
        <f t="shared" si="70"/>
        <v>0</v>
      </c>
      <c r="DY194" s="374">
        <f t="shared" si="71"/>
        <v>0</v>
      </c>
      <c r="DZ194" s="374">
        <f t="shared" si="72"/>
        <v>0</v>
      </c>
      <c r="EA194" s="373"/>
      <c r="EB194" s="373"/>
      <c r="EC194" s="373"/>
      <c r="ED194" s="374" t="str">
        <f t="shared" si="80"/>
        <v/>
      </c>
      <c r="EE194" s="374"/>
      <c r="EF194" s="374" t="str">
        <f>IF(AND($AN194 = "", $AO194 = "", $AP194 = "", $AQ194 = "", $AR194 = "", $AS194 = "", $AT194 = "", $AU194 = "", $AV194 = "", $AW194 = "", $AX194 = "", $AY194 = "", $AZ194 = "", $BA194 = "", $BB194 = "",
$BD194= "", $BE194 = "", $BF194 = "", $BG194 = "", $BH194 = "", $BI194 = "", $BJ194 = "", $BK194 = "", $BL194 = "", $BM194 = "", $BN194 = "", $BO194 = "", $BP194 = "", $BQ194 = "", $BR194 = ""), "",
IF($DZ194 &lt;= Claim_for_Reimbursement_CAT!$F$24, Claim_for_Reimbursement_CAT!$H$24,
IF(AND($DZ194 &gt;= Claim_for_Reimbursement_CAT!$D$25, $DZ194 &lt;= Claim_for_Reimbursement_CAT!$F$25), Claim_for_Reimbursement_CAT!$H$25,
IF(AND($DZ194 &gt;= Claim_for_Reimbursement_CAT!$D$26, $DZ194 &lt;= Claim_for_Reimbursement_CAT!$F$26), Claim_for_Reimbursement_CAT!$H$26,
IF(AND($DZ194 &gt;= Claim_for_Reimbursement_CAT!$D$27, $DZ194 &lt;= Claim_for_Reimbursement_CAT!$F$27), Claim_for_Reimbursement_CAT!$H$27,
IF(AND($DZ194 &gt;= Claim_for_Reimbursement_CAT!$D$28, $DZ194 &lt;= Claim_for_Reimbursement_CAT!$F$28), Claim_for_Reimbursement_CAT!$H$28,
IF(AND($DZ194 &gt;= Claim_for_Reimbursement_CAT!$D$29, $DZ194 &lt;= Claim_for_Reimbursement_CAT!$F$29), Claim_for_Reimbursement_CAT!$H$29,
IF(AND($DZ194 &gt;= Claim_for_Reimbursement_CAT!$D$30, $DZ194 &lt;= Claim_for_Reimbursement_CAT!$F$30), Claim_for_Reimbursement_CAT!$H$30,
IF(AND($DZ194 &gt;= Claim_for_Reimbursement_CAT!$D$31, $DZ194 &lt;= Claim_for_Reimbursement_CAT!$F$31), Claim_for_Reimbursement_CAT!$H$31,
IF(AND($DZ194 &gt;= Claim_for_Reimbursement_CAT!$D$32, $DZ194 &lt;= Claim_for_Reimbursement_CAT!$F$32), Claim_for_Reimbursement_CAT!$H$32,
IF(AND($DZ194 &gt;= Claim_for_Reimbursement_CAT!$D$33, $DZ194 &lt;= Claim_for_Reimbursement_CAT!$F$33), Claim_for_Reimbursement_CAT!$H$33,
IF(AND($DZ194 &gt;= Claim_for_Reimbursement_CAT!$D$34, $DZ194 &lt;= Claim_for_Reimbursement_CAT!$F$34), Claim_for_Reimbursement_CAT!$H$34, Claim_for_Reimbursement_CAT!$H$35))))))))))))</f>
        <v/>
      </c>
      <c r="EG194" s="373"/>
      <c r="EH194" s="373"/>
      <c r="EI194" s="373"/>
      <c r="EJ194" s="373"/>
      <c r="EK194" s="373"/>
      <c r="EL194" s="368"/>
      <c r="EM194" s="373"/>
      <c r="EN194" s="373"/>
      <c r="ES194" s="376" t="str">
        <f t="shared" si="73"/>
        <v/>
      </c>
      <c r="ET194" s="377" t="str">
        <f t="shared" si="81"/>
        <v xml:space="preserve">    </v>
      </c>
      <c r="EU194" s="377" t="str">
        <f t="shared" si="82"/>
        <v/>
      </c>
      <c r="EV194" s="377" t="str">
        <f t="shared" si="83"/>
        <v xml:space="preserve">189   </v>
      </c>
      <c r="EW194" s="378" t="str">
        <f>IF($H194 = "", "",
IF(OR($H194 = Lists_and_controls!$AO$9, $H194 = Lists_and_controls!$AO$11, $H194 = Lists_and_controls!$AO$14, $H194 = Lists_and_controls!$AO$16), MAX(Day_30),
IF(OR($H194 = Lists_and_controls!$AO$6, $H194 = Lists_and_controls!$AO$8, $H194 = Lists_and_controls!$AO$10, $H194 = Lists_and_controls!$AO$12, $H194 = Lists_and_controls!$AO$13, $H194 = Lists_and_controls!$AO$15, $H194 = Lists_and_controls!$AO$17), MAX(Day_31),
IF($H194 = Lists_and_controls!$AO$7, IF(INDEX(Leap_Year_YN, MATCH($G194, Year_2, 0)) = 1, MAX(Day_Feb_LY), MAX(Day_Feb) )))))</f>
        <v/>
      </c>
      <c r="EX194" s="377" t="str">
        <f t="shared" si="84"/>
        <v xml:space="preserve">  </v>
      </c>
      <c r="EY194" s="378"/>
    </row>
    <row r="195" spans="1:155" s="321" customFormat="1" ht="14" hidden="1" x14ac:dyDescent="0.3">
      <c r="A195" s="367">
        <v>190</v>
      </c>
      <c r="B195" s="368"/>
      <c r="C195" s="368"/>
      <c r="D195" s="368"/>
      <c r="E195" s="368"/>
      <c r="F195" s="368"/>
      <c r="G195" s="368"/>
      <c r="H195" s="368"/>
      <c r="I195" s="368"/>
      <c r="J195" s="369" t="str">
        <f t="shared" si="60"/>
        <v/>
      </c>
      <c r="K195" s="370" t="str">
        <f t="shared" si="61"/>
        <v/>
      </c>
      <c r="L195" s="368"/>
      <c r="M195" s="368"/>
      <c r="N195" s="368"/>
      <c r="O195" s="368"/>
      <c r="P195" s="368"/>
      <c r="Q195" s="368"/>
      <c r="R195" s="368"/>
      <c r="S195" s="371" t="str">
        <f t="shared" si="74"/>
        <v/>
      </c>
      <c r="T195" s="368"/>
      <c r="U195" s="368"/>
      <c r="V195" s="372"/>
      <c r="W195" s="372"/>
      <c r="X195" s="368"/>
      <c r="Y195" s="372"/>
      <c r="Z195" s="368"/>
      <c r="AA195" s="368"/>
      <c r="AB195" s="368"/>
      <c r="AC195" s="368"/>
      <c r="AD195" s="368"/>
      <c r="AE195" s="368"/>
      <c r="AF195" s="368"/>
      <c r="AG195" s="368"/>
      <c r="AH195" s="368"/>
      <c r="AI195" s="368"/>
      <c r="AJ195" s="368"/>
      <c r="AK195" s="373"/>
      <c r="AL195" s="368"/>
      <c r="AM195" s="373"/>
      <c r="AN195" s="373"/>
      <c r="AO195" s="373"/>
      <c r="AP195" s="373"/>
      <c r="AQ195" s="373"/>
      <c r="AR195" s="373"/>
      <c r="AS195" s="373"/>
      <c r="AT195" s="373"/>
      <c r="AU195" s="373"/>
      <c r="AV195" s="373"/>
      <c r="AW195" s="373"/>
      <c r="AX195" s="373"/>
      <c r="AY195" s="373"/>
      <c r="AZ195" s="373"/>
      <c r="BA195" s="373"/>
      <c r="BB195" s="373"/>
      <c r="BC195" s="374">
        <f t="shared" si="75"/>
        <v>0</v>
      </c>
      <c r="BD195" s="373"/>
      <c r="BE195" s="373"/>
      <c r="BF195" s="373"/>
      <c r="BG195" s="373"/>
      <c r="BH195" s="373"/>
      <c r="BI195" s="373"/>
      <c r="BJ195" s="373"/>
      <c r="BK195" s="373"/>
      <c r="BL195" s="373"/>
      <c r="BM195" s="373"/>
      <c r="BN195" s="373"/>
      <c r="BO195" s="373"/>
      <c r="BP195" s="373"/>
      <c r="BQ195" s="373"/>
      <c r="BR195" s="373"/>
      <c r="BS195" s="374">
        <f t="shared" si="62"/>
        <v>0</v>
      </c>
      <c r="BT195" s="374">
        <f t="shared" si="89"/>
        <v>0</v>
      </c>
      <c r="BU195" s="374">
        <f t="shared" si="89"/>
        <v>0</v>
      </c>
      <c r="BV195" s="374">
        <f t="shared" si="89"/>
        <v>0</v>
      </c>
      <c r="BW195" s="374">
        <f t="shared" si="89"/>
        <v>0</v>
      </c>
      <c r="BX195" s="374">
        <f t="shared" si="89"/>
        <v>0</v>
      </c>
      <c r="BY195" s="374">
        <f t="shared" si="88"/>
        <v>0</v>
      </c>
      <c r="BZ195" s="374">
        <f t="shared" si="88"/>
        <v>0</v>
      </c>
      <c r="CA195" s="374">
        <f t="shared" si="88"/>
        <v>0</v>
      </c>
      <c r="CB195" s="374">
        <f t="shared" si="88"/>
        <v>0</v>
      </c>
      <c r="CC195" s="374">
        <f t="shared" si="88"/>
        <v>0</v>
      </c>
      <c r="CD195" s="374">
        <f t="shared" si="86"/>
        <v>0</v>
      </c>
      <c r="CE195" s="374">
        <f t="shared" si="86"/>
        <v>0</v>
      </c>
      <c r="CF195" s="374">
        <f t="shared" si="86"/>
        <v>0</v>
      </c>
      <c r="CG195" s="374">
        <f t="shared" si="63"/>
        <v>0</v>
      </c>
      <c r="CH195" s="374">
        <f t="shared" si="63"/>
        <v>0</v>
      </c>
      <c r="CI195" s="374">
        <f t="shared" si="63"/>
        <v>0</v>
      </c>
      <c r="CJ195" s="368"/>
      <c r="CK195" s="368"/>
      <c r="CL195" s="373"/>
      <c r="CM195" s="375"/>
      <c r="CN195" s="371" t="s">
        <v>176</v>
      </c>
      <c r="CO195" s="373"/>
      <c r="CP195" s="373"/>
      <c r="CQ195" s="374">
        <f t="shared" si="64"/>
        <v>0</v>
      </c>
      <c r="CR195" s="373"/>
      <c r="CS195" s="373"/>
      <c r="CT195" s="374">
        <f t="shared" si="65"/>
        <v>0</v>
      </c>
      <c r="CU195" s="375"/>
      <c r="CV195" s="368"/>
      <c r="CW195" s="368"/>
      <c r="CX195" s="368"/>
      <c r="CY195" s="368"/>
      <c r="CZ195" s="368"/>
      <c r="DA195" s="368"/>
      <c r="DB195" s="368"/>
      <c r="DC195" s="368"/>
      <c r="DD195" s="368"/>
      <c r="DE195" s="368"/>
      <c r="DF195" s="368"/>
      <c r="DG195" s="375"/>
      <c r="DH195" s="371" t="s">
        <v>176</v>
      </c>
      <c r="DI195" s="373"/>
      <c r="DJ195" s="373"/>
      <c r="DK195" s="374">
        <f t="shared" si="85"/>
        <v>0</v>
      </c>
      <c r="DL195" s="373"/>
      <c r="DM195" s="373"/>
      <c r="DN195" s="374">
        <f t="shared" si="66"/>
        <v>0</v>
      </c>
      <c r="DO195" s="368"/>
      <c r="DP195" s="371" t="str">
        <f t="shared" si="76"/>
        <v/>
      </c>
      <c r="DQ195" s="374">
        <f t="shared" si="77"/>
        <v>0</v>
      </c>
      <c r="DR195" s="374">
        <f t="shared" si="67"/>
        <v>0</v>
      </c>
      <c r="DS195" s="374">
        <f t="shared" si="68"/>
        <v>0</v>
      </c>
      <c r="DT195" s="374">
        <f t="shared" si="78"/>
        <v>0</v>
      </c>
      <c r="DU195" s="374">
        <f t="shared" si="79"/>
        <v>0</v>
      </c>
      <c r="DV195" s="374">
        <f>Deduct_dependent * COUNTIFS(Part_8!$A:$A, $EV195)</f>
        <v>0</v>
      </c>
      <c r="DW195" s="374">
        <f t="shared" si="69"/>
        <v>0</v>
      </c>
      <c r="DX195" s="374">
        <f t="shared" si="70"/>
        <v>0</v>
      </c>
      <c r="DY195" s="374">
        <f t="shared" si="71"/>
        <v>0</v>
      </c>
      <c r="DZ195" s="374">
        <f t="shared" si="72"/>
        <v>0</v>
      </c>
      <c r="EA195" s="373"/>
      <c r="EB195" s="373"/>
      <c r="EC195" s="373"/>
      <c r="ED195" s="374" t="str">
        <f t="shared" si="80"/>
        <v/>
      </c>
      <c r="EE195" s="374"/>
      <c r="EF195" s="374" t="str">
        <f>IF(AND($AN195 = "", $AO195 = "", $AP195 = "", $AQ195 = "", $AR195 = "", $AS195 = "", $AT195 = "", $AU195 = "", $AV195 = "", $AW195 = "", $AX195 = "", $AY195 = "", $AZ195 = "", $BA195 = "", $BB195 = "",
$BD195= "", $BE195 = "", $BF195 = "", $BG195 = "", $BH195 = "", $BI195 = "", $BJ195 = "", $BK195 = "", $BL195 = "", $BM195 = "", $BN195 = "", $BO195 = "", $BP195 = "", $BQ195 = "", $BR195 = ""), "",
IF($DZ195 &lt;= Claim_for_Reimbursement_CAT!$F$24, Claim_for_Reimbursement_CAT!$H$24,
IF(AND($DZ195 &gt;= Claim_for_Reimbursement_CAT!$D$25, $DZ195 &lt;= Claim_for_Reimbursement_CAT!$F$25), Claim_for_Reimbursement_CAT!$H$25,
IF(AND($DZ195 &gt;= Claim_for_Reimbursement_CAT!$D$26, $DZ195 &lt;= Claim_for_Reimbursement_CAT!$F$26), Claim_for_Reimbursement_CAT!$H$26,
IF(AND($DZ195 &gt;= Claim_for_Reimbursement_CAT!$D$27, $DZ195 &lt;= Claim_for_Reimbursement_CAT!$F$27), Claim_for_Reimbursement_CAT!$H$27,
IF(AND($DZ195 &gt;= Claim_for_Reimbursement_CAT!$D$28, $DZ195 &lt;= Claim_for_Reimbursement_CAT!$F$28), Claim_for_Reimbursement_CAT!$H$28,
IF(AND($DZ195 &gt;= Claim_for_Reimbursement_CAT!$D$29, $DZ195 &lt;= Claim_for_Reimbursement_CAT!$F$29), Claim_for_Reimbursement_CAT!$H$29,
IF(AND($DZ195 &gt;= Claim_for_Reimbursement_CAT!$D$30, $DZ195 &lt;= Claim_for_Reimbursement_CAT!$F$30), Claim_for_Reimbursement_CAT!$H$30,
IF(AND($DZ195 &gt;= Claim_for_Reimbursement_CAT!$D$31, $DZ195 &lt;= Claim_for_Reimbursement_CAT!$F$31), Claim_for_Reimbursement_CAT!$H$31,
IF(AND($DZ195 &gt;= Claim_for_Reimbursement_CAT!$D$32, $DZ195 &lt;= Claim_for_Reimbursement_CAT!$F$32), Claim_for_Reimbursement_CAT!$H$32,
IF(AND($DZ195 &gt;= Claim_for_Reimbursement_CAT!$D$33, $DZ195 &lt;= Claim_for_Reimbursement_CAT!$F$33), Claim_for_Reimbursement_CAT!$H$33,
IF(AND($DZ195 &gt;= Claim_for_Reimbursement_CAT!$D$34, $DZ195 &lt;= Claim_for_Reimbursement_CAT!$F$34), Claim_for_Reimbursement_CAT!$H$34, Claim_for_Reimbursement_CAT!$H$35))))))))))))</f>
        <v/>
      </c>
      <c r="EG195" s="373"/>
      <c r="EH195" s="373"/>
      <c r="EI195" s="373"/>
      <c r="EJ195" s="373"/>
      <c r="EK195" s="373"/>
      <c r="EL195" s="368"/>
      <c r="EM195" s="373"/>
      <c r="EN195" s="373"/>
      <c r="ES195" s="376" t="str">
        <f t="shared" si="73"/>
        <v/>
      </c>
      <c r="ET195" s="377" t="str">
        <f t="shared" si="81"/>
        <v xml:space="preserve">    </v>
      </c>
      <c r="EU195" s="377" t="str">
        <f t="shared" si="82"/>
        <v/>
      </c>
      <c r="EV195" s="377" t="str">
        <f t="shared" si="83"/>
        <v xml:space="preserve">190   </v>
      </c>
      <c r="EW195" s="378" t="str">
        <f>IF($H195 = "", "",
IF(OR($H195 = Lists_and_controls!$AO$9, $H195 = Lists_and_controls!$AO$11, $H195 = Lists_and_controls!$AO$14, $H195 = Lists_and_controls!$AO$16), MAX(Day_30),
IF(OR($H195 = Lists_and_controls!$AO$6, $H195 = Lists_and_controls!$AO$8, $H195 = Lists_and_controls!$AO$10, $H195 = Lists_and_controls!$AO$12, $H195 = Lists_and_controls!$AO$13, $H195 = Lists_and_controls!$AO$15, $H195 = Lists_and_controls!$AO$17), MAX(Day_31),
IF($H195 = Lists_and_controls!$AO$7, IF(INDEX(Leap_Year_YN, MATCH($G195, Year_2, 0)) = 1, MAX(Day_Feb_LY), MAX(Day_Feb) )))))</f>
        <v/>
      </c>
      <c r="EX195" s="377" t="str">
        <f t="shared" si="84"/>
        <v xml:space="preserve">  </v>
      </c>
      <c r="EY195" s="378"/>
    </row>
    <row r="196" spans="1:155" s="321" customFormat="1" ht="14" hidden="1" x14ac:dyDescent="0.3">
      <c r="A196" s="367">
        <v>191</v>
      </c>
      <c r="B196" s="368"/>
      <c r="C196" s="368"/>
      <c r="D196" s="368"/>
      <c r="E196" s="368"/>
      <c r="F196" s="368"/>
      <c r="G196" s="368"/>
      <c r="H196" s="368"/>
      <c r="I196" s="368"/>
      <c r="J196" s="369" t="str">
        <f t="shared" si="60"/>
        <v/>
      </c>
      <c r="K196" s="370" t="str">
        <f t="shared" si="61"/>
        <v/>
      </c>
      <c r="L196" s="368"/>
      <c r="M196" s="368"/>
      <c r="N196" s="368"/>
      <c r="O196" s="368"/>
      <c r="P196" s="368"/>
      <c r="Q196" s="368"/>
      <c r="R196" s="368"/>
      <c r="S196" s="371" t="str">
        <f t="shared" si="74"/>
        <v/>
      </c>
      <c r="T196" s="368"/>
      <c r="U196" s="368"/>
      <c r="V196" s="372"/>
      <c r="W196" s="372"/>
      <c r="X196" s="368"/>
      <c r="Y196" s="372"/>
      <c r="Z196" s="368"/>
      <c r="AA196" s="368"/>
      <c r="AB196" s="368"/>
      <c r="AC196" s="368"/>
      <c r="AD196" s="368"/>
      <c r="AE196" s="368"/>
      <c r="AF196" s="368"/>
      <c r="AG196" s="368"/>
      <c r="AH196" s="368"/>
      <c r="AI196" s="368"/>
      <c r="AJ196" s="368"/>
      <c r="AK196" s="373"/>
      <c r="AL196" s="368"/>
      <c r="AM196" s="373"/>
      <c r="AN196" s="373"/>
      <c r="AO196" s="373"/>
      <c r="AP196" s="373"/>
      <c r="AQ196" s="373"/>
      <c r="AR196" s="373"/>
      <c r="AS196" s="373"/>
      <c r="AT196" s="373"/>
      <c r="AU196" s="373"/>
      <c r="AV196" s="373"/>
      <c r="AW196" s="373"/>
      <c r="AX196" s="373"/>
      <c r="AY196" s="373"/>
      <c r="AZ196" s="373"/>
      <c r="BA196" s="373"/>
      <c r="BB196" s="373"/>
      <c r="BC196" s="374">
        <f t="shared" si="75"/>
        <v>0</v>
      </c>
      <c r="BD196" s="373"/>
      <c r="BE196" s="373"/>
      <c r="BF196" s="373"/>
      <c r="BG196" s="373"/>
      <c r="BH196" s="373"/>
      <c r="BI196" s="373"/>
      <c r="BJ196" s="373"/>
      <c r="BK196" s="373"/>
      <c r="BL196" s="373"/>
      <c r="BM196" s="373"/>
      <c r="BN196" s="373"/>
      <c r="BO196" s="373"/>
      <c r="BP196" s="373"/>
      <c r="BQ196" s="373"/>
      <c r="BR196" s="373"/>
      <c r="BS196" s="374">
        <f t="shared" si="62"/>
        <v>0</v>
      </c>
      <c r="BT196" s="374">
        <f t="shared" si="89"/>
        <v>0</v>
      </c>
      <c r="BU196" s="374">
        <f t="shared" si="89"/>
        <v>0</v>
      </c>
      <c r="BV196" s="374">
        <f t="shared" si="89"/>
        <v>0</v>
      </c>
      <c r="BW196" s="374">
        <f t="shared" si="89"/>
        <v>0</v>
      </c>
      <c r="BX196" s="374">
        <f t="shared" si="89"/>
        <v>0</v>
      </c>
      <c r="BY196" s="374">
        <f t="shared" si="88"/>
        <v>0</v>
      </c>
      <c r="BZ196" s="374">
        <f t="shared" si="88"/>
        <v>0</v>
      </c>
      <c r="CA196" s="374">
        <f t="shared" si="88"/>
        <v>0</v>
      </c>
      <c r="CB196" s="374">
        <f t="shared" si="88"/>
        <v>0</v>
      </c>
      <c r="CC196" s="374">
        <f t="shared" si="88"/>
        <v>0</v>
      </c>
      <c r="CD196" s="374">
        <f t="shared" si="86"/>
        <v>0</v>
      </c>
      <c r="CE196" s="374">
        <f t="shared" si="86"/>
        <v>0</v>
      </c>
      <c r="CF196" s="374">
        <f t="shared" si="86"/>
        <v>0</v>
      </c>
      <c r="CG196" s="374">
        <f t="shared" si="63"/>
        <v>0</v>
      </c>
      <c r="CH196" s="374">
        <f t="shared" si="63"/>
        <v>0</v>
      </c>
      <c r="CI196" s="374">
        <f t="shared" si="63"/>
        <v>0</v>
      </c>
      <c r="CJ196" s="368"/>
      <c r="CK196" s="368"/>
      <c r="CL196" s="373"/>
      <c r="CM196" s="375"/>
      <c r="CN196" s="371" t="s">
        <v>176</v>
      </c>
      <c r="CO196" s="373"/>
      <c r="CP196" s="373"/>
      <c r="CQ196" s="374">
        <f t="shared" si="64"/>
        <v>0</v>
      </c>
      <c r="CR196" s="373"/>
      <c r="CS196" s="373"/>
      <c r="CT196" s="374">
        <f t="shared" si="65"/>
        <v>0</v>
      </c>
      <c r="CU196" s="375"/>
      <c r="CV196" s="368"/>
      <c r="CW196" s="368"/>
      <c r="CX196" s="368"/>
      <c r="CY196" s="368"/>
      <c r="CZ196" s="368"/>
      <c r="DA196" s="368"/>
      <c r="DB196" s="368"/>
      <c r="DC196" s="368"/>
      <c r="DD196" s="368"/>
      <c r="DE196" s="368"/>
      <c r="DF196" s="368"/>
      <c r="DG196" s="375"/>
      <c r="DH196" s="371" t="s">
        <v>176</v>
      </c>
      <c r="DI196" s="373"/>
      <c r="DJ196" s="373"/>
      <c r="DK196" s="374">
        <f t="shared" si="85"/>
        <v>0</v>
      </c>
      <c r="DL196" s="373"/>
      <c r="DM196" s="373"/>
      <c r="DN196" s="374">
        <f t="shared" si="66"/>
        <v>0</v>
      </c>
      <c r="DO196" s="368"/>
      <c r="DP196" s="371" t="str">
        <f t="shared" si="76"/>
        <v/>
      </c>
      <c r="DQ196" s="374">
        <f t="shared" si="77"/>
        <v>0</v>
      </c>
      <c r="DR196" s="374">
        <f t="shared" si="67"/>
        <v>0</v>
      </c>
      <c r="DS196" s="374">
        <f t="shared" si="68"/>
        <v>0</v>
      </c>
      <c r="DT196" s="374">
        <f t="shared" si="78"/>
        <v>0</v>
      </c>
      <c r="DU196" s="374">
        <f t="shared" si="79"/>
        <v>0</v>
      </c>
      <c r="DV196" s="374">
        <f>Deduct_dependent * COUNTIFS(Part_8!$A:$A, $EV196)</f>
        <v>0</v>
      </c>
      <c r="DW196" s="374">
        <f t="shared" si="69"/>
        <v>0</v>
      </c>
      <c r="DX196" s="374">
        <f t="shared" si="70"/>
        <v>0</v>
      </c>
      <c r="DY196" s="374">
        <f t="shared" si="71"/>
        <v>0</v>
      </c>
      <c r="DZ196" s="374">
        <f t="shared" si="72"/>
        <v>0</v>
      </c>
      <c r="EA196" s="373"/>
      <c r="EB196" s="373"/>
      <c r="EC196" s="373"/>
      <c r="ED196" s="374" t="str">
        <f t="shared" si="80"/>
        <v/>
      </c>
      <c r="EE196" s="374"/>
      <c r="EF196" s="374" t="str">
        <f>IF(AND($AN196 = "", $AO196 = "", $AP196 = "", $AQ196 = "", $AR196 = "", $AS196 = "", $AT196 = "", $AU196 = "", $AV196 = "", $AW196 = "", $AX196 = "", $AY196 = "", $AZ196 = "", $BA196 = "", $BB196 = "",
$BD196= "", $BE196 = "", $BF196 = "", $BG196 = "", $BH196 = "", $BI196 = "", $BJ196 = "", $BK196 = "", $BL196 = "", $BM196 = "", $BN196 = "", $BO196 = "", $BP196 = "", $BQ196 = "", $BR196 = ""), "",
IF($DZ196 &lt;= Claim_for_Reimbursement_CAT!$F$24, Claim_for_Reimbursement_CAT!$H$24,
IF(AND($DZ196 &gt;= Claim_for_Reimbursement_CAT!$D$25, $DZ196 &lt;= Claim_for_Reimbursement_CAT!$F$25), Claim_for_Reimbursement_CAT!$H$25,
IF(AND($DZ196 &gt;= Claim_for_Reimbursement_CAT!$D$26, $DZ196 &lt;= Claim_for_Reimbursement_CAT!$F$26), Claim_for_Reimbursement_CAT!$H$26,
IF(AND($DZ196 &gt;= Claim_for_Reimbursement_CAT!$D$27, $DZ196 &lt;= Claim_for_Reimbursement_CAT!$F$27), Claim_for_Reimbursement_CAT!$H$27,
IF(AND($DZ196 &gt;= Claim_for_Reimbursement_CAT!$D$28, $DZ196 &lt;= Claim_for_Reimbursement_CAT!$F$28), Claim_for_Reimbursement_CAT!$H$28,
IF(AND($DZ196 &gt;= Claim_for_Reimbursement_CAT!$D$29, $DZ196 &lt;= Claim_for_Reimbursement_CAT!$F$29), Claim_for_Reimbursement_CAT!$H$29,
IF(AND($DZ196 &gt;= Claim_for_Reimbursement_CAT!$D$30, $DZ196 &lt;= Claim_for_Reimbursement_CAT!$F$30), Claim_for_Reimbursement_CAT!$H$30,
IF(AND($DZ196 &gt;= Claim_for_Reimbursement_CAT!$D$31, $DZ196 &lt;= Claim_for_Reimbursement_CAT!$F$31), Claim_for_Reimbursement_CAT!$H$31,
IF(AND($DZ196 &gt;= Claim_for_Reimbursement_CAT!$D$32, $DZ196 &lt;= Claim_for_Reimbursement_CAT!$F$32), Claim_for_Reimbursement_CAT!$H$32,
IF(AND($DZ196 &gt;= Claim_for_Reimbursement_CAT!$D$33, $DZ196 &lt;= Claim_for_Reimbursement_CAT!$F$33), Claim_for_Reimbursement_CAT!$H$33,
IF(AND($DZ196 &gt;= Claim_for_Reimbursement_CAT!$D$34, $DZ196 &lt;= Claim_for_Reimbursement_CAT!$F$34), Claim_for_Reimbursement_CAT!$H$34, Claim_for_Reimbursement_CAT!$H$35))))))))))))</f>
        <v/>
      </c>
      <c r="EG196" s="373"/>
      <c r="EH196" s="373"/>
      <c r="EI196" s="373"/>
      <c r="EJ196" s="373"/>
      <c r="EK196" s="373"/>
      <c r="EL196" s="368"/>
      <c r="EM196" s="373"/>
      <c r="EN196" s="373"/>
      <c r="ES196" s="376" t="str">
        <f t="shared" si="73"/>
        <v/>
      </c>
      <c r="ET196" s="377" t="str">
        <f t="shared" si="81"/>
        <v xml:space="preserve">    </v>
      </c>
      <c r="EU196" s="377" t="str">
        <f t="shared" si="82"/>
        <v/>
      </c>
      <c r="EV196" s="377" t="str">
        <f t="shared" si="83"/>
        <v xml:space="preserve">191   </v>
      </c>
      <c r="EW196" s="378" t="str">
        <f>IF($H196 = "", "",
IF(OR($H196 = Lists_and_controls!$AO$9, $H196 = Lists_and_controls!$AO$11, $H196 = Lists_and_controls!$AO$14, $H196 = Lists_and_controls!$AO$16), MAX(Day_30),
IF(OR($H196 = Lists_and_controls!$AO$6, $H196 = Lists_and_controls!$AO$8, $H196 = Lists_and_controls!$AO$10, $H196 = Lists_and_controls!$AO$12, $H196 = Lists_and_controls!$AO$13, $H196 = Lists_and_controls!$AO$15, $H196 = Lists_and_controls!$AO$17), MAX(Day_31),
IF($H196 = Lists_and_controls!$AO$7, IF(INDEX(Leap_Year_YN, MATCH($G196, Year_2, 0)) = 1, MAX(Day_Feb_LY), MAX(Day_Feb) )))))</f>
        <v/>
      </c>
      <c r="EX196" s="377" t="str">
        <f t="shared" si="84"/>
        <v xml:space="preserve">  </v>
      </c>
      <c r="EY196" s="378"/>
    </row>
    <row r="197" spans="1:155" s="321" customFormat="1" ht="14" hidden="1" x14ac:dyDescent="0.3">
      <c r="A197" s="367">
        <v>192</v>
      </c>
      <c r="B197" s="368"/>
      <c r="C197" s="368"/>
      <c r="D197" s="368"/>
      <c r="E197" s="368"/>
      <c r="F197" s="368"/>
      <c r="G197" s="368"/>
      <c r="H197" s="368"/>
      <c r="I197" s="368"/>
      <c r="J197" s="369" t="str">
        <f t="shared" si="60"/>
        <v/>
      </c>
      <c r="K197" s="370" t="str">
        <f t="shared" si="61"/>
        <v/>
      </c>
      <c r="L197" s="368"/>
      <c r="M197" s="368"/>
      <c r="N197" s="368"/>
      <c r="O197" s="368"/>
      <c r="P197" s="368"/>
      <c r="Q197" s="368"/>
      <c r="R197" s="368"/>
      <c r="S197" s="371" t="str">
        <f t="shared" si="74"/>
        <v/>
      </c>
      <c r="T197" s="368"/>
      <c r="U197" s="368"/>
      <c r="V197" s="372"/>
      <c r="W197" s="372"/>
      <c r="X197" s="368"/>
      <c r="Y197" s="372"/>
      <c r="Z197" s="368"/>
      <c r="AA197" s="368"/>
      <c r="AB197" s="368"/>
      <c r="AC197" s="368"/>
      <c r="AD197" s="368"/>
      <c r="AE197" s="368"/>
      <c r="AF197" s="368"/>
      <c r="AG197" s="368"/>
      <c r="AH197" s="368"/>
      <c r="AI197" s="368"/>
      <c r="AJ197" s="368"/>
      <c r="AK197" s="373"/>
      <c r="AL197" s="368"/>
      <c r="AM197" s="373"/>
      <c r="AN197" s="373"/>
      <c r="AO197" s="373"/>
      <c r="AP197" s="373"/>
      <c r="AQ197" s="373"/>
      <c r="AR197" s="373"/>
      <c r="AS197" s="373"/>
      <c r="AT197" s="373"/>
      <c r="AU197" s="373"/>
      <c r="AV197" s="373"/>
      <c r="AW197" s="373"/>
      <c r="AX197" s="373"/>
      <c r="AY197" s="373"/>
      <c r="AZ197" s="373"/>
      <c r="BA197" s="373"/>
      <c r="BB197" s="373"/>
      <c r="BC197" s="374">
        <f t="shared" si="75"/>
        <v>0</v>
      </c>
      <c r="BD197" s="373"/>
      <c r="BE197" s="373"/>
      <c r="BF197" s="373"/>
      <c r="BG197" s="373"/>
      <c r="BH197" s="373"/>
      <c r="BI197" s="373"/>
      <c r="BJ197" s="373"/>
      <c r="BK197" s="373"/>
      <c r="BL197" s="373"/>
      <c r="BM197" s="373"/>
      <c r="BN197" s="373"/>
      <c r="BO197" s="373"/>
      <c r="BP197" s="373"/>
      <c r="BQ197" s="373"/>
      <c r="BR197" s="373"/>
      <c r="BS197" s="374">
        <f t="shared" si="62"/>
        <v>0</v>
      </c>
      <c r="BT197" s="374">
        <f t="shared" si="89"/>
        <v>0</v>
      </c>
      <c r="BU197" s="374">
        <f t="shared" si="89"/>
        <v>0</v>
      </c>
      <c r="BV197" s="374">
        <f t="shared" si="89"/>
        <v>0</v>
      </c>
      <c r="BW197" s="374">
        <f t="shared" si="89"/>
        <v>0</v>
      </c>
      <c r="BX197" s="374">
        <f t="shared" si="89"/>
        <v>0</v>
      </c>
      <c r="BY197" s="374">
        <f t="shared" si="88"/>
        <v>0</v>
      </c>
      <c r="BZ197" s="374">
        <f t="shared" si="88"/>
        <v>0</v>
      </c>
      <c r="CA197" s="374">
        <f t="shared" si="88"/>
        <v>0</v>
      </c>
      <c r="CB197" s="374">
        <f t="shared" si="88"/>
        <v>0</v>
      </c>
      <c r="CC197" s="374">
        <f t="shared" si="88"/>
        <v>0</v>
      </c>
      <c r="CD197" s="374">
        <f t="shared" si="86"/>
        <v>0</v>
      </c>
      <c r="CE197" s="374">
        <f t="shared" si="86"/>
        <v>0</v>
      </c>
      <c r="CF197" s="374">
        <f t="shared" si="86"/>
        <v>0</v>
      </c>
      <c r="CG197" s="374">
        <f t="shared" si="63"/>
        <v>0</v>
      </c>
      <c r="CH197" s="374">
        <f t="shared" si="63"/>
        <v>0</v>
      </c>
      <c r="CI197" s="374">
        <f t="shared" si="63"/>
        <v>0</v>
      </c>
      <c r="CJ197" s="368"/>
      <c r="CK197" s="368"/>
      <c r="CL197" s="373"/>
      <c r="CM197" s="375"/>
      <c r="CN197" s="371" t="s">
        <v>176</v>
      </c>
      <c r="CO197" s="373"/>
      <c r="CP197" s="373"/>
      <c r="CQ197" s="374">
        <f t="shared" si="64"/>
        <v>0</v>
      </c>
      <c r="CR197" s="373"/>
      <c r="CS197" s="373"/>
      <c r="CT197" s="374">
        <f t="shared" si="65"/>
        <v>0</v>
      </c>
      <c r="CU197" s="375"/>
      <c r="CV197" s="368"/>
      <c r="CW197" s="368"/>
      <c r="CX197" s="368"/>
      <c r="CY197" s="368"/>
      <c r="CZ197" s="368"/>
      <c r="DA197" s="368"/>
      <c r="DB197" s="368"/>
      <c r="DC197" s="368"/>
      <c r="DD197" s="368"/>
      <c r="DE197" s="368"/>
      <c r="DF197" s="368"/>
      <c r="DG197" s="375"/>
      <c r="DH197" s="371" t="s">
        <v>176</v>
      </c>
      <c r="DI197" s="373"/>
      <c r="DJ197" s="373"/>
      <c r="DK197" s="374">
        <f t="shared" si="85"/>
        <v>0</v>
      </c>
      <c r="DL197" s="373"/>
      <c r="DM197" s="373"/>
      <c r="DN197" s="374">
        <f t="shared" si="66"/>
        <v>0</v>
      </c>
      <c r="DO197" s="368"/>
      <c r="DP197" s="371" t="str">
        <f t="shared" si="76"/>
        <v/>
      </c>
      <c r="DQ197" s="374">
        <f t="shared" si="77"/>
        <v>0</v>
      </c>
      <c r="DR197" s="374">
        <f t="shared" si="67"/>
        <v>0</v>
      </c>
      <c r="DS197" s="374">
        <f t="shared" si="68"/>
        <v>0</v>
      </c>
      <c r="DT197" s="374">
        <f t="shared" si="78"/>
        <v>0</v>
      </c>
      <c r="DU197" s="374">
        <f t="shared" si="79"/>
        <v>0</v>
      </c>
      <c r="DV197" s="374">
        <f>Deduct_dependent * COUNTIFS(Part_8!$A:$A, $EV197)</f>
        <v>0</v>
      </c>
      <c r="DW197" s="374">
        <f t="shared" si="69"/>
        <v>0</v>
      </c>
      <c r="DX197" s="374">
        <f t="shared" si="70"/>
        <v>0</v>
      </c>
      <c r="DY197" s="374">
        <f t="shared" si="71"/>
        <v>0</v>
      </c>
      <c r="DZ197" s="374">
        <f t="shared" si="72"/>
        <v>0</v>
      </c>
      <c r="EA197" s="373"/>
      <c r="EB197" s="373"/>
      <c r="EC197" s="373"/>
      <c r="ED197" s="374" t="str">
        <f t="shared" si="80"/>
        <v/>
      </c>
      <c r="EE197" s="374"/>
      <c r="EF197" s="374" t="str">
        <f>IF(AND($AN197 = "", $AO197 = "", $AP197 = "", $AQ197 = "", $AR197 = "", $AS197 = "", $AT197 = "", $AU197 = "", $AV197 = "", $AW197 = "", $AX197 = "", $AY197 = "", $AZ197 = "", $BA197 = "", $BB197 = "",
$BD197= "", $BE197 = "", $BF197 = "", $BG197 = "", $BH197 = "", $BI197 = "", $BJ197 = "", $BK197 = "", $BL197 = "", $BM197 = "", $BN197 = "", $BO197 = "", $BP197 = "", $BQ197 = "", $BR197 = ""), "",
IF($DZ197 &lt;= Claim_for_Reimbursement_CAT!$F$24, Claim_for_Reimbursement_CAT!$H$24,
IF(AND($DZ197 &gt;= Claim_for_Reimbursement_CAT!$D$25, $DZ197 &lt;= Claim_for_Reimbursement_CAT!$F$25), Claim_for_Reimbursement_CAT!$H$25,
IF(AND($DZ197 &gt;= Claim_for_Reimbursement_CAT!$D$26, $DZ197 &lt;= Claim_for_Reimbursement_CAT!$F$26), Claim_for_Reimbursement_CAT!$H$26,
IF(AND($DZ197 &gt;= Claim_for_Reimbursement_CAT!$D$27, $DZ197 &lt;= Claim_for_Reimbursement_CAT!$F$27), Claim_for_Reimbursement_CAT!$H$27,
IF(AND($DZ197 &gt;= Claim_for_Reimbursement_CAT!$D$28, $DZ197 &lt;= Claim_for_Reimbursement_CAT!$F$28), Claim_for_Reimbursement_CAT!$H$28,
IF(AND($DZ197 &gt;= Claim_for_Reimbursement_CAT!$D$29, $DZ197 &lt;= Claim_for_Reimbursement_CAT!$F$29), Claim_for_Reimbursement_CAT!$H$29,
IF(AND($DZ197 &gt;= Claim_for_Reimbursement_CAT!$D$30, $DZ197 &lt;= Claim_for_Reimbursement_CAT!$F$30), Claim_for_Reimbursement_CAT!$H$30,
IF(AND($DZ197 &gt;= Claim_for_Reimbursement_CAT!$D$31, $DZ197 &lt;= Claim_for_Reimbursement_CAT!$F$31), Claim_for_Reimbursement_CAT!$H$31,
IF(AND($DZ197 &gt;= Claim_for_Reimbursement_CAT!$D$32, $DZ197 &lt;= Claim_for_Reimbursement_CAT!$F$32), Claim_for_Reimbursement_CAT!$H$32,
IF(AND($DZ197 &gt;= Claim_for_Reimbursement_CAT!$D$33, $DZ197 &lt;= Claim_for_Reimbursement_CAT!$F$33), Claim_for_Reimbursement_CAT!$H$33,
IF(AND($DZ197 &gt;= Claim_for_Reimbursement_CAT!$D$34, $DZ197 &lt;= Claim_for_Reimbursement_CAT!$F$34), Claim_for_Reimbursement_CAT!$H$34, Claim_for_Reimbursement_CAT!$H$35))))))))))))</f>
        <v/>
      </c>
      <c r="EG197" s="373"/>
      <c r="EH197" s="373"/>
      <c r="EI197" s="373"/>
      <c r="EJ197" s="373"/>
      <c r="EK197" s="373"/>
      <c r="EL197" s="368"/>
      <c r="EM197" s="373"/>
      <c r="EN197" s="373"/>
      <c r="ES197" s="376" t="str">
        <f t="shared" si="73"/>
        <v/>
      </c>
      <c r="ET197" s="377" t="str">
        <f t="shared" si="81"/>
        <v xml:space="preserve">    </v>
      </c>
      <c r="EU197" s="377" t="str">
        <f t="shared" si="82"/>
        <v/>
      </c>
      <c r="EV197" s="377" t="str">
        <f t="shared" si="83"/>
        <v xml:space="preserve">192   </v>
      </c>
      <c r="EW197" s="378" t="str">
        <f>IF($H197 = "", "",
IF(OR($H197 = Lists_and_controls!$AO$9, $H197 = Lists_and_controls!$AO$11, $H197 = Lists_and_controls!$AO$14, $H197 = Lists_and_controls!$AO$16), MAX(Day_30),
IF(OR($H197 = Lists_and_controls!$AO$6, $H197 = Lists_and_controls!$AO$8, $H197 = Lists_and_controls!$AO$10, $H197 = Lists_and_controls!$AO$12, $H197 = Lists_and_controls!$AO$13, $H197 = Lists_and_controls!$AO$15, $H197 = Lists_and_controls!$AO$17), MAX(Day_31),
IF($H197 = Lists_and_controls!$AO$7, IF(INDEX(Leap_Year_YN, MATCH($G197, Year_2, 0)) = 1, MAX(Day_Feb_LY), MAX(Day_Feb) )))))</f>
        <v/>
      </c>
      <c r="EX197" s="377" t="str">
        <f t="shared" si="84"/>
        <v xml:space="preserve">  </v>
      </c>
      <c r="EY197" s="378"/>
    </row>
    <row r="198" spans="1:155" s="321" customFormat="1" ht="14" hidden="1" x14ac:dyDescent="0.3">
      <c r="A198" s="367">
        <v>193</v>
      </c>
      <c r="B198" s="368"/>
      <c r="C198" s="368"/>
      <c r="D198" s="368"/>
      <c r="E198" s="368"/>
      <c r="F198" s="368"/>
      <c r="G198" s="368"/>
      <c r="H198" s="368"/>
      <c r="I198" s="368"/>
      <c r="J198" s="369" t="str">
        <f t="shared" ref="J198:J261" si="90">IF(AND($G198 &lt;&gt; "", $H198 &lt;&gt; "", $I198 &lt;&gt; ""), DATE($G198, INDEX(Month_value, MATCH($H198, Month, 0)), $I198), "")</f>
        <v/>
      </c>
      <c r="K198" s="370" t="str">
        <f t="shared" ref="K198:K261" si="91">IF($J198="", "", (Start_September-$J198)/Days_years)</f>
        <v/>
      </c>
      <c r="L198" s="368"/>
      <c r="M198" s="368"/>
      <c r="N198" s="368"/>
      <c r="O198" s="368"/>
      <c r="P198" s="368"/>
      <c r="Q198" s="368"/>
      <c r="R198" s="368"/>
      <c r="S198" s="371" t="str">
        <f t="shared" si="74"/>
        <v/>
      </c>
      <c r="T198" s="368"/>
      <c r="U198" s="368"/>
      <c r="V198" s="372"/>
      <c r="W198" s="372"/>
      <c r="X198" s="368"/>
      <c r="Y198" s="372"/>
      <c r="Z198" s="368"/>
      <c r="AA198" s="368"/>
      <c r="AB198" s="368"/>
      <c r="AC198" s="368"/>
      <c r="AD198" s="368"/>
      <c r="AE198" s="368"/>
      <c r="AF198" s="368"/>
      <c r="AG198" s="368"/>
      <c r="AH198" s="368"/>
      <c r="AI198" s="368"/>
      <c r="AJ198" s="368"/>
      <c r="AK198" s="373"/>
      <c r="AL198" s="368"/>
      <c r="AM198" s="373"/>
      <c r="AN198" s="373"/>
      <c r="AO198" s="373"/>
      <c r="AP198" s="373"/>
      <c r="AQ198" s="373"/>
      <c r="AR198" s="373"/>
      <c r="AS198" s="373"/>
      <c r="AT198" s="373"/>
      <c r="AU198" s="373"/>
      <c r="AV198" s="373"/>
      <c r="AW198" s="373"/>
      <c r="AX198" s="373"/>
      <c r="AY198" s="373"/>
      <c r="AZ198" s="373"/>
      <c r="BA198" s="373"/>
      <c r="BB198" s="373"/>
      <c r="BC198" s="374">
        <f t="shared" si="75"/>
        <v>0</v>
      </c>
      <c r="BD198" s="373"/>
      <c r="BE198" s="373"/>
      <c r="BF198" s="373"/>
      <c r="BG198" s="373"/>
      <c r="BH198" s="373"/>
      <c r="BI198" s="373"/>
      <c r="BJ198" s="373"/>
      <c r="BK198" s="373"/>
      <c r="BL198" s="373"/>
      <c r="BM198" s="373"/>
      <c r="BN198" s="373"/>
      <c r="BO198" s="373"/>
      <c r="BP198" s="373"/>
      <c r="BQ198" s="373"/>
      <c r="BR198" s="373"/>
      <c r="BS198" s="374">
        <f t="shared" ref="BS198:BS261" si="92">SUM(BD198:BR198)</f>
        <v>0</v>
      </c>
      <c r="BT198" s="374">
        <f t="shared" si="89"/>
        <v>0</v>
      </c>
      <c r="BU198" s="374">
        <f t="shared" si="89"/>
        <v>0</v>
      </c>
      <c r="BV198" s="374">
        <f t="shared" si="89"/>
        <v>0</v>
      </c>
      <c r="BW198" s="374">
        <f t="shared" si="89"/>
        <v>0</v>
      </c>
      <c r="BX198" s="374">
        <f t="shared" si="89"/>
        <v>0</v>
      </c>
      <c r="BY198" s="374">
        <f t="shared" si="88"/>
        <v>0</v>
      </c>
      <c r="BZ198" s="374">
        <f t="shared" si="88"/>
        <v>0</v>
      </c>
      <c r="CA198" s="374">
        <f t="shared" si="88"/>
        <v>0</v>
      </c>
      <c r="CB198" s="374">
        <f t="shared" si="88"/>
        <v>0</v>
      </c>
      <c r="CC198" s="374">
        <f t="shared" si="88"/>
        <v>0</v>
      </c>
      <c r="CD198" s="374">
        <f t="shared" si="86"/>
        <v>0</v>
      </c>
      <c r="CE198" s="374">
        <f t="shared" si="86"/>
        <v>0</v>
      </c>
      <c r="CF198" s="374">
        <f t="shared" si="86"/>
        <v>0</v>
      </c>
      <c r="CG198" s="374">
        <f t="shared" si="86"/>
        <v>0</v>
      </c>
      <c r="CH198" s="374">
        <f t="shared" si="86"/>
        <v>0</v>
      </c>
      <c r="CI198" s="374">
        <f t="shared" si="86"/>
        <v>0</v>
      </c>
      <c r="CJ198" s="368"/>
      <c r="CK198" s="368"/>
      <c r="CL198" s="373"/>
      <c r="CM198" s="375"/>
      <c r="CN198" s="371" t="s">
        <v>176</v>
      </c>
      <c r="CO198" s="373"/>
      <c r="CP198" s="373"/>
      <c r="CQ198" s="374">
        <f t="shared" ref="CQ198:CQ261" si="93">CO198-CP198</f>
        <v>0</v>
      </c>
      <c r="CR198" s="373"/>
      <c r="CS198" s="373"/>
      <c r="CT198" s="374">
        <f t="shared" ref="CT198:CT261" si="94">CR198-CS198</f>
        <v>0</v>
      </c>
      <c r="CU198" s="375"/>
      <c r="CV198" s="368"/>
      <c r="CW198" s="368"/>
      <c r="CX198" s="368"/>
      <c r="CY198" s="368"/>
      <c r="CZ198" s="368"/>
      <c r="DA198" s="368"/>
      <c r="DB198" s="368"/>
      <c r="DC198" s="368"/>
      <c r="DD198" s="368"/>
      <c r="DE198" s="368"/>
      <c r="DF198" s="368"/>
      <c r="DG198" s="375"/>
      <c r="DH198" s="371" t="s">
        <v>176</v>
      </c>
      <c r="DI198" s="373"/>
      <c r="DJ198" s="373"/>
      <c r="DK198" s="374">
        <f t="shared" si="85"/>
        <v>0</v>
      </c>
      <c r="DL198" s="373"/>
      <c r="DM198" s="373"/>
      <c r="DN198" s="374">
        <f t="shared" ref="DN198:DN261" si="95">DL198-DM198</f>
        <v>0</v>
      </c>
      <c r="DO198" s="368"/>
      <c r="DP198" s="371" t="str">
        <f t="shared" si="76"/>
        <v/>
      </c>
      <c r="DQ198" s="374">
        <f t="shared" si="77"/>
        <v>0</v>
      </c>
      <c r="DR198" s="374">
        <f t="shared" ref="DR198:DR261" si="96">$CL198</f>
        <v>0</v>
      </c>
      <c r="DS198" s="374">
        <f t="shared" ref="DS198:DS261" si="97" xml:space="preserve"> DQ198 + DR198</f>
        <v>0</v>
      </c>
      <c r="DT198" s="374">
        <f t="shared" si="78"/>
        <v>0</v>
      </c>
      <c r="DU198" s="374">
        <f t="shared" si="79"/>
        <v>0</v>
      </c>
      <c r="DV198" s="374">
        <f>Deduct_dependent * COUNTIFS(Part_8!$A:$A, $EV198)</f>
        <v>0</v>
      </c>
      <c r="DW198" s="374">
        <f t="shared" ref="DW198:DW261" si="98" xml:space="preserve"> $CQ198 + $CT198</f>
        <v>0</v>
      </c>
      <c r="DX198" s="374">
        <f t="shared" ref="DX198:DX261" si="99" xml:space="preserve"> Deduct_blind * (0 + IF($AE198 = "Yes", 1, 0) + IF($AH198 = "Yes", 1, 0) )</f>
        <v>0</v>
      </c>
      <c r="DY198" s="374">
        <f t="shared" ref="DY198:DY261" si="100" xml:space="preserve"> SUM($DT198:$DX198)</f>
        <v>0</v>
      </c>
      <c r="DZ198" s="374">
        <f t="shared" ref="DZ198:DZ261" si="101" xml:space="preserve"> $DS198 - $DY198</f>
        <v>0</v>
      </c>
      <c r="EA198" s="373"/>
      <c r="EB198" s="373"/>
      <c r="EC198" s="373"/>
      <c r="ED198" s="374" t="str">
        <f t="shared" si="80"/>
        <v/>
      </c>
      <c r="EE198" s="374"/>
      <c r="EF198" s="374" t="str">
        <f>IF(AND($AN198 = "", $AO198 = "", $AP198 = "", $AQ198 = "", $AR198 = "", $AS198 = "", $AT198 = "", $AU198 = "", $AV198 = "", $AW198 = "", $AX198 = "", $AY198 = "", $AZ198 = "", $BA198 = "", $BB198 = "",
$BD198= "", $BE198 = "", $BF198 = "", $BG198 = "", $BH198 = "", $BI198 = "", $BJ198 = "", $BK198 = "", $BL198 = "", $BM198 = "", $BN198 = "", $BO198 = "", $BP198 = "", $BQ198 = "", $BR198 = ""), "",
IF($DZ198 &lt;= Claim_for_Reimbursement_CAT!$F$24, Claim_for_Reimbursement_CAT!$H$24,
IF(AND($DZ198 &gt;= Claim_for_Reimbursement_CAT!$D$25, $DZ198 &lt;= Claim_for_Reimbursement_CAT!$F$25), Claim_for_Reimbursement_CAT!$H$25,
IF(AND($DZ198 &gt;= Claim_for_Reimbursement_CAT!$D$26, $DZ198 &lt;= Claim_for_Reimbursement_CAT!$F$26), Claim_for_Reimbursement_CAT!$H$26,
IF(AND($DZ198 &gt;= Claim_for_Reimbursement_CAT!$D$27, $DZ198 &lt;= Claim_for_Reimbursement_CAT!$F$27), Claim_for_Reimbursement_CAT!$H$27,
IF(AND($DZ198 &gt;= Claim_for_Reimbursement_CAT!$D$28, $DZ198 &lt;= Claim_for_Reimbursement_CAT!$F$28), Claim_for_Reimbursement_CAT!$H$28,
IF(AND($DZ198 &gt;= Claim_for_Reimbursement_CAT!$D$29, $DZ198 &lt;= Claim_for_Reimbursement_CAT!$F$29), Claim_for_Reimbursement_CAT!$H$29,
IF(AND($DZ198 &gt;= Claim_for_Reimbursement_CAT!$D$30, $DZ198 &lt;= Claim_for_Reimbursement_CAT!$F$30), Claim_for_Reimbursement_CAT!$H$30,
IF(AND($DZ198 &gt;= Claim_for_Reimbursement_CAT!$D$31, $DZ198 &lt;= Claim_for_Reimbursement_CAT!$F$31), Claim_for_Reimbursement_CAT!$H$31,
IF(AND($DZ198 &gt;= Claim_for_Reimbursement_CAT!$D$32, $DZ198 &lt;= Claim_for_Reimbursement_CAT!$F$32), Claim_for_Reimbursement_CAT!$H$32,
IF(AND($DZ198 &gt;= Claim_for_Reimbursement_CAT!$D$33, $DZ198 &lt;= Claim_for_Reimbursement_CAT!$F$33), Claim_for_Reimbursement_CAT!$H$33,
IF(AND($DZ198 &gt;= Claim_for_Reimbursement_CAT!$D$34, $DZ198 &lt;= Claim_for_Reimbursement_CAT!$F$34), Claim_for_Reimbursement_CAT!$H$34, Claim_for_Reimbursement_CAT!$H$35))))))))))))</f>
        <v/>
      </c>
      <c r="EG198" s="373"/>
      <c r="EH198" s="373"/>
      <c r="EI198" s="373"/>
      <c r="EJ198" s="373"/>
      <c r="EK198" s="373"/>
      <c r="EL198" s="368"/>
      <c r="EM198" s="373"/>
      <c r="EN198" s="373"/>
      <c r="ES198" s="376" t="str">
        <f t="shared" ref="ES198:ES261" si="102">IF($L198="", "", AND(LEN($L198)&gt;=Postcode_min, LEN($L198)&lt;=Postcode_max,
LEN(MID($L198, FIND(" ", $L198) + 1, 4))=3,
ISNUMBER(VALUE(MID($L198, FIND(" ", $L198) + 1, 1))),
NOT(ISNUMBER(VALUE(MID($L198, FIND(" ", $L198) + 2, 1)))), MID($L198, FIND(" ", $L198) + 2, 1)&lt;&gt;" ",
NOT(ISNUMBER(VALUE(MID($L198, FIND(" ", $L198) + 3, 1)))), MID($L198, FIND(" ", $L198) + 3, 1)&lt;&gt;" ") )</f>
        <v/>
      </c>
      <c r="ET198" s="377" t="str">
        <f t="shared" si="81"/>
        <v xml:space="preserve">    </v>
      </c>
      <c r="EU198" s="377" t="str">
        <f t="shared" si="82"/>
        <v/>
      </c>
      <c r="EV198" s="377" t="str">
        <f t="shared" si="83"/>
        <v xml:space="preserve">193   </v>
      </c>
      <c r="EW198" s="378" t="str">
        <f>IF($H198 = "", "",
IF(OR($H198 = Lists_and_controls!$AO$9, $H198 = Lists_and_controls!$AO$11, $H198 = Lists_and_controls!$AO$14, $H198 = Lists_and_controls!$AO$16), MAX(Day_30),
IF(OR($H198 = Lists_and_controls!$AO$6, $H198 = Lists_and_controls!$AO$8, $H198 = Lists_and_controls!$AO$10, $H198 = Lists_and_controls!$AO$12, $H198 = Lists_and_controls!$AO$13, $H198 = Lists_and_controls!$AO$15, $H198 = Lists_and_controls!$AO$17), MAX(Day_31),
IF($H198 = Lists_and_controls!$AO$7, IF(INDEX(Leap_Year_YN, MATCH($G198, Year_2, 0)) = 1, MAX(Day_Feb_LY), MAX(Day_Feb) )))))</f>
        <v/>
      </c>
      <c r="EX198" s="377" t="str">
        <f t="shared" si="84"/>
        <v xml:space="preserve">  </v>
      </c>
      <c r="EY198" s="378"/>
    </row>
    <row r="199" spans="1:155" s="321" customFormat="1" ht="14" hidden="1" x14ac:dyDescent="0.3">
      <c r="A199" s="367">
        <v>194</v>
      </c>
      <c r="B199" s="368"/>
      <c r="C199" s="368"/>
      <c r="D199" s="368"/>
      <c r="E199" s="368"/>
      <c r="F199" s="368"/>
      <c r="G199" s="368"/>
      <c r="H199" s="368"/>
      <c r="I199" s="368"/>
      <c r="J199" s="369" t="str">
        <f t="shared" si="90"/>
        <v/>
      </c>
      <c r="K199" s="370" t="str">
        <f t="shared" si="91"/>
        <v/>
      </c>
      <c r="L199" s="368"/>
      <c r="M199" s="368"/>
      <c r="N199" s="368"/>
      <c r="O199" s="368"/>
      <c r="P199" s="368"/>
      <c r="Q199" s="368"/>
      <c r="R199" s="368"/>
      <c r="S199" s="371" t="str">
        <f t="shared" ref="S199:S262" si="103">IF(AND($Q199 = "", $R199 = ""), "", ROUND($Q199 + ($R199/12), 2))</f>
        <v/>
      </c>
      <c r="T199" s="368"/>
      <c r="U199" s="368"/>
      <c r="V199" s="372"/>
      <c r="W199" s="372"/>
      <c r="X199" s="368"/>
      <c r="Y199" s="372"/>
      <c r="Z199" s="368"/>
      <c r="AA199" s="368"/>
      <c r="AB199" s="368"/>
      <c r="AC199" s="368"/>
      <c r="AD199" s="368"/>
      <c r="AE199" s="368"/>
      <c r="AF199" s="368"/>
      <c r="AG199" s="368"/>
      <c r="AH199" s="368"/>
      <c r="AI199" s="368"/>
      <c r="AJ199" s="368"/>
      <c r="AK199" s="373"/>
      <c r="AL199" s="368"/>
      <c r="AM199" s="373"/>
      <c r="AN199" s="373"/>
      <c r="AO199" s="373"/>
      <c r="AP199" s="373"/>
      <c r="AQ199" s="373"/>
      <c r="AR199" s="373"/>
      <c r="AS199" s="373"/>
      <c r="AT199" s="373"/>
      <c r="AU199" s="373"/>
      <c r="AV199" s="373"/>
      <c r="AW199" s="373"/>
      <c r="AX199" s="373"/>
      <c r="AY199" s="373"/>
      <c r="AZ199" s="373"/>
      <c r="BA199" s="373"/>
      <c r="BB199" s="373"/>
      <c r="BC199" s="374">
        <f t="shared" ref="BC199:BC262" si="104">SUM(AN199:BB199)</f>
        <v>0</v>
      </c>
      <c r="BD199" s="373"/>
      <c r="BE199" s="373"/>
      <c r="BF199" s="373"/>
      <c r="BG199" s="373"/>
      <c r="BH199" s="373"/>
      <c r="BI199" s="373"/>
      <c r="BJ199" s="373"/>
      <c r="BK199" s="373"/>
      <c r="BL199" s="373"/>
      <c r="BM199" s="373"/>
      <c r="BN199" s="373"/>
      <c r="BO199" s="373"/>
      <c r="BP199" s="373"/>
      <c r="BQ199" s="373"/>
      <c r="BR199" s="373"/>
      <c r="BS199" s="374">
        <f t="shared" si="92"/>
        <v>0</v>
      </c>
      <c r="BT199" s="374">
        <f t="shared" si="89"/>
        <v>0</v>
      </c>
      <c r="BU199" s="374">
        <f t="shared" si="89"/>
        <v>0</v>
      </c>
      <c r="BV199" s="374">
        <f t="shared" si="89"/>
        <v>0</v>
      </c>
      <c r="BW199" s="374">
        <f t="shared" si="89"/>
        <v>0</v>
      </c>
      <c r="BX199" s="374">
        <f t="shared" si="89"/>
        <v>0</v>
      </c>
      <c r="BY199" s="374">
        <f t="shared" si="88"/>
        <v>0</v>
      </c>
      <c r="BZ199" s="374">
        <f t="shared" si="88"/>
        <v>0</v>
      </c>
      <c r="CA199" s="374">
        <f t="shared" si="88"/>
        <v>0</v>
      </c>
      <c r="CB199" s="374">
        <f t="shared" si="88"/>
        <v>0</v>
      </c>
      <c r="CC199" s="374">
        <f t="shared" si="88"/>
        <v>0</v>
      </c>
      <c r="CD199" s="374">
        <f t="shared" si="86"/>
        <v>0</v>
      </c>
      <c r="CE199" s="374">
        <f t="shared" si="86"/>
        <v>0</v>
      </c>
      <c r="CF199" s="374">
        <f t="shared" si="86"/>
        <v>0</v>
      </c>
      <c r="CG199" s="374">
        <f t="shared" si="86"/>
        <v>0</v>
      </c>
      <c r="CH199" s="374">
        <f t="shared" si="86"/>
        <v>0</v>
      </c>
      <c r="CI199" s="374">
        <f t="shared" si="86"/>
        <v>0</v>
      </c>
      <c r="CJ199" s="368"/>
      <c r="CK199" s="368"/>
      <c r="CL199" s="373"/>
      <c r="CM199" s="375"/>
      <c r="CN199" s="371" t="s">
        <v>176</v>
      </c>
      <c r="CO199" s="373"/>
      <c r="CP199" s="373"/>
      <c r="CQ199" s="374">
        <f t="shared" si="93"/>
        <v>0</v>
      </c>
      <c r="CR199" s="373"/>
      <c r="CS199" s="373"/>
      <c r="CT199" s="374">
        <f t="shared" si="94"/>
        <v>0</v>
      </c>
      <c r="CU199" s="375"/>
      <c r="CV199" s="368"/>
      <c r="CW199" s="368"/>
      <c r="CX199" s="368"/>
      <c r="CY199" s="368"/>
      <c r="CZ199" s="368"/>
      <c r="DA199" s="368"/>
      <c r="DB199" s="368"/>
      <c r="DC199" s="368"/>
      <c r="DD199" s="368"/>
      <c r="DE199" s="368"/>
      <c r="DF199" s="368"/>
      <c r="DG199" s="375"/>
      <c r="DH199" s="371" t="s">
        <v>176</v>
      </c>
      <c r="DI199" s="373"/>
      <c r="DJ199" s="373"/>
      <c r="DK199" s="374">
        <f t="shared" si="85"/>
        <v>0</v>
      </c>
      <c r="DL199" s="373"/>
      <c r="DM199" s="373"/>
      <c r="DN199" s="374">
        <f t="shared" si="95"/>
        <v>0</v>
      </c>
      <c r="DO199" s="368"/>
      <c r="DP199" s="371" t="str">
        <f t="shared" ref="DP199:DP262" si="105">IF(OR(DO199 = "", DO199 = "No"), "", "Go to ''Other financial support'' sheet")</f>
        <v/>
      </c>
      <c r="DQ199" s="374">
        <f t="shared" ref="DQ199:DQ262" si="106">$CI199</f>
        <v>0</v>
      </c>
      <c r="DR199" s="374">
        <f t="shared" si="96"/>
        <v>0</v>
      </c>
      <c r="DS199" s="374">
        <f t="shared" si="97"/>
        <v>0</v>
      </c>
      <c r="DT199" s="374">
        <f t="shared" ref="DT199:DT262" si="107" xml:space="preserve"> $CA199</f>
        <v>0</v>
      </c>
      <c r="DU199" s="374">
        <f t="shared" ref="DU199:DU262" si="108" xml:space="preserve"> $CG199</f>
        <v>0</v>
      </c>
      <c r="DV199" s="374">
        <f>Deduct_dependent * COUNTIFS(Part_8!$A:$A, $EV199)</f>
        <v>0</v>
      </c>
      <c r="DW199" s="374">
        <f t="shared" si="98"/>
        <v>0</v>
      </c>
      <c r="DX199" s="374">
        <f t="shared" si="99"/>
        <v>0</v>
      </c>
      <c r="DY199" s="374">
        <f t="shared" si="100"/>
        <v>0</v>
      </c>
      <c r="DZ199" s="374">
        <f t="shared" si="101"/>
        <v>0</v>
      </c>
      <c r="EA199" s="373"/>
      <c r="EB199" s="373"/>
      <c r="EC199" s="373"/>
      <c r="ED199" s="374" t="str">
        <f t="shared" ref="ED199:ED262" si="109" xml:space="preserve"> IF(IF(AND($EB199="", $EF199="", $EK199=""), "", $EB199 - IF($EF199="", 0, EF199) - $EK199)&lt;0,0,IF(AND($EB199="", $EF199="", $EK199=""), "", $EB199 - IF($EF199="", 0, EF199) - $EK199))</f>
        <v/>
      </c>
      <c r="EE199" s="374"/>
      <c r="EF199" s="374" t="str">
        <f>IF(AND($AN199 = "", $AO199 = "", $AP199 = "", $AQ199 = "", $AR199 = "", $AS199 = "", $AT199 = "", $AU199 = "", $AV199 = "", $AW199 = "", $AX199 = "", $AY199 = "", $AZ199 = "", $BA199 = "", $BB199 = "",
$BD199= "", $BE199 = "", $BF199 = "", $BG199 = "", $BH199 = "", $BI199 = "", $BJ199 = "", $BK199 = "", $BL199 = "", $BM199 = "", $BN199 = "", $BO199 = "", $BP199 = "", $BQ199 = "", $BR199 = ""), "",
IF($DZ199 &lt;= Claim_for_Reimbursement_CAT!$F$24, Claim_for_Reimbursement_CAT!$H$24,
IF(AND($DZ199 &gt;= Claim_for_Reimbursement_CAT!$D$25, $DZ199 &lt;= Claim_for_Reimbursement_CAT!$F$25), Claim_for_Reimbursement_CAT!$H$25,
IF(AND($DZ199 &gt;= Claim_for_Reimbursement_CAT!$D$26, $DZ199 &lt;= Claim_for_Reimbursement_CAT!$F$26), Claim_for_Reimbursement_CAT!$H$26,
IF(AND($DZ199 &gt;= Claim_for_Reimbursement_CAT!$D$27, $DZ199 &lt;= Claim_for_Reimbursement_CAT!$F$27), Claim_for_Reimbursement_CAT!$H$27,
IF(AND($DZ199 &gt;= Claim_for_Reimbursement_CAT!$D$28, $DZ199 &lt;= Claim_for_Reimbursement_CAT!$F$28), Claim_for_Reimbursement_CAT!$H$28,
IF(AND($DZ199 &gt;= Claim_for_Reimbursement_CAT!$D$29, $DZ199 &lt;= Claim_for_Reimbursement_CAT!$F$29), Claim_for_Reimbursement_CAT!$H$29,
IF(AND($DZ199 &gt;= Claim_for_Reimbursement_CAT!$D$30, $DZ199 &lt;= Claim_for_Reimbursement_CAT!$F$30), Claim_for_Reimbursement_CAT!$H$30,
IF(AND($DZ199 &gt;= Claim_for_Reimbursement_CAT!$D$31, $DZ199 &lt;= Claim_for_Reimbursement_CAT!$F$31), Claim_for_Reimbursement_CAT!$H$31,
IF(AND($DZ199 &gt;= Claim_for_Reimbursement_CAT!$D$32, $DZ199 &lt;= Claim_for_Reimbursement_CAT!$F$32), Claim_for_Reimbursement_CAT!$H$32,
IF(AND($DZ199 &gt;= Claim_for_Reimbursement_CAT!$D$33, $DZ199 &lt;= Claim_for_Reimbursement_CAT!$F$33), Claim_for_Reimbursement_CAT!$H$33,
IF(AND($DZ199 &gt;= Claim_for_Reimbursement_CAT!$D$34, $DZ199 &lt;= Claim_for_Reimbursement_CAT!$F$34), Claim_for_Reimbursement_CAT!$H$34, Claim_for_Reimbursement_CAT!$H$35))))))))))))</f>
        <v/>
      </c>
      <c r="EG199" s="373"/>
      <c r="EH199" s="373"/>
      <c r="EI199" s="373"/>
      <c r="EJ199" s="373"/>
      <c r="EK199" s="373"/>
      <c r="EL199" s="368"/>
      <c r="EM199" s="373"/>
      <c r="EN199" s="373"/>
      <c r="ES199" s="376" t="str">
        <f t="shared" si="102"/>
        <v/>
      </c>
      <c r="ET199" s="377" t="str">
        <f t="shared" ref="ET199:ET262" si="110">$B199&amp;" "&amp;$C199&amp;" "&amp;$D199&amp;" "&amp;$J199&amp;" "&amp;$L199</f>
        <v xml:space="preserve">    </v>
      </c>
      <c r="EU199" s="377" t="str">
        <f t="shared" ref="EU199:EU262" si="111">IF(ET199="    ", "", COUNTIFS($ET$6:$ET$506, $ET199))</f>
        <v/>
      </c>
      <c r="EV199" s="377" t="str">
        <f t="shared" ref="EV199:EV262" si="112">$A199&amp;" "&amp;$B199&amp;" "&amp;$C199&amp;" "&amp;$D199</f>
        <v xml:space="preserve">194   </v>
      </c>
      <c r="EW199" s="378" t="str">
        <f>IF($H199 = "", "",
IF(OR($H199 = Lists_and_controls!$AO$9, $H199 = Lists_and_controls!$AO$11, $H199 = Lists_and_controls!$AO$14, $H199 = Lists_and_controls!$AO$16), MAX(Day_30),
IF(OR($H199 = Lists_and_controls!$AO$6, $H199 = Lists_and_controls!$AO$8, $H199 = Lists_and_controls!$AO$10, $H199 = Lists_and_controls!$AO$12, $H199 = Lists_and_controls!$AO$13, $H199 = Lists_and_controls!$AO$15, $H199 = Lists_and_controls!$AO$17), MAX(Day_31),
IF($H199 = Lists_and_controls!$AO$7, IF(INDEX(Leap_Year_YN, MATCH($G199, Year_2, 0)) = 1, MAX(Day_Feb_LY), MAX(Day_Feb) )))))</f>
        <v/>
      </c>
      <c r="EX199" s="377" t="str">
        <f t="shared" ref="EX199:EX262" si="113">$B199&amp;" "&amp;$C199&amp;" "&amp;$D199</f>
        <v xml:space="preserve">  </v>
      </c>
      <c r="EY199" s="378"/>
    </row>
    <row r="200" spans="1:155" s="321" customFormat="1" ht="14" hidden="1" x14ac:dyDescent="0.3">
      <c r="A200" s="367">
        <v>195</v>
      </c>
      <c r="B200" s="368"/>
      <c r="C200" s="368"/>
      <c r="D200" s="368"/>
      <c r="E200" s="368"/>
      <c r="F200" s="368"/>
      <c r="G200" s="368"/>
      <c r="H200" s="368"/>
      <c r="I200" s="368"/>
      <c r="J200" s="369" t="str">
        <f t="shared" si="90"/>
        <v/>
      </c>
      <c r="K200" s="370" t="str">
        <f t="shared" si="91"/>
        <v/>
      </c>
      <c r="L200" s="368"/>
      <c r="M200" s="368"/>
      <c r="N200" s="368"/>
      <c r="O200" s="368"/>
      <c r="P200" s="368"/>
      <c r="Q200" s="368"/>
      <c r="R200" s="368"/>
      <c r="S200" s="371" t="str">
        <f t="shared" si="103"/>
        <v/>
      </c>
      <c r="T200" s="368"/>
      <c r="U200" s="368"/>
      <c r="V200" s="372"/>
      <c r="W200" s="372"/>
      <c r="X200" s="368"/>
      <c r="Y200" s="372"/>
      <c r="Z200" s="368"/>
      <c r="AA200" s="368"/>
      <c r="AB200" s="368"/>
      <c r="AC200" s="368"/>
      <c r="AD200" s="368"/>
      <c r="AE200" s="368"/>
      <c r="AF200" s="368"/>
      <c r="AG200" s="368"/>
      <c r="AH200" s="368"/>
      <c r="AI200" s="368"/>
      <c r="AJ200" s="368"/>
      <c r="AK200" s="373"/>
      <c r="AL200" s="368"/>
      <c r="AM200" s="373"/>
      <c r="AN200" s="373"/>
      <c r="AO200" s="373"/>
      <c r="AP200" s="373"/>
      <c r="AQ200" s="373"/>
      <c r="AR200" s="373"/>
      <c r="AS200" s="373"/>
      <c r="AT200" s="373"/>
      <c r="AU200" s="373"/>
      <c r="AV200" s="373"/>
      <c r="AW200" s="373"/>
      <c r="AX200" s="373"/>
      <c r="AY200" s="373"/>
      <c r="AZ200" s="373"/>
      <c r="BA200" s="373"/>
      <c r="BB200" s="373"/>
      <c r="BC200" s="374">
        <f t="shared" si="104"/>
        <v>0</v>
      </c>
      <c r="BD200" s="373"/>
      <c r="BE200" s="373"/>
      <c r="BF200" s="373"/>
      <c r="BG200" s="373"/>
      <c r="BH200" s="373"/>
      <c r="BI200" s="373"/>
      <c r="BJ200" s="373"/>
      <c r="BK200" s="373"/>
      <c r="BL200" s="373"/>
      <c r="BM200" s="373"/>
      <c r="BN200" s="373"/>
      <c r="BO200" s="373"/>
      <c r="BP200" s="373"/>
      <c r="BQ200" s="373"/>
      <c r="BR200" s="373"/>
      <c r="BS200" s="374">
        <f t="shared" si="92"/>
        <v>0</v>
      </c>
      <c r="BT200" s="374">
        <f t="shared" si="89"/>
        <v>0</v>
      </c>
      <c r="BU200" s="374">
        <f t="shared" si="89"/>
        <v>0</v>
      </c>
      <c r="BV200" s="374">
        <f t="shared" si="89"/>
        <v>0</v>
      </c>
      <c r="BW200" s="374">
        <f t="shared" si="89"/>
        <v>0</v>
      </c>
      <c r="BX200" s="374">
        <f t="shared" si="89"/>
        <v>0</v>
      </c>
      <c r="BY200" s="374">
        <f t="shared" si="88"/>
        <v>0</v>
      </c>
      <c r="BZ200" s="374">
        <f t="shared" si="88"/>
        <v>0</v>
      </c>
      <c r="CA200" s="374">
        <f t="shared" si="88"/>
        <v>0</v>
      </c>
      <c r="CB200" s="374">
        <f t="shared" si="88"/>
        <v>0</v>
      </c>
      <c r="CC200" s="374">
        <f t="shared" si="88"/>
        <v>0</v>
      </c>
      <c r="CD200" s="374">
        <f t="shared" si="86"/>
        <v>0</v>
      </c>
      <c r="CE200" s="374">
        <f t="shared" si="86"/>
        <v>0</v>
      </c>
      <c r="CF200" s="374">
        <f t="shared" si="86"/>
        <v>0</v>
      </c>
      <c r="CG200" s="374">
        <f t="shared" si="86"/>
        <v>0</v>
      </c>
      <c r="CH200" s="374">
        <f t="shared" si="86"/>
        <v>0</v>
      </c>
      <c r="CI200" s="374">
        <f t="shared" si="86"/>
        <v>0</v>
      </c>
      <c r="CJ200" s="368"/>
      <c r="CK200" s="368"/>
      <c r="CL200" s="373"/>
      <c r="CM200" s="375"/>
      <c r="CN200" s="371" t="s">
        <v>176</v>
      </c>
      <c r="CO200" s="373"/>
      <c r="CP200" s="373"/>
      <c r="CQ200" s="374">
        <f t="shared" si="93"/>
        <v>0</v>
      </c>
      <c r="CR200" s="373"/>
      <c r="CS200" s="373"/>
      <c r="CT200" s="374">
        <f t="shared" si="94"/>
        <v>0</v>
      </c>
      <c r="CU200" s="375"/>
      <c r="CV200" s="368"/>
      <c r="CW200" s="368"/>
      <c r="CX200" s="368"/>
      <c r="CY200" s="368"/>
      <c r="CZ200" s="368"/>
      <c r="DA200" s="368"/>
      <c r="DB200" s="368"/>
      <c r="DC200" s="368"/>
      <c r="DD200" s="368"/>
      <c r="DE200" s="368"/>
      <c r="DF200" s="368"/>
      <c r="DG200" s="375"/>
      <c r="DH200" s="371" t="s">
        <v>176</v>
      </c>
      <c r="DI200" s="373"/>
      <c r="DJ200" s="373"/>
      <c r="DK200" s="374">
        <f t="shared" ref="DK200:DK263" si="114">DI200-DJ200</f>
        <v>0</v>
      </c>
      <c r="DL200" s="373"/>
      <c r="DM200" s="373"/>
      <c r="DN200" s="374">
        <f t="shared" si="95"/>
        <v>0</v>
      </c>
      <c r="DO200" s="368"/>
      <c r="DP200" s="371" t="str">
        <f t="shared" si="105"/>
        <v/>
      </c>
      <c r="DQ200" s="374">
        <f t="shared" si="106"/>
        <v>0</v>
      </c>
      <c r="DR200" s="374">
        <f t="shared" si="96"/>
        <v>0</v>
      </c>
      <c r="DS200" s="374">
        <f t="shared" si="97"/>
        <v>0</v>
      </c>
      <c r="DT200" s="374">
        <f t="shared" si="107"/>
        <v>0</v>
      </c>
      <c r="DU200" s="374">
        <f t="shared" si="108"/>
        <v>0</v>
      </c>
      <c r="DV200" s="374">
        <f>Deduct_dependent * COUNTIFS(Part_8!$A:$A, $EV200)</f>
        <v>0</v>
      </c>
      <c r="DW200" s="374">
        <f t="shared" si="98"/>
        <v>0</v>
      </c>
      <c r="DX200" s="374">
        <f t="shared" si="99"/>
        <v>0</v>
      </c>
      <c r="DY200" s="374">
        <f t="shared" si="100"/>
        <v>0</v>
      </c>
      <c r="DZ200" s="374">
        <f t="shared" si="101"/>
        <v>0</v>
      </c>
      <c r="EA200" s="373"/>
      <c r="EB200" s="373"/>
      <c r="EC200" s="373"/>
      <c r="ED200" s="374" t="str">
        <f t="shared" si="109"/>
        <v/>
      </c>
      <c r="EE200" s="374"/>
      <c r="EF200" s="374" t="str">
        <f>IF(AND($AN200 = "", $AO200 = "", $AP200 = "", $AQ200 = "", $AR200 = "", $AS200 = "", $AT200 = "", $AU200 = "", $AV200 = "", $AW200 = "", $AX200 = "", $AY200 = "", $AZ200 = "", $BA200 = "", $BB200 = "",
$BD200= "", $BE200 = "", $BF200 = "", $BG200 = "", $BH200 = "", $BI200 = "", $BJ200 = "", $BK200 = "", $BL200 = "", $BM200 = "", $BN200 = "", $BO200 = "", $BP200 = "", $BQ200 = "", $BR200 = ""), "",
IF($DZ200 &lt;= Claim_for_Reimbursement_CAT!$F$24, Claim_for_Reimbursement_CAT!$H$24,
IF(AND($DZ200 &gt;= Claim_for_Reimbursement_CAT!$D$25, $DZ200 &lt;= Claim_for_Reimbursement_CAT!$F$25), Claim_for_Reimbursement_CAT!$H$25,
IF(AND($DZ200 &gt;= Claim_for_Reimbursement_CAT!$D$26, $DZ200 &lt;= Claim_for_Reimbursement_CAT!$F$26), Claim_for_Reimbursement_CAT!$H$26,
IF(AND($DZ200 &gt;= Claim_for_Reimbursement_CAT!$D$27, $DZ200 &lt;= Claim_for_Reimbursement_CAT!$F$27), Claim_for_Reimbursement_CAT!$H$27,
IF(AND($DZ200 &gt;= Claim_for_Reimbursement_CAT!$D$28, $DZ200 &lt;= Claim_for_Reimbursement_CAT!$F$28), Claim_for_Reimbursement_CAT!$H$28,
IF(AND($DZ200 &gt;= Claim_for_Reimbursement_CAT!$D$29, $DZ200 &lt;= Claim_for_Reimbursement_CAT!$F$29), Claim_for_Reimbursement_CAT!$H$29,
IF(AND($DZ200 &gt;= Claim_for_Reimbursement_CAT!$D$30, $DZ200 &lt;= Claim_for_Reimbursement_CAT!$F$30), Claim_for_Reimbursement_CAT!$H$30,
IF(AND($DZ200 &gt;= Claim_for_Reimbursement_CAT!$D$31, $DZ200 &lt;= Claim_for_Reimbursement_CAT!$F$31), Claim_for_Reimbursement_CAT!$H$31,
IF(AND($DZ200 &gt;= Claim_for_Reimbursement_CAT!$D$32, $DZ200 &lt;= Claim_for_Reimbursement_CAT!$F$32), Claim_for_Reimbursement_CAT!$H$32,
IF(AND($DZ200 &gt;= Claim_for_Reimbursement_CAT!$D$33, $DZ200 &lt;= Claim_for_Reimbursement_CAT!$F$33), Claim_for_Reimbursement_CAT!$H$33,
IF(AND($DZ200 &gt;= Claim_for_Reimbursement_CAT!$D$34, $DZ200 &lt;= Claim_for_Reimbursement_CAT!$F$34), Claim_for_Reimbursement_CAT!$H$34, Claim_for_Reimbursement_CAT!$H$35))))))))))))</f>
        <v/>
      </c>
      <c r="EG200" s="373"/>
      <c r="EH200" s="373"/>
      <c r="EI200" s="373"/>
      <c r="EJ200" s="373"/>
      <c r="EK200" s="373"/>
      <c r="EL200" s="368"/>
      <c r="EM200" s="373"/>
      <c r="EN200" s="373"/>
      <c r="ES200" s="376" t="str">
        <f t="shared" si="102"/>
        <v/>
      </c>
      <c r="ET200" s="377" t="str">
        <f t="shared" si="110"/>
        <v xml:space="preserve">    </v>
      </c>
      <c r="EU200" s="377" t="str">
        <f t="shared" si="111"/>
        <v/>
      </c>
      <c r="EV200" s="377" t="str">
        <f t="shared" si="112"/>
        <v xml:space="preserve">195   </v>
      </c>
      <c r="EW200" s="378" t="str">
        <f>IF($H200 = "", "",
IF(OR($H200 = Lists_and_controls!$AO$9, $H200 = Lists_and_controls!$AO$11, $H200 = Lists_and_controls!$AO$14, $H200 = Lists_and_controls!$AO$16), MAX(Day_30),
IF(OR($H200 = Lists_and_controls!$AO$6, $H200 = Lists_and_controls!$AO$8, $H200 = Lists_and_controls!$AO$10, $H200 = Lists_and_controls!$AO$12, $H200 = Lists_and_controls!$AO$13, $H200 = Lists_and_controls!$AO$15, $H200 = Lists_and_controls!$AO$17), MAX(Day_31),
IF($H200 = Lists_and_controls!$AO$7, IF(INDEX(Leap_Year_YN, MATCH($G200, Year_2, 0)) = 1, MAX(Day_Feb_LY), MAX(Day_Feb) )))))</f>
        <v/>
      </c>
      <c r="EX200" s="377" t="str">
        <f t="shared" si="113"/>
        <v xml:space="preserve">  </v>
      </c>
      <c r="EY200" s="378"/>
    </row>
    <row r="201" spans="1:155" s="321" customFormat="1" ht="14" hidden="1" x14ac:dyDescent="0.3">
      <c r="A201" s="367">
        <v>196</v>
      </c>
      <c r="B201" s="368"/>
      <c r="C201" s="368"/>
      <c r="D201" s="368"/>
      <c r="E201" s="368"/>
      <c r="F201" s="368"/>
      <c r="G201" s="368"/>
      <c r="H201" s="368"/>
      <c r="I201" s="368"/>
      <c r="J201" s="369" t="str">
        <f t="shared" si="90"/>
        <v/>
      </c>
      <c r="K201" s="370" t="str">
        <f t="shared" si="91"/>
        <v/>
      </c>
      <c r="L201" s="368"/>
      <c r="M201" s="368"/>
      <c r="N201" s="368"/>
      <c r="O201" s="368"/>
      <c r="P201" s="368"/>
      <c r="Q201" s="368"/>
      <c r="R201" s="368"/>
      <c r="S201" s="371" t="str">
        <f t="shared" si="103"/>
        <v/>
      </c>
      <c r="T201" s="368"/>
      <c r="U201" s="368"/>
      <c r="V201" s="372"/>
      <c r="W201" s="372"/>
      <c r="X201" s="368"/>
      <c r="Y201" s="372"/>
      <c r="Z201" s="368"/>
      <c r="AA201" s="368"/>
      <c r="AB201" s="368"/>
      <c r="AC201" s="368"/>
      <c r="AD201" s="368"/>
      <c r="AE201" s="368"/>
      <c r="AF201" s="368"/>
      <c r="AG201" s="368"/>
      <c r="AH201" s="368"/>
      <c r="AI201" s="368"/>
      <c r="AJ201" s="368"/>
      <c r="AK201" s="373"/>
      <c r="AL201" s="368"/>
      <c r="AM201" s="373"/>
      <c r="AN201" s="373"/>
      <c r="AO201" s="373"/>
      <c r="AP201" s="373"/>
      <c r="AQ201" s="373"/>
      <c r="AR201" s="373"/>
      <c r="AS201" s="373"/>
      <c r="AT201" s="373"/>
      <c r="AU201" s="373"/>
      <c r="AV201" s="373"/>
      <c r="AW201" s="373"/>
      <c r="AX201" s="373"/>
      <c r="AY201" s="373"/>
      <c r="AZ201" s="373"/>
      <c r="BA201" s="373"/>
      <c r="BB201" s="373"/>
      <c r="BC201" s="374">
        <f t="shared" si="104"/>
        <v>0</v>
      </c>
      <c r="BD201" s="373"/>
      <c r="BE201" s="373"/>
      <c r="BF201" s="373"/>
      <c r="BG201" s="373"/>
      <c r="BH201" s="373"/>
      <c r="BI201" s="373"/>
      <c r="BJ201" s="373"/>
      <c r="BK201" s="373"/>
      <c r="BL201" s="373"/>
      <c r="BM201" s="373"/>
      <c r="BN201" s="373"/>
      <c r="BO201" s="373"/>
      <c r="BP201" s="373"/>
      <c r="BQ201" s="373"/>
      <c r="BR201" s="373"/>
      <c r="BS201" s="374">
        <f t="shared" si="92"/>
        <v>0</v>
      </c>
      <c r="BT201" s="374">
        <f t="shared" si="89"/>
        <v>0</v>
      </c>
      <c r="BU201" s="374">
        <f t="shared" si="89"/>
        <v>0</v>
      </c>
      <c r="BV201" s="374">
        <f t="shared" si="89"/>
        <v>0</v>
      </c>
      <c r="BW201" s="374">
        <f t="shared" si="89"/>
        <v>0</v>
      </c>
      <c r="BX201" s="374">
        <f t="shared" si="89"/>
        <v>0</v>
      </c>
      <c r="BY201" s="374">
        <f t="shared" si="88"/>
        <v>0</v>
      </c>
      <c r="BZ201" s="374">
        <f t="shared" si="88"/>
        <v>0</v>
      </c>
      <c r="CA201" s="374">
        <f t="shared" si="88"/>
        <v>0</v>
      </c>
      <c r="CB201" s="374">
        <f t="shared" si="88"/>
        <v>0</v>
      </c>
      <c r="CC201" s="374">
        <f t="shared" si="88"/>
        <v>0</v>
      </c>
      <c r="CD201" s="374">
        <f t="shared" si="86"/>
        <v>0</v>
      </c>
      <c r="CE201" s="374">
        <f t="shared" si="86"/>
        <v>0</v>
      </c>
      <c r="CF201" s="374">
        <f t="shared" si="86"/>
        <v>0</v>
      </c>
      <c r="CG201" s="374">
        <f t="shared" si="86"/>
        <v>0</v>
      </c>
      <c r="CH201" s="374">
        <f t="shared" si="86"/>
        <v>0</v>
      </c>
      <c r="CI201" s="374">
        <f t="shared" si="86"/>
        <v>0</v>
      </c>
      <c r="CJ201" s="368"/>
      <c r="CK201" s="368"/>
      <c r="CL201" s="373"/>
      <c r="CM201" s="375"/>
      <c r="CN201" s="371" t="s">
        <v>176</v>
      </c>
      <c r="CO201" s="373"/>
      <c r="CP201" s="373"/>
      <c r="CQ201" s="374">
        <f t="shared" si="93"/>
        <v>0</v>
      </c>
      <c r="CR201" s="373"/>
      <c r="CS201" s="373"/>
      <c r="CT201" s="374">
        <f t="shared" si="94"/>
        <v>0</v>
      </c>
      <c r="CU201" s="375"/>
      <c r="CV201" s="368"/>
      <c r="CW201" s="368"/>
      <c r="CX201" s="368"/>
      <c r="CY201" s="368"/>
      <c r="CZ201" s="368"/>
      <c r="DA201" s="368"/>
      <c r="DB201" s="368"/>
      <c r="DC201" s="368"/>
      <c r="DD201" s="368"/>
      <c r="DE201" s="368"/>
      <c r="DF201" s="368"/>
      <c r="DG201" s="375"/>
      <c r="DH201" s="371" t="s">
        <v>176</v>
      </c>
      <c r="DI201" s="373"/>
      <c r="DJ201" s="373"/>
      <c r="DK201" s="374">
        <f t="shared" si="114"/>
        <v>0</v>
      </c>
      <c r="DL201" s="373"/>
      <c r="DM201" s="373"/>
      <c r="DN201" s="374">
        <f t="shared" si="95"/>
        <v>0</v>
      </c>
      <c r="DO201" s="368"/>
      <c r="DP201" s="371" t="str">
        <f t="shared" si="105"/>
        <v/>
      </c>
      <c r="DQ201" s="374">
        <f t="shared" si="106"/>
        <v>0</v>
      </c>
      <c r="DR201" s="374">
        <f t="shared" si="96"/>
        <v>0</v>
      </c>
      <c r="DS201" s="374">
        <f t="shared" si="97"/>
        <v>0</v>
      </c>
      <c r="DT201" s="374">
        <f t="shared" si="107"/>
        <v>0</v>
      </c>
      <c r="DU201" s="374">
        <f t="shared" si="108"/>
        <v>0</v>
      </c>
      <c r="DV201" s="374">
        <f>Deduct_dependent * COUNTIFS(Part_8!$A:$A, $EV201)</f>
        <v>0</v>
      </c>
      <c r="DW201" s="374">
        <f t="shared" si="98"/>
        <v>0</v>
      </c>
      <c r="DX201" s="374">
        <f t="shared" si="99"/>
        <v>0</v>
      </c>
      <c r="DY201" s="374">
        <f t="shared" si="100"/>
        <v>0</v>
      </c>
      <c r="DZ201" s="374">
        <f t="shared" si="101"/>
        <v>0</v>
      </c>
      <c r="EA201" s="373"/>
      <c r="EB201" s="373"/>
      <c r="EC201" s="373"/>
      <c r="ED201" s="374" t="str">
        <f t="shared" si="109"/>
        <v/>
      </c>
      <c r="EE201" s="374"/>
      <c r="EF201" s="374" t="str">
        <f>IF(AND($AN201 = "", $AO201 = "", $AP201 = "", $AQ201 = "", $AR201 = "", $AS201 = "", $AT201 = "", $AU201 = "", $AV201 = "", $AW201 = "", $AX201 = "", $AY201 = "", $AZ201 = "", $BA201 = "", $BB201 = "",
$BD201= "", $BE201 = "", $BF201 = "", $BG201 = "", $BH201 = "", $BI201 = "", $BJ201 = "", $BK201 = "", $BL201 = "", $BM201 = "", $BN201 = "", $BO201 = "", $BP201 = "", $BQ201 = "", $BR201 = ""), "",
IF($DZ201 &lt;= Claim_for_Reimbursement_CAT!$F$24, Claim_for_Reimbursement_CAT!$H$24,
IF(AND($DZ201 &gt;= Claim_for_Reimbursement_CAT!$D$25, $DZ201 &lt;= Claim_for_Reimbursement_CAT!$F$25), Claim_for_Reimbursement_CAT!$H$25,
IF(AND($DZ201 &gt;= Claim_for_Reimbursement_CAT!$D$26, $DZ201 &lt;= Claim_for_Reimbursement_CAT!$F$26), Claim_for_Reimbursement_CAT!$H$26,
IF(AND($DZ201 &gt;= Claim_for_Reimbursement_CAT!$D$27, $DZ201 &lt;= Claim_for_Reimbursement_CAT!$F$27), Claim_for_Reimbursement_CAT!$H$27,
IF(AND($DZ201 &gt;= Claim_for_Reimbursement_CAT!$D$28, $DZ201 &lt;= Claim_for_Reimbursement_CAT!$F$28), Claim_for_Reimbursement_CAT!$H$28,
IF(AND($DZ201 &gt;= Claim_for_Reimbursement_CAT!$D$29, $DZ201 &lt;= Claim_for_Reimbursement_CAT!$F$29), Claim_for_Reimbursement_CAT!$H$29,
IF(AND($DZ201 &gt;= Claim_for_Reimbursement_CAT!$D$30, $DZ201 &lt;= Claim_for_Reimbursement_CAT!$F$30), Claim_for_Reimbursement_CAT!$H$30,
IF(AND($DZ201 &gt;= Claim_for_Reimbursement_CAT!$D$31, $DZ201 &lt;= Claim_for_Reimbursement_CAT!$F$31), Claim_for_Reimbursement_CAT!$H$31,
IF(AND($DZ201 &gt;= Claim_for_Reimbursement_CAT!$D$32, $DZ201 &lt;= Claim_for_Reimbursement_CAT!$F$32), Claim_for_Reimbursement_CAT!$H$32,
IF(AND($DZ201 &gt;= Claim_for_Reimbursement_CAT!$D$33, $DZ201 &lt;= Claim_for_Reimbursement_CAT!$F$33), Claim_for_Reimbursement_CAT!$H$33,
IF(AND($DZ201 &gt;= Claim_for_Reimbursement_CAT!$D$34, $DZ201 &lt;= Claim_for_Reimbursement_CAT!$F$34), Claim_for_Reimbursement_CAT!$H$34, Claim_for_Reimbursement_CAT!$H$35))))))))))))</f>
        <v/>
      </c>
      <c r="EG201" s="373"/>
      <c r="EH201" s="373"/>
      <c r="EI201" s="373"/>
      <c r="EJ201" s="373"/>
      <c r="EK201" s="373"/>
      <c r="EL201" s="368"/>
      <c r="EM201" s="373"/>
      <c r="EN201" s="373"/>
      <c r="ES201" s="376" t="str">
        <f t="shared" si="102"/>
        <v/>
      </c>
      <c r="ET201" s="377" t="str">
        <f t="shared" si="110"/>
        <v xml:space="preserve">    </v>
      </c>
      <c r="EU201" s="377" t="str">
        <f t="shared" si="111"/>
        <v/>
      </c>
      <c r="EV201" s="377" t="str">
        <f t="shared" si="112"/>
        <v xml:space="preserve">196   </v>
      </c>
      <c r="EW201" s="378" t="str">
        <f>IF($H201 = "", "",
IF(OR($H201 = Lists_and_controls!$AO$9, $H201 = Lists_and_controls!$AO$11, $H201 = Lists_and_controls!$AO$14, $H201 = Lists_and_controls!$AO$16), MAX(Day_30),
IF(OR($H201 = Lists_and_controls!$AO$6, $H201 = Lists_and_controls!$AO$8, $H201 = Lists_and_controls!$AO$10, $H201 = Lists_and_controls!$AO$12, $H201 = Lists_and_controls!$AO$13, $H201 = Lists_and_controls!$AO$15, $H201 = Lists_and_controls!$AO$17), MAX(Day_31),
IF($H201 = Lists_and_controls!$AO$7, IF(INDEX(Leap_Year_YN, MATCH($G201, Year_2, 0)) = 1, MAX(Day_Feb_LY), MAX(Day_Feb) )))))</f>
        <v/>
      </c>
      <c r="EX201" s="377" t="str">
        <f t="shared" si="113"/>
        <v xml:space="preserve">  </v>
      </c>
      <c r="EY201" s="378"/>
    </row>
    <row r="202" spans="1:155" s="321" customFormat="1" ht="14" hidden="1" x14ac:dyDescent="0.3">
      <c r="A202" s="367">
        <v>197</v>
      </c>
      <c r="B202" s="368"/>
      <c r="C202" s="368"/>
      <c r="D202" s="368"/>
      <c r="E202" s="368"/>
      <c r="F202" s="368"/>
      <c r="G202" s="368"/>
      <c r="H202" s="368"/>
      <c r="I202" s="368"/>
      <c r="J202" s="369" t="str">
        <f t="shared" si="90"/>
        <v/>
      </c>
      <c r="K202" s="370" t="str">
        <f t="shared" si="91"/>
        <v/>
      </c>
      <c r="L202" s="368"/>
      <c r="M202" s="368"/>
      <c r="N202" s="368"/>
      <c r="O202" s="368"/>
      <c r="P202" s="368"/>
      <c r="Q202" s="368"/>
      <c r="R202" s="368"/>
      <c r="S202" s="371" t="str">
        <f t="shared" si="103"/>
        <v/>
      </c>
      <c r="T202" s="368"/>
      <c r="U202" s="368"/>
      <c r="V202" s="372"/>
      <c r="W202" s="372"/>
      <c r="X202" s="368"/>
      <c r="Y202" s="372"/>
      <c r="Z202" s="368"/>
      <c r="AA202" s="368"/>
      <c r="AB202" s="368"/>
      <c r="AC202" s="368"/>
      <c r="AD202" s="368"/>
      <c r="AE202" s="368"/>
      <c r="AF202" s="368"/>
      <c r="AG202" s="368"/>
      <c r="AH202" s="368"/>
      <c r="AI202" s="368"/>
      <c r="AJ202" s="368"/>
      <c r="AK202" s="373"/>
      <c r="AL202" s="368"/>
      <c r="AM202" s="373"/>
      <c r="AN202" s="373"/>
      <c r="AO202" s="373"/>
      <c r="AP202" s="373"/>
      <c r="AQ202" s="373"/>
      <c r="AR202" s="373"/>
      <c r="AS202" s="373"/>
      <c r="AT202" s="373"/>
      <c r="AU202" s="373"/>
      <c r="AV202" s="373"/>
      <c r="AW202" s="373"/>
      <c r="AX202" s="373"/>
      <c r="AY202" s="373"/>
      <c r="AZ202" s="373"/>
      <c r="BA202" s="373"/>
      <c r="BB202" s="373"/>
      <c r="BC202" s="374">
        <f t="shared" si="104"/>
        <v>0</v>
      </c>
      <c r="BD202" s="373"/>
      <c r="BE202" s="373"/>
      <c r="BF202" s="373"/>
      <c r="BG202" s="373"/>
      <c r="BH202" s="373"/>
      <c r="BI202" s="373"/>
      <c r="BJ202" s="373"/>
      <c r="BK202" s="373"/>
      <c r="BL202" s="373"/>
      <c r="BM202" s="373"/>
      <c r="BN202" s="373"/>
      <c r="BO202" s="373"/>
      <c r="BP202" s="373"/>
      <c r="BQ202" s="373"/>
      <c r="BR202" s="373"/>
      <c r="BS202" s="374">
        <f t="shared" si="92"/>
        <v>0</v>
      </c>
      <c r="BT202" s="374">
        <f t="shared" si="89"/>
        <v>0</v>
      </c>
      <c r="BU202" s="374">
        <f t="shared" si="89"/>
        <v>0</v>
      </c>
      <c r="BV202" s="374">
        <f t="shared" si="89"/>
        <v>0</v>
      </c>
      <c r="BW202" s="374">
        <f t="shared" si="89"/>
        <v>0</v>
      </c>
      <c r="BX202" s="374">
        <f t="shared" si="89"/>
        <v>0</v>
      </c>
      <c r="BY202" s="374">
        <f t="shared" si="88"/>
        <v>0</v>
      </c>
      <c r="BZ202" s="374">
        <f t="shared" si="88"/>
        <v>0</v>
      </c>
      <c r="CA202" s="374">
        <f t="shared" si="88"/>
        <v>0</v>
      </c>
      <c r="CB202" s="374">
        <f t="shared" si="88"/>
        <v>0</v>
      </c>
      <c r="CC202" s="374">
        <f t="shared" si="88"/>
        <v>0</v>
      </c>
      <c r="CD202" s="374">
        <f t="shared" si="86"/>
        <v>0</v>
      </c>
      <c r="CE202" s="374">
        <f t="shared" si="86"/>
        <v>0</v>
      </c>
      <c r="CF202" s="374">
        <f t="shared" si="86"/>
        <v>0</v>
      </c>
      <c r="CG202" s="374">
        <f t="shared" si="86"/>
        <v>0</v>
      </c>
      <c r="CH202" s="374">
        <f t="shared" si="86"/>
        <v>0</v>
      </c>
      <c r="CI202" s="374">
        <f t="shared" si="86"/>
        <v>0</v>
      </c>
      <c r="CJ202" s="368"/>
      <c r="CK202" s="368"/>
      <c r="CL202" s="373"/>
      <c r="CM202" s="375"/>
      <c r="CN202" s="371" t="s">
        <v>176</v>
      </c>
      <c r="CO202" s="373"/>
      <c r="CP202" s="373"/>
      <c r="CQ202" s="374">
        <f t="shared" si="93"/>
        <v>0</v>
      </c>
      <c r="CR202" s="373"/>
      <c r="CS202" s="373"/>
      <c r="CT202" s="374">
        <f t="shared" si="94"/>
        <v>0</v>
      </c>
      <c r="CU202" s="375"/>
      <c r="CV202" s="368"/>
      <c r="CW202" s="368"/>
      <c r="CX202" s="368"/>
      <c r="CY202" s="368"/>
      <c r="CZ202" s="368"/>
      <c r="DA202" s="368"/>
      <c r="DB202" s="368"/>
      <c r="DC202" s="368"/>
      <c r="DD202" s="368"/>
      <c r="DE202" s="368"/>
      <c r="DF202" s="368"/>
      <c r="DG202" s="375"/>
      <c r="DH202" s="371" t="s">
        <v>176</v>
      </c>
      <c r="DI202" s="373"/>
      <c r="DJ202" s="373"/>
      <c r="DK202" s="374">
        <f t="shared" si="114"/>
        <v>0</v>
      </c>
      <c r="DL202" s="373"/>
      <c r="DM202" s="373"/>
      <c r="DN202" s="374">
        <f t="shared" si="95"/>
        <v>0</v>
      </c>
      <c r="DO202" s="368"/>
      <c r="DP202" s="371" t="str">
        <f t="shared" si="105"/>
        <v/>
      </c>
      <c r="DQ202" s="374">
        <f t="shared" si="106"/>
        <v>0</v>
      </c>
      <c r="DR202" s="374">
        <f t="shared" si="96"/>
        <v>0</v>
      </c>
      <c r="DS202" s="374">
        <f t="shared" si="97"/>
        <v>0</v>
      </c>
      <c r="DT202" s="374">
        <f t="shared" si="107"/>
        <v>0</v>
      </c>
      <c r="DU202" s="374">
        <f t="shared" si="108"/>
        <v>0</v>
      </c>
      <c r="DV202" s="374">
        <f>Deduct_dependent * COUNTIFS(Part_8!$A:$A, $EV202)</f>
        <v>0</v>
      </c>
      <c r="DW202" s="374">
        <f t="shared" si="98"/>
        <v>0</v>
      </c>
      <c r="DX202" s="374">
        <f t="shared" si="99"/>
        <v>0</v>
      </c>
      <c r="DY202" s="374">
        <f t="shared" si="100"/>
        <v>0</v>
      </c>
      <c r="DZ202" s="374">
        <f t="shared" si="101"/>
        <v>0</v>
      </c>
      <c r="EA202" s="373"/>
      <c r="EB202" s="373"/>
      <c r="EC202" s="373"/>
      <c r="ED202" s="374" t="str">
        <f t="shared" si="109"/>
        <v/>
      </c>
      <c r="EE202" s="374"/>
      <c r="EF202" s="374" t="str">
        <f>IF(AND($AN202 = "", $AO202 = "", $AP202 = "", $AQ202 = "", $AR202 = "", $AS202 = "", $AT202 = "", $AU202 = "", $AV202 = "", $AW202 = "", $AX202 = "", $AY202 = "", $AZ202 = "", $BA202 = "", $BB202 = "",
$BD202= "", $BE202 = "", $BF202 = "", $BG202 = "", $BH202 = "", $BI202 = "", $BJ202 = "", $BK202 = "", $BL202 = "", $BM202 = "", $BN202 = "", $BO202 = "", $BP202 = "", $BQ202 = "", $BR202 = ""), "",
IF($DZ202 &lt;= Claim_for_Reimbursement_CAT!$F$24, Claim_for_Reimbursement_CAT!$H$24,
IF(AND($DZ202 &gt;= Claim_for_Reimbursement_CAT!$D$25, $DZ202 &lt;= Claim_for_Reimbursement_CAT!$F$25), Claim_for_Reimbursement_CAT!$H$25,
IF(AND($DZ202 &gt;= Claim_for_Reimbursement_CAT!$D$26, $DZ202 &lt;= Claim_for_Reimbursement_CAT!$F$26), Claim_for_Reimbursement_CAT!$H$26,
IF(AND($DZ202 &gt;= Claim_for_Reimbursement_CAT!$D$27, $DZ202 &lt;= Claim_for_Reimbursement_CAT!$F$27), Claim_for_Reimbursement_CAT!$H$27,
IF(AND($DZ202 &gt;= Claim_for_Reimbursement_CAT!$D$28, $DZ202 &lt;= Claim_for_Reimbursement_CAT!$F$28), Claim_for_Reimbursement_CAT!$H$28,
IF(AND($DZ202 &gt;= Claim_for_Reimbursement_CAT!$D$29, $DZ202 &lt;= Claim_for_Reimbursement_CAT!$F$29), Claim_for_Reimbursement_CAT!$H$29,
IF(AND($DZ202 &gt;= Claim_for_Reimbursement_CAT!$D$30, $DZ202 &lt;= Claim_for_Reimbursement_CAT!$F$30), Claim_for_Reimbursement_CAT!$H$30,
IF(AND($DZ202 &gt;= Claim_for_Reimbursement_CAT!$D$31, $DZ202 &lt;= Claim_for_Reimbursement_CAT!$F$31), Claim_for_Reimbursement_CAT!$H$31,
IF(AND($DZ202 &gt;= Claim_for_Reimbursement_CAT!$D$32, $DZ202 &lt;= Claim_for_Reimbursement_CAT!$F$32), Claim_for_Reimbursement_CAT!$H$32,
IF(AND($DZ202 &gt;= Claim_for_Reimbursement_CAT!$D$33, $DZ202 &lt;= Claim_for_Reimbursement_CAT!$F$33), Claim_for_Reimbursement_CAT!$H$33,
IF(AND($DZ202 &gt;= Claim_for_Reimbursement_CAT!$D$34, $DZ202 &lt;= Claim_for_Reimbursement_CAT!$F$34), Claim_for_Reimbursement_CAT!$H$34, Claim_for_Reimbursement_CAT!$H$35))))))))))))</f>
        <v/>
      </c>
      <c r="EG202" s="373"/>
      <c r="EH202" s="373"/>
      <c r="EI202" s="373"/>
      <c r="EJ202" s="373"/>
      <c r="EK202" s="373"/>
      <c r="EL202" s="368"/>
      <c r="EM202" s="373"/>
      <c r="EN202" s="373"/>
      <c r="ES202" s="376" t="str">
        <f t="shared" si="102"/>
        <v/>
      </c>
      <c r="ET202" s="377" t="str">
        <f t="shared" si="110"/>
        <v xml:space="preserve">    </v>
      </c>
      <c r="EU202" s="377" t="str">
        <f t="shared" si="111"/>
        <v/>
      </c>
      <c r="EV202" s="377" t="str">
        <f t="shared" si="112"/>
        <v xml:space="preserve">197   </v>
      </c>
      <c r="EW202" s="378" t="str">
        <f>IF($H202 = "", "",
IF(OR($H202 = Lists_and_controls!$AO$9, $H202 = Lists_and_controls!$AO$11, $H202 = Lists_and_controls!$AO$14, $H202 = Lists_and_controls!$AO$16), MAX(Day_30),
IF(OR($H202 = Lists_and_controls!$AO$6, $H202 = Lists_and_controls!$AO$8, $H202 = Lists_and_controls!$AO$10, $H202 = Lists_and_controls!$AO$12, $H202 = Lists_and_controls!$AO$13, $H202 = Lists_and_controls!$AO$15, $H202 = Lists_and_controls!$AO$17), MAX(Day_31),
IF($H202 = Lists_and_controls!$AO$7, IF(INDEX(Leap_Year_YN, MATCH($G202, Year_2, 0)) = 1, MAX(Day_Feb_LY), MAX(Day_Feb) )))))</f>
        <v/>
      </c>
      <c r="EX202" s="377" t="str">
        <f t="shared" si="113"/>
        <v xml:space="preserve">  </v>
      </c>
      <c r="EY202" s="378"/>
    </row>
    <row r="203" spans="1:155" s="321" customFormat="1" ht="14" hidden="1" x14ac:dyDescent="0.3">
      <c r="A203" s="367">
        <v>198</v>
      </c>
      <c r="B203" s="368"/>
      <c r="C203" s="368"/>
      <c r="D203" s="368"/>
      <c r="E203" s="368"/>
      <c r="F203" s="368"/>
      <c r="G203" s="368"/>
      <c r="H203" s="368"/>
      <c r="I203" s="368"/>
      <c r="J203" s="369" t="str">
        <f t="shared" si="90"/>
        <v/>
      </c>
      <c r="K203" s="370" t="str">
        <f t="shared" si="91"/>
        <v/>
      </c>
      <c r="L203" s="368"/>
      <c r="M203" s="368"/>
      <c r="N203" s="368"/>
      <c r="O203" s="368"/>
      <c r="P203" s="368"/>
      <c r="Q203" s="368"/>
      <c r="R203" s="368"/>
      <c r="S203" s="371" t="str">
        <f t="shared" si="103"/>
        <v/>
      </c>
      <c r="T203" s="368"/>
      <c r="U203" s="368"/>
      <c r="V203" s="372"/>
      <c r="W203" s="372"/>
      <c r="X203" s="368"/>
      <c r="Y203" s="372"/>
      <c r="Z203" s="368"/>
      <c r="AA203" s="368"/>
      <c r="AB203" s="368"/>
      <c r="AC203" s="368"/>
      <c r="AD203" s="368"/>
      <c r="AE203" s="368"/>
      <c r="AF203" s="368"/>
      <c r="AG203" s="368"/>
      <c r="AH203" s="368"/>
      <c r="AI203" s="368"/>
      <c r="AJ203" s="368"/>
      <c r="AK203" s="373"/>
      <c r="AL203" s="368"/>
      <c r="AM203" s="373"/>
      <c r="AN203" s="373"/>
      <c r="AO203" s="373"/>
      <c r="AP203" s="373"/>
      <c r="AQ203" s="373"/>
      <c r="AR203" s="373"/>
      <c r="AS203" s="373"/>
      <c r="AT203" s="373"/>
      <c r="AU203" s="373"/>
      <c r="AV203" s="373"/>
      <c r="AW203" s="373"/>
      <c r="AX203" s="373"/>
      <c r="AY203" s="373"/>
      <c r="AZ203" s="373"/>
      <c r="BA203" s="373"/>
      <c r="BB203" s="373"/>
      <c r="BC203" s="374">
        <f t="shared" si="104"/>
        <v>0</v>
      </c>
      <c r="BD203" s="373"/>
      <c r="BE203" s="373"/>
      <c r="BF203" s="373"/>
      <c r="BG203" s="373"/>
      <c r="BH203" s="373"/>
      <c r="BI203" s="373"/>
      <c r="BJ203" s="373"/>
      <c r="BK203" s="373"/>
      <c r="BL203" s="373"/>
      <c r="BM203" s="373"/>
      <c r="BN203" s="373"/>
      <c r="BO203" s="373"/>
      <c r="BP203" s="373"/>
      <c r="BQ203" s="373"/>
      <c r="BR203" s="373"/>
      <c r="BS203" s="374">
        <f t="shared" si="92"/>
        <v>0</v>
      </c>
      <c r="BT203" s="374">
        <f t="shared" si="89"/>
        <v>0</v>
      </c>
      <c r="BU203" s="374">
        <f t="shared" si="89"/>
        <v>0</v>
      </c>
      <c r="BV203" s="374">
        <f t="shared" si="89"/>
        <v>0</v>
      </c>
      <c r="BW203" s="374">
        <f t="shared" si="89"/>
        <v>0</v>
      </c>
      <c r="BX203" s="374">
        <f t="shared" si="89"/>
        <v>0</v>
      </c>
      <c r="BY203" s="374">
        <f t="shared" si="88"/>
        <v>0</v>
      </c>
      <c r="BZ203" s="374">
        <f t="shared" si="88"/>
        <v>0</v>
      </c>
      <c r="CA203" s="374">
        <f t="shared" si="88"/>
        <v>0</v>
      </c>
      <c r="CB203" s="374">
        <f t="shared" si="88"/>
        <v>0</v>
      </c>
      <c r="CC203" s="374">
        <f t="shared" si="88"/>
        <v>0</v>
      </c>
      <c r="CD203" s="374">
        <f t="shared" si="86"/>
        <v>0</v>
      </c>
      <c r="CE203" s="374">
        <f t="shared" si="86"/>
        <v>0</v>
      </c>
      <c r="CF203" s="374">
        <f t="shared" si="86"/>
        <v>0</v>
      </c>
      <c r="CG203" s="374">
        <f t="shared" si="86"/>
        <v>0</v>
      </c>
      <c r="CH203" s="374">
        <f t="shared" si="86"/>
        <v>0</v>
      </c>
      <c r="CI203" s="374">
        <f t="shared" si="86"/>
        <v>0</v>
      </c>
      <c r="CJ203" s="368"/>
      <c r="CK203" s="368"/>
      <c r="CL203" s="373"/>
      <c r="CM203" s="375"/>
      <c r="CN203" s="371" t="s">
        <v>176</v>
      </c>
      <c r="CO203" s="373"/>
      <c r="CP203" s="373"/>
      <c r="CQ203" s="374">
        <f t="shared" si="93"/>
        <v>0</v>
      </c>
      <c r="CR203" s="373"/>
      <c r="CS203" s="373"/>
      <c r="CT203" s="374">
        <f t="shared" si="94"/>
        <v>0</v>
      </c>
      <c r="CU203" s="375"/>
      <c r="CV203" s="368"/>
      <c r="CW203" s="368"/>
      <c r="CX203" s="368"/>
      <c r="CY203" s="368"/>
      <c r="CZ203" s="368"/>
      <c r="DA203" s="368"/>
      <c r="DB203" s="368"/>
      <c r="DC203" s="368"/>
      <c r="DD203" s="368"/>
      <c r="DE203" s="368"/>
      <c r="DF203" s="368"/>
      <c r="DG203" s="375"/>
      <c r="DH203" s="371" t="s">
        <v>176</v>
      </c>
      <c r="DI203" s="373"/>
      <c r="DJ203" s="373"/>
      <c r="DK203" s="374">
        <f t="shared" si="114"/>
        <v>0</v>
      </c>
      <c r="DL203" s="373"/>
      <c r="DM203" s="373"/>
      <c r="DN203" s="374">
        <f t="shared" si="95"/>
        <v>0</v>
      </c>
      <c r="DO203" s="368"/>
      <c r="DP203" s="371" t="str">
        <f t="shared" si="105"/>
        <v/>
      </c>
      <c r="DQ203" s="374">
        <f t="shared" si="106"/>
        <v>0</v>
      </c>
      <c r="DR203" s="374">
        <f t="shared" si="96"/>
        <v>0</v>
      </c>
      <c r="DS203" s="374">
        <f t="shared" si="97"/>
        <v>0</v>
      </c>
      <c r="DT203" s="374">
        <f t="shared" si="107"/>
        <v>0</v>
      </c>
      <c r="DU203" s="374">
        <f t="shared" si="108"/>
        <v>0</v>
      </c>
      <c r="DV203" s="374">
        <f>Deduct_dependent * COUNTIFS(Part_8!$A:$A, $EV203)</f>
        <v>0</v>
      </c>
      <c r="DW203" s="374">
        <f t="shared" si="98"/>
        <v>0</v>
      </c>
      <c r="DX203" s="374">
        <f t="shared" si="99"/>
        <v>0</v>
      </c>
      <c r="DY203" s="374">
        <f t="shared" si="100"/>
        <v>0</v>
      </c>
      <c r="DZ203" s="374">
        <f t="shared" si="101"/>
        <v>0</v>
      </c>
      <c r="EA203" s="373"/>
      <c r="EB203" s="373"/>
      <c r="EC203" s="373"/>
      <c r="ED203" s="374" t="str">
        <f t="shared" si="109"/>
        <v/>
      </c>
      <c r="EE203" s="374"/>
      <c r="EF203" s="374" t="str">
        <f>IF(AND($AN203 = "", $AO203 = "", $AP203 = "", $AQ203 = "", $AR203 = "", $AS203 = "", $AT203 = "", $AU203 = "", $AV203 = "", $AW203 = "", $AX203 = "", $AY203 = "", $AZ203 = "", $BA203 = "", $BB203 = "",
$BD203= "", $BE203 = "", $BF203 = "", $BG203 = "", $BH203 = "", $BI203 = "", $BJ203 = "", $BK203 = "", $BL203 = "", $BM203 = "", $BN203 = "", $BO203 = "", $BP203 = "", $BQ203 = "", $BR203 = ""), "",
IF($DZ203 &lt;= Claim_for_Reimbursement_CAT!$F$24, Claim_for_Reimbursement_CAT!$H$24,
IF(AND($DZ203 &gt;= Claim_for_Reimbursement_CAT!$D$25, $DZ203 &lt;= Claim_for_Reimbursement_CAT!$F$25), Claim_for_Reimbursement_CAT!$H$25,
IF(AND($DZ203 &gt;= Claim_for_Reimbursement_CAT!$D$26, $DZ203 &lt;= Claim_for_Reimbursement_CAT!$F$26), Claim_for_Reimbursement_CAT!$H$26,
IF(AND($DZ203 &gt;= Claim_for_Reimbursement_CAT!$D$27, $DZ203 &lt;= Claim_for_Reimbursement_CAT!$F$27), Claim_for_Reimbursement_CAT!$H$27,
IF(AND($DZ203 &gt;= Claim_for_Reimbursement_CAT!$D$28, $DZ203 &lt;= Claim_for_Reimbursement_CAT!$F$28), Claim_for_Reimbursement_CAT!$H$28,
IF(AND($DZ203 &gt;= Claim_for_Reimbursement_CAT!$D$29, $DZ203 &lt;= Claim_for_Reimbursement_CAT!$F$29), Claim_for_Reimbursement_CAT!$H$29,
IF(AND($DZ203 &gt;= Claim_for_Reimbursement_CAT!$D$30, $DZ203 &lt;= Claim_for_Reimbursement_CAT!$F$30), Claim_for_Reimbursement_CAT!$H$30,
IF(AND($DZ203 &gt;= Claim_for_Reimbursement_CAT!$D$31, $DZ203 &lt;= Claim_for_Reimbursement_CAT!$F$31), Claim_for_Reimbursement_CAT!$H$31,
IF(AND($DZ203 &gt;= Claim_for_Reimbursement_CAT!$D$32, $DZ203 &lt;= Claim_for_Reimbursement_CAT!$F$32), Claim_for_Reimbursement_CAT!$H$32,
IF(AND($DZ203 &gt;= Claim_for_Reimbursement_CAT!$D$33, $DZ203 &lt;= Claim_for_Reimbursement_CAT!$F$33), Claim_for_Reimbursement_CAT!$H$33,
IF(AND($DZ203 &gt;= Claim_for_Reimbursement_CAT!$D$34, $DZ203 &lt;= Claim_for_Reimbursement_CAT!$F$34), Claim_for_Reimbursement_CAT!$H$34, Claim_for_Reimbursement_CAT!$H$35))))))))))))</f>
        <v/>
      </c>
      <c r="EG203" s="373"/>
      <c r="EH203" s="373"/>
      <c r="EI203" s="373"/>
      <c r="EJ203" s="373"/>
      <c r="EK203" s="373"/>
      <c r="EL203" s="368"/>
      <c r="EM203" s="373"/>
      <c r="EN203" s="373"/>
      <c r="ES203" s="376" t="str">
        <f t="shared" si="102"/>
        <v/>
      </c>
      <c r="ET203" s="377" t="str">
        <f t="shared" si="110"/>
        <v xml:space="preserve">    </v>
      </c>
      <c r="EU203" s="377" t="str">
        <f t="shared" si="111"/>
        <v/>
      </c>
      <c r="EV203" s="377" t="str">
        <f t="shared" si="112"/>
        <v xml:space="preserve">198   </v>
      </c>
      <c r="EW203" s="378" t="str">
        <f>IF($H203 = "", "",
IF(OR($H203 = Lists_and_controls!$AO$9, $H203 = Lists_and_controls!$AO$11, $H203 = Lists_and_controls!$AO$14, $H203 = Lists_and_controls!$AO$16), MAX(Day_30),
IF(OR($H203 = Lists_and_controls!$AO$6, $H203 = Lists_and_controls!$AO$8, $H203 = Lists_and_controls!$AO$10, $H203 = Lists_and_controls!$AO$12, $H203 = Lists_and_controls!$AO$13, $H203 = Lists_and_controls!$AO$15, $H203 = Lists_and_controls!$AO$17), MAX(Day_31),
IF($H203 = Lists_and_controls!$AO$7, IF(INDEX(Leap_Year_YN, MATCH($G203, Year_2, 0)) = 1, MAX(Day_Feb_LY), MAX(Day_Feb) )))))</f>
        <v/>
      </c>
      <c r="EX203" s="377" t="str">
        <f t="shared" si="113"/>
        <v xml:space="preserve">  </v>
      </c>
      <c r="EY203" s="378"/>
    </row>
    <row r="204" spans="1:155" s="321" customFormat="1" ht="14" hidden="1" x14ac:dyDescent="0.3">
      <c r="A204" s="367">
        <v>199</v>
      </c>
      <c r="B204" s="368"/>
      <c r="C204" s="368"/>
      <c r="D204" s="368"/>
      <c r="E204" s="368"/>
      <c r="F204" s="368"/>
      <c r="G204" s="368"/>
      <c r="H204" s="368"/>
      <c r="I204" s="368"/>
      <c r="J204" s="369" t="str">
        <f t="shared" si="90"/>
        <v/>
      </c>
      <c r="K204" s="370" t="str">
        <f t="shared" si="91"/>
        <v/>
      </c>
      <c r="L204" s="368"/>
      <c r="M204" s="368"/>
      <c r="N204" s="368"/>
      <c r="O204" s="368"/>
      <c r="P204" s="368"/>
      <c r="Q204" s="368"/>
      <c r="R204" s="368"/>
      <c r="S204" s="371" t="str">
        <f t="shared" si="103"/>
        <v/>
      </c>
      <c r="T204" s="368"/>
      <c r="U204" s="368"/>
      <c r="V204" s="372"/>
      <c r="W204" s="372"/>
      <c r="X204" s="368"/>
      <c r="Y204" s="372"/>
      <c r="Z204" s="368"/>
      <c r="AA204" s="368"/>
      <c r="AB204" s="368"/>
      <c r="AC204" s="368"/>
      <c r="AD204" s="368"/>
      <c r="AE204" s="368"/>
      <c r="AF204" s="368"/>
      <c r="AG204" s="368"/>
      <c r="AH204" s="368"/>
      <c r="AI204" s="368"/>
      <c r="AJ204" s="368"/>
      <c r="AK204" s="373"/>
      <c r="AL204" s="368"/>
      <c r="AM204" s="373"/>
      <c r="AN204" s="373"/>
      <c r="AO204" s="373"/>
      <c r="AP204" s="373"/>
      <c r="AQ204" s="373"/>
      <c r="AR204" s="373"/>
      <c r="AS204" s="373"/>
      <c r="AT204" s="373"/>
      <c r="AU204" s="373"/>
      <c r="AV204" s="373"/>
      <c r="AW204" s="373"/>
      <c r="AX204" s="373"/>
      <c r="AY204" s="373"/>
      <c r="AZ204" s="373"/>
      <c r="BA204" s="373"/>
      <c r="BB204" s="373"/>
      <c r="BC204" s="374">
        <f t="shared" si="104"/>
        <v>0</v>
      </c>
      <c r="BD204" s="373"/>
      <c r="BE204" s="373"/>
      <c r="BF204" s="373"/>
      <c r="BG204" s="373"/>
      <c r="BH204" s="373"/>
      <c r="BI204" s="373"/>
      <c r="BJ204" s="373"/>
      <c r="BK204" s="373"/>
      <c r="BL204" s="373"/>
      <c r="BM204" s="373"/>
      <c r="BN204" s="373"/>
      <c r="BO204" s="373"/>
      <c r="BP204" s="373"/>
      <c r="BQ204" s="373"/>
      <c r="BR204" s="373"/>
      <c r="BS204" s="374">
        <f t="shared" si="92"/>
        <v>0</v>
      </c>
      <c r="BT204" s="374">
        <f t="shared" si="89"/>
        <v>0</v>
      </c>
      <c r="BU204" s="374">
        <f t="shared" si="89"/>
        <v>0</v>
      </c>
      <c r="BV204" s="374">
        <f t="shared" si="89"/>
        <v>0</v>
      </c>
      <c r="BW204" s="374">
        <f t="shared" si="89"/>
        <v>0</v>
      </c>
      <c r="BX204" s="374">
        <f t="shared" si="89"/>
        <v>0</v>
      </c>
      <c r="BY204" s="374">
        <f t="shared" si="88"/>
        <v>0</v>
      </c>
      <c r="BZ204" s="374">
        <f t="shared" si="88"/>
        <v>0</v>
      </c>
      <c r="CA204" s="374">
        <f t="shared" si="88"/>
        <v>0</v>
      </c>
      <c r="CB204" s="374">
        <f t="shared" si="88"/>
        <v>0</v>
      </c>
      <c r="CC204" s="374">
        <f t="shared" si="88"/>
        <v>0</v>
      </c>
      <c r="CD204" s="374">
        <f t="shared" si="86"/>
        <v>0</v>
      </c>
      <c r="CE204" s="374">
        <f t="shared" si="86"/>
        <v>0</v>
      </c>
      <c r="CF204" s="374">
        <f t="shared" si="86"/>
        <v>0</v>
      </c>
      <c r="CG204" s="374">
        <f t="shared" si="86"/>
        <v>0</v>
      </c>
      <c r="CH204" s="374">
        <f t="shared" si="86"/>
        <v>0</v>
      </c>
      <c r="CI204" s="374">
        <f t="shared" si="86"/>
        <v>0</v>
      </c>
      <c r="CJ204" s="368"/>
      <c r="CK204" s="368"/>
      <c r="CL204" s="373"/>
      <c r="CM204" s="375"/>
      <c r="CN204" s="371" t="s">
        <v>176</v>
      </c>
      <c r="CO204" s="373"/>
      <c r="CP204" s="373"/>
      <c r="CQ204" s="374">
        <f t="shared" si="93"/>
        <v>0</v>
      </c>
      <c r="CR204" s="373"/>
      <c r="CS204" s="373"/>
      <c r="CT204" s="374">
        <f t="shared" si="94"/>
        <v>0</v>
      </c>
      <c r="CU204" s="375"/>
      <c r="CV204" s="368"/>
      <c r="CW204" s="368"/>
      <c r="CX204" s="368"/>
      <c r="CY204" s="368"/>
      <c r="CZ204" s="368"/>
      <c r="DA204" s="368"/>
      <c r="DB204" s="368"/>
      <c r="DC204" s="368"/>
      <c r="DD204" s="368"/>
      <c r="DE204" s="368"/>
      <c r="DF204" s="368"/>
      <c r="DG204" s="375"/>
      <c r="DH204" s="371" t="s">
        <v>176</v>
      </c>
      <c r="DI204" s="373"/>
      <c r="DJ204" s="373"/>
      <c r="DK204" s="374">
        <f t="shared" si="114"/>
        <v>0</v>
      </c>
      <c r="DL204" s="373"/>
      <c r="DM204" s="373"/>
      <c r="DN204" s="374">
        <f t="shared" si="95"/>
        <v>0</v>
      </c>
      <c r="DO204" s="368"/>
      <c r="DP204" s="371" t="str">
        <f t="shared" si="105"/>
        <v/>
      </c>
      <c r="DQ204" s="374">
        <f t="shared" si="106"/>
        <v>0</v>
      </c>
      <c r="DR204" s="374">
        <f t="shared" si="96"/>
        <v>0</v>
      </c>
      <c r="DS204" s="374">
        <f t="shared" si="97"/>
        <v>0</v>
      </c>
      <c r="DT204" s="374">
        <f t="shared" si="107"/>
        <v>0</v>
      </c>
      <c r="DU204" s="374">
        <f t="shared" si="108"/>
        <v>0</v>
      </c>
      <c r="DV204" s="374">
        <f>Deduct_dependent * COUNTIFS(Part_8!$A:$A, $EV204)</f>
        <v>0</v>
      </c>
      <c r="DW204" s="374">
        <f t="shared" si="98"/>
        <v>0</v>
      </c>
      <c r="DX204" s="374">
        <f t="shared" si="99"/>
        <v>0</v>
      </c>
      <c r="DY204" s="374">
        <f t="shared" si="100"/>
        <v>0</v>
      </c>
      <c r="DZ204" s="374">
        <f t="shared" si="101"/>
        <v>0</v>
      </c>
      <c r="EA204" s="373"/>
      <c r="EB204" s="373"/>
      <c r="EC204" s="373"/>
      <c r="ED204" s="374" t="str">
        <f t="shared" si="109"/>
        <v/>
      </c>
      <c r="EE204" s="374"/>
      <c r="EF204" s="374" t="str">
        <f>IF(AND($AN204 = "", $AO204 = "", $AP204 = "", $AQ204 = "", $AR204 = "", $AS204 = "", $AT204 = "", $AU204 = "", $AV204 = "", $AW204 = "", $AX204 = "", $AY204 = "", $AZ204 = "", $BA204 = "", $BB204 = "",
$BD204= "", $BE204 = "", $BF204 = "", $BG204 = "", $BH204 = "", $BI204 = "", $BJ204 = "", $BK204 = "", $BL204 = "", $BM204 = "", $BN204 = "", $BO204 = "", $BP204 = "", $BQ204 = "", $BR204 = ""), "",
IF($DZ204 &lt;= Claim_for_Reimbursement_CAT!$F$24, Claim_for_Reimbursement_CAT!$H$24,
IF(AND($DZ204 &gt;= Claim_for_Reimbursement_CAT!$D$25, $DZ204 &lt;= Claim_for_Reimbursement_CAT!$F$25), Claim_for_Reimbursement_CAT!$H$25,
IF(AND($DZ204 &gt;= Claim_for_Reimbursement_CAT!$D$26, $DZ204 &lt;= Claim_for_Reimbursement_CAT!$F$26), Claim_for_Reimbursement_CAT!$H$26,
IF(AND($DZ204 &gt;= Claim_for_Reimbursement_CAT!$D$27, $DZ204 &lt;= Claim_for_Reimbursement_CAT!$F$27), Claim_for_Reimbursement_CAT!$H$27,
IF(AND($DZ204 &gt;= Claim_for_Reimbursement_CAT!$D$28, $DZ204 &lt;= Claim_for_Reimbursement_CAT!$F$28), Claim_for_Reimbursement_CAT!$H$28,
IF(AND($DZ204 &gt;= Claim_for_Reimbursement_CAT!$D$29, $DZ204 &lt;= Claim_for_Reimbursement_CAT!$F$29), Claim_for_Reimbursement_CAT!$H$29,
IF(AND($DZ204 &gt;= Claim_for_Reimbursement_CAT!$D$30, $DZ204 &lt;= Claim_for_Reimbursement_CAT!$F$30), Claim_for_Reimbursement_CAT!$H$30,
IF(AND($DZ204 &gt;= Claim_for_Reimbursement_CAT!$D$31, $DZ204 &lt;= Claim_for_Reimbursement_CAT!$F$31), Claim_for_Reimbursement_CAT!$H$31,
IF(AND($DZ204 &gt;= Claim_for_Reimbursement_CAT!$D$32, $DZ204 &lt;= Claim_for_Reimbursement_CAT!$F$32), Claim_for_Reimbursement_CAT!$H$32,
IF(AND($DZ204 &gt;= Claim_for_Reimbursement_CAT!$D$33, $DZ204 &lt;= Claim_for_Reimbursement_CAT!$F$33), Claim_for_Reimbursement_CAT!$H$33,
IF(AND($DZ204 &gt;= Claim_for_Reimbursement_CAT!$D$34, $DZ204 &lt;= Claim_for_Reimbursement_CAT!$F$34), Claim_for_Reimbursement_CAT!$H$34, Claim_for_Reimbursement_CAT!$H$35))))))))))))</f>
        <v/>
      </c>
      <c r="EG204" s="373"/>
      <c r="EH204" s="373"/>
      <c r="EI204" s="373"/>
      <c r="EJ204" s="373"/>
      <c r="EK204" s="373"/>
      <c r="EL204" s="368"/>
      <c r="EM204" s="373"/>
      <c r="EN204" s="373"/>
      <c r="ES204" s="376" t="str">
        <f t="shared" si="102"/>
        <v/>
      </c>
      <c r="ET204" s="377" t="str">
        <f t="shared" si="110"/>
        <v xml:space="preserve">    </v>
      </c>
      <c r="EU204" s="377" t="str">
        <f t="shared" si="111"/>
        <v/>
      </c>
      <c r="EV204" s="377" t="str">
        <f t="shared" si="112"/>
        <v xml:space="preserve">199   </v>
      </c>
      <c r="EW204" s="378" t="str">
        <f>IF($H204 = "", "",
IF(OR($H204 = Lists_and_controls!$AO$9, $H204 = Lists_and_controls!$AO$11, $H204 = Lists_and_controls!$AO$14, $H204 = Lists_and_controls!$AO$16), MAX(Day_30),
IF(OR($H204 = Lists_and_controls!$AO$6, $H204 = Lists_and_controls!$AO$8, $H204 = Lists_and_controls!$AO$10, $H204 = Lists_and_controls!$AO$12, $H204 = Lists_and_controls!$AO$13, $H204 = Lists_and_controls!$AO$15, $H204 = Lists_and_controls!$AO$17), MAX(Day_31),
IF($H204 = Lists_and_controls!$AO$7, IF(INDEX(Leap_Year_YN, MATCH($G204, Year_2, 0)) = 1, MAX(Day_Feb_LY), MAX(Day_Feb) )))))</f>
        <v/>
      </c>
      <c r="EX204" s="377" t="str">
        <f t="shared" si="113"/>
        <v xml:space="preserve">  </v>
      </c>
      <c r="EY204" s="378"/>
    </row>
    <row r="205" spans="1:155" s="321" customFormat="1" ht="14" hidden="1" x14ac:dyDescent="0.3">
      <c r="A205" s="367">
        <v>200</v>
      </c>
      <c r="B205" s="368"/>
      <c r="C205" s="368"/>
      <c r="D205" s="368"/>
      <c r="E205" s="368"/>
      <c r="F205" s="368"/>
      <c r="G205" s="368"/>
      <c r="H205" s="368"/>
      <c r="I205" s="368"/>
      <c r="J205" s="369" t="str">
        <f t="shared" si="90"/>
        <v/>
      </c>
      <c r="K205" s="370" t="str">
        <f t="shared" si="91"/>
        <v/>
      </c>
      <c r="L205" s="368"/>
      <c r="M205" s="368"/>
      <c r="N205" s="368"/>
      <c r="O205" s="368"/>
      <c r="P205" s="368"/>
      <c r="Q205" s="368"/>
      <c r="R205" s="368"/>
      <c r="S205" s="371" t="str">
        <f t="shared" si="103"/>
        <v/>
      </c>
      <c r="T205" s="368"/>
      <c r="U205" s="368"/>
      <c r="V205" s="372"/>
      <c r="W205" s="372"/>
      <c r="X205" s="368"/>
      <c r="Y205" s="372"/>
      <c r="Z205" s="368"/>
      <c r="AA205" s="368"/>
      <c r="AB205" s="368"/>
      <c r="AC205" s="368"/>
      <c r="AD205" s="368"/>
      <c r="AE205" s="368"/>
      <c r="AF205" s="368"/>
      <c r="AG205" s="368"/>
      <c r="AH205" s="368"/>
      <c r="AI205" s="368"/>
      <c r="AJ205" s="368"/>
      <c r="AK205" s="373"/>
      <c r="AL205" s="368"/>
      <c r="AM205" s="373"/>
      <c r="AN205" s="373"/>
      <c r="AO205" s="373"/>
      <c r="AP205" s="373"/>
      <c r="AQ205" s="373"/>
      <c r="AR205" s="373"/>
      <c r="AS205" s="373"/>
      <c r="AT205" s="373"/>
      <c r="AU205" s="373"/>
      <c r="AV205" s="373"/>
      <c r="AW205" s="373"/>
      <c r="AX205" s="373"/>
      <c r="AY205" s="373"/>
      <c r="AZ205" s="373"/>
      <c r="BA205" s="373"/>
      <c r="BB205" s="373"/>
      <c r="BC205" s="374">
        <f t="shared" si="104"/>
        <v>0</v>
      </c>
      <c r="BD205" s="373"/>
      <c r="BE205" s="373"/>
      <c r="BF205" s="373"/>
      <c r="BG205" s="373"/>
      <c r="BH205" s="373"/>
      <c r="BI205" s="373"/>
      <c r="BJ205" s="373"/>
      <c r="BK205" s="373"/>
      <c r="BL205" s="373"/>
      <c r="BM205" s="373"/>
      <c r="BN205" s="373"/>
      <c r="BO205" s="373"/>
      <c r="BP205" s="373"/>
      <c r="BQ205" s="373"/>
      <c r="BR205" s="373"/>
      <c r="BS205" s="374">
        <f t="shared" si="92"/>
        <v>0</v>
      </c>
      <c r="BT205" s="374">
        <f t="shared" si="89"/>
        <v>0</v>
      </c>
      <c r="BU205" s="374">
        <f t="shared" si="89"/>
        <v>0</v>
      </c>
      <c r="BV205" s="374">
        <f t="shared" si="89"/>
        <v>0</v>
      </c>
      <c r="BW205" s="374">
        <f t="shared" si="89"/>
        <v>0</v>
      </c>
      <c r="BX205" s="374">
        <f t="shared" si="89"/>
        <v>0</v>
      </c>
      <c r="BY205" s="374">
        <f t="shared" si="88"/>
        <v>0</v>
      </c>
      <c r="BZ205" s="374">
        <f t="shared" si="88"/>
        <v>0</v>
      </c>
      <c r="CA205" s="374">
        <f t="shared" si="88"/>
        <v>0</v>
      </c>
      <c r="CB205" s="374">
        <f t="shared" si="88"/>
        <v>0</v>
      </c>
      <c r="CC205" s="374">
        <f t="shared" si="88"/>
        <v>0</v>
      </c>
      <c r="CD205" s="374">
        <f t="shared" si="86"/>
        <v>0</v>
      </c>
      <c r="CE205" s="374">
        <f t="shared" si="86"/>
        <v>0</v>
      </c>
      <c r="CF205" s="374">
        <f t="shared" si="86"/>
        <v>0</v>
      </c>
      <c r="CG205" s="374">
        <f t="shared" si="86"/>
        <v>0</v>
      </c>
      <c r="CH205" s="374">
        <f t="shared" si="86"/>
        <v>0</v>
      </c>
      <c r="CI205" s="374">
        <f t="shared" si="86"/>
        <v>0</v>
      </c>
      <c r="CJ205" s="368"/>
      <c r="CK205" s="368"/>
      <c r="CL205" s="373"/>
      <c r="CM205" s="375"/>
      <c r="CN205" s="371" t="s">
        <v>176</v>
      </c>
      <c r="CO205" s="373"/>
      <c r="CP205" s="373"/>
      <c r="CQ205" s="374">
        <f t="shared" si="93"/>
        <v>0</v>
      </c>
      <c r="CR205" s="373"/>
      <c r="CS205" s="373"/>
      <c r="CT205" s="374">
        <f t="shared" si="94"/>
        <v>0</v>
      </c>
      <c r="CU205" s="375"/>
      <c r="CV205" s="368"/>
      <c r="CW205" s="368"/>
      <c r="CX205" s="368"/>
      <c r="CY205" s="368"/>
      <c r="CZ205" s="368"/>
      <c r="DA205" s="368"/>
      <c r="DB205" s="368"/>
      <c r="DC205" s="368"/>
      <c r="DD205" s="368"/>
      <c r="DE205" s="368"/>
      <c r="DF205" s="368"/>
      <c r="DG205" s="375"/>
      <c r="DH205" s="371" t="s">
        <v>176</v>
      </c>
      <c r="DI205" s="373"/>
      <c r="DJ205" s="373"/>
      <c r="DK205" s="374">
        <f t="shared" si="114"/>
        <v>0</v>
      </c>
      <c r="DL205" s="373"/>
      <c r="DM205" s="373"/>
      <c r="DN205" s="374">
        <f t="shared" si="95"/>
        <v>0</v>
      </c>
      <c r="DO205" s="368"/>
      <c r="DP205" s="371" t="str">
        <f t="shared" si="105"/>
        <v/>
      </c>
      <c r="DQ205" s="374">
        <f t="shared" si="106"/>
        <v>0</v>
      </c>
      <c r="DR205" s="374">
        <f t="shared" si="96"/>
        <v>0</v>
      </c>
      <c r="DS205" s="374">
        <f t="shared" si="97"/>
        <v>0</v>
      </c>
      <c r="DT205" s="374">
        <f t="shared" si="107"/>
        <v>0</v>
      </c>
      <c r="DU205" s="374">
        <f t="shared" si="108"/>
        <v>0</v>
      </c>
      <c r="DV205" s="374">
        <f>Deduct_dependent * COUNTIFS(Part_8!$A:$A, $EV205)</f>
        <v>0</v>
      </c>
      <c r="DW205" s="374">
        <f t="shared" si="98"/>
        <v>0</v>
      </c>
      <c r="DX205" s="374">
        <f t="shared" si="99"/>
        <v>0</v>
      </c>
      <c r="DY205" s="374">
        <f t="shared" si="100"/>
        <v>0</v>
      </c>
      <c r="DZ205" s="374">
        <f t="shared" si="101"/>
        <v>0</v>
      </c>
      <c r="EA205" s="373"/>
      <c r="EB205" s="373"/>
      <c r="EC205" s="373"/>
      <c r="ED205" s="374" t="str">
        <f t="shared" si="109"/>
        <v/>
      </c>
      <c r="EE205" s="374"/>
      <c r="EF205" s="374" t="str">
        <f>IF(AND($AN205 = "", $AO205 = "", $AP205 = "", $AQ205 = "", $AR205 = "", $AS205 = "", $AT205 = "", $AU205 = "", $AV205 = "", $AW205 = "", $AX205 = "", $AY205 = "", $AZ205 = "", $BA205 = "", $BB205 = "",
$BD205= "", $BE205 = "", $BF205 = "", $BG205 = "", $BH205 = "", $BI205 = "", $BJ205 = "", $BK205 = "", $BL205 = "", $BM205 = "", $BN205 = "", $BO205 = "", $BP205 = "", $BQ205 = "", $BR205 = ""), "",
IF($DZ205 &lt;= Claim_for_Reimbursement_CAT!$F$24, Claim_for_Reimbursement_CAT!$H$24,
IF(AND($DZ205 &gt;= Claim_for_Reimbursement_CAT!$D$25, $DZ205 &lt;= Claim_for_Reimbursement_CAT!$F$25), Claim_for_Reimbursement_CAT!$H$25,
IF(AND($DZ205 &gt;= Claim_for_Reimbursement_CAT!$D$26, $DZ205 &lt;= Claim_for_Reimbursement_CAT!$F$26), Claim_for_Reimbursement_CAT!$H$26,
IF(AND($DZ205 &gt;= Claim_for_Reimbursement_CAT!$D$27, $DZ205 &lt;= Claim_for_Reimbursement_CAT!$F$27), Claim_for_Reimbursement_CAT!$H$27,
IF(AND($DZ205 &gt;= Claim_for_Reimbursement_CAT!$D$28, $DZ205 &lt;= Claim_for_Reimbursement_CAT!$F$28), Claim_for_Reimbursement_CAT!$H$28,
IF(AND($DZ205 &gt;= Claim_for_Reimbursement_CAT!$D$29, $DZ205 &lt;= Claim_for_Reimbursement_CAT!$F$29), Claim_for_Reimbursement_CAT!$H$29,
IF(AND($DZ205 &gt;= Claim_for_Reimbursement_CAT!$D$30, $DZ205 &lt;= Claim_for_Reimbursement_CAT!$F$30), Claim_for_Reimbursement_CAT!$H$30,
IF(AND($DZ205 &gt;= Claim_for_Reimbursement_CAT!$D$31, $DZ205 &lt;= Claim_for_Reimbursement_CAT!$F$31), Claim_for_Reimbursement_CAT!$H$31,
IF(AND($DZ205 &gt;= Claim_for_Reimbursement_CAT!$D$32, $DZ205 &lt;= Claim_for_Reimbursement_CAT!$F$32), Claim_for_Reimbursement_CAT!$H$32,
IF(AND($DZ205 &gt;= Claim_for_Reimbursement_CAT!$D$33, $DZ205 &lt;= Claim_for_Reimbursement_CAT!$F$33), Claim_for_Reimbursement_CAT!$H$33,
IF(AND($DZ205 &gt;= Claim_for_Reimbursement_CAT!$D$34, $DZ205 &lt;= Claim_for_Reimbursement_CAT!$F$34), Claim_for_Reimbursement_CAT!$H$34, Claim_for_Reimbursement_CAT!$H$35))))))))))))</f>
        <v/>
      </c>
      <c r="EG205" s="373"/>
      <c r="EH205" s="373"/>
      <c r="EI205" s="373"/>
      <c r="EJ205" s="373"/>
      <c r="EK205" s="373"/>
      <c r="EL205" s="368"/>
      <c r="EM205" s="373"/>
      <c r="EN205" s="373"/>
      <c r="ES205" s="376" t="str">
        <f t="shared" si="102"/>
        <v/>
      </c>
      <c r="ET205" s="377" t="str">
        <f t="shared" si="110"/>
        <v xml:space="preserve">    </v>
      </c>
      <c r="EU205" s="377" t="str">
        <f t="shared" si="111"/>
        <v/>
      </c>
      <c r="EV205" s="377" t="str">
        <f t="shared" si="112"/>
        <v xml:space="preserve">200   </v>
      </c>
      <c r="EW205" s="378" t="str">
        <f>IF($H205 = "", "",
IF(OR($H205 = Lists_and_controls!$AO$9, $H205 = Lists_and_controls!$AO$11, $H205 = Lists_and_controls!$AO$14, $H205 = Lists_and_controls!$AO$16), MAX(Day_30),
IF(OR($H205 = Lists_and_controls!$AO$6, $H205 = Lists_and_controls!$AO$8, $H205 = Lists_and_controls!$AO$10, $H205 = Lists_and_controls!$AO$12, $H205 = Lists_and_controls!$AO$13, $H205 = Lists_and_controls!$AO$15, $H205 = Lists_and_controls!$AO$17), MAX(Day_31),
IF($H205 = Lists_and_controls!$AO$7, IF(INDEX(Leap_Year_YN, MATCH($G205, Year_2, 0)) = 1, MAX(Day_Feb_LY), MAX(Day_Feb) )))))</f>
        <v/>
      </c>
      <c r="EX205" s="377" t="str">
        <f t="shared" si="113"/>
        <v xml:space="preserve">  </v>
      </c>
      <c r="EY205" s="378"/>
    </row>
    <row r="206" spans="1:155" s="321" customFormat="1" ht="14" hidden="1" x14ac:dyDescent="0.3">
      <c r="A206" s="367">
        <v>201</v>
      </c>
      <c r="B206" s="368"/>
      <c r="C206" s="368"/>
      <c r="D206" s="368"/>
      <c r="E206" s="368"/>
      <c r="F206" s="368"/>
      <c r="G206" s="368"/>
      <c r="H206" s="368"/>
      <c r="I206" s="368"/>
      <c r="J206" s="369" t="str">
        <f t="shared" si="90"/>
        <v/>
      </c>
      <c r="K206" s="370" t="str">
        <f t="shared" si="91"/>
        <v/>
      </c>
      <c r="L206" s="368"/>
      <c r="M206" s="368"/>
      <c r="N206" s="368"/>
      <c r="O206" s="368"/>
      <c r="P206" s="368"/>
      <c r="Q206" s="368"/>
      <c r="R206" s="368"/>
      <c r="S206" s="371" t="str">
        <f t="shared" si="103"/>
        <v/>
      </c>
      <c r="T206" s="368"/>
      <c r="U206" s="368"/>
      <c r="V206" s="372"/>
      <c r="W206" s="372"/>
      <c r="X206" s="368"/>
      <c r="Y206" s="372"/>
      <c r="Z206" s="368"/>
      <c r="AA206" s="368"/>
      <c r="AB206" s="368"/>
      <c r="AC206" s="368"/>
      <c r="AD206" s="368"/>
      <c r="AE206" s="368"/>
      <c r="AF206" s="368"/>
      <c r="AG206" s="368"/>
      <c r="AH206" s="368"/>
      <c r="AI206" s="368"/>
      <c r="AJ206" s="368"/>
      <c r="AK206" s="373"/>
      <c r="AL206" s="368"/>
      <c r="AM206" s="373"/>
      <c r="AN206" s="373"/>
      <c r="AO206" s="373"/>
      <c r="AP206" s="373"/>
      <c r="AQ206" s="373"/>
      <c r="AR206" s="373"/>
      <c r="AS206" s="373"/>
      <c r="AT206" s="373"/>
      <c r="AU206" s="373"/>
      <c r="AV206" s="373"/>
      <c r="AW206" s="373"/>
      <c r="AX206" s="373"/>
      <c r="AY206" s="373"/>
      <c r="AZ206" s="373"/>
      <c r="BA206" s="373"/>
      <c r="BB206" s="373"/>
      <c r="BC206" s="374">
        <f t="shared" si="104"/>
        <v>0</v>
      </c>
      <c r="BD206" s="373"/>
      <c r="BE206" s="373"/>
      <c r="BF206" s="373"/>
      <c r="BG206" s="373"/>
      <c r="BH206" s="373"/>
      <c r="BI206" s="373"/>
      <c r="BJ206" s="373"/>
      <c r="BK206" s="373"/>
      <c r="BL206" s="373"/>
      <c r="BM206" s="373"/>
      <c r="BN206" s="373"/>
      <c r="BO206" s="373"/>
      <c r="BP206" s="373"/>
      <c r="BQ206" s="373"/>
      <c r="BR206" s="373"/>
      <c r="BS206" s="374">
        <f t="shared" si="92"/>
        <v>0</v>
      </c>
      <c r="BT206" s="374">
        <f t="shared" si="89"/>
        <v>0</v>
      </c>
      <c r="BU206" s="374">
        <f t="shared" si="89"/>
        <v>0</v>
      </c>
      <c r="BV206" s="374">
        <f t="shared" si="89"/>
        <v>0</v>
      </c>
      <c r="BW206" s="374">
        <f t="shared" si="89"/>
        <v>0</v>
      </c>
      <c r="BX206" s="374">
        <f t="shared" si="89"/>
        <v>0</v>
      </c>
      <c r="BY206" s="374">
        <f t="shared" si="88"/>
        <v>0</v>
      </c>
      <c r="BZ206" s="374">
        <f t="shared" si="88"/>
        <v>0</v>
      </c>
      <c r="CA206" s="374">
        <f t="shared" si="88"/>
        <v>0</v>
      </c>
      <c r="CB206" s="374">
        <f t="shared" si="88"/>
        <v>0</v>
      </c>
      <c r="CC206" s="374">
        <f t="shared" si="88"/>
        <v>0</v>
      </c>
      <c r="CD206" s="374">
        <f t="shared" si="86"/>
        <v>0</v>
      </c>
      <c r="CE206" s="374">
        <f t="shared" si="86"/>
        <v>0</v>
      </c>
      <c r="CF206" s="374">
        <f t="shared" si="86"/>
        <v>0</v>
      </c>
      <c r="CG206" s="374">
        <f t="shared" si="86"/>
        <v>0</v>
      </c>
      <c r="CH206" s="374">
        <f t="shared" si="86"/>
        <v>0</v>
      </c>
      <c r="CI206" s="374">
        <f t="shared" si="86"/>
        <v>0</v>
      </c>
      <c r="CJ206" s="368"/>
      <c r="CK206" s="368"/>
      <c r="CL206" s="373"/>
      <c r="CM206" s="375"/>
      <c r="CN206" s="371" t="s">
        <v>176</v>
      </c>
      <c r="CO206" s="373"/>
      <c r="CP206" s="373"/>
      <c r="CQ206" s="374">
        <f t="shared" si="93"/>
        <v>0</v>
      </c>
      <c r="CR206" s="373"/>
      <c r="CS206" s="373"/>
      <c r="CT206" s="374">
        <f t="shared" si="94"/>
        <v>0</v>
      </c>
      <c r="CU206" s="375"/>
      <c r="CV206" s="368"/>
      <c r="CW206" s="368"/>
      <c r="CX206" s="368"/>
      <c r="CY206" s="368"/>
      <c r="CZ206" s="368"/>
      <c r="DA206" s="368"/>
      <c r="DB206" s="368"/>
      <c r="DC206" s="368"/>
      <c r="DD206" s="368"/>
      <c r="DE206" s="368"/>
      <c r="DF206" s="368"/>
      <c r="DG206" s="375"/>
      <c r="DH206" s="371" t="s">
        <v>176</v>
      </c>
      <c r="DI206" s="373"/>
      <c r="DJ206" s="373"/>
      <c r="DK206" s="374">
        <f t="shared" si="114"/>
        <v>0</v>
      </c>
      <c r="DL206" s="373"/>
      <c r="DM206" s="373"/>
      <c r="DN206" s="374">
        <f t="shared" si="95"/>
        <v>0</v>
      </c>
      <c r="DO206" s="368"/>
      <c r="DP206" s="371" t="str">
        <f t="shared" si="105"/>
        <v/>
      </c>
      <c r="DQ206" s="374">
        <f t="shared" si="106"/>
        <v>0</v>
      </c>
      <c r="DR206" s="374">
        <f t="shared" si="96"/>
        <v>0</v>
      </c>
      <c r="DS206" s="374">
        <f t="shared" si="97"/>
        <v>0</v>
      </c>
      <c r="DT206" s="374">
        <f t="shared" si="107"/>
        <v>0</v>
      </c>
      <c r="DU206" s="374">
        <f t="shared" si="108"/>
        <v>0</v>
      </c>
      <c r="DV206" s="374">
        <f>Deduct_dependent * COUNTIFS(Part_8!$A:$A, $EV206)</f>
        <v>0</v>
      </c>
      <c r="DW206" s="374">
        <f t="shared" si="98"/>
        <v>0</v>
      </c>
      <c r="DX206" s="374">
        <f t="shared" si="99"/>
        <v>0</v>
      </c>
      <c r="DY206" s="374">
        <f t="shared" si="100"/>
        <v>0</v>
      </c>
      <c r="DZ206" s="374">
        <f t="shared" si="101"/>
        <v>0</v>
      </c>
      <c r="EA206" s="373"/>
      <c r="EB206" s="373"/>
      <c r="EC206" s="373"/>
      <c r="ED206" s="374" t="str">
        <f t="shared" si="109"/>
        <v/>
      </c>
      <c r="EE206" s="374"/>
      <c r="EF206" s="374" t="str">
        <f>IF(AND($AN206 = "", $AO206 = "", $AP206 = "", $AQ206 = "", $AR206 = "", $AS206 = "", $AT206 = "", $AU206 = "", $AV206 = "", $AW206 = "", $AX206 = "", $AY206 = "", $AZ206 = "", $BA206 = "", $BB206 = "",
$BD206= "", $BE206 = "", $BF206 = "", $BG206 = "", $BH206 = "", $BI206 = "", $BJ206 = "", $BK206 = "", $BL206 = "", $BM206 = "", $BN206 = "", $BO206 = "", $BP206 = "", $BQ206 = "", $BR206 = ""), "",
IF($DZ206 &lt;= Claim_for_Reimbursement_CAT!$F$24, Claim_for_Reimbursement_CAT!$H$24,
IF(AND($DZ206 &gt;= Claim_for_Reimbursement_CAT!$D$25, $DZ206 &lt;= Claim_for_Reimbursement_CAT!$F$25), Claim_for_Reimbursement_CAT!$H$25,
IF(AND($DZ206 &gt;= Claim_for_Reimbursement_CAT!$D$26, $DZ206 &lt;= Claim_for_Reimbursement_CAT!$F$26), Claim_for_Reimbursement_CAT!$H$26,
IF(AND($DZ206 &gt;= Claim_for_Reimbursement_CAT!$D$27, $DZ206 &lt;= Claim_for_Reimbursement_CAT!$F$27), Claim_for_Reimbursement_CAT!$H$27,
IF(AND($DZ206 &gt;= Claim_for_Reimbursement_CAT!$D$28, $DZ206 &lt;= Claim_for_Reimbursement_CAT!$F$28), Claim_for_Reimbursement_CAT!$H$28,
IF(AND($DZ206 &gt;= Claim_for_Reimbursement_CAT!$D$29, $DZ206 &lt;= Claim_for_Reimbursement_CAT!$F$29), Claim_for_Reimbursement_CAT!$H$29,
IF(AND($DZ206 &gt;= Claim_for_Reimbursement_CAT!$D$30, $DZ206 &lt;= Claim_for_Reimbursement_CAT!$F$30), Claim_for_Reimbursement_CAT!$H$30,
IF(AND($DZ206 &gt;= Claim_for_Reimbursement_CAT!$D$31, $DZ206 &lt;= Claim_for_Reimbursement_CAT!$F$31), Claim_for_Reimbursement_CAT!$H$31,
IF(AND($DZ206 &gt;= Claim_for_Reimbursement_CAT!$D$32, $DZ206 &lt;= Claim_for_Reimbursement_CAT!$F$32), Claim_for_Reimbursement_CAT!$H$32,
IF(AND($DZ206 &gt;= Claim_for_Reimbursement_CAT!$D$33, $DZ206 &lt;= Claim_for_Reimbursement_CAT!$F$33), Claim_for_Reimbursement_CAT!$H$33,
IF(AND($DZ206 &gt;= Claim_for_Reimbursement_CAT!$D$34, $DZ206 &lt;= Claim_for_Reimbursement_CAT!$F$34), Claim_for_Reimbursement_CAT!$H$34, Claim_for_Reimbursement_CAT!$H$35))))))))))))</f>
        <v/>
      </c>
      <c r="EG206" s="373"/>
      <c r="EH206" s="373"/>
      <c r="EI206" s="373"/>
      <c r="EJ206" s="373"/>
      <c r="EK206" s="373"/>
      <c r="EL206" s="368"/>
      <c r="EM206" s="373"/>
      <c r="EN206" s="373"/>
      <c r="ES206" s="376" t="str">
        <f t="shared" si="102"/>
        <v/>
      </c>
      <c r="ET206" s="377" t="str">
        <f t="shared" si="110"/>
        <v xml:space="preserve">    </v>
      </c>
      <c r="EU206" s="377" t="str">
        <f t="shared" si="111"/>
        <v/>
      </c>
      <c r="EV206" s="377" t="str">
        <f t="shared" si="112"/>
        <v xml:space="preserve">201   </v>
      </c>
      <c r="EW206" s="378" t="str">
        <f>IF($H206 = "", "",
IF(OR($H206 = Lists_and_controls!$AO$9, $H206 = Lists_and_controls!$AO$11, $H206 = Lists_and_controls!$AO$14, $H206 = Lists_and_controls!$AO$16), MAX(Day_30),
IF(OR($H206 = Lists_and_controls!$AO$6, $H206 = Lists_and_controls!$AO$8, $H206 = Lists_and_controls!$AO$10, $H206 = Lists_and_controls!$AO$12, $H206 = Lists_and_controls!$AO$13, $H206 = Lists_and_controls!$AO$15, $H206 = Lists_and_controls!$AO$17), MAX(Day_31),
IF($H206 = Lists_and_controls!$AO$7, IF(INDEX(Leap_Year_YN, MATCH($G206, Year_2, 0)) = 1, MAX(Day_Feb_LY), MAX(Day_Feb) )))))</f>
        <v/>
      </c>
      <c r="EX206" s="377" t="str">
        <f t="shared" si="113"/>
        <v xml:space="preserve">  </v>
      </c>
      <c r="EY206" s="378"/>
    </row>
    <row r="207" spans="1:155" s="321" customFormat="1" ht="14" hidden="1" x14ac:dyDescent="0.3">
      <c r="A207" s="367">
        <v>202</v>
      </c>
      <c r="B207" s="368"/>
      <c r="C207" s="368"/>
      <c r="D207" s="368"/>
      <c r="E207" s="368"/>
      <c r="F207" s="368"/>
      <c r="G207" s="368"/>
      <c r="H207" s="368"/>
      <c r="I207" s="368"/>
      <c r="J207" s="369" t="str">
        <f t="shared" si="90"/>
        <v/>
      </c>
      <c r="K207" s="370" t="str">
        <f t="shared" si="91"/>
        <v/>
      </c>
      <c r="L207" s="368"/>
      <c r="M207" s="368"/>
      <c r="N207" s="368"/>
      <c r="O207" s="368"/>
      <c r="P207" s="368"/>
      <c r="Q207" s="368"/>
      <c r="R207" s="368"/>
      <c r="S207" s="371" t="str">
        <f t="shared" si="103"/>
        <v/>
      </c>
      <c r="T207" s="368"/>
      <c r="U207" s="368"/>
      <c r="V207" s="372"/>
      <c r="W207" s="372"/>
      <c r="X207" s="368"/>
      <c r="Y207" s="372"/>
      <c r="Z207" s="368"/>
      <c r="AA207" s="368"/>
      <c r="AB207" s="368"/>
      <c r="AC207" s="368"/>
      <c r="AD207" s="368"/>
      <c r="AE207" s="368"/>
      <c r="AF207" s="368"/>
      <c r="AG207" s="368"/>
      <c r="AH207" s="368"/>
      <c r="AI207" s="368"/>
      <c r="AJ207" s="368"/>
      <c r="AK207" s="373"/>
      <c r="AL207" s="368"/>
      <c r="AM207" s="373"/>
      <c r="AN207" s="373"/>
      <c r="AO207" s="373"/>
      <c r="AP207" s="373"/>
      <c r="AQ207" s="373"/>
      <c r="AR207" s="373"/>
      <c r="AS207" s="373"/>
      <c r="AT207" s="373"/>
      <c r="AU207" s="373"/>
      <c r="AV207" s="373"/>
      <c r="AW207" s="373"/>
      <c r="AX207" s="373"/>
      <c r="AY207" s="373"/>
      <c r="AZ207" s="373"/>
      <c r="BA207" s="373"/>
      <c r="BB207" s="373"/>
      <c r="BC207" s="374">
        <f t="shared" si="104"/>
        <v>0</v>
      </c>
      <c r="BD207" s="373"/>
      <c r="BE207" s="373"/>
      <c r="BF207" s="373"/>
      <c r="BG207" s="373"/>
      <c r="BH207" s="373"/>
      <c r="BI207" s="373"/>
      <c r="BJ207" s="373"/>
      <c r="BK207" s="373"/>
      <c r="BL207" s="373"/>
      <c r="BM207" s="373"/>
      <c r="BN207" s="373"/>
      <c r="BO207" s="373"/>
      <c r="BP207" s="373"/>
      <c r="BQ207" s="373"/>
      <c r="BR207" s="373"/>
      <c r="BS207" s="374">
        <f t="shared" si="92"/>
        <v>0</v>
      </c>
      <c r="BT207" s="374">
        <f t="shared" si="89"/>
        <v>0</v>
      </c>
      <c r="BU207" s="374">
        <f t="shared" si="89"/>
        <v>0</v>
      </c>
      <c r="BV207" s="374">
        <f t="shared" si="89"/>
        <v>0</v>
      </c>
      <c r="BW207" s="374">
        <f t="shared" si="89"/>
        <v>0</v>
      </c>
      <c r="BX207" s="374">
        <f t="shared" si="89"/>
        <v>0</v>
      </c>
      <c r="BY207" s="374">
        <f t="shared" si="88"/>
        <v>0</v>
      </c>
      <c r="BZ207" s="374">
        <f t="shared" si="88"/>
        <v>0</v>
      </c>
      <c r="CA207" s="374">
        <f t="shared" si="88"/>
        <v>0</v>
      </c>
      <c r="CB207" s="374">
        <f t="shared" si="88"/>
        <v>0</v>
      </c>
      <c r="CC207" s="374">
        <f t="shared" si="88"/>
        <v>0</v>
      </c>
      <c r="CD207" s="374">
        <f t="shared" si="86"/>
        <v>0</v>
      </c>
      <c r="CE207" s="374">
        <f t="shared" si="86"/>
        <v>0</v>
      </c>
      <c r="CF207" s="374">
        <f t="shared" si="86"/>
        <v>0</v>
      </c>
      <c r="CG207" s="374">
        <f t="shared" si="86"/>
        <v>0</v>
      </c>
      <c r="CH207" s="374">
        <f t="shared" si="86"/>
        <v>0</v>
      </c>
      <c r="CI207" s="374">
        <f t="shared" si="86"/>
        <v>0</v>
      </c>
      <c r="CJ207" s="368"/>
      <c r="CK207" s="368"/>
      <c r="CL207" s="373"/>
      <c r="CM207" s="375"/>
      <c r="CN207" s="371" t="s">
        <v>176</v>
      </c>
      <c r="CO207" s="373"/>
      <c r="CP207" s="373"/>
      <c r="CQ207" s="374">
        <f t="shared" si="93"/>
        <v>0</v>
      </c>
      <c r="CR207" s="373"/>
      <c r="CS207" s="373"/>
      <c r="CT207" s="374">
        <f t="shared" si="94"/>
        <v>0</v>
      </c>
      <c r="CU207" s="375"/>
      <c r="CV207" s="368"/>
      <c r="CW207" s="368"/>
      <c r="CX207" s="368"/>
      <c r="CY207" s="368"/>
      <c r="CZ207" s="368"/>
      <c r="DA207" s="368"/>
      <c r="DB207" s="368"/>
      <c r="DC207" s="368"/>
      <c r="DD207" s="368"/>
      <c r="DE207" s="368"/>
      <c r="DF207" s="368"/>
      <c r="DG207" s="375"/>
      <c r="DH207" s="371" t="s">
        <v>176</v>
      </c>
      <c r="DI207" s="373"/>
      <c r="DJ207" s="373"/>
      <c r="DK207" s="374">
        <f t="shared" si="114"/>
        <v>0</v>
      </c>
      <c r="DL207" s="373"/>
      <c r="DM207" s="373"/>
      <c r="DN207" s="374">
        <f t="shared" si="95"/>
        <v>0</v>
      </c>
      <c r="DO207" s="368"/>
      <c r="DP207" s="371" t="str">
        <f t="shared" si="105"/>
        <v/>
      </c>
      <c r="DQ207" s="374">
        <f t="shared" si="106"/>
        <v>0</v>
      </c>
      <c r="DR207" s="374">
        <f t="shared" si="96"/>
        <v>0</v>
      </c>
      <c r="DS207" s="374">
        <f t="shared" si="97"/>
        <v>0</v>
      </c>
      <c r="DT207" s="374">
        <f t="shared" si="107"/>
        <v>0</v>
      </c>
      <c r="DU207" s="374">
        <f t="shared" si="108"/>
        <v>0</v>
      </c>
      <c r="DV207" s="374">
        <f>Deduct_dependent * COUNTIFS(Part_8!$A:$A, $EV207)</f>
        <v>0</v>
      </c>
      <c r="DW207" s="374">
        <f t="shared" si="98"/>
        <v>0</v>
      </c>
      <c r="DX207" s="374">
        <f t="shared" si="99"/>
        <v>0</v>
      </c>
      <c r="DY207" s="374">
        <f t="shared" si="100"/>
        <v>0</v>
      </c>
      <c r="DZ207" s="374">
        <f t="shared" si="101"/>
        <v>0</v>
      </c>
      <c r="EA207" s="373"/>
      <c r="EB207" s="373"/>
      <c r="EC207" s="373"/>
      <c r="ED207" s="374" t="str">
        <f t="shared" si="109"/>
        <v/>
      </c>
      <c r="EE207" s="374"/>
      <c r="EF207" s="374" t="str">
        <f>IF(AND($AN207 = "", $AO207 = "", $AP207 = "", $AQ207 = "", $AR207 = "", $AS207 = "", $AT207 = "", $AU207 = "", $AV207 = "", $AW207 = "", $AX207 = "", $AY207 = "", $AZ207 = "", $BA207 = "", $BB207 = "",
$BD207= "", $BE207 = "", $BF207 = "", $BG207 = "", $BH207 = "", $BI207 = "", $BJ207 = "", $BK207 = "", $BL207 = "", $BM207 = "", $BN207 = "", $BO207 = "", $BP207 = "", $BQ207 = "", $BR207 = ""), "",
IF($DZ207 &lt;= Claim_for_Reimbursement_CAT!$F$24, Claim_for_Reimbursement_CAT!$H$24,
IF(AND($DZ207 &gt;= Claim_for_Reimbursement_CAT!$D$25, $DZ207 &lt;= Claim_for_Reimbursement_CAT!$F$25), Claim_for_Reimbursement_CAT!$H$25,
IF(AND($DZ207 &gt;= Claim_for_Reimbursement_CAT!$D$26, $DZ207 &lt;= Claim_for_Reimbursement_CAT!$F$26), Claim_for_Reimbursement_CAT!$H$26,
IF(AND($DZ207 &gt;= Claim_for_Reimbursement_CAT!$D$27, $DZ207 &lt;= Claim_for_Reimbursement_CAT!$F$27), Claim_for_Reimbursement_CAT!$H$27,
IF(AND($DZ207 &gt;= Claim_for_Reimbursement_CAT!$D$28, $DZ207 &lt;= Claim_for_Reimbursement_CAT!$F$28), Claim_for_Reimbursement_CAT!$H$28,
IF(AND($DZ207 &gt;= Claim_for_Reimbursement_CAT!$D$29, $DZ207 &lt;= Claim_for_Reimbursement_CAT!$F$29), Claim_for_Reimbursement_CAT!$H$29,
IF(AND($DZ207 &gt;= Claim_for_Reimbursement_CAT!$D$30, $DZ207 &lt;= Claim_for_Reimbursement_CAT!$F$30), Claim_for_Reimbursement_CAT!$H$30,
IF(AND($DZ207 &gt;= Claim_for_Reimbursement_CAT!$D$31, $DZ207 &lt;= Claim_for_Reimbursement_CAT!$F$31), Claim_for_Reimbursement_CAT!$H$31,
IF(AND($DZ207 &gt;= Claim_for_Reimbursement_CAT!$D$32, $DZ207 &lt;= Claim_for_Reimbursement_CAT!$F$32), Claim_for_Reimbursement_CAT!$H$32,
IF(AND($DZ207 &gt;= Claim_for_Reimbursement_CAT!$D$33, $DZ207 &lt;= Claim_for_Reimbursement_CAT!$F$33), Claim_for_Reimbursement_CAT!$H$33,
IF(AND($DZ207 &gt;= Claim_for_Reimbursement_CAT!$D$34, $DZ207 &lt;= Claim_for_Reimbursement_CAT!$F$34), Claim_for_Reimbursement_CAT!$H$34, Claim_for_Reimbursement_CAT!$H$35))))))))))))</f>
        <v/>
      </c>
      <c r="EG207" s="373"/>
      <c r="EH207" s="373"/>
      <c r="EI207" s="373"/>
      <c r="EJ207" s="373"/>
      <c r="EK207" s="373"/>
      <c r="EL207" s="368"/>
      <c r="EM207" s="373"/>
      <c r="EN207" s="373"/>
      <c r="ES207" s="376" t="str">
        <f t="shared" si="102"/>
        <v/>
      </c>
      <c r="ET207" s="377" t="str">
        <f t="shared" si="110"/>
        <v xml:space="preserve">    </v>
      </c>
      <c r="EU207" s="377" t="str">
        <f t="shared" si="111"/>
        <v/>
      </c>
      <c r="EV207" s="377" t="str">
        <f t="shared" si="112"/>
        <v xml:space="preserve">202   </v>
      </c>
      <c r="EW207" s="378" t="str">
        <f>IF($H207 = "", "",
IF(OR($H207 = Lists_and_controls!$AO$9, $H207 = Lists_and_controls!$AO$11, $H207 = Lists_and_controls!$AO$14, $H207 = Lists_and_controls!$AO$16), MAX(Day_30),
IF(OR($H207 = Lists_and_controls!$AO$6, $H207 = Lists_and_controls!$AO$8, $H207 = Lists_and_controls!$AO$10, $H207 = Lists_and_controls!$AO$12, $H207 = Lists_and_controls!$AO$13, $H207 = Lists_and_controls!$AO$15, $H207 = Lists_and_controls!$AO$17), MAX(Day_31),
IF($H207 = Lists_and_controls!$AO$7, IF(INDEX(Leap_Year_YN, MATCH($G207, Year_2, 0)) = 1, MAX(Day_Feb_LY), MAX(Day_Feb) )))))</f>
        <v/>
      </c>
      <c r="EX207" s="377" t="str">
        <f t="shared" si="113"/>
        <v xml:space="preserve">  </v>
      </c>
      <c r="EY207" s="378"/>
    </row>
    <row r="208" spans="1:155" s="321" customFormat="1" ht="14" hidden="1" x14ac:dyDescent="0.3">
      <c r="A208" s="367">
        <v>203</v>
      </c>
      <c r="B208" s="368"/>
      <c r="C208" s="368"/>
      <c r="D208" s="368"/>
      <c r="E208" s="368"/>
      <c r="F208" s="368"/>
      <c r="G208" s="368"/>
      <c r="H208" s="368"/>
      <c r="I208" s="368"/>
      <c r="J208" s="369" t="str">
        <f t="shared" si="90"/>
        <v/>
      </c>
      <c r="K208" s="370" t="str">
        <f t="shared" si="91"/>
        <v/>
      </c>
      <c r="L208" s="368"/>
      <c r="M208" s="368"/>
      <c r="N208" s="368"/>
      <c r="O208" s="368"/>
      <c r="P208" s="368"/>
      <c r="Q208" s="368"/>
      <c r="R208" s="368"/>
      <c r="S208" s="371" t="str">
        <f t="shared" si="103"/>
        <v/>
      </c>
      <c r="T208" s="368"/>
      <c r="U208" s="368"/>
      <c r="V208" s="372"/>
      <c r="W208" s="372"/>
      <c r="X208" s="368"/>
      <c r="Y208" s="372"/>
      <c r="Z208" s="368"/>
      <c r="AA208" s="368"/>
      <c r="AB208" s="368"/>
      <c r="AC208" s="368"/>
      <c r="AD208" s="368"/>
      <c r="AE208" s="368"/>
      <c r="AF208" s="368"/>
      <c r="AG208" s="368"/>
      <c r="AH208" s="368"/>
      <c r="AI208" s="368"/>
      <c r="AJ208" s="368"/>
      <c r="AK208" s="373"/>
      <c r="AL208" s="368"/>
      <c r="AM208" s="373"/>
      <c r="AN208" s="373"/>
      <c r="AO208" s="373"/>
      <c r="AP208" s="373"/>
      <c r="AQ208" s="373"/>
      <c r="AR208" s="373"/>
      <c r="AS208" s="373"/>
      <c r="AT208" s="373"/>
      <c r="AU208" s="373"/>
      <c r="AV208" s="373"/>
      <c r="AW208" s="373"/>
      <c r="AX208" s="373"/>
      <c r="AY208" s="373"/>
      <c r="AZ208" s="373"/>
      <c r="BA208" s="373"/>
      <c r="BB208" s="373"/>
      <c r="BC208" s="374">
        <f t="shared" si="104"/>
        <v>0</v>
      </c>
      <c r="BD208" s="373"/>
      <c r="BE208" s="373"/>
      <c r="BF208" s="373"/>
      <c r="BG208" s="373"/>
      <c r="BH208" s="373"/>
      <c r="BI208" s="373"/>
      <c r="BJ208" s="373"/>
      <c r="BK208" s="373"/>
      <c r="BL208" s="373"/>
      <c r="BM208" s="373"/>
      <c r="BN208" s="373"/>
      <c r="BO208" s="373"/>
      <c r="BP208" s="373"/>
      <c r="BQ208" s="373"/>
      <c r="BR208" s="373"/>
      <c r="BS208" s="374">
        <f t="shared" si="92"/>
        <v>0</v>
      </c>
      <c r="BT208" s="374">
        <f t="shared" si="89"/>
        <v>0</v>
      </c>
      <c r="BU208" s="374">
        <f t="shared" si="89"/>
        <v>0</v>
      </c>
      <c r="BV208" s="374">
        <f t="shared" si="89"/>
        <v>0</v>
      </c>
      <c r="BW208" s="374">
        <f t="shared" si="89"/>
        <v>0</v>
      </c>
      <c r="BX208" s="374">
        <f t="shared" si="89"/>
        <v>0</v>
      </c>
      <c r="BY208" s="374">
        <f t="shared" si="88"/>
        <v>0</v>
      </c>
      <c r="BZ208" s="374">
        <f t="shared" si="88"/>
        <v>0</v>
      </c>
      <c r="CA208" s="374">
        <f t="shared" si="88"/>
        <v>0</v>
      </c>
      <c r="CB208" s="374">
        <f t="shared" si="88"/>
        <v>0</v>
      </c>
      <c r="CC208" s="374">
        <f t="shared" si="88"/>
        <v>0</v>
      </c>
      <c r="CD208" s="374">
        <f t="shared" si="86"/>
        <v>0</v>
      </c>
      <c r="CE208" s="374">
        <f t="shared" si="86"/>
        <v>0</v>
      </c>
      <c r="CF208" s="374">
        <f t="shared" si="86"/>
        <v>0</v>
      </c>
      <c r="CG208" s="374">
        <f t="shared" si="86"/>
        <v>0</v>
      </c>
      <c r="CH208" s="374">
        <f t="shared" si="86"/>
        <v>0</v>
      </c>
      <c r="CI208" s="374">
        <f t="shared" si="86"/>
        <v>0</v>
      </c>
      <c r="CJ208" s="368"/>
      <c r="CK208" s="368"/>
      <c r="CL208" s="373"/>
      <c r="CM208" s="375"/>
      <c r="CN208" s="371" t="s">
        <v>176</v>
      </c>
      <c r="CO208" s="373"/>
      <c r="CP208" s="373"/>
      <c r="CQ208" s="374">
        <f t="shared" si="93"/>
        <v>0</v>
      </c>
      <c r="CR208" s="373"/>
      <c r="CS208" s="373"/>
      <c r="CT208" s="374">
        <f t="shared" si="94"/>
        <v>0</v>
      </c>
      <c r="CU208" s="375"/>
      <c r="CV208" s="368"/>
      <c r="CW208" s="368"/>
      <c r="CX208" s="368"/>
      <c r="CY208" s="368"/>
      <c r="CZ208" s="368"/>
      <c r="DA208" s="368"/>
      <c r="DB208" s="368"/>
      <c r="DC208" s="368"/>
      <c r="DD208" s="368"/>
      <c r="DE208" s="368"/>
      <c r="DF208" s="368"/>
      <c r="DG208" s="375"/>
      <c r="DH208" s="371" t="s">
        <v>176</v>
      </c>
      <c r="DI208" s="373"/>
      <c r="DJ208" s="373"/>
      <c r="DK208" s="374">
        <f t="shared" si="114"/>
        <v>0</v>
      </c>
      <c r="DL208" s="373"/>
      <c r="DM208" s="373"/>
      <c r="DN208" s="374">
        <f t="shared" si="95"/>
        <v>0</v>
      </c>
      <c r="DO208" s="368"/>
      <c r="DP208" s="371" t="str">
        <f t="shared" si="105"/>
        <v/>
      </c>
      <c r="DQ208" s="374">
        <f t="shared" si="106"/>
        <v>0</v>
      </c>
      <c r="DR208" s="374">
        <f t="shared" si="96"/>
        <v>0</v>
      </c>
      <c r="DS208" s="374">
        <f t="shared" si="97"/>
        <v>0</v>
      </c>
      <c r="DT208" s="374">
        <f t="shared" si="107"/>
        <v>0</v>
      </c>
      <c r="DU208" s="374">
        <f t="shared" si="108"/>
        <v>0</v>
      </c>
      <c r="DV208" s="374">
        <f>Deduct_dependent * COUNTIFS(Part_8!$A:$A, $EV208)</f>
        <v>0</v>
      </c>
      <c r="DW208" s="374">
        <f t="shared" si="98"/>
        <v>0</v>
      </c>
      <c r="DX208" s="374">
        <f t="shared" si="99"/>
        <v>0</v>
      </c>
      <c r="DY208" s="374">
        <f t="shared" si="100"/>
        <v>0</v>
      </c>
      <c r="DZ208" s="374">
        <f t="shared" si="101"/>
        <v>0</v>
      </c>
      <c r="EA208" s="373"/>
      <c r="EB208" s="373"/>
      <c r="EC208" s="373"/>
      <c r="ED208" s="374" t="str">
        <f t="shared" si="109"/>
        <v/>
      </c>
      <c r="EE208" s="374"/>
      <c r="EF208" s="374" t="str">
        <f>IF(AND($AN208 = "", $AO208 = "", $AP208 = "", $AQ208 = "", $AR208 = "", $AS208 = "", $AT208 = "", $AU208 = "", $AV208 = "", $AW208 = "", $AX208 = "", $AY208 = "", $AZ208 = "", $BA208 = "", $BB208 = "",
$BD208= "", $BE208 = "", $BF208 = "", $BG208 = "", $BH208 = "", $BI208 = "", $BJ208 = "", $BK208 = "", $BL208 = "", $BM208 = "", $BN208 = "", $BO208 = "", $BP208 = "", $BQ208 = "", $BR208 = ""), "",
IF($DZ208 &lt;= Claim_for_Reimbursement_CAT!$F$24, Claim_for_Reimbursement_CAT!$H$24,
IF(AND($DZ208 &gt;= Claim_for_Reimbursement_CAT!$D$25, $DZ208 &lt;= Claim_for_Reimbursement_CAT!$F$25), Claim_for_Reimbursement_CAT!$H$25,
IF(AND($DZ208 &gt;= Claim_for_Reimbursement_CAT!$D$26, $DZ208 &lt;= Claim_for_Reimbursement_CAT!$F$26), Claim_for_Reimbursement_CAT!$H$26,
IF(AND($DZ208 &gt;= Claim_for_Reimbursement_CAT!$D$27, $DZ208 &lt;= Claim_for_Reimbursement_CAT!$F$27), Claim_for_Reimbursement_CAT!$H$27,
IF(AND($DZ208 &gt;= Claim_for_Reimbursement_CAT!$D$28, $DZ208 &lt;= Claim_for_Reimbursement_CAT!$F$28), Claim_for_Reimbursement_CAT!$H$28,
IF(AND($DZ208 &gt;= Claim_for_Reimbursement_CAT!$D$29, $DZ208 &lt;= Claim_for_Reimbursement_CAT!$F$29), Claim_for_Reimbursement_CAT!$H$29,
IF(AND($DZ208 &gt;= Claim_for_Reimbursement_CAT!$D$30, $DZ208 &lt;= Claim_for_Reimbursement_CAT!$F$30), Claim_for_Reimbursement_CAT!$H$30,
IF(AND($DZ208 &gt;= Claim_for_Reimbursement_CAT!$D$31, $DZ208 &lt;= Claim_for_Reimbursement_CAT!$F$31), Claim_for_Reimbursement_CAT!$H$31,
IF(AND($DZ208 &gt;= Claim_for_Reimbursement_CAT!$D$32, $DZ208 &lt;= Claim_for_Reimbursement_CAT!$F$32), Claim_for_Reimbursement_CAT!$H$32,
IF(AND($DZ208 &gt;= Claim_for_Reimbursement_CAT!$D$33, $DZ208 &lt;= Claim_for_Reimbursement_CAT!$F$33), Claim_for_Reimbursement_CAT!$H$33,
IF(AND($DZ208 &gt;= Claim_for_Reimbursement_CAT!$D$34, $DZ208 &lt;= Claim_for_Reimbursement_CAT!$F$34), Claim_for_Reimbursement_CAT!$H$34, Claim_for_Reimbursement_CAT!$H$35))))))))))))</f>
        <v/>
      </c>
      <c r="EG208" s="373"/>
      <c r="EH208" s="373"/>
      <c r="EI208" s="373"/>
      <c r="EJ208" s="373"/>
      <c r="EK208" s="373"/>
      <c r="EL208" s="368"/>
      <c r="EM208" s="373"/>
      <c r="EN208" s="373"/>
      <c r="ES208" s="376" t="str">
        <f t="shared" si="102"/>
        <v/>
      </c>
      <c r="ET208" s="377" t="str">
        <f t="shared" si="110"/>
        <v xml:space="preserve">    </v>
      </c>
      <c r="EU208" s="377" t="str">
        <f t="shared" si="111"/>
        <v/>
      </c>
      <c r="EV208" s="377" t="str">
        <f t="shared" si="112"/>
        <v xml:space="preserve">203   </v>
      </c>
      <c r="EW208" s="378" t="str">
        <f>IF($H208 = "", "",
IF(OR($H208 = Lists_and_controls!$AO$9, $H208 = Lists_and_controls!$AO$11, $H208 = Lists_and_controls!$AO$14, $H208 = Lists_and_controls!$AO$16), MAX(Day_30),
IF(OR($H208 = Lists_and_controls!$AO$6, $H208 = Lists_and_controls!$AO$8, $H208 = Lists_and_controls!$AO$10, $H208 = Lists_and_controls!$AO$12, $H208 = Lists_and_controls!$AO$13, $H208 = Lists_and_controls!$AO$15, $H208 = Lists_and_controls!$AO$17), MAX(Day_31),
IF($H208 = Lists_and_controls!$AO$7, IF(INDEX(Leap_Year_YN, MATCH($G208, Year_2, 0)) = 1, MAX(Day_Feb_LY), MAX(Day_Feb) )))))</f>
        <v/>
      </c>
      <c r="EX208" s="377" t="str">
        <f t="shared" si="113"/>
        <v xml:space="preserve">  </v>
      </c>
      <c r="EY208" s="378"/>
    </row>
    <row r="209" spans="1:155" s="321" customFormat="1" ht="14" hidden="1" x14ac:dyDescent="0.3">
      <c r="A209" s="367">
        <v>204</v>
      </c>
      <c r="B209" s="368"/>
      <c r="C209" s="368"/>
      <c r="D209" s="368"/>
      <c r="E209" s="368"/>
      <c r="F209" s="368"/>
      <c r="G209" s="368"/>
      <c r="H209" s="368"/>
      <c r="I209" s="368"/>
      <c r="J209" s="369" t="str">
        <f t="shared" si="90"/>
        <v/>
      </c>
      <c r="K209" s="370" t="str">
        <f t="shared" si="91"/>
        <v/>
      </c>
      <c r="L209" s="368"/>
      <c r="M209" s="368"/>
      <c r="N209" s="368"/>
      <c r="O209" s="368"/>
      <c r="P209" s="368"/>
      <c r="Q209" s="368"/>
      <c r="R209" s="368"/>
      <c r="S209" s="371" t="str">
        <f t="shared" si="103"/>
        <v/>
      </c>
      <c r="T209" s="368"/>
      <c r="U209" s="368"/>
      <c r="V209" s="372"/>
      <c r="W209" s="372"/>
      <c r="X209" s="368"/>
      <c r="Y209" s="372"/>
      <c r="Z209" s="368"/>
      <c r="AA209" s="368"/>
      <c r="AB209" s="368"/>
      <c r="AC209" s="368"/>
      <c r="AD209" s="368"/>
      <c r="AE209" s="368"/>
      <c r="AF209" s="368"/>
      <c r="AG209" s="368"/>
      <c r="AH209" s="368"/>
      <c r="AI209" s="368"/>
      <c r="AJ209" s="368"/>
      <c r="AK209" s="373"/>
      <c r="AL209" s="368"/>
      <c r="AM209" s="373"/>
      <c r="AN209" s="373"/>
      <c r="AO209" s="373"/>
      <c r="AP209" s="373"/>
      <c r="AQ209" s="373"/>
      <c r="AR209" s="373"/>
      <c r="AS209" s="373"/>
      <c r="AT209" s="373"/>
      <c r="AU209" s="373"/>
      <c r="AV209" s="373"/>
      <c r="AW209" s="373"/>
      <c r="AX209" s="373"/>
      <c r="AY209" s="373"/>
      <c r="AZ209" s="373"/>
      <c r="BA209" s="373"/>
      <c r="BB209" s="373"/>
      <c r="BC209" s="374">
        <f t="shared" si="104"/>
        <v>0</v>
      </c>
      <c r="BD209" s="373"/>
      <c r="BE209" s="373"/>
      <c r="BF209" s="373"/>
      <c r="BG209" s="373"/>
      <c r="BH209" s="373"/>
      <c r="BI209" s="373"/>
      <c r="BJ209" s="373"/>
      <c r="BK209" s="373"/>
      <c r="BL209" s="373"/>
      <c r="BM209" s="373"/>
      <c r="BN209" s="373"/>
      <c r="BO209" s="373"/>
      <c r="BP209" s="373"/>
      <c r="BQ209" s="373"/>
      <c r="BR209" s="373"/>
      <c r="BS209" s="374">
        <f t="shared" si="92"/>
        <v>0</v>
      </c>
      <c r="BT209" s="374">
        <f t="shared" si="89"/>
        <v>0</v>
      </c>
      <c r="BU209" s="374">
        <f t="shared" si="89"/>
        <v>0</v>
      </c>
      <c r="BV209" s="374">
        <f t="shared" si="89"/>
        <v>0</v>
      </c>
      <c r="BW209" s="374">
        <f t="shared" si="89"/>
        <v>0</v>
      </c>
      <c r="BX209" s="374">
        <f t="shared" si="89"/>
        <v>0</v>
      </c>
      <c r="BY209" s="374">
        <f t="shared" si="88"/>
        <v>0</v>
      </c>
      <c r="BZ209" s="374">
        <f t="shared" si="88"/>
        <v>0</v>
      </c>
      <c r="CA209" s="374">
        <f t="shared" si="88"/>
        <v>0</v>
      </c>
      <c r="CB209" s="374">
        <f t="shared" si="88"/>
        <v>0</v>
      </c>
      <c r="CC209" s="374">
        <f t="shared" si="88"/>
        <v>0</v>
      </c>
      <c r="CD209" s="374">
        <f t="shared" si="86"/>
        <v>0</v>
      </c>
      <c r="CE209" s="374">
        <f t="shared" si="86"/>
        <v>0</v>
      </c>
      <c r="CF209" s="374">
        <f t="shared" si="86"/>
        <v>0</v>
      </c>
      <c r="CG209" s="374">
        <f t="shared" si="86"/>
        <v>0</v>
      </c>
      <c r="CH209" s="374">
        <f t="shared" si="86"/>
        <v>0</v>
      </c>
      <c r="CI209" s="374">
        <f t="shared" si="86"/>
        <v>0</v>
      </c>
      <c r="CJ209" s="368"/>
      <c r="CK209" s="368"/>
      <c r="CL209" s="373"/>
      <c r="CM209" s="375"/>
      <c r="CN209" s="371" t="s">
        <v>176</v>
      </c>
      <c r="CO209" s="373"/>
      <c r="CP209" s="373"/>
      <c r="CQ209" s="374">
        <f t="shared" si="93"/>
        <v>0</v>
      </c>
      <c r="CR209" s="373"/>
      <c r="CS209" s="373"/>
      <c r="CT209" s="374">
        <f t="shared" si="94"/>
        <v>0</v>
      </c>
      <c r="CU209" s="375"/>
      <c r="CV209" s="368"/>
      <c r="CW209" s="368"/>
      <c r="CX209" s="368"/>
      <c r="CY209" s="368"/>
      <c r="CZ209" s="368"/>
      <c r="DA209" s="368"/>
      <c r="DB209" s="368"/>
      <c r="DC209" s="368"/>
      <c r="DD209" s="368"/>
      <c r="DE209" s="368"/>
      <c r="DF209" s="368"/>
      <c r="DG209" s="375"/>
      <c r="DH209" s="371" t="s">
        <v>176</v>
      </c>
      <c r="DI209" s="373"/>
      <c r="DJ209" s="373"/>
      <c r="DK209" s="374">
        <f t="shared" si="114"/>
        <v>0</v>
      </c>
      <c r="DL209" s="373"/>
      <c r="DM209" s="373"/>
      <c r="DN209" s="374">
        <f t="shared" si="95"/>
        <v>0</v>
      </c>
      <c r="DO209" s="368"/>
      <c r="DP209" s="371" t="str">
        <f t="shared" si="105"/>
        <v/>
      </c>
      <c r="DQ209" s="374">
        <f t="shared" si="106"/>
        <v>0</v>
      </c>
      <c r="DR209" s="374">
        <f t="shared" si="96"/>
        <v>0</v>
      </c>
      <c r="DS209" s="374">
        <f t="shared" si="97"/>
        <v>0</v>
      </c>
      <c r="DT209" s="374">
        <f t="shared" si="107"/>
        <v>0</v>
      </c>
      <c r="DU209" s="374">
        <f t="shared" si="108"/>
        <v>0</v>
      </c>
      <c r="DV209" s="374">
        <f>Deduct_dependent * COUNTIFS(Part_8!$A:$A, $EV209)</f>
        <v>0</v>
      </c>
      <c r="DW209" s="374">
        <f t="shared" si="98"/>
        <v>0</v>
      </c>
      <c r="DX209" s="374">
        <f t="shared" si="99"/>
        <v>0</v>
      </c>
      <c r="DY209" s="374">
        <f t="shared" si="100"/>
        <v>0</v>
      </c>
      <c r="DZ209" s="374">
        <f t="shared" si="101"/>
        <v>0</v>
      </c>
      <c r="EA209" s="373"/>
      <c r="EB209" s="373"/>
      <c r="EC209" s="373"/>
      <c r="ED209" s="374" t="str">
        <f t="shared" si="109"/>
        <v/>
      </c>
      <c r="EE209" s="374"/>
      <c r="EF209" s="374" t="str">
        <f>IF(AND($AN209 = "", $AO209 = "", $AP209 = "", $AQ209 = "", $AR209 = "", $AS209 = "", $AT209 = "", $AU209 = "", $AV209 = "", $AW209 = "", $AX209 = "", $AY209 = "", $AZ209 = "", $BA209 = "", $BB209 = "",
$BD209= "", $BE209 = "", $BF209 = "", $BG209 = "", $BH209 = "", $BI209 = "", $BJ209 = "", $BK209 = "", $BL209 = "", $BM209 = "", $BN209 = "", $BO209 = "", $BP209 = "", $BQ209 = "", $BR209 = ""), "",
IF($DZ209 &lt;= Claim_for_Reimbursement_CAT!$F$24, Claim_for_Reimbursement_CAT!$H$24,
IF(AND($DZ209 &gt;= Claim_for_Reimbursement_CAT!$D$25, $DZ209 &lt;= Claim_for_Reimbursement_CAT!$F$25), Claim_for_Reimbursement_CAT!$H$25,
IF(AND($DZ209 &gt;= Claim_for_Reimbursement_CAT!$D$26, $DZ209 &lt;= Claim_for_Reimbursement_CAT!$F$26), Claim_for_Reimbursement_CAT!$H$26,
IF(AND($DZ209 &gt;= Claim_for_Reimbursement_CAT!$D$27, $DZ209 &lt;= Claim_for_Reimbursement_CAT!$F$27), Claim_for_Reimbursement_CAT!$H$27,
IF(AND($DZ209 &gt;= Claim_for_Reimbursement_CAT!$D$28, $DZ209 &lt;= Claim_for_Reimbursement_CAT!$F$28), Claim_for_Reimbursement_CAT!$H$28,
IF(AND($DZ209 &gt;= Claim_for_Reimbursement_CAT!$D$29, $DZ209 &lt;= Claim_for_Reimbursement_CAT!$F$29), Claim_for_Reimbursement_CAT!$H$29,
IF(AND($DZ209 &gt;= Claim_for_Reimbursement_CAT!$D$30, $DZ209 &lt;= Claim_for_Reimbursement_CAT!$F$30), Claim_for_Reimbursement_CAT!$H$30,
IF(AND($DZ209 &gt;= Claim_for_Reimbursement_CAT!$D$31, $DZ209 &lt;= Claim_for_Reimbursement_CAT!$F$31), Claim_for_Reimbursement_CAT!$H$31,
IF(AND($DZ209 &gt;= Claim_for_Reimbursement_CAT!$D$32, $DZ209 &lt;= Claim_for_Reimbursement_CAT!$F$32), Claim_for_Reimbursement_CAT!$H$32,
IF(AND($DZ209 &gt;= Claim_for_Reimbursement_CAT!$D$33, $DZ209 &lt;= Claim_for_Reimbursement_CAT!$F$33), Claim_for_Reimbursement_CAT!$H$33,
IF(AND($DZ209 &gt;= Claim_for_Reimbursement_CAT!$D$34, $DZ209 &lt;= Claim_for_Reimbursement_CAT!$F$34), Claim_for_Reimbursement_CAT!$H$34, Claim_for_Reimbursement_CAT!$H$35))))))))))))</f>
        <v/>
      </c>
      <c r="EG209" s="373"/>
      <c r="EH209" s="373"/>
      <c r="EI209" s="373"/>
      <c r="EJ209" s="373"/>
      <c r="EK209" s="373"/>
      <c r="EL209" s="368"/>
      <c r="EM209" s="373"/>
      <c r="EN209" s="373"/>
      <c r="ES209" s="376" t="str">
        <f t="shared" si="102"/>
        <v/>
      </c>
      <c r="ET209" s="377" t="str">
        <f t="shared" si="110"/>
        <v xml:space="preserve">    </v>
      </c>
      <c r="EU209" s="377" t="str">
        <f t="shared" si="111"/>
        <v/>
      </c>
      <c r="EV209" s="377" t="str">
        <f t="shared" si="112"/>
        <v xml:space="preserve">204   </v>
      </c>
      <c r="EW209" s="378" t="str">
        <f>IF($H209 = "", "",
IF(OR($H209 = Lists_and_controls!$AO$9, $H209 = Lists_and_controls!$AO$11, $H209 = Lists_and_controls!$AO$14, $H209 = Lists_and_controls!$AO$16), MAX(Day_30),
IF(OR($H209 = Lists_and_controls!$AO$6, $H209 = Lists_and_controls!$AO$8, $H209 = Lists_and_controls!$AO$10, $H209 = Lists_and_controls!$AO$12, $H209 = Lists_and_controls!$AO$13, $H209 = Lists_and_controls!$AO$15, $H209 = Lists_and_controls!$AO$17), MAX(Day_31),
IF($H209 = Lists_and_controls!$AO$7, IF(INDEX(Leap_Year_YN, MATCH($G209, Year_2, 0)) = 1, MAX(Day_Feb_LY), MAX(Day_Feb) )))))</f>
        <v/>
      </c>
      <c r="EX209" s="377" t="str">
        <f t="shared" si="113"/>
        <v xml:space="preserve">  </v>
      </c>
      <c r="EY209" s="378"/>
    </row>
    <row r="210" spans="1:155" s="321" customFormat="1" ht="14" hidden="1" x14ac:dyDescent="0.3">
      <c r="A210" s="367">
        <v>205</v>
      </c>
      <c r="B210" s="368"/>
      <c r="C210" s="368"/>
      <c r="D210" s="368"/>
      <c r="E210" s="368"/>
      <c r="F210" s="368"/>
      <c r="G210" s="368"/>
      <c r="H210" s="368"/>
      <c r="I210" s="368"/>
      <c r="J210" s="369" t="str">
        <f t="shared" si="90"/>
        <v/>
      </c>
      <c r="K210" s="370" t="str">
        <f t="shared" si="91"/>
        <v/>
      </c>
      <c r="L210" s="368"/>
      <c r="M210" s="368"/>
      <c r="N210" s="368"/>
      <c r="O210" s="368"/>
      <c r="P210" s="368"/>
      <c r="Q210" s="368"/>
      <c r="R210" s="368"/>
      <c r="S210" s="371" t="str">
        <f t="shared" si="103"/>
        <v/>
      </c>
      <c r="T210" s="368"/>
      <c r="U210" s="368"/>
      <c r="V210" s="372"/>
      <c r="W210" s="372"/>
      <c r="X210" s="368"/>
      <c r="Y210" s="372"/>
      <c r="Z210" s="368"/>
      <c r="AA210" s="368"/>
      <c r="AB210" s="368"/>
      <c r="AC210" s="368"/>
      <c r="AD210" s="368"/>
      <c r="AE210" s="368"/>
      <c r="AF210" s="368"/>
      <c r="AG210" s="368"/>
      <c r="AH210" s="368"/>
      <c r="AI210" s="368"/>
      <c r="AJ210" s="368"/>
      <c r="AK210" s="373"/>
      <c r="AL210" s="368"/>
      <c r="AM210" s="373"/>
      <c r="AN210" s="373"/>
      <c r="AO210" s="373"/>
      <c r="AP210" s="373"/>
      <c r="AQ210" s="373"/>
      <c r="AR210" s="373"/>
      <c r="AS210" s="373"/>
      <c r="AT210" s="373"/>
      <c r="AU210" s="373"/>
      <c r="AV210" s="373"/>
      <c r="AW210" s="373"/>
      <c r="AX210" s="373"/>
      <c r="AY210" s="373"/>
      <c r="AZ210" s="373"/>
      <c r="BA210" s="373"/>
      <c r="BB210" s="373"/>
      <c r="BC210" s="374">
        <f t="shared" si="104"/>
        <v>0</v>
      </c>
      <c r="BD210" s="373"/>
      <c r="BE210" s="373"/>
      <c r="BF210" s="373"/>
      <c r="BG210" s="373"/>
      <c r="BH210" s="373"/>
      <c r="BI210" s="373"/>
      <c r="BJ210" s="373"/>
      <c r="BK210" s="373"/>
      <c r="BL210" s="373"/>
      <c r="BM210" s="373"/>
      <c r="BN210" s="373"/>
      <c r="BO210" s="373"/>
      <c r="BP210" s="373"/>
      <c r="BQ210" s="373"/>
      <c r="BR210" s="373"/>
      <c r="BS210" s="374">
        <f t="shared" si="92"/>
        <v>0</v>
      </c>
      <c r="BT210" s="374">
        <f t="shared" si="89"/>
        <v>0</v>
      </c>
      <c r="BU210" s="374">
        <f t="shared" si="89"/>
        <v>0</v>
      </c>
      <c r="BV210" s="374">
        <f t="shared" si="89"/>
        <v>0</v>
      </c>
      <c r="BW210" s="374">
        <f t="shared" si="89"/>
        <v>0</v>
      </c>
      <c r="BX210" s="374">
        <f t="shared" si="89"/>
        <v>0</v>
      </c>
      <c r="BY210" s="374">
        <f t="shared" si="88"/>
        <v>0</v>
      </c>
      <c r="BZ210" s="374">
        <f t="shared" si="88"/>
        <v>0</v>
      </c>
      <c r="CA210" s="374">
        <f t="shared" si="88"/>
        <v>0</v>
      </c>
      <c r="CB210" s="374">
        <f t="shared" si="88"/>
        <v>0</v>
      </c>
      <c r="CC210" s="374">
        <f t="shared" si="88"/>
        <v>0</v>
      </c>
      <c r="CD210" s="374">
        <f t="shared" si="86"/>
        <v>0</v>
      </c>
      <c r="CE210" s="374">
        <f t="shared" si="86"/>
        <v>0</v>
      </c>
      <c r="CF210" s="374">
        <f t="shared" si="86"/>
        <v>0</v>
      </c>
      <c r="CG210" s="374">
        <f t="shared" si="86"/>
        <v>0</v>
      </c>
      <c r="CH210" s="374">
        <f t="shared" si="86"/>
        <v>0</v>
      </c>
      <c r="CI210" s="374">
        <f t="shared" si="86"/>
        <v>0</v>
      </c>
      <c r="CJ210" s="368"/>
      <c r="CK210" s="368"/>
      <c r="CL210" s="373"/>
      <c r="CM210" s="375"/>
      <c r="CN210" s="371" t="s">
        <v>176</v>
      </c>
      <c r="CO210" s="373"/>
      <c r="CP210" s="373"/>
      <c r="CQ210" s="374">
        <f t="shared" si="93"/>
        <v>0</v>
      </c>
      <c r="CR210" s="373"/>
      <c r="CS210" s="373"/>
      <c r="CT210" s="374">
        <f t="shared" si="94"/>
        <v>0</v>
      </c>
      <c r="CU210" s="375"/>
      <c r="CV210" s="368"/>
      <c r="CW210" s="368"/>
      <c r="CX210" s="368"/>
      <c r="CY210" s="368"/>
      <c r="CZ210" s="368"/>
      <c r="DA210" s="368"/>
      <c r="DB210" s="368"/>
      <c r="DC210" s="368"/>
      <c r="DD210" s="368"/>
      <c r="DE210" s="368"/>
      <c r="DF210" s="368"/>
      <c r="DG210" s="375"/>
      <c r="DH210" s="371" t="s">
        <v>176</v>
      </c>
      <c r="DI210" s="373"/>
      <c r="DJ210" s="373"/>
      <c r="DK210" s="374">
        <f t="shared" si="114"/>
        <v>0</v>
      </c>
      <c r="DL210" s="373"/>
      <c r="DM210" s="373"/>
      <c r="DN210" s="374">
        <f t="shared" si="95"/>
        <v>0</v>
      </c>
      <c r="DO210" s="368"/>
      <c r="DP210" s="371" t="str">
        <f t="shared" si="105"/>
        <v/>
      </c>
      <c r="DQ210" s="374">
        <f t="shared" si="106"/>
        <v>0</v>
      </c>
      <c r="DR210" s="374">
        <f t="shared" si="96"/>
        <v>0</v>
      </c>
      <c r="DS210" s="374">
        <f t="shared" si="97"/>
        <v>0</v>
      </c>
      <c r="DT210" s="374">
        <f t="shared" si="107"/>
        <v>0</v>
      </c>
      <c r="DU210" s="374">
        <f t="shared" si="108"/>
        <v>0</v>
      </c>
      <c r="DV210" s="374">
        <f>Deduct_dependent * COUNTIFS(Part_8!$A:$A, $EV210)</f>
        <v>0</v>
      </c>
      <c r="DW210" s="374">
        <f t="shared" si="98"/>
        <v>0</v>
      </c>
      <c r="DX210" s="374">
        <f t="shared" si="99"/>
        <v>0</v>
      </c>
      <c r="DY210" s="374">
        <f t="shared" si="100"/>
        <v>0</v>
      </c>
      <c r="DZ210" s="374">
        <f t="shared" si="101"/>
        <v>0</v>
      </c>
      <c r="EA210" s="373"/>
      <c r="EB210" s="373"/>
      <c r="EC210" s="373"/>
      <c r="ED210" s="374" t="str">
        <f t="shared" si="109"/>
        <v/>
      </c>
      <c r="EE210" s="374"/>
      <c r="EF210" s="374" t="str">
        <f>IF(AND($AN210 = "", $AO210 = "", $AP210 = "", $AQ210 = "", $AR210 = "", $AS210 = "", $AT210 = "", $AU210 = "", $AV210 = "", $AW210 = "", $AX210 = "", $AY210 = "", $AZ210 = "", $BA210 = "", $BB210 = "",
$BD210= "", $BE210 = "", $BF210 = "", $BG210 = "", $BH210 = "", $BI210 = "", $BJ210 = "", $BK210 = "", $BL210 = "", $BM210 = "", $BN210 = "", $BO210 = "", $BP210 = "", $BQ210 = "", $BR210 = ""), "",
IF($DZ210 &lt;= Claim_for_Reimbursement_CAT!$F$24, Claim_for_Reimbursement_CAT!$H$24,
IF(AND($DZ210 &gt;= Claim_for_Reimbursement_CAT!$D$25, $DZ210 &lt;= Claim_for_Reimbursement_CAT!$F$25), Claim_for_Reimbursement_CAT!$H$25,
IF(AND($DZ210 &gt;= Claim_for_Reimbursement_CAT!$D$26, $DZ210 &lt;= Claim_for_Reimbursement_CAT!$F$26), Claim_for_Reimbursement_CAT!$H$26,
IF(AND($DZ210 &gt;= Claim_for_Reimbursement_CAT!$D$27, $DZ210 &lt;= Claim_for_Reimbursement_CAT!$F$27), Claim_for_Reimbursement_CAT!$H$27,
IF(AND($DZ210 &gt;= Claim_for_Reimbursement_CAT!$D$28, $DZ210 &lt;= Claim_for_Reimbursement_CAT!$F$28), Claim_for_Reimbursement_CAT!$H$28,
IF(AND($DZ210 &gt;= Claim_for_Reimbursement_CAT!$D$29, $DZ210 &lt;= Claim_for_Reimbursement_CAT!$F$29), Claim_for_Reimbursement_CAT!$H$29,
IF(AND($DZ210 &gt;= Claim_for_Reimbursement_CAT!$D$30, $DZ210 &lt;= Claim_for_Reimbursement_CAT!$F$30), Claim_for_Reimbursement_CAT!$H$30,
IF(AND($DZ210 &gt;= Claim_for_Reimbursement_CAT!$D$31, $DZ210 &lt;= Claim_for_Reimbursement_CAT!$F$31), Claim_for_Reimbursement_CAT!$H$31,
IF(AND($DZ210 &gt;= Claim_for_Reimbursement_CAT!$D$32, $DZ210 &lt;= Claim_for_Reimbursement_CAT!$F$32), Claim_for_Reimbursement_CAT!$H$32,
IF(AND($DZ210 &gt;= Claim_for_Reimbursement_CAT!$D$33, $DZ210 &lt;= Claim_for_Reimbursement_CAT!$F$33), Claim_for_Reimbursement_CAT!$H$33,
IF(AND($DZ210 &gt;= Claim_for_Reimbursement_CAT!$D$34, $DZ210 &lt;= Claim_for_Reimbursement_CAT!$F$34), Claim_for_Reimbursement_CAT!$H$34, Claim_for_Reimbursement_CAT!$H$35))))))))))))</f>
        <v/>
      </c>
      <c r="EG210" s="373"/>
      <c r="EH210" s="373"/>
      <c r="EI210" s="373"/>
      <c r="EJ210" s="373"/>
      <c r="EK210" s="373"/>
      <c r="EL210" s="368"/>
      <c r="EM210" s="373"/>
      <c r="EN210" s="373"/>
      <c r="ES210" s="376" t="str">
        <f t="shared" si="102"/>
        <v/>
      </c>
      <c r="ET210" s="377" t="str">
        <f t="shared" si="110"/>
        <v xml:space="preserve">    </v>
      </c>
      <c r="EU210" s="377" t="str">
        <f t="shared" si="111"/>
        <v/>
      </c>
      <c r="EV210" s="377" t="str">
        <f t="shared" si="112"/>
        <v xml:space="preserve">205   </v>
      </c>
      <c r="EW210" s="378" t="str">
        <f>IF($H210 = "", "",
IF(OR($H210 = Lists_and_controls!$AO$9, $H210 = Lists_and_controls!$AO$11, $H210 = Lists_and_controls!$AO$14, $H210 = Lists_and_controls!$AO$16), MAX(Day_30),
IF(OR($H210 = Lists_and_controls!$AO$6, $H210 = Lists_and_controls!$AO$8, $H210 = Lists_and_controls!$AO$10, $H210 = Lists_and_controls!$AO$12, $H210 = Lists_and_controls!$AO$13, $H210 = Lists_and_controls!$AO$15, $H210 = Lists_and_controls!$AO$17), MAX(Day_31),
IF($H210 = Lists_and_controls!$AO$7, IF(INDEX(Leap_Year_YN, MATCH($G210, Year_2, 0)) = 1, MAX(Day_Feb_LY), MAX(Day_Feb) )))))</f>
        <v/>
      </c>
      <c r="EX210" s="377" t="str">
        <f t="shared" si="113"/>
        <v xml:space="preserve">  </v>
      </c>
      <c r="EY210" s="378"/>
    </row>
    <row r="211" spans="1:155" s="321" customFormat="1" ht="14" hidden="1" x14ac:dyDescent="0.3">
      <c r="A211" s="367">
        <v>206</v>
      </c>
      <c r="B211" s="368"/>
      <c r="C211" s="368"/>
      <c r="D211" s="368"/>
      <c r="E211" s="368"/>
      <c r="F211" s="368"/>
      <c r="G211" s="368"/>
      <c r="H211" s="368"/>
      <c r="I211" s="368"/>
      <c r="J211" s="369" t="str">
        <f t="shared" si="90"/>
        <v/>
      </c>
      <c r="K211" s="370" t="str">
        <f t="shared" si="91"/>
        <v/>
      </c>
      <c r="L211" s="368"/>
      <c r="M211" s="368"/>
      <c r="N211" s="368"/>
      <c r="O211" s="368"/>
      <c r="P211" s="368"/>
      <c r="Q211" s="368"/>
      <c r="R211" s="368"/>
      <c r="S211" s="371" t="str">
        <f t="shared" si="103"/>
        <v/>
      </c>
      <c r="T211" s="368"/>
      <c r="U211" s="368"/>
      <c r="V211" s="372"/>
      <c r="W211" s="372"/>
      <c r="X211" s="368"/>
      <c r="Y211" s="372"/>
      <c r="Z211" s="368"/>
      <c r="AA211" s="368"/>
      <c r="AB211" s="368"/>
      <c r="AC211" s="368"/>
      <c r="AD211" s="368"/>
      <c r="AE211" s="368"/>
      <c r="AF211" s="368"/>
      <c r="AG211" s="368"/>
      <c r="AH211" s="368"/>
      <c r="AI211" s="368"/>
      <c r="AJ211" s="368"/>
      <c r="AK211" s="373"/>
      <c r="AL211" s="368"/>
      <c r="AM211" s="373"/>
      <c r="AN211" s="373"/>
      <c r="AO211" s="373"/>
      <c r="AP211" s="373"/>
      <c r="AQ211" s="373"/>
      <c r="AR211" s="373"/>
      <c r="AS211" s="373"/>
      <c r="AT211" s="373"/>
      <c r="AU211" s="373"/>
      <c r="AV211" s="373"/>
      <c r="AW211" s="373"/>
      <c r="AX211" s="373"/>
      <c r="AY211" s="373"/>
      <c r="AZ211" s="373"/>
      <c r="BA211" s="373"/>
      <c r="BB211" s="373"/>
      <c r="BC211" s="374">
        <f t="shared" si="104"/>
        <v>0</v>
      </c>
      <c r="BD211" s="373"/>
      <c r="BE211" s="373"/>
      <c r="BF211" s="373"/>
      <c r="BG211" s="373"/>
      <c r="BH211" s="373"/>
      <c r="BI211" s="373"/>
      <c r="BJ211" s="373"/>
      <c r="BK211" s="373"/>
      <c r="BL211" s="373"/>
      <c r="BM211" s="373"/>
      <c r="BN211" s="373"/>
      <c r="BO211" s="373"/>
      <c r="BP211" s="373"/>
      <c r="BQ211" s="373"/>
      <c r="BR211" s="373"/>
      <c r="BS211" s="374">
        <f t="shared" si="92"/>
        <v>0</v>
      </c>
      <c r="BT211" s="374">
        <f t="shared" si="89"/>
        <v>0</v>
      </c>
      <c r="BU211" s="374">
        <f t="shared" si="89"/>
        <v>0</v>
      </c>
      <c r="BV211" s="374">
        <f t="shared" si="89"/>
        <v>0</v>
      </c>
      <c r="BW211" s="374">
        <f t="shared" si="89"/>
        <v>0</v>
      </c>
      <c r="BX211" s="374">
        <f t="shared" si="89"/>
        <v>0</v>
      </c>
      <c r="BY211" s="374">
        <f t="shared" si="88"/>
        <v>0</v>
      </c>
      <c r="BZ211" s="374">
        <f t="shared" si="88"/>
        <v>0</v>
      </c>
      <c r="CA211" s="374">
        <f t="shared" si="88"/>
        <v>0</v>
      </c>
      <c r="CB211" s="374">
        <f t="shared" si="88"/>
        <v>0</v>
      </c>
      <c r="CC211" s="374">
        <f t="shared" si="88"/>
        <v>0</v>
      </c>
      <c r="CD211" s="374">
        <f t="shared" si="86"/>
        <v>0</v>
      </c>
      <c r="CE211" s="374">
        <f t="shared" si="86"/>
        <v>0</v>
      </c>
      <c r="CF211" s="374">
        <f t="shared" si="86"/>
        <v>0</v>
      </c>
      <c r="CG211" s="374">
        <f t="shared" si="86"/>
        <v>0</v>
      </c>
      <c r="CH211" s="374">
        <f t="shared" si="86"/>
        <v>0</v>
      </c>
      <c r="CI211" s="374">
        <f t="shared" si="86"/>
        <v>0</v>
      </c>
      <c r="CJ211" s="368"/>
      <c r="CK211" s="368"/>
      <c r="CL211" s="373"/>
      <c r="CM211" s="375"/>
      <c r="CN211" s="371" t="s">
        <v>176</v>
      </c>
      <c r="CO211" s="373"/>
      <c r="CP211" s="373"/>
      <c r="CQ211" s="374">
        <f t="shared" si="93"/>
        <v>0</v>
      </c>
      <c r="CR211" s="373"/>
      <c r="CS211" s="373"/>
      <c r="CT211" s="374">
        <f t="shared" si="94"/>
        <v>0</v>
      </c>
      <c r="CU211" s="375"/>
      <c r="CV211" s="368"/>
      <c r="CW211" s="368"/>
      <c r="CX211" s="368"/>
      <c r="CY211" s="368"/>
      <c r="CZ211" s="368"/>
      <c r="DA211" s="368"/>
      <c r="DB211" s="368"/>
      <c r="DC211" s="368"/>
      <c r="DD211" s="368"/>
      <c r="DE211" s="368"/>
      <c r="DF211" s="368"/>
      <c r="DG211" s="375"/>
      <c r="DH211" s="371" t="s">
        <v>176</v>
      </c>
      <c r="DI211" s="373"/>
      <c r="DJ211" s="373"/>
      <c r="DK211" s="374">
        <f t="shared" si="114"/>
        <v>0</v>
      </c>
      <c r="DL211" s="373"/>
      <c r="DM211" s="373"/>
      <c r="DN211" s="374">
        <f t="shared" si="95"/>
        <v>0</v>
      </c>
      <c r="DO211" s="368"/>
      <c r="DP211" s="371" t="str">
        <f t="shared" si="105"/>
        <v/>
      </c>
      <c r="DQ211" s="374">
        <f t="shared" si="106"/>
        <v>0</v>
      </c>
      <c r="DR211" s="374">
        <f t="shared" si="96"/>
        <v>0</v>
      </c>
      <c r="DS211" s="374">
        <f t="shared" si="97"/>
        <v>0</v>
      </c>
      <c r="DT211" s="374">
        <f t="shared" si="107"/>
        <v>0</v>
      </c>
      <c r="DU211" s="374">
        <f t="shared" si="108"/>
        <v>0</v>
      </c>
      <c r="DV211" s="374">
        <f>Deduct_dependent * COUNTIFS(Part_8!$A:$A, $EV211)</f>
        <v>0</v>
      </c>
      <c r="DW211" s="374">
        <f t="shared" si="98"/>
        <v>0</v>
      </c>
      <c r="DX211" s="374">
        <f t="shared" si="99"/>
        <v>0</v>
      </c>
      <c r="DY211" s="374">
        <f t="shared" si="100"/>
        <v>0</v>
      </c>
      <c r="DZ211" s="374">
        <f t="shared" si="101"/>
        <v>0</v>
      </c>
      <c r="EA211" s="373"/>
      <c r="EB211" s="373"/>
      <c r="EC211" s="373"/>
      <c r="ED211" s="374" t="str">
        <f t="shared" si="109"/>
        <v/>
      </c>
      <c r="EE211" s="374"/>
      <c r="EF211" s="374" t="str">
        <f>IF(AND($AN211 = "", $AO211 = "", $AP211 = "", $AQ211 = "", $AR211 = "", $AS211 = "", $AT211 = "", $AU211 = "", $AV211 = "", $AW211 = "", $AX211 = "", $AY211 = "", $AZ211 = "", $BA211 = "", $BB211 = "",
$BD211= "", $BE211 = "", $BF211 = "", $BG211 = "", $BH211 = "", $BI211 = "", $BJ211 = "", $BK211 = "", $BL211 = "", $BM211 = "", $BN211 = "", $BO211 = "", $BP211 = "", $BQ211 = "", $BR211 = ""), "",
IF($DZ211 &lt;= Claim_for_Reimbursement_CAT!$F$24, Claim_for_Reimbursement_CAT!$H$24,
IF(AND($DZ211 &gt;= Claim_for_Reimbursement_CAT!$D$25, $DZ211 &lt;= Claim_for_Reimbursement_CAT!$F$25), Claim_for_Reimbursement_CAT!$H$25,
IF(AND($DZ211 &gt;= Claim_for_Reimbursement_CAT!$D$26, $DZ211 &lt;= Claim_for_Reimbursement_CAT!$F$26), Claim_for_Reimbursement_CAT!$H$26,
IF(AND($DZ211 &gt;= Claim_for_Reimbursement_CAT!$D$27, $DZ211 &lt;= Claim_for_Reimbursement_CAT!$F$27), Claim_for_Reimbursement_CAT!$H$27,
IF(AND($DZ211 &gt;= Claim_for_Reimbursement_CAT!$D$28, $DZ211 &lt;= Claim_for_Reimbursement_CAT!$F$28), Claim_for_Reimbursement_CAT!$H$28,
IF(AND($DZ211 &gt;= Claim_for_Reimbursement_CAT!$D$29, $DZ211 &lt;= Claim_for_Reimbursement_CAT!$F$29), Claim_for_Reimbursement_CAT!$H$29,
IF(AND($DZ211 &gt;= Claim_for_Reimbursement_CAT!$D$30, $DZ211 &lt;= Claim_for_Reimbursement_CAT!$F$30), Claim_for_Reimbursement_CAT!$H$30,
IF(AND($DZ211 &gt;= Claim_for_Reimbursement_CAT!$D$31, $DZ211 &lt;= Claim_for_Reimbursement_CAT!$F$31), Claim_for_Reimbursement_CAT!$H$31,
IF(AND($DZ211 &gt;= Claim_for_Reimbursement_CAT!$D$32, $DZ211 &lt;= Claim_for_Reimbursement_CAT!$F$32), Claim_for_Reimbursement_CAT!$H$32,
IF(AND($DZ211 &gt;= Claim_for_Reimbursement_CAT!$D$33, $DZ211 &lt;= Claim_for_Reimbursement_CAT!$F$33), Claim_for_Reimbursement_CAT!$H$33,
IF(AND($DZ211 &gt;= Claim_for_Reimbursement_CAT!$D$34, $DZ211 &lt;= Claim_for_Reimbursement_CAT!$F$34), Claim_for_Reimbursement_CAT!$H$34, Claim_for_Reimbursement_CAT!$H$35))))))))))))</f>
        <v/>
      </c>
      <c r="EG211" s="373"/>
      <c r="EH211" s="373"/>
      <c r="EI211" s="373"/>
      <c r="EJ211" s="373"/>
      <c r="EK211" s="373"/>
      <c r="EL211" s="368"/>
      <c r="EM211" s="373"/>
      <c r="EN211" s="373"/>
      <c r="ES211" s="376" t="str">
        <f t="shared" si="102"/>
        <v/>
      </c>
      <c r="ET211" s="377" t="str">
        <f t="shared" si="110"/>
        <v xml:space="preserve">    </v>
      </c>
      <c r="EU211" s="377" t="str">
        <f t="shared" si="111"/>
        <v/>
      </c>
      <c r="EV211" s="377" t="str">
        <f t="shared" si="112"/>
        <v xml:space="preserve">206   </v>
      </c>
      <c r="EW211" s="378" t="str">
        <f>IF($H211 = "", "",
IF(OR($H211 = Lists_and_controls!$AO$9, $H211 = Lists_and_controls!$AO$11, $H211 = Lists_and_controls!$AO$14, $H211 = Lists_and_controls!$AO$16), MAX(Day_30),
IF(OR($H211 = Lists_and_controls!$AO$6, $H211 = Lists_and_controls!$AO$8, $H211 = Lists_and_controls!$AO$10, $H211 = Lists_and_controls!$AO$12, $H211 = Lists_and_controls!$AO$13, $H211 = Lists_and_controls!$AO$15, $H211 = Lists_and_controls!$AO$17), MAX(Day_31),
IF($H211 = Lists_and_controls!$AO$7, IF(INDEX(Leap_Year_YN, MATCH($G211, Year_2, 0)) = 1, MAX(Day_Feb_LY), MAX(Day_Feb) )))))</f>
        <v/>
      </c>
      <c r="EX211" s="377" t="str">
        <f t="shared" si="113"/>
        <v xml:space="preserve">  </v>
      </c>
      <c r="EY211" s="378"/>
    </row>
    <row r="212" spans="1:155" s="321" customFormat="1" ht="14" hidden="1" x14ac:dyDescent="0.3">
      <c r="A212" s="367">
        <v>207</v>
      </c>
      <c r="B212" s="368"/>
      <c r="C212" s="368"/>
      <c r="D212" s="368"/>
      <c r="E212" s="368"/>
      <c r="F212" s="368"/>
      <c r="G212" s="368"/>
      <c r="H212" s="368"/>
      <c r="I212" s="368"/>
      <c r="J212" s="369" t="str">
        <f t="shared" si="90"/>
        <v/>
      </c>
      <c r="K212" s="370" t="str">
        <f t="shared" si="91"/>
        <v/>
      </c>
      <c r="L212" s="368"/>
      <c r="M212" s="368"/>
      <c r="N212" s="368"/>
      <c r="O212" s="368"/>
      <c r="P212" s="368"/>
      <c r="Q212" s="368"/>
      <c r="R212" s="368"/>
      <c r="S212" s="371" t="str">
        <f t="shared" si="103"/>
        <v/>
      </c>
      <c r="T212" s="368"/>
      <c r="U212" s="368"/>
      <c r="V212" s="372"/>
      <c r="W212" s="372"/>
      <c r="X212" s="368"/>
      <c r="Y212" s="372"/>
      <c r="Z212" s="368"/>
      <c r="AA212" s="368"/>
      <c r="AB212" s="368"/>
      <c r="AC212" s="368"/>
      <c r="AD212" s="368"/>
      <c r="AE212" s="368"/>
      <c r="AF212" s="368"/>
      <c r="AG212" s="368"/>
      <c r="AH212" s="368"/>
      <c r="AI212" s="368"/>
      <c r="AJ212" s="368"/>
      <c r="AK212" s="373"/>
      <c r="AL212" s="368"/>
      <c r="AM212" s="373"/>
      <c r="AN212" s="373"/>
      <c r="AO212" s="373"/>
      <c r="AP212" s="373"/>
      <c r="AQ212" s="373"/>
      <c r="AR212" s="373"/>
      <c r="AS212" s="373"/>
      <c r="AT212" s="373"/>
      <c r="AU212" s="373"/>
      <c r="AV212" s="373"/>
      <c r="AW212" s="373"/>
      <c r="AX212" s="373"/>
      <c r="AY212" s="373"/>
      <c r="AZ212" s="373"/>
      <c r="BA212" s="373"/>
      <c r="BB212" s="373"/>
      <c r="BC212" s="374">
        <f t="shared" si="104"/>
        <v>0</v>
      </c>
      <c r="BD212" s="373"/>
      <c r="BE212" s="373"/>
      <c r="BF212" s="373"/>
      <c r="BG212" s="373"/>
      <c r="BH212" s="373"/>
      <c r="BI212" s="373"/>
      <c r="BJ212" s="373"/>
      <c r="BK212" s="373"/>
      <c r="BL212" s="373"/>
      <c r="BM212" s="373"/>
      <c r="BN212" s="373"/>
      <c r="BO212" s="373"/>
      <c r="BP212" s="373"/>
      <c r="BQ212" s="373"/>
      <c r="BR212" s="373"/>
      <c r="BS212" s="374">
        <f t="shared" si="92"/>
        <v>0</v>
      </c>
      <c r="BT212" s="374">
        <f t="shared" si="89"/>
        <v>0</v>
      </c>
      <c r="BU212" s="374">
        <f t="shared" si="89"/>
        <v>0</v>
      </c>
      <c r="BV212" s="374">
        <f t="shared" si="89"/>
        <v>0</v>
      </c>
      <c r="BW212" s="374">
        <f t="shared" si="89"/>
        <v>0</v>
      </c>
      <c r="BX212" s="374">
        <f t="shared" si="89"/>
        <v>0</v>
      </c>
      <c r="BY212" s="374">
        <f t="shared" si="88"/>
        <v>0</v>
      </c>
      <c r="BZ212" s="374">
        <f t="shared" si="88"/>
        <v>0</v>
      </c>
      <c r="CA212" s="374">
        <f t="shared" si="88"/>
        <v>0</v>
      </c>
      <c r="CB212" s="374">
        <f t="shared" si="88"/>
        <v>0</v>
      </c>
      <c r="CC212" s="374">
        <f t="shared" si="88"/>
        <v>0</v>
      </c>
      <c r="CD212" s="374">
        <f t="shared" si="86"/>
        <v>0</v>
      </c>
      <c r="CE212" s="374">
        <f t="shared" si="86"/>
        <v>0</v>
      </c>
      <c r="CF212" s="374">
        <f t="shared" si="86"/>
        <v>0</v>
      </c>
      <c r="CG212" s="374">
        <f t="shared" si="86"/>
        <v>0</v>
      </c>
      <c r="CH212" s="374">
        <f t="shared" si="86"/>
        <v>0</v>
      </c>
      <c r="CI212" s="374">
        <f t="shared" si="86"/>
        <v>0</v>
      </c>
      <c r="CJ212" s="368"/>
      <c r="CK212" s="368"/>
      <c r="CL212" s="373"/>
      <c r="CM212" s="375"/>
      <c r="CN212" s="371" t="s">
        <v>176</v>
      </c>
      <c r="CO212" s="373"/>
      <c r="CP212" s="373"/>
      <c r="CQ212" s="374">
        <f t="shared" si="93"/>
        <v>0</v>
      </c>
      <c r="CR212" s="373"/>
      <c r="CS212" s="373"/>
      <c r="CT212" s="374">
        <f t="shared" si="94"/>
        <v>0</v>
      </c>
      <c r="CU212" s="375"/>
      <c r="CV212" s="368"/>
      <c r="CW212" s="368"/>
      <c r="CX212" s="368"/>
      <c r="CY212" s="368"/>
      <c r="CZ212" s="368"/>
      <c r="DA212" s="368"/>
      <c r="DB212" s="368"/>
      <c r="DC212" s="368"/>
      <c r="DD212" s="368"/>
      <c r="DE212" s="368"/>
      <c r="DF212" s="368"/>
      <c r="DG212" s="375"/>
      <c r="DH212" s="371" t="s">
        <v>176</v>
      </c>
      <c r="DI212" s="373"/>
      <c r="DJ212" s="373"/>
      <c r="DK212" s="374">
        <f t="shared" si="114"/>
        <v>0</v>
      </c>
      <c r="DL212" s="373"/>
      <c r="DM212" s="373"/>
      <c r="DN212" s="374">
        <f t="shared" si="95"/>
        <v>0</v>
      </c>
      <c r="DO212" s="368"/>
      <c r="DP212" s="371" t="str">
        <f t="shared" si="105"/>
        <v/>
      </c>
      <c r="DQ212" s="374">
        <f t="shared" si="106"/>
        <v>0</v>
      </c>
      <c r="DR212" s="374">
        <f t="shared" si="96"/>
        <v>0</v>
      </c>
      <c r="DS212" s="374">
        <f t="shared" si="97"/>
        <v>0</v>
      </c>
      <c r="DT212" s="374">
        <f t="shared" si="107"/>
        <v>0</v>
      </c>
      <c r="DU212" s="374">
        <f t="shared" si="108"/>
        <v>0</v>
      </c>
      <c r="DV212" s="374">
        <f>Deduct_dependent * COUNTIFS(Part_8!$A:$A, $EV212)</f>
        <v>0</v>
      </c>
      <c r="DW212" s="374">
        <f t="shared" si="98"/>
        <v>0</v>
      </c>
      <c r="DX212" s="374">
        <f t="shared" si="99"/>
        <v>0</v>
      </c>
      <c r="DY212" s="374">
        <f t="shared" si="100"/>
        <v>0</v>
      </c>
      <c r="DZ212" s="374">
        <f t="shared" si="101"/>
        <v>0</v>
      </c>
      <c r="EA212" s="373"/>
      <c r="EB212" s="373"/>
      <c r="EC212" s="373"/>
      <c r="ED212" s="374" t="str">
        <f t="shared" si="109"/>
        <v/>
      </c>
      <c r="EE212" s="374"/>
      <c r="EF212" s="374" t="str">
        <f>IF(AND($AN212 = "", $AO212 = "", $AP212 = "", $AQ212 = "", $AR212 = "", $AS212 = "", $AT212 = "", $AU212 = "", $AV212 = "", $AW212 = "", $AX212 = "", $AY212 = "", $AZ212 = "", $BA212 = "", $BB212 = "",
$BD212= "", $BE212 = "", $BF212 = "", $BG212 = "", $BH212 = "", $BI212 = "", $BJ212 = "", $BK212 = "", $BL212 = "", $BM212 = "", $BN212 = "", $BO212 = "", $BP212 = "", $BQ212 = "", $BR212 = ""), "",
IF($DZ212 &lt;= Claim_for_Reimbursement_CAT!$F$24, Claim_for_Reimbursement_CAT!$H$24,
IF(AND($DZ212 &gt;= Claim_for_Reimbursement_CAT!$D$25, $DZ212 &lt;= Claim_for_Reimbursement_CAT!$F$25), Claim_for_Reimbursement_CAT!$H$25,
IF(AND($DZ212 &gt;= Claim_for_Reimbursement_CAT!$D$26, $DZ212 &lt;= Claim_for_Reimbursement_CAT!$F$26), Claim_for_Reimbursement_CAT!$H$26,
IF(AND($DZ212 &gt;= Claim_for_Reimbursement_CAT!$D$27, $DZ212 &lt;= Claim_for_Reimbursement_CAT!$F$27), Claim_for_Reimbursement_CAT!$H$27,
IF(AND($DZ212 &gt;= Claim_for_Reimbursement_CAT!$D$28, $DZ212 &lt;= Claim_for_Reimbursement_CAT!$F$28), Claim_for_Reimbursement_CAT!$H$28,
IF(AND($DZ212 &gt;= Claim_for_Reimbursement_CAT!$D$29, $DZ212 &lt;= Claim_for_Reimbursement_CAT!$F$29), Claim_for_Reimbursement_CAT!$H$29,
IF(AND($DZ212 &gt;= Claim_for_Reimbursement_CAT!$D$30, $DZ212 &lt;= Claim_for_Reimbursement_CAT!$F$30), Claim_for_Reimbursement_CAT!$H$30,
IF(AND($DZ212 &gt;= Claim_for_Reimbursement_CAT!$D$31, $DZ212 &lt;= Claim_for_Reimbursement_CAT!$F$31), Claim_for_Reimbursement_CAT!$H$31,
IF(AND($DZ212 &gt;= Claim_for_Reimbursement_CAT!$D$32, $DZ212 &lt;= Claim_for_Reimbursement_CAT!$F$32), Claim_for_Reimbursement_CAT!$H$32,
IF(AND($DZ212 &gt;= Claim_for_Reimbursement_CAT!$D$33, $DZ212 &lt;= Claim_for_Reimbursement_CAT!$F$33), Claim_for_Reimbursement_CAT!$H$33,
IF(AND($DZ212 &gt;= Claim_for_Reimbursement_CAT!$D$34, $DZ212 &lt;= Claim_for_Reimbursement_CAT!$F$34), Claim_for_Reimbursement_CAT!$H$34, Claim_for_Reimbursement_CAT!$H$35))))))))))))</f>
        <v/>
      </c>
      <c r="EG212" s="373"/>
      <c r="EH212" s="373"/>
      <c r="EI212" s="373"/>
      <c r="EJ212" s="373"/>
      <c r="EK212" s="373"/>
      <c r="EL212" s="368"/>
      <c r="EM212" s="373"/>
      <c r="EN212" s="373"/>
      <c r="ES212" s="376" t="str">
        <f t="shared" si="102"/>
        <v/>
      </c>
      <c r="ET212" s="377" t="str">
        <f t="shared" si="110"/>
        <v xml:space="preserve">    </v>
      </c>
      <c r="EU212" s="377" t="str">
        <f t="shared" si="111"/>
        <v/>
      </c>
      <c r="EV212" s="377" t="str">
        <f t="shared" si="112"/>
        <v xml:space="preserve">207   </v>
      </c>
      <c r="EW212" s="378" t="str">
        <f>IF($H212 = "", "",
IF(OR($H212 = Lists_and_controls!$AO$9, $H212 = Lists_and_controls!$AO$11, $H212 = Lists_and_controls!$AO$14, $H212 = Lists_and_controls!$AO$16), MAX(Day_30),
IF(OR($H212 = Lists_and_controls!$AO$6, $H212 = Lists_and_controls!$AO$8, $H212 = Lists_and_controls!$AO$10, $H212 = Lists_and_controls!$AO$12, $H212 = Lists_and_controls!$AO$13, $H212 = Lists_and_controls!$AO$15, $H212 = Lists_and_controls!$AO$17), MAX(Day_31),
IF($H212 = Lists_and_controls!$AO$7, IF(INDEX(Leap_Year_YN, MATCH($G212, Year_2, 0)) = 1, MAX(Day_Feb_LY), MAX(Day_Feb) )))))</f>
        <v/>
      </c>
      <c r="EX212" s="377" t="str">
        <f t="shared" si="113"/>
        <v xml:space="preserve">  </v>
      </c>
      <c r="EY212" s="378"/>
    </row>
    <row r="213" spans="1:155" s="321" customFormat="1" ht="14" hidden="1" x14ac:dyDescent="0.3">
      <c r="A213" s="367">
        <v>208</v>
      </c>
      <c r="B213" s="368"/>
      <c r="C213" s="368"/>
      <c r="D213" s="368"/>
      <c r="E213" s="368"/>
      <c r="F213" s="368"/>
      <c r="G213" s="368"/>
      <c r="H213" s="368"/>
      <c r="I213" s="368"/>
      <c r="J213" s="369" t="str">
        <f t="shared" si="90"/>
        <v/>
      </c>
      <c r="K213" s="370" t="str">
        <f t="shared" si="91"/>
        <v/>
      </c>
      <c r="L213" s="368"/>
      <c r="M213" s="368"/>
      <c r="N213" s="368"/>
      <c r="O213" s="368"/>
      <c r="P213" s="368"/>
      <c r="Q213" s="368"/>
      <c r="R213" s="368"/>
      <c r="S213" s="371" t="str">
        <f t="shared" si="103"/>
        <v/>
      </c>
      <c r="T213" s="368"/>
      <c r="U213" s="368"/>
      <c r="V213" s="372"/>
      <c r="W213" s="372"/>
      <c r="X213" s="368"/>
      <c r="Y213" s="372"/>
      <c r="Z213" s="368"/>
      <c r="AA213" s="368"/>
      <c r="AB213" s="368"/>
      <c r="AC213" s="368"/>
      <c r="AD213" s="368"/>
      <c r="AE213" s="368"/>
      <c r="AF213" s="368"/>
      <c r="AG213" s="368"/>
      <c r="AH213" s="368"/>
      <c r="AI213" s="368"/>
      <c r="AJ213" s="368"/>
      <c r="AK213" s="373"/>
      <c r="AL213" s="368"/>
      <c r="AM213" s="373"/>
      <c r="AN213" s="373"/>
      <c r="AO213" s="373"/>
      <c r="AP213" s="373"/>
      <c r="AQ213" s="373"/>
      <c r="AR213" s="373"/>
      <c r="AS213" s="373"/>
      <c r="AT213" s="373"/>
      <c r="AU213" s="373"/>
      <c r="AV213" s="373"/>
      <c r="AW213" s="373"/>
      <c r="AX213" s="373"/>
      <c r="AY213" s="373"/>
      <c r="AZ213" s="373"/>
      <c r="BA213" s="373"/>
      <c r="BB213" s="373"/>
      <c r="BC213" s="374">
        <f t="shared" si="104"/>
        <v>0</v>
      </c>
      <c r="BD213" s="373"/>
      <c r="BE213" s="373"/>
      <c r="BF213" s="373"/>
      <c r="BG213" s="373"/>
      <c r="BH213" s="373"/>
      <c r="BI213" s="373"/>
      <c r="BJ213" s="373"/>
      <c r="BK213" s="373"/>
      <c r="BL213" s="373"/>
      <c r="BM213" s="373"/>
      <c r="BN213" s="373"/>
      <c r="BO213" s="373"/>
      <c r="BP213" s="373"/>
      <c r="BQ213" s="373"/>
      <c r="BR213" s="373"/>
      <c r="BS213" s="374">
        <f t="shared" si="92"/>
        <v>0</v>
      </c>
      <c r="BT213" s="374">
        <f t="shared" si="89"/>
        <v>0</v>
      </c>
      <c r="BU213" s="374">
        <f t="shared" si="89"/>
        <v>0</v>
      </c>
      <c r="BV213" s="374">
        <f t="shared" si="89"/>
        <v>0</v>
      </c>
      <c r="BW213" s="374">
        <f t="shared" si="89"/>
        <v>0</v>
      </c>
      <c r="BX213" s="374">
        <f t="shared" si="89"/>
        <v>0</v>
      </c>
      <c r="BY213" s="374">
        <f t="shared" si="88"/>
        <v>0</v>
      </c>
      <c r="BZ213" s="374">
        <f t="shared" si="88"/>
        <v>0</v>
      </c>
      <c r="CA213" s="374">
        <f t="shared" si="88"/>
        <v>0</v>
      </c>
      <c r="CB213" s="374">
        <f t="shared" si="88"/>
        <v>0</v>
      </c>
      <c r="CC213" s="374">
        <f t="shared" si="88"/>
        <v>0</v>
      </c>
      <c r="CD213" s="374">
        <f t="shared" si="86"/>
        <v>0</v>
      </c>
      <c r="CE213" s="374">
        <f t="shared" si="86"/>
        <v>0</v>
      </c>
      <c r="CF213" s="374">
        <f t="shared" si="86"/>
        <v>0</v>
      </c>
      <c r="CG213" s="374">
        <f t="shared" si="86"/>
        <v>0</v>
      </c>
      <c r="CH213" s="374">
        <f t="shared" si="86"/>
        <v>0</v>
      </c>
      <c r="CI213" s="374">
        <f t="shared" si="86"/>
        <v>0</v>
      </c>
      <c r="CJ213" s="368"/>
      <c r="CK213" s="368"/>
      <c r="CL213" s="373"/>
      <c r="CM213" s="375"/>
      <c r="CN213" s="371" t="s">
        <v>176</v>
      </c>
      <c r="CO213" s="373"/>
      <c r="CP213" s="373"/>
      <c r="CQ213" s="374">
        <f t="shared" si="93"/>
        <v>0</v>
      </c>
      <c r="CR213" s="373"/>
      <c r="CS213" s="373"/>
      <c r="CT213" s="374">
        <f t="shared" si="94"/>
        <v>0</v>
      </c>
      <c r="CU213" s="375"/>
      <c r="CV213" s="368"/>
      <c r="CW213" s="368"/>
      <c r="CX213" s="368"/>
      <c r="CY213" s="368"/>
      <c r="CZ213" s="368"/>
      <c r="DA213" s="368"/>
      <c r="DB213" s="368"/>
      <c r="DC213" s="368"/>
      <c r="DD213" s="368"/>
      <c r="DE213" s="368"/>
      <c r="DF213" s="368"/>
      <c r="DG213" s="375"/>
      <c r="DH213" s="371" t="s">
        <v>176</v>
      </c>
      <c r="DI213" s="373"/>
      <c r="DJ213" s="373"/>
      <c r="DK213" s="374">
        <f t="shared" si="114"/>
        <v>0</v>
      </c>
      <c r="DL213" s="373"/>
      <c r="DM213" s="373"/>
      <c r="DN213" s="374">
        <f t="shared" si="95"/>
        <v>0</v>
      </c>
      <c r="DO213" s="368"/>
      <c r="DP213" s="371" t="str">
        <f t="shared" si="105"/>
        <v/>
      </c>
      <c r="DQ213" s="374">
        <f t="shared" si="106"/>
        <v>0</v>
      </c>
      <c r="DR213" s="374">
        <f t="shared" si="96"/>
        <v>0</v>
      </c>
      <c r="DS213" s="374">
        <f t="shared" si="97"/>
        <v>0</v>
      </c>
      <c r="DT213" s="374">
        <f t="shared" si="107"/>
        <v>0</v>
      </c>
      <c r="DU213" s="374">
        <f t="shared" si="108"/>
        <v>0</v>
      </c>
      <c r="DV213" s="374">
        <f>Deduct_dependent * COUNTIFS(Part_8!$A:$A, $EV213)</f>
        <v>0</v>
      </c>
      <c r="DW213" s="374">
        <f t="shared" si="98"/>
        <v>0</v>
      </c>
      <c r="DX213" s="374">
        <f t="shared" si="99"/>
        <v>0</v>
      </c>
      <c r="DY213" s="374">
        <f t="shared" si="100"/>
        <v>0</v>
      </c>
      <c r="DZ213" s="374">
        <f t="shared" si="101"/>
        <v>0</v>
      </c>
      <c r="EA213" s="373"/>
      <c r="EB213" s="373"/>
      <c r="EC213" s="373"/>
      <c r="ED213" s="374" t="str">
        <f t="shared" si="109"/>
        <v/>
      </c>
      <c r="EE213" s="374"/>
      <c r="EF213" s="374" t="str">
        <f>IF(AND($AN213 = "", $AO213 = "", $AP213 = "", $AQ213 = "", $AR213 = "", $AS213 = "", $AT213 = "", $AU213 = "", $AV213 = "", $AW213 = "", $AX213 = "", $AY213 = "", $AZ213 = "", $BA213 = "", $BB213 = "",
$BD213= "", $BE213 = "", $BF213 = "", $BG213 = "", $BH213 = "", $BI213 = "", $BJ213 = "", $BK213 = "", $BL213 = "", $BM213 = "", $BN213 = "", $BO213 = "", $BP213 = "", $BQ213 = "", $BR213 = ""), "",
IF($DZ213 &lt;= Claim_for_Reimbursement_CAT!$F$24, Claim_for_Reimbursement_CAT!$H$24,
IF(AND($DZ213 &gt;= Claim_for_Reimbursement_CAT!$D$25, $DZ213 &lt;= Claim_for_Reimbursement_CAT!$F$25), Claim_for_Reimbursement_CAT!$H$25,
IF(AND($DZ213 &gt;= Claim_for_Reimbursement_CAT!$D$26, $DZ213 &lt;= Claim_for_Reimbursement_CAT!$F$26), Claim_for_Reimbursement_CAT!$H$26,
IF(AND($DZ213 &gt;= Claim_for_Reimbursement_CAT!$D$27, $DZ213 &lt;= Claim_for_Reimbursement_CAT!$F$27), Claim_for_Reimbursement_CAT!$H$27,
IF(AND($DZ213 &gt;= Claim_for_Reimbursement_CAT!$D$28, $DZ213 &lt;= Claim_for_Reimbursement_CAT!$F$28), Claim_for_Reimbursement_CAT!$H$28,
IF(AND($DZ213 &gt;= Claim_for_Reimbursement_CAT!$D$29, $DZ213 &lt;= Claim_for_Reimbursement_CAT!$F$29), Claim_for_Reimbursement_CAT!$H$29,
IF(AND($DZ213 &gt;= Claim_for_Reimbursement_CAT!$D$30, $DZ213 &lt;= Claim_for_Reimbursement_CAT!$F$30), Claim_for_Reimbursement_CAT!$H$30,
IF(AND($DZ213 &gt;= Claim_for_Reimbursement_CAT!$D$31, $DZ213 &lt;= Claim_for_Reimbursement_CAT!$F$31), Claim_for_Reimbursement_CAT!$H$31,
IF(AND($DZ213 &gt;= Claim_for_Reimbursement_CAT!$D$32, $DZ213 &lt;= Claim_for_Reimbursement_CAT!$F$32), Claim_for_Reimbursement_CAT!$H$32,
IF(AND($DZ213 &gt;= Claim_for_Reimbursement_CAT!$D$33, $DZ213 &lt;= Claim_for_Reimbursement_CAT!$F$33), Claim_for_Reimbursement_CAT!$H$33,
IF(AND($DZ213 &gt;= Claim_for_Reimbursement_CAT!$D$34, $DZ213 &lt;= Claim_for_Reimbursement_CAT!$F$34), Claim_for_Reimbursement_CAT!$H$34, Claim_for_Reimbursement_CAT!$H$35))))))))))))</f>
        <v/>
      </c>
      <c r="EG213" s="373"/>
      <c r="EH213" s="373"/>
      <c r="EI213" s="373"/>
      <c r="EJ213" s="373"/>
      <c r="EK213" s="373"/>
      <c r="EL213" s="368"/>
      <c r="EM213" s="373"/>
      <c r="EN213" s="373"/>
      <c r="ES213" s="376" t="str">
        <f t="shared" si="102"/>
        <v/>
      </c>
      <c r="ET213" s="377" t="str">
        <f t="shared" si="110"/>
        <v xml:space="preserve">    </v>
      </c>
      <c r="EU213" s="377" t="str">
        <f t="shared" si="111"/>
        <v/>
      </c>
      <c r="EV213" s="377" t="str">
        <f t="shared" si="112"/>
        <v xml:space="preserve">208   </v>
      </c>
      <c r="EW213" s="378" t="str">
        <f>IF($H213 = "", "",
IF(OR($H213 = Lists_and_controls!$AO$9, $H213 = Lists_and_controls!$AO$11, $H213 = Lists_and_controls!$AO$14, $H213 = Lists_and_controls!$AO$16), MAX(Day_30),
IF(OR($H213 = Lists_and_controls!$AO$6, $H213 = Lists_and_controls!$AO$8, $H213 = Lists_and_controls!$AO$10, $H213 = Lists_and_controls!$AO$12, $H213 = Lists_and_controls!$AO$13, $H213 = Lists_and_controls!$AO$15, $H213 = Lists_and_controls!$AO$17), MAX(Day_31),
IF($H213 = Lists_and_controls!$AO$7, IF(INDEX(Leap_Year_YN, MATCH($G213, Year_2, 0)) = 1, MAX(Day_Feb_LY), MAX(Day_Feb) )))))</f>
        <v/>
      </c>
      <c r="EX213" s="377" t="str">
        <f t="shared" si="113"/>
        <v xml:space="preserve">  </v>
      </c>
      <c r="EY213" s="378"/>
    </row>
    <row r="214" spans="1:155" s="321" customFormat="1" ht="14" hidden="1" x14ac:dyDescent="0.3">
      <c r="A214" s="367">
        <v>209</v>
      </c>
      <c r="B214" s="368"/>
      <c r="C214" s="368"/>
      <c r="D214" s="368"/>
      <c r="E214" s="368"/>
      <c r="F214" s="368"/>
      <c r="G214" s="368"/>
      <c r="H214" s="368"/>
      <c r="I214" s="368"/>
      <c r="J214" s="369" t="str">
        <f t="shared" si="90"/>
        <v/>
      </c>
      <c r="K214" s="370" t="str">
        <f t="shared" si="91"/>
        <v/>
      </c>
      <c r="L214" s="368"/>
      <c r="M214" s="368"/>
      <c r="N214" s="368"/>
      <c r="O214" s="368"/>
      <c r="P214" s="368"/>
      <c r="Q214" s="368"/>
      <c r="R214" s="368"/>
      <c r="S214" s="371" t="str">
        <f t="shared" si="103"/>
        <v/>
      </c>
      <c r="T214" s="368"/>
      <c r="U214" s="368"/>
      <c r="V214" s="372"/>
      <c r="W214" s="372"/>
      <c r="X214" s="368"/>
      <c r="Y214" s="372"/>
      <c r="Z214" s="368"/>
      <c r="AA214" s="368"/>
      <c r="AB214" s="368"/>
      <c r="AC214" s="368"/>
      <c r="AD214" s="368"/>
      <c r="AE214" s="368"/>
      <c r="AF214" s="368"/>
      <c r="AG214" s="368"/>
      <c r="AH214" s="368"/>
      <c r="AI214" s="368"/>
      <c r="AJ214" s="368"/>
      <c r="AK214" s="373"/>
      <c r="AL214" s="368"/>
      <c r="AM214" s="373"/>
      <c r="AN214" s="373"/>
      <c r="AO214" s="373"/>
      <c r="AP214" s="373"/>
      <c r="AQ214" s="373"/>
      <c r="AR214" s="373"/>
      <c r="AS214" s="373"/>
      <c r="AT214" s="373"/>
      <c r="AU214" s="373"/>
      <c r="AV214" s="373"/>
      <c r="AW214" s="373"/>
      <c r="AX214" s="373"/>
      <c r="AY214" s="373"/>
      <c r="AZ214" s="373"/>
      <c r="BA214" s="373"/>
      <c r="BB214" s="373"/>
      <c r="BC214" s="374">
        <f t="shared" si="104"/>
        <v>0</v>
      </c>
      <c r="BD214" s="373"/>
      <c r="BE214" s="373"/>
      <c r="BF214" s="373"/>
      <c r="BG214" s="373"/>
      <c r="BH214" s="373"/>
      <c r="BI214" s="373"/>
      <c r="BJ214" s="373"/>
      <c r="BK214" s="373"/>
      <c r="BL214" s="373"/>
      <c r="BM214" s="373"/>
      <c r="BN214" s="373"/>
      <c r="BO214" s="373"/>
      <c r="BP214" s="373"/>
      <c r="BQ214" s="373"/>
      <c r="BR214" s="373"/>
      <c r="BS214" s="374">
        <f t="shared" si="92"/>
        <v>0</v>
      </c>
      <c r="BT214" s="374">
        <f t="shared" si="89"/>
        <v>0</v>
      </c>
      <c r="BU214" s="374">
        <f t="shared" si="89"/>
        <v>0</v>
      </c>
      <c r="BV214" s="374">
        <f t="shared" si="89"/>
        <v>0</v>
      </c>
      <c r="BW214" s="374">
        <f t="shared" si="89"/>
        <v>0</v>
      </c>
      <c r="BX214" s="374">
        <f t="shared" si="89"/>
        <v>0</v>
      </c>
      <c r="BY214" s="374">
        <f t="shared" si="88"/>
        <v>0</v>
      </c>
      <c r="BZ214" s="374">
        <f t="shared" si="88"/>
        <v>0</v>
      </c>
      <c r="CA214" s="374">
        <f t="shared" si="88"/>
        <v>0</v>
      </c>
      <c r="CB214" s="374">
        <f t="shared" si="88"/>
        <v>0</v>
      </c>
      <c r="CC214" s="374">
        <f t="shared" si="88"/>
        <v>0</v>
      </c>
      <c r="CD214" s="374">
        <f t="shared" si="86"/>
        <v>0</v>
      </c>
      <c r="CE214" s="374">
        <f t="shared" si="86"/>
        <v>0</v>
      </c>
      <c r="CF214" s="374">
        <f t="shared" si="86"/>
        <v>0</v>
      </c>
      <c r="CG214" s="374">
        <f t="shared" si="86"/>
        <v>0</v>
      </c>
      <c r="CH214" s="374">
        <f t="shared" si="86"/>
        <v>0</v>
      </c>
      <c r="CI214" s="374">
        <f t="shared" si="86"/>
        <v>0</v>
      </c>
      <c r="CJ214" s="368"/>
      <c r="CK214" s="368"/>
      <c r="CL214" s="373"/>
      <c r="CM214" s="375"/>
      <c r="CN214" s="371" t="s">
        <v>176</v>
      </c>
      <c r="CO214" s="373"/>
      <c r="CP214" s="373"/>
      <c r="CQ214" s="374">
        <f t="shared" si="93"/>
        <v>0</v>
      </c>
      <c r="CR214" s="373"/>
      <c r="CS214" s="373"/>
      <c r="CT214" s="374">
        <f t="shared" si="94"/>
        <v>0</v>
      </c>
      <c r="CU214" s="375"/>
      <c r="CV214" s="368"/>
      <c r="CW214" s="368"/>
      <c r="CX214" s="368"/>
      <c r="CY214" s="368"/>
      <c r="CZ214" s="368"/>
      <c r="DA214" s="368"/>
      <c r="DB214" s="368"/>
      <c r="DC214" s="368"/>
      <c r="DD214" s="368"/>
      <c r="DE214" s="368"/>
      <c r="DF214" s="368"/>
      <c r="DG214" s="375"/>
      <c r="DH214" s="371" t="s">
        <v>176</v>
      </c>
      <c r="DI214" s="373"/>
      <c r="DJ214" s="373"/>
      <c r="DK214" s="374">
        <f t="shared" si="114"/>
        <v>0</v>
      </c>
      <c r="DL214" s="373"/>
      <c r="DM214" s="373"/>
      <c r="DN214" s="374">
        <f t="shared" si="95"/>
        <v>0</v>
      </c>
      <c r="DO214" s="368"/>
      <c r="DP214" s="371" t="str">
        <f t="shared" si="105"/>
        <v/>
      </c>
      <c r="DQ214" s="374">
        <f t="shared" si="106"/>
        <v>0</v>
      </c>
      <c r="DR214" s="374">
        <f t="shared" si="96"/>
        <v>0</v>
      </c>
      <c r="DS214" s="374">
        <f t="shared" si="97"/>
        <v>0</v>
      </c>
      <c r="DT214" s="374">
        <f t="shared" si="107"/>
        <v>0</v>
      </c>
      <c r="DU214" s="374">
        <f t="shared" si="108"/>
        <v>0</v>
      </c>
      <c r="DV214" s="374">
        <f>Deduct_dependent * COUNTIFS(Part_8!$A:$A, $EV214)</f>
        <v>0</v>
      </c>
      <c r="DW214" s="374">
        <f t="shared" si="98"/>
        <v>0</v>
      </c>
      <c r="DX214" s="374">
        <f t="shared" si="99"/>
        <v>0</v>
      </c>
      <c r="DY214" s="374">
        <f t="shared" si="100"/>
        <v>0</v>
      </c>
      <c r="DZ214" s="374">
        <f t="shared" si="101"/>
        <v>0</v>
      </c>
      <c r="EA214" s="373"/>
      <c r="EB214" s="373"/>
      <c r="EC214" s="373"/>
      <c r="ED214" s="374" t="str">
        <f t="shared" si="109"/>
        <v/>
      </c>
      <c r="EE214" s="374"/>
      <c r="EF214" s="374" t="str">
        <f>IF(AND($AN214 = "", $AO214 = "", $AP214 = "", $AQ214 = "", $AR214 = "", $AS214 = "", $AT214 = "", $AU214 = "", $AV214 = "", $AW214 = "", $AX214 = "", $AY214 = "", $AZ214 = "", $BA214 = "", $BB214 = "",
$BD214= "", $BE214 = "", $BF214 = "", $BG214 = "", $BH214 = "", $BI214 = "", $BJ214 = "", $BK214 = "", $BL214 = "", $BM214 = "", $BN214 = "", $BO214 = "", $BP214 = "", $BQ214 = "", $BR214 = ""), "",
IF($DZ214 &lt;= Claim_for_Reimbursement_CAT!$F$24, Claim_for_Reimbursement_CAT!$H$24,
IF(AND($DZ214 &gt;= Claim_for_Reimbursement_CAT!$D$25, $DZ214 &lt;= Claim_for_Reimbursement_CAT!$F$25), Claim_for_Reimbursement_CAT!$H$25,
IF(AND($DZ214 &gt;= Claim_for_Reimbursement_CAT!$D$26, $DZ214 &lt;= Claim_for_Reimbursement_CAT!$F$26), Claim_for_Reimbursement_CAT!$H$26,
IF(AND($DZ214 &gt;= Claim_for_Reimbursement_CAT!$D$27, $DZ214 &lt;= Claim_for_Reimbursement_CAT!$F$27), Claim_for_Reimbursement_CAT!$H$27,
IF(AND($DZ214 &gt;= Claim_for_Reimbursement_CAT!$D$28, $DZ214 &lt;= Claim_for_Reimbursement_CAT!$F$28), Claim_for_Reimbursement_CAT!$H$28,
IF(AND($DZ214 &gt;= Claim_for_Reimbursement_CAT!$D$29, $DZ214 &lt;= Claim_for_Reimbursement_CAT!$F$29), Claim_for_Reimbursement_CAT!$H$29,
IF(AND($DZ214 &gt;= Claim_for_Reimbursement_CAT!$D$30, $DZ214 &lt;= Claim_for_Reimbursement_CAT!$F$30), Claim_for_Reimbursement_CAT!$H$30,
IF(AND($DZ214 &gt;= Claim_for_Reimbursement_CAT!$D$31, $DZ214 &lt;= Claim_for_Reimbursement_CAT!$F$31), Claim_for_Reimbursement_CAT!$H$31,
IF(AND($DZ214 &gt;= Claim_for_Reimbursement_CAT!$D$32, $DZ214 &lt;= Claim_for_Reimbursement_CAT!$F$32), Claim_for_Reimbursement_CAT!$H$32,
IF(AND($DZ214 &gt;= Claim_for_Reimbursement_CAT!$D$33, $DZ214 &lt;= Claim_for_Reimbursement_CAT!$F$33), Claim_for_Reimbursement_CAT!$H$33,
IF(AND($DZ214 &gt;= Claim_for_Reimbursement_CAT!$D$34, $DZ214 &lt;= Claim_for_Reimbursement_CAT!$F$34), Claim_for_Reimbursement_CAT!$H$34, Claim_for_Reimbursement_CAT!$H$35))))))))))))</f>
        <v/>
      </c>
      <c r="EG214" s="373"/>
      <c r="EH214" s="373"/>
      <c r="EI214" s="373"/>
      <c r="EJ214" s="373"/>
      <c r="EK214" s="373"/>
      <c r="EL214" s="368"/>
      <c r="EM214" s="373"/>
      <c r="EN214" s="373"/>
      <c r="ES214" s="376" t="str">
        <f t="shared" si="102"/>
        <v/>
      </c>
      <c r="ET214" s="377" t="str">
        <f t="shared" si="110"/>
        <v xml:space="preserve">    </v>
      </c>
      <c r="EU214" s="377" t="str">
        <f t="shared" si="111"/>
        <v/>
      </c>
      <c r="EV214" s="377" t="str">
        <f t="shared" si="112"/>
        <v xml:space="preserve">209   </v>
      </c>
      <c r="EW214" s="378" t="str">
        <f>IF($H214 = "", "",
IF(OR($H214 = Lists_and_controls!$AO$9, $H214 = Lists_and_controls!$AO$11, $H214 = Lists_and_controls!$AO$14, $H214 = Lists_and_controls!$AO$16), MAX(Day_30),
IF(OR($H214 = Lists_and_controls!$AO$6, $H214 = Lists_and_controls!$AO$8, $H214 = Lists_and_controls!$AO$10, $H214 = Lists_and_controls!$AO$12, $H214 = Lists_and_controls!$AO$13, $H214 = Lists_and_controls!$AO$15, $H214 = Lists_and_controls!$AO$17), MAX(Day_31),
IF($H214 = Lists_and_controls!$AO$7, IF(INDEX(Leap_Year_YN, MATCH($G214, Year_2, 0)) = 1, MAX(Day_Feb_LY), MAX(Day_Feb) )))))</f>
        <v/>
      </c>
      <c r="EX214" s="377" t="str">
        <f t="shared" si="113"/>
        <v xml:space="preserve">  </v>
      </c>
      <c r="EY214" s="378"/>
    </row>
    <row r="215" spans="1:155" s="321" customFormat="1" ht="14" hidden="1" x14ac:dyDescent="0.3">
      <c r="A215" s="367">
        <v>210</v>
      </c>
      <c r="B215" s="368"/>
      <c r="C215" s="368"/>
      <c r="D215" s="368"/>
      <c r="E215" s="368"/>
      <c r="F215" s="368"/>
      <c r="G215" s="368"/>
      <c r="H215" s="368"/>
      <c r="I215" s="368"/>
      <c r="J215" s="369" t="str">
        <f t="shared" si="90"/>
        <v/>
      </c>
      <c r="K215" s="370" t="str">
        <f t="shared" si="91"/>
        <v/>
      </c>
      <c r="L215" s="368"/>
      <c r="M215" s="368"/>
      <c r="N215" s="368"/>
      <c r="O215" s="368"/>
      <c r="P215" s="368"/>
      <c r="Q215" s="368"/>
      <c r="R215" s="368"/>
      <c r="S215" s="371" t="str">
        <f t="shared" si="103"/>
        <v/>
      </c>
      <c r="T215" s="368"/>
      <c r="U215" s="368"/>
      <c r="V215" s="372"/>
      <c r="W215" s="372"/>
      <c r="X215" s="368"/>
      <c r="Y215" s="372"/>
      <c r="Z215" s="368"/>
      <c r="AA215" s="368"/>
      <c r="AB215" s="368"/>
      <c r="AC215" s="368"/>
      <c r="AD215" s="368"/>
      <c r="AE215" s="368"/>
      <c r="AF215" s="368"/>
      <c r="AG215" s="368"/>
      <c r="AH215" s="368"/>
      <c r="AI215" s="368"/>
      <c r="AJ215" s="368"/>
      <c r="AK215" s="373"/>
      <c r="AL215" s="368"/>
      <c r="AM215" s="373"/>
      <c r="AN215" s="373"/>
      <c r="AO215" s="373"/>
      <c r="AP215" s="373"/>
      <c r="AQ215" s="373"/>
      <c r="AR215" s="373"/>
      <c r="AS215" s="373"/>
      <c r="AT215" s="373"/>
      <c r="AU215" s="373"/>
      <c r="AV215" s="373"/>
      <c r="AW215" s="373"/>
      <c r="AX215" s="373"/>
      <c r="AY215" s="373"/>
      <c r="AZ215" s="373"/>
      <c r="BA215" s="373"/>
      <c r="BB215" s="373"/>
      <c r="BC215" s="374">
        <f t="shared" si="104"/>
        <v>0</v>
      </c>
      <c r="BD215" s="373"/>
      <c r="BE215" s="373"/>
      <c r="BF215" s="373"/>
      <c r="BG215" s="373"/>
      <c r="BH215" s="373"/>
      <c r="BI215" s="373"/>
      <c r="BJ215" s="373"/>
      <c r="BK215" s="373"/>
      <c r="BL215" s="373"/>
      <c r="BM215" s="373"/>
      <c r="BN215" s="373"/>
      <c r="BO215" s="373"/>
      <c r="BP215" s="373"/>
      <c r="BQ215" s="373"/>
      <c r="BR215" s="373"/>
      <c r="BS215" s="374">
        <f t="shared" si="92"/>
        <v>0</v>
      </c>
      <c r="BT215" s="374">
        <f t="shared" si="89"/>
        <v>0</v>
      </c>
      <c r="BU215" s="374">
        <f t="shared" si="89"/>
        <v>0</v>
      </c>
      <c r="BV215" s="374">
        <f t="shared" si="89"/>
        <v>0</v>
      </c>
      <c r="BW215" s="374">
        <f t="shared" si="89"/>
        <v>0</v>
      </c>
      <c r="BX215" s="374">
        <f t="shared" si="89"/>
        <v>0</v>
      </c>
      <c r="BY215" s="374">
        <f t="shared" si="88"/>
        <v>0</v>
      </c>
      <c r="BZ215" s="374">
        <f t="shared" si="88"/>
        <v>0</v>
      </c>
      <c r="CA215" s="374">
        <f t="shared" si="88"/>
        <v>0</v>
      </c>
      <c r="CB215" s="374">
        <f t="shared" si="88"/>
        <v>0</v>
      </c>
      <c r="CC215" s="374">
        <f t="shared" si="88"/>
        <v>0</v>
      </c>
      <c r="CD215" s="374">
        <f t="shared" si="86"/>
        <v>0</v>
      </c>
      <c r="CE215" s="374">
        <f t="shared" si="86"/>
        <v>0</v>
      </c>
      <c r="CF215" s="374">
        <f t="shared" si="86"/>
        <v>0</v>
      </c>
      <c r="CG215" s="374">
        <f t="shared" si="86"/>
        <v>0</v>
      </c>
      <c r="CH215" s="374">
        <f t="shared" si="86"/>
        <v>0</v>
      </c>
      <c r="CI215" s="374">
        <f t="shared" si="86"/>
        <v>0</v>
      </c>
      <c r="CJ215" s="368"/>
      <c r="CK215" s="368"/>
      <c r="CL215" s="373"/>
      <c r="CM215" s="375"/>
      <c r="CN215" s="371" t="s">
        <v>176</v>
      </c>
      <c r="CO215" s="373"/>
      <c r="CP215" s="373"/>
      <c r="CQ215" s="374">
        <f t="shared" si="93"/>
        <v>0</v>
      </c>
      <c r="CR215" s="373"/>
      <c r="CS215" s="373"/>
      <c r="CT215" s="374">
        <f t="shared" si="94"/>
        <v>0</v>
      </c>
      <c r="CU215" s="375"/>
      <c r="CV215" s="368"/>
      <c r="CW215" s="368"/>
      <c r="CX215" s="368"/>
      <c r="CY215" s="368"/>
      <c r="CZ215" s="368"/>
      <c r="DA215" s="368"/>
      <c r="DB215" s="368"/>
      <c r="DC215" s="368"/>
      <c r="DD215" s="368"/>
      <c r="DE215" s="368"/>
      <c r="DF215" s="368"/>
      <c r="DG215" s="375"/>
      <c r="DH215" s="371" t="s">
        <v>176</v>
      </c>
      <c r="DI215" s="373"/>
      <c r="DJ215" s="373"/>
      <c r="DK215" s="374">
        <f t="shared" si="114"/>
        <v>0</v>
      </c>
      <c r="DL215" s="373"/>
      <c r="DM215" s="373"/>
      <c r="DN215" s="374">
        <f t="shared" si="95"/>
        <v>0</v>
      </c>
      <c r="DO215" s="368"/>
      <c r="DP215" s="371" t="str">
        <f t="shared" si="105"/>
        <v/>
      </c>
      <c r="DQ215" s="374">
        <f t="shared" si="106"/>
        <v>0</v>
      </c>
      <c r="DR215" s="374">
        <f t="shared" si="96"/>
        <v>0</v>
      </c>
      <c r="DS215" s="374">
        <f t="shared" si="97"/>
        <v>0</v>
      </c>
      <c r="DT215" s="374">
        <f t="shared" si="107"/>
        <v>0</v>
      </c>
      <c r="DU215" s="374">
        <f t="shared" si="108"/>
        <v>0</v>
      </c>
      <c r="DV215" s="374">
        <f>Deduct_dependent * COUNTIFS(Part_8!$A:$A, $EV215)</f>
        <v>0</v>
      </c>
      <c r="DW215" s="374">
        <f t="shared" si="98"/>
        <v>0</v>
      </c>
      <c r="DX215" s="374">
        <f t="shared" si="99"/>
        <v>0</v>
      </c>
      <c r="DY215" s="374">
        <f t="shared" si="100"/>
        <v>0</v>
      </c>
      <c r="DZ215" s="374">
        <f t="shared" si="101"/>
        <v>0</v>
      </c>
      <c r="EA215" s="373"/>
      <c r="EB215" s="373"/>
      <c r="EC215" s="373"/>
      <c r="ED215" s="374" t="str">
        <f t="shared" si="109"/>
        <v/>
      </c>
      <c r="EE215" s="374"/>
      <c r="EF215" s="374" t="str">
        <f>IF(AND($AN215 = "", $AO215 = "", $AP215 = "", $AQ215 = "", $AR215 = "", $AS215 = "", $AT215 = "", $AU215 = "", $AV215 = "", $AW215 = "", $AX215 = "", $AY215 = "", $AZ215 = "", $BA215 = "", $BB215 = "",
$BD215= "", $BE215 = "", $BF215 = "", $BG215 = "", $BH215 = "", $BI215 = "", $BJ215 = "", $BK215 = "", $BL215 = "", $BM215 = "", $BN215 = "", $BO215 = "", $BP215 = "", $BQ215 = "", $BR215 = ""), "",
IF($DZ215 &lt;= Claim_for_Reimbursement_CAT!$F$24, Claim_for_Reimbursement_CAT!$H$24,
IF(AND($DZ215 &gt;= Claim_for_Reimbursement_CAT!$D$25, $DZ215 &lt;= Claim_for_Reimbursement_CAT!$F$25), Claim_for_Reimbursement_CAT!$H$25,
IF(AND($DZ215 &gt;= Claim_for_Reimbursement_CAT!$D$26, $DZ215 &lt;= Claim_for_Reimbursement_CAT!$F$26), Claim_for_Reimbursement_CAT!$H$26,
IF(AND($DZ215 &gt;= Claim_for_Reimbursement_CAT!$D$27, $DZ215 &lt;= Claim_for_Reimbursement_CAT!$F$27), Claim_for_Reimbursement_CAT!$H$27,
IF(AND($DZ215 &gt;= Claim_for_Reimbursement_CAT!$D$28, $DZ215 &lt;= Claim_for_Reimbursement_CAT!$F$28), Claim_for_Reimbursement_CAT!$H$28,
IF(AND($DZ215 &gt;= Claim_for_Reimbursement_CAT!$D$29, $DZ215 &lt;= Claim_for_Reimbursement_CAT!$F$29), Claim_for_Reimbursement_CAT!$H$29,
IF(AND($DZ215 &gt;= Claim_for_Reimbursement_CAT!$D$30, $DZ215 &lt;= Claim_for_Reimbursement_CAT!$F$30), Claim_for_Reimbursement_CAT!$H$30,
IF(AND($DZ215 &gt;= Claim_for_Reimbursement_CAT!$D$31, $DZ215 &lt;= Claim_for_Reimbursement_CAT!$F$31), Claim_for_Reimbursement_CAT!$H$31,
IF(AND($DZ215 &gt;= Claim_for_Reimbursement_CAT!$D$32, $DZ215 &lt;= Claim_for_Reimbursement_CAT!$F$32), Claim_for_Reimbursement_CAT!$H$32,
IF(AND($DZ215 &gt;= Claim_for_Reimbursement_CAT!$D$33, $DZ215 &lt;= Claim_for_Reimbursement_CAT!$F$33), Claim_for_Reimbursement_CAT!$H$33,
IF(AND($DZ215 &gt;= Claim_for_Reimbursement_CAT!$D$34, $DZ215 &lt;= Claim_for_Reimbursement_CAT!$F$34), Claim_for_Reimbursement_CAT!$H$34, Claim_for_Reimbursement_CAT!$H$35))))))))))))</f>
        <v/>
      </c>
      <c r="EG215" s="373"/>
      <c r="EH215" s="373"/>
      <c r="EI215" s="373"/>
      <c r="EJ215" s="373"/>
      <c r="EK215" s="373"/>
      <c r="EL215" s="368"/>
      <c r="EM215" s="373"/>
      <c r="EN215" s="373"/>
      <c r="ES215" s="376" t="str">
        <f t="shared" si="102"/>
        <v/>
      </c>
      <c r="ET215" s="377" t="str">
        <f t="shared" si="110"/>
        <v xml:space="preserve">    </v>
      </c>
      <c r="EU215" s="377" t="str">
        <f t="shared" si="111"/>
        <v/>
      </c>
      <c r="EV215" s="377" t="str">
        <f t="shared" si="112"/>
        <v xml:space="preserve">210   </v>
      </c>
      <c r="EW215" s="378" t="str">
        <f>IF($H215 = "", "",
IF(OR($H215 = Lists_and_controls!$AO$9, $H215 = Lists_and_controls!$AO$11, $H215 = Lists_and_controls!$AO$14, $H215 = Lists_and_controls!$AO$16), MAX(Day_30),
IF(OR($H215 = Lists_and_controls!$AO$6, $H215 = Lists_and_controls!$AO$8, $H215 = Lists_and_controls!$AO$10, $H215 = Lists_and_controls!$AO$12, $H215 = Lists_and_controls!$AO$13, $H215 = Lists_and_controls!$AO$15, $H215 = Lists_and_controls!$AO$17), MAX(Day_31),
IF($H215 = Lists_and_controls!$AO$7, IF(INDEX(Leap_Year_YN, MATCH($G215, Year_2, 0)) = 1, MAX(Day_Feb_LY), MAX(Day_Feb) )))))</f>
        <v/>
      </c>
      <c r="EX215" s="377" t="str">
        <f t="shared" si="113"/>
        <v xml:space="preserve">  </v>
      </c>
      <c r="EY215" s="378"/>
    </row>
    <row r="216" spans="1:155" s="321" customFormat="1" ht="14" hidden="1" x14ac:dyDescent="0.3">
      <c r="A216" s="367">
        <v>211</v>
      </c>
      <c r="B216" s="368"/>
      <c r="C216" s="368"/>
      <c r="D216" s="368"/>
      <c r="E216" s="368"/>
      <c r="F216" s="368"/>
      <c r="G216" s="368"/>
      <c r="H216" s="368"/>
      <c r="I216" s="368"/>
      <c r="J216" s="369" t="str">
        <f t="shared" si="90"/>
        <v/>
      </c>
      <c r="K216" s="370" t="str">
        <f t="shared" si="91"/>
        <v/>
      </c>
      <c r="L216" s="368"/>
      <c r="M216" s="368"/>
      <c r="N216" s="368"/>
      <c r="O216" s="368"/>
      <c r="P216" s="368"/>
      <c r="Q216" s="368"/>
      <c r="R216" s="368"/>
      <c r="S216" s="371" t="str">
        <f t="shared" si="103"/>
        <v/>
      </c>
      <c r="T216" s="368"/>
      <c r="U216" s="368"/>
      <c r="V216" s="372"/>
      <c r="W216" s="372"/>
      <c r="X216" s="368"/>
      <c r="Y216" s="372"/>
      <c r="Z216" s="368"/>
      <c r="AA216" s="368"/>
      <c r="AB216" s="368"/>
      <c r="AC216" s="368"/>
      <c r="AD216" s="368"/>
      <c r="AE216" s="368"/>
      <c r="AF216" s="368"/>
      <c r="AG216" s="368"/>
      <c r="AH216" s="368"/>
      <c r="AI216" s="368"/>
      <c r="AJ216" s="368"/>
      <c r="AK216" s="373"/>
      <c r="AL216" s="368"/>
      <c r="AM216" s="373"/>
      <c r="AN216" s="373"/>
      <c r="AO216" s="373"/>
      <c r="AP216" s="373"/>
      <c r="AQ216" s="373"/>
      <c r="AR216" s="373"/>
      <c r="AS216" s="373"/>
      <c r="AT216" s="373"/>
      <c r="AU216" s="373"/>
      <c r="AV216" s="373"/>
      <c r="AW216" s="373"/>
      <c r="AX216" s="373"/>
      <c r="AY216" s="373"/>
      <c r="AZ216" s="373"/>
      <c r="BA216" s="373"/>
      <c r="BB216" s="373"/>
      <c r="BC216" s="374">
        <f t="shared" si="104"/>
        <v>0</v>
      </c>
      <c r="BD216" s="373"/>
      <c r="BE216" s="373"/>
      <c r="BF216" s="373"/>
      <c r="BG216" s="373"/>
      <c r="BH216" s="373"/>
      <c r="BI216" s="373"/>
      <c r="BJ216" s="373"/>
      <c r="BK216" s="373"/>
      <c r="BL216" s="373"/>
      <c r="BM216" s="373"/>
      <c r="BN216" s="373"/>
      <c r="BO216" s="373"/>
      <c r="BP216" s="373"/>
      <c r="BQ216" s="373"/>
      <c r="BR216" s="373"/>
      <c r="BS216" s="374">
        <f t="shared" si="92"/>
        <v>0</v>
      </c>
      <c r="BT216" s="374">
        <f t="shared" si="89"/>
        <v>0</v>
      </c>
      <c r="BU216" s="374">
        <f t="shared" si="89"/>
        <v>0</v>
      </c>
      <c r="BV216" s="374">
        <f t="shared" si="89"/>
        <v>0</v>
      </c>
      <c r="BW216" s="374">
        <f t="shared" si="89"/>
        <v>0</v>
      </c>
      <c r="BX216" s="374">
        <f t="shared" si="89"/>
        <v>0</v>
      </c>
      <c r="BY216" s="374">
        <f t="shared" si="88"/>
        <v>0</v>
      </c>
      <c r="BZ216" s="374">
        <f t="shared" si="88"/>
        <v>0</v>
      </c>
      <c r="CA216" s="374">
        <f t="shared" si="88"/>
        <v>0</v>
      </c>
      <c r="CB216" s="374">
        <f t="shared" si="88"/>
        <v>0</v>
      </c>
      <c r="CC216" s="374">
        <f t="shared" si="88"/>
        <v>0</v>
      </c>
      <c r="CD216" s="374">
        <f t="shared" si="86"/>
        <v>0</v>
      </c>
      <c r="CE216" s="374">
        <f t="shared" si="86"/>
        <v>0</v>
      </c>
      <c r="CF216" s="374">
        <f t="shared" si="86"/>
        <v>0</v>
      </c>
      <c r="CG216" s="374">
        <f t="shared" si="86"/>
        <v>0</v>
      </c>
      <c r="CH216" s="374">
        <f t="shared" si="86"/>
        <v>0</v>
      </c>
      <c r="CI216" s="374">
        <f t="shared" si="86"/>
        <v>0</v>
      </c>
      <c r="CJ216" s="368"/>
      <c r="CK216" s="368"/>
      <c r="CL216" s="373"/>
      <c r="CM216" s="375"/>
      <c r="CN216" s="371" t="s">
        <v>176</v>
      </c>
      <c r="CO216" s="373"/>
      <c r="CP216" s="373"/>
      <c r="CQ216" s="374">
        <f t="shared" si="93"/>
        <v>0</v>
      </c>
      <c r="CR216" s="373"/>
      <c r="CS216" s="373"/>
      <c r="CT216" s="374">
        <f t="shared" si="94"/>
        <v>0</v>
      </c>
      <c r="CU216" s="375"/>
      <c r="CV216" s="368"/>
      <c r="CW216" s="368"/>
      <c r="CX216" s="368"/>
      <c r="CY216" s="368"/>
      <c r="CZ216" s="368"/>
      <c r="DA216" s="368"/>
      <c r="DB216" s="368"/>
      <c r="DC216" s="368"/>
      <c r="DD216" s="368"/>
      <c r="DE216" s="368"/>
      <c r="DF216" s="368"/>
      <c r="DG216" s="375"/>
      <c r="DH216" s="371" t="s">
        <v>176</v>
      </c>
      <c r="DI216" s="373"/>
      <c r="DJ216" s="373"/>
      <c r="DK216" s="374">
        <f t="shared" si="114"/>
        <v>0</v>
      </c>
      <c r="DL216" s="373"/>
      <c r="DM216" s="373"/>
      <c r="DN216" s="374">
        <f t="shared" si="95"/>
        <v>0</v>
      </c>
      <c r="DO216" s="368"/>
      <c r="DP216" s="371" t="str">
        <f t="shared" si="105"/>
        <v/>
      </c>
      <c r="DQ216" s="374">
        <f t="shared" si="106"/>
        <v>0</v>
      </c>
      <c r="DR216" s="374">
        <f t="shared" si="96"/>
        <v>0</v>
      </c>
      <c r="DS216" s="374">
        <f t="shared" si="97"/>
        <v>0</v>
      </c>
      <c r="DT216" s="374">
        <f t="shared" si="107"/>
        <v>0</v>
      </c>
      <c r="DU216" s="374">
        <f t="shared" si="108"/>
        <v>0</v>
      </c>
      <c r="DV216" s="374">
        <f>Deduct_dependent * COUNTIFS(Part_8!$A:$A, $EV216)</f>
        <v>0</v>
      </c>
      <c r="DW216" s="374">
        <f t="shared" si="98"/>
        <v>0</v>
      </c>
      <c r="DX216" s="374">
        <f t="shared" si="99"/>
        <v>0</v>
      </c>
      <c r="DY216" s="374">
        <f t="shared" si="100"/>
        <v>0</v>
      </c>
      <c r="DZ216" s="374">
        <f t="shared" si="101"/>
        <v>0</v>
      </c>
      <c r="EA216" s="373"/>
      <c r="EB216" s="373"/>
      <c r="EC216" s="373"/>
      <c r="ED216" s="374" t="str">
        <f t="shared" si="109"/>
        <v/>
      </c>
      <c r="EE216" s="374"/>
      <c r="EF216" s="374" t="str">
        <f>IF(AND($AN216 = "", $AO216 = "", $AP216 = "", $AQ216 = "", $AR216 = "", $AS216 = "", $AT216 = "", $AU216 = "", $AV216 = "", $AW216 = "", $AX216 = "", $AY216 = "", $AZ216 = "", $BA216 = "", $BB216 = "",
$BD216= "", $BE216 = "", $BF216 = "", $BG216 = "", $BH216 = "", $BI216 = "", $BJ216 = "", $BK216 = "", $BL216 = "", $BM216 = "", $BN216 = "", $BO216 = "", $BP216 = "", $BQ216 = "", $BR216 = ""), "",
IF($DZ216 &lt;= Claim_for_Reimbursement_CAT!$F$24, Claim_for_Reimbursement_CAT!$H$24,
IF(AND($DZ216 &gt;= Claim_for_Reimbursement_CAT!$D$25, $DZ216 &lt;= Claim_for_Reimbursement_CAT!$F$25), Claim_for_Reimbursement_CAT!$H$25,
IF(AND($DZ216 &gt;= Claim_for_Reimbursement_CAT!$D$26, $DZ216 &lt;= Claim_for_Reimbursement_CAT!$F$26), Claim_for_Reimbursement_CAT!$H$26,
IF(AND($DZ216 &gt;= Claim_for_Reimbursement_CAT!$D$27, $DZ216 &lt;= Claim_for_Reimbursement_CAT!$F$27), Claim_for_Reimbursement_CAT!$H$27,
IF(AND($DZ216 &gt;= Claim_for_Reimbursement_CAT!$D$28, $DZ216 &lt;= Claim_for_Reimbursement_CAT!$F$28), Claim_for_Reimbursement_CAT!$H$28,
IF(AND($DZ216 &gt;= Claim_for_Reimbursement_CAT!$D$29, $DZ216 &lt;= Claim_for_Reimbursement_CAT!$F$29), Claim_for_Reimbursement_CAT!$H$29,
IF(AND($DZ216 &gt;= Claim_for_Reimbursement_CAT!$D$30, $DZ216 &lt;= Claim_for_Reimbursement_CAT!$F$30), Claim_for_Reimbursement_CAT!$H$30,
IF(AND($DZ216 &gt;= Claim_for_Reimbursement_CAT!$D$31, $DZ216 &lt;= Claim_for_Reimbursement_CAT!$F$31), Claim_for_Reimbursement_CAT!$H$31,
IF(AND($DZ216 &gt;= Claim_for_Reimbursement_CAT!$D$32, $DZ216 &lt;= Claim_for_Reimbursement_CAT!$F$32), Claim_for_Reimbursement_CAT!$H$32,
IF(AND($DZ216 &gt;= Claim_for_Reimbursement_CAT!$D$33, $DZ216 &lt;= Claim_for_Reimbursement_CAT!$F$33), Claim_for_Reimbursement_CAT!$H$33,
IF(AND($DZ216 &gt;= Claim_for_Reimbursement_CAT!$D$34, $DZ216 &lt;= Claim_for_Reimbursement_CAT!$F$34), Claim_for_Reimbursement_CAT!$H$34, Claim_for_Reimbursement_CAT!$H$35))))))))))))</f>
        <v/>
      </c>
      <c r="EG216" s="373"/>
      <c r="EH216" s="373"/>
      <c r="EI216" s="373"/>
      <c r="EJ216" s="373"/>
      <c r="EK216" s="373"/>
      <c r="EL216" s="368"/>
      <c r="EM216" s="373"/>
      <c r="EN216" s="373"/>
      <c r="ES216" s="376" t="str">
        <f t="shared" si="102"/>
        <v/>
      </c>
      <c r="ET216" s="377" t="str">
        <f t="shared" si="110"/>
        <v xml:space="preserve">    </v>
      </c>
      <c r="EU216" s="377" t="str">
        <f t="shared" si="111"/>
        <v/>
      </c>
      <c r="EV216" s="377" t="str">
        <f t="shared" si="112"/>
        <v xml:space="preserve">211   </v>
      </c>
      <c r="EW216" s="378" t="str">
        <f>IF($H216 = "", "",
IF(OR($H216 = Lists_and_controls!$AO$9, $H216 = Lists_and_controls!$AO$11, $H216 = Lists_and_controls!$AO$14, $H216 = Lists_and_controls!$AO$16), MAX(Day_30),
IF(OR($H216 = Lists_and_controls!$AO$6, $H216 = Lists_and_controls!$AO$8, $H216 = Lists_and_controls!$AO$10, $H216 = Lists_and_controls!$AO$12, $H216 = Lists_and_controls!$AO$13, $H216 = Lists_and_controls!$AO$15, $H216 = Lists_and_controls!$AO$17), MAX(Day_31),
IF($H216 = Lists_and_controls!$AO$7, IF(INDEX(Leap_Year_YN, MATCH($G216, Year_2, 0)) = 1, MAX(Day_Feb_LY), MAX(Day_Feb) )))))</f>
        <v/>
      </c>
      <c r="EX216" s="377" t="str">
        <f t="shared" si="113"/>
        <v xml:space="preserve">  </v>
      </c>
      <c r="EY216" s="378"/>
    </row>
    <row r="217" spans="1:155" s="321" customFormat="1" ht="14" hidden="1" x14ac:dyDescent="0.3">
      <c r="A217" s="367">
        <v>212</v>
      </c>
      <c r="B217" s="368"/>
      <c r="C217" s="368"/>
      <c r="D217" s="368"/>
      <c r="E217" s="368"/>
      <c r="F217" s="368"/>
      <c r="G217" s="368"/>
      <c r="H217" s="368"/>
      <c r="I217" s="368"/>
      <c r="J217" s="369" t="str">
        <f t="shared" si="90"/>
        <v/>
      </c>
      <c r="K217" s="370" t="str">
        <f t="shared" si="91"/>
        <v/>
      </c>
      <c r="L217" s="368"/>
      <c r="M217" s="368"/>
      <c r="N217" s="368"/>
      <c r="O217" s="368"/>
      <c r="P217" s="368"/>
      <c r="Q217" s="368"/>
      <c r="R217" s="368"/>
      <c r="S217" s="371" t="str">
        <f t="shared" si="103"/>
        <v/>
      </c>
      <c r="T217" s="368"/>
      <c r="U217" s="368"/>
      <c r="V217" s="372"/>
      <c r="W217" s="372"/>
      <c r="X217" s="368"/>
      <c r="Y217" s="372"/>
      <c r="Z217" s="368"/>
      <c r="AA217" s="368"/>
      <c r="AB217" s="368"/>
      <c r="AC217" s="368"/>
      <c r="AD217" s="368"/>
      <c r="AE217" s="368"/>
      <c r="AF217" s="368"/>
      <c r="AG217" s="368"/>
      <c r="AH217" s="368"/>
      <c r="AI217" s="368"/>
      <c r="AJ217" s="368"/>
      <c r="AK217" s="373"/>
      <c r="AL217" s="368"/>
      <c r="AM217" s="373"/>
      <c r="AN217" s="373"/>
      <c r="AO217" s="373"/>
      <c r="AP217" s="373"/>
      <c r="AQ217" s="373"/>
      <c r="AR217" s="373"/>
      <c r="AS217" s="373"/>
      <c r="AT217" s="373"/>
      <c r="AU217" s="373"/>
      <c r="AV217" s="373"/>
      <c r="AW217" s="373"/>
      <c r="AX217" s="373"/>
      <c r="AY217" s="373"/>
      <c r="AZ217" s="373"/>
      <c r="BA217" s="373"/>
      <c r="BB217" s="373"/>
      <c r="BC217" s="374">
        <f t="shared" si="104"/>
        <v>0</v>
      </c>
      <c r="BD217" s="373"/>
      <c r="BE217" s="373"/>
      <c r="BF217" s="373"/>
      <c r="BG217" s="373"/>
      <c r="BH217" s="373"/>
      <c r="BI217" s="373"/>
      <c r="BJ217" s="373"/>
      <c r="BK217" s="373"/>
      <c r="BL217" s="373"/>
      <c r="BM217" s="373"/>
      <c r="BN217" s="373"/>
      <c r="BO217" s="373"/>
      <c r="BP217" s="373"/>
      <c r="BQ217" s="373"/>
      <c r="BR217" s="373"/>
      <c r="BS217" s="374">
        <f t="shared" si="92"/>
        <v>0</v>
      </c>
      <c r="BT217" s="374">
        <f t="shared" si="89"/>
        <v>0</v>
      </c>
      <c r="BU217" s="374">
        <f t="shared" si="89"/>
        <v>0</v>
      </c>
      <c r="BV217" s="374">
        <f t="shared" si="89"/>
        <v>0</v>
      </c>
      <c r="BW217" s="374">
        <f t="shared" si="89"/>
        <v>0</v>
      </c>
      <c r="BX217" s="374">
        <f t="shared" si="89"/>
        <v>0</v>
      </c>
      <c r="BY217" s="374">
        <f t="shared" si="88"/>
        <v>0</v>
      </c>
      <c r="BZ217" s="374">
        <f t="shared" si="88"/>
        <v>0</v>
      </c>
      <c r="CA217" s="374">
        <f t="shared" si="88"/>
        <v>0</v>
      </c>
      <c r="CB217" s="374">
        <f t="shared" si="88"/>
        <v>0</v>
      </c>
      <c r="CC217" s="374">
        <f t="shared" si="88"/>
        <v>0</v>
      </c>
      <c r="CD217" s="374">
        <f t="shared" si="86"/>
        <v>0</v>
      </c>
      <c r="CE217" s="374">
        <f t="shared" si="86"/>
        <v>0</v>
      </c>
      <c r="CF217" s="374">
        <f t="shared" si="86"/>
        <v>0</v>
      </c>
      <c r="CG217" s="374">
        <f t="shared" si="86"/>
        <v>0</v>
      </c>
      <c r="CH217" s="374">
        <f t="shared" si="86"/>
        <v>0</v>
      </c>
      <c r="CI217" s="374">
        <f t="shared" si="86"/>
        <v>0</v>
      </c>
      <c r="CJ217" s="368"/>
      <c r="CK217" s="368"/>
      <c r="CL217" s="373"/>
      <c r="CM217" s="375"/>
      <c r="CN217" s="371" t="s">
        <v>176</v>
      </c>
      <c r="CO217" s="373"/>
      <c r="CP217" s="373"/>
      <c r="CQ217" s="374">
        <f t="shared" si="93"/>
        <v>0</v>
      </c>
      <c r="CR217" s="373"/>
      <c r="CS217" s="373"/>
      <c r="CT217" s="374">
        <f t="shared" si="94"/>
        <v>0</v>
      </c>
      <c r="CU217" s="375"/>
      <c r="CV217" s="368"/>
      <c r="CW217" s="368"/>
      <c r="CX217" s="368"/>
      <c r="CY217" s="368"/>
      <c r="CZ217" s="368"/>
      <c r="DA217" s="368"/>
      <c r="DB217" s="368"/>
      <c r="DC217" s="368"/>
      <c r="DD217" s="368"/>
      <c r="DE217" s="368"/>
      <c r="DF217" s="368"/>
      <c r="DG217" s="375"/>
      <c r="DH217" s="371" t="s">
        <v>176</v>
      </c>
      <c r="DI217" s="373"/>
      <c r="DJ217" s="373"/>
      <c r="DK217" s="374">
        <f t="shared" si="114"/>
        <v>0</v>
      </c>
      <c r="DL217" s="373"/>
      <c r="DM217" s="373"/>
      <c r="DN217" s="374">
        <f t="shared" si="95"/>
        <v>0</v>
      </c>
      <c r="DO217" s="368"/>
      <c r="DP217" s="371" t="str">
        <f t="shared" si="105"/>
        <v/>
      </c>
      <c r="DQ217" s="374">
        <f t="shared" si="106"/>
        <v>0</v>
      </c>
      <c r="DR217" s="374">
        <f t="shared" si="96"/>
        <v>0</v>
      </c>
      <c r="DS217" s="374">
        <f t="shared" si="97"/>
        <v>0</v>
      </c>
      <c r="DT217" s="374">
        <f t="shared" si="107"/>
        <v>0</v>
      </c>
      <c r="DU217" s="374">
        <f t="shared" si="108"/>
        <v>0</v>
      </c>
      <c r="DV217" s="374">
        <f>Deduct_dependent * COUNTIFS(Part_8!$A:$A, $EV217)</f>
        <v>0</v>
      </c>
      <c r="DW217" s="374">
        <f t="shared" si="98"/>
        <v>0</v>
      </c>
      <c r="DX217" s="374">
        <f t="shared" si="99"/>
        <v>0</v>
      </c>
      <c r="DY217" s="374">
        <f t="shared" si="100"/>
        <v>0</v>
      </c>
      <c r="DZ217" s="374">
        <f t="shared" si="101"/>
        <v>0</v>
      </c>
      <c r="EA217" s="373"/>
      <c r="EB217" s="373"/>
      <c r="EC217" s="373"/>
      <c r="ED217" s="374" t="str">
        <f t="shared" si="109"/>
        <v/>
      </c>
      <c r="EE217" s="374"/>
      <c r="EF217" s="374" t="str">
        <f>IF(AND($AN217 = "", $AO217 = "", $AP217 = "", $AQ217 = "", $AR217 = "", $AS217 = "", $AT217 = "", $AU217 = "", $AV217 = "", $AW217 = "", $AX217 = "", $AY217 = "", $AZ217 = "", $BA217 = "", $BB217 = "",
$BD217= "", $BE217 = "", $BF217 = "", $BG217 = "", $BH217 = "", $BI217 = "", $BJ217 = "", $BK217 = "", $BL217 = "", $BM217 = "", $BN217 = "", $BO217 = "", $BP217 = "", $BQ217 = "", $BR217 = ""), "",
IF($DZ217 &lt;= Claim_for_Reimbursement_CAT!$F$24, Claim_for_Reimbursement_CAT!$H$24,
IF(AND($DZ217 &gt;= Claim_for_Reimbursement_CAT!$D$25, $DZ217 &lt;= Claim_for_Reimbursement_CAT!$F$25), Claim_for_Reimbursement_CAT!$H$25,
IF(AND($DZ217 &gt;= Claim_for_Reimbursement_CAT!$D$26, $DZ217 &lt;= Claim_for_Reimbursement_CAT!$F$26), Claim_for_Reimbursement_CAT!$H$26,
IF(AND($DZ217 &gt;= Claim_for_Reimbursement_CAT!$D$27, $DZ217 &lt;= Claim_for_Reimbursement_CAT!$F$27), Claim_for_Reimbursement_CAT!$H$27,
IF(AND($DZ217 &gt;= Claim_for_Reimbursement_CAT!$D$28, $DZ217 &lt;= Claim_for_Reimbursement_CAT!$F$28), Claim_for_Reimbursement_CAT!$H$28,
IF(AND($DZ217 &gt;= Claim_for_Reimbursement_CAT!$D$29, $DZ217 &lt;= Claim_for_Reimbursement_CAT!$F$29), Claim_for_Reimbursement_CAT!$H$29,
IF(AND($DZ217 &gt;= Claim_for_Reimbursement_CAT!$D$30, $DZ217 &lt;= Claim_for_Reimbursement_CAT!$F$30), Claim_for_Reimbursement_CAT!$H$30,
IF(AND($DZ217 &gt;= Claim_for_Reimbursement_CAT!$D$31, $DZ217 &lt;= Claim_for_Reimbursement_CAT!$F$31), Claim_for_Reimbursement_CAT!$H$31,
IF(AND($DZ217 &gt;= Claim_for_Reimbursement_CAT!$D$32, $DZ217 &lt;= Claim_for_Reimbursement_CAT!$F$32), Claim_for_Reimbursement_CAT!$H$32,
IF(AND($DZ217 &gt;= Claim_for_Reimbursement_CAT!$D$33, $DZ217 &lt;= Claim_for_Reimbursement_CAT!$F$33), Claim_for_Reimbursement_CAT!$H$33,
IF(AND($DZ217 &gt;= Claim_for_Reimbursement_CAT!$D$34, $DZ217 &lt;= Claim_for_Reimbursement_CAT!$F$34), Claim_for_Reimbursement_CAT!$H$34, Claim_for_Reimbursement_CAT!$H$35))))))))))))</f>
        <v/>
      </c>
      <c r="EG217" s="373"/>
      <c r="EH217" s="373"/>
      <c r="EI217" s="373"/>
      <c r="EJ217" s="373"/>
      <c r="EK217" s="373"/>
      <c r="EL217" s="368"/>
      <c r="EM217" s="373"/>
      <c r="EN217" s="373"/>
      <c r="ES217" s="376" t="str">
        <f t="shared" si="102"/>
        <v/>
      </c>
      <c r="ET217" s="377" t="str">
        <f t="shared" si="110"/>
        <v xml:space="preserve">    </v>
      </c>
      <c r="EU217" s="377" t="str">
        <f t="shared" si="111"/>
        <v/>
      </c>
      <c r="EV217" s="377" t="str">
        <f t="shared" si="112"/>
        <v xml:space="preserve">212   </v>
      </c>
      <c r="EW217" s="378" t="str">
        <f>IF($H217 = "", "",
IF(OR($H217 = Lists_and_controls!$AO$9, $H217 = Lists_and_controls!$AO$11, $H217 = Lists_and_controls!$AO$14, $H217 = Lists_and_controls!$AO$16), MAX(Day_30),
IF(OR($H217 = Lists_and_controls!$AO$6, $H217 = Lists_and_controls!$AO$8, $H217 = Lists_and_controls!$AO$10, $H217 = Lists_and_controls!$AO$12, $H217 = Lists_and_controls!$AO$13, $H217 = Lists_and_controls!$AO$15, $H217 = Lists_and_controls!$AO$17), MAX(Day_31),
IF($H217 = Lists_and_controls!$AO$7, IF(INDEX(Leap_Year_YN, MATCH($G217, Year_2, 0)) = 1, MAX(Day_Feb_LY), MAX(Day_Feb) )))))</f>
        <v/>
      </c>
      <c r="EX217" s="377" t="str">
        <f t="shared" si="113"/>
        <v xml:space="preserve">  </v>
      </c>
      <c r="EY217" s="378"/>
    </row>
    <row r="218" spans="1:155" s="321" customFormat="1" ht="14" hidden="1" x14ac:dyDescent="0.3">
      <c r="A218" s="367">
        <v>213</v>
      </c>
      <c r="B218" s="368"/>
      <c r="C218" s="368"/>
      <c r="D218" s="368"/>
      <c r="E218" s="368"/>
      <c r="F218" s="368"/>
      <c r="G218" s="368"/>
      <c r="H218" s="368"/>
      <c r="I218" s="368"/>
      <c r="J218" s="369" t="str">
        <f t="shared" si="90"/>
        <v/>
      </c>
      <c r="K218" s="370" t="str">
        <f t="shared" si="91"/>
        <v/>
      </c>
      <c r="L218" s="368"/>
      <c r="M218" s="368"/>
      <c r="N218" s="368"/>
      <c r="O218" s="368"/>
      <c r="P218" s="368"/>
      <c r="Q218" s="368"/>
      <c r="R218" s="368"/>
      <c r="S218" s="371" t="str">
        <f t="shared" si="103"/>
        <v/>
      </c>
      <c r="T218" s="368"/>
      <c r="U218" s="368"/>
      <c r="V218" s="372"/>
      <c r="W218" s="372"/>
      <c r="X218" s="368"/>
      <c r="Y218" s="372"/>
      <c r="Z218" s="368"/>
      <c r="AA218" s="368"/>
      <c r="AB218" s="368"/>
      <c r="AC218" s="368"/>
      <c r="AD218" s="368"/>
      <c r="AE218" s="368"/>
      <c r="AF218" s="368"/>
      <c r="AG218" s="368"/>
      <c r="AH218" s="368"/>
      <c r="AI218" s="368"/>
      <c r="AJ218" s="368"/>
      <c r="AK218" s="373"/>
      <c r="AL218" s="368"/>
      <c r="AM218" s="373"/>
      <c r="AN218" s="373"/>
      <c r="AO218" s="373"/>
      <c r="AP218" s="373"/>
      <c r="AQ218" s="373"/>
      <c r="AR218" s="373"/>
      <c r="AS218" s="373"/>
      <c r="AT218" s="373"/>
      <c r="AU218" s="373"/>
      <c r="AV218" s="373"/>
      <c r="AW218" s="373"/>
      <c r="AX218" s="373"/>
      <c r="AY218" s="373"/>
      <c r="AZ218" s="373"/>
      <c r="BA218" s="373"/>
      <c r="BB218" s="373"/>
      <c r="BC218" s="374">
        <f t="shared" si="104"/>
        <v>0</v>
      </c>
      <c r="BD218" s="373"/>
      <c r="BE218" s="373"/>
      <c r="BF218" s="373"/>
      <c r="BG218" s="373"/>
      <c r="BH218" s="373"/>
      <c r="BI218" s="373"/>
      <c r="BJ218" s="373"/>
      <c r="BK218" s="373"/>
      <c r="BL218" s="373"/>
      <c r="BM218" s="373"/>
      <c r="BN218" s="373"/>
      <c r="BO218" s="373"/>
      <c r="BP218" s="373"/>
      <c r="BQ218" s="373"/>
      <c r="BR218" s="373"/>
      <c r="BS218" s="374">
        <f t="shared" si="92"/>
        <v>0</v>
      </c>
      <c r="BT218" s="374">
        <f t="shared" si="89"/>
        <v>0</v>
      </c>
      <c r="BU218" s="374">
        <f t="shared" si="89"/>
        <v>0</v>
      </c>
      <c r="BV218" s="374">
        <f t="shared" si="89"/>
        <v>0</v>
      </c>
      <c r="BW218" s="374">
        <f t="shared" si="89"/>
        <v>0</v>
      </c>
      <c r="BX218" s="374">
        <f t="shared" si="89"/>
        <v>0</v>
      </c>
      <c r="BY218" s="374">
        <f t="shared" si="88"/>
        <v>0</v>
      </c>
      <c r="BZ218" s="374">
        <f t="shared" si="88"/>
        <v>0</v>
      </c>
      <c r="CA218" s="374">
        <f t="shared" si="88"/>
        <v>0</v>
      </c>
      <c r="CB218" s="374">
        <f t="shared" si="88"/>
        <v>0</v>
      </c>
      <c r="CC218" s="374">
        <f t="shared" si="88"/>
        <v>0</v>
      </c>
      <c r="CD218" s="374">
        <f t="shared" si="86"/>
        <v>0</v>
      </c>
      <c r="CE218" s="374">
        <f t="shared" si="86"/>
        <v>0</v>
      </c>
      <c r="CF218" s="374">
        <f t="shared" si="86"/>
        <v>0</v>
      </c>
      <c r="CG218" s="374">
        <f t="shared" si="86"/>
        <v>0</v>
      </c>
      <c r="CH218" s="374">
        <f t="shared" si="86"/>
        <v>0</v>
      </c>
      <c r="CI218" s="374">
        <f t="shared" si="86"/>
        <v>0</v>
      </c>
      <c r="CJ218" s="368"/>
      <c r="CK218" s="368"/>
      <c r="CL218" s="373"/>
      <c r="CM218" s="375"/>
      <c r="CN218" s="371" t="s">
        <v>176</v>
      </c>
      <c r="CO218" s="373"/>
      <c r="CP218" s="373"/>
      <c r="CQ218" s="374">
        <f t="shared" si="93"/>
        <v>0</v>
      </c>
      <c r="CR218" s="373"/>
      <c r="CS218" s="373"/>
      <c r="CT218" s="374">
        <f t="shared" si="94"/>
        <v>0</v>
      </c>
      <c r="CU218" s="375"/>
      <c r="CV218" s="368"/>
      <c r="CW218" s="368"/>
      <c r="CX218" s="368"/>
      <c r="CY218" s="368"/>
      <c r="CZ218" s="368"/>
      <c r="DA218" s="368"/>
      <c r="DB218" s="368"/>
      <c r="DC218" s="368"/>
      <c r="DD218" s="368"/>
      <c r="DE218" s="368"/>
      <c r="DF218" s="368"/>
      <c r="DG218" s="375"/>
      <c r="DH218" s="371" t="s">
        <v>176</v>
      </c>
      <c r="DI218" s="373"/>
      <c r="DJ218" s="373"/>
      <c r="DK218" s="374">
        <f t="shared" si="114"/>
        <v>0</v>
      </c>
      <c r="DL218" s="373"/>
      <c r="DM218" s="373"/>
      <c r="DN218" s="374">
        <f t="shared" si="95"/>
        <v>0</v>
      </c>
      <c r="DO218" s="368"/>
      <c r="DP218" s="371" t="str">
        <f t="shared" si="105"/>
        <v/>
      </c>
      <c r="DQ218" s="374">
        <f t="shared" si="106"/>
        <v>0</v>
      </c>
      <c r="DR218" s="374">
        <f t="shared" si="96"/>
        <v>0</v>
      </c>
      <c r="DS218" s="374">
        <f t="shared" si="97"/>
        <v>0</v>
      </c>
      <c r="DT218" s="374">
        <f t="shared" si="107"/>
        <v>0</v>
      </c>
      <c r="DU218" s="374">
        <f t="shared" si="108"/>
        <v>0</v>
      </c>
      <c r="DV218" s="374">
        <f>Deduct_dependent * COUNTIFS(Part_8!$A:$A, $EV218)</f>
        <v>0</v>
      </c>
      <c r="DW218" s="374">
        <f t="shared" si="98"/>
        <v>0</v>
      </c>
      <c r="DX218" s="374">
        <f t="shared" si="99"/>
        <v>0</v>
      </c>
      <c r="DY218" s="374">
        <f t="shared" si="100"/>
        <v>0</v>
      </c>
      <c r="DZ218" s="374">
        <f t="shared" si="101"/>
        <v>0</v>
      </c>
      <c r="EA218" s="373"/>
      <c r="EB218" s="373"/>
      <c r="EC218" s="373"/>
      <c r="ED218" s="374" t="str">
        <f t="shared" si="109"/>
        <v/>
      </c>
      <c r="EE218" s="374"/>
      <c r="EF218" s="374" t="str">
        <f>IF(AND($AN218 = "", $AO218 = "", $AP218 = "", $AQ218 = "", $AR218 = "", $AS218 = "", $AT218 = "", $AU218 = "", $AV218 = "", $AW218 = "", $AX218 = "", $AY218 = "", $AZ218 = "", $BA218 = "", $BB218 = "",
$BD218= "", $BE218 = "", $BF218 = "", $BG218 = "", $BH218 = "", $BI218 = "", $BJ218 = "", $BK218 = "", $BL218 = "", $BM218 = "", $BN218 = "", $BO218 = "", $BP218 = "", $BQ218 = "", $BR218 = ""), "",
IF($DZ218 &lt;= Claim_for_Reimbursement_CAT!$F$24, Claim_for_Reimbursement_CAT!$H$24,
IF(AND($DZ218 &gt;= Claim_for_Reimbursement_CAT!$D$25, $DZ218 &lt;= Claim_for_Reimbursement_CAT!$F$25), Claim_for_Reimbursement_CAT!$H$25,
IF(AND($DZ218 &gt;= Claim_for_Reimbursement_CAT!$D$26, $DZ218 &lt;= Claim_for_Reimbursement_CAT!$F$26), Claim_for_Reimbursement_CAT!$H$26,
IF(AND($DZ218 &gt;= Claim_for_Reimbursement_CAT!$D$27, $DZ218 &lt;= Claim_for_Reimbursement_CAT!$F$27), Claim_for_Reimbursement_CAT!$H$27,
IF(AND($DZ218 &gt;= Claim_for_Reimbursement_CAT!$D$28, $DZ218 &lt;= Claim_for_Reimbursement_CAT!$F$28), Claim_for_Reimbursement_CAT!$H$28,
IF(AND($DZ218 &gt;= Claim_for_Reimbursement_CAT!$D$29, $DZ218 &lt;= Claim_for_Reimbursement_CAT!$F$29), Claim_for_Reimbursement_CAT!$H$29,
IF(AND($DZ218 &gt;= Claim_for_Reimbursement_CAT!$D$30, $DZ218 &lt;= Claim_for_Reimbursement_CAT!$F$30), Claim_for_Reimbursement_CAT!$H$30,
IF(AND($DZ218 &gt;= Claim_for_Reimbursement_CAT!$D$31, $DZ218 &lt;= Claim_for_Reimbursement_CAT!$F$31), Claim_for_Reimbursement_CAT!$H$31,
IF(AND($DZ218 &gt;= Claim_for_Reimbursement_CAT!$D$32, $DZ218 &lt;= Claim_for_Reimbursement_CAT!$F$32), Claim_for_Reimbursement_CAT!$H$32,
IF(AND($DZ218 &gt;= Claim_for_Reimbursement_CAT!$D$33, $DZ218 &lt;= Claim_for_Reimbursement_CAT!$F$33), Claim_for_Reimbursement_CAT!$H$33,
IF(AND($DZ218 &gt;= Claim_for_Reimbursement_CAT!$D$34, $DZ218 &lt;= Claim_for_Reimbursement_CAT!$F$34), Claim_for_Reimbursement_CAT!$H$34, Claim_for_Reimbursement_CAT!$H$35))))))))))))</f>
        <v/>
      </c>
      <c r="EG218" s="373"/>
      <c r="EH218" s="373"/>
      <c r="EI218" s="373"/>
      <c r="EJ218" s="373"/>
      <c r="EK218" s="373"/>
      <c r="EL218" s="368"/>
      <c r="EM218" s="373"/>
      <c r="EN218" s="373"/>
      <c r="ES218" s="376" t="str">
        <f t="shared" si="102"/>
        <v/>
      </c>
      <c r="ET218" s="377" t="str">
        <f t="shared" si="110"/>
        <v xml:space="preserve">    </v>
      </c>
      <c r="EU218" s="377" t="str">
        <f t="shared" si="111"/>
        <v/>
      </c>
      <c r="EV218" s="377" t="str">
        <f t="shared" si="112"/>
        <v xml:space="preserve">213   </v>
      </c>
      <c r="EW218" s="378" t="str">
        <f>IF($H218 = "", "",
IF(OR($H218 = Lists_and_controls!$AO$9, $H218 = Lists_and_controls!$AO$11, $H218 = Lists_and_controls!$AO$14, $H218 = Lists_and_controls!$AO$16), MAX(Day_30),
IF(OR($H218 = Lists_and_controls!$AO$6, $H218 = Lists_and_controls!$AO$8, $H218 = Lists_and_controls!$AO$10, $H218 = Lists_and_controls!$AO$12, $H218 = Lists_and_controls!$AO$13, $H218 = Lists_and_controls!$AO$15, $H218 = Lists_and_controls!$AO$17), MAX(Day_31),
IF($H218 = Lists_and_controls!$AO$7, IF(INDEX(Leap_Year_YN, MATCH($G218, Year_2, 0)) = 1, MAX(Day_Feb_LY), MAX(Day_Feb) )))))</f>
        <v/>
      </c>
      <c r="EX218" s="377" t="str">
        <f t="shared" si="113"/>
        <v xml:space="preserve">  </v>
      </c>
      <c r="EY218" s="378"/>
    </row>
    <row r="219" spans="1:155" s="321" customFormat="1" ht="14" hidden="1" x14ac:dyDescent="0.3">
      <c r="A219" s="367">
        <v>214</v>
      </c>
      <c r="B219" s="368"/>
      <c r="C219" s="368"/>
      <c r="D219" s="368"/>
      <c r="E219" s="368"/>
      <c r="F219" s="368"/>
      <c r="G219" s="368"/>
      <c r="H219" s="368"/>
      <c r="I219" s="368"/>
      <c r="J219" s="369" t="str">
        <f t="shared" si="90"/>
        <v/>
      </c>
      <c r="K219" s="370" t="str">
        <f t="shared" si="91"/>
        <v/>
      </c>
      <c r="L219" s="368"/>
      <c r="M219" s="368"/>
      <c r="N219" s="368"/>
      <c r="O219" s="368"/>
      <c r="P219" s="368"/>
      <c r="Q219" s="368"/>
      <c r="R219" s="368"/>
      <c r="S219" s="371" t="str">
        <f t="shared" si="103"/>
        <v/>
      </c>
      <c r="T219" s="368"/>
      <c r="U219" s="368"/>
      <c r="V219" s="372"/>
      <c r="W219" s="372"/>
      <c r="X219" s="368"/>
      <c r="Y219" s="372"/>
      <c r="Z219" s="368"/>
      <c r="AA219" s="368"/>
      <c r="AB219" s="368"/>
      <c r="AC219" s="368"/>
      <c r="AD219" s="368"/>
      <c r="AE219" s="368"/>
      <c r="AF219" s="368"/>
      <c r="AG219" s="368"/>
      <c r="AH219" s="368"/>
      <c r="AI219" s="368"/>
      <c r="AJ219" s="368"/>
      <c r="AK219" s="373"/>
      <c r="AL219" s="368"/>
      <c r="AM219" s="373"/>
      <c r="AN219" s="373"/>
      <c r="AO219" s="373"/>
      <c r="AP219" s="373"/>
      <c r="AQ219" s="373"/>
      <c r="AR219" s="373"/>
      <c r="AS219" s="373"/>
      <c r="AT219" s="373"/>
      <c r="AU219" s="373"/>
      <c r="AV219" s="373"/>
      <c r="AW219" s="373"/>
      <c r="AX219" s="373"/>
      <c r="AY219" s="373"/>
      <c r="AZ219" s="373"/>
      <c r="BA219" s="373"/>
      <c r="BB219" s="373"/>
      <c r="BC219" s="374">
        <f t="shared" si="104"/>
        <v>0</v>
      </c>
      <c r="BD219" s="373"/>
      <c r="BE219" s="373"/>
      <c r="BF219" s="373"/>
      <c r="BG219" s="373"/>
      <c r="BH219" s="373"/>
      <c r="BI219" s="373"/>
      <c r="BJ219" s="373"/>
      <c r="BK219" s="373"/>
      <c r="BL219" s="373"/>
      <c r="BM219" s="373"/>
      <c r="BN219" s="373"/>
      <c r="BO219" s="373"/>
      <c r="BP219" s="373"/>
      <c r="BQ219" s="373"/>
      <c r="BR219" s="373"/>
      <c r="BS219" s="374">
        <f t="shared" si="92"/>
        <v>0</v>
      </c>
      <c r="BT219" s="374">
        <f t="shared" si="89"/>
        <v>0</v>
      </c>
      <c r="BU219" s="374">
        <f t="shared" si="89"/>
        <v>0</v>
      </c>
      <c r="BV219" s="374">
        <f t="shared" si="89"/>
        <v>0</v>
      </c>
      <c r="BW219" s="374">
        <f t="shared" si="89"/>
        <v>0</v>
      </c>
      <c r="BX219" s="374">
        <f t="shared" si="89"/>
        <v>0</v>
      </c>
      <c r="BY219" s="374">
        <f t="shared" si="88"/>
        <v>0</v>
      </c>
      <c r="BZ219" s="374">
        <f t="shared" si="88"/>
        <v>0</v>
      </c>
      <c r="CA219" s="374">
        <f t="shared" si="88"/>
        <v>0</v>
      </c>
      <c r="CB219" s="374">
        <f t="shared" si="88"/>
        <v>0</v>
      </c>
      <c r="CC219" s="374">
        <f t="shared" si="88"/>
        <v>0</v>
      </c>
      <c r="CD219" s="374">
        <f t="shared" si="86"/>
        <v>0</v>
      </c>
      <c r="CE219" s="374">
        <f t="shared" si="86"/>
        <v>0</v>
      </c>
      <c r="CF219" s="374">
        <f t="shared" si="86"/>
        <v>0</v>
      </c>
      <c r="CG219" s="374">
        <f t="shared" si="86"/>
        <v>0</v>
      </c>
      <c r="CH219" s="374">
        <f t="shared" si="86"/>
        <v>0</v>
      </c>
      <c r="CI219" s="374">
        <f t="shared" si="86"/>
        <v>0</v>
      </c>
      <c r="CJ219" s="368"/>
      <c r="CK219" s="368"/>
      <c r="CL219" s="373"/>
      <c r="CM219" s="375"/>
      <c r="CN219" s="371" t="s">
        <v>176</v>
      </c>
      <c r="CO219" s="373"/>
      <c r="CP219" s="373"/>
      <c r="CQ219" s="374">
        <f t="shared" si="93"/>
        <v>0</v>
      </c>
      <c r="CR219" s="373"/>
      <c r="CS219" s="373"/>
      <c r="CT219" s="374">
        <f t="shared" si="94"/>
        <v>0</v>
      </c>
      <c r="CU219" s="375"/>
      <c r="CV219" s="368"/>
      <c r="CW219" s="368"/>
      <c r="CX219" s="368"/>
      <c r="CY219" s="368"/>
      <c r="CZ219" s="368"/>
      <c r="DA219" s="368"/>
      <c r="DB219" s="368"/>
      <c r="DC219" s="368"/>
      <c r="DD219" s="368"/>
      <c r="DE219" s="368"/>
      <c r="DF219" s="368"/>
      <c r="DG219" s="375"/>
      <c r="DH219" s="371" t="s">
        <v>176</v>
      </c>
      <c r="DI219" s="373"/>
      <c r="DJ219" s="373"/>
      <c r="DK219" s="374">
        <f t="shared" si="114"/>
        <v>0</v>
      </c>
      <c r="DL219" s="373"/>
      <c r="DM219" s="373"/>
      <c r="DN219" s="374">
        <f t="shared" si="95"/>
        <v>0</v>
      </c>
      <c r="DO219" s="368"/>
      <c r="DP219" s="371" t="str">
        <f t="shared" si="105"/>
        <v/>
      </c>
      <c r="DQ219" s="374">
        <f t="shared" si="106"/>
        <v>0</v>
      </c>
      <c r="DR219" s="374">
        <f t="shared" si="96"/>
        <v>0</v>
      </c>
      <c r="DS219" s="374">
        <f t="shared" si="97"/>
        <v>0</v>
      </c>
      <c r="DT219" s="374">
        <f t="shared" si="107"/>
        <v>0</v>
      </c>
      <c r="DU219" s="374">
        <f t="shared" si="108"/>
        <v>0</v>
      </c>
      <c r="DV219" s="374">
        <f>Deduct_dependent * COUNTIFS(Part_8!$A:$A, $EV219)</f>
        <v>0</v>
      </c>
      <c r="DW219" s="374">
        <f t="shared" si="98"/>
        <v>0</v>
      </c>
      <c r="DX219" s="374">
        <f t="shared" si="99"/>
        <v>0</v>
      </c>
      <c r="DY219" s="374">
        <f t="shared" si="100"/>
        <v>0</v>
      </c>
      <c r="DZ219" s="374">
        <f t="shared" si="101"/>
        <v>0</v>
      </c>
      <c r="EA219" s="373"/>
      <c r="EB219" s="373"/>
      <c r="EC219" s="373"/>
      <c r="ED219" s="374" t="str">
        <f t="shared" si="109"/>
        <v/>
      </c>
      <c r="EE219" s="374"/>
      <c r="EF219" s="374" t="str">
        <f>IF(AND($AN219 = "", $AO219 = "", $AP219 = "", $AQ219 = "", $AR219 = "", $AS219 = "", $AT219 = "", $AU219 = "", $AV219 = "", $AW219 = "", $AX219 = "", $AY219 = "", $AZ219 = "", $BA219 = "", $BB219 = "",
$BD219= "", $BE219 = "", $BF219 = "", $BG219 = "", $BH219 = "", $BI219 = "", $BJ219 = "", $BK219 = "", $BL219 = "", $BM219 = "", $BN219 = "", $BO219 = "", $BP219 = "", $BQ219 = "", $BR219 = ""), "",
IF($DZ219 &lt;= Claim_for_Reimbursement_CAT!$F$24, Claim_for_Reimbursement_CAT!$H$24,
IF(AND($DZ219 &gt;= Claim_for_Reimbursement_CAT!$D$25, $DZ219 &lt;= Claim_for_Reimbursement_CAT!$F$25), Claim_for_Reimbursement_CAT!$H$25,
IF(AND($DZ219 &gt;= Claim_for_Reimbursement_CAT!$D$26, $DZ219 &lt;= Claim_for_Reimbursement_CAT!$F$26), Claim_for_Reimbursement_CAT!$H$26,
IF(AND($DZ219 &gt;= Claim_for_Reimbursement_CAT!$D$27, $DZ219 &lt;= Claim_for_Reimbursement_CAT!$F$27), Claim_for_Reimbursement_CAT!$H$27,
IF(AND($DZ219 &gt;= Claim_for_Reimbursement_CAT!$D$28, $DZ219 &lt;= Claim_for_Reimbursement_CAT!$F$28), Claim_for_Reimbursement_CAT!$H$28,
IF(AND($DZ219 &gt;= Claim_for_Reimbursement_CAT!$D$29, $DZ219 &lt;= Claim_for_Reimbursement_CAT!$F$29), Claim_for_Reimbursement_CAT!$H$29,
IF(AND($DZ219 &gt;= Claim_for_Reimbursement_CAT!$D$30, $DZ219 &lt;= Claim_for_Reimbursement_CAT!$F$30), Claim_for_Reimbursement_CAT!$H$30,
IF(AND($DZ219 &gt;= Claim_for_Reimbursement_CAT!$D$31, $DZ219 &lt;= Claim_for_Reimbursement_CAT!$F$31), Claim_for_Reimbursement_CAT!$H$31,
IF(AND($DZ219 &gt;= Claim_for_Reimbursement_CAT!$D$32, $DZ219 &lt;= Claim_for_Reimbursement_CAT!$F$32), Claim_for_Reimbursement_CAT!$H$32,
IF(AND($DZ219 &gt;= Claim_for_Reimbursement_CAT!$D$33, $DZ219 &lt;= Claim_for_Reimbursement_CAT!$F$33), Claim_for_Reimbursement_CAT!$H$33,
IF(AND($DZ219 &gt;= Claim_for_Reimbursement_CAT!$D$34, $DZ219 &lt;= Claim_for_Reimbursement_CAT!$F$34), Claim_for_Reimbursement_CAT!$H$34, Claim_for_Reimbursement_CAT!$H$35))))))))))))</f>
        <v/>
      </c>
      <c r="EG219" s="373"/>
      <c r="EH219" s="373"/>
      <c r="EI219" s="373"/>
      <c r="EJ219" s="373"/>
      <c r="EK219" s="373"/>
      <c r="EL219" s="368"/>
      <c r="EM219" s="373"/>
      <c r="EN219" s="373"/>
      <c r="ES219" s="376" t="str">
        <f t="shared" si="102"/>
        <v/>
      </c>
      <c r="ET219" s="377" t="str">
        <f t="shared" si="110"/>
        <v xml:space="preserve">    </v>
      </c>
      <c r="EU219" s="377" t="str">
        <f t="shared" si="111"/>
        <v/>
      </c>
      <c r="EV219" s="377" t="str">
        <f t="shared" si="112"/>
        <v xml:space="preserve">214   </v>
      </c>
      <c r="EW219" s="378" t="str">
        <f>IF($H219 = "", "",
IF(OR($H219 = Lists_and_controls!$AO$9, $H219 = Lists_and_controls!$AO$11, $H219 = Lists_and_controls!$AO$14, $H219 = Lists_and_controls!$AO$16), MAX(Day_30),
IF(OR($H219 = Lists_and_controls!$AO$6, $H219 = Lists_and_controls!$AO$8, $H219 = Lists_and_controls!$AO$10, $H219 = Lists_and_controls!$AO$12, $H219 = Lists_and_controls!$AO$13, $H219 = Lists_and_controls!$AO$15, $H219 = Lists_and_controls!$AO$17), MAX(Day_31),
IF($H219 = Lists_and_controls!$AO$7, IF(INDEX(Leap_Year_YN, MATCH($G219, Year_2, 0)) = 1, MAX(Day_Feb_LY), MAX(Day_Feb) )))))</f>
        <v/>
      </c>
      <c r="EX219" s="377" t="str">
        <f t="shared" si="113"/>
        <v xml:space="preserve">  </v>
      </c>
      <c r="EY219" s="378"/>
    </row>
    <row r="220" spans="1:155" s="321" customFormat="1" ht="14" hidden="1" x14ac:dyDescent="0.3">
      <c r="A220" s="367">
        <v>215</v>
      </c>
      <c r="B220" s="368"/>
      <c r="C220" s="368"/>
      <c r="D220" s="368"/>
      <c r="E220" s="368"/>
      <c r="F220" s="368"/>
      <c r="G220" s="368"/>
      <c r="H220" s="368"/>
      <c r="I220" s="368"/>
      <c r="J220" s="369" t="str">
        <f t="shared" si="90"/>
        <v/>
      </c>
      <c r="K220" s="370" t="str">
        <f t="shared" si="91"/>
        <v/>
      </c>
      <c r="L220" s="368"/>
      <c r="M220" s="368"/>
      <c r="N220" s="368"/>
      <c r="O220" s="368"/>
      <c r="P220" s="368"/>
      <c r="Q220" s="368"/>
      <c r="R220" s="368"/>
      <c r="S220" s="371" t="str">
        <f t="shared" si="103"/>
        <v/>
      </c>
      <c r="T220" s="368"/>
      <c r="U220" s="368"/>
      <c r="V220" s="372"/>
      <c r="W220" s="372"/>
      <c r="X220" s="368"/>
      <c r="Y220" s="372"/>
      <c r="Z220" s="368"/>
      <c r="AA220" s="368"/>
      <c r="AB220" s="368"/>
      <c r="AC220" s="368"/>
      <c r="AD220" s="368"/>
      <c r="AE220" s="368"/>
      <c r="AF220" s="368"/>
      <c r="AG220" s="368"/>
      <c r="AH220" s="368"/>
      <c r="AI220" s="368"/>
      <c r="AJ220" s="368"/>
      <c r="AK220" s="373"/>
      <c r="AL220" s="368"/>
      <c r="AM220" s="373"/>
      <c r="AN220" s="373"/>
      <c r="AO220" s="373"/>
      <c r="AP220" s="373"/>
      <c r="AQ220" s="373"/>
      <c r="AR220" s="373"/>
      <c r="AS220" s="373"/>
      <c r="AT220" s="373"/>
      <c r="AU220" s="373"/>
      <c r="AV220" s="373"/>
      <c r="AW220" s="373"/>
      <c r="AX220" s="373"/>
      <c r="AY220" s="373"/>
      <c r="AZ220" s="373"/>
      <c r="BA220" s="373"/>
      <c r="BB220" s="373"/>
      <c r="BC220" s="374">
        <f t="shared" si="104"/>
        <v>0</v>
      </c>
      <c r="BD220" s="373"/>
      <c r="BE220" s="373"/>
      <c r="BF220" s="373"/>
      <c r="BG220" s="373"/>
      <c r="BH220" s="373"/>
      <c r="BI220" s="373"/>
      <c r="BJ220" s="373"/>
      <c r="BK220" s="373"/>
      <c r="BL220" s="373"/>
      <c r="BM220" s="373"/>
      <c r="BN220" s="373"/>
      <c r="BO220" s="373"/>
      <c r="BP220" s="373"/>
      <c r="BQ220" s="373"/>
      <c r="BR220" s="373"/>
      <c r="BS220" s="374">
        <f t="shared" si="92"/>
        <v>0</v>
      </c>
      <c r="BT220" s="374">
        <f t="shared" si="89"/>
        <v>0</v>
      </c>
      <c r="BU220" s="374">
        <f t="shared" si="89"/>
        <v>0</v>
      </c>
      <c r="BV220" s="374">
        <f t="shared" si="89"/>
        <v>0</v>
      </c>
      <c r="BW220" s="374">
        <f t="shared" si="89"/>
        <v>0</v>
      </c>
      <c r="BX220" s="374">
        <f t="shared" si="89"/>
        <v>0</v>
      </c>
      <c r="BY220" s="374">
        <f t="shared" si="88"/>
        <v>0</v>
      </c>
      <c r="BZ220" s="374">
        <f t="shared" si="88"/>
        <v>0</v>
      </c>
      <c r="CA220" s="374">
        <f t="shared" si="88"/>
        <v>0</v>
      </c>
      <c r="CB220" s="374">
        <f t="shared" si="88"/>
        <v>0</v>
      </c>
      <c r="CC220" s="374">
        <f t="shared" si="88"/>
        <v>0</v>
      </c>
      <c r="CD220" s="374">
        <f t="shared" si="86"/>
        <v>0</v>
      </c>
      <c r="CE220" s="374">
        <f t="shared" si="86"/>
        <v>0</v>
      </c>
      <c r="CF220" s="374">
        <f t="shared" si="86"/>
        <v>0</v>
      </c>
      <c r="CG220" s="374">
        <f t="shared" si="86"/>
        <v>0</v>
      </c>
      <c r="CH220" s="374">
        <f t="shared" si="86"/>
        <v>0</v>
      </c>
      <c r="CI220" s="374">
        <f t="shared" si="86"/>
        <v>0</v>
      </c>
      <c r="CJ220" s="368"/>
      <c r="CK220" s="368"/>
      <c r="CL220" s="373"/>
      <c r="CM220" s="375"/>
      <c r="CN220" s="371" t="s">
        <v>176</v>
      </c>
      <c r="CO220" s="373"/>
      <c r="CP220" s="373"/>
      <c r="CQ220" s="374">
        <f t="shared" si="93"/>
        <v>0</v>
      </c>
      <c r="CR220" s="373"/>
      <c r="CS220" s="373"/>
      <c r="CT220" s="374">
        <f t="shared" si="94"/>
        <v>0</v>
      </c>
      <c r="CU220" s="375"/>
      <c r="CV220" s="368"/>
      <c r="CW220" s="368"/>
      <c r="CX220" s="368"/>
      <c r="CY220" s="368"/>
      <c r="CZ220" s="368"/>
      <c r="DA220" s="368"/>
      <c r="DB220" s="368"/>
      <c r="DC220" s="368"/>
      <c r="DD220" s="368"/>
      <c r="DE220" s="368"/>
      <c r="DF220" s="368"/>
      <c r="DG220" s="375"/>
      <c r="DH220" s="371" t="s">
        <v>176</v>
      </c>
      <c r="DI220" s="373"/>
      <c r="DJ220" s="373"/>
      <c r="DK220" s="374">
        <f t="shared" si="114"/>
        <v>0</v>
      </c>
      <c r="DL220" s="373"/>
      <c r="DM220" s="373"/>
      <c r="DN220" s="374">
        <f t="shared" si="95"/>
        <v>0</v>
      </c>
      <c r="DO220" s="368"/>
      <c r="DP220" s="371" t="str">
        <f t="shared" si="105"/>
        <v/>
      </c>
      <c r="DQ220" s="374">
        <f t="shared" si="106"/>
        <v>0</v>
      </c>
      <c r="DR220" s="374">
        <f t="shared" si="96"/>
        <v>0</v>
      </c>
      <c r="DS220" s="374">
        <f t="shared" si="97"/>
        <v>0</v>
      </c>
      <c r="DT220" s="374">
        <f t="shared" si="107"/>
        <v>0</v>
      </c>
      <c r="DU220" s="374">
        <f t="shared" si="108"/>
        <v>0</v>
      </c>
      <c r="DV220" s="374">
        <f>Deduct_dependent * COUNTIFS(Part_8!$A:$A, $EV220)</f>
        <v>0</v>
      </c>
      <c r="DW220" s="374">
        <f t="shared" si="98"/>
        <v>0</v>
      </c>
      <c r="DX220" s="374">
        <f t="shared" si="99"/>
        <v>0</v>
      </c>
      <c r="DY220" s="374">
        <f t="shared" si="100"/>
        <v>0</v>
      </c>
      <c r="DZ220" s="374">
        <f t="shared" si="101"/>
        <v>0</v>
      </c>
      <c r="EA220" s="373"/>
      <c r="EB220" s="373"/>
      <c r="EC220" s="373"/>
      <c r="ED220" s="374" t="str">
        <f t="shared" si="109"/>
        <v/>
      </c>
      <c r="EE220" s="374"/>
      <c r="EF220" s="374" t="str">
        <f>IF(AND($AN220 = "", $AO220 = "", $AP220 = "", $AQ220 = "", $AR220 = "", $AS220 = "", $AT220 = "", $AU220 = "", $AV220 = "", $AW220 = "", $AX220 = "", $AY220 = "", $AZ220 = "", $BA220 = "", $BB220 = "",
$BD220= "", $BE220 = "", $BF220 = "", $BG220 = "", $BH220 = "", $BI220 = "", $BJ220 = "", $BK220 = "", $BL220 = "", $BM220 = "", $BN220 = "", $BO220 = "", $BP220 = "", $BQ220 = "", $BR220 = ""), "",
IF($DZ220 &lt;= Claim_for_Reimbursement_CAT!$F$24, Claim_for_Reimbursement_CAT!$H$24,
IF(AND($DZ220 &gt;= Claim_for_Reimbursement_CAT!$D$25, $DZ220 &lt;= Claim_for_Reimbursement_CAT!$F$25), Claim_for_Reimbursement_CAT!$H$25,
IF(AND($DZ220 &gt;= Claim_for_Reimbursement_CAT!$D$26, $DZ220 &lt;= Claim_for_Reimbursement_CAT!$F$26), Claim_for_Reimbursement_CAT!$H$26,
IF(AND($DZ220 &gt;= Claim_for_Reimbursement_CAT!$D$27, $DZ220 &lt;= Claim_for_Reimbursement_CAT!$F$27), Claim_for_Reimbursement_CAT!$H$27,
IF(AND($DZ220 &gt;= Claim_for_Reimbursement_CAT!$D$28, $DZ220 &lt;= Claim_for_Reimbursement_CAT!$F$28), Claim_for_Reimbursement_CAT!$H$28,
IF(AND($DZ220 &gt;= Claim_for_Reimbursement_CAT!$D$29, $DZ220 &lt;= Claim_for_Reimbursement_CAT!$F$29), Claim_for_Reimbursement_CAT!$H$29,
IF(AND($DZ220 &gt;= Claim_for_Reimbursement_CAT!$D$30, $DZ220 &lt;= Claim_for_Reimbursement_CAT!$F$30), Claim_for_Reimbursement_CAT!$H$30,
IF(AND($DZ220 &gt;= Claim_for_Reimbursement_CAT!$D$31, $DZ220 &lt;= Claim_for_Reimbursement_CAT!$F$31), Claim_for_Reimbursement_CAT!$H$31,
IF(AND($DZ220 &gt;= Claim_for_Reimbursement_CAT!$D$32, $DZ220 &lt;= Claim_for_Reimbursement_CAT!$F$32), Claim_for_Reimbursement_CAT!$H$32,
IF(AND($DZ220 &gt;= Claim_for_Reimbursement_CAT!$D$33, $DZ220 &lt;= Claim_for_Reimbursement_CAT!$F$33), Claim_for_Reimbursement_CAT!$H$33,
IF(AND($DZ220 &gt;= Claim_for_Reimbursement_CAT!$D$34, $DZ220 &lt;= Claim_for_Reimbursement_CAT!$F$34), Claim_for_Reimbursement_CAT!$H$34, Claim_for_Reimbursement_CAT!$H$35))))))))))))</f>
        <v/>
      </c>
      <c r="EG220" s="373"/>
      <c r="EH220" s="373"/>
      <c r="EI220" s="373"/>
      <c r="EJ220" s="373"/>
      <c r="EK220" s="373"/>
      <c r="EL220" s="368"/>
      <c r="EM220" s="373"/>
      <c r="EN220" s="373"/>
      <c r="ES220" s="376" t="str">
        <f t="shared" si="102"/>
        <v/>
      </c>
      <c r="ET220" s="377" t="str">
        <f t="shared" si="110"/>
        <v xml:space="preserve">    </v>
      </c>
      <c r="EU220" s="377" t="str">
        <f t="shared" si="111"/>
        <v/>
      </c>
      <c r="EV220" s="377" t="str">
        <f t="shared" si="112"/>
        <v xml:space="preserve">215   </v>
      </c>
      <c r="EW220" s="378" t="str">
        <f>IF($H220 = "", "",
IF(OR($H220 = Lists_and_controls!$AO$9, $H220 = Lists_and_controls!$AO$11, $H220 = Lists_and_controls!$AO$14, $H220 = Lists_and_controls!$AO$16), MAX(Day_30),
IF(OR($H220 = Lists_and_controls!$AO$6, $H220 = Lists_and_controls!$AO$8, $H220 = Lists_and_controls!$AO$10, $H220 = Lists_and_controls!$AO$12, $H220 = Lists_and_controls!$AO$13, $H220 = Lists_and_controls!$AO$15, $H220 = Lists_and_controls!$AO$17), MAX(Day_31),
IF($H220 = Lists_and_controls!$AO$7, IF(INDEX(Leap_Year_YN, MATCH($G220, Year_2, 0)) = 1, MAX(Day_Feb_LY), MAX(Day_Feb) )))))</f>
        <v/>
      </c>
      <c r="EX220" s="377" t="str">
        <f t="shared" si="113"/>
        <v xml:space="preserve">  </v>
      </c>
      <c r="EY220" s="378"/>
    </row>
    <row r="221" spans="1:155" s="321" customFormat="1" ht="14" hidden="1" x14ac:dyDescent="0.3">
      <c r="A221" s="367">
        <v>216</v>
      </c>
      <c r="B221" s="368"/>
      <c r="C221" s="368"/>
      <c r="D221" s="368"/>
      <c r="E221" s="368"/>
      <c r="F221" s="368"/>
      <c r="G221" s="368"/>
      <c r="H221" s="368"/>
      <c r="I221" s="368"/>
      <c r="J221" s="369" t="str">
        <f t="shared" si="90"/>
        <v/>
      </c>
      <c r="K221" s="370" t="str">
        <f t="shared" si="91"/>
        <v/>
      </c>
      <c r="L221" s="368"/>
      <c r="M221" s="368"/>
      <c r="N221" s="368"/>
      <c r="O221" s="368"/>
      <c r="P221" s="368"/>
      <c r="Q221" s="368"/>
      <c r="R221" s="368"/>
      <c r="S221" s="371" t="str">
        <f t="shared" si="103"/>
        <v/>
      </c>
      <c r="T221" s="368"/>
      <c r="U221" s="368"/>
      <c r="V221" s="372"/>
      <c r="W221" s="372"/>
      <c r="X221" s="368"/>
      <c r="Y221" s="372"/>
      <c r="Z221" s="368"/>
      <c r="AA221" s="368"/>
      <c r="AB221" s="368"/>
      <c r="AC221" s="368"/>
      <c r="AD221" s="368"/>
      <c r="AE221" s="368"/>
      <c r="AF221" s="368"/>
      <c r="AG221" s="368"/>
      <c r="AH221" s="368"/>
      <c r="AI221" s="368"/>
      <c r="AJ221" s="368"/>
      <c r="AK221" s="373"/>
      <c r="AL221" s="368"/>
      <c r="AM221" s="373"/>
      <c r="AN221" s="373"/>
      <c r="AO221" s="373"/>
      <c r="AP221" s="373"/>
      <c r="AQ221" s="373"/>
      <c r="AR221" s="373"/>
      <c r="AS221" s="373"/>
      <c r="AT221" s="373"/>
      <c r="AU221" s="373"/>
      <c r="AV221" s="373"/>
      <c r="AW221" s="373"/>
      <c r="AX221" s="373"/>
      <c r="AY221" s="373"/>
      <c r="AZ221" s="373"/>
      <c r="BA221" s="373"/>
      <c r="BB221" s="373"/>
      <c r="BC221" s="374">
        <f t="shared" si="104"/>
        <v>0</v>
      </c>
      <c r="BD221" s="373"/>
      <c r="BE221" s="373"/>
      <c r="BF221" s="373"/>
      <c r="BG221" s="373"/>
      <c r="BH221" s="373"/>
      <c r="BI221" s="373"/>
      <c r="BJ221" s="373"/>
      <c r="BK221" s="373"/>
      <c r="BL221" s="373"/>
      <c r="BM221" s="373"/>
      <c r="BN221" s="373"/>
      <c r="BO221" s="373"/>
      <c r="BP221" s="373"/>
      <c r="BQ221" s="373"/>
      <c r="BR221" s="373"/>
      <c r="BS221" s="374">
        <f t="shared" si="92"/>
        <v>0</v>
      </c>
      <c r="BT221" s="374">
        <f t="shared" si="89"/>
        <v>0</v>
      </c>
      <c r="BU221" s="374">
        <f t="shared" si="89"/>
        <v>0</v>
      </c>
      <c r="BV221" s="374">
        <f t="shared" si="89"/>
        <v>0</v>
      </c>
      <c r="BW221" s="374">
        <f t="shared" si="89"/>
        <v>0</v>
      </c>
      <c r="BX221" s="374">
        <f t="shared" si="89"/>
        <v>0</v>
      </c>
      <c r="BY221" s="374">
        <f t="shared" si="88"/>
        <v>0</v>
      </c>
      <c r="BZ221" s="374">
        <f t="shared" si="88"/>
        <v>0</v>
      </c>
      <c r="CA221" s="374">
        <f t="shared" si="88"/>
        <v>0</v>
      </c>
      <c r="CB221" s="374">
        <f t="shared" si="88"/>
        <v>0</v>
      </c>
      <c r="CC221" s="374">
        <f t="shared" si="88"/>
        <v>0</v>
      </c>
      <c r="CD221" s="374">
        <f t="shared" si="86"/>
        <v>0</v>
      </c>
      <c r="CE221" s="374">
        <f t="shared" si="86"/>
        <v>0</v>
      </c>
      <c r="CF221" s="374">
        <f t="shared" si="86"/>
        <v>0</v>
      </c>
      <c r="CG221" s="374">
        <f t="shared" ref="CG221:CI284" si="115" xml:space="preserve"> BA221 + BQ221</f>
        <v>0</v>
      </c>
      <c r="CH221" s="374">
        <f t="shared" si="115"/>
        <v>0</v>
      </c>
      <c r="CI221" s="374">
        <f t="shared" si="115"/>
        <v>0</v>
      </c>
      <c r="CJ221" s="368"/>
      <c r="CK221" s="368"/>
      <c r="CL221" s="373"/>
      <c r="CM221" s="375"/>
      <c r="CN221" s="371" t="s">
        <v>176</v>
      </c>
      <c r="CO221" s="373"/>
      <c r="CP221" s="373"/>
      <c r="CQ221" s="374">
        <f t="shared" si="93"/>
        <v>0</v>
      </c>
      <c r="CR221" s="373"/>
      <c r="CS221" s="373"/>
      <c r="CT221" s="374">
        <f t="shared" si="94"/>
        <v>0</v>
      </c>
      <c r="CU221" s="375"/>
      <c r="CV221" s="368"/>
      <c r="CW221" s="368"/>
      <c r="CX221" s="368"/>
      <c r="CY221" s="368"/>
      <c r="CZ221" s="368"/>
      <c r="DA221" s="368"/>
      <c r="DB221" s="368"/>
      <c r="DC221" s="368"/>
      <c r="DD221" s="368"/>
      <c r="DE221" s="368"/>
      <c r="DF221" s="368"/>
      <c r="DG221" s="375"/>
      <c r="DH221" s="371" t="s">
        <v>176</v>
      </c>
      <c r="DI221" s="373"/>
      <c r="DJ221" s="373"/>
      <c r="DK221" s="374">
        <f t="shared" si="114"/>
        <v>0</v>
      </c>
      <c r="DL221" s="373"/>
      <c r="DM221" s="373"/>
      <c r="DN221" s="374">
        <f t="shared" si="95"/>
        <v>0</v>
      </c>
      <c r="DO221" s="368"/>
      <c r="DP221" s="371" t="str">
        <f t="shared" si="105"/>
        <v/>
      </c>
      <c r="DQ221" s="374">
        <f t="shared" si="106"/>
        <v>0</v>
      </c>
      <c r="DR221" s="374">
        <f t="shared" si="96"/>
        <v>0</v>
      </c>
      <c r="DS221" s="374">
        <f t="shared" si="97"/>
        <v>0</v>
      </c>
      <c r="DT221" s="374">
        <f t="shared" si="107"/>
        <v>0</v>
      </c>
      <c r="DU221" s="374">
        <f t="shared" si="108"/>
        <v>0</v>
      </c>
      <c r="DV221" s="374">
        <f>Deduct_dependent * COUNTIFS(Part_8!$A:$A, $EV221)</f>
        <v>0</v>
      </c>
      <c r="DW221" s="374">
        <f t="shared" si="98"/>
        <v>0</v>
      </c>
      <c r="DX221" s="374">
        <f t="shared" si="99"/>
        <v>0</v>
      </c>
      <c r="DY221" s="374">
        <f t="shared" si="100"/>
        <v>0</v>
      </c>
      <c r="DZ221" s="374">
        <f t="shared" si="101"/>
        <v>0</v>
      </c>
      <c r="EA221" s="373"/>
      <c r="EB221" s="373"/>
      <c r="EC221" s="373"/>
      <c r="ED221" s="374" t="str">
        <f t="shared" si="109"/>
        <v/>
      </c>
      <c r="EE221" s="374"/>
      <c r="EF221" s="374" t="str">
        <f>IF(AND($AN221 = "", $AO221 = "", $AP221 = "", $AQ221 = "", $AR221 = "", $AS221 = "", $AT221 = "", $AU221 = "", $AV221 = "", $AW221 = "", $AX221 = "", $AY221 = "", $AZ221 = "", $BA221 = "", $BB221 = "",
$BD221= "", $BE221 = "", $BF221 = "", $BG221 = "", $BH221 = "", $BI221 = "", $BJ221 = "", $BK221 = "", $BL221 = "", $BM221 = "", $BN221 = "", $BO221 = "", $BP221 = "", $BQ221 = "", $BR221 = ""), "",
IF($DZ221 &lt;= Claim_for_Reimbursement_CAT!$F$24, Claim_for_Reimbursement_CAT!$H$24,
IF(AND($DZ221 &gt;= Claim_for_Reimbursement_CAT!$D$25, $DZ221 &lt;= Claim_for_Reimbursement_CAT!$F$25), Claim_for_Reimbursement_CAT!$H$25,
IF(AND($DZ221 &gt;= Claim_for_Reimbursement_CAT!$D$26, $DZ221 &lt;= Claim_for_Reimbursement_CAT!$F$26), Claim_for_Reimbursement_CAT!$H$26,
IF(AND($DZ221 &gt;= Claim_for_Reimbursement_CAT!$D$27, $DZ221 &lt;= Claim_for_Reimbursement_CAT!$F$27), Claim_for_Reimbursement_CAT!$H$27,
IF(AND($DZ221 &gt;= Claim_for_Reimbursement_CAT!$D$28, $DZ221 &lt;= Claim_for_Reimbursement_CAT!$F$28), Claim_for_Reimbursement_CAT!$H$28,
IF(AND($DZ221 &gt;= Claim_for_Reimbursement_CAT!$D$29, $DZ221 &lt;= Claim_for_Reimbursement_CAT!$F$29), Claim_for_Reimbursement_CAT!$H$29,
IF(AND($DZ221 &gt;= Claim_for_Reimbursement_CAT!$D$30, $DZ221 &lt;= Claim_for_Reimbursement_CAT!$F$30), Claim_for_Reimbursement_CAT!$H$30,
IF(AND($DZ221 &gt;= Claim_for_Reimbursement_CAT!$D$31, $DZ221 &lt;= Claim_for_Reimbursement_CAT!$F$31), Claim_for_Reimbursement_CAT!$H$31,
IF(AND($DZ221 &gt;= Claim_for_Reimbursement_CAT!$D$32, $DZ221 &lt;= Claim_for_Reimbursement_CAT!$F$32), Claim_for_Reimbursement_CAT!$H$32,
IF(AND($DZ221 &gt;= Claim_for_Reimbursement_CAT!$D$33, $DZ221 &lt;= Claim_for_Reimbursement_CAT!$F$33), Claim_for_Reimbursement_CAT!$H$33,
IF(AND($DZ221 &gt;= Claim_for_Reimbursement_CAT!$D$34, $DZ221 &lt;= Claim_for_Reimbursement_CAT!$F$34), Claim_for_Reimbursement_CAT!$H$34, Claim_for_Reimbursement_CAT!$H$35))))))))))))</f>
        <v/>
      </c>
      <c r="EG221" s="373"/>
      <c r="EH221" s="373"/>
      <c r="EI221" s="373"/>
      <c r="EJ221" s="373"/>
      <c r="EK221" s="373"/>
      <c r="EL221" s="368"/>
      <c r="EM221" s="373"/>
      <c r="EN221" s="373"/>
      <c r="ES221" s="376" t="str">
        <f t="shared" si="102"/>
        <v/>
      </c>
      <c r="ET221" s="377" t="str">
        <f t="shared" si="110"/>
        <v xml:space="preserve">    </v>
      </c>
      <c r="EU221" s="377" t="str">
        <f t="shared" si="111"/>
        <v/>
      </c>
      <c r="EV221" s="377" t="str">
        <f t="shared" si="112"/>
        <v xml:space="preserve">216   </v>
      </c>
      <c r="EW221" s="378" t="str">
        <f>IF($H221 = "", "",
IF(OR($H221 = Lists_and_controls!$AO$9, $H221 = Lists_and_controls!$AO$11, $H221 = Lists_and_controls!$AO$14, $H221 = Lists_and_controls!$AO$16), MAX(Day_30),
IF(OR($H221 = Lists_and_controls!$AO$6, $H221 = Lists_and_controls!$AO$8, $H221 = Lists_and_controls!$AO$10, $H221 = Lists_and_controls!$AO$12, $H221 = Lists_and_controls!$AO$13, $H221 = Lists_and_controls!$AO$15, $H221 = Lists_and_controls!$AO$17), MAX(Day_31),
IF($H221 = Lists_and_controls!$AO$7, IF(INDEX(Leap_Year_YN, MATCH($G221, Year_2, 0)) = 1, MAX(Day_Feb_LY), MAX(Day_Feb) )))))</f>
        <v/>
      </c>
      <c r="EX221" s="377" t="str">
        <f t="shared" si="113"/>
        <v xml:space="preserve">  </v>
      </c>
      <c r="EY221" s="378"/>
    </row>
    <row r="222" spans="1:155" s="321" customFormat="1" ht="14" hidden="1" x14ac:dyDescent="0.3">
      <c r="A222" s="367">
        <v>217</v>
      </c>
      <c r="B222" s="368"/>
      <c r="C222" s="368"/>
      <c r="D222" s="368"/>
      <c r="E222" s="368"/>
      <c r="F222" s="368"/>
      <c r="G222" s="368"/>
      <c r="H222" s="368"/>
      <c r="I222" s="368"/>
      <c r="J222" s="369" t="str">
        <f t="shared" si="90"/>
        <v/>
      </c>
      <c r="K222" s="370" t="str">
        <f t="shared" si="91"/>
        <v/>
      </c>
      <c r="L222" s="368"/>
      <c r="M222" s="368"/>
      <c r="N222" s="368"/>
      <c r="O222" s="368"/>
      <c r="P222" s="368"/>
      <c r="Q222" s="368"/>
      <c r="R222" s="368"/>
      <c r="S222" s="371" t="str">
        <f t="shared" si="103"/>
        <v/>
      </c>
      <c r="T222" s="368"/>
      <c r="U222" s="368"/>
      <c r="V222" s="372"/>
      <c r="W222" s="372"/>
      <c r="X222" s="368"/>
      <c r="Y222" s="372"/>
      <c r="Z222" s="368"/>
      <c r="AA222" s="368"/>
      <c r="AB222" s="368"/>
      <c r="AC222" s="368"/>
      <c r="AD222" s="368"/>
      <c r="AE222" s="368"/>
      <c r="AF222" s="368"/>
      <c r="AG222" s="368"/>
      <c r="AH222" s="368"/>
      <c r="AI222" s="368"/>
      <c r="AJ222" s="368"/>
      <c r="AK222" s="373"/>
      <c r="AL222" s="368"/>
      <c r="AM222" s="373"/>
      <c r="AN222" s="373"/>
      <c r="AO222" s="373"/>
      <c r="AP222" s="373"/>
      <c r="AQ222" s="373"/>
      <c r="AR222" s="373"/>
      <c r="AS222" s="373"/>
      <c r="AT222" s="373"/>
      <c r="AU222" s="373"/>
      <c r="AV222" s="373"/>
      <c r="AW222" s="373"/>
      <c r="AX222" s="373"/>
      <c r="AY222" s="373"/>
      <c r="AZ222" s="373"/>
      <c r="BA222" s="373"/>
      <c r="BB222" s="373"/>
      <c r="BC222" s="374">
        <f t="shared" si="104"/>
        <v>0</v>
      </c>
      <c r="BD222" s="373"/>
      <c r="BE222" s="373"/>
      <c r="BF222" s="373"/>
      <c r="BG222" s="373"/>
      <c r="BH222" s="373"/>
      <c r="BI222" s="373"/>
      <c r="BJ222" s="373"/>
      <c r="BK222" s="373"/>
      <c r="BL222" s="373"/>
      <c r="BM222" s="373"/>
      <c r="BN222" s="373"/>
      <c r="BO222" s="373"/>
      <c r="BP222" s="373"/>
      <c r="BQ222" s="373"/>
      <c r="BR222" s="373"/>
      <c r="BS222" s="374">
        <f t="shared" si="92"/>
        <v>0</v>
      </c>
      <c r="BT222" s="374">
        <f t="shared" si="89"/>
        <v>0</v>
      </c>
      <c r="BU222" s="374">
        <f t="shared" si="89"/>
        <v>0</v>
      </c>
      <c r="BV222" s="374">
        <f t="shared" si="89"/>
        <v>0</v>
      </c>
      <c r="BW222" s="374">
        <f t="shared" si="89"/>
        <v>0</v>
      </c>
      <c r="BX222" s="374">
        <f t="shared" si="89"/>
        <v>0</v>
      </c>
      <c r="BY222" s="374">
        <f t="shared" si="88"/>
        <v>0</v>
      </c>
      <c r="BZ222" s="374">
        <f t="shared" si="88"/>
        <v>0</v>
      </c>
      <c r="CA222" s="374">
        <f t="shared" si="88"/>
        <v>0</v>
      </c>
      <c r="CB222" s="374">
        <f t="shared" si="88"/>
        <v>0</v>
      </c>
      <c r="CC222" s="374">
        <f t="shared" si="88"/>
        <v>0</v>
      </c>
      <c r="CD222" s="374">
        <f t="shared" si="88"/>
        <v>0</v>
      </c>
      <c r="CE222" s="374">
        <f t="shared" si="88"/>
        <v>0</v>
      </c>
      <c r="CF222" s="374">
        <f t="shared" si="88"/>
        <v>0</v>
      </c>
      <c r="CG222" s="374">
        <f t="shared" si="115"/>
        <v>0</v>
      </c>
      <c r="CH222" s="374">
        <f t="shared" si="115"/>
        <v>0</v>
      </c>
      <c r="CI222" s="374">
        <f t="shared" si="115"/>
        <v>0</v>
      </c>
      <c r="CJ222" s="368"/>
      <c r="CK222" s="368"/>
      <c r="CL222" s="373"/>
      <c r="CM222" s="375"/>
      <c r="CN222" s="371" t="s">
        <v>176</v>
      </c>
      <c r="CO222" s="373"/>
      <c r="CP222" s="373"/>
      <c r="CQ222" s="374">
        <f t="shared" si="93"/>
        <v>0</v>
      </c>
      <c r="CR222" s="373"/>
      <c r="CS222" s="373"/>
      <c r="CT222" s="374">
        <f t="shared" si="94"/>
        <v>0</v>
      </c>
      <c r="CU222" s="375"/>
      <c r="CV222" s="368"/>
      <c r="CW222" s="368"/>
      <c r="CX222" s="368"/>
      <c r="CY222" s="368"/>
      <c r="CZ222" s="368"/>
      <c r="DA222" s="368"/>
      <c r="DB222" s="368"/>
      <c r="DC222" s="368"/>
      <c r="DD222" s="368"/>
      <c r="DE222" s="368"/>
      <c r="DF222" s="368"/>
      <c r="DG222" s="375"/>
      <c r="DH222" s="371" t="s">
        <v>176</v>
      </c>
      <c r="DI222" s="373"/>
      <c r="DJ222" s="373"/>
      <c r="DK222" s="374">
        <f t="shared" si="114"/>
        <v>0</v>
      </c>
      <c r="DL222" s="373"/>
      <c r="DM222" s="373"/>
      <c r="DN222" s="374">
        <f t="shared" si="95"/>
        <v>0</v>
      </c>
      <c r="DO222" s="368"/>
      <c r="DP222" s="371" t="str">
        <f t="shared" si="105"/>
        <v/>
      </c>
      <c r="DQ222" s="374">
        <f t="shared" si="106"/>
        <v>0</v>
      </c>
      <c r="DR222" s="374">
        <f t="shared" si="96"/>
        <v>0</v>
      </c>
      <c r="DS222" s="374">
        <f t="shared" si="97"/>
        <v>0</v>
      </c>
      <c r="DT222" s="374">
        <f t="shared" si="107"/>
        <v>0</v>
      </c>
      <c r="DU222" s="374">
        <f t="shared" si="108"/>
        <v>0</v>
      </c>
      <c r="DV222" s="374">
        <f>Deduct_dependent * COUNTIFS(Part_8!$A:$A, $EV222)</f>
        <v>0</v>
      </c>
      <c r="DW222" s="374">
        <f t="shared" si="98"/>
        <v>0</v>
      </c>
      <c r="DX222" s="374">
        <f t="shared" si="99"/>
        <v>0</v>
      </c>
      <c r="DY222" s="374">
        <f t="shared" si="100"/>
        <v>0</v>
      </c>
      <c r="DZ222" s="374">
        <f t="shared" si="101"/>
        <v>0</v>
      </c>
      <c r="EA222" s="373"/>
      <c r="EB222" s="373"/>
      <c r="EC222" s="373"/>
      <c r="ED222" s="374" t="str">
        <f t="shared" si="109"/>
        <v/>
      </c>
      <c r="EE222" s="374"/>
      <c r="EF222" s="374" t="str">
        <f>IF(AND($AN222 = "", $AO222 = "", $AP222 = "", $AQ222 = "", $AR222 = "", $AS222 = "", $AT222 = "", $AU222 = "", $AV222 = "", $AW222 = "", $AX222 = "", $AY222 = "", $AZ222 = "", $BA222 = "", $BB222 = "",
$BD222= "", $BE222 = "", $BF222 = "", $BG222 = "", $BH222 = "", $BI222 = "", $BJ222 = "", $BK222 = "", $BL222 = "", $BM222 = "", $BN222 = "", $BO222 = "", $BP222 = "", $BQ222 = "", $BR222 = ""), "",
IF($DZ222 &lt;= Claim_for_Reimbursement_CAT!$F$24, Claim_for_Reimbursement_CAT!$H$24,
IF(AND($DZ222 &gt;= Claim_for_Reimbursement_CAT!$D$25, $DZ222 &lt;= Claim_for_Reimbursement_CAT!$F$25), Claim_for_Reimbursement_CAT!$H$25,
IF(AND($DZ222 &gt;= Claim_for_Reimbursement_CAT!$D$26, $DZ222 &lt;= Claim_for_Reimbursement_CAT!$F$26), Claim_for_Reimbursement_CAT!$H$26,
IF(AND($DZ222 &gt;= Claim_for_Reimbursement_CAT!$D$27, $DZ222 &lt;= Claim_for_Reimbursement_CAT!$F$27), Claim_for_Reimbursement_CAT!$H$27,
IF(AND($DZ222 &gt;= Claim_for_Reimbursement_CAT!$D$28, $DZ222 &lt;= Claim_for_Reimbursement_CAT!$F$28), Claim_for_Reimbursement_CAT!$H$28,
IF(AND($DZ222 &gt;= Claim_for_Reimbursement_CAT!$D$29, $DZ222 &lt;= Claim_for_Reimbursement_CAT!$F$29), Claim_for_Reimbursement_CAT!$H$29,
IF(AND($DZ222 &gt;= Claim_for_Reimbursement_CAT!$D$30, $DZ222 &lt;= Claim_for_Reimbursement_CAT!$F$30), Claim_for_Reimbursement_CAT!$H$30,
IF(AND($DZ222 &gt;= Claim_for_Reimbursement_CAT!$D$31, $DZ222 &lt;= Claim_for_Reimbursement_CAT!$F$31), Claim_for_Reimbursement_CAT!$H$31,
IF(AND($DZ222 &gt;= Claim_for_Reimbursement_CAT!$D$32, $DZ222 &lt;= Claim_for_Reimbursement_CAT!$F$32), Claim_for_Reimbursement_CAT!$H$32,
IF(AND($DZ222 &gt;= Claim_for_Reimbursement_CAT!$D$33, $DZ222 &lt;= Claim_for_Reimbursement_CAT!$F$33), Claim_for_Reimbursement_CAT!$H$33,
IF(AND($DZ222 &gt;= Claim_for_Reimbursement_CAT!$D$34, $DZ222 &lt;= Claim_for_Reimbursement_CAT!$F$34), Claim_for_Reimbursement_CAT!$H$34, Claim_for_Reimbursement_CAT!$H$35))))))))))))</f>
        <v/>
      </c>
      <c r="EG222" s="373"/>
      <c r="EH222" s="373"/>
      <c r="EI222" s="373"/>
      <c r="EJ222" s="373"/>
      <c r="EK222" s="373"/>
      <c r="EL222" s="368"/>
      <c r="EM222" s="373"/>
      <c r="EN222" s="373"/>
      <c r="ES222" s="376" t="str">
        <f t="shared" si="102"/>
        <v/>
      </c>
      <c r="ET222" s="377" t="str">
        <f t="shared" si="110"/>
        <v xml:space="preserve">    </v>
      </c>
      <c r="EU222" s="377" t="str">
        <f t="shared" si="111"/>
        <v/>
      </c>
      <c r="EV222" s="377" t="str">
        <f t="shared" si="112"/>
        <v xml:space="preserve">217   </v>
      </c>
      <c r="EW222" s="378" t="str">
        <f>IF($H222 = "", "",
IF(OR($H222 = Lists_and_controls!$AO$9, $H222 = Lists_and_controls!$AO$11, $H222 = Lists_and_controls!$AO$14, $H222 = Lists_and_controls!$AO$16), MAX(Day_30),
IF(OR($H222 = Lists_and_controls!$AO$6, $H222 = Lists_and_controls!$AO$8, $H222 = Lists_and_controls!$AO$10, $H222 = Lists_and_controls!$AO$12, $H222 = Lists_and_controls!$AO$13, $H222 = Lists_and_controls!$AO$15, $H222 = Lists_and_controls!$AO$17), MAX(Day_31),
IF($H222 = Lists_and_controls!$AO$7, IF(INDEX(Leap_Year_YN, MATCH($G222, Year_2, 0)) = 1, MAX(Day_Feb_LY), MAX(Day_Feb) )))))</f>
        <v/>
      </c>
      <c r="EX222" s="377" t="str">
        <f t="shared" si="113"/>
        <v xml:space="preserve">  </v>
      </c>
      <c r="EY222" s="378"/>
    </row>
    <row r="223" spans="1:155" s="321" customFormat="1" ht="14" hidden="1" x14ac:dyDescent="0.3">
      <c r="A223" s="367">
        <v>218</v>
      </c>
      <c r="B223" s="368"/>
      <c r="C223" s="368"/>
      <c r="D223" s="368"/>
      <c r="E223" s="368"/>
      <c r="F223" s="368"/>
      <c r="G223" s="368"/>
      <c r="H223" s="368"/>
      <c r="I223" s="368"/>
      <c r="J223" s="369" t="str">
        <f t="shared" si="90"/>
        <v/>
      </c>
      <c r="K223" s="370" t="str">
        <f t="shared" si="91"/>
        <v/>
      </c>
      <c r="L223" s="368"/>
      <c r="M223" s="368"/>
      <c r="N223" s="368"/>
      <c r="O223" s="368"/>
      <c r="P223" s="368"/>
      <c r="Q223" s="368"/>
      <c r="R223" s="368"/>
      <c r="S223" s="371" t="str">
        <f t="shared" si="103"/>
        <v/>
      </c>
      <c r="T223" s="368"/>
      <c r="U223" s="368"/>
      <c r="V223" s="372"/>
      <c r="W223" s="372"/>
      <c r="X223" s="368"/>
      <c r="Y223" s="372"/>
      <c r="Z223" s="368"/>
      <c r="AA223" s="368"/>
      <c r="AB223" s="368"/>
      <c r="AC223" s="368"/>
      <c r="AD223" s="368"/>
      <c r="AE223" s="368"/>
      <c r="AF223" s="368"/>
      <c r="AG223" s="368"/>
      <c r="AH223" s="368"/>
      <c r="AI223" s="368"/>
      <c r="AJ223" s="368"/>
      <c r="AK223" s="373"/>
      <c r="AL223" s="368"/>
      <c r="AM223" s="373"/>
      <c r="AN223" s="373"/>
      <c r="AO223" s="373"/>
      <c r="AP223" s="373"/>
      <c r="AQ223" s="373"/>
      <c r="AR223" s="373"/>
      <c r="AS223" s="373"/>
      <c r="AT223" s="373"/>
      <c r="AU223" s="373"/>
      <c r="AV223" s="373"/>
      <c r="AW223" s="373"/>
      <c r="AX223" s="373"/>
      <c r="AY223" s="373"/>
      <c r="AZ223" s="373"/>
      <c r="BA223" s="373"/>
      <c r="BB223" s="373"/>
      <c r="BC223" s="374">
        <f t="shared" si="104"/>
        <v>0</v>
      </c>
      <c r="BD223" s="373"/>
      <c r="BE223" s="373"/>
      <c r="BF223" s="373"/>
      <c r="BG223" s="373"/>
      <c r="BH223" s="373"/>
      <c r="BI223" s="373"/>
      <c r="BJ223" s="373"/>
      <c r="BK223" s="373"/>
      <c r="BL223" s="373"/>
      <c r="BM223" s="373"/>
      <c r="BN223" s="373"/>
      <c r="BO223" s="373"/>
      <c r="BP223" s="373"/>
      <c r="BQ223" s="373"/>
      <c r="BR223" s="373"/>
      <c r="BS223" s="374">
        <f t="shared" si="92"/>
        <v>0</v>
      </c>
      <c r="BT223" s="374">
        <f t="shared" si="89"/>
        <v>0</v>
      </c>
      <c r="BU223" s="374">
        <f t="shared" si="89"/>
        <v>0</v>
      </c>
      <c r="BV223" s="374">
        <f t="shared" si="89"/>
        <v>0</v>
      </c>
      <c r="BW223" s="374">
        <f t="shared" si="89"/>
        <v>0</v>
      </c>
      <c r="BX223" s="374">
        <f t="shared" si="89"/>
        <v>0</v>
      </c>
      <c r="BY223" s="374">
        <f t="shared" si="88"/>
        <v>0</v>
      </c>
      <c r="BZ223" s="374">
        <f t="shared" si="88"/>
        <v>0</v>
      </c>
      <c r="CA223" s="374">
        <f t="shared" si="88"/>
        <v>0</v>
      </c>
      <c r="CB223" s="374">
        <f t="shared" si="88"/>
        <v>0</v>
      </c>
      <c r="CC223" s="374">
        <f t="shared" si="88"/>
        <v>0</v>
      </c>
      <c r="CD223" s="374">
        <f t="shared" si="88"/>
        <v>0</v>
      </c>
      <c r="CE223" s="374">
        <f t="shared" si="88"/>
        <v>0</v>
      </c>
      <c r="CF223" s="374">
        <f t="shared" si="88"/>
        <v>0</v>
      </c>
      <c r="CG223" s="374">
        <f t="shared" si="115"/>
        <v>0</v>
      </c>
      <c r="CH223" s="374">
        <f t="shared" si="115"/>
        <v>0</v>
      </c>
      <c r="CI223" s="374">
        <f t="shared" si="115"/>
        <v>0</v>
      </c>
      <c r="CJ223" s="368"/>
      <c r="CK223" s="368"/>
      <c r="CL223" s="373"/>
      <c r="CM223" s="375"/>
      <c r="CN223" s="371" t="s">
        <v>176</v>
      </c>
      <c r="CO223" s="373"/>
      <c r="CP223" s="373"/>
      <c r="CQ223" s="374">
        <f t="shared" si="93"/>
        <v>0</v>
      </c>
      <c r="CR223" s="373"/>
      <c r="CS223" s="373"/>
      <c r="CT223" s="374">
        <f t="shared" si="94"/>
        <v>0</v>
      </c>
      <c r="CU223" s="375"/>
      <c r="CV223" s="368"/>
      <c r="CW223" s="368"/>
      <c r="CX223" s="368"/>
      <c r="CY223" s="368"/>
      <c r="CZ223" s="368"/>
      <c r="DA223" s="368"/>
      <c r="DB223" s="368"/>
      <c r="DC223" s="368"/>
      <c r="DD223" s="368"/>
      <c r="DE223" s="368"/>
      <c r="DF223" s="368"/>
      <c r="DG223" s="375"/>
      <c r="DH223" s="371" t="s">
        <v>176</v>
      </c>
      <c r="DI223" s="373"/>
      <c r="DJ223" s="373"/>
      <c r="DK223" s="374">
        <f t="shared" si="114"/>
        <v>0</v>
      </c>
      <c r="DL223" s="373"/>
      <c r="DM223" s="373"/>
      <c r="DN223" s="374">
        <f t="shared" si="95"/>
        <v>0</v>
      </c>
      <c r="DO223" s="368"/>
      <c r="DP223" s="371" t="str">
        <f t="shared" si="105"/>
        <v/>
      </c>
      <c r="DQ223" s="374">
        <f t="shared" si="106"/>
        <v>0</v>
      </c>
      <c r="DR223" s="374">
        <f t="shared" si="96"/>
        <v>0</v>
      </c>
      <c r="DS223" s="374">
        <f t="shared" si="97"/>
        <v>0</v>
      </c>
      <c r="DT223" s="374">
        <f t="shared" si="107"/>
        <v>0</v>
      </c>
      <c r="DU223" s="374">
        <f t="shared" si="108"/>
        <v>0</v>
      </c>
      <c r="DV223" s="374">
        <f>Deduct_dependent * COUNTIFS(Part_8!$A:$A, $EV223)</f>
        <v>0</v>
      </c>
      <c r="DW223" s="374">
        <f t="shared" si="98"/>
        <v>0</v>
      </c>
      <c r="DX223" s="374">
        <f t="shared" si="99"/>
        <v>0</v>
      </c>
      <c r="DY223" s="374">
        <f t="shared" si="100"/>
        <v>0</v>
      </c>
      <c r="DZ223" s="374">
        <f t="shared" si="101"/>
        <v>0</v>
      </c>
      <c r="EA223" s="373"/>
      <c r="EB223" s="373"/>
      <c r="EC223" s="373"/>
      <c r="ED223" s="374" t="str">
        <f t="shared" si="109"/>
        <v/>
      </c>
      <c r="EE223" s="374"/>
      <c r="EF223" s="374" t="str">
        <f>IF(AND($AN223 = "", $AO223 = "", $AP223 = "", $AQ223 = "", $AR223 = "", $AS223 = "", $AT223 = "", $AU223 = "", $AV223 = "", $AW223 = "", $AX223 = "", $AY223 = "", $AZ223 = "", $BA223 = "", $BB223 = "",
$BD223= "", $BE223 = "", $BF223 = "", $BG223 = "", $BH223 = "", $BI223 = "", $BJ223 = "", $BK223 = "", $BL223 = "", $BM223 = "", $BN223 = "", $BO223 = "", $BP223 = "", $BQ223 = "", $BR223 = ""), "",
IF($DZ223 &lt;= Claim_for_Reimbursement_CAT!$F$24, Claim_for_Reimbursement_CAT!$H$24,
IF(AND($DZ223 &gt;= Claim_for_Reimbursement_CAT!$D$25, $DZ223 &lt;= Claim_for_Reimbursement_CAT!$F$25), Claim_for_Reimbursement_CAT!$H$25,
IF(AND($DZ223 &gt;= Claim_for_Reimbursement_CAT!$D$26, $DZ223 &lt;= Claim_for_Reimbursement_CAT!$F$26), Claim_for_Reimbursement_CAT!$H$26,
IF(AND($DZ223 &gt;= Claim_for_Reimbursement_CAT!$D$27, $DZ223 &lt;= Claim_for_Reimbursement_CAT!$F$27), Claim_for_Reimbursement_CAT!$H$27,
IF(AND($DZ223 &gt;= Claim_for_Reimbursement_CAT!$D$28, $DZ223 &lt;= Claim_for_Reimbursement_CAT!$F$28), Claim_for_Reimbursement_CAT!$H$28,
IF(AND($DZ223 &gt;= Claim_for_Reimbursement_CAT!$D$29, $DZ223 &lt;= Claim_for_Reimbursement_CAT!$F$29), Claim_for_Reimbursement_CAT!$H$29,
IF(AND($DZ223 &gt;= Claim_for_Reimbursement_CAT!$D$30, $DZ223 &lt;= Claim_for_Reimbursement_CAT!$F$30), Claim_for_Reimbursement_CAT!$H$30,
IF(AND($DZ223 &gt;= Claim_for_Reimbursement_CAT!$D$31, $DZ223 &lt;= Claim_for_Reimbursement_CAT!$F$31), Claim_for_Reimbursement_CAT!$H$31,
IF(AND($DZ223 &gt;= Claim_for_Reimbursement_CAT!$D$32, $DZ223 &lt;= Claim_for_Reimbursement_CAT!$F$32), Claim_for_Reimbursement_CAT!$H$32,
IF(AND($DZ223 &gt;= Claim_for_Reimbursement_CAT!$D$33, $DZ223 &lt;= Claim_for_Reimbursement_CAT!$F$33), Claim_for_Reimbursement_CAT!$H$33,
IF(AND($DZ223 &gt;= Claim_for_Reimbursement_CAT!$D$34, $DZ223 &lt;= Claim_for_Reimbursement_CAT!$F$34), Claim_for_Reimbursement_CAT!$H$34, Claim_for_Reimbursement_CAT!$H$35))))))))))))</f>
        <v/>
      </c>
      <c r="EG223" s="373"/>
      <c r="EH223" s="373"/>
      <c r="EI223" s="373"/>
      <c r="EJ223" s="373"/>
      <c r="EK223" s="373"/>
      <c r="EL223" s="368"/>
      <c r="EM223" s="373"/>
      <c r="EN223" s="373"/>
      <c r="ES223" s="376" t="str">
        <f t="shared" si="102"/>
        <v/>
      </c>
      <c r="ET223" s="377" t="str">
        <f t="shared" si="110"/>
        <v xml:space="preserve">    </v>
      </c>
      <c r="EU223" s="377" t="str">
        <f t="shared" si="111"/>
        <v/>
      </c>
      <c r="EV223" s="377" t="str">
        <f t="shared" si="112"/>
        <v xml:space="preserve">218   </v>
      </c>
      <c r="EW223" s="378" t="str">
        <f>IF($H223 = "", "",
IF(OR($H223 = Lists_and_controls!$AO$9, $H223 = Lists_and_controls!$AO$11, $H223 = Lists_and_controls!$AO$14, $H223 = Lists_and_controls!$AO$16), MAX(Day_30),
IF(OR($H223 = Lists_and_controls!$AO$6, $H223 = Lists_and_controls!$AO$8, $H223 = Lists_and_controls!$AO$10, $H223 = Lists_and_controls!$AO$12, $H223 = Lists_and_controls!$AO$13, $H223 = Lists_and_controls!$AO$15, $H223 = Lists_and_controls!$AO$17), MAX(Day_31),
IF($H223 = Lists_and_controls!$AO$7, IF(INDEX(Leap_Year_YN, MATCH($G223, Year_2, 0)) = 1, MAX(Day_Feb_LY), MAX(Day_Feb) )))))</f>
        <v/>
      </c>
      <c r="EX223" s="377" t="str">
        <f t="shared" si="113"/>
        <v xml:space="preserve">  </v>
      </c>
      <c r="EY223" s="378"/>
    </row>
    <row r="224" spans="1:155" s="321" customFormat="1" ht="14" hidden="1" x14ac:dyDescent="0.3">
      <c r="A224" s="367">
        <v>219</v>
      </c>
      <c r="B224" s="368"/>
      <c r="C224" s="368"/>
      <c r="D224" s="368"/>
      <c r="E224" s="368"/>
      <c r="F224" s="368"/>
      <c r="G224" s="368"/>
      <c r="H224" s="368"/>
      <c r="I224" s="368"/>
      <c r="J224" s="369" t="str">
        <f t="shared" si="90"/>
        <v/>
      </c>
      <c r="K224" s="370" t="str">
        <f t="shared" si="91"/>
        <v/>
      </c>
      <c r="L224" s="368"/>
      <c r="M224" s="368"/>
      <c r="N224" s="368"/>
      <c r="O224" s="368"/>
      <c r="P224" s="368"/>
      <c r="Q224" s="368"/>
      <c r="R224" s="368"/>
      <c r="S224" s="371" t="str">
        <f t="shared" si="103"/>
        <v/>
      </c>
      <c r="T224" s="368"/>
      <c r="U224" s="368"/>
      <c r="V224" s="372"/>
      <c r="W224" s="372"/>
      <c r="X224" s="368"/>
      <c r="Y224" s="372"/>
      <c r="Z224" s="368"/>
      <c r="AA224" s="368"/>
      <c r="AB224" s="368"/>
      <c r="AC224" s="368"/>
      <c r="AD224" s="368"/>
      <c r="AE224" s="368"/>
      <c r="AF224" s="368"/>
      <c r="AG224" s="368"/>
      <c r="AH224" s="368"/>
      <c r="AI224" s="368"/>
      <c r="AJ224" s="368"/>
      <c r="AK224" s="373"/>
      <c r="AL224" s="368"/>
      <c r="AM224" s="373"/>
      <c r="AN224" s="373"/>
      <c r="AO224" s="373"/>
      <c r="AP224" s="373"/>
      <c r="AQ224" s="373"/>
      <c r="AR224" s="373"/>
      <c r="AS224" s="373"/>
      <c r="AT224" s="373"/>
      <c r="AU224" s="373"/>
      <c r="AV224" s="373"/>
      <c r="AW224" s="373"/>
      <c r="AX224" s="373"/>
      <c r="AY224" s="373"/>
      <c r="AZ224" s="373"/>
      <c r="BA224" s="373"/>
      <c r="BB224" s="373"/>
      <c r="BC224" s="374">
        <f t="shared" si="104"/>
        <v>0</v>
      </c>
      <c r="BD224" s="373"/>
      <c r="BE224" s="373"/>
      <c r="BF224" s="373"/>
      <c r="BG224" s="373"/>
      <c r="BH224" s="373"/>
      <c r="BI224" s="373"/>
      <c r="BJ224" s="373"/>
      <c r="BK224" s="373"/>
      <c r="BL224" s="373"/>
      <c r="BM224" s="373"/>
      <c r="BN224" s="373"/>
      <c r="BO224" s="373"/>
      <c r="BP224" s="373"/>
      <c r="BQ224" s="373"/>
      <c r="BR224" s="373"/>
      <c r="BS224" s="374">
        <f t="shared" si="92"/>
        <v>0</v>
      </c>
      <c r="BT224" s="374">
        <f t="shared" si="89"/>
        <v>0</v>
      </c>
      <c r="BU224" s="374">
        <f t="shared" si="89"/>
        <v>0</v>
      </c>
      <c r="BV224" s="374">
        <f t="shared" si="89"/>
        <v>0</v>
      </c>
      <c r="BW224" s="374">
        <f t="shared" si="89"/>
        <v>0</v>
      </c>
      <c r="BX224" s="374">
        <f t="shared" si="89"/>
        <v>0</v>
      </c>
      <c r="BY224" s="374">
        <f t="shared" si="88"/>
        <v>0</v>
      </c>
      <c r="BZ224" s="374">
        <f t="shared" si="88"/>
        <v>0</v>
      </c>
      <c r="CA224" s="374">
        <f t="shared" si="88"/>
        <v>0</v>
      </c>
      <c r="CB224" s="374">
        <f t="shared" si="88"/>
        <v>0</v>
      </c>
      <c r="CC224" s="374">
        <f t="shared" si="88"/>
        <v>0</v>
      </c>
      <c r="CD224" s="374">
        <f t="shared" si="88"/>
        <v>0</v>
      </c>
      <c r="CE224" s="374">
        <f t="shared" si="88"/>
        <v>0</v>
      </c>
      <c r="CF224" s="374">
        <f t="shared" si="88"/>
        <v>0</v>
      </c>
      <c r="CG224" s="374">
        <f t="shared" si="115"/>
        <v>0</v>
      </c>
      <c r="CH224" s="374">
        <f t="shared" si="115"/>
        <v>0</v>
      </c>
      <c r="CI224" s="374">
        <f t="shared" si="115"/>
        <v>0</v>
      </c>
      <c r="CJ224" s="368"/>
      <c r="CK224" s="368"/>
      <c r="CL224" s="373"/>
      <c r="CM224" s="375"/>
      <c r="CN224" s="371" t="s">
        <v>176</v>
      </c>
      <c r="CO224" s="373"/>
      <c r="CP224" s="373"/>
      <c r="CQ224" s="374">
        <f t="shared" si="93"/>
        <v>0</v>
      </c>
      <c r="CR224" s="373"/>
      <c r="CS224" s="373"/>
      <c r="CT224" s="374">
        <f t="shared" si="94"/>
        <v>0</v>
      </c>
      <c r="CU224" s="375"/>
      <c r="CV224" s="368"/>
      <c r="CW224" s="368"/>
      <c r="CX224" s="368"/>
      <c r="CY224" s="368"/>
      <c r="CZ224" s="368"/>
      <c r="DA224" s="368"/>
      <c r="DB224" s="368"/>
      <c r="DC224" s="368"/>
      <c r="DD224" s="368"/>
      <c r="DE224" s="368"/>
      <c r="DF224" s="368"/>
      <c r="DG224" s="375"/>
      <c r="DH224" s="371" t="s">
        <v>176</v>
      </c>
      <c r="DI224" s="373"/>
      <c r="DJ224" s="373"/>
      <c r="DK224" s="374">
        <f t="shared" si="114"/>
        <v>0</v>
      </c>
      <c r="DL224" s="373"/>
      <c r="DM224" s="373"/>
      <c r="DN224" s="374">
        <f t="shared" si="95"/>
        <v>0</v>
      </c>
      <c r="DO224" s="368"/>
      <c r="DP224" s="371" t="str">
        <f t="shared" si="105"/>
        <v/>
      </c>
      <c r="DQ224" s="374">
        <f t="shared" si="106"/>
        <v>0</v>
      </c>
      <c r="DR224" s="374">
        <f t="shared" si="96"/>
        <v>0</v>
      </c>
      <c r="DS224" s="374">
        <f t="shared" si="97"/>
        <v>0</v>
      </c>
      <c r="DT224" s="374">
        <f t="shared" si="107"/>
        <v>0</v>
      </c>
      <c r="DU224" s="374">
        <f t="shared" si="108"/>
        <v>0</v>
      </c>
      <c r="DV224" s="374">
        <f>Deduct_dependent * COUNTIFS(Part_8!$A:$A, $EV224)</f>
        <v>0</v>
      </c>
      <c r="DW224" s="374">
        <f t="shared" si="98"/>
        <v>0</v>
      </c>
      <c r="DX224" s="374">
        <f t="shared" si="99"/>
        <v>0</v>
      </c>
      <c r="DY224" s="374">
        <f t="shared" si="100"/>
        <v>0</v>
      </c>
      <c r="DZ224" s="374">
        <f t="shared" si="101"/>
        <v>0</v>
      </c>
      <c r="EA224" s="373"/>
      <c r="EB224" s="373"/>
      <c r="EC224" s="373"/>
      <c r="ED224" s="374" t="str">
        <f t="shared" si="109"/>
        <v/>
      </c>
      <c r="EE224" s="374"/>
      <c r="EF224" s="374" t="str">
        <f>IF(AND($AN224 = "", $AO224 = "", $AP224 = "", $AQ224 = "", $AR224 = "", $AS224 = "", $AT224 = "", $AU224 = "", $AV224 = "", $AW224 = "", $AX224 = "", $AY224 = "", $AZ224 = "", $BA224 = "", $BB224 = "",
$BD224= "", $BE224 = "", $BF224 = "", $BG224 = "", $BH224 = "", $BI224 = "", $BJ224 = "", $BK224 = "", $BL224 = "", $BM224 = "", $BN224 = "", $BO224 = "", $BP224 = "", $BQ224 = "", $BR224 = ""), "",
IF($DZ224 &lt;= Claim_for_Reimbursement_CAT!$F$24, Claim_for_Reimbursement_CAT!$H$24,
IF(AND($DZ224 &gt;= Claim_for_Reimbursement_CAT!$D$25, $DZ224 &lt;= Claim_for_Reimbursement_CAT!$F$25), Claim_for_Reimbursement_CAT!$H$25,
IF(AND($DZ224 &gt;= Claim_for_Reimbursement_CAT!$D$26, $DZ224 &lt;= Claim_for_Reimbursement_CAT!$F$26), Claim_for_Reimbursement_CAT!$H$26,
IF(AND($DZ224 &gt;= Claim_for_Reimbursement_CAT!$D$27, $DZ224 &lt;= Claim_for_Reimbursement_CAT!$F$27), Claim_for_Reimbursement_CAT!$H$27,
IF(AND($DZ224 &gt;= Claim_for_Reimbursement_CAT!$D$28, $DZ224 &lt;= Claim_for_Reimbursement_CAT!$F$28), Claim_for_Reimbursement_CAT!$H$28,
IF(AND($DZ224 &gt;= Claim_for_Reimbursement_CAT!$D$29, $DZ224 &lt;= Claim_for_Reimbursement_CAT!$F$29), Claim_for_Reimbursement_CAT!$H$29,
IF(AND($DZ224 &gt;= Claim_for_Reimbursement_CAT!$D$30, $DZ224 &lt;= Claim_for_Reimbursement_CAT!$F$30), Claim_for_Reimbursement_CAT!$H$30,
IF(AND($DZ224 &gt;= Claim_for_Reimbursement_CAT!$D$31, $DZ224 &lt;= Claim_for_Reimbursement_CAT!$F$31), Claim_for_Reimbursement_CAT!$H$31,
IF(AND($DZ224 &gt;= Claim_for_Reimbursement_CAT!$D$32, $DZ224 &lt;= Claim_for_Reimbursement_CAT!$F$32), Claim_for_Reimbursement_CAT!$H$32,
IF(AND($DZ224 &gt;= Claim_for_Reimbursement_CAT!$D$33, $DZ224 &lt;= Claim_for_Reimbursement_CAT!$F$33), Claim_for_Reimbursement_CAT!$H$33,
IF(AND($DZ224 &gt;= Claim_for_Reimbursement_CAT!$D$34, $DZ224 &lt;= Claim_for_Reimbursement_CAT!$F$34), Claim_for_Reimbursement_CAT!$H$34, Claim_for_Reimbursement_CAT!$H$35))))))))))))</f>
        <v/>
      </c>
      <c r="EG224" s="373"/>
      <c r="EH224" s="373"/>
      <c r="EI224" s="373"/>
      <c r="EJ224" s="373"/>
      <c r="EK224" s="373"/>
      <c r="EL224" s="368"/>
      <c r="EM224" s="373"/>
      <c r="EN224" s="373"/>
      <c r="ES224" s="376" t="str">
        <f t="shared" si="102"/>
        <v/>
      </c>
      <c r="ET224" s="377" t="str">
        <f t="shared" si="110"/>
        <v xml:space="preserve">    </v>
      </c>
      <c r="EU224" s="377" t="str">
        <f t="shared" si="111"/>
        <v/>
      </c>
      <c r="EV224" s="377" t="str">
        <f t="shared" si="112"/>
        <v xml:space="preserve">219   </v>
      </c>
      <c r="EW224" s="378" t="str">
        <f>IF($H224 = "", "",
IF(OR($H224 = Lists_and_controls!$AO$9, $H224 = Lists_and_controls!$AO$11, $H224 = Lists_and_controls!$AO$14, $H224 = Lists_and_controls!$AO$16), MAX(Day_30),
IF(OR($H224 = Lists_and_controls!$AO$6, $H224 = Lists_and_controls!$AO$8, $H224 = Lists_and_controls!$AO$10, $H224 = Lists_and_controls!$AO$12, $H224 = Lists_and_controls!$AO$13, $H224 = Lists_and_controls!$AO$15, $H224 = Lists_and_controls!$AO$17), MAX(Day_31),
IF($H224 = Lists_and_controls!$AO$7, IF(INDEX(Leap_Year_YN, MATCH($G224, Year_2, 0)) = 1, MAX(Day_Feb_LY), MAX(Day_Feb) )))))</f>
        <v/>
      </c>
      <c r="EX224" s="377" t="str">
        <f t="shared" si="113"/>
        <v xml:space="preserve">  </v>
      </c>
      <c r="EY224" s="378"/>
    </row>
    <row r="225" spans="1:155" s="321" customFormat="1" ht="14" hidden="1" x14ac:dyDescent="0.3">
      <c r="A225" s="367">
        <v>220</v>
      </c>
      <c r="B225" s="368"/>
      <c r="C225" s="368"/>
      <c r="D225" s="368"/>
      <c r="E225" s="368"/>
      <c r="F225" s="368"/>
      <c r="G225" s="368"/>
      <c r="H225" s="368"/>
      <c r="I225" s="368"/>
      <c r="J225" s="369" t="str">
        <f t="shared" si="90"/>
        <v/>
      </c>
      <c r="K225" s="370" t="str">
        <f t="shared" si="91"/>
        <v/>
      </c>
      <c r="L225" s="368"/>
      <c r="M225" s="368"/>
      <c r="N225" s="368"/>
      <c r="O225" s="368"/>
      <c r="P225" s="368"/>
      <c r="Q225" s="368"/>
      <c r="R225" s="368"/>
      <c r="S225" s="371" t="str">
        <f t="shared" si="103"/>
        <v/>
      </c>
      <c r="T225" s="368"/>
      <c r="U225" s="368"/>
      <c r="V225" s="372"/>
      <c r="W225" s="372"/>
      <c r="X225" s="368"/>
      <c r="Y225" s="372"/>
      <c r="Z225" s="368"/>
      <c r="AA225" s="368"/>
      <c r="AB225" s="368"/>
      <c r="AC225" s="368"/>
      <c r="AD225" s="368"/>
      <c r="AE225" s="368"/>
      <c r="AF225" s="368"/>
      <c r="AG225" s="368"/>
      <c r="AH225" s="368"/>
      <c r="AI225" s="368"/>
      <c r="AJ225" s="368"/>
      <c r="AK225" s="373"/>
      <c r="AL225" s="368"/>
      <c r="AM225" s="373"/>
      <c r="AN225" s="373"/>
      <c r="AO225" s="373"/>
      <c r="AP225" s="373"/>
      <c r="AQ225" s="373"/>
      <c r="AR225" s="373"/>
      <c r="AS225" s="373"/>
      <c r="AT225" s="373"/>
      <c r="AU225" s="373"/>
      <c r="AV225" s="373"/>
      <c r="AW225" s="373"/>
      <c r="AX225" s="373"/>
      <c r="AY225" s="373"/>
      <c r="AZ225" s="373"/>
      <c r="BA225" s="373"/>
      <c r="BB225" s="373"/>
      <c r="BC225" s="374">
        <f t="shared" si="104"/>
        <v>0</v>
      </c>
      <c r="BD225" s="373"/>
      <c r="BE225" s="373"/>
      <c r="BF225" s="373"/>
      <c r="BG225" s="373"/>
      <c r="BH225" s="373"/>
      <c r="BI225" s="373"/>
      <c r="BJ225" s="373"/>
      <c r="BK225" s="373"/>
      <c r="BL225" s="373"/>
      <c r="BM225" s="373"/>
      <c r="BN225" s="373"/>
      <c r="BO225" s="373"/>
      <c r="BP225" s="373"/>
      <c r="BQ225" s="373"/>
      <c r="BR225" s="373"/>
      <c r="BS225" s="374">
        <f t="shared" si="92"/>
        <v>0</v>
      </c>
      <c r="BT225" s="374">
        <f t="shared" si="89"/>
        <v>0</v>
      </c>
      <c r="BU225" s="374">
        <f t="shared" si="89"/>
        <v>0</v>
      </c>
      <c r="BV225" s="374">
        <f t="shared" si="89"/>
        <v>0</v>
      </c>
      <c r="BW225" s="374">
        <f t="shared" si="89"/>
        <v>0</v>
      </c>
      <c r="BX225" s="374">
        <f t="shared" si="89"/>
        <v>0</v>
      </c>
      <c r="BY225" s="374">
        <f t="shared" si="88"/>
        <v>0</v>
      </c>
      <c r="BZ225" s="374">
        <f t="shared" si="88"/>
        <v>0</v>
      </c>
      <c r="CA225" s="374">
        <f t="shared" si="88"/>
        <v>0</v>
      </c>
      <c r="CB225" s="374">
        <f t="shared" si="88"/>
        <v>0</v>
      </c>
      <c r="CC225" s="374">
        <f t="shared" si="88"/>
        <v>0</v>
      </c>
      <c r="CD225" s="374">
        <f t="shared" si="88"/>
        <v>0</v>
      </c>
      <c r="CE225" s="374">
        <f t="shared" si="88"/>
        <v>0</v>
      </c>
      <c r="CF225" s="374">
        <f t="shared" si="88"/>
        <v>0</v>
      </c>
      <c r="CG225" s="374">
        <f t="shared" si="115"/>
        <v>0</v>
      </c>
      <c r="CH225" s="374">
        <f t="shared" si="115"/>
        <v>0</v>
      </c>
      <c r="CI225" s="374">
        <f t="shared" si="115"/>
        <v>0</v>
      </c>
      <c r="CJ225" s="368"/>
      <c r="CK225" s="368"/>
      <c r="CL225" s="373"/>
      <c r="CM225" s="375"/>
      <c r="CN225" s="371" t="s">
        <v>176</v>
      </c>
      <c r="CO225" s="373"/>
      <c r="CP225" s="373"/>
      <c r="CQ225" s="374">
        <f t="shared" si="93"/>
        <v>0</v>
      </c>
      <c r="CR225" s="373"/>
      <c r="CS225" s="373"/>
      <c r="CT225" s="374">
        <f t="shared" si="94"/>
        <v>0</v>
      </c>
      <c r="CU225" s="375"/>
      <c r="CV225" s="368"/>
      <c r="CW225" s="368"/>
      <c r="CX225" s="368"/>
      <c r="CY225" s="368"/>
      <c r="CZ225" s="368"/>
      <c r="DA225" s="368"/>
      <c r="DB225" s="368"/>
      <c r="DC225" s="368"/>
      <c r="DD225" s="368"/>
      <c r="DE225" s="368"/>
      <c r="DF225" s="368"/>
      <c r="DG225" s="375"/>
      <c r="DH225" s="371" t="s">
        <v>176</v>
      </c>
      <c r="DI225" s="373"/>
      <c r="DJ225" s="373"/>
      <c r="DK225" s="374">
        <f t="shared" si="114"/>
        <v>0</v>
      </c>
      <c r="DL225" s="373"/>
      <c r="DM225" s="373"/>
      <c r="DN225" s="374">
        <f t="shared" si="95"/>
        <v>0</v>
      </c>
      <c r="DO225" s="368"/>
      <c r="DP225" s="371" t="str">
        <f t="shared" si="105"/>
        <v/>
      </c>
      <c r="DQ225" s="374">
        <f t="shared" si="106"/>
        <v>0</v>
      </c>
      <c r="DR225" s="374">
        <f t="shared" si="96"/>
        <v>0</v>
      </c>
      <c r="DS225" s="374">
        <f t="shared" si="97"/>
        <v>0</v>
      </c>
      <c r="DT225" s="374">
        <f t="shared" si="107"/>
        <v>0</v>
      </c>
      <c r="DU225" s="374">
        <f t="shared" si="108"/>
        <v>0</v>
      </c>
      <c r="DV225" s="374">
        <f>Deduct_dependent * COUNTIFS(Part_8!$A:$A, $EV225)</f>
        <v>0</v>
      </c>
      <c r="DW225" s="374">
        <f t="shared" si="98"/>
        <v>0</v>
      </c>
      <c r="DX225" s="374">
        <f t="shared" si="99"/>
        <v>0</v>
      </c>
      <c r="DY225" s="374">
        <f t="shared" si="100"/>
        <v>0</v>
      </c>
      <c r="DZ225" s="374">
        <f t="shared" si="101"/>
        <v>0</v>
      </c>
      <c r="EA225" s="373"/>
      <c r="EB225" s="373"/>
      <c r="EC225" s="373"/>
      <c r="ED225" s="374" t="str">
        <f t="shared" si="109"/>
        <v/>
      </c>
      <c r="EE225" s="374"/>
      <c r="EF225" s="374" t="str">
        <f>IF(AND($AN225 = "", $AO225 = "", $AP225 = "", $AQ225 = "", $AR225 = "", $AS225 = "", $AT225 = "", $AU225 = "", $AV225 = "", $AW225 = "", $AX225 = "", $AY225 = "", $AZ225 = "", $BA225 = "", $BB225 = "",
$BD225= "", $BE225 = "", $BF225 = "", $BG225 = "", $BH225 = "", $BI225 = "", $BJ225 = "", $BK225 = "", $BL225 = "", $BM225 = "", $BN225 = "", $BO225 = "", $BP225 = "", $BQ225 = "", $BR225 = ""), "",
IF($DZ225 &lt;= Claim_for_Reimbursement_CAT!$F$24, Claim_for_Reimbursement_CAT!$H$24,
IF(AND($DZ225 &gt;= Claim_for_Reimbursement_CAT!$D$25, $DZ225 &lt;= Claim_for_Reimbursement_CAT!$F$25), Claim_for_Reimbursement_CAT!$H$25,
IF(AND($DZ225 &gt;= Claim_for_Reimbursement_CAT!$D$26, $DZ225 &lt;= Claim_for_Reimbursement_CAT!$F$26), Claim_for_Reimbursement_CAT!$H$26,
IF(AND($DZ225 &gt;= Claim_for_Reimbursement_CAT!$D$27, $DZ225 &lt;= Claim_for_Reimbursement_CAT!$F$27), Claim_for_Reimbursement_CAT!$H$27,
IF(AND($DZ225 &gt;= Claim_for_Reimbursement_CAT!$D$28, $DZ225 &lt;= Claim_for_Reimbursement_CAT!$F$28), Claim_for_Reimbursement_CAT!$H$28,
IF(AND($DZ225 &gt;= Claim_for_Reimbursement_CAT!$D$29, $DZ225 &lt;= Claim_for_Reimbursement_CAT!$F$29), Claim_for_Reimbursement_CAT!$H$29,
IF(AND($DZ225 &gt;= Claim_for_Reimbursement_CAT!$D$30, $DZ225 &lt;= Claim_for_Reimbursement_CAT!$F$30), Claim_for_Reimbursement_CAT!$H$30,
IF(AND($DZ225 &gt;= Claim_for_Reimbursement_CAT!$D$31, $DZ225 &lt;= Claim_for_Reimbursement_CAT!$F$31), Claim_for_Reimbursement_CAT!$H$31,
IF(AND($DZ225 &gt;= Claim_for_Reimbursement_CAT!$D$32, $DZ225 &lt;= Claim_for_Reimbursement_CAT!$F$32), Claim_for_Reimbursement_CAT!$H$32,
IF(AND($DZ225 &gt;= Claim_for_Reimbursement_CAT!$D$33, $DZ225 &lt;= Claim_for_Reimbursement_CAT!$F$33), Claim_for_Reimbursement_CAT!$H$33,
IF(AND($DZ225 &gt;= Claim_for_Reimbursement_CAT!$D$34, $DZ225 &lt;= Claim_for_Reimbursement_CAT!$F$34), Claim_for_Reimbursement_CAT!$H$34, Claim_for_Reimbursement_CAT!$H$35))))))))))))</f>
        <v/>
      </c>
      <c r="EG225" s="373"/>
      <c r="EH225" s="373"/>
      <c r="EI225" s="373"/>
      <c r="EJ225" s="373"/>
      <c r="EK225" s="373"/>
      <c r="EL225" s="368"/>
      <c r="EM225" s="373"/>
      <c r="EN225" s="373"/>
      <c r="ES225" s="376" t="str">
        <f t="shared" si="102"/>
        <v/>
      </c>
      <c r="ET225" s="377" t="str">
        <f t="shared" si="110"/>
        <v xml:space="preserve">    </v>
      </c>
      <c r="EU225" s="377" t="str">
        <f t="shared" si="111"/>
        <v/>
      </c>
      <c r="EV225" s="377" t="str">
        <f t="shared" si="112"/>
        <v xml:space="preserve">220   </v>
      </c>
      <c r="EW225" s="378" t="str">
        <f>IF($H225 = "", "",
IF(OR($H225 = Lists_and_controls!$AO$9, $H225 = Lists_and_controls!$AO$11, $H225 = Lists_and_controls!$AO$14, $H225 = Lists_and_controls!$AO$16), MAX(Day_30),
IF(OR($H225 = Lists_and_controls!$AO$6, $H225 = Lists_and_controls!$AO$8, $H225 = Lists_and_controls!$AO$10, $H225 = Lists_and_controls!$AO$12, $H225 = Lists_and_controls!$AO$13, $H225 = Lists_and_controls!$AO$15, $H225 = Lists_and_controls!$AO$17), MAX(Day_31),
IF($H225 = Lists_and_controls!$AO$7, IF(INDEX(Leap_Year_YN, MATCH($G225, Year_2, 0)) = 1, MAX(Day_Feb_LY), MAX(Day_Feb) )))))</f>
        <v/>
      </c>
      <c r="EX225" s="377" t="str">
        <f t="shared" si="113"/>
        <v xml:space="preserve">  </v>
      </c>
      <c r="EY225" s="378"/>
    </row>
    <row r="226" spans="1:155" s="321" customFormat="1" ht="14" hidden="1" x14ac:dyDescent="0.3">
      <c r="A226" s="367">
        <v>221</v>
      </c>
      <c r="B226" s="368"/>
      <c r="C226" s="368"/>
      <c r="D226" s="368"/>
      <c r="E226" s="368"/>
      <c r="F226" s="368"/>
      <c r="G226" s="368"/>
      <c r="H226" s="368"/>
      <c r="I226" s="368"/>
      <c r="J226" s="369" t="str">
        <f t="shared" si="90"/>
        <v/>
      </c>
      <c r="K226" s="370" t="str">
        <f t="shared" si="91"/>
        <v/>
      </c>
      <c r="L226" s="368"/>
      <c r="M226" s="368"/>
      <c r="N226" s="368"/>
      <c r="O226" s="368"/>
      <c r="P226" s="368"/>
      <c r="Q226" s="368"/>
      <c r="R226" s="368"/>
      <c r="S226" s="371" t="str">
        <f t="shared" si="103"/>
        <v/>
      </c>
      <c r="T226" s="368"/>
      <c r="U226" s="368"/>
      <c r="V226" s="372"/>
      <c r="W226" s="372"/>
      <c r="X226" s="368"/>
      <c r="Y226" s="372"/>
      <c r="Z226" s="368"/>
      <c r="AA226" s="368"/>
      <c r="AB226" s="368"/>
      <c r="AC226" s="368"/>
      <c r="AD226" s="368"/>
      <c r="AE226" s="368"/>
      <c r="AF226" s="368"/>
      <c r="AG226" s="368"/>
      <c r="AH226" s="368"/>
      <c r="AI226" s="368"/>
      <c r="AJ226" s="368"/>
      <c r="AK226" s="373"/>
      <c r="AL226" s="368"/>
      <c r="AM226" s="373"/>
      <c r="AN226" s="373"/>
      <c r="AO226" s="373"/>
      <c r="AP226" s="373"/>
      <c r="AQ226" s="373"/>
      <c r="AR226" s="373"/>
      <c r="AS226" s="373"/>
      <c r="AT226" s="373"/>
      <c r="AU226" s="373"/>
      <c r="AV226" s="373"/>
      <c r="AW226" s="373"/>
      <c r="AX226" s="373"/>
      <c r="AY226" s="373"/>
      <c r="AZ226" s="373"/>
      <c r="BA226" s="373"/>
      <c r="BB226" s="373"/>
      <c r="BC226" s="374">
        <f t="shared" si="104"/>
        <v>0</v>
      </c>
      <c r="BD226" s="373"/>
      <c r="BE226" s="373"/>
      <c r="BF226" s="373"/>
      <c r="BG226" s="373"/>
      <c r="BH226" s="373"/>
      <c r="BI226" s="373"/>
      <c r="BJ226" s="373"/>
      <c r="BK226" s="373"/>
      <c r="BL226" s="373"/>
      <c r="BM226" s="373"/>
      <c r="BN226" s="373"/>
      <c r="BO226" s="373"/>
      <c r="BP226" s="373"/>
      <c r="BQ226" s="373"/>
      <c r="BR226" s="373"/>
      <c r="BS226" s="374">
        <f t="shared" si="92"/>
        <v>0</v>
      </c>
      <c r="BT226" s="374">
        <f t="shared" si="89"/>
        <v>0</v>
      </c>
      <c r="BU226" s="374">
        <f t="shared" si="89"/>
        <v>0</v>
      </c>
      <c r="BV226" s="374">
        <f t="shared" si="89"/>
        <v>0</v>
      </c>
      <c r="BW226" s="374">
        <f t="shared" si="89"/>
        <v>0</v>
      </c>
      <c r="BX226" s="374">
        <f t="shared" si="89"/>
        <v>0</v>
      </c>
      <c r="BY226" s="374">
        <f t="shared" si="88"/>
        <v>0</v>
      </c>
      <c r="BZ226" s="374">
        <f t="shared" si="88"/>
        <v>0</v>
      </c>
      <c r="CA226" s="374">
        <f t="shared" si="88"/>
        <v>0</v>
      </c>
      <c r="CB226" s="374">
        <f t="shared" si="88"/>
        <v>0</v>
      </c>
      <c r="CC226" s="374">
        <f t="shared" si="88"/>
        <v>0</v>
      </c>
      <c r="CD226" s="374">
        <f t="shared" si="88"/>
        <v>0</v>
      </c>
      <c r="CE226" s="374">
        <f t="shared" si="88"/>
        <v>0</v>
      </c>
      <c r="CF226" s="374">
        <f t="shared" si="88"/>
        <v>0</v>
      </c>
      <c r="CG226" s="374">
        <f t="shared" si="115"/>
        <v>0</v>
      </c>
      <c r="CH226" s="374">
        <f t="shared" si="115"/>
        <v>0</v>
      </c>
      <c r="CI226" s="374">
        <f t="shared" si="115"/>
        <v>0</v>
      </c>
      <c r="CJ226" s="368"/>
      <c r="CK226" s="368"/>
      <c r="CL226" s="373"/>
      <c r="CM226" s="375"/>
      <c r="CN226" s="371" t="s">
        <v>176</v>
      </c>
      <c r="CO226" s="373"/>
      <c r="CP226" s="373"/>
      <c r="CQ226" s="374">
        <f t="shared" si="93"/>
        <v>0</v>
      </c>
      <c r="CR226" s="373"/>
      <c r="CS226" s="373"/>
      <c r="CT226" s="374">
        <f t="shared" si="94"/>
        <v>0</v>
      </c>
      <c r="CU226" s="375"/>
      <c r="CV226" s="368"/>
      <c r="CW226" s="368"/>
      <c r="CX226" s="368"/>
      <c r="CY226" s="368"/>
      <c r="CZ226" s="368"/>
      <c r="DA226" s="368"/>
      <c r="DB226" s="368"/>
      <c r="DC226" s="368"/>
      <c r="DD226" s="368"/>
      <c r="DE226" s="368"/>
      <c r="DF226" s="368"/>
      <c r="DG226" s="375"/>
      <c r="DH226" s="371" t="s">
        <v>176</v>
      </c>
      <c r="DI226" s="373"/>
      <c r="DJ226" s="373"/>
      <c r="DK226" s="374">
        <f t="shared" si="114"/>
        <v>0</v>
      </c>
      <c r="DL226" s="373"/>
      <c r="DM226" s="373"/>
      <c r="DN226" s="374">
        <f t="shared" si="95"/>
        <v>0</v>
      </c>
      <c r="DO226" s="368"/>
      <c r="DP226" s="371" t="str">
        <f t="shared" si="105"/>
        <v/>
      </c>
      <c r="DQ226" s="374">
        <f t="shared" si="106"/>
        <v>0</v>
      </c>
      <c r="DR226" s="374">
        <f t="shared" si="96"/>
        <v>0</v>
      </c>
      <c r="DS226" s="374">
        <f t="shared" si="97"/>
        <v>0</v>
      </c>
      <c r="DT226" s="374">
        <f t="shared" si="107"/>
        <v>0</v>
      </c>
      <c r="DU226" s="374">
        <f t="shared" si="108"/>
        <v>0</v>
      </c>
      <c r="DV226" s="374">
        <f>Deduct_dependent * COUNTIFS(Part_8!$A:$A, $EV226)</f>
        <v>0</v>
      </c>
      <c r="DW226" s="374">
        <f t="shared" si="98"/>
        <v>0</v>
      </c>
      <c r="DX226" s="374">
        <f t="shared" si="99"/>
        <v>0</v>
      </c>
      <c r="DY226" s="374">
        <f t="shared" si="100"/>
        <v>0</v>
      </c>
      <c r="DZ226" s="374">
        <f t="shared" si="101"/>
        <v>0</v>
      </c>
      <c r="EA226" s="373"/>
      <c r="EB226" s="373"/>
      <c r="EC226" s="373"/>
      <c r="ED226" s="374" t="str">
        <f t="shared" si="109"/>
        <v/>
      </c>
      <c r="EE226" s="374"/>
      <c r="EF226" s="374" t="str">
        <f>IF(AND($AN226 = "", $AO226 = "", $AP226 = "", $AQ226 = "", $AR226 = "", $AS226 = "", $AT226 = "", $AU226 = "", $AV226 = "", $AW226 = "", $AX226 = "", $AY226 = "", $AZ226 = "", $BA226 = "", $BB226 = "",
$BD226= "", $BE226 = "", $BF226 = "", $BG226 = "", $BH226 = "", $BI226 = "", $BJ226 = "", $BK226 = "", $BL226 = "", $BM226 = "", $BN226 = "", $BO226 = "", $BP226 = "", $BQ226 = "", $BR226 = ""), "",
IF($DZ226 &lt;= Claim_for_Reimbursement_CAT!$F$24, Claim_for_Reimbursement_CAT!$H$24,
IF(AND($DZ226 &gt;= Claim_for_Reimbursement_CAT!$D$25, $DZ226 &lt;= Claim_for_Reimbursement_CAT!$F$25), Claim_for_Reimbursement_CAT!$H$25,
IF(AND($DZ226 &gt;= Claim_for_Reimbursement_CAT!$D$26, $DZ226 &lt;= Claim_for_Reimbursement_CAT!$F$26), Claim_for_Reimbursement_CAT!$H$26,
IF(AND($DZ226 &gt;= Claim_for_Reimbursement_CAT!$D$27, $DZ226 &lt;= Claim_for_Reimbursement_CAT!$F$27), Claim_for_Reimbursement_CAT!$H$27,
IF(AND($DZ226 &gt;= Claim_for_Reimbursement_CAT!$D$28, $DZ226 &lt;= Claim_for_Reimbursement_CAT!$F$28), Claim_for_Reimbursement_CAT!$H$28,
IF(AND($DZ226 &gt;= Claim_for_Reimbursement_CAT!$D$29, $DZ226 &lt;= Claim_for_Reimbursement_CAT!$F$29), Claim_for_Reimbursement_CAT!$H$29,
IF(AND($DZ226 &gt;= Claim_for_Reimbursement_CAT!$D$30, $DZ226 &lt;= Claim_for_Reimbursement_CAT!$F$30), Claim_for_Reimbursement_CAT!$H$30,
IF(AND($DZ226 &gt;= Claim_for_Reimbursement_CAT!$D$31, $DZ226 &lt;= Claim_for_Reimbursement_CAT!$F$31), Claim_for_Reimbursement_CAT!$H$31,
IF(AND($DZ226 &gt;= Claim_for_Reimbursement_CAT!$D$32, $DZ226 &lt;= Claim_for_Reimbursement_CAT!$F$32), Claim_for_Reimbursement_CAT!$H$32,
IF(AND($DZ226 &gt;= Claim_for_Reimbursement_CAT!$D$33, $DZ226 &lt;= Claim_for_Reimbursement_CAT!$F$33), Claim_for_Reimbursement_CAT!$H$33,
IF(AND($DZ226 &gt;= Claim_for_Reimbursement_CAT!$D$34, $DZ226 &lt;= Claim_for_Reimbursement_CAT!$F$34), Claim_for_Reimbursement_CAT!$H$34, Claim_for_Reimbursement_CAT!$H$35))))))))))))</f>
        <v/>
      </c>
      <c r="EG226" s="373"/>
      <c r="EH226" s="373"/>
      <c r="EI226" s="373"/>
      <c r="EJ226" s="373"/>
      <c r="EK226" s="373"/>
      <c r="EL226" s="368"/>
      <c r="EM226" s="373"/>
      <c r="EN226" s="373"/>
      <c r="ES226" s="376" t="str">
        <f t="shared" si="102"/>
        <v/>
      </c>
      <c r="ET226" s="377" t="str">
        <f t="shared" si="110"/>
        <v xml:space="preserve">    </v>
      </c>
      <c r="EU226" s="377" t="str">
        <f t="shared" si="111"/>
        <v/>
      </c>
      <c r="EV226" s="377" t="str">
        <f t="shared" si="112"/>
        <v xml:space="preserve">221   </v>
      </c>
      <c r="EW226" s="378" t="str">
        <f>IF($H226 = "", "",
IF(OR($H226 = Lists_and_controls!$AO$9, $H226 = Lists_and_controls!$AO$11, $H226 = Lists_and_controls!$AO$14, $H226 = Lists_and_controls!$AO$16), MAX(Day_30),
IF(OR($H226 = Lists_and_controls!$AO$6, $H226 = Lists_and_controls!$AO$8, $H226 = Lists_and_controls!$AO$10, $H226 = Lists_and_controls!$AO$12, $H226 = Lists_and_controls!$AO$13, $H226 = Lists_and_controls!$AO$15, $H226 = Lists_and_controls!$AO$17), MAX(Day_31),
IF($H226 = Lists_and_controls!$AO$7, IF(INDEX(Leap_Year_YN, MATCH($G226, Year_2, 0)) = 1, MAX(Day_Feb_LY), MAX(Day_Feb) )))))</f>
        <v/>
      </c>
      <c r="EX226" s="377" t="str">
        <f t="shared" si="113"/>
        <v xml:space="preserve">  </v>
      </c>
      <c r="EY226" s="378"/>
    </row>
    <row r="227" spans="1:155" s="321" customFormat="1" ht="14" hidden="1" x14ac:dyDescent="0.3">
      <c r="A227" s="367">
        <v>222</v>
      </c>
      <c r="B227" s="368"/>
      <c r="C227" s="368"/>
      <c r="D227" s="368"/>
      <c r="E227" s="368"/>
      <c r="F227" s="368"/>
      <c r="G227" s="368"/>
      <c r="H227" s="368"/>
      <c r="I227" s="368"/>
      <c r="J227" s="369" t="str">
        <f t="shared" si="90"/>
        <v/>
      </c>
      <c r="K227" s="370" t="str">
        <f t="shared" si="91"/>
        <v/>
      </c>
      <c r="L227" s="368"/>
      <c r="M227" s="368"/>
      <c r="N227" s="368"/>
      <c r="O227" s="368"/>
      <c r="P227" s="368"/>
      <c r="Q227" s="368"/>
      <c r="R227" s="368"/>
      <c r="S227" s="371" t="str">
        <f t="shared" si="103"/>
        <v/>
      </c>
      <c r="T227" s="368"/>
      <c r="U227" s="368"/>
      <c r="V227" s="372"/>
      <c r="W227" s="372"/>
      <c r="X227" s="368"/>
      <c r="Y227" s="372"/>
      <c r="Z227" s="368"/>
      <c r="AA227" s="368"/>
      <c r="AB227" s="368"/>
      <c r="AC227" s="368"/>
      <c r="AD227" s="368"/>
      <c r="AE227" s="368"/>
      <c r="AF227" s="368"/>
      <c r="AG227" s="368"/>
      <c r="AH227" s="368"/>
      <c r="AI227" s="368"/>
      <c r="AJ227" s="368"/>
      <c r="AK227" s="373"/>
      <c r="AL227" s="368"/>
      <c r="AM227" s="373"/>
      <c r="AN227" s="373"/>
      <c r="AO227" s="373"/>
      <c r="AP227" s="373"/>
      <c r="AQ227" s="373"/>
      <c r="AR227" s="373"/>
      <c r="AS227" s="373"/>
      <c r="AT227" s="373"/>
      <c r="AU227" s="373"/>
      <c r="AV227" s="373"/>
      <c r="AW227" s="373"/>
      <c r="AX227" s="373"/>
      <c r="AY227" s="373"/>
      <c r="AZ227" s="373"/>
      <c r="BA227" s="373"/>
      <c r="BB227" s="373"/>
      <c r="BC227" s="374">
        <f t="shared" si="104"/>
        <v>0</v>
      </c>
      <c r="BD227" s="373"/>
      <c r="BE227" s="373"/>
      <c r="BF227" s="373"/>
      <c r="BG227" s="373"/>
      <c r="BH227" s="373"/>
      <c r="BI227" s="373"/>
      <c r="BJ227" s="373"/>
      <c r="BK227" s="373"/>
      <c r="BL227" s="373"/>
      <c r="BM227" s="373"/>
      <c r="BN227" s="373"/>
      <c r="BO227" s="373"/>
      <c r="BP227" s="373"/>
      <c r="BQ227" s="373"/>
      <c r="BR227" s="373"/>
      <c r="BS227" s="374">
        <f t="shared" si="92"/>
        <v>0</v>
      </c>
      <c r="BT227" s="374">
        <f t="shared" si="89"/>
        <v>0</v>
      </c>
      <c r="BU227" s="374">
        <f t="shared" si="89"/>
        <v>0</v>
      </c>
      <c r="BV227" s="374">
        <f t="shared" si="89"/>
        <v>0</v>
      </c>
      <c r="BW227" s="374">
        <f t="shared" si="89"/>
        <v>0</v>
      </c>
      <c r="BX227" s="374">
        <f t="shared" si="89"/>
        <v>0</v>
      </c>
      <c r="BY227" s="374">
        <f t="shared" si="88"/>
        <v>0</v>
      </c>
      <c r="BZ227" s="374">
        <f t="shared" si="88"/>
        <v>0</v>
      </c>
      <c r="CA227" s="374">
        <f t="shared" si="88"/>
        <v>0</v>
      </c>
      <c r="CB227" s="374">
        <f t="shared" si="88"/>
        <v>0</v>
      </c>
      <c r="CC227" s="374">
        <f t="shared" si="88"/>
        <v>0</v>
      </c>
      <c r="CD227" s="374">
        <f t="shared" si="88"/>
        <v>0</v>
      </c>
      <c r="CE227" s="374">
        <f t="shared" si="88"/>
        <v>0</v>
      </c>
      <c r="CF227" s="374">
        <f t="shared" si="88"/>
        <v>0</v>
      </c>
      <c r="CG227" s="374">
        <f t="shared" si="115"/>
        <v>0</v>
      </c>
      <c r="CH227" s="374">
        <f t="shared" si="115"/>
        <v>0</v>
      </c>
      <c r="CI227" s="374">
        <f t="shared" si="115"/>
        <v>0</v>
      </c>
      <c r="CJ227" s="368"/>
      <c r="CK227" s="368"/>
      <c r="CL227" s="373"/>
      <c r="CM227" s="375"/>
      <c r="CN227" s="371" t="s">
        <v>176</v>
      </c>
      <c r="CO227" s="373"/>
      <c r="CP227" s="373"/>
      <c r="CQ227" s="374">
        <f t="shared" si="93"/>
        <v>0</v>
      </c>
      <c r="CR227" s="373"/>
      <c r="CS227" s="373"/>
      <c r="CT227" s="374">
        <f t="shared" si="94"/>
        <v>0</v>
      </c>
      <c r="CU227" s="375"/>
      <c r="CV227" s="368"/>
      <c r="CW227" s="368"/>
      <c r="CX227" s="368"/>
      <c r="CY227" s="368"/>
      <c r="CZ227" s="368"/>
      <c r="DA227" s="368"/>
      <c r="DB227" s="368"/>
      <c r="DC227" s="368"/>
      <c r="DD227" s="368"/>
      <c r="DE227" s="368"/>
      <c r="DF227" s="368"/>
      <c r="DG227" s="375"/>
      <c r="DH227" s="371" t="s">
        <v>176</v>
      </c>
      <c r="DI227" s="373"/>
      <c r="DJ227" s="373"/>
      <c r="DK227" s="374">
        <f t="shared" si="114"/>
        <v>0</v>
      </c>
      <c r="DL227" s="373"/>
      <c r="DM227" s="373"/>
      <c r="DN227" s="374">
        <f t="shared" si="95"/>
        <v>0</v>
      </c>
      <c r="DO227" s="368"/>
      <c r="DP227" s="371" t="str">
        <f t="shared" si="105"/>
        <v/>
      </c>
      <c r="DQ227" s="374">
        <f t="shared" si="106"/>
        <v>0</v>
      </c>
      <c r="DR227" s="374">
        <f t="shared" si="96"/>
        <v>0</v>
      </c>
      <c r="DS227" s="374">
        <f t="shared" si="97"/>
        <v>0</v>
      </c>
      <c r="DT227" s="374">
        <f t="shared" si="107"/>
        <v>0</v>
      </c>
      <c r="DU227" s="374">
        <f t="shared" si="108"/>
        <v>0</v>
      </c>
      <c r="DV227" s="374">
        <f>Deduct_dependent * COUNTIFS(Part_8!$A:$A, $EV227)</f>
        <v>0</v>
      </c>
      <c r="DW227" s="374">
        <f t="shared" si="98"/>
        <v>0</v>
      </c>
      <c r="DX227" s="374">
        <f t="shared" si="99"/>
        <v>0</v>
      </c>
      <c r="DY227" s="374">
        <f t="shared" si="100"/>
        <v>0</v>
      </c>
      <c r="DZ227" s="374">
        <f t="shared" si="101"/>
        <v>0</v>
      </c>
      <c r="EA227" s="373"/>
      <c r="EB227" s="373"/>
      <c r="EC227" s="373"/>
      <c r="ED227" s="374" t="str">
        <f t="shared" si="109"/>
        <v/>
      </c>
      <c r="EE227" s="374"/>
      <c r="EF227" s="374" t="str">
        <f>IF(AND($AN227 = "", $AO227 = "", $AP227 = "", $AQ227 = "", $AR227 = "", $AS227 = "", $AT227 = "", $AU227 = "", $AV227 = "", $AW227 = "", $AX227 = "", $AY227 = "", $AZ227 = "", $BA227 = "", $BB227 = "",
$BD227= "", $BE227 = "", $BF227 = "", $BG227 = "", $BH227 = "", $BI227 = "", $BJ227 = "", $BK227 = "", $BL227 = "", $BM227 = "", $BN227 = "", $BO227 = "", $BP227 = "", $BQ227 = "", $BR227 = ""), "",
IF($DZ227 &lt;= Claim_for_Reimbursement_CAT!$F$24, Claim_for_Reimbursement_CAT!$H$24,
IF(AND($DZ227 &gt;= Claim_for_Reimbursement_CAT!$D$25, $DZ227 &lt;= Claim_for_Reimbursement_CAT!$F$25), Claim_for_Reimbursement_CAT!$H$25,
IF(AND($DZ227 &gt;= Claim_for_Reimbursement_CAT!$D$26, $DZ227 &lt;= Claim_for_Reimbursement_CAT!$F$26), Claim_for_Reimbursement_CAT!$H$26,
IF(AND($DZ227 &gt;= Claim_for_Reimbursement_CAT!$D$27, $DZ227 &lt;= Claim_for_Reimbursement_CAT!$F$27), Claim_for_Reimbursement_CAT!$H$27,
IF(AND($DZ227 &gt;= Claim_for_Reimbursement_CAT!$D$28, $DZ227 &lt;= Claim_for_Reimbursement_CAT!$F$28), Claim_for_Reimbursement_CAT!$H$28,
IF(AND($DZ227 &gt;= Claim_for_Reimbursement_CAT!$D$29, $DZ227 &lt;= Claim_for_Reimbursement_CAT!$F$29), Claim_for_Reimbursement_CAT!$H$29,
IF(AND($DZ227 &gt;= Claim_for_Reimbursement_CAT!$D$30, $DZ227 &lt;= Claim_for_Reimbursement_CAT!$F$30), Claim_for_Reimbursement_CAT!$H$30,
IF(AND($DZ227 &gt;= Claim_for_Reimbursement_CAT!$D$31, $DZ227 &lt;= Claim_for_Reimbursement_CAT!$F$31), Claim_for_Reimbursement_CAT!$H$31,
IF(AND($DZ227 &gt;= Claim_for_Reimbursement_CAT!$D$32, $DZ227 &lt;= Claim_for_Reimbursement_CAT!$F$32), Claim_for_Reimbursement_CAT!$H$32,
IF(AND($DZ227 &gt;= Claim_for_Reimbursement_CAT!$D$33, $DZ227 &lt;= Claim_for_Reimbursement_CAT!$F$33), Claim_for_Reimbursement_CAT!$H$33,
IF(AND($DZ227 &gt;= Claim_for_Reimbursement_CAT!$D$34, $DZ227 &lt;= Claim_for_Reimbursement_CAT!$F$34), Claim_for_Reimbursement_CAT!$H$34, Claim_for_Reimbursement_CAT!$H$35))))))))))))</f>
        <v/>
      </c>
      <c r="EG227" s="373"/>
      <c r="EH227" s="373"/>
      <c r="EI227" s="373"/>
      <c r="EJ227" s="373"/>
      <c r="EK227" s="373"/>
      <c r="EL227" s="368"/>
      <c r="EM227" s="373"/>
      <c r="EN227" s="373"/>
      <c r="ES227" s="376" t="str">
        <f t="shared" si="102"/>
        <v/>
      </c>
      <c r="ET227" s="377" t="str">
        <f t="shared" si="110"/>
        <v xml:space="preserve">    </v>
      </c>
      <c r="EU227" s="377" t="str">
        <f t="shared" si="111"/>
        <v/>
      </c>
      <c r="EV227" s="377" t="str">
        <f t="shared" si="112"/>
        <v xml:space="preserve">222   </v>
      </c>
      <c r="EW227" s="378" t="str">
        <f>IF($H227 = "", "",
IF(OR($H227 = Lists_and_controls!$AO$9, $H227 = Lists_and_controls!$AO$11, $H227 = Lists_and_controls!$AO$14, $H227 = Lists_and_controls!$AO$16), MAX(Day_30),
IF(OR($H227 = Lists_and_controls!$AO$6, $H227 = Lists_and_controls!$AO$8, $H227 = Lists_and_controls!$AO$10, $H227 = Lists_and_controls!$AO$12, $H227 = Lists_and_controls!$AO$13, $H227 = Lists_and_controls!$AO$15, $H227 = Lists_and_controls!$AO$17), MAX(Day_31),
IF($H227 = Lists_and_controls!$AO$7, IF(INDEX(Leap_Year_YN, MATCH($G227, Year_2, 0)) = 1, MAX(Day_Feb_LY), MAX(Day_Feb) )))))</f>
        <v/>
      </c>
      <c r="EX227" s="377" t="str">
        <f t="shared" si="113"/>
        <v xml:space="preserve">  </v>
      </c>
      <c r="EY227" s="378"/>
    </row>
    <row r="228" spans="1:155" s="321" customFormat="1" ht="14" hidden="1" x14ac:dyDescent="0.3">
      <c r="A228" s="367">
        <v>223</v>
      </c>
      <c r="B228" s="368"/>
      <c r="C228" s="368"/>
      <c r="D228" s="368"/>
      <c r="E228" s="368"/>
      <c r="F228" s="368"/>
      <c r="G228" s="368"/>
      <c r="H228" s="368"/>
      <c r="I228" s="368"/>
      <c r="J228" s="369" t="str">
        <f t="shared" si="90"/>
        <v/>
      </c>
      <c r="K228" s="370" t="str">
        <f t="shared" si="91"/>
        <v/>
      </c>
      <c r="L228" s="368"/>
      <c r="M228" s="368"/>
      <c r="N228" s="368"/>
      <c r="O228" s="368"/>
      <c r="P228" s="368"/>
      <c r="Q228" s="368"/>
      <c r="R228" s="368"/>
      <c r="S228" s="371" t="str">
        <f t="shared" si="103"/>
        <v/>
      </c>
      <c r="T228" s="368"/>
      <c r="U228" s="368"/>
      <c r="V228" s="372"/>
      <c r="W228" s="372"/>
      <c r="X228" s="368"/>
      <c r="Y228" s="372"/>
      <c r="Z228" s="368"/>
      <c r="AA228" s="368"/>
      <c r="AB228" s="368"/>
      <c r="AC228" s="368"/>
      <c r="AD228" s="368"/>
      <c r="AE228" s="368"/>
      <c r="AF228" s="368"/>
      <c r="AG228" s="368"/>
      <c r="AH228" s="368"/>
      <c r="AI228" s="368"/>
      <c r="AJ228" s="368"/>
      <c r="AK228" s="373"/>
      <c r="AL228" s="368"/>
      <c r="AM228" s="373"/>
      <c r="AN228" s="373"/>
      <c r="AO228" s="373"/>
      <c r="AP228" s="373"/>
      <c r="AQ228" s="373"/>
      <c r="AR228" s="373"/>
      <c r="AS228" s="373"/>
      <c r="AT228" s="373"/>
      <c r="AU228" s="373"/>
      <c r="AV228" s="373"/>
      <c r="AW228" s="373"/>
      <c r="AX228" s="373"/>
      <c r="AY228" s="373"/>
      <c r="AZ228" s="373"/>
      <c r="BA228" s="373"/>
      <c r="BB228" s="373"/>
      <c r="BC228" s="374">
        <f t="shared" si="104"/>
        <v>0</v>
      </c>
      <c r="BD228" s="373"/>
      <c r="BE228" s="373"/>
      <c r="BF228" s="373"/>
      <c r="BG228" s="373"/>
      <c r="BH228" s="373"/>
      <c r="BI228" s="373"/>
      <c r="BJ228" s="373"/>
      <c r="BK228" s="373"/>
      <c r="BL228" s="373"/>
      <c r="BM228" s="373"/>
      <c r="BN228" s="373"/>
      <c r="BO228" s="373"/>
      <c r="BP228" s="373"/>
      <c r="BQ228" s="373"/>
      <c r="BR228" s="373"/>
      <c r="BS228" s="374">
        <f t="shared" si="92"/>
        <v>0</v>
      </c>
      <c r="BT228" s="374">
        <f t="shared" si="89"/>
        <v>0</v>
      </c>
      <c r="BU228" s="374">
        <f t="shared" si="89"/>
        <v>0</v>
      </c>
      <c r="BV228" s="374">
        <f t="shared" si="89"/>
        <v>0</v>
      </c>
      <c r="BW228" s="374">
        <f t="shared" si="89"/>
        <v>0</v>
      </c>
      <c r="BX228" s="374">
        <f t="shared" si="89"/>
        <v>0</v>
      </c>
      <c r="BY228" s="374">
        <f t="shared" si="88"/>
        <v>0</v>
      </c>
      <c r="BZ228" s="374">
        <f t="shared" si="88"/>
        <v>0</v>
      </c>
      <c r="CA228" s="374">
        <f t="shared" si="88"/>
        <v>0</v>
      </c>
      <c r="CB228" s="374">
        <f t="shared" si="88"/>
        <v>0</v>
      </c>
      <c r="CC228" s="374">
        <f t="shared" si="88"/>
        <v>0</v>
      </c>
      <c r="CD228" s="374">
        <f t="shared" si="88"/>
        <v>0</v>
      </c>
      <c r="CE228" s="374">
        <f t="shared" si="88"/>
        <v>0</v>
      </c>
      <c r="CF228" s="374">
        <f t="shared" si="88"/>
        <v>0</v>
      </c>
      <c r="CG228" s="374">
        <f t="shared" si="115"/>
        <v>0</v>
      </c>
      <c r="CH228" s="374">
        <f t="shared" si="115"/>
        <v>0</v>
      </c>
      <c r="CI228" s="374">
        <f t="shared" si="115"/>
        <v>0</v>
      </c>
      <c r="CJ228" s="368"/>
      <c r="CK228" s="368"/>
      <c r="CL228" s="373"/>
      <c r="CM228" s="375"/>
      <c r="CN228" s="371" t="s">
        <v>176</v>
      </c>
      <c r="CO228" s="373"/>
      <c r="CP228" s="373"/>
      <c r="CQ228" s="374">
        <f t="shared" si="93"/>
        <v>0</v>
      </c>
      <c r="CR228" s="373"/>
      <c r="CS228" s="373"/>
      <c r="CT228" s="374">
        <f t="shared" si="94"/>
        <v>0</v>
      </c>
      <c r="CU228" s="375"/>
      <c r="CV228" s="368"/>
      <c r="CW228" s="368"/>
      <c r="CX228" s="368"/>
      <c r="CY228" s="368"/>
      <c r="CZ228" s="368"/>
      <c r="DA228" s="368"/>
      <c r="DB228" s="368"/>
      <c r="DC228" s="368"/>
      <c r="DD228" s="368"/>
      <c r="DE228" s="368"/>
      <c r="DF228" s="368"/>
      <c r="DG228" s="375"/>
      <c r="DH228" s="371" t="s">
        <v>176</v>
      </c>
      <c r="DI228" s="373"/>
      <c r="DJ228" s="373"/>
      <c r="DK228" s="374">
        <f t="shared" si="114"/>
        <v>0</v>
      </c>
      <c r="DL228" s="373"/>
      <c r="DM228" s="373"/>
      <c r="DN228" s="374">
        <f t="shared" si="95"/>
        <v>0</v>
      </c>
      <c r="DO228" s="368"/>
      <c r="DP228" s="371" t="str">
        <f t="shared" si="105"/>
        <v/>
      </c>
      <c r="DQ228" s="374">
        <f t="shared" si="106"/>
        <v>0</v>
      </c>
      <c r="DR228" s="374">
        <f t="shared" si="96"/>
        <v>0</v>
      </c>
      <c r="DS228" s="374">
        <f t="shared" si="97"/>
        <v>0</v>
      </c>
      <c r="DT228" s="374">
        <f t="shared" si="107"/>
        <v>0</v>
      </c>
      <c r="DU228" s="374">
        <f t="shared" si="108"/>
        <v>0</v>
      </c>
      <c r="DV228" s="374">
        <f>Deduct_dependent * COUNTIFS(Part_8!$A:$A, $EV228)</f>
        <v>0</v>
      </c>
      <c r="DW228" s="374">
        <f t="shared" si="98"/>
        <v>0</v>
      </c>
      <c r="DX228" s="374">
        <f t="shared" si="99"/>
        <v>0</v>
      </c>
      <c r="DY228" s="374">
        <f t="shared" si="100"/>
        <v>0</v>
      </c>
      <c r="DZ228" s="374">
        <f t="shared" si="101"/>
        <v>0</v>
      </c>
      <c r="EA228" s="373"/>
      <c r="EB228" s="373"/>
      <c r="EC228" s="373"/>
      <c r="ED228" s="374" t="str">
        <f t="shared" si="109"/>
        <v/>
      </c>
      <c r="EE228" s="374"/>
      <c r="EF228" s="374" t="str">
        <f>IF(AND($AN228 = "", $AO228 = "", $AP228 = "", $AQ228 = "", $AR228 = "", $AS228 = "", $AT228 = "", $AU228 = "", $AV228 = "", $AW228 = "", $AX228 = "", $AY228 = "", $AZ228 = "", $BA228 = "", $BB228 = "",
$BD228= "", $BE228 = "", $BF228 = "", $BG228 = "", $BH228 = "", $BI228 = "", $BJ228 = "", $BK228 = "", $BL228 = "", $BM228 = "", $BN228 = "", $BO228 = "", $BP228 = "", $BQ228 = "", $BR228 = ""), "",
IF($DZ228 &lt;= Claim_for_Reimbursement_CAT!$F$24, Claim_for_Reimbursement_CAT!$H$24,
IF(AND($DZ228 &gt;= Claim_for_Reimbursement_CAT!$D$25, $DZ228 &lt;= Claim_for_Reimbursement_CAT!$F$25), Claim_for_Reimbursement_CAT!$H$25,
IF(AND($DZ228 &gt;= Claim_for_Reimbursement_CAT!$D$26, $DZ228 &lt;= Claim_for_Reimbursement_CAT!$F$26), Claim_for_Reimbursement_CAT!$H$26,
IF(AND($DZ228 &gt;= Claim_for_Reimbursement_CAT!$D$27, $DZ228 &lt;= Claim_for_Reimbursement_CAT!$F$27), Claim_for_Reimbursement_CAT!$H$27,
IF(AND($DZ228 &gt;= Claim_for_Reimbursement_CAT!$D$28, $DZ228 &lt;= Claim_for_Reimbursement_CAT!$F$28), Claim_for_Reimbursement_CAT!$H$28,
IF(AND($DZ228 &gt;= Claim_for_Reimbursement_CAT!$D$29, $DZ228 &lt;= Claim_for_Reimbursement_CAT!$F$29), Claim_for_Reimbursement_CAT!$H$29,
IF(AND($DZ228 &gt;= Claim_for_Reimbursement_CAT!$D$30, $DZ228 &lt;= Claim_for_Reimbursement_CAT!$F$30), Claim_for_Reimbursement_CAT!$H$30,
IF(AND($DZ228 &gt;= Claim_for_Reimbursement_CAT!$D$31, $DZ228 &lt;= Claim_for_Reimbursement_CAT!$F$31), Claim_for_Reimbursement_CAT!$H$31,
IF(AND($DZ228 &gt;= Claim_for_Reimbursement_CAT!$D$32, $DZ228 &lt;= Claim_for_Reimbursement_CAT!$F$32), Claim_for_Reimbursement_CAT!$H$32,
IF(AND($DZ228 &gt;= Claim_for_Reimbursement_CAT!$D$33, $DZ228 &lt;= Claim_for_Reimbursement_CAT!$F$33), Claim_for_Reimbursement_CAT!$H$33,
IF(AND($DZ228 &gt;= Claim_for_Reimbursement_CAT!$D$34, $DZ228 &lt;= Claim_for_Reimbursement_CAT!$F$34), Claim_for_Reimbursement_CAT!$H$34, Claim_for_Reimbursement_CAT!$H$35))))))))))))</f>
        <v/>
      </c>
      <c r="EG228" s="373"/>
      <c r="EH228" s="373"/>
      <c r="EI228" s="373"/>
      <c r="EJ228" s="373"/>
      <c r="EK228" s="373"/>
      <c r="EL228" s="368"/>
      <c r="EM228" s="373"/>
      <c r="EN228" s="373"/>
      <c r="ES228" s="376" t="str">
        <f t="shared" si="102"/>
        <v/>
      </c>
      <c r="ET228" s="377" t="str">
        <f t="shared" si="110"/>
        <v xml:space="preserve">    </v>
      </c>
      <c r="EU228" s="377" t="str">
        <f t="shared" si="111"/>
        <v/>
      </c>
      <c r="EV228" s="377" t="str">
        <f t="shared" si="112"/>
        <v xml:space="preserve">223   </v>
      </c>
      <c r="EW228" s="378" t="str">
        <f>IF($H228 = "", "",
IF(OR($H228 = Lists_and_controls!$AO$9, $H228 = Lists_and_controls!$AO$11, $H228 = Lists_and_controls!$AO$14, $H228 = Lists_and_controls!$AO$16), MAX(Day_30),
IF(OR($H228 = Lists_and_controls!$AO$6, $H228 = Lists_and_controls!$AO$8, $H228 = Lists_and_controls!$AO$10, $H228 = Lists_and_controls!$AO$12, $H228 = Lists_and_controls!$AO$13, $H228 = Lists_and_controls!$AO$15, $H228 = Lists_and_controls!$AO$17), MAX(Day_31),
IF($H228 = Lists_and_controls!$AO$7, IF(INDEX(Leap_Year_YN, MATCH($G228, Year_2, 0)) = 1, MAX(Day_Feb_LY), MAX(Day_Feb) )))))</f>
        <v/>
      </c>
      <c r="EX228" s="377" t="str">
        <f t="shared" si="113"/>
        <v xml:space="preserve">  </v>
      </c>
      <c r="EY228" s="378"/>
    </row>
    <row r="229" spans="1:155" s="321" customFormat="1" ht="14" hidden="1" x14ac:dyDescent="0.3">
      <c r="A229" s="367">
        <v>224</v>
      </c>
      <c r="B229" s="368"/>
      <c r="C229" s="368"/>
      <c r="D229" s="368"/>
      <c r="E229" s="368"/>
      <c r="F229" s="368"/>
      <c r="G229" s="368"/>
      <c r="H229" s="368"/>
      <c r="I229" s="368"/>
      <c r="J229" s="369" t="str">
        <f t="shared" si="90"/>
        <v/>
      </c>
      <c r="K229" s="370" t="str">
        <f t="shared" si="91"/>
        <v/>
      </c>
      <c r="L229" s="368"/>
      <c r="M229" s="368"/>
      <c r="N229" s="368"/>
      <c r="O229" s="368"/>
      <c r="P229" s="368"/>
      <c r="Q229" s="368"/>
      <c r="R229" s="368"/>
      <c r="S229" s="371" t="str">
        <f t="shared" si="103"/>
        <v/>
      </c>
      <c r="T229" s="368"/>
      <c r="U229" s="368"/>
      <c r="V229" s="372"/>
      <c r="W229" s="372"/>
      <c r="X229" s="368"/>
      <c r="Y229" s="372"/>
      <c r="Z229" s="368"/>
      <c r="AA229" s="368"/>
      <c r="AB229" s="368"/>
      <c r="AC229" s="368"/>
      <c r="AD229" s="368"/>
      <c r="AE229" s="368"/>
      <c r="AF229" s="368"/>
      <c r="AG229" s="368"/>
      <c r="AH229" s="368"/>
      <c r="AI229" s="368"/>
      <c r="AJ229" s="368"/>
      <c r="AK229" s="373"/>
      <c r="AL229" s="368"/>
      <c r="AM229" s="373"/>
      <c r="AN229" s="373"/>
      <c r="AO229" s="373"/>
      <c r="AP229" s="373"/>
      <c r="AQ229" s="373"/>
      <c r="AR229" s="373"/>
      <c r="AS229" s="373"/>
      <c r="AT229" s="373"/>
      <c r="AU229" s="373"/>
      <c r="AV229" s="373"/>
      <c r="AW229" s="373"/>
      <c r="AX229" s="373"/>
      <c r="AY229" s="373"/>
      <c r="AZ229" s="373"/>
      <c r="BA229" s="373"/>
      <c r="BB229" s="373"/>
      <c r="BC229" s="374">
        <f t="shared" si="104"/>
        <v>0</v>
      </c>
      <c r="BD229" s="373"/>
      <c r="BE229" s="373"/>
      <c r="BF229" s="373"/>
      <c r="BG229" s="373"/>
      <c r="BH229" s="373"/>
      <c r="BI229" s="373"/>
      <c r="BJ229" s="373"/>
      <c r="BK229" s="373"/>
      <c r="BL229" s="373"/>
      <c r="BM229" s="373"/>
      <c r="BN229" s="373"/>
      <c r="BO229" s="373"/>
      <c r="BP229" s="373"/>
      <c r="BQ229" s="373"/>
      <c r="BR229" s="373"/>
      <c r="BS229" s="374">
        <f t="shared" si="92"/>
        <v>0</v>
      </c>
      <c r="BT229" s="374">
        <f t="shared" si="89"/>
        <v>0</v>
      </c>
      <c r="BU229" s="374">
        <f t="shared" si="89"/>
        <v>0</v>
      </c>
      <c r="BV229" s="374">
        <f t="shared" si="89"/>
        <v>0</v>
      </c>
      <c r="BW229" s="374">
        <f t="shared" si="89"/>
        <v>0</v>
      </c>
      <c r="BX229" s="374">
        <f t="shared" si="89"/>
        <v>0</v>
      </c>
      <c r="BY229" s="374">
        <f t="shared" si="88"/>
        <v>0</v>
      </c>
      <c r="BZ229" s="374">
        <f t="shared" si="88"/>
        <v>0</v>
      </c>
      <c r="CA229" s="374">
        <f t="shared" si="88"/>
        <v>0</v>
      </c>
      <c r="CB229" s="374">
        <f t="shared" si="88"/>
        <v>0</v>
      </c>
      <c r="CC229" s="374">
        <f t="shared" si="88"/>
        <v>0</v>
      </c>
      <c r="CD229" s="374">
        <f t="shared" si="88"/>
        <v>0</v>
      </c>
      <c r="CE229" s="374">
        <f t="shared" si="88"/>
        <v>0</v>
      </c>
      <c r="CF229" s="374">
        <f t="shared" si="88"/>
        <v>0</v>
      </c>
      <c r="CG229" s="374">
        <f t="shared" si="115"/>
        <v>0</v>
      </c>
      <c r="CH229" s="374">
        <f t="shared" si="115"/>
        <v>0</v>
      </c>
      <c r="CI229" s="374">
        <f t="shared" si="115"/>
        <v>0</v>
      </c>
      <c r="CJ229" s="368"/>
      <c r="CK229" s="368"/>
      <c r="CL229" s="373"/>
      <c r="CM229" s="375"/>
      <c r="CN229" s="371" t="s">
        <v>176</v>
      </c>
      <c r="CO229" s="373"/>
      <c r="CP229" s="373"/>
      <c r="CQ229" s="374">
        <f t="shared" si="93"/>
        <v>0</v>
      </c>
      <c r="CR229" s="373"/>
      <c r="CS229" s="373"/>
      <c r="CT229" s="374">
        <f t="shared" si="94"/>
        <v>0</v>
      </c>
      <c r="CU229" s="375"/>
      <c r="CV229" s="368"/>
      <c r="CW229" s="368"/>
      <c r="CX229" s="368"/>
      <c r="CY229" s="368"/>
      <c r="CZ229" s="368"/>
      <c r="DA229" s="368"/>
      <c r="DB229" s="368"/>
      <c r="DC229" s="368"/>
      <c r="DD229" s="368"/>
      <c r="DE229" s="368"/>
      <c r="DF229" s="368"/>
      <c r="DG229" s="375"/>
      <c r="DH229" s="371" t="s">
        <v>176</v>
      </c>
      <c r="DI229" s="373"/>
      <c r="DJ229" s="373"/>
      <c r="DK229" s="374">
        <f t="shared" si="114"/>
        <v>0</v>
      </c>
      <c r="DL229" s="373"/>
      <c r="DM229" s="373"/>
      <c r="DN229" s="374">
        <f t="shared" si="95"/>
        <v>0</v>
      </c>
      <c r="DO229" s="368"/>
      <c r="DP229" s="371" t="str">
        <f t="shared" si="105"/>
        <v/>
      </c>
      <c r="DQ229" s="374">
        <f t="shared" si="106"/>
        <v>0</v>
      </c>
      <c r="DR229" s="374">
        <f t="shared" si="96"/>
        <v>0</v>
      </c>
      <c r="DS229" s="374">
        <f t="shared" si="97"/>
        <v>0</v>
      </c>
      <c r="DT229" s="374">
        <f t="shared" si="107"/>
        <v>0</v>
      </c>
      <c r="DU229" s="374">
        <f t="shared" si="108"/>
        <v>0</v>
      </c>
      <c r="DV229" s="374">
        <f>Deduct_dependent * COUNTIFS(Part_8!$A:$A, $EV229)</f>
        <v>0</v>
      </c>
      <c r="DW229" s="374">
        <f t="shared" si="98"/>
        <v>0</v>
      </c>
      <c r="DX229" s="374">
        <f t="shared" si="99"/>
        <v>0</v>
      </c>
      <c r="DY229" s="374">
        <f t="shared" si="100"/>
        <v>0</v>
      </c>
      <c r="DZ229" s="374">
        <f t="shared" si="101"/>
        <v>0</v>
      </c>
      <c r="EA229" s="373"/>
      <c r="EB229" s="373"/>
      <c r="EC229" s="373"/>
      <c r="ED229" s="374" t="str">
        <f t="shared" si="109"/>
        <v/>
      </c>
      <c r="EE229" s="374"/>
      <c r="EF229" s="374" t="str">
        <f>IF(AND($AN229 = "", $AO229 = "", $AP229 = "", $AQ229 = "", $AR229 = "", $AS229 = "", $AT229 = "", $AU229 = "", $AV229 = "", $AW229 = "", $AX229 = "", $AY229 = "", $AZ229 = "", $BA229 = "", $BB229 = "",
$BD229= "", $BE229 = "", $BF229 = "", $BG229 = "", $BH229 = "", $BI229 = "", $BJ229 = "", $BK229 = "", $BL229 = "", $BM229 = "", $BN229 = "", $BO229 = "", $BP229 = "", $BQ229 = "", $BR229 = ""), "",
IF($DZ229 &lt;= Claim_for_Reimbursement_CAT!$F$24, Claim_for_Reimbursement_CAT!$H$24,
IF(AND($DZ229 &gt;= Claim_for_Reimbursement_CAT!$D$25, $DZ229 &lt;= Claim_for_Reimbursement_CAT!$F$25), Claim_for_Reimbursement_CAT!$H$25,
IF(AND($DZ229 &gt;= Claim_for_Reimbursement_CAT!$D$26, $DZ229 &lt;= Claim_for_Reimbursement_CAT!$F$26), Claim_for_Reimbursement_CAT!$H$26,
IF(AND($DZ229 &gt;= Claim_for_Reimbursement_CAT!$D$27, $DZ229 &lt;= Claim_for_Reimbursement_CAT!$F$27), Claim_for_Reimbursement_CAT!$H$27,
IF(AND($DZ229 &gt;= Claim_for_Reimbursement_CAT!$D$28, $DZ229 &lt;= Claim_for_Reimbursement_CAT!$F$28), Claim_for_Reimbursement_CAT!$H$28,
IF(AND($DZ229 &gt;= Claim_for_Reimbursement_CAT!$D$29, $DZ229 &lt;= Claim_for_Reimbursement_CAT!$F$29), Claim_for_Reimbursement_CAT!$H$29,
IF(AND($DZ229 &gt;= Claim_for_Reimbursement_CAT!$D$30, $DZ229 &lt;= Claim_for_Reimbursement_CAT!$F$30), Claim_for_Reimbursement_CAT!$H$30,
IF(AND($DZ229 &gt;= Claim_for_Reimbursement_CAT!$D$31, $DZ229 &lt;= Claim_for_Reimbursement_CAT!$F$31), Claim_for_Reimbursement_CAT!$H$31,
IF(AND($DZ229 &gt;= Claim_for_Reimbursement_CAT!$D$32, $DZ229 &lt;= Claim_for_Reimbursement_CAT!$F$32), Claim_for_Reimbursement_CAT!$H$32,
IF(AND($DZ229 &gt;= Claim_for_Reimbursement_CAT!$D$33, $DZ229 &lt;= Claim_for_Reimbursement_CAT!$F$33), Claim_for_Reimbursement_CAT!$H$33,
IF(AND($DZ229 &gt;= Claim_for_Reimbursement_CAT!$D$34, $DZ229 &lt;= Claim_for_Reimbursement_CAT!$F$34), Claim_for_Reimbursement_CAT!$H$34, Claim_for_Reimbursement_CAT!$H$35))))))))))))</f>
        <v/>
      </c>
      <c r="EG229" s="373"/>
      <c r="EH229" s="373"/>
      <c r="EI229" s="373"/>
      <c r="EJ229" s="373"/>
      <c r="EK229" s="373"/>
      <c r="EL229" s="368"/>
      <c r="EM229" s="373"/>
      <c r="EN229" s="373"/>
      <c r="ES229" s="376" t="str">
        <f t="shared" si="102"/>
        <v/>
      </c>
      <c r="ET229" s="377" t="str">
        <f t="shared" si="110"/>
        <v xml:space="preserve">    </v>
      </c>
      <c r="EU229" s="377" t="str">
        <f t="shared" si="111"/>
        <v/>
      </c>
      <c r="EV229" s="377" t="str">
        <f t="shared" si="112"/>
        <v xml:space="preserve">224   </v>
      </c>
      <c r="EW229" s="378" t="str">
        <f>IF($H229 = "", "",
IF(OR($H229 = Lists_and_controls!$AO$9, $H229 = Lists_and_controls!$AO$11, $H229 = Lists_and_controls!$AO$14, $H229 = Lists_and_controls!$AO$16), MAX(Day_30),
IF(OR($H229 = Lists_and_controls!$AO$6, $H229 = Lists_and_controls!$AO$8, $H229 = Lists_and_controls!$AO$10, $H229 = Lists_and_controls!$AO$12, $H229 = Lists_and_controls!$AO$13, $H229 = Lists_and_controls!$AO$15, $H229 = Lists_and_controls!$AO$17), MAX(Day_31),
IF($H229 = Lists_and_controls!$AO$7, IF(INDEX(Leap_Year_YN, MATCH($G229, Year_2, 0)) = 1, MAX(Day_Feb_LY), MAX(Day_Feb) )))))</f>
        <v/>
      </c>
      <c r="EX229" s="377" t="str">
        <f t="shared" si="113"/>
        <v xml:space="preserve">  </v>
      </c>
      <c r="EY229" s="378"/>
    </row>
    <row r="230" spans="1:155" s="321" customFormat="1" ht="14" hidden="1" x14ac:dyDescent="0.3">
      <c r="A230" s="367">
        <v>225</v>
      </c>
      <c r="B230" s="368"/>
      <c r="C230" s="368"/>
      <c r="D230" s="368"/>
      <c r="E230" s="368"/>
      <c r="F230" s="368"/>
      <c r="G230" s="368"/>
      <c r="H230" s="368"/>
      <c r="I230" s="368"/>
      <c r="J230" s="369" t="str">
        <f t="shared" si="90"/>
        <v/>
      </c>
      <c r="K230" s="370" t="str">
        <f t="shared" si="91"/>
        <v/>
      </c>
      <c r="L230" s="368"/>
      <c r="M230" s="368"/>
      <c r="N230" s="368"/>
      <c r="O230" s="368"/>
      <c r="P230" s="368"/>
      <c r="Q230" s="368"/>
      <c r="R230" s="368"/>
      <c r="S230" s="371" t="str">
        <f t="shared" si="103"/>
        <v/>
      </c>
      <c r="T230" s="368"/>
      <c r="U230" s="368"/>
      <c r="V230" s="372"/>
      <c r="W230" s="372"/>
      <c r="X230" s="368"/>
      <c r="Y230" s="372"/>
      <c r="Z230" s="368"/>
      <c r="AA230" s="368"/>
      <c r="AB230" s="368"/>
      <c r="AC230" s="368"/>
      <c r="AD230" s="368"/>
      <c r="AE230" s="368"/>
      <c r="AF230" s="368"/>
      <c r="AG230" s="368"/>
      <c r="AH230" s="368"/>
      <c r="AI230" s="368"/>
      <c r="AJ230" s="368"/>
      <c r="AK230" s="373"/>
      <c r="AL230" s="368"/>
      <c r="AM230" s="373"/>
      <c r="AN230" s="373"/>
      <c r="AO230" s="373"/>
      <c r="AP230" s="373"/>
      <c r="AQ230" s="373"/>
      <c r="AR230" s="373"/>
      <c r="AS230" s="373"/>
      <c r="AT230" s="373"/>
      <c r="AU230" s="373"/>
      <c r="AV230" s="373"/>
      <c r="AW230" s="373"/>
      <c r="AX230" s="373"/>
      <c r="AY230" s="373"/>
      <c r="AZ230" s="373"/>
      <c r="BA230" s="373"/>
      <c r="BB230" s="373"/>
      <c r="BC230" s="374">
        <f t="shared" si="104"/>
        <v>0</v>
      </c>
      <c r="BD230" s="373"/>
      <c r="BE230" s="373"/>
      <c r="BF230" s="373"/>
      <c r="BG230" s="373"/>
      <c r="BH230" s="373"/>
      <c r="BI230" s="373"/>
      <c r="BJ230" s="373"/>
      <c r="BK230" s="373"/>
      <c r="BL230" s="373"/>
      <c r="BM230" s="373"/>
      <c r="BN230" s="373"/>
      <c r="BO230" s="373"/>
      <c r="BP230" s="373"/>
      <c r="BQ230" s="373"/>
      <c r="BR230" s="373"/>
      <c r="BS230" s="374">
        <f t="shared" si="92"/>
        <v>0</v>
      </c>
      <c r="BT230" s="374">
        <f t="shared" si="89"/>
        <v>0</v>
      </c>
      <c r="BU230" s="374">
        <f t="shared" si="89"/>
        <v>0</v>
      </c>
      <c r="BV230" s="374">
        <f t="shared" si="89"/>
        <v>0</v>
      </c>
      <c r="BW230" s="374">
        <f t="shared" si="89"/>
        <v>0</v>
      </c>
      <c r="BX230" s="374">
        <f t="shared" si="89"/>
        <v>0</v>
      </c>
      <c r="BY230" s="374">
        <f t="shared" si="88"/>
        <v>0</v>
      </c>
      <c r="BZ230" s="374">
        <f t="shared" si="88"/>
        <v>0</v>
      </c>
      <c r="CA230" s="374">
        <f t="shared" si="88"/>
        <v>0</v>
      </c>
      <c r="CB230" s="374">
        <f t="shared" si="88"/>
        <v>0</v>
      </c>
      <c r="CC230" s="374">
        <f t="shared" si="88"/>
        <v>0</v>
      </c>
      <c r="CD230" s="374">
        <f t="shared" si="88"/>
        <v>0</v>
      </c>
      <c r="CE230" s="374">
        <f t="shared" si="88"/>
        <v>0</v>
      </c>
      <c r="CF230" s="374">
        <f t="shared" si="88"/>
        <v>0</v>
      </c>
      <c r="CG230" s="374">
        <f t="shared" si="115"/>
        <v>0</v>
      </c>
      <c r="CH230" s="374">
        <f t="shared" si="115"/>
        <v>0</v>
      </c>
      <c r="CI230" s="374">
        <f t="shared" si="115"/>
        <v>0</v>
      </c>
      <c r="CJ230" s="368"/>
      <c r="CK230" s="368"/>
      <c r="CL230" s="373"/>
      <c r="CM230" s="375"/>
      <c r="CN230" s="371" t="s">
        <v>176</v>
      </c>
      <c r="CO230" s="373"/>
      <c r="CP230" s="373"/>
      <c r="CQ230" s="374">
        <f t="shared" si="93"/>
        <v>0</v>
      </c>
      <c r="CR230" s="373"/>
      <c r="CS230" s="373"/>
      <c r="CT230" s="374">
        <f t="shared" si="94"/>
        <v>0</v>
      </c>
      <c r="CU230" s="375"/>
      <c r="CV230" s="368"/>
      <c r="CW230" s="368"/>
      <c r="CX230" s="368"/>
      <c r="CY230" s="368"/>
      <c r="CZ230" s="368"/>
      <c r="DA230" s="368"/>
      <c r="DB230" s="368"/>
      <c r="DC230" s="368"/>
      <c r="DD230" s="368"/>
      <c r="DE230" s="368"/>
      <c r="DF230" s="368"/>
      <c r="DG230" s="375"/>
      <c r="DH230" s="371" t="s">
        <v>176</v>
      </c>
      <c r="DI230" s="373"/>
      <c r="DJ230" s="373"/>
      <c r="DK230" s="374">
        <f t="shared" si="114"/>
        <v>0</v>
      </c>
      <c r="DL230" s="373"/>
      <c r="DM230" s="373"/>
      <c r="DN230" s="374">
        <f t="shared" si="95"/>
        <v>0</v>
      </c>
      <c r="DO230" s="368"/>
      <c r="DP230" s="371" t="str">
        <f t="shared" si="105"/>
        <v/>
      </c>
      <c r="DQ230" s="374">
        <f t="shared" si="106"/>
        <v>0</v>
      </c>
      <c r="DR230" s="374">
        <f t="shared" si="96"/>
        <v>0</v>
      </c>
      <c r="DS230" s="374">
        <f t="shared" si="97"/>
        <v>0</v>
      </c>
      <c r="DT230" s="374">
        <f t="shared" si="107"/>
        <v>0</v>
      </c>
      <c r="DU230" s="374">
        <f t="shared" si="108"/>
        <v>0</v>
      </c>
      <c r="DV230" s="374">
        <f>Deduct_dependent * COUNTIFS(Part_8!$A:$A, $EV230)</f>
        <v>0</v>
      </c>
      <c r="DW230" s="374">
        <f t="shared" si="98"/>
        <v>0</v>
      </c>
      <c r="DX230" s="374">
        <f t="shared" si="99"/>
        <v>0</v>
      </c>
      <c r="DY230" s="374">
        <f t="shared" si="100"/>
        <v>0</v>
      </c>
      <c r="DZ230" s="374">
        <f t="shared" si="101"/>
        <v>0</v>
      </c>
      <c r="EA230" s="373"/>
      <c r="EB230" s="373"/>
      <c r="EC230" s="373"/>
      <c r="ED230" s="374" t="str">
        <f t="shared" si="109"/>
        <v/>
      </c>
      <c r="EE230" s="374"/>
      <c r="EF230" s="374" t="str">
        <f>IF(AND($AN230 = "", $AO230 = "", $AP230 = "", $AQ230 = "", $AR230 = "", $AS230 = "", $AT230 = "", $AU230 = "", $AV230 = "", $AW230 = "", $AX230 = "", $AY230 = "", $AZ230 = "", $BA230 = "", $BB230 = "",
$BD230= "", $BE230 = "", $BF230 = "", $BG230 = "", $BH230 = "", $BI230 = "", $BJ230 = "", $BK230 = "", $BL230 = "", $BM230 = "", $BN230 = "", $BO230 = "", $BP230 = "", $BQ230 = "", $BR230 = ""), "",
IF($DZ230 &lt;= Claim_for_Reimbursement_CAT!$F$24, Claim_for_Reimbursement_CAT!$H$24,
IF(AND($DZ230 &gt;= Claim_for_Reimbursement_CAT!$D$25, $DZ230 &lt;= Claim_for_Reimbursement_CAT!$F$25), Claim_for_Reimbursement_CAT!$H$25,
IF(AND($DZ230 &gt;= Claim_for_Reimbursement_CAT!$D$26, $DZ230 &lt;= Claim_for_Reimbursement_CAT!$F$26), Claim_for_Reimbursement_CAT!$H$26,
IF(AND($DZ230 &gt;= Claim_for_Reimbursement_CAT!$D$27, $DZ230 &lt;= Claim_for_Reimbursement_CAT!$F$27), Claim_for_Reimbursement_CAT!$H$27,
IF(AND($DZ230 &gt;= Claim_for_Reimbursement_CAT!$D$28, $DZ230 &lt;= Claim_for_Reimbursement_CAT!$F$28), Claim_for_Reimbursement_CAT!$H$28,
IF(AND($DZ230 &gt;= Claim_for_Reimbursement_CAT!$D$29, $DZ230 &lt;= Claim_for_Reimbursement_CAT!$F$29), Claim_for_Reimbursement_CAT!$H$29,
IF(AND($DZ230 &gt;= Claim_for_Reimbursement_CAT!$D$30, $DZ230 &lt;= Claim_for_Reimbursement_CAT!$F$30), Claim_for_Reimbursement_CAT!$H$30,
IF(AND($DZ230 &gt;= Claim_for_Reimbursement_CAT!$D$31, $DZ230 &lt;= Claim_for_Reimbursement_CAT!$F$31), Claim_for_Reimbursement_CAT!$H$31,
IF(AND($DZ230 &gt;= Claim_for_Reimbursement_CAT!$D$32, $DZ230 &lt;= Claim_for_Reimbursement_CAT!$F$32), Claim_for_Reimbursement_CAT!$H$32,
IF(AND($DZ230 &gt;= Claim_for_Reimbursement_CAT!$D$33, $DZ230 &lt;= Claim_for_Reimbursement_CAT!$F$33), Claim_for_Reimbursement_CAT!$H$33,
IF(AND($DZ230 &gt;= Claim_for_Reimbursement_CAT!$D$34, $DZ230 &lt;= Claim_for_Reimbursement_CAT!$F$34), Claim_for_Reimbursement_CAT!$H$34, Claim_for_Reimbursement_CAT!$H$35))))))))))))</f>
        <v/>
      </c>
      <c r="EG230" s="373"/>
      <c r="EH230" s="373"/>
      <c r="EI230" s="373"/>
      <c r="EJ230" s="373"/>
      <c r="EK230" s="373"/>
      <c r="EL230" s="368"/>
      <c r="EM230" s="373"/>
      <c r="EN230" s="373"/>
      <c r="ES230" s="376" t="str">
        <f t="shared" si="102"/>
        <v/>
      </c>
      <c r="ET230" s="377" t="str">
        <f t="shared" si="110"/>
        <v xml:space="preserve">    </v>
      </c>
      <c r="EU230" s="377" t="str">
        <f t="shared" si="111"/>
        <v/>
      </c>
      <c r="EV230" s="377" t="str">
        <f t="shared" si="112"/>
        <v xml:space="preserve">225   </v>
      </c>
      <c r="EW230" s="378" t="str">
        <f>IF($H230 = "", "",
IF(OR($H230 = Lists_and_controls!$AO$9, $H230 = Lists_and_controls!$AO$11, $H230 = Lists_and_controls!$AO$14, $H230 = Lists_and_controls!$AO$16), MAX(Day_30),
IF(OR($H230 = Lists_and_controls!$AO$6, $H230 = Lists_and_controls!$AO$8, $H230 = Lists_and_controls!$AO$10, $H230 = Lists_and_controls!$AO$12, $H230 = Lists_and_controls!$AO$13, $H230 = Lists_and_controls!$AO$15, $H230 = Lists_and_controls!$AO$17), MAX(Day_31),
IF($H230 = Lists_and_controls!$AO$7, IF(INDEX(Leap_Year_YN, MATCH($G230, Year_2, 0)) = 1, MAX(Day_Feb_LY), MAX(Day_Feb) )))))</f>
        <v/>
      </c>
      <c r="EX230" s="377" t="str">
        <f t="shared" si="113"/>
        <v xml:space="preserve">  </v>
      </c>
      <c r="EY230" s="378"/>
    </row>
    <row r="231" spans="1:155" s="321" customFormat="1" ht="14" hidden="1" x14ac:dyDescent="0.3">
      <c r="A231" s="367">
        <v>226</v>
      </c>
      <c r="B231" s="368"/>
      <c r="C231" s="368"/>
      <c r="D231" s="368"/>
      <c r="E231" s="368"/>
      <c r="F231" s="368"/>
      <c r="G231" s="368"/>
      <c r="H231" s="368"/>
      <c r="I231" s="368"/>
      <c r="J231" s="369" t="str">
        <f t="shared" si="90"/>
        <v/>
      </c>
      <c r="K231" s="370" t="str">
        <f t="shared" si="91"/>
        <v/>
      </c>
      <c r="L231" s="368"/>
      <c r="M231" s="368"/>
      <c r="N231" s="368"/>
      <c r="O231" s="368"/>
      <c r="P231" s="368"/>
      <c r="Q231" s="368"/>
      <c r="R231" s="368"/>
      <c r="S231" s="371" t="str">
        <f t="shared" si="103"/>
        <v/>
      </c>
      <c r="T231" s="368"/>
      <c r="U231" s="368"/>
      <c r="V231" s="372"/>
      <c r="W231" s="372"/>
      <c r="X231" s="368"/>
      <c r="Y231" s="372"/>
      <c r="Z231" s="368"/>
      <c r="AA231" s="368"/>
      <c r="AB231" s="368"/>
      <c r="AC231" s="368"/>
      <c r="AD231" s="368"/>
      <c r="AE231" s="368"/>
      <c r="AF231" s="368"/>
      <c r="AG231" s="368"/>
      <c r="AH231" s="368"/>
      <c r="AI231" s="368"/>
      <c r="AJ231" s="368"/>
      <c r="AK231" s="373"/>
      <c r="AL231" s="368"/>
      <c r="AM231" s="373"/>
      <c r="AN231" s="373"/>
      <c r="AO231" s="373"/>
      <c r="AP231" s="373"/>
      <c r="AQ231" s="373"/>
      <c r="AR231" s="373"/>
      <c r="AS231" s="373"/>
      <c r="AT231" s="373"/>
      <c r="AU231" s="373"/>
      <c r="AV231" s="373"/>
      <c r="AW231" s="373"/>
      <c r="AX231" s="373"/>
      <c r="AY231" s="373"/>
      <c r="AZ231" s="373"/>
      <c r="BA231" s="373"/>
      <c r="BB231" s="373"/>
      <c r="BC231" s="374">
        <f t="shared" si="104"/>
        <v>0</v>
      </c>
      <c r="BD231" s="373"/>
      <c r="BE231" s="373"/>
      <c r="BF231" s="373"/>
      <c r="BG231" s="373"/>
      <c r="BH231" s="373"/>
      <c r="BI231" s="373"/>
      <c r="BJ231" s="373"/>
      <c r="BK231" s="373"/>
      <c r="BL231" s="373"/>
      <c r="BM231" s="373"/>
      <c r="BN231" s="373"/>
      <c r="BO231" s="373"/>
      <c r="BP231" s="373"/>
      <c r="BQ231" s="373"/>
      <c r="BR231" s="373"/>
      <c r="BS231" s="374">
        <f t="shared" si="92"/>
        <v>0</v>
      </c>
      <c r="BT231" s="374">
        <f t="shared" si="89"/>
        <v>0</v>
      </c>
      <c r="BU231" s="374">
        <f t="shared" si="89"/>
        <v>0</v>
      </c>
      <c r="BV231" s="374">
        <f t="shared" si="89"/>
        <v>0</v>
      </c>
      <c r="BW231" s="374">
        <f t="shared" si="89"/>
        <v>0</v>
      </c>
      <c r="BX231" s="374">
        <f t="shared" si="89"/>
        <v>0</v>
      </c>
      <c r="BY231" s="374">
        <f t="shared" si="88"/>
        <v>0</v>
      </c>
      <c r="BZ231" s="374">
        <f t="shared" si="88"/>
        <v>0</v>
      </c>
      <c r="CA231" s="374">
        <f t="shared" si="88"/>
        <v>0</v>
      </c>
      <c r="CB231" s="374">
        <f t="shared" si="88"/>
        <v>0</v>
      </c>
      <c r="CC231" s="374">
        <f t="shared" si="88"/>
        <v>0</v>
      </c>
      <c r="CD231" s="374">
        <f t="shared" si="88"/>
        <v>0</v>
      </c>
      <c r="CE231" s="374">
        <f t="shared" si="88"/>
        <v>0</v>
      </c>
      <c r="CF231" s="374">
        <f t="shared" si="88"/>
        <v>0</v>
      </c>
      <c r="CG231" s="374">
        <f t="shared" si="115"/>
        <v>0</v>
      </c>
      <c r="CH231" s="374">
        <f t="shared" si="115"/>
        <v>0</v>
      </c>
      <c r="CI231" s="374">
        <f t="shared" si="115"/>
        <v>0</v>
      </c>
      <c r="CJ231" s="368"/>
      <c r="CK231" s="368"/>
      <c r="CL231" s="373"/>
      <c r="CM231" s="375"/>
      <c r="CN231" s="371" t="s">
        <v>176</v>
      </c>
      <c r="CO231" s="373"/>
      <c r="CP231" s="373"/>
      <c r="CQ231" s="374">
        <f t="shared" si="93"/>
        <v>0</v>
      </c>
      <c r="CR231" s="373"/>
      <c r="CS231" s="373"/>
      <c r="CT231" s="374">
        <f t="shared" si="94"/>
        <v>0</v>
      </c>
      <c r="CU231" s="375"/>
      <c r="CV231" s="368"/>
      <c r="CW231" s="368"/>
      <c r="CX231" s="368"/>
      <c r="CY231" s="368"/>
      <c r="CZ231" s="368"/>
      <c r="DA231" s="368"/>
      <c r="DB231" s="368"/>
      <c r="DC231" s="368"/>
      <c r="DD231" s="368"/>
      <c r="DE231" s="368"/>
      <c r="DF231" s="368"/>
      <c r="DG231" s="375"/>
      <c r="DH231" s="371" t="s">
        <v>176</v>
      </c>
      <c r="DI231" s="373"/>
      <c r="DJ231" s="373"/>
      <c r="DK231" s="374">
        <f t="shared" si="114"/>
        <v>0</v>
      </c>
      <c r="DL231" s="373"/>
      <c r="DM231" s="373"/>
      <c r="DN231" s="374">
        <f t="shared" si="95"/>
        <v>0</v>
      </c>
      <c r="DO231" s="368"/>
      <c r="DP231" s="371" t="str">
        <f t="shared" si="105"/>
        <v/>
      </c>
      <c r="DQ231" s="374">
        <f t="shared" si="106"/>
        <v>0</v>
      </c>
      <c r="DR231" s="374">
        <f t="shared" si="96"/>
        <v>0</v>
      </c>
      <c r="DS231" s="374">
        <f t="shared" si="97"/>
        <v>0</v>
      </c>
      <c r="DT231" s="374">
        <f t="shared" si="107"/>
        <v>0</v>
      </c>
      <c r="DU231" s="374">
        <f t="shared" si="108"/>
        <v>0</v>
      </c>
      <c r="DV231" s="374">
        <f>Deduct_dependent * COUNTIFS(Part_8!$A:$A, $EV231)</f>
        <v>0</v>
      </c>
      <c r="DW231" s="374">
        <f t="shared" si="98"/>
        <v>0</v>
      </c>
      <c r="DX231" s="374">
        <f t="shared" si="99"/>
        <v>0</v>
      </c>
      <c r="DY231" s="374">
        <f t="shared" si="100"/>
        <v>0</v>
      </c>
      <c r="DZ231" s="374">
        <f t="shared" si="101"/>
        <v>0</v>
      </c>
      <c r="EA231" s="373"/>
      <c r="EB231" s="373"/>
      <c r="EC231" s="373"/>
      <c r="ED231" s="374" t="str">
        <f t="shared" si="109"/>
        <v/>
      </c>
      <c r="EE231" s="374"/>
      <c r="EF231" s="374" t="str">
        <f>IF(AND($AN231 = "", $AO231 = "", $AP231 = "", $AQ231 = "", $AR231 = "", $AS231 = "", $AT231 = "", $AU231 = "", $AV231 = "", $AW231 = "", $AX231 = "", $AY231 = "", $AZ231 = "", $BA231 = "", $BB231 = "",
$BD231= "", $BE231 = "", $BF231 = "", $BG231 = "", $BH231 = "", $BI231 = "", $BJ231 = "", $BK231 = "", $BL231 = "", $BM231 = "", $BN231 = "", $BO231 = "", $BP231 = "", $BQ231 = "", $BR231 = ""), "",
IF($DZ231 &lt;= Claim_for_Reimbursement_CAT!$F$24, Claim_for_Reimbursement_CAT!$H$24,
IF(AND($DZ231 &gt;= Claim_for_Reimbursement_CAT!$D$25, $DZ231 &lt;= Claim_for_Reimbursement_CAT!$F$25), Claim_for_Reimbursement_CAT!$H$25,
IF(AND($DZ231 &gt;= Claim_for_Reimbursement_CAT!$D$26, $DZ231 &lt;= Claim_for_Reimbursement_CAT!$F$26), Claim_for_Reimbursement_CAT!$H$26,
IF(AND($DZ231 &gt;= Claim_for_Reimbursement_CAT!$D$27, $DZ231 &lt;= Claim_for_Reimbursement_CAT!$F$27), Claim_for_Reimbursement_CAT!$H$27,
IF(AND($DZ231 &gt;= Claim_for_Reimbursement_CAT!$D$28, $DZ231 &lt;= Claim_for_Reimbursement_CAT!$F$28), Claim_for_Reimbursement_CAT!$H$28,
IF(AND($DZ231 &gt;= Claim_for_Reimbursement_CAT!$D$29, $DZ231 &lt;= Claim_for_Reimbursement_CAT!$F$29), Claim_for_Reimbursement_CAT!$H$29,
IF(AND($DZ231 &gt;= Claim_for_Reimbursement_CAT!$D$30, $DZ231 &lt;= Claim_for_Reimbursement_CAT!$F$30), Claim_for_Reimbursement_CAT!$H$30,
IF(AND($DZ231 &gt;= Claim_for_Reimbursement_CAT!$D$31, $DZ231 &lt;= Claim_for_Reimbursement_CAT!$F$31), Claim_for_Reimbursement_CAT!$H$31,
IF(AND($DZ231 &gt;= Claim_for_Reimbursement_CAT!$D$32, $DZ231 &lt;= Claim_for_Reimbursement_CAT!$F$32), Claim_for_Reimbursement_CAT!$H$32,
IF(AND($DZ231 &gt;= Claim_for_Reimbursement_CAT!$D$33, $DZ231 &lt;= Claim_for_Reimbursement_CAT!$F$33), Claim_for_Reimbursement_CAT!$H$33,
IF(AND($DZ231 &gt;= Claim_for_Reimbursement_CAT!$D$34, $DZ231 &lt;= Claim_for_Reimbursement_CAT!$F$34), Claim_for_Reimbursement_CAT!$H$34, Claim_for_Reimbursement_CAT!$H$35))))))))))))</f>
        <v/>
      </c>
      <c r="EG231" s="373"/>
      <c r="EH231" s="373"/>
      <c r="EI231" s="373"/>
      <c r="EJ231" s="373"/>
      <c r="EK231" s="373"/>
      <c r="EL231" s="368"/>
      <c r="EM231" s="373"/>
      <c r="EN231" s="373"/>
      <c r="ES231" s="376" t="str">
        <f t="shared" si="102"/>
        <v/>
      </c>
      <c r="ET231" s="377" t="str">
        <f t="shared" si="110"/>
        <v xml:space="preserve">    </v>
      </c>
      <c r="EU231" s="377" t="str">
        <f t="shared" si="111"/>
        <v/>
      </c>
      <c r="EV231" s="377" t="str">
        <f t="shared" si="112"/>
        <v xml:space="preserve">226   </v>
      </c>
      <c r="EW231" s="378" t="str">
        <f>IF($H231 = "", "",
IF(OR($H231 = Lists_and_controls!$AO$9, $H231 = Lists_and_controls!$AO$11, $H231 = Lists_and_controls!$AO$14, $H231 = Lists_and_controls!$AO$16), MAX(Day_30),
IF(OR($H231 = Lists_and_controls!$AO$6, $H231 = Lists_and_controls!$AO$8, $H231 = Lists_and_controls!$AO$10, $H231 = Lists_and_controls!$AO$12, $H231 = Lists_and_controls!$AO$13, $H231 = Lists_and_controls!$AO$15, $H231 = Lists_and_controls!$AO$17), MAX(Day_31),
IF($H231 = Lists_and_controls!$AO$7, IF(INDEX(Leap_Year_YN, MATCH($G231, Year_2, 0)) = 1, MAX(Day_Feb_LY), MAX(Day_Feb) )))))</f>
        <v/>
      </c>
      <c r="EX231" s="377" t="str">
        <f t="shared" si="113"/>
        <v xml:space="preserve">  </v>
      </c>
      <c r="EY231" s="378"/>
    </row>
    <row r="232" spans="1:155" s="321" customFormat="1" ht="14" hidden="1" x14ac:dyDescent="0.3">
      <c r="A232" s="367">
        <v>227</v>
      </c>
      <c r="B232" s="368"/>
      <c r="C232" s="368"/>
      <c r="D232" s="368"/>
      <c r="E232" s="368"/>
      <c r="F232" s="368"/>
      <c r="G232" s="368"/>
      <c r="H232" s="368"/>
      <c r="I232" s="368"/>
      <c r="J232" s="369" t="str">
        <f t="shared" si="90"/>
        <v/>
      </c>
      <c r="K232" s="370" t="str">
        <f t="shared" si="91"/>
        <v/>
      </c>
      <c r="L232" s="368"/>
      <c r="M232" s="368"/>
      <c r="N232" s="368"/>
      <c r="O232" s="368"/>
      <c r="P232" s="368"/>
      <c r="Q232" s="368"/>
      <c r="R232" s="368"/>
      <c r="S232" s="371" t="str">
        <f t="shared" si="103"/>
        <v/>
      </c>
      <c r="T232" s="368"/>
      <c r="U232" s="368"/>
      <c r="V232" s="372"/>
      <c r="W232" s="372"/>
      <c r="X232" s="368"/>
      <c r="Y232" s="372"/>
      <c r="Z232" s="368"/>
      <c r="AA232" s="368"/>
      <c r="AB232" s="368"/>
      <c r="AC232" s="368"/>
      <c r="AD232" s="368"/>
      <c r="AE232" s="368"/>
      <c r="AF232" s="368"/>
      <c r="AG232" s="368"/>
      <c r="AH232" s="368"/>
      <c r="AI232" s="368"/>
      <c r="AJ232" s="368"/>
      <c r="AK232" s="373"/>
      <c r="AL232" s="368"/>
      <c r="AM232" s="373"/>
      <c r="AN232" s="373"/>
      <c r="AO232" s="373"/>
      <c r="AP232" s="373"/>
      <c r="AQ232" s="373"/>
      <c r="AR232" s="373"/>
      <c r="AS232" s="373"/>
      <c r="AT232" s="373"/>
      <c r="AU232" s="373"/>
      <c r="AV232" s="373"/>
      <c r="AW232" s="373"/>
      <c r="AX232" s="373"/>
      <c r="AY232" s="373"/>
      <c r="AZ232" s="373"/>
      <c r="BA232" s="373"/>
      <c r="BB232" s="373"/>
      <c r="BC232" s="374">
        <f t="shared" si="104"/>
        <v>0</v>
      </c>
      <c r="BD232" s="373"/>
      <c r="BE232" s="373"/>
      <c r="BF232" s="373"/>
      <c r="BG232" s="373"/>
      <c r="BH232" s="373"/>
      <c r="BI232" s="373"/>
      <c r="BJ232" s="373"/>
      <c r="BK232" s="373"/>
      <c r="BL232" s="373"/>
      <c r="BM232" s="373"/>
      <c r="BN232" s="373"/>
      <c r="BO232" s="373"/>
      <c r="BP232" s="373"/>
      <c r="BQ232" s="373"/>
      <c r="BR232" s="373"/>
      <c r="BS232" s="374">
        <f t="shared" si="92"/>
        <v>0</v>
      </c>
      <c r="BT232" s="374">
        <f t="shared" si="89"/>
        <v>0</v>
      </c>
      <c r="BU232" s="374">
        <f t="shared" si="89"/>
        <v>0</v>
      </c>
      <c r="BV232" s="374">
        <f t="shared" si="89"/>
        <v>0</v>
      </c>
      <c r="BW232" s="374">
        <f t="shared" si="89"/>
        <v>0</v>
      </c>
      <c r="BX232" s="374">
        <f t="shared" si="89"/>
        <v>0</v>
      </c>
      <c r="BY232" s="374">
        <f t="shared" si="88"/>
        <v>0</v>
      </c>
      <c r="BZ232" s="374">
        <f t="shared" si="88"/>
        <v>0</v>
      </c>
      <c r="CA232" s="374">
        <f t="shared" si="88"/>
        <v>0</v>
      </c>
      <c r="CB232" s="374">
        <f t="shared" si="88"/>
        <v>0</v>
      </c>
      <c r="CC232" s="374">
        <f t="shared" si="88"/>
        <v>0</v>
      </c>
      <c r="CD232" s="374">
        <f t="shared" si="88"/>
        <v>0</v>
      </c>
      <c r="CE232" s="374">
        <f t="shared" si="88"/>
        <v>0</v>
      </c>
      <c r="CF232" s="374">
        <f t="shared" si="88"/>
        <v>0</v>
      </c>
      <c r="CG232" s="374">
        <f t="shared" si="115"/>
        <v>0</v>
      </c>
      <c r="CH232" s="374">
        <f t="shared" si="115"/>
        <v>0</v>
      </c>
      <c r="CI232" s="374">
        <f t="shared" si="115"/>
        <v>0</v>
      </c>
      <c r="CJ232" s="368"/>
      <c r="CK232" s="368"/>
      <c r="CL232" s="373"/>
      <c r="CM232" s="375"/>
      <c r="CN232" s="371" t="s">
        <v>176</v>
      </c>
      <c r="CO232" s="373"/>
      <c r="CP232" s="373"/>
      <c r="CQ232" s="374">
        <f t="shared" si="93"/>
        <v>0</v>
      </c>
      <c r="CR232" s="373"/>
      <c r="CS232" s="373"/>
      <c r="CT232" s="374">
        <f t="shared" si="94"/>
        <v>0</v>
      </c>
      <c r="CU232" s="375"/>
      <c r="CV232" s="368"/>
      <c r="CW232" s="368"/>
      <c r="CX232" s="368"/>
      <c r="CY232" s="368"/>
      <c r="CZ232" s="368"/>
      <c r="DA232" s="368"/>
      <c r="DB232" s="368"/>
      <c r="DC232" s="368"/>
      <c r="DD232" s="368"/>
      <c r="DE232" s="368"/>
      <c r="DF232" s="368"/>
      <c r="DG232" s="375"/>
      <c r="DH232" s="371" t="s">
        <v>176</v>
      </c>
      <c r="DI232" s="373"/>
      <c r="DJ232" s="373"/>
      <c r="DK232" s="374">
        <f t="shared" si="114"/>
        <v>0</v>
      </c>
      <c r="DL232" s="373"/>
      <c r="DM232" s="373"/>
      <c r="DN232" s="374">
        <f t="shared" si="95"/>
        <v>0</v>
      </c>
      <c r="DO232" s="368"/>
      <c r="DP232" s="371" t="str">
        <f t="shared" si="105"/>
        <v/>
      </c>
      <c r="DQ232" s="374">
        <f t="shared" si="106"/>
        <v>0</v>
      </c>
      <c r="DR232" s="374">
        <f t="shared" si="96"/>
        <v>0</v>
      </c>
      <c r="DS232" s="374">
        <f t="shared" si="97"/>
        <v>0</v>
      </c>
      <c r="DT232" s="374">
        <f t="shared" si="107"/>
        <v>0</v>
      </c>
      <c r="DU232" s="374">
        <f t="shared" si="108"/>
        <v>0</v>
      </c>
      <c r="DV232" s="374">
        <f>Deduct_dependent * COUNTIFS(Part_8!$A:$A, $EV232)</f>
        <v>0</v>
      </c>
      <c r="DW232" s="374">
        <f t="shared" si="98"/>
        <v>0</v>
      </c>
      <c r="DX232" s="374">
        <f t="shared" si="99"/>
        <v>0</v>
      </c>
      <c r="DY232" s="374">
        <f t="shared" si="100"/>
        <v>0</v>
      </c>
      <c r="DZ232" s="374">
        <f t="shared" si="101"/>
        <v>0</v>
      </c>
      <c r="EA232" s="373"/>
      <c r="EB232" s="373"/>
      <c r="EC232" s="373"/>
      <c r="ED232" s="374" t="str">
        <f t="shared" si="109"/>
        <v/>
      </c>
      <c r="EE232" s="374"/>
      <c r="EF232" s="374" t="str">
        <f>IF(AND($AN232 = "", $AO232 = "", $AP232 = "", $AQ232 = "", $AR232 = "", $AS232 = "", $AT232 = "", $AU232 = "", $AV232 = "", $AW232 = "", $AX232 = "", $AY232 = "", $AZ232 = "", $BA232 = "", $BB232 = "",
$BD232= "", $BE232 = "", $BF232 = "", $BG232 = "", $BH232 = "", $BI232 = "", $BJ232 = "", $BK232 = "", $BL232 = "", $BM232 = "", $BN232 = "", $BO232 = "", $BP232 = "", $BQ232 = "", $BR232 = ""), "",
IF($DZ232 &lt;= Claim_for_Reimbursement_CAT!$F$24, Claim_for_Reimbursement_CAT!$H$24,
IF(AND($DZ232 &gt;= Claim_for_Reimbursement_CAT!$D$25, $DZ232 &lt;= Claim_for_Reimbursement_CAT!$F$25), Claim_for_Reimbursement_CAT!$H$25,
IF(AND($DZ232 &gt;= Claim_for_Reimbursement_CAT!$D$26, $DZ232 &lt;= Claim_for_Reimbursement_CAT!$F$26), Claim_for_Reimbursement_CAT!$H$26,
IF(AND($DZ232 &gt;= Claim_for_Reimbursement_CAT!$D$27, $DZ232 &lt;= Claim_for_Reimbursement_CAT!$F$27), Claim_for_Reimbursement_CAT!$H$27,
IF(AND($DZ232 &gt;= Claim_for_Reimbursement_CAT!$D$28, $DZ232 &lt;= Claim_for_Reimbursement_CAT!$F$28), Claim_for_Reimbursement_CAT!$H$28,
IF(AND($DZ232 &gt;= Claim_for_Reimbursement_CAT!$D$29, $DZ232 &lt;= Claim_for_Reimbursement_CAT!$F$29), Claim_for_Reimbursement_CAT!$H$29,
IF(AND($DZ232 &gt;= Claim_for_Reimbursement_CAT!$D$30, $DZ232 &lt;= Claim_for_Reimbursement_CAT!$F$30), Claim_for_Reimbursement_CAT!$H$30,
IF(AND($DZ232 &gt;= Claim_for_Reimbursement_CAT!$D$31, $DZ232 &lt;= Claim_for_Reimbursement_CAT!$F$31), Claim_for_Reimbursement_CAT!$H$31,
IF(AND($DZ232 &gt;= Claim_for_Reimbursement_CAT!$D$32, $DZ232 &lt;= Claim_for_Reimbursement_CAT!$F$32), Claim_for_Reimbursement_CAT!$H$32,
IF(AND($DZ232 &gt;= Claim_for_Reimbursement_CAT!$D$33, $DZ232 &lt;= Claim_for_Reimbursement_CAT!$F$33), Claim_for_Reimbursement_CAT!$H$33,
IF(AND($DZ232 &gt;= Claim_for_Reimbursement_CAT!$D$34, $DZ232 &lt;= Claim_for_Reimbursement_CAT!$F$34), Claim_for_Reimbursement_CAT!$H$34, Claim_for_Reimbursement_CAT!$H$35))))))))))))</f>
        <v/>
      </c>
      <c r="EG232" s="373"/>
      <c r="EH232" s="373"/>
      <c r="EI232" s="373"/>
      <c r="EJ232" s="373"/>
      <c r="EK232" s="373"/>
      <c r="EL232" s="368"/>
      <c r="EM232" s="373"/>
      <c r="EN232" s="373"/>
      <c r="ES232" s="376" t="str">
        <f t="shared" si="102"/>
        <v/>
      </c>
      <c r="ET232" s="377" t="str">
        <f t="shared" si="110"/>
        <v xml:space="preserve">    </v>
      </c>
      <c r="EU232" s="377" t="str">
        <f t="shared" si="111"/>
        <v/>
      </c>
      <c r="EV232" s="377" t="str">
        <f t="shared" si="112"/>
        <v xml:space="preserve">227   </v>
      </c>
      <c r="EW232" s="378" t="str">
        <f>IF($H232 = "", "",
IF(OR($H232 = Lists_and_controls!$AO$9, $H232 = Lists_and_controls!$AO$11, $H232 = Lists_and_controls!$AO$14, $H232 = Lists_and_controls!$AO$16), MAX(Day_30),
IF(OR($H232 = Lists_and_controls!$AO$6, $H232 = Lists_and_controls!$AO$8, $H232 = Lists_and_controls!$AO$10, $H232 = Lists_and_controls!$AO$12, $H232 = Lists_and_controls!$AO$13, $H232 = Lists_and_controls!$AO$15, $H232 = Lists_and_controls!$AO$17), MAX(Day_31),
IF($H232 = Lists_and_controls!$AO$7, IF(INDEX(Leap_Year_YN, MATCH($G232, Year_2, 0)) = 1, MAX(Day_Feb_LY), MAX(Day_Feb) )))))</f>
        <v/>
      </c>
      <c r="EX232" s="377" t="str">
        <f t="shared" si="113"/>
        <v xml:space="preserve">  </v>
      </c>
      <c r="EY232" s="378"/>
    </row>
    <row r="233" spans="1:155" s="321" customFormat="1" ht="14" hidden="1" x14ac:dyDescent="0.3">
      <c r="A233" s="367">
        <v>228</v>
      </c>
      <c r="B233" s="368"/>
      <c r="C233" s="368"/>
      <c r="D233" s="368"/>
      <c r="E233" s="368"/>
      <c r="F233" s="368"/>
      <c r="G233" s="368"/>
      <c r="H233" s="368"/>
      <c r="I233" s="368"/>
      <c r="J233" s="369" t="str">
        <f t="shared" si="90"/>
        <v/>
      </c>
      <c r="K233" s="370" t="str">
        <f t="shared" si="91"/>
        <v/>
      </c>
      <c r="L233" s="368"/>
      <c r="M233" s="368"/>
      <c r="N233" s="368"/>
      <c r="O233" s="368"/>
      <c r="P233" s="368"/>
      <c r="Q233" s="368"/>
      <c r="R233" s="368"/>
      <c r="S233" s="371" t="str">
        <f t="shared" si="103"/>
        <v/>
      </c>
      <c r="T233" s="368"/>
      <c r="U233" s="368"/>
      <c r="V233" s="372"/>
      <c r="W233" s="372"/>
      <c r="X233" s="368"/>
      <c r="Y233" s="372"/>
      <c r="Z233" s="368"/>
      <c r="AA233" s="368"/>
      <c r="AB233" s="368"/>
      <c r="AC233" s="368"/>
      <c r="AD233" s="368"/>
      <c r="AE233" s="368"/>
      <c r="AF233" s="368"/>
      <c r="AG233" s="368"/>
      <c r="AH233" s="368"/>
      <c r="AI233" s="368"/>
      <c r="AJ233" s="368"/>
      <c r="AK233" s="373"/>
      <c r="AL233" s="368"/>
      <c r="AM233" s="373"/>
      <c r="AN233" s="373"/>
      <c r="AO233" s="373"/>
      <c r="AP233" s="373"/>
      <c r="AQ233" s="373"/>
      <c r="AR233" s="373"/>
      <c r="AS233" s="373"/>
      <c r="AT233" s="373"/>
      <c r="AU233" s="373"/>
      <c r="AV233" s="373"/>
      <c r="AW233" s="373"/>
      <c r="AX233" s="373"/>
      <c r="AY233" s="373"/>
      <c r="AZ233" s="373"/>
      <c r="BA233" s="373"/>
      <c r="BB233" s="373"/>
      <c r="BC233" s="374">
        <f t="shared" si="104"/>
        <v>0</v>
      </c>
      <c r="BD233" s="373"/>
      <c r="BE233" s="373"/>
      <c r="BF233" s="373"/>
      <c r="BG233" s="373"/>
      <c r="BH233" s="373"/>
      <c r="BI233" s="373"/>
      <c r="BJ233" s="373"/>
      <c r="BK233" s="373"/>
      <c r="BL233" s="373"/>
      <c r="BM233" s="373"/>
      <c r="BN233" s="373"/>
      <c r="BO233" s="373"/>
      <c r="BP233" s="373"/>
      <c r="BQ233" s="373"/>
      <c r="BR233" s="373"/>
      <c r="BS233" s="374">
        <f t="shared" si="92"/>
        <v>0</v>
      </c>
      <c r="BT233" s="374">
        <f t="shared" si="89"/>
        <v>0</v>
      </c>
      <c r="BU233" s="374">
        <f t="shared" si="89"/>
        <v>0</v>
      </c>
      <c r="BV233" s="374">
        <f t="shared" si="89"/>
        <v>0</v>
      </c>
      <c r="BW233" s="374">
        <f t="shared" si="89"/>
        <v>0</v>
      </c>
      <c r="BX233" s="374">
        <f t="shared" si="89"/>
        <v>0</v>
      </c>
      <c r="BY233" s="374">
        <f t="shared" si="88"/>
        <v>0</v>
      </c>
      <c r="BZ233" s="374">
        <f t="shared" si="88"/>
        <v>0</v>
      </c>
      <c r="CA233" s="374">
        <f t="shared" si="88"/>
        <v>0</v>
      </c>
      <c r="CB233" s="374">
        <f t="shared" si="88"/>
        <v>0</v>
      </c>
      <c r="CC233" s="374">
        <f t="shared" si="88"/>
        <v>0</v>
      </c>
      <c r="CD233" s="374">
        <f t="shared" si="88"/>
        <v>0</v>
      </c>
      <c r="CE233" s="374">
        <f t="shared" si="88"/>
        <v>0</v>
      </c>
      <c r="CF233" s="374">
        <f t="shared" si="88"/>
        <v>0</v>
      </c>
      <c r="CG233" s="374">
        <f t="shared" si="115"/>
        <v>0</v>
      </c>
      <c r="CH233" s="374">
        <f t="shared" si="115"/>
        <v>0</v>
      </c>
      <c r="CI233" s="374">
        <f t="shared" si="115"/>
        <v>0</v>
      </c>
      <c r="CJ233" s="368"/>
      <c r="CK233" s="368"/>
      <c r="CL233" s="373"/>
      <c r="CM233" s="375"/>
      <c r="CN233" s="371" t="s">
        <v>176</v>
      </c>
      <c r="CO233" s="373"/>
      <c r="CP233" s="373"/>
      <c r="CQ233" s="374">
        <f t="shared" si="93"/>
        <v>0</v>
      </c>
      <c r="CR233" s="373"/>
      <c r="CS233" s="373"/>
      <c r="CT233" s="374">
        <f t="shared" si="94"/>
        <v>0</v>
      </c>
      <c r="CU233" s="375"/>
      <c r="CV233" s="368"/>
      <c r="CW233" s="368"/>
      <c r="CX233" s="368"/>
      <c r="CY233" s="368"/>
      <c r="CZ233" s="368"/>
      <c r="DA233" s="368"/>
      <c r="DB233" s="368"/>
      <c r="DC233" s="368"/>
      <c r="DD233" s="368"/>
      <c r="DE233" s="368"/>
      <c r="DF233" s="368"/>
      <c r="DG233" s="375"/>
      <c r="DH233" s="371" t="s">
        <v>176</v>
      </c>
      <c r="DI233" s="373"/>
      <c r="DJ233" s="373"/>
      <c r="DK233" s="374">
        <f t="shared" si="114"/>
        <v>0</v>
      </c>
      <c r="DL233" s="373"/>
      <c r="DM233" s="373"/>
      <c r="DN233" s="374">
        <f t="shared" si="95"/>
        <v>0</v>
      </c>
      <c r="DO233" s="368"/>
      <c r="DP233" s="371" t="str">
        <f t="shared" si="105"/>
        <v/>
      </c>
      <c r="DQ233" s="374">
        <f t="shared" si="106"/>
        <v>0</v>
      </c>
      <c r="DR233" s="374">
        <f t="shared" si="96"/>
        <v>0</v>
      </c>
      <c r="DS233" s="374">
        <f t="shared" si="97"/>
        <v>0</v>
      </c>
      <c r="DT233" s="374">
        <f t="shared" si="107"/>
        <v>0</v>
      </c>
      <c r="DU233" s="374">
        <f t="shared" si="108"/>
        <v>0</v>
      </c>
      <c r="DV233" s="374">
        <f>Deduct_dependent * COUNTIFS(Part_8!$A:$A, $EV233)</f>
        <v>0</v>
      </c>
      <c r="DW233" s="374">
        <f t="shared" si="98"/>
        <v>0</v>
      </c>
      <c r="DX233" s="374">
        <f t="shared" si="99"/>
        <v>0</v>
      </c>
      <c r="DY233" s="374">
        <f t="shared" si="100"/>
        <v>0</v>
      </c>
      <c r="DZ233" s="374">
        <f t="shared" si="101"/>
        <v>0</v>
      </c>
      <c r="EA233" s="373"/>
      <c r="EB233" s="373"/>
      <c r="EC233" s="373"/>
      <c r="ED233" s="374" t="str">
        <f t="shared" si="109"/>
        <v/>
      </c>
      <c r="EE233" s="374"/>
      <c r="EF233" s="374" t="str">
        <f>IF(AND($AN233 = "", $AO233 = "", $AP233 = "", $AQ233 = "", $AR233 = "", $AS233 = "", $AT233 = "", $AU233 = "", $AV233 = "", $AW233 = "", $AX233 = "", $AY233 = "", $AZ233 = "", $BA233 = "", $BB233 = "",
$BD233= "", $BE233 = "", $BF233 = "", $BG233 = "", $BH233 = "", $BI233 = "", $BJ233 = "", $BK233 = "", $BL233 = "", $BM233 = "", $BN233 = "", $BO233 = "", $BP233 = "", $BQ233 = "", $BR233 = ""), "",
IF($DZ233 &lt;= Claim_for_Reimbursement_CAT!$F$24, Claim_for_Reimbursement_CAT!$H$24,
IF(AND($DZ233 &gt;= Claim_for_Reimbursement_CAT!$D$25, $DZ233 &lt;= Claim_for_Reimbursement_CAT!$F$25), Claim_for_Reimbursement_CAT!$H$25,
IF(AND($DZ233 &gt;= Claim_for_Reimbursement_CAT!$D$26, $DZ233 &lt;= Claim_for_Reimbursement_CAT!$F$26), Claim_for_Reimbursement_CAT!$H$26,
IF(AND($DZ233 &gt;= Claim_for_Reimbursement_CAT!$D$27, $DZ233 &lt;= Claim_for_Reimbursement_CAT!$F$27), Claim_for_Reimbursement_CAT!$H$27,
IF(AND($DZ233 &gt;= Claim_for_Reimbursement_CAT!$D$28, $DZ233 &lt;= Claim_for_Reimbursement_CAT!$F$28), Claim_for_Reimbursement_CAT!$H$28,
IF(AND($DZ233 &gt;= Claim_for_Reimbursement_CAT!$D$29, $DZ233 &lt;= Claim_for_Reimbursement_CAT!$F$29), Claim_for_Reimbursement_CAT!$H$29,
IF(AND($DZ233 &gt;= Claim_for_Reimbursement_CAT!$D$30, $DZ233 &lt;= Claim_for_Reimbursement_CAT!$F$30), Claim_for_Reimbursement_CAT!$H$30,
IF(AND($DZ233 &gt;= Claim_for_Reimbursement_CAT!$D$31, $DZ233 &lt;= Claim_for_Reimbursement_CAT!$F$31), Claim_for_Reimbursement_CAT!$H$31,
IF(AND($DZ233 &gt;= Claim_for_Reimbursement_CAT!$D$32, $DZ233 &lt;= Claim_for_Reimbursement_CAT!$F$32), Claim_for_Reimbursement_CAT!$H$32,
IF(AND($DZ233 &gt;= Claim_for_Reimbursement_CAT!$D$33, $DZ233 &lt;= Claim_for_Reimbursement_CAT!$F$33), Claim_for_Reimbursement_CAT!$H$33,
IF(AND($DZ233 &gt;= Claim_for_Reimbursement_CAT!$D$34, $DZ233 &lt;= Claim_for_Reimbursement_CAT!$F$34), Claim_for_Reimbursement_CAT!$H$34, Claim_for_Reimbursement_CAT!$H$35))))))))))))</f>
        <v/>
      </c>
      <c r="EG233" s="373"/>
      <c r="EH233" s="373"/>
      <c r="EI233" s="373"/>
      <c r="EJ233" s="373"/>
      <c r="EK233" s="373"/>
      <c r="EL233" s="368"/>
      <c r="EM233" s="373"/>
      <c r="EN233" s="373"/>
      <c r="ES233" s="376" t="str">
        <f t="shared" si="102"/>
        <v/>
      </c>
      <c r="ET233" s="377" t="str">
        <f t="shared" si="110"/>
        <v xml:space="preserve">    </v>
      </c>
      <c r="EU233" s="377" t="str">
        <f t="shared" si="111"/>
        <v/>
      </c>
      <c r="EV233" s="377" t="str">
        <f t="shared" si="112"/>
        <v xml:space="preserve">228   </v>
      </c>
      <c r="EW233" s="378" t="str">
        <f>IF($H233 = "", "",
IF(OR($H233 = Lists_and_controls!$AO$9, $H233 = Lists_and_controls!$AO$11, $H233 = Lists_and_controls!$AO$14, $H233 = Lists_and_controls!$AO$16), MAX(Day_30),
IF(OR($H233 = Lists_and_controls!$AO$6, $H233 = Lists_and_controls!$AO$8, $H233 = Lists_and_controls!$AO$10, $H233 = Lists_and_controls!$AO$12, $H233 = Lists_and_controls!$AO$13, $H233 = Lists_and_controls!$AO$15, $H233 = Lists_and_controls!$AO$17), MAX(Day_31),
IF($H233 = Lists_and_controls!$AO$7, IF(INDEX(Leap_Year_YN, MATCH($G233, Year_2, 0)) = 1, MAX(Day_Feb_LY), MAX(Day_Feb) )))))</f>
        <v/>
      </c>
      <c r="EX233" s="377" t="str">
        <f t="shared" si="113"/>
        <v xml:space="preserve">  </v>
      </c>
      <c r="EY233" s="378"/>
    </row>
    <row r="234" spans="1:155" s="321" customFormat="1" ht="14" hidden="1" x14ac:dyDescent="0.3">
      <c r="A234" s="367">
        <v>229</v>
      </c>
      <c r="B234" s="368"/>
      <c r="C234" s="368"/>
      <c r="D234" s="368"/>
      <c r="E234" s="368"/>
      <c r="F234" s="368"/>
      <c r="G234" s="368"/>
      <c r="H234" s="368"/>
      <c r="I234" s="368"/>
      <c r="J234" s="369" t="str">
        <f t="shared" si="90"/>
        <v/>
      </c>
      <c r="K234" s="370" t="str">
        <f t="shared" si="91"/>
        <v/>
      </c>
      <c r="L234" s="368"/>
      <c r="M234" s="368"/>
      <c r="N234" s="368"/>
      <c r="O234" s="368"/>
      <c r="P234" s="368"/>
      <c r="Q234" s="368"/>
      <c r="R234" s="368"/>
      <c r="S234" s="371" t="str">
        <f t="shared" si="103"/>
        <v/>
      </c>
      <c r="T234" s="368"/>
      <c r="U234" s="368"/>
      <c r="V234" s="372"/>
      <c r="W234" s="372"/>
      <c r="X234" s="368"/>
      <c r="Y234" s="372"/>
      <c r="Z234" s="368"/>
      <c r="AA234" s="368"/>
      <c r="AB234" s="368"/>
      <c r="AC234" s="368"/>
      <c r="AD234" s="368"/>
      <c r="AE234" s="368"/>
      <c r="AF234" s="368"/>
      <c r="AG234" s="368"/>
      <c r="AH234" s="368"/>
      <c r="AI234" s="368"/>
      <c r="AJ234" s="368"/>
      <c r="AK234" s="373"/>
      <c r="AL234" s="368"/>
      <c r="AM234" s="373"/>
      <c r="AN234" s="373"/>
      <c r="AO234" s="373"/>
      <c r="AP234" s="373"/>
      <c r="AQ234" s="373"/>
      <c r="AR234" s="373"/>
      <c r="AS234" s="373"/>
      <c r="AT234" s="373"/>
      <c r="AU234" s="373"/>
      <c r="AV234" s="373"/>
      <c r="AW234" s="373"/>
      <c r="AX234" s="373"/>
      <c r="AY234" s="373"/>
      <c r="AZ234" s="373"/>
      <c r="BA234" s="373"/>
      <c r="BB234" s="373"/>
      <c r="BC234" s="374">
        <f t="shared" si="104"/>
        <v>0</v>
      </c>
      <c r="BD234" s="373"/>
      <c r="BE234" s="373"/>
      <c r="BF234" s="373"/>
      <c r="BG234" s="373"/>
      <c r="BH234" s="373"/>
      <c r="BI234" s="373"/>
      <c r="BJ234" s="373"/>
      <c r="BK234" s="373"/>
      <c r="BL234" s="373"/>
      <c r="BM234" s="373"/>
      <c r="BN234" s="373"/>
      <c r="BO234" s="373"/>
      <c r="BP234" s="373"/>
      <c r="BQ234" s="373"/>
      <c r="BR234" s="373"/>
      <c r="BS234" s="374">
        <f t="shared" si="92"/>
        <v>0</v>
      </c>
      <c r="BT234" s="374">
        <f t="shared" si="89"/>
        <v>0</v>
      </c>
      <c r="BU234" s="374">
        <f t="shared" si="89"/>
        <v>0</v>
      </c>
      <c r="BV234" s="374">
        <f t="shared" si="89"/>
        <v>0</v>
      </c>
      <c r="BW234" s="374">
        <f t="shared" si="89"/>
        <v>0</v>
      </c>
      <c r="BX234" s="374">
        <f t="shared" si="89"/>
        <v>0</v>
      </c>
      <c r="BY234" s="374">
        <f t="shared" si="88"/>
        <v>0</v>
      </c>
      <c r="BZ234" s="374">
        <f t="shared" si="88"/>
        <v>0</v>
      </c>
      <c r="CA234" s="374">
        <f t="shared" si="88"/>
        <v>0</v>
      </c>
      <c r="CB234" s="374">
        <f t="shared" si="88"/>
        <v>0</v>
      </c>
      <c r="CC234" s="374">
        <f t="shared" si="88"/>
        <v>0</v>
      </c>
      <c r="CD234" s="374">
        <f t="shared" si="88"/>
        <v>0</v>
      </c>
      <c r="CE234" s="374">
        <f t="shared" si="88"/>
        <v>0</v>
      </c>
      <c r="CF234" s="374">
        <f t="shared" si="88"/>
        <v>0</v>
      </c>
      <c r="CG234" s="374">
        <f t="shared" si="115"/>
        <v>0</v>
      </c>
      <c r="CH234" s="374">
        <f t="shared" si="115"/>
        <v>0</v>
      </c>
      <c r="CI234" s="374">
        <f t="shared" si="115"/>
        <v>0</v>
      </c>
      <c r="CJ234" s="368"/>
      <c r="CK234" s="368"/>
      <c r="CL234" s="373"/>
      <c r="CM234" s="375"/>
      <c r="CN234" s="371" t="s">
        <v>176</v>
      </c>
      <c r="CO234" s="373"/>
      <c r="CP234" s="373"/>
      <c r="CQ234" s="374">
        <f t="shared" si="93"/>
        <v>0</v>
      </c>
      <c r="CR234" s="373"/>
      <c r="CS234" s="373"/>
      <c r="CT234" s="374">
        <f t="shared" si="94"/>
        <v>0</v>
      </c>
      <c r="CU234" s="375"/>
      <c r="CV234" s="368"/>
      <c r="CW234" s="368"/>
      <c r="CX234" s="368"/>
      <c r="CY234" s="368"/>
      <c r="CZ234" s="368"/>
      <c r="DA234" s="368"/>
      <c r="DB234" s="368"/>
      <c r="DC234" s="368"/>
      <c r="DD234" s="368"/>
      <c r="DE234" s="368"/>
      <c r="DF234" s="368"/>
      <c r="DG234" s="375"/>
      <c r="DH234" s="371" t="s">
        <v>176</v>
      </c>
      <c r="DI234" s="373"/>
      <c r="DJ234" s="373"/>
      <c r="DK234" s="374">
        <f t="shared" si="114"/>
        <v>0</v>
      </c>
      <c r="DL234" s="373"/>
      <c r="DM234" s="373"/>
      <c r="DN234" s="374">
        <f t="shared" si="95"/>
        <v>0</v>
      </c>
      <c r="DO234" s="368"/>
      <c r="DP234" s="371" t="str">
        <f t="shared" si="105"/>
        <v/>
      </c>
      <c r="DQ234" s="374">
        <f t="shared" si="106"/>
        <v>0</v>
      </c>
      <c r="DR234" s="374">
        <f t="shared" si="96"/>
        <v>0</v>
      </c>
      <c r="DS234" s="374">
        <f t="shared" si="97"/>
        <v>0</v>
      </c>
      <c r="DT234" s="374">
        <f t="shared" si="107"/>
        <v>0</v>
      </c>
      <c r="DU234" s="374">
        <f t="shared" si="108"/>
        <v>0</v>
      </c>
      <c r="DV234" s="374">
        <f>Deduct_dependent * COUNTIFS(Part_8!$A:$A, $EV234)</f>
        <v>0</v>
      </c>
      <c r="DW234" s="374">
        <f t="shared" si="98"/>
        <v>0</v>
      </c>
      <c r="DX234" s="374">
        <f t="shared" si="99"/>
        <v>0</v>
      </c>
      <c r="DY234" s="374">
        <f t="shared" si="100"/>
        <v>0</v>
      </c>
      <c r="DZ234" s="374">
        <f t="shared" si="101"/>
        <v>0</v>
      </c>
      <c r="EA234" s="373"/>
      <c r="EB234" s="373"/>
      <c r="EC234" s="373"/>
      <c r="ED234" s="374" t="str">
        <f t="shared" si="109"/>
        <v/>
      </c>
      <c r="EE234" s="374"/>
      <c r="EF234" s="374" t="str">
        <f>IF(AND($AN234 = "", $AO234 = "", $AP234 = "", $AQ234 = "", $AR234 = "", $AS234 = "", $AT234 = "", $AU234 = "", $AV234 = "", $AW234 = "", $AX234 = "", $AY234 = "", $AZ234 = "", $BA234 = "", $BB234 = "",
$BD234= "", $BE234 = "", $BF234 = "", $BG234 = "", $BH234 = "", $BI234 = "", $BJ234 = "", $BK234 = "", $BL234 = "", $BM234 = "", $BN234 = "", $BO234 = "", $BP234 = "", $BQ234 = "", $BR234 = ""), "",
IF($DZ234 &lt;= Claim_for_Reimbursement_CAT!$F$24, Claim_for_Reimbursement_CAT!$H$24,
IF(AND($DZ234 &gt;= Claim_for_Reimbursement_CAT!$D$25, $DZ234 &lt;= Claim_for_Reimbursement_CAT!$F$25), Claim_for_Reimbursement_CAT!$H$25,
IF(AND($DZ234 &gt;= Claim_for_Reimbursement_CAT!$D$26, $DZ234 &lt;= Claim_for_Reimbursement_CAT!$F$26), Claim_for_Reimbursement_CAT!$H$26,
IF(AND($DZ234 &gt;= Claim_for_Reimbursement_CAT!$D$27, $DZ234 &lt;= Claim_for_Reimbursement_CAT!$F$27), Claim_for_Reimbursement_CAT!$H$27,
IF(AND($DZ234 &gt;= Claim_for_Reimbursement_CAT!$D$28, $DZ234 &lt;= Claim_for_Reimbursement_CAT!$F$28), Claim_for_Reimbursement_CAT!$H$28,
IF(AND($DZ234 &gt;= Claim_for_Reimbursement_CAT!$D$29, $DZ234 &lt;= Claim_for_Reimbursement_CAT!$F$29), Claim_for_Reimbursement_CAT!$H$29,
IF(AND($DZ234 &gt;= Claim_for_Reimbursement_CAT!$D$30, $DZ234 &lt;= Claim_for_Reimbursement_CAT!$F$30), Claim_for_Reimbursement_CAT!$H$30,
IF(AND($DZ234 &gt;= Claim_for_Reimbursement_CAT!$D$31, $DZ234 &lt;= Claim_for_Reimbursement_CAT!$F$31), Claim_for_Reimbursement_CAT!$H$31,
IF(AND($DZ234 &gt;= Claim_for_Reimbursement_CAT!$D$32, $DZ234 &lt;= Claim_for_Reimbursement_CAT!$F$32), Claim_for_Reimbursement_CAT!$H$32,
IF(AND($DZ234 &gt;= Claim_for_Reimbursement_CAT!$D$33, $DZ234 &lt;= Claim_for_Reimbursement_CAT!$F$33), Claim_for_Reimbursement_CAT!$H$33,
IF(AND($DZ234 &gt;= Claim_for_Reimbursement_CAT!$D$34, $DZ234 &lt;= Claim_for_Reimbursement_CAT!$F$34), Claim_for_Reimbursement_CAT!$H$34, Claim_for_Reimbursement_CAT!$H$35))))))))))))</f>
        <v/>
      </c>
      <c r="EG234" s="373"/>
      <c r="EH234" s="373"/>
      <c r="EI234" s="373"/>
      <c r="EJ234" s="373"/>
      <c r="EK234" s="373"/>
      <c r="EL234" s="368"/>
      <c r="EM234" s="373"/>
      <c r="EN234" s="373"/>
      <c r="ES234" s="376" t="str">
        <f t="shared" si="102"/>
        <v/>
      </c>
      <c r="ET234" s="377" t="str">
        <f t="shared" si="110"/>
        <v xml:space="preserve">    </v>
      </c>
      <c r="EU234" s="377" t="str">
        <f t="shared" si="111"/>
        <v/>
      </c>
      <c r="EV234" s="377" t="str">
        <f t="shared" si="112"/>
        <v xml:space="preserve">229   </v>
      </c>
      <c r="EW234" s="378" t="str">
        <f>IF($H234 = "", "",
IF(OR($H234 = Lists_and_controls!$AO$9, $H234 = Lists_and_controls!$AO$11, $H234 = Lists_and_controls!$AO$14, $H234 = Lists_and_controls!$AO$16), MAX(Day_30),
IF(OR($H234 = Lists_and_controls!$AO$6, $H234 = Lists_and_controls!$AO$8, $H234 = Lists_and_controls!$AO$10, $H234 = Lists_and_controls!$AO$12, $H234 = Lists_and_controls!$AO$13, $H234 = Lists_and_controls!$AO$15, $H234 = Lists_and_controls!$AO$17), MAX(Day_31),
IF($H234 = Lists_and_controls!$AO$7, IF(INDEX(Leap_Year_YN, MATCH($G234, Year_2, 0)) = 1, MAX(Day_Feb_LY), MAX(Day_Feb) )))))</f>
        <v/>
      </c>
      <c r="EX234" s="377" t="str">
        <f t="shared" si="113"/>
        <v xml:space="preserve">  </v>
      </c>
      <c r="EY234" s="378"/>
    </row>
    <row r="235" spans="1:155" s="321" customFormat="1" ht="14" hidden="1" x14ac:dyDescent="0.3">
      <c r="A235" s="367">
        <v>230</v>
      </c>
      <c r="B235" s="368"/>
      <c r="C235" s="368"/>
      <c r="D235" s="368"/>
      <c r="E235" s="368"/>
      <c r="F235" s="368"/>
      <c r="G235" s="368"/>
      <c r="H235" s="368"/>
      <c r="I235" s="368"/>
      <c r="J235" s="369" t="str">
        <f t="shared" si="90"/>
        <v/>
      </c>
      <c r="K235" s="370" t="str">
        <f t="shared" si="91"/>
        <v/>
      </c>
      <c r="L235" s="368"/>
      <c r="M235" s="368"/>
      <c r="N235" s="368"/>
      <c r="O235" s="368"/>
      <c r="P235" s="368"/>
      <c r="Q235" s="368"/>
      <c r="R235" s="368"/>
      <c r="S235" s="371" t="str">
        <f t="shared" si="103"/>
        <v/>
      </c>
      <c r="T235" s="368"/>
      <c r="U235" s="368"/>
      <c r="V235" s="372"/>
      <c r="W235" s="372"/>
      <c r="X235" s="368"/>
      <c r="Y235" s="372"/>
      <c r="Z235" s="368"/>
      <c r="AA235" s="368"/>
      <c r="AB235" s="368"/>
      <c r="AC235" s="368"/>
      <c r="AD235" s="368"/>
      <c r="AE235" s="368"/>
      <c r="AF235" s="368"/>
      <c r="AG235" s="368"/>
      <c r="AH235" s="368"/>
      <c r="AI235" s="368"/>
      <c r="AJ235" s="368"/>
      <c r="AK235" s="373"/>
      <c r="AL235" s="368"/>
      <c r="AM235" s="373"/>
      <c r="AN235" s="373"/>
      <c r="AO235" s="373"/>
      <c r="AP235" s="373"/>
      <c r="AQ235" s="373"/>
      <c r="AR235" s="373"/>
      <c r="AS235" s="373"/>
      <c r="AT235" s="373"/>
      <c r="AU235" s="373"/>
      <c r="AV235" s="373"/>
      <c r="AW235" s="373"/>
      <c r="AX235" s="373"/>
      <c r="AY235" s="373"/>
      <c r="AZ235" s="373"/>
      <c r="BA235" s="373"/>
      <c r="BB235" s="373"/>
      <c r="BC235" s="374">
        <f t="shared" si="104"/>
        <v>0</v>
      </c>
      <c r="BD235" s="373"/>
      <c r="BE235" s="373"/>
      <c r="BF235" s="373"/>
      <c r="BG235" s="373"/>
      <c r="BH235" s="373"/>
      <c r="BI235" s="373"/>
      <c r="BJ235" s="373"/>
      <c r="BK235" s="373"/>
      <c r="BL235" s="373"/>
      <c r="BM235" s="373"/>
      <c r="BN235" s="373"/>
      <c r="BO235" s="373"/>
      <c r="BP235" s="373"/>
      <c r="BQ235" s="373"/>
      <c r="BR235" s="373"/>
      <c r="BS235" s="374">
        <f t="shared" si="92"/>
        <v>0</v>
      </c>
      <c r="BT235" s="374">
        <f t="shared" si="89"/>
        <v>0</v>
      </c>
      <c r="BU235" s="374">
        <f t="shared" si="89"/>
        <v>0</v>
      </c>
      <c r="BV235" s="374">
        <f t="shared" si="89"/>
        <v>0</v>
      </c>
      <c r="BW235" s="374">
        <f t="shared" si="89"/>
        <v>0</v>
      </c>
      <c r="BX235" s="374">
        <f t="shared" si="89"/>
        <v>0</v>
      </c>
      <c r="BY235" s="374">
        <f t="shared" si="88"/>
        <v>0</v>
      </c>
      <c r="BZ235" s="374">
        <f t="shared" si="88"/>
        <v>0</v>
      </c>
      <c r="CA235" s="374">
        <f t="shared" si="88"/>
        <v>0</v>
      </c>
      <c r="CB235" s="374">
        <f t="shared" si="88"/>
        <v>0</v>
      </c>
      <c r="CC235" s="374">
        <f t="shared" si="88"/>
        <v>0</v>
      </c>
      <c r="CD235" s="374">
        <f t="shared" si="88"/>
        <v>0</v>
      </c>
      <c r="CE235" s="374">
        <f t="shared" ref="CE235:CI298" si="116" xml:space="preserve"> AY235 + BO235</f>
        <v>0</v>
      </c>
      <c r="CF235" s="374">
        <f t="shared" si="116"/>
        <v>0</v>
      </c>
      <c r="CG235" s="374">
        <f t="shared" si="115"/>
        <v>0</v>
      </c>
      <c r="CH235" s="374">
        <f t="shared" si="115"/>
        <v>0</v>
      </c>
      <c r="CI235" s="374">
        <f t="shared" si="115"/>
        <v>0</v>
      </c>
      <c r="CJ235" s="368"/>
      <c r="CK235" s="368"/>
      <c r="CL235" s="373"/>
      <c r="CM235" s="375"/>
      <c r="CN235" s="371" t="s">
        <v>176</v>
      </c>
      <c r="CO235" s="373"/>
      <c r="CP235" s="373"/>
      <c r="CQ235" s="374">
        <f t="shared" si="93"/>
        <v>0</v>
      </c>
      <c r="CR235" s="373"/>
      <c r="CS235" s="373"/>
      <c r="CT235" s="374">
        <f t="shared" si="94"/>
        <v>0</v>
      </c>
      <c r="CU235" s="375"/>
      <c r="CV235" s="368"/>
      <c r="CW235" s="368"/>
      <c r="CX235" s="368"/>
      <c r="CY235" s="368"/>
      <c r="CZ235" s="368"/>
      <c r="DA235" s="368"/>
      <c r="DB235" s="368"/>
      <c r="DC235" s="368"/>
      <c r="DD235" s="368"/>
      <c r="DE235" s="368"/>
      <c r="DF235" s="368"/>
      <c r="DG235" s="375"/>
      <c r="DH235" s="371" t="s">
        <v>176</v>
      </c>
      <c r="DI235" s="373"/>
      <c r="DJ235" s="373"/>
      <c r="DK235" s="374">
        <f t="shared" si="114"/>
        <v>0</v>
      </c>
      <c r="DL235" s="373"/>
      <c r="DM235" s="373"/>
      <c r="DN235" s="374">
        <f t="shared" si="95"/>
        <v>0</v>
      </c>
      <c r="DO235" s="368"/>
      <c r="DP235" s="371" t="str">
        <f t="shared" si="105"/>
        <v/>
      </c>
      <c r="DQ235" s="374">
        <f t="shared" si="106"/>
        <v>0</v>
      </c>
      <c r="DR235" s="374">
        <f t="shared" si="96"/>
        <v>0</v>
      </c>
      <c r="DS235" s="374">
        <f t="shared" si="97"/>
        <v>0</v>
      </c>
      <c r="DT235" s="374">
        <f t="shared" si="107"/>
        <v>0</v>
      </c>
      <c r="DU235" s="374">
        <f t="shared" si="108"/>
        <v>0</v>
      </c>
      <c r="DV235" s="374">
        <f>Deduct_dependent * COUNTIFS(Part_8!$A:$A, $EV235)</f>
        <v>0</v>
      </c>
      <c r="DW235" s="374">
        <f t="shared" si="98"/>
        <v>0</v>
      </c>
      <c r="DX235" s="374">
        <f t="shared" si="99"/>
        <v>0</v>
      </c>
      <c r="DY235" s="374">
        <f t="shared" si="100"/>
        <v>0</v>
      </c>
      <c r="DZ235" s="374">
        <f t="shared" si="101"/>
        <v>0</v>
      </c>
      <c r="EA235" s="373"/>
      <c r="EB235" s="373"/>
      <c r="EC235" s="373"/>
      <c r="ED235" s="374" t="str">
        <f t="shared" si="109"/>
        <v/>
      </c>
      <c r="EE235" s="374"/>
      <c r="EF235" s="374" t="str">
        <f>IF(AND($AN235 = "", $AO235 = "", $AP235 = "", $AQ235 = "", $AR235 = "", $AS235 = "", $AT235 = "", $AU235 = "", $AV235 = "", $AW235 = "", $AX235 = "", $AY235 = "", $AZ235 = "", $BA235 = "", $BB235 = "",
$BD235= "", $BE235 = "", $BF235 = "", $BG235 = "", $BH235 = "", $BI235 = "", $BJ235 = "", $BK235 = "", $BL235 = "", $BM235 = "", $BN235 = "", $BO235 = "", $BP235 = "", $BQ235 = "", $BR235 = ""), "",
IF($DZ235 &lt;= Claim_for_Reimbursement_CAT!$F$24, Claim_for_Reimbursement_CAT!$H$24,
IF(AND($DZ235 &gt;= Claim_for_Reimbursement_CAT!$D$25, $DZ235 &lt;= Claim_for_Reimbursement_CAT!$F$25), Claim_for_Reimbursement_CAT!$H$25,
IF(AND($DZ235 &gt;= Claim_for_Reimbursement_CAT!$D$26, $DZ235 &lt;= Claim_for_Reimbursement_CAT!$F$26), Claim_for_Reimbursement_CAT!$H$26,
IF(AND($DZ235 &gt;= Claim_for_Reimbursement_CAT!$D$27, $DZ235 &lt;= Claim_for_Reimbursement_CAT!$F$27), Claim_for_Reimbursement_CAT!$H$27,
IF(AND($DZ235 &gt;= Claim_for_Reimbursement_CAT!$D$28, $DZ235 &lt;= Claim_for_Reimbursement_CAT!$F$28), Claim_for_Reimbursement_CAT!$H$28,
IF(AND($DZ235 &gt;= Claim_for_Reimbursement_CAT!$D$29, $DZ235 &lt;= Claim_for_Reimbursement_CAT!$F$29), Claim_for_Reimbursement_CAT!$H$29,
IF(AND($DZ235 &gt;= Claim_for_Reimbursement_CAT!$D$30, $DZ235 &lt;= Claim_for_Reimbursement_CAT!$F$30), Claim_for_Reimbursement_CAT!$H$30,
IF(AND($DZ235 &gt;= Claim_for_Reimbursement_CAT!$D$31, $DZ235 &lt;= Claim_for_Reimbursement_CAT!$F$31), Claim_for_Reimbursement_CAT!$H$31,
IF(AND($DZ235 &gt;= Claim_for_Reimbursement_CAT!$D$32, $DZ235 &lt;= Claim_for_Reimbursement_CAT!$F$32), Claim_for_Reimbursement_CAT!$H$32,
IF(AND($DZ235 &gt;= Claim_for_Reimbursement_CAT!$D$33, $DZ235 &lt;= Claim_for_Reimbursement_CAT!$F$33), Claim_for_Reimbursement_CAT!$H$33,
IF(AND($DZ235 &gt;= Claim_for_Reimbursement_CAT!$D$34, $DZ235 &lt;= Claim_for_Reimbursement_CAT!$F$34), Claim_for_Reimbursement_CAT!$H$34, Claim_for_Reimbursement_CAT!$H$35))))))))))))</f>
        <v/>
      </c>
      <c r="EG235" s="373"/>
      <c r="EH235" s="373"/>
      <c r="EI235" s="373"/>
      <c r="EJ235" s="373"/>
      <c r="EK235" s="373"/>
      <c r="EL235" s="368"/>
      <c r="EM235" s="373"/>
      <c r="EN235" s="373"/>
      <c r="ES235" s="376" t="str">
        <f t="shared" si="102"/>
        <v/>
      </c>
      <c r="ET235" s="377" t="str">
        <f t="shared" si="110"/>
        <v xml:space="preserve">    </v>
      </c>
      <c r="EU235" s="377" t="str">
        <f t="shared" si="111"/>
        <v/>
      </c>
      <c r="EV235" s="377" t="str">
        <f t="shared" si="112"/>
        <v xml:space="preserve">230   </v>
      </c>
      <c r="EW235" s="378" t="str">
        <f>IF($H235 = "", "",
IF(OR($H235 = Lists_and_controls!$AO$9, $H235 = Lists_and_controls!$AO$11, $H235 = Lists_and_controls!$AO$14, $H235 = Lists_and_controls!$AO$16), MAX(Day_30),
IF(OR($H235 = Lists_and_controls!$AO$6, $H235 = Lists_and_controls!$AO$8, $H235 = Lists_and_controls!$AO$10, $H235 = Lists_and_controls!$AO$12, $H235 = Lists_and_controls!$AO$13, $H235 = Lists_and_controls!$AO$15, $H235 = Lists_and_controls!$AO$17), MAX(Day_31),
IF($H235 = Lists_and_controls!$AO$7, IF(INDEX(Leap_Year_YN, MATCH($G235, Year_2, 0)) = 1, MAX(Day_Feb_LY), MAX(Day_Feb) )))))</f>
        <v/>
      </c>
      <c r="EX235" s="377" t="str">
        <f t="shared" si="113"/>
        <v xml:space="preserve">  </v>
      </c>
      <c r="EY235" s="378"/>
    </row>
    <row r="236" spans="1:155" s="321" customFormat="1" ht="14" hidden="1" x14ac:dyDescent="0.3">
      <c r="A236" s="367">
        <v>231</v>
      </c>
      <c r="B236" s="368"/>
      <c r="C236" s="368"/>
      <c r="D236" s="368"/>
      <c r="E236" s="368"/>
      <c r="F236" s="368"/>
      <c r="G236" s="368"/>
      <c r="H236" s="368"/>
      <c r="I236" s="368"/>
      <c r="J236" s="369" t="str">
        <f t="shared" si="90"/>
        <v/>
      </c>
      <c r="K236" s="370" t="str">
        <f t="shared" si="91"/>
        <v/>
      </c>
      <c r="L236" s="368"/>
      <c r="M236" s="368"/>
      <c r="N236" s="368"/>
      <c r="O236" s="368"/>
      <c r="P236" s="368"/>
      <c r="Q236" s="368"/>
      <c r="R236" s="368"/>
      <c r="S236" s="371" t="str">
        <f t="shared" si="103"/>
        <v/>
      </c>
      <c r="T236" s="368"/>
      <c r="U236" s="368"/>
      <c r="V236" s="372"/>
      <c r="W236" s="372"/>
      <c r="X236" s="368"/>
      <c r="Y236" s="372"/>
      <c r="Z236" s="368"/>
      <c r="AA236" s="368"/>
      <c r="AB236" s="368"/>
      <c r="AC236" s="368"/>
      <c r="AD236" s="368"/>
      <c r="AE236" s="368"/>
      <c r="AF236" s="368"/>
      <c r="AG236" s="368"/>
      <c r="AH236" s="368"/>
      <c r="AI236" s="368"/>
      <c r="AJ236" s="368"/>
      <c r="AK236" s="373"/>
      <c r="AL236" s="368"/>
      <c r="AM236" s="373"/>
      <c r="AN236" s="373"/>
      <c r="AO236" s="373"/>
      <c r="AP236" s="373"/>
      <c r="AQ236" s="373"/>
      <c r="AR236" s="373"/>
      <c r="AS236" s="373"/>
      <c r="AT236" s="373"/>
      <c r="AU236" s="373"/>
      <c r="AV236" s="373"/>
      <c r="AW236" s="373"/>
      <c r="AX236" s="373"/>
      <c r="AY236" s="373"/>
      <c r="AZ236" s="373"/>
      <c r="BA236" s="373"/>
      <c r="BB236" s="373"/>
      <c r="BC236" s="374">
        <f t="shared" si="104"/>
        <v>0</v>
      </c>
      <c r="BD236" s="373"/>
      <c r="BE236" s="373"/>
      <c r="BF236" s="373"/>
      <c r="BG236" s="373"/>
      <c r="BH236" s="373"/>
      <c r="BI236" s="373"/>
      <c r="BJ236" s="373"/>
      <c r="BK236" s="373"/>
      <c r="BL236" s="373"/>
      <c r="BM236" s="373"/>
      <c r="BN236" s="373"/>
      <c r="BO236" s="373"/>
      <c r="BP236" s="373"/>
      <c r="BQ236" s="373"/>
      <c r="BR236" s="373"/>
      <c r="BS236" s="374">
        <f t="shared" si="92"/>
        <v>0</v>
      </c>
      <c r="BT236" s="374">
        <f t="shared" si="89"/>
        <v>0</v>
      </c>
      <c r="BU236" s="374">
        <f t="shared" si="89"/>
        <v>0</v>
      </c>
      <c r="BV236" s="374">
        <f t="shared" si="89"/>
        <v>0</v>
      </c>
      <c r="BW236" s="374">
        <f t="shared" si="89"/>
        <v>0</v>
      </c>
      <c r="BX236" s="374">
        <f t="shared" si="89"/>
        <v>0</v>
      </c>
      <c r="BY236" s="374">
        <f t="shared" si="89"/>
        <v>0</v>
      </c>
      <c r="BZ236" s="374">
        <f t="shared" si="89"/>
        <v>0</v>
      </c>
      <c r="CA236" s="374">
        <f t="shared" si="89"/>
        <v>0</v>
      </c>
      <c r="CB236" s="374">
        <f t="shared" si="89"/>
        <v>0</v>
      </c>
      <c r="CC236" s="374">
        <f t="shared" si="89"/>
        <v>0</v>
      </c>
      <c r="CD236" s="374">
        <f t="shared" si="89"/>
        <v>0</v>
      </c>
      <c r="CE236" s="374">
        <f t="shared" si="116"/>
        <v>0</v>
      </c>
      <c r="CF236" s="374">
        <f t="shared" si="116"/>
        <v>0</v>
      </c>
      <c r="CG236" s="374">
        <f t="shared" si="115"/>
        <v>0</v>
      </c>
      <c r="CH236" s="374">
        <f t="shared" si="115"/>
        <v>0</v>
      </c>
      <c r="CI236" s="374">
        <f t="shared" si="115"/>
        <v>0</v>
      </c>
      <c r="CJ236" s="368"/>
      <c r="CK236" s="368"/>
      <c r="CL236" s="373"/>
      <c r="CM236" s="375"/>
      <c r="CN236" s="371" t="s">
        <v>176</v>
      </c>
      <c r="CO236" s="373"/>
      <c r="CP236" s="373"/>
      <c r="CQ236" s="374">
        <f t="shared" si="93"/>
        <v>0</v>
      </c>
      <c r="CR236" s="373"/>
      <c r="CS236" s="373"/>
      <c r="CT236" s="374">
        <f t="shared" si="94"/>
        <v>0</v>
      </c>
      <c r="CU236" s="375"/>
      <c r="CV236" s="368"/>
      <c r="CW236" s="368"/>
      <c r="CX236" s="368"/>
      <c r="CY236" s="368"/>
      <c r="CZ236" s="368"/>
      <c r="DA236" s="368"/>
      <c r="DB236" s="368"/>
      <c r="DC236" s="368"/>
      <c r="DD236" s="368"/>
      <c r="DE236" s="368"/>
      <c r="DF236" s="368"/>
      <c r="DG236" s="375"/>
      <c r="DH236" s="371" t="s">
        <v>176</v>
      </c>
      <c r="DI236" s="373"/>
      <c r="DJ236" s="373"/>
      <c r="DK236" s="374">
        <f t="shared" si="114"/>
        <v>0</v>
      </c>
      <c r="DL236" s="373"/>
      <c r="DM236" s="373"/>
      <c r="DN236" s="374">
        <f t="shared" si="95"/>
        <v>0</v>
      </c>
      <c r="DO236" s="368"/>
      <c r="DP236" s="371" t="str">
        <f t="shared" si="105"/>
        <v/>
      </c>
      <c r="DQ236" s="374">
        <f t="shared" si="106"/>
        <v>0</v>
      </c>
      <c r="DR236" s="374">
        <f t="shared" si="96"/>
        <v>0</v>
      </c>
      <c r="DS236" s="374">
        <f t="shared" si="97"/>
        <v>0</v>
      </c>
      <c r="DT236" s="374">
        <f t="shared" si="107"/>
        <v>0</v>
      </c>
      <c r="DU236" s="374">
        <f t="shared" si="108"/>
        <v>0</v>
      </c>
      <c r="DV236" s="374">
        <f>Deduct_dependent * COUNTIFS(Part_8!$A:$A, $EV236)</f>
        <v>0</v>
      </c>
      <c r="DW236" s="374">
        <f t="shared" si="98"/>
        <v>0</v>
      </c>
      <c r="DX236" s="374">
        <f t="shared" si="99"/>
        <v>0</v>
      </c>
      <c r="DY236" s="374">
        <f t="shared" si="100"/>
        <v>0</v>
      </c>
      <c r="DZ236" s="374">
        <f t="shared" si="101"/>
        <v>0</v>
      </c>
      <c r="EA236" s="373"/>
      <c r="EB236" s="373"/>
      <c r="EC236" s="373"/>
      <c r="ED236" s="374" t="str">
        <f t="shared" si="109"/>
        <v/>
      </c>
      <c r="EE236" s="374"/>
      <c r="EF236" s="374" t="str">
        <f>IF(AND($AN236 = "", $AO236 = "", $AP236 = "", $AQ236 = "", $AR236 = "", $AS236 = "", $AT236 = "", $AU236 = "", $AV236 = "", $AW236 = "", $AX236 = "", $AY236 = "", $AZ236 = "", $BA236 = "", $BB236 = "",
$BD236= "", $BE236 = "", $BF236 = "", $BG236 = "", $BH236 = "", $BI236 = "", $BJ236 = "", $BK236 = "", $BL236 = "", $BM236 = "", $BN236 = "", $BO236 = "", $BP236 = "", $BQ236 = "", $BR236 = ""), "",
IF($DZ236 &lt;= Claim_for_Reimbursement_CAT!$F$24, Claim_for_Reimbursement_CAT!$H$24,
IF(AND($DZ236 &gt;= Claim_for_Reimbursement_CAT!$D$25, $DZ236 &lt;= Claim_for_Reimbursement_CAT!$F$25), Claim_for_Reimbursement_CAT!$H$25,
IF(AND($DZ236 &gt;= Claim_for_Reimbursement_CAT!$D$26, $DZ236 &lt;= Claim_for_Reimbursement_CAT!$F$26), Claim_for_Reimbursement_CAT!$H$26,
IF(AND($DZ236 &gt;= Claim_for_Reimbursement_CAT!$D$27, $DZ236 &lt;= Claim_for_Reimbursement_CAT!$F$27), Claim_for_Reimbursement_CAT!$H$27,
IF(AND($DZ236 &gt;= Claim_for_Reimbursement_CAT!$D$28, $DZ236 &lt;= Claim_for_Reimbursement_CAT!$F$28), Claim_for_Reimbursement_CAT!$H$28,
IF(AND($DZ236 &gt;= Claim_for_Reimbursement_CAT!$D$29, $DZ236 &lt;= Claim_for_Reimbursement_CAT!$F$29), Claim_for_Reimbursement_CAT!$H$29,
IF(AND($DZ236 &gt;= Claim_for_Reimbursement_CAT!$D$30, $DZ236 &lt;= Claim_for_Reimbursement_CAT!$F$30), Claim_for_Reimbursement_CAT!$H$30,
IF(AND($DZ236 &gt;= Claim_for_Reimbursement_CAT!$D$31, $DZ236 &lt;= Claim_for_Reimbursement_CAT!$F$31), Claim_for_Reimbursement_CAT!$H$31,
IF(AND($DZ236 &gt;= Claim_for_Reimbursement_CAT!$D$32, $DZ236 &lt;= Claim_for_Reimbursement_CAT!$F$32), Claim_for_Reimbursement_CAT!$H$32,
IF(AND($DZ236 &gt;= Claim_for_Reimbursement_CAT!$D$33, $DZ236 &lt;= Claim_for_Reimbursement_CAT!$F$33), Claim_for_Reimbursement_CAT!$H$33,
IF(AND($DZ236 &gt;= Claim_for_Reimbursement_CAT!$D$34, $DZ236 &lt;= Claim_for_Reimbursement_CAT!$F$34), Claim_for_Reimbursement_CAT!$H$34, Claim_for_Reimbursement_CAT!$H$35))))))))))))</f>
        <v/>
      </c>
      <c r="EG236" s="373"/>
      <c r="EH236" s="373"/>
      <c r="EI236" s="373"/>
      <c r="EJ236" s="373"/>
      <c r="EK236" s="373"/>
      <c r="EL236" s="368"/>
      <c r="EM236" s="373"/>
      <c r="EN236" s="373"/>
      <c r="ES236" s="376" t="str">
        <f t="shared" si="102"/>
        <v/>
      </c>
      <c r="ET236" s="377" t="str">
        <f t="shared" si="110"/>
        <v xml:space="preserve">    </v>
      </c>
      <c r="EU236" s="377" t="str">
        <f t="shared" si="111"/>
        <v/>
      </c>
      <c r="EV236" s="377" t="str">
        <f t="shared" si="112"/>
        <v xml:space="preserve">231   </v>
      </c>
      <c r="EW236" s="378" t="str">
        <f>IF($H236 = "", "",
IF(OR($H236 = Lists_and_controls!$AO$9, $H236 = Lists_and_controls!$AO$11, $H236 = Lists_and_controls!$AO$14, $H236 = Lists_and_controls!$AO$16), MAX(Day_30),
IF(OR($H236 = Lists_and_controls!$AO$6, $H236 = Lists_and_controls!$AO$8, $H236 = Lists_and_controls!$AO$10, $H236 = Lists_and_controls!$AO$12, $H236 = Lists_and_controls!$AO$13, $H236 = Lists_and_controls!$AO$15, $H236 = Lists_and_controls!$AO$17), MAX(Day_31),
IF($H236 = Lists_and_controls!$AO$7, IF(INDEX(Leap_Year_YN, MATCH($G236, Year_2, 0)) = 1, MAX(Day_Feb_LY), MAX(Day_Feb) )))))</f>
        <v/>
      </c>
      <c r="EX236" s="377" t="str">
        <f t="shared" si="113"/>
        <v xml:space="preserve">  </v>
      </c>
      <c r="EY236" s="378"/>
    </row>
    <row r="237" spans="1:155" s="321" customFormat="1" ht="14" hidden="1" x14ac:dyDescent="0.3">
      <c r="A237" s="367">
        <v>232</v>
      </c>
      <c r="B237" s="368"/>
      <c r="C237" s="368"/>
      <c r="D237" s="368"/>
      <c r="E237" s="368"/>
      <c r="F237" s="368"/>
      <c r="G237" s="368"/>
      <c r="H237" s="368"/>
      <c r="I237" s="368"/>
      <c r="J237" s="369" t="str">
        <f t="shared" si="90"/>
        <v/>
      </c>
      <c r="K237" s="370" t="str">
        <f t="shared" si="91"/>
        <v/>
      </c>
      <c r="L237" s="368"/>
      <c r="M237" s="368"/>
      <c r="N237" s="368"/>
      <c r="O237" s="368"/>
      <c r="P237" s="368"/>
      <c r="Q237" s="368"/>
      <c r="R237" s="368"/>
      <c r="S237" s="371" t="str">
        <f t="shared" si="103"/>
        <v/>
      </c>
      <c r="T237" s="368"/>
      <c r="U237" s="368"/>
      <c r="V237" s="372"/>
      <c r="W237" s="372"/>
      <c r="X237" s="368"/>
      <c r="Y237" s="372"/>
      <c r="Z237" s="368"/>
      <c r="AA237" s="368"/>
      <c r="AB237" s="368"/>
      <c r="AC237" s="368"/>
      <c r="AD237" s="368"/>
      <c r="AE237" s="368"/>
      <c r="AF237" s="368"/>
      <c r="AG237" s="368"/>
      <c r="AH237" s="368"/>
      <c r="AI237" s="368"/>
      <c r="AJ237" s="368"/>
      <c r="AK237" s="373"/>
      <c r="AL237" s="368"/>
      <c r="AM237" s="373"/>
      <c r="AN237" s="373"/>
      <c r="AO237" s="373"/>
      <c r="AP237" s="373"/>
      <c r="AQ237" s="373"/>
      <c r="AR237" s="373"/>
      <c r="AS237" s="373"/>
      <c r="AT237" s="373"/>
      <c r="AU237" s="373"/>
      <c r="AV237" s="373"/>
      <c r="AW237" s="373"/>
      <c r="AX237" s="373"/>
      <c r="AY237" s="373"/>
      <c r="AZ237" s="373"/>
      <c r="BA237" s="373"/>
      <c r="BB237" s="373"/>
      <c r="BC237" s="374">
        <f t="shared" si="104"/>
        <v>0</v>
      </c>
      <c r="BD237" s="373"/>
      <c r="BE237" s="373"/>
      <c r="BF237" s="373"/>
      <c r="BG237" s="373"/>
      <c r="BH237" s="373"/>
      <c r="BI237" s="373"/>
      <c r="BJ237" s="373"/>
      <c r="BK237" s="373"/>
      <c r="BL237" s="373"/>
      <c r="BM237" s="373"/>
      <c r="BN237" s="373"/>
      <c r="BO237" s="373"/>
      <c r="BP237" s="373"/>
      <c r="BQ237" s="373"/>
      <c r="BR237" s="373"/>
      <c r="BS237" s="374">
        <f t="shared" si="92"/>
        <v>0</v>
      </c>
      <c r="BT237" s="374">
        <f t="shared" si="89"/>
        <v>0</v>
      </c>
      <c r="BU237" s="374">
        <f t="shared" si="89"/>
        <v>0</v>
      </c>
      <c r="BV237" s="374">
        <f t="shared" si="89"/>
        <v>0</v>
      </c>
      <c r="BW237" s="374">
        <f t="shared" si="89"/>
        <v>0</v>
      </c>
      <c r="BX237" s="374">
        <f t="shared" si="89"/>
        <v>0</v>
      </c>
      <c r="BY237" s="374">
        <f t="shared" si="89"/>
        <v>0</v>
      </c>
      <c r="BZ237" s="374">
        <f t="shared" si="89"/>
        <v>0</v>
      </c>
      <c r="CA237" s="374">
        <f t="shared" si="89"/>
        <v>0</v>
      </c>
      <c r="CB237" s="374">
        <f t="shared" si="89"/>
        <v>0</v>
      </c>
      <c r="CC237" s="374">
        <f t="shared" si="89"/>
        <v>0</v>
      </c>
      <c r="CD237" s="374">
        <f t="shared" si="89"/>
        <v>0</v>
      </c>
      <c r="CE237" s="374">
        <f t="shared" si="116"/>
        <v>0</v>
      </c>
      <c r="CF237" s="374">
        <f t="shared" si="116"/>
        <v>0</v>
      </c>
      <c r="CG237" s="374">
        <f t="shared" si="115"/>
        <v>0</v>
      </c>
      <c r="CH237" s="374">
        <f t="shared" si="115"/>
        <v>0</v>
      </c>
      <c r="CI237" s="374">
        <f t="shared" si="115"/>
        <v>0</v>
      </c>
      <c r="CJ237" s="368"/>
      <c r="CK237" s="368"/>
      <c r="CL237" s="373"/>
      <c r="CM237" s="375"/>
      <c r="CN237" s="371" t="s">
        <v>176</v>
      </c>
      <c r="CO237" s="373"/>
      <c r="CP237" s="373"/>
      <c r="CQ237" s="374">
        <f t="shared" si="93"/>
        <v>0</v>
      </c>
      <c r="CR237" s="373"/>
      <c r="CS237" s="373"/>
      <c r="CT237" s="374">
        <f t="shared" si="94"/>
        <v>0</v>
      </c>
      <c r="CU237" s="375"/>
      <c r="CV237" s="368"/>
      <c r="CW237" s="368"/>
      <c r="CX237" s="368"/>
      <c r="CY237" s="368"/>
      <c r="CZ237" s="368"/>
      <c r="DA237" s="368"/>
      <c r="DB237" s="368"/>
      <c r="DC237" s="368"/>
      <c r="DD237" s="368"/>
      <c r="DE237" s="368"/>
      <c r="DF237" s="368"/>
      <c r="DG237" s="375"/>
      <c r="DH237" s="371" t="s">
        <v>176</v>
      </c>
      <c r="DI237" s="373"/>
      <c r="DJ237" s="373"/>
      <c r="DK237" s="374">
        <f t="shared" si="114"/>
        <v>0</v>
      </c>
      <c r="DL237" s="373"/>
      <c r="DM237" s="373"/>
      <c r="DN237" s="374">
        <f t="shared" si="95"/>
        <v>0</v>
      </c>
      <c r="DO237" s="368"/>
      <c r="DP237" s="371" t="str">
        <f t="shared" si="105"/>
        <v/>
      </c>
      <c r="DQ237" s="374">
        <f t="shared" si="106"/>
        <v>0</v>
      </c>
      <c r="DR237" s="374">
        <f t="shared" si="96"/>
        <v>0</v>
      </c>
      <c r="DS237" s="374">
        <f t="shared" si="97"/>
        <v>0</v>
      </c>
      <c r="DT237" s="374">
        <f t="shared" si="107"/>
        <v>0</v>
      </c>
      <c r="DU237" s="374">
        <f t="shared" si="108"/>
        <v>0</v>
      </c>
      <c r="DV237" s="374">
        <f>Deduct_dependent * COUNTIFS(Part_8!$A:$A, $EV237)</f>
        <v>0</v>
      </c>
      <c r="DW237" s="374">
        <f t="shared" si="98"/>
        <v>0</v>
      </c>
      <c r="DX237" s="374">
        <f t="shared" si="99"/>
        <v>0</v>
      </c>
      <c r="DY237" s="374">
        <f t="shared" si="100"/>
        <v>0</v>
      </c>
      <c r="DZ237" s="374">
        <f t="shared" si="101"/>
        <v>0</v>
      </c>
      <c r="EA237" s="373"/>
      <c r="EB237" s="373"/>
      <c r="EC237" s="373"/>
      <c r="ED237" s="374" t="str">
        <f t="shared" si="109"/>
        <v/>
      </c>
      <c r="EE237" s="374"/>
      <c r="EF237" s="374" t="str">
        <f>IF(AND($AN237 = "", $AO237 = "", $AP237 = "", $AQ237 = "", $AR237 = "", $AS237 = "", $AT237 = "", $AU237 = "", $AV237 = "", $AW237 = "", $AX237 = "", $AY237 = "", $AZ237 = "", $BA237 = "", $BB237 = "",
$BD237= "", $BE237 = "", $BF237 = "", $BG237 = "", $BH237 = "", $BI237 = "", $BJ237 = "", $BK237 = "", $BL237 = "", $BM237 = "", $BN237 = "", $BO237 = "", $BP237 = "", $BQ237 = "", $BR237 = ""), "",
IF($DZ237 &lt;= Claim_for_Reimbursement_CAT!$F$24, Claim_for_Reimbursement_CAT!$H$24,
IF(AND($DZ237 &gt;= Claim_for_Reimbursement_CAT!$D$25, $DZ237 &lt;= Claim_for_Reimbursement_CAT!$F$25), Claim_for_Reimbursement_CAT!$H$25,
IF(AND($DZ237 &gt;= Claim_for_Reimbursement_CAT!$D$26, $DZ237 &lt;= Claim_for_Reimbursement_CAT!$F$26), Claim_for_Reimbursement_CAT!$H$26,
IF(AND($DZ237 &gt;= Claim_for_Reimbursement_CAT!$D$27, $DZ237 &lt;= Claim_for_Reimbursement_CAT!$F$27), Claim_for_Reimbursement_CAT!$H$27,
IF(AND($DZ237 &gt;= Claim_for_Reimbursement_CAT!$D$28, $DZ237 &lt;= Claim_for_Reimbursement_CAT!$F$28), Claim_for_Reimbursement_CAT!$H$28,
IF(AND($DZ237 &gt;= Claim_for_Reimbursement_CAT!$D$29, $DZ237 &lt;= Claim_for_Reimbursement_CAT!$F$29), Claim_for_Reimbursement_CAT!$H$29,
IF(AND($DZ237 &gt;= Claim_for_Reimbursement_CAT!$D$30, $DZ237 &lt;= Claim_for_Reimbursement_CAT!$F$30), Claim_for_Reimbursement_CAT!$H$30,
IF(AND($DZ237 &gt;= Claim_for_Reimbursement_CAT!$D$31, $DZ237 &lt;= Claim_for_Reimbursement_CAT!$F$31), Claim_for_Reimbursement_CAT!$H$31,
IF(AND($DZ237 &gt;= Claim_for_Reimbursement_CAT!$D$32, $DZ237 &lt;= Claim_for_Reimbursement_CAT!$F$32), Claim_for_Reimbursement_CAT!$H$32,
IF(AND($DZ237 &gt;= Claim_for_Reimbursement_CAT!$D$33, $DZ237 &lt;= Claim_for_Reimbursement_CAT!$F$33), Claim_for_Reimbursement_CAT!$H$33,
IF(AND($DZ237 &gt;= Claim_for_Reimbursement_CAT!$D$34, $DZ237 &lt;= Claim_for_Reimbursement_CAT!$F$34), Claim_for_Reimbursement_CAT!$H$34, Claim_for_Reimbursement_CAT!$H$35))))))))))))</f>
        <v/>
      </c>
      <c r="EG237" s="373"/>
      <c r="EH237" s="373"/>
      <c r="EI237" s="373"/>
      <c r="EJ237" s="373"/>
      <c r="EK237" s="373"/>
      <c r="EL237" s="368"/>
      <c r="EM237" s="373"/>
      <c r="EN237" s="373"/>
      <c r="ES237" s="376" t="str">
        <f t="shared" si="102"/>
        <v/>
      </c>
      <c r="ET237" s="377" t="str">
        <f t="shared" si="110"/>
        <v xml:space="preserve">    </v>
      </c>
      <c r="EU237" s="377" t="str">
        <f t="shared" si="111"/>
        <v/>
      </c>
      <c r="EV237" s="377" t="str">
        <f t="shared" si="112"/>
        <v xml:space="preserve">232   </v>
      </c>
      <c r="EW237" s="378" t="str">
        <f>IF($H237 = "", "",
IF(OR($H237 = Lists_and_controls!$AO$9, $H237 = Lists_and_controls!$AO$11, $H237 = Lists_and_controls!$AO$14, $H237 = Lists_and_controls!$AO$16), MAX(Day_30),
IF(OR($H237 = Lists_and_controls!$AO$6, $H237 = Lists_and_controls!$AO$8, $H237 = Lists_and_controls!$AO$10, $H237 = Lists_and_controls!$AO$12, $H237 = Lists_and_controls!$AO$13, $H237 = Lists_and_controls!$AO$15, $H237 = Lists_and_controls!$AO$17), MAX(Day_31),
IF($H237 = Lists_and_controls!$AO$7, IF(INDEX(Leap_Year_YN, MATCH($G237, Year_2, 0)) = 1, MAX(Day_Feb_LY), MAX(Day_Feb) )))))</f>
        <v/>
      </c>
      <c r="EX237" s="377" t="str">
        <f t="shared" si="113"/>
        <v xml:space="preserve">  </v>
      </c>
      <c r="EY237" s="378"/>
    </row>
    <row r="238" spans="1:155" s="321" customFormat="1" ht="14" hidden="1" x14ac:dyDescent="0.3">
      <c r="A238" s="367">
        <v>233</v>
      </c>
      <c r="B238" s="368"/>
      <c r="C238" s="368"/>
      <c r="D238" s="368"/>
      <c r="E238" s="368"/>
      <c r="F238" s="368"/>
      <c r="G238" s="368"/>
      <c r="H238" s="368"/>
      <c r="I238" s="368"/>
      <c r="J238" s="369" t="str">
        <f t="shared" si="90"/>
        <v/>
      </c>
      <c r="K238" s="370" t="str">
        <f t="shared" si="91"/>
        <v/>
      </c>
      <c r="L238" s="368"/>
      <c r="M238" s="368"/>
      <c r="N238" s="368"/>
      <c r="O238" s="368"/>
      <c r="P238" s="368"/>
      <c r="Q238" s="368"/>
      <c r="R238" s="368"/>
      <c r="S238" s="371" t="str">
        <f t="shared" si="103"/>
        <v/>
      </c>
      <c r="T238" s="368"/>
      <c r="U238" s="368"/>
      <c r="V238" s="372"/>
      <c r="W238" s="372"/>
      <c r="X238" s="368"/>
      <c r="Y238" s="372"/>
      <c r="Z238" s="368"/>
      <c r="AA238" s="368"/>
      <c r="AB238" s="368"/>
      <c r="AC238" s="368"/>
      <c r="AD238" s="368"/>
      <c r="AE238" s="368"/>
      <c r="AF238" s="368"/>
      <c r="AG238" s="368"/>
      <c r="AH238" s="368"/>
      <c r="AI238" s="368"/>
      <c r="AJ238" s="368"/>
      <c r="AK238" s="373"/>
      <c r="AL238" s="368"/>
      <c r="AM238" s="373"/>
      <c r="AN238" s="373"/>
      <c r="AO238" s="373"/>
      <c r="AP238" s="373"/>
      <c r="AQ238" s="373"/>
      <c r="AR238" s="373"/>
      <c r="AS238" s="373"/>
      <c r="AT238" s="373"/>
      <c r="AU238" s="373"/>
      <c r="AV238" s="373"/>
      <c r="AW238" s="373"/>
      <c r="AX238" s="373"/>
      <c r="AY238" s="373"/>
      <c r="AZ238" s="373"/>
      <c r="BA238" s="373"/>
      <c r="BB238" s="373"/>
      <c r="BC238" s="374">
        <f t="shared" si="104"/>
        <v>0</v>
      </c>
      <c r="BD238" s="373"/>
      <c r="BE238" s="373"/>
      <c r="BF238" s="373"/>
      <c r="BG238" s="373"/>
      <c r="BH238" s="373"/>
      <c r="BI238" s="373"/>
      <c r="BJ238" s="373"/>
      <c r="BK238" s="373"/>
      <c r="BL238" s="373"/>
      <c r="BM238" s="373"/>
      <c r="BN238" s="373"/>
      <c r="BO238" s="373"/>
      <c r="BP238" s="373"/>
      <c r="BQ238" s="373"/>
      <c r="BR238" s="373"/>
      <c r="BS238" s="374">
        <f t="shared" si="92"/>
        <v>0</v>
      </c>
      <c r="BT238" s="374">
        <f t="shared" si="89"/>
        <v>0</v>
      </c>
      <c r="BU238" s="374">
        <f t="shared" si="89"/>
        <v>0</v>
      </c>
      <c r="BV238" s="374">
        <f t="shared" si="89"/>
        <v>0</v>
      </c>
      <c r="BW238" s="374">
        <f t="shared" si="89"/>
        <v>0</v>
      </c>
      <c r="BX238" s="374">
        <f t="shared" si="89"/>
        <v>0</v>
      </c>
      <c r="BY238" s="374">
        <f t="shared" si="89"/>
        <v>0</v>
      </c>
      <c r="BZ238" s="374">
        <f t="shared" si="89"/>
        <v>0</v>
      </c>
      <c r="CA238" s="374">
        <f t="shared" si="89"/>
        <v>0</v>
      </c>
      <c r="CB238" s="374">
        <f t="shared" si="89"/>
        <v>0</v>
      </c>
      <c r="CC238" s="374">
        <f t="shared" si="89"/>
        <v>0</v>
      </c>
      <c r="CD238" s="374">
        <f t="shared" si="89"/>
        <v>0</v>
      </c>
      <c r="CE238" s="374">
        <f t="shared" si="116"/>
        <v>0</v>
      </c>
      <c r="CF238" s="374">
        <f t="shared" si="116"/>
        <v>0</v>
      </c>
      <c r="CG238" s="374">
        <f t="shared" si="115"/>
        <v>0</v>
      </c>
      <c r="CH238" s="374">
        <f t="shared" si="115"/>
        <v>0</v>
      </c>
      <c r="CI238" s="374">
        <f t="shared" si="115"/>
        <v>0</v>
      </c>
      <c r="CJ238" s="368"/>
      <c r="CK238" s="368"/>
      <c r="CL238" s="373"/>
      <c r="CM238" s="375"/>
      <c r="CN238" s="371" t="s">
        <v>176</v>
      </c>
      <c r="CO238" s="373"/>
      <c r="CP238" s="373"/>
      <c r="CQ238" s="374">
        <f t="shared" si="93"/>
        <v>0</v>
      </c>
      <c r="CR238" s="373"/>
      <c r="CS238" s="373"/>
      <c r="CT238" s="374">
        <f t="shared" si="94"/>
        <v>0</v>
      </c>
      <c r="CU238" s="375"/>
      <c r="CV238" s="368"/>
      <c r="CW238" s="368"/>
      <c r="CX238" s="368"/>
      <c r="CY238" s="368"/>
      <c r="CZ238" s="368"/>
      <c r="DA238" s="368"/>
      <c r="DB238" s="368"/>
      <c r="DC238" s="368"/>
      <c r="DD238" s="368"/>
      <c r="DE238" s="368"/>
      <c r="DF238" s="368"/>
      <c r="DG238" s="375"/>
      <c r="DH238" s="371" t="s">
        <v>176</v>
      </c>
      <c r="DI238" s="373"/>
      <c r="DJ238" s="373"/>
      <c r="DK238" s="374">
        <f t="shared" si="114"/>
        <v>0</v>
      </c>
      <c r="DL238" s="373"/>
      <c r="DM238" s="373"/>
      <c r="DN238" s="374">
        <f t="shared" si="95"/>
        <v>0</v>
      </c>
      <c r="DO238" s="368"/>
      <c r="DP238" s="371" t="str">
        <f t="shared" si="105"/>
        <v/>
      </c>
      <c r="DQ238" s="374">
        <f t="shared" si="106"/>
        <v>0</v>
      </c>
      <c r="DR238" s="374">
        <f t="shared" si="96"/>
        <v>0</v>
      </c>
      <c r="DS238" s="374">
        <f t="shared" si="97"/>
        <v>0</v>
      </c>
      <c r="DT238" s="374">
        <f t="shared" si="107"/>
        <v>0</v>
      </c>
      <c r="DU238" s="374">
        <f t="shared" si="108"/>
        <v>0</v>
      </c>
      <c r="DV238" s="374">
        <f>Deduct_dependent * COUNTIFS(Part_8!$A:$A, $EV238)</f>
        <v>0</v>
      </c>
      <c r="DW238" s="374">
        <f t="shared" si="98"/>
        <v>0</v>
      </c>
      <c r="DX238" s="374">
        <f t="shared" si="99"/>
        <v>0</v>
      </c>
      <c r="DY238" s="374">
        <f t="shared" si="100"/>
        <v>0</v>
      </c>
      <c r="DZ238" s="374">
        <f t="shared" si="101"/>
        <v>0</v>
      </c>
      <c r="EA238" s="373"/>
      <c r="EB238" s="373"/>
      <c r="EC238" s="373"/>
      <c r="ED238" s="374" t="str">
        <f t="shared" si="109"/>
        <v/>
      </c>
      <c r="EE238" s="374"/>
      <c r="EF238" s="374" t="str">
        <f>IF(AND($AN238 = "", $AO238 = "", $AP238 = "", $AQ238 = "", $AR238 = "", $AS238 = "", $AT238 = "", $AU238 = "", $AV238 = "", $AW238 = "", $AX238 = "", $AY238 = "", $AZ238 = "", $BA238 = "", $BB238 = "",
$BD238= "", $BE238 = "", $BF238 = "", $BG238 = "", $BH238 = "", $BI238 = "", $BJ238 = "", $BK238 = "", $BL238 = "", $BM238 = "", $BN238 = "", $BO238 = "", $BP238 = "", $BQ238 = "", $BR238 = ""), "",
IF($DZ238 &lt;= Claim_for_Reimbursement_CAT!$F$24, Claim_for_Reimbursement_CAT!$H$24,
IF(AND($DZ238 &gt;= Claim_for_Reimbursement_CAT!$D$25, $DZ238 &lt;= Claim_for_Reimbursement_CAT!$F$25), Claim_for_Reimbursement_CAT!$H$25,
IF(AND($DZ238 &gt;= Claim_for_Reimbursement_CAT!$D$26, $DZ238 &lt;= Claim_for_Reimbursement_CAT!$F$26), Claim_for_Reimbursement_CAT!$H$26,
IF(AND($DZ238 &gt;= Claim_for_Reimbursement_CAT!$D$27, $DZ238 &lt;= Claim_for_Reimbursement_CAT!$F$27), Claim_for_Reimbursement_CAT!$H$27,
IF(AND($DZ238 &gt;= Claim_for_Reimbursement_CAT!$D$28, $DZ238 &lt;= Claim_for_Reimbursement_CAT!$F$28), Claim_for_Reimbursement_CAT!$H$28,
IF(AND($DZ238 &gt;= Claim_for_Reimbursement_CAT!$D$29, $DZ238 &lt;= Claim_for_Reimbursement_CAT!$F$29), Claim_for_Reimbursement_CAT!$H$29,
IF(AND($DZ238 &gt;= Claim_for_Reimbursement_CAT!$D$30, $DZ238 &lt;= Claim_for_Reimbursement_CAT!$F$30), Claim_for_Reimbursement_CAT!$H$30,
IF(AND($DZ238 &gt;= Claim_for_Reimbursement_CAT!$D$31, $DZ238 &lt;= Claim_for_Reimbursement_CAT!$F$31), Claim_for_Reimbursement_CAT!$H$31,
IF(AND($DZ238 &gt;= Claim_for_Reimbursement_CAT!$D$32, $DZ238 &lt;= Claim_for_Reimbursement_CAT!$F$32), Claim_for_Reimbursement_CAT!$H$32,
IF(AND($DZ238 &gt;= Claim_for_Reimbursement_CAT!$D$33, $DZ238 &lt;= Claim_for_Reimbursement_CAT!$F$33), Claim_for_Reimbursement_CAT!$H$33,
IF(AND($DZ238 &gt;= Claim_for_Reimbursement_CAT!$D$34, $DZ238 &lt;= Claim_for_Reimbursement_CAT!$F$34), Claim_for_Reimbursement_CAT!$H$34, Claim_for_Reimbursement_CAT!$H$35))))))))))))</f>
        <v/>
      </c>
      <c r="EG238" s="373"/>
      <c r="EH238" s="373"/>
      <c r="EI238" s="373"/>
      <c r="EJ238" s="373"/>
      <c r="EK238" s="373"/>
      <c r="EL238" s="368"/>
      <c r="EM238" s="373"/>
      <c r="EN238" s="373"/>
      <c r="ES238" s="376" t="str">
        <f t="shared" si="102"/>
        <v/>
      </c>
      <c r="ET238" s="377" t="str">
        <f t="shared" si="110"/>
        <v xml:space="preserve">    </v>
      </c>
      <c r="EU238" s="377" t="str">
        <f t="shared" si="111"/>
        <v/>
      </c>
      <c r="EV238" s="377" t="str">
        <f t="shared" si="112"/>
        <v xml:space="preserve">233   </v>
      </c>
      <c r="EW238" s="378" t="str">
        <f>IF($H238 = "", "",
IF(OR($H238 = Lists_and_controls!$AO$9, $H238 = Lists_and_controls!$AO$11, $H238 = Lists_and_controls!$AO$14, $H238 = Lists_and_controls!$AO$16), MAX(Day_30),
IF(OR($H238 = Lists_and_controls!$AO$6, $H238 = Lists_and_controls!$AO$8, $H238 = Lists_and_controls!$AO$10, $H238 = Lists_and_controls!$AO$12, $H238 = Lists_and_controls!$AO$13, $H238 = Lists_and_controls!$AO$15, $H238 = Lists_and_controls!$AO$17), MAX(Day_31),
IF($H238 = Lists_and_controls!$AO$7, IF(INDEX(Leap_Year_YN, MATCH($G238, Year_2, 0)) = 1, MAX(Day_Feb_LY), MAX(Day_Feb) )))))</f>
        <v/>
      </c>
      <c r="EX238" s="377" t="str">
        <f t="shared" si="113"/>
        <v xml:space="preserve">  </v>
      </c>
      <c r="EY238" s="378"/>
    </row>
    <row r="239" spans="1:155" s="321" customFormat="1" ht="14" hidden="1" x14ac:dyDescent="0.3">
      <c r="A239" s="367">
        <v>234</v>
      </c>
      <c r="B239" s="368"/>
      <c r="C239" s="368"/>
      <c r="D239" s="368"/>
      <c r="E239" s="368"/>
      <c r="F239" s="368"/>
      <c r="G239" s="368"/>
      <c r="H239" s="368"/>
      <c r="I239" s="368"/>
      <c r="J239" s="369" t="str">
        <f t="shared" si="90"/>
        <v/>
      </c>
      <c r="K239" s="370" t="str">
        <f t="shared" si="91"/>
        <v/>
      </c>
      <c r="L239" s="368"/>
      <c r="M239" s="368"/>
      <c r="N239" s="368"/>
      <c r="O239" s="368"/>
      <c r="P239" s="368"/>
      <c r="Q239" s="368"/>
      <c r="R239" s="368"/>
      <c r="S239" s="371" t="str">
        <f t="shared" si="103"/>
        <v/>
      </c>
      <c r="T239" s="368"/>
      <c r="U239" s="368"/>
      <c r="V239" s="372"/>
      <c r="W239" s="372"/>
      <c r="X239" s="368"/>
      <c r="Y239" s="372"/>
      <c r="Z239" s="368"/>
      <c r="AA239" s="368"/>
      <c r="AB239" s="368"/>
      <c r="AC239" s="368"/>
      <c r="AD239" s="368"/>
      <c r="AE239" s="368"/>
      <c r="AF239" s="368"/>
      <c r="AG239" s="368"/>
      <c r="AH239" s="368"/>
      <c r="AI239" s="368"/>
      <c r="AJ239" s="368"/>
      <c r="AK239" s="373"/>
      <c r="AL239" s="368"/>
      <c r="AM239" s="373"/>
      <c r="AN239" s="373"/>
      <c r="AO239" s="373"/>
      <c r="AP239" s="373"/>
      <c r="AQ239" s="373"/>
      <c r="AR239" s="373"/>
      <c r="AS239" s="373"/>
      <c r="AT239" s="373"/>
      <c r="AU239" s="373"/>
      <c r="AV239" s="373"/>
      <c r="AW239" s="373"/>
      <c r="AX239" s="373"/>
      <c r="AY239" s="373"/>
      <c r="AZ239" s="373"/>
      <c r="BA239" s="373"/>
      <c r="BB239" s="373"/>
      <c r="BC239" s="374">
        <f t="shared" si="104"/>
        <v>0</v>
      </c>
      <c r="BD239" s="373"/>
      <c r="BE239" s="373"/>
      <c r="BF239" s="373"/>
      <c r="BG239" s="373"/>
      <c r="BH239" s="373"/>
      <c r="BI239" s="373"/>
      <c r="BJ239" s="373"/>
      <c r="BK239" s="373"/>
      <c r="BL239" s="373"/>
      <c r="BM239" s="373"/>
      <c r="BN239" s="373"/>
      <c r="BO239" s="373"/>
      <c r="BP239" s="373"/>
      <c r="BQ239" s="373"/>
      <c r="BR239" s="373"/>
      <c r="BS239" s="374">
        <f t="shared" si="92"/>
        <v>0</v>
      </c>
      <c r="BT239" s="374">
        <f t="shared" si="89"/>
        <v>0</v>
      </c>
      <c r="BU239" s="374">
        <f t="shared" si="89"/>
        <v>0</v>
      </c>
      <c r="BV239" s="374">
        <f t="shared" si="89"/>
        <v>0</v>
      </c>
      <c r="BW239" s="374">
        <f t="shared" si="89"/>
        <v>0</v>
      </c>
      <c r="BX239" s="374">
        <f t="shared" si="89"/>
        <v>0</v>
      </c>
      <c r="BY239" s="374">
        <f t="shared" si="89"/>
        <v>0</v>
      </c>
      <c r="BZ239" s="374">
        <f t="shared" si="89"/>
        <v>0</v>
      </c>
      <c r="CA239" s="374">
        <f t="shared" si="89"/>
        <v>0</v>
      </c>
      <c r="CB239" s="374">
        <f t="shared" si="89"/>
        <v>0</v>
      </c>
      <c r="CC239" s="374">
        <f t="shared" si="89"/>
        <v>0</v>
      </c>
      <c r="CD239" s="374">
        <f t="shared" si="89"/>
        <v>0</v>
      </c>
      <c r="CE239" s="374">
        <f t="shared" si="116"/>
        <v>0</v>
      </c>
      <c r="CF239" s="374">
        <f t="shared" si="116"/>
        <v>0</v>
      </c>
      <c r="CG239" s="374">
        <f t="shared" si="115"/>
        <v>0</v>
      </c>
      <c r="CH239" s="374">
        <f t="shared" si="115"/>
        <v>0</v>
      </c>
      <c r="CI239" s="374">
        <f t="shared" si="115"/>
        <v>0</v>
      </c>
      <c r="CJ239" s="368"/>
      <c r="CK239" s="368"/>
      <c r="CL239" s="373"/>
      <c r="CM239" s="375"/>
      <c r="CN239" s="371" t="s">
        <v>176</v>
      </c>
      <c r="CO239" s="373"/>
      <c r="CP239" s="373"/>
      <c r="CQ239" s="374">
        <f t="shared" si="93"/>
        <v>0</v>
      </c>
      <c r="CR239" s="373"/>
      <c r="CS239" s="373"/>
      <c r="CT239" s="374">
        <f t="shared" si="94"/>
        <v>0</v>
      </c>
      <c r="CU239" s="375"/>
      <c r="CV239" s="368"/>
      <c r="CW239" s="368"/>
      <c r="CX239" s="368"/>
      <c r="CY239" s="368"/>
      <c r="CZ239" s="368"/>
      <c r="DA239" s="368"/>
      <c r="DB239" s="368"/>
      <c r="DC239" s="368"/>
      <c r="DD239" s="368"/>
      <c r="DE239" s="368"/>
      <c r="DF239" s="368"/>
      <c r="DG239" s="375"/>
      <c r="DH239" s="371" t="s">
        <v>176</v>
      </c>
      <c r="DI239" s="373"/>
      <c r="DJ239" s="373"/>
      <c r="DK239" s="374">
        <f t="shared" si="114"/>
        <v>0</v>
      </c>
      <c r="DL239" s="373"/>
      <c r="DM239" s="373"/>
      <c r="DN239" s="374">
        <f t="shared" si="95"/>
        <v>0</v>
      </c>
      <c r="DO239" s="368"/>
      <c r="DP239" s="371" t="str">
        <f t="shared" si="105"/>
        <v/>
      </c>
      <c r="DQ239" s="374">
        <f t="shared" si="106"/>
        <v>0</v>
      </c>
      <c r="DR239" s="374">
        <f t="shared" si="96"/>
        <v>0</v>
      </c>
      <c r="DS239" s="374">
        <f t="shared" si="97"/>
        <v>0</v>
      </c>
      <c r="DT239" s="374">
        <f t="shared" si="107"/>
        <v>0</v>
      </c>
      <c r="DU239" s="374">
        <f t="shared" si="108"/>
        <v>0</v>
      </c>
      <c r="DV239" s="374">
        <f>Deduct_dependent * COUNTIFS(Part_8!$A:$A, $EV239)</f>
        <v>0</v>
      </c>
      <c r="DW239" s="374">
        <f t="shared" si="98"/>
        <v>0</v>
      </c>
      <c r="DX239" s="374">
        <f t="shared" si="99"/>
        <v>0</v>
      </c>
      <c r="DY239" s="374">
        <f t="shared" si="100"/>
        <v>0</v>
      </c>
      <c r="DZ239" s="374">
        <f t="shared" si="101"/>
        <v>0</v>
      </c>
      <c r="EA239" s="373"/>
      <c r="EB239" s="373"/>
      <c r="EC239" s="373"/>
      <c r="ED239" s="374" t="str">
        <f t="shared" si="109"/>
        <v/>
      </c>
      <c r="EE239" s="374"/>
      <c r="EF239" s="374" t="str">
        <f>IF(AND($AN239 = "", $AO239 = "", $AP239 = "", $AQ239 = "", $AR239 = "", $AS239 = "", $AT239 = "", $AU239 = "", $AV239 = "", $AW239 = "", $AX239 = "", $AY239 = "", $AZ239 = "", $BA239 = "", $BB239 = "",
$BD239= "", $BE239 = "", $BF239 = "", $BG239 = "", $BH239 = "", $BI239 = "", $BJ239 = "", $BK239 = "", $BL239 = "", $BM239 = "", $BN239 = "", $BO239 = "", $BP239 = "", $BQ239 = "", $BR239 = ""), "",
IF($DZ239 &lt;= Claim_for_Reimbursement_CAT!$F$24, Claim_for_Reimbursement_CAT!$H$24,
IF(AND($DZ239 &gt;= Claim_for_Reimbursement_CAT!$D$25, $DZ239 &lt;= Claim_for_Reimbursement_CAT!$F$25), Claim_for_Reimbursement_CAT!$H$25,
IF(AND($DZ239 &gt;= Claim_for_Reimbursement_CAT!$D$26, $DZ239 &lt;= Claim_for_Reimbursement_CAT!$F$26), Claim_for_Reimbursement_CAT!$H$26,
IF(AND($DZ239 &gt;= Claim_for_Reimbursement_CAT!$D$27, $DZ239 &lt;= Claim_for_Reimbursement_CAT!$F$27), Claim_for_Reimbursement_CAT!$H$27,
IF(AND($DZ239 &gt;= Claim_for_Reimbursement_CAT!$D$28, $DZ239 &lt;= Claim_for_Reimbursement_CAT!$F$28), Claim_for_Reimbursement_CAT!$H$28,
IF(AND($DZ239 &gt;= Claim_for_Reimbursement_CAT!$D$29, $DZ239 &lt;= Claim_for_Reimbursement_CAT!$F$29), Claim_for_Reimbursement_CAT!$H$29,
IF(AND($DZ239 &gt;= Claim_for_Reimbursement_CAT!$D$30, $DZ239 &lt;= Claim_for_Reimbursement_CAT!$F$30), Claim_for_Reimbursement_CAT!$H$30,
IF(AND($DZ239 &gt;= Claim_for_Reimbursement_CAT!$D$31, $DZ239 &lt;= Claim_for_Reimbursement_CAT!$F$31), Claim_for_Reimbursement_CAT!$H$31,
IF(AND($DZ239 &gt;= Claim_for_Reimbursement_CAT!$D$32, $DZ239 &lt;= Claim_for_Reimbursement_CAT!$F$32), Claim_for_Reimbursement_CAT!$H$32,
IF(AND($DZ239 &gt;= Claim_for_Reimbursement_CAT!$D$33, $DZ239 &lt;= Claim_for_Reimbursement_CAT!$F$33), Claim_for_Reimbursement_CAT!$H$33,
IF(AND($DZ239 &gt;= Claim_for_Reimbursement_CAT!$D$34, $DZ239 &lt;= Claim_for_Reimbursement_CAT!$F$34), Claim_for_Reimbursement_CAT!$H$34, Claim_for_Reimbursement_CAT!$H$35))))))))))))</f>
        <v/>
      </c>
      <c r="EG239" s="373"/>
      <c r="EH239" s="373"/>
      <c r="EI239" s="373"/>
      <c r="EJ239" s="373"/>
      <c r="EK239" s="373"/>
      <c r="EL239" s="368"/>
      <c r="EM239" s="373"/>
      <c r="EN239" s="373"/>
      <c r="ES239" s="376" t="str">
        <f t="shared" si="102"/>
        <v/>
      </c>
      <c r="ET239" s="377" t="str">
        <f t="shared" si="110"/>
        <v xml:space="preserve">    </v>
      </c>
      <c r="EU239" s="377" t="str">
        <f t="shared" si="111"/>
        <v/>
      </c>
      <c r="EV239" s="377" t="str">
        <f t="shared" si="112"/>
        <v xml:space="preserve">234   </v>
      </c>
      <c r="EW239" s="378" t="str">
        <f>IF($H239 = "", "",
IF(OR($H239 = Lists_and_controls!$AO$9, $H239 = Lists_and_controls!$AO$11, $H239 = Lists_and_controls!$AO$14, $H239 = Lists_and_controls!$AO$16), MAX(Day_30),
IF(OR($H239 = Lists_and_controls!$AO$6, $H239 = Lists_and_controls!$AO$8, $H239 = Lists_and_controls!$AO$10, $H239 = Lists_and_controls!$AO$12, $H239 = Lists_and_controls!$AO$13, $H239 = Lists_and_controls!$AO$15, $H239 = Lists_and_controls!$AO$17), MAX(Day_31),
IF($H239 = Lists_and_controls!$AO$7, IF(INDEX(Leap_Year_YN, MATCH($G239, Year_2, 0)) = 1, MAX(Day_Feb_LY), MAX(Day_Feb) )))))</f>
        <v/>
      </c>
      <c r="EX239" s="377" t="str">
        <f t="shared" si="113"/>
        <v xml:space="preserve">  </v>
      </c>
      <c r="EY239" s="378"/>
    </row>
    <row r="240" spans="1:155" s="321" customFormat="1" ht="14" hidden="1" x14ac:dyDescent="0.3">
      <c r="A240" s="367">
        <v>235</v>
      </c>
      <c r="B240" s="368"/>
      <c r="C240" s="368"/>
      <c r="D240" s="368"/>
      <c r="E240" s="368"/>
      <c r="F240" s="368"/>
      <c r="G240" s="368"/>
      <c r="H240" s="368"/>
      <c r="I240" s="368"/>
      <c r="J240" s="369" t="str">
        <f t="shared" si="90"/>
        <v/>
      </c>
      <c r="K240" s="370" t="str">
        <f t="shared" si="91"/>
        <v/>
      </c>
      <c r="L240" s="368"/>
      <c r="M240" s="368"/>
      <c r="N240" s="368"/>
      <c r="O240" s="368"/>
      <c r="P240" s="368"/>
      <c r="Q240" s="368"/>
      <c r="R240" s="368"/>
      <c r="S240" s="371" t="str">
        <f t="shared" si="103"/>
        <v/>
      </c>
      <c r="T240" s="368"/>
      <c r="U240" s="368"/>
      <c r="V240" s="372"/>
      <c r="W240" s="372"/>
      <c r="X240" s="368"/>
      <c r="Y240" s="372"/>
      <c r="Z240" s="368"/>
      <c r="AA240" s="368"/>
      <c r="AB240" s="368"/>
      <c r="AC240" s="368"/>
      <c r="AD240" s="368"/>
      <c r="AE240" s="368"/>
      <c r="AF240" s="368"/>
      <c r="AG240" s="368"/>
      <c r="AH240" s="368"/>
      <c r="AI240" s="368"/>
      <c r="AJ240" s="368"/>
      <c r="AK240" s="373"/>
      <c r="AL240" s="368"/>
      <c r="AM240" s="373"/>
      <c r="AN240" s="373"/>
      <c r="AO240" s="373"/>
      <c r="AP240" s="373"/>
      <c r="AQ240" s="373"/>
      <c r="AR240" s="373"/>
      <c r="AS240" s="373"/>
      <c r="AT240" s="373"/>
      <c r="AU240" s="373"/>
      <c r="AV240" s="373"/>
      <c r="AW240" s="373"/>
      <c r="AX240" s="373"/>
      <c r="AY240" s="373"/>
      <c r="AZ240" s="373"/>
      <c r="BA240" s="373"/>
      <c r="BB240" s="373"/>
      <c r="BC240" s="374">
        <f t="shared" si="104"/>
        <v>0</v>
      </c>
      <c r="BD240" s="373"/>
      <c r="BE240" s="373"/>
      <c r="BF240" s="373"/>
      <c r="BG240" s="373"/>
      <c r="BH240" s="373"/>
      <c r="BI240" s="373"/>
      <c r="BJ240" s="373"/>
      <c r="BK240" s="373"/>
      <c r="BL240" s="373"/>
      <c r="BM240" s="373"/>
      <c r="BN240" s="373"/>
      <c r="BO240" s="373"/>
      <c r="BP240" s="373"/>
      <c r="BQ240" s="373"/>
      <c r="BR240" s="373"/>
      <c r="BS240" s="374">
        <f t="shared" si="92"/>
        <v>0</v>
      </c>
      <c r="BT240" s="374">
        <f t="shared" si="89"/>
        <v>0</v>
      </c>
      <c r="BU240" s="374">
        <f t="shared" ref="BU240:CD303" si="117" xml:space="preserve"> AO240 + BE240</f>
        <v>0</v>
      </c>
      <c r="BV240" s="374">
        <f t="shared" si="117"/>
        <v>0</v>
      </c>
      <c r="BW240" s="374">
        <f t="shared" si="117"/>
        <v>0</v>
      </c>
      <c r="BX240" s="374">
        <f t="shared" si="117"/>
        <v>0</v>
      </c>
      <c r="BY240" s="374">
        <f t="shared" si="117"/>
        <v>0</v>
      </c>
      <c r="BZ240" s="374">
        <f t="shared" si="117"/>
        <v>0</v>
      </c>
      <c r="CA240" s="374">
        <f t="shared" si="117"/>
        <v>0</v>
      </c>
      <c r="CB240" s="374">
        <f t="shared" si="117"/>
        <v>0</v>
      </c>
      <c r="CC240" s="374">
        <f t="shared" si="117"/>
        <v>0</v>
      </c>
      <c r="CD240" s="374">
        <f t="shared" si="117"/>
        <v>0</v>
      </c>
      <c r="CE240" s="374">
        <f t="shared" si="116"/>
        <v>0</v>
      </c>
      <c r="CF240" s="374">
        <f t="shared" si="116"/>
        <v>0</v>
      </c>
      <c r="CG240" s="374">
        <f t="shared" si="115"/>
        <v>0</v>
      </c>
      <c r="CH240" s="374">
        <f t="shared" si="115"/>
        <v>0</v>
      </c>
      <c r="CI240" s="374">
        <f t="shared" si="115"/>
        <v>0</v>
      </c>
      <c r="CJ240" s="368"/>
      <c r="CK240" s="368"/>
      <c r="CL240" s="373"/>
      <c r="CM240" s="375"/>
      <c r="CN240" s="371" t="s">
        <v>176</v>
      </c>
      <c r="CO240" s="373"/>
      <c r="CP240" s="373"/>
      <c r="CQ240" s="374">
        <f t="shared" si="93"/>
        <v>0</v>
      </c>
      <c r="CR240" s="373"/>
      <c r="CS240" s="373"/>
      <c r="CT240" s="374">
        <f t="shared" si="94"/>
        <v>0</v>
      </c>
      <c r="CU240" s="375"/>
      <c r="CV240" s="368"/>
      <c r="CW240" s="368"/>
      <c r="CX240" s="368"/>
      <c r="CY240" s="368"/>
      <c r="CZ240" s="368"/>
      <c r="DA240" s="368"/>
      <c r="DB240" s="368"/>
      <c r="DC240" s="368"/>
      <c r="DD240" s="368"/>
      <c r="DE240" s="368"/>
      <c r="DF240" s="368"/>
      <c r="DG240" s="375"/>
      <c r="DH240" s="371" t="s">
        <v>176</v>
      </c>
      <c r="DI240" s="373"/>
      <c r="DJ240" s="373"/>
      <c r="DK240" s="374">
        <f t="shared" si="114"/>
        <v>0</v>
      </c>
      <c r="DL240" s="373"/>
      <c r="DM240" s="373"/>
      <c r="DN240" s="374">
        <f t="shared" si="95"/>
        <v>0</v>
      </c>
      <c r="DO240" s="368"/>
      <c r="DP240" s="371" t="str">
        <f t="shared" si="105"/>
        <v/>
      </c>
      <c r="DQ240" s="374">
        <f t="shared" si="106"/>
        <v>0</v>
      </c>
      <c r="DR240" s="374">
        <f t="shared" si="96"/>
        <v>0</v>
      </c>
      <c r="DS240" s="374">
        <f t="shared" si="97"/>
        <v>0</v>
      </c>
      <c r="DT240" s="374">
        <f t="shared" si="107"/>
        <v>0</v>
      </c>
      <c r="DU240" s="374">
        <f t="shared" si="108"/>
        <v>0</v>
      </c>
      <c r="DV240" s="374">
        <f>Deduct_dependent * COUNTIFS(Part_8!$A:$A, $EV240)</f>
        <v>0</v>
      </c>
      <c r="DW240" s="374">
        <f t="shared" si="98"/>
        <v>0</v>
      </c>
      <c r="DX240" s="374">
        <f t="shared" si="99"/>
        <v>0</v>
      </c>
      <c r="DY240" s="374">
        <f t="shared" si="100"/>
        <v>0</v>
      </c>
      <c r="DZ240" s="374">
        <f t="shared" si="101"/>
        <v>0</v>
      </c>
      <c r="EA240" s="373"/>
      <c r="EB240" s="373"/>
      <c r="EC240" s="373"/>
      <c r="ED240" s="374" t="str">
        <f t="shared" si="109"/>
        <v/>
      </c>
      <c r="EE240" s="374"/>
      <c r="EF240" s="374" t="str">
        <f>IF(AND($AN240 = "", $AO240 = "", $AP240 = "", $AQ240 = "", $AR240 = "", $AS240 = "", $AT240 = "", $AU240 = "", $AV240 = "", $AW240 = "", $AX240 = "", $AY240 = "", $AZ240 = "", $BA240 = "", $BB240 = "",
$BD240= "", $BE240 = "", $BF240 = "", $BG240 = "", $BH240 = "", $BI240 = "", $BJ240 = "", $BK240 = "", $BL240 = "", $BM240 = "", $BN240 = "", $BO240 = "", $BP240 = "", $BQ240 = "", $BR240 = ""), "",
IF($DZ240 &lt;= Claim_for_Reimbursement_CAT!$F$24, Claim_for_Reimbursement_CAT!$H$24,
IF(AND($DZ240 &gt;= Claim_for_Reimbursement_CAT!$D$25, $DZ240 &lt;= Claim_for_Reimbursement_CAT!$F$25), Claim_for_Reimbursement_CAT!$H$25,
IF(AND($DZ240 &gt;= Claim_for_Reimbursement_CAT!$D$26, $DZ240 &lt;= Claim_for_Reimbursement_CAT!$F$26), Claim_for_Reimbursement_CAT!$H$26,
IF(AND($DZ240 &gt;= Claim_for_Reimbursement_CAT!$D$27, $DZ240 &lt;= Claim_for_Reimbursement_CAT!$F$27), Claim_for_Reimbursement_CAT!$H$27,
IF(AND($DZ240 &gt;= Claim_for_Reimbursement_CAT!$D$28, $DZ240 &lt;= Claim_for_Reimbursement_CAT!$F$28), Claim_for_Reimbursement_CAT!$H$28,
IF(AND($DZ240 &gt;= Claim_for_Reimbursement_CAT!$D$29, $DZ240 &lt;= Claim_for_Reimbursement_CAT!$F$29), Claim_for_Reimbursement_CAT!$H$29,
IF(AND($DZ240 &gt;= Claim_for_Reimbursement_CAT!$D$30, $DZ240 &lt;= Claim_for_Reimbursement_CAT!$F$30), Claim_for_Reimbursement_CAT!$H$30,
IF(AND($DZ240 &gt;= Claim_for_Reimbursement_CAT!$D$31, $DZ240 &lt;= Claim_for_Reimbursement_CAT!$F$31), Claim_for_Reimbursement_CAT!$H$31,
IF(AND($DZ240 &gt;= Claim_for_Reimbursement_CAT!$D$32, $DZ240 &lt;= Claim_for_Reimbursement_CAT!$F$32), Claim_for_Reimbursement_CAT!$H$32,
IF(AND($DZ240 &gt;= Claim_for_Reimbursement_CAT!$D$33, $DZ240 &lt;= Claim_for_Reimbursement_CAT!$F$33), Claim_for_Reimbursement_CAT!$H$33,
IF(AND($DZ240 &gt;= Claim_for_Reimbursement_CAT!$D$34, $DZ240 &lt;= Claim_for_Reimbursement_CAT!$F$34), Claim_for_Reimbursement_CAT!$H$34, Claim_for_Reimbursement_CAT!$H$35))))))))))))</f>
        <v/>
      </c>
      <c r="EG240" s="373"/>
      <c r="EH240" s="373"/>
      <c r="EI240" s="373"/>
      <c r="EJ240" s="373"/>
      <c r="EK240" s="373"/>
      <c r="EL240" s="368"/>
      <c r="EM240" s="373"/>
      <c r="EN240" s="373"/>
      <c r="ES240" s="376" t="str">
        <f t="shared" si="102"/>
        <v/>
      </c>
      <c r="ET240" s="377" t="str">
        <f t="shared" si="110"/>
        <v xml:space="preserve">    </v>
      </c>
      <c r="EU240" s="377" t="str">
        <f t="shared" si="111"/>
        <v/>
      </c>
      <c r="EV240" s="377" t="str">
        <f t="shared" si="112"/>
        <v xml:space="preserve">235   </v>
      </c>
      <c r="EW240" s="378" t="str">
        <f>IF($H240 = "", "",
IF(OR($H240 = Lists_and_controls!$AO$9, $H240 = Lists_and_controls!$AO$11, $H240 = Lists_and_controls!$AO$14, $H240 = Lists_and_controls!$AO$16), MAX(Day_30),
IF(OR($H240 = Lists_and_controls!$AO$6, $H240 = Lists_and_controls!$AO$8, $H240 = Lists_and_controls!$AO$10, $H240 = Lists_and_controls!$AO$12, $H240 = Lists_and_controls!$AO$13, $H240 = Lists_and_controls!$AO$15, $H240 = Lists_and_controls!$AO$17), MAX(Day_31),
IF($H240 = Lists_and_controls!$AO$7, IF(INDEX(Leap_Year_YN, MATCH($G240, Year_2, 0)) = 1, MAX(Day_Feb_LY), MAX(Day_Feb) )))))</f>
        <v/>
      </c>
      <c r="EX240" s="377" t="str">
        <f t="shared" si="113"/>
        <v xml:space="preserve">  </v>
      </c>
      <c r="EY240" s="378"/>
    </row>
    <row r="241" spans="1:155" s="321" customFormat="1" ht="14" hidden="1" x14ac:dyDescent="0.3">
      <c r="A241" s="367">
        <v>236</v>
      </c>
      <c r="B241" s="368"/>
      <c r="C241" s="368"/>
      <c r="D241" s="368"/>
      <c r="E241" s="368"/>
      <c r="F241" s="368"/>
      <c r="G241" s="368"/>
      <c r="H241" s="368"/>
      <c r="I241" s="368"/>
      <c r="J241" s="369" t="str">
        <f t="shared" si="90"/>
        <v/>
      </c>
      <c r="K241" s="370" t="str">
        <f t="shared" si="91"/>
        <v/>
      </c>
      <c r="L241" s="368"/>
      <c r="M241" s="368"/>
      <c r="N241" s="368"/>
      <c r="O241" s="368"/>
      <c r="P241" s="368"/>
      <c r="Q241" s="368"/>
      <c r="R241" s="368"/>
      <c r="S241" s="371" t="str">
        <f t="shared" si="103"/>
        <v/>
      </c>
      <c r="T241" s="368"/>
      <c r="U241" s="368"/>
      <c r="V241" s="372"/>
      <c r="W241" s="372"/>
      <c r="X241" s="368"/>
      <c r="Y241" s="372"/>
      <c r="Z241" s="368"/>
      <c r="AA241" s="368"/>
      <c r="AB241" s="368"/>
      <c r="AC241" s="368"/>
      <c r="AD241" s="368"/>
      <c r="AE241" s="368"/>
      <c r="AF241" s="368"/>
      <c r="AG241" s="368"/>
      <c r="AH241" s="368"/>
      <c r="AI241" s="368"/>
      <c r="AJ241" s="368"/>
      <c r="AK241" s="373"/>
      <c r="AL241" s="368"/>
      <c r="AM241" s="373"/>
      <c r="AN241" s="373"/>
      <c r="AO241" s="373"/>
      <c r="AP241" s="373"/>
      <c r="AQ241" s="373"/>
      <c r="AR241" s="373"/>
      <c r="AS241" s="373"/>
      <c r="AT241" s="373"/>
      <c r="AU241" s="373"/>
      <c r="AV241" s="373"/>
      <c r="AW241" s="373"/>
      <c r="AX241" s="373"/>
      <c r="AY241" s="373"/>
      <c r="AZ241" s="373"/>
      <c r="BA241" s="373"/>
      <c r="BB241" s="373"/>
      <c r="BC241" s="374">
        <f t="shared" si="104"/>
        <v>0</v>
      </c>
      <c r="BD241" s="373"/>
      <c r="BE241" s="373"/>
      <c r="BF241" s="373"/>
      <c r="BG241" s="373"/>
      <c r="BH241" s="373"/>
      <c r="BI241" s="373"/>
      <c r="BJ241" s="373"/>
      <c r="BK241" s="373"/>
      <c r="BL241" s="373"/>
      <c r="BM241" s="373"/>
      <c r="BN241" s="373"/>
      <c r="BO241" s="373"/>
      <c r="BP241" s="373"/>
      <c r="BQ241" s="373"/>
      <c r="BR241" s="373"/>
      <c r="BS241" s="374">
        <f t="shared" si="92"/>
        <v>0</v>
      </c>
      <c r="BT241" s="374">
        <f t="shared" ref="BT241:BY304" si="118" xml:space="preserve"> AN241 + BD241</f>
        <v>0</v>
      </c>
      <c r="BU241" s="374">
        <f t="shared" si="117"/>
        <v>0</v>
      </c>
      <c r="BV241" s="374">
        <f t="shared" si="117"/>
        <v>0</v>
      </c>
      <c r="BW241" s="374">
        <f t="shared" si="117"/>
        <v>0</v>
      </c>
      <c r="BX241" s="374">
        <f t="shared" si="117"/>
        <v>0</v>
      </c>
      <c r="BY241" s="374">
        <f t="shared" si="117"/>
        <v>0</v>
      </c>
      <c r="BZ241" s="374">
        <f t="shared" si="117"/>
        <v>0</v>
      </c>
      <c r="CA241" s="374">
        <f t="shared" si="117"/>
        <v>0</v>
      </c>
      <c r="CB241" s="374">
        <f t="shared" si="117"/>
        <v>0</v>
      </c>
      <c r="CC241" s="374">
        <f t="shared" si="117"/>
        <v>0</v>
      </c>
      <c r="CD241" s="374">
        <f t="shared" si="117"/>
        <v>0</v>
      </c>
      <c r="CE241" s="374">
        <f t="shared" si="116"/>
        <v>0</v>
      </c>
      <c r="CF241" s="374">
        <f t="shared" si="116"/>
        <v>0</v>
      </c>
      <c r="CG241" s="374">
        <f t="shared" si="115"/>
        <v>0</v>
      </c>
      <c r="CH241" s="374">
        <f t="shared" si="115"/>
        <v>0</v>
      </c>
      <c r="CI241" s="374">
        <f t="shared" si="115"/>
        <v>0</v>
      </c>
      <c r="CJ241" s="368"/>
      <c r="CK241" s="368"/>
      <c r="CL241" s="373"/>
      <c r="CM241" s="375"/>
      <c r="CN241" s="371" t="s">
        <v>176</v>
      </c>
      <c r="CO241" s="373"/>
      <c r="CP241" s="373"/>
      <c r="CQ241" s="374">
        <f t="shared" si="93"/>
        <v>0</v>
      </c>
      <c r="CR241" s="373"/>
      <c r="CS241" s="373"/>
      <c r="CT241" s="374">
        <f t="shared" si="94"/>
        <v>0</v>
      </c>
      <c r="CU241" s="375"/>
      <c r="CV241" s="368"/>
      <c r="CW241" s="368"/>
      <c r="CX241" s="368"/>
      <c r="CY241" s="368"/>
      <c r="CZ241" s="368"/>
      <c r="DA241" s="368"/>
      <c r="DB241" s="368"/>
      <c r="DC241" s="368"/>
      <c r="DD241" s="368"/>
      <c r="DE241" s="368"/>
      <c r="DF241" s="368"/>
      <c r="DG241" s="375"/>
      <c r="DH241" s="371" t="s">
        <v>176</v>
      </c>
      <c r="DI241" s="373"/>
      <c r="DJ241" s="373"/>
      <c r="DK241" s="374">
        <f t="shared" si="114"/>
        <v>0</v>
      </c>
      <c r="DL241" s="373"/>
      <c r="DM241" s="373"/>
      <c r="DN241" s="374">
        <f t="shared" si="95"/>
        <v>0</v>
      </c>
      <c r="DO241" s="368"/>
      <c r="DP241" s="371" t="str">
        <f t="shared" si="105"/>
        <v/>
      </c>
      <c r="DQ241" s="374">
        <f t="shared" si="106"/>
        <v>0</v>
      </c>
      <c r="DR241" s="374">
        <f t="shared" si="96"/>
        <v>0</v>
      </c>
      <c r="DS241" s="374">
        <f t="shared" si="97"/>
        <v>0</v>
      </c>
      <c r="DT241" s="374">
        <f t="shared" si="107"/>
        <v>0</v>
      </c>
      <c r="DU241" s="374">
        <f t="shared" si="108"/>
        <v>0</v>
      </c>
      <c r="DV241" s="374">
        <f>Deduct_dependent * COUNTIFS(Part_8!$A:$A, $EV241)</f>
        <v>0</v>
      </c>
      <c r="DW241" s="374">
        <f t="shared" si="98"/>
        <v>0</v>
      </c>
      <c r="DX241" s="374">
        <f t="shared" si="99"/>
        <v>0</v>
      </c>
      <c r="DY241" s="374">
        <f t="shared" si="100"/>
        <v>0</v>
      </c>
      <c r="DZ241" s="374">
        <f t="shared" si="101"/>
        <v>0</v>
      </c>
      <c r="EA241" s="373"/>
      <c r="EB241" s="373"/>
      <c r="EC241" s="373"/>
      <c r="ED241" s="374" t="str">
        <f t="shared" si="109"/>
        <v/>
      </c>
      <c r="EE241" s="374"/>
      <c r="EF241" s="374" t="str">
        <f>IF(AND($AN241 = "", $AO241 = "", $AP241 = "", $AQ241 = "", $AR241 = "", $AS241 = "", $AT241 = "", $AU241 = "", $AV241 = "", $AW241 = "", $AX241 = "", $AY241 = "", $AZ241 = "", $BA241 = "", $BB241 = "",
$BD241= "", $BE241 = "", $BF241 = "", $BG241 = "", $BH241 = "", $BI241 = "", $BJ241 = "", $BK241 = "", $BL241 = "", $BM241 = "", $BN241 = "", $BO241 = "", $BP241 = "", $BQ241 = "", $BR241 = ""), "",
IF($DZ241 &lt;= Claim_for_Reimbursement_CAT!$F$24, Claim_for_Reimbursement_CAT!$H$24,
IF(AND($DZ241 &gt;= Claim_for_Reimbursement_CAT!$D$25, $DZ241 &lt;= Claim_for_Reimbursement_CAT!$F$25), Claim_for_Reimbursement_CAT!$H$25,
IF(AND($DZ241 &gt;= Claim_for_Reimbursement_CAT!$D$26, $DZ241 &lt;= Claim_for_Reimbursement_CAT!$F$26), Claim_for_Reimbursement_CAT!$H$26,
IF(AND($DZ241 &gt;= Claim_for_Reimbursement_CAT!$D$27, $DZ241 &lt;= Claim_for_Reimbursement_CAT!$F$27), Claim_for_Reimbursement_CAT!$H$27,
IF(AND($DZ241 &gt;= Claim_for_Reimbursement_CAT!$D$28, $DZ241 &lt;= Claim_for_Reimbursement_CAT!$F$28), Claim_for_Reimbursement_CAT!$H$28,
IF(AND($DZ241 &gt;= Claim_for_Reimbursement_CAT!$D$29, $DZ241 &lt;= Claim_for_Reimbursement_CAT!$F$29), Claim_for_Reimbursement_CAT!$H$29,
IF(AND($DZ241 &gt;= Claim_for_Reimbursement_CAT!$D$30, $DZ241 &lt;= Claim_for_Reimbursement_CAT!$F$30), Claim_for_Reimbursement_CAT!$H$30,
IF(AND($DZ241 &gt;= Claim_for_Reimbursement_CAT!$D$31, $DZ241 &lt;= Claim_for_Reimbursement_CAT!$F$31), Claim_for_Reimbursement_CAT!$H$31,
IF(AND($DZ241 &gt;= Claim_for_Reimbursement_CAT!$D$32, $DZ241 &lt;= Claim_for_Reimbursement_CAT!$F$32), Claim_for_Reimbursement_CAT!$H$32,
IF(AND($DZ241 &gt;= Claim_for_Reimbursement_CAT!$D$33, $DZ241 &lt;= Claim_for_Reimbursement_CAT!$F$33), Claim_for_Reimbursement_CAT!$H$33,
IF(AND($DZ241 &gt;= Claim_for_Reimbursement_CAT!$D$34, $DZ241 &lt;= Claim_for_Reimbursement_CAT!$F$34), Claim_for_Reimbursement_CAT!$H$34, Claim_for_Reimbursement_CAT!$H$35))))))))))))</f>
        <v/>
      </c>
      <c r="EG241" s="373"/>
      <c r="EH241" s="373"/>
      <c r="EI241" s="373"/>
      <c r="EJ241" s="373"/>
      <c r="EK241" s="373"/>
      <c r="EL241" s="368"/>
      <c r="EM241" s="373"/>
      <c r="EN241" s="373"/>
      <c r="ES241" s="376" t="str">
        <f t="shared" si="102"/>
        <v/>
      </c>
      <c r="ET241" s="377" t="str">
        <f t="shared" si="110"/>
        <v xml:space="preserve">    </v>
      </c>
      <c r="EU241" s="377" t="str">
        <f t="shared" si="111"/>
        <v/>
      </c>
      <c r="EV241" s="377" t="str">
        <f t="shared" si="112"/>
        <v xml:space="preserve">236   </v>
      </c>
      <c r="EW241" s="378" t="str">
        <f>IF($H241 = "", "",
IF(OR($H241 = Lists_and_controls!$AO$9, $H241 = Lists_and_controls!$AO$11, $H241 = Lists_and_controls!$AO$14, $H241 = Lists_and_controls!$AO$16), MAX(Day_30),
IF(OR($H241 = Lists_and_controls!$AO$6, $H241 = Lists_and_controls!$AO$8, $H241 = Lists_and_controls!$AO$10, $H241 = Lists_and_controls!$AO$12, $H241 = Lists_and_controls!$AO$13, $H241 = Lists_and_controls!$AO$15, $H241 = Lists_and_controls!$AO$17), MAX(Day_31),
IF($H241 = Lists_and_controls!$AO$7, IF(INDEX(Leap_Year_YN, MATCH($G241, Year_2, 0)) = 1, MAX(Day_Feb_LY), MAX(Day_Feb) )))))</f>
        <v/>
      </c>
      <c r="EX241" s="377" t="str">
        <f t="shared" si="113"/>
        <v xml:space="preserve">  </v>
      </c>
      <c r="EY241" s="378"/>
    </row>
    <row r="242" spans="1:155" s="321" customFormat="1" ht="14" hidden="1" x14ac:dyDescent="0.3">
      <c r="A242" s="367">
        <v>237</v>
      </c>
      <c r="B242" s="368"/>
      <c r="C242" s="368"/>
      <c r="D242" s="368"/>
      <c r="E242" s="368"/>
      <c r="F242" s="368"/>
      <c r="G242" s="368"/>
      <c r="H242" s="368"/>
      <c r="I242" s="368"/>
      <c r="J242" s="369" t="str">
        <f t="shared" si="90"/>
        <v/>
      </c>
      <c r="K242" s="370" t="str">
        <f t="shared" si="91"/>
        <v/>
      </c>
      <c r="L242" s="368"/>
      <c r="M242" s="368"/>
      <c r="N242" s="368"/>
      <c r="O242" s="368"/>
      <c r="P242" s="368"/>
      <c r="Q242" s="368"/>
      <c r="R242" s="368"/>
      <c r="S242" s="371" t="str">
        <f t="shared" si="103"/>
        <v/>
      </c>
      <c r="T242" s="368"/>
      <c r="U242" s="368"/>
      <c r="V242" s="372"/>
      <c r="W242" s="372"/>
      <c r="X242" s="368"/>
      <c r="Y242" s="372"/>
      <c r="Z242" s="368"/>
      <c r="AA242" s="368"/>
      <c r="AB242" s="368"/>
      <c r="AC242" s="368"/>
      <c r="AD242" s="368"/>
      <c r="AE242" s="368"/>
      <c r="AF242" s="368"/>
      <c r="AG242" s="368"/>
      <c r="AH242" s="368"/>
      <c r="AI242" s="368"/>
      <c r="AJ242" s="368"/>
      <c r="AK242" s="373"/>
      <c r="AL242" s="368"/>
      <c r="AM242" s="373"/>
      <c r="AN242" s="373"/>
      <c r="AO242" s="373"/>
      <c r="AP242" s="373"/>
      <c r="AQ242" s="373"/>
      <c r="AR242" s="373"/>
      <c r="AS242" s="373"/>
      <c r="AT242" s="373"/>
      <c r="AU242" s="373"/>
      <c r="AV242" s="373"/>
      <c r="AW242" s="373"/>
      <c r="AX242" s="373"/>
      <c r="AY242" s="373"/>
      <c r="AZ242" s="373"/>
      <c r="BA242" s="373"/>
      <c r="BB242" s="373"/>
      <c r="BC242" s="374">
        <f t="shared" si="104"/>
        <v>0</v>
      </c>
      <c r="BD242" s="373"/>
      <c r="BE242" s="373"/>
      <c r="BF242" s="373"/>
      <c r="BG242" s="373"/>
      <c r="BH242" s="373"/>
      <c r="BI242" s="373"/>
      <c r="BJ242" s="373"/>
      <c r="BK242" s="373"/>
      <c r="BL242" s="373"/>
      <c r="BM242" s="373"/>
      <c r="BN242" s="373"/>
      <c r="BO242" s="373"/>
      <c r="BP242" s="373"/>
      <c r="BQ242" s="373"/>
      <c r="BR242" s="373"/>
      <c r="BS242" s="374">
        <f t="shared" si="92"/>
        <v>0</v>
      </c>
      <c r="BT242" s="374">
        <f t="shared" si="118"/>
        <v>0</v>
      </c>
      <c r="BU242" s="374">
        <f t="shared" si="117"/>
        <v>0</v>
      </c>
      <c r="BV242" s="374">
        <f t="shared" si="117"/>
        <v>0</v>
      </c>
      <c r="BW242" s="374">
        <f t="shared" si="117"/>
        <v>0</v>
      </c>
      <c r="BX242" s="374">
        <f t="shared" si="117"/>
        <v>0</v>
      </c>
      <c r="BY242" s="374">
        <f t="shared" si="117"/>
        <v>0</v>
      </c>
      <c r="BZ242" s="374">
        <f t="shared" si="117"/>
        <v>0</v>
      </c>
      <c r="CA242" s="374">
        <f t="shared" si="117"/>
        <v>0</v>
      </c>
      <c r="CB242" s="374">
        <f t="shared" si="117"/>
        <v>0</v>
      </c>
      <c r="CC242" s="374">
        <f t="shared" si="117"/>
        <v>0</v>
      </c>
      <c r="CD242" s="374">
        <f t="shared" si="117"/>
        <v>0</v>
      </c>
      <c r="CE242" s="374">
        <f t="shared" si="116"/>
        <v>0</v>
      </c>
      <c r="CF242" s="374">
        <f t="shared" si="116"/>
        <v>0</v>
      </c>
      <c r="CG242" s="374">
        <f t="shared" si="115"/>
        <v>0</v>
      </c>
      <c r="CH242" s="374">
        <f t="shared" si="115"/>
        <v>0</v>
      </c>
      <c r="CI242" s="374">
        <f t="shared" si="115"/>
        <v>0</v>
      </c>
      <c r="CJ242" s="368"/>
      <c r="CK242" s="368"/>
      <c r="CL242" s="373"/>
      <c r="CM242" s="375"/>
      <c r="CN242" s="371" t="s">
        <v>176</v>
      </c>
      <c r="CO242" s="373"/>
      <c r="CP242" s="373"/>
      <c r="CQ242" s="374">
        <f t="shared" si="93"/>
        <v>0</v>
      </c>
      <c r="CR242" s="373"/>
      <c r="CS242" s="373"/>
      <c r="CT242" s="374">
        <f t="shared" si="94"/>
        <v>0</v>
      </c>
      <c r="CU242" s="375"/>
      <c r="CV242" s="368"/>
      <c r="CW242" s="368"/>
      <c r="CX242" s="368"/>
      <c r="CY242" s="368"/>
      <c r="CZ242" s="368"/>
      <c r="DA242" s="368"/>
      <c r="DB242" s="368"/>
      <c r="DC242" s="368"/>
      <c r="DD242" s="368"/>
      <c r="DE242" s="368"/>
      <c r="DF242" s="368"/>
      <c r="DG242" s="375"/>
      <c r="DH242" s="371" t="s">
        <v>176</v>
      </c>
      <c r="DI242" s="373"/>
      <c r="DJ242" s="373"/>
      <c r="DK242" s="374">
        <f t="shared" si="114"/>
        <v>0</v>
      </c>
      <c r="DL242" s="373"/>
      <c r="DM242" s="373"/>
      <c r="DN242" s="374">
        <f t="shared" si="95"/>
        <v>0</v>
      </c>
      <c r="DO242" s="368"/>
      <c r="DP242" s="371" t="str">
        <f t="shared" si="105"/>
        <v/>
      </c>
      <c r="DQ242" s="374">
        <f t="shared" si="106"/>
        <v>0</v>
      </c>
      <c r="DR242" s="374">
        <f t="shared" si="96"/>
        <v>0</v>
      </c>
      <c r="DS242" s="374">
        <f t="shared" si="97"/>
        <v>0</v>
      </c>
      <c r="DT242" s="374">
        <f t="shared" si="107"/>
        <v>0</v>
      </c>
      <c r="DU242" s="374">
        <f t="shared" si="108"/>
        <v>0</v>
      </c>
      <c r="DV242" s="374">
        <f>Deduct_dependent * COUNTIFS(Part_8!$A:$A, $EV242)</f>
        <v>0</v>
      </c>
      <c r="DW242" s="374">
        <f t="shared" si="98"/>
        <v>0</v>
      </c>
      <c r="DX242" s="374">
        <f t="shared" si="99"/>
        <v>0</v>
      </c>
      <c r="DY242" s="374">
        <f t="shared" si="100"/>
        <v>0</v>
      </c>
      <c r="DZ242" s="374">
        <f t="shared" si="101"/>
        <v>0</v>
      </c>
      <c r="EA242" s="373"/>
      <c r="EB242" s="373"/>
      <c r="EC242" s="373"/>
      <c r="ED242" s="374" t="str">
        <f t="shared" si="109"/>
        <v/>
      </c>
      <c r="EE242" s="374"/>
      <c r="EF242" s="374" t="str">
        <f>IF(AND($AN242 = "", $AO242 = "", $AP242 = "", $AQ242 = "", $AR242 = "", $AS242 = "", $AT242 = "", $AU242 = "", $AV242 = "", $AW242 = "", $AX242 = "", $AY242 = "", $AZ242 = "", $BA242 = "", $BB242 = "",
$BD242= "", $BE242 = "", $BF242 = "", $BG242 = "", $BH242 = "", $BI242 = "", $BJ242 = "", $BK242 = "", $BL242 = "", $BM242 = "", $BN242 = "", $BO242 = "", $BP242 = "", $BQ242 = "", $BR242 = ""), "",
IF($DZ242 &lt;= Claim_for_Reimbursement_CAT!$F$24, Claim_for_Reimbursement_CAT!$H$24,
IF(AND($DZ242 &gt;= Claim_for_Reimbursement_CAT!$D$25, $DZ242 &lt;= Claim_for_Reimbursement_CAT!$F$25), Claim_for_Reimbursement_CAT!$H$25,
IF(AND($DZ242 &gt;= Claim_for_Reimbursement_CAT!$D$26, $DZ242 &lt;= Claim_for_Reimbursement_CAT!$F$26), Claim_for_Reimbursement_CAT!$H$26,
IF(AND($DZ242 &gt;= Claim_for_Reimbursement_CAT!$D$27, $DZ242 &lt;= Claim_for_Reimbursement_CAT!$F$27), Claim_for_Reimbursement_CAT!$H$27,
IF(AND($DZ242 &gt;= Claim_for_Reimbursement_CAT!$D$28, $DZ242 &lt;= Claim_for_Reimbursement_CAT!$F$28), Claim_for_Reimbursement_CAT!$H$28,
IF(AND($DZ242 &gt;= Claim_for_Reimbursement_CAT!$D$29, $DZ242 &lt;= Claim_for_Reimbursement_CAT!$F$29), Claim_for_Reimbursement_CAT!$H$29,
IF(AND($DZ242 &gt;= Claim_for_Reimbursement_CAT!$D$30, $DZ242 &lt;= Claim_for_Reimbursement_CAT!$F$30), Claim_for_Reimbursement_CAT!$H$30,
IF(AND($DZ242 &gt;= Claim_for_Reimbursement_CAT!$D$31, $DZ242 &lt;= Claim_for_Reimbursement_CAT!$F$31), Claim_for_Reimbursement_CAT!$H$31,
IF(AND($DZ242 &gt;= Claim_for_Reimbursement_CAT!$D$32, $DZ242 &lt;= Claim_for_Reimbursement_CAT!$F$32), Claim_for_Reimbursement_CAT!$H$32,
IF(AND($DZ242 &gt;= Claim_for_Reimbursement_CAT!$D$33, $DZ242 &lt;= Claim_for_Reimbursement_CAT!$F$33), Claim_for_Reimbursement_CAT!$H$33,
IF(AND($DZ242 &gt;= Claim_for_Reimbursement_CAT!$D$34, $DZ242 &lt;= Claim_for_Reimbursement_CAT!$F$34), Claim_for_Reimbursement_CAT!$H$34, Claim_for_Reimbursement_CAT!$H$35))))))))))))</f>
        <v/>
      </c>
      <c r="EG242" s="373"/>
      <c r="EH242" s="373"/>
      <c r="EI242" s="373"/>
      <c r="EJ242" s="373"/>
      <c r="EK242" s="373"/>
      <c r="EL242" s="368"/>
      <c r="EM242" s="373"/>
      <c r="EN242" s="373"/>
      <c r="ES242" s="376" t="str">
        <f t="shared" si="102"/>
        <v/>
      </c>
      <c r="ET242" s="377" t="str">
        <f t="shared" si="110"/>
        <v xml:space="preserve">    </v>
      </c>
      <c r="EU242" s="377" t="str">
        <f t="shared" si="111"/>
        <v/>
      </c>
      <c r="EV242" s="377" t="str">
        <f t="shared" si="112"/>
        <v xml:space="preserve">237   </v>
      </c>
      <c r="EW242" s="378" t="str">
        <f>IF($H242 = "", "",
IF(OR($H242 = Lists_and_controls!$AO$9, $H242 = Lists_and_controls!$AO$11, $H242 = Lists_and_controls!$AO$14, $H242 = Lists_and_controls!$AO$16), MAX(Day_30),
IF(OR($H242 = Lists_and_controls!$AO$6, $H242 = Lists_and_controls!$AO$8, $H242 = Lists_and_controls!$AO$10, $H242 = Lists_and_controls!$AO$12, $H242 = Lists_and_controls!$AO$13, $H242 = Lists_and_controls!$AO$15, $H242 = Lists_and_controls!$AO$17), MAX(Day_31),
IF($H242 = Lists_and_controls!$AO$7, IF(INDEX(Leap_Year_YN, MATCH($G242, Year_2, 0)) = 1, MAX(Day_Feb_LY), MAX(Day_Feb) )))))</f>
        <v/>
      </c>
      <c r="EX242" s="377" t="str">
        <f t="shared" si="113"/>
        <v xml:space="preserve">  </v>
      </c>
      <c r="EY242" s="378"/>
    </row>
    <row r="243" spans="1:155" s="321" customFormat="1" ht="14" hidden="1" x14ac:dyDescent="0.3">
      <c r="A243" s="367">
        <v>238</v>
      </c>
      <c r="B243" s="368"/>
      <c r="C243" s="368"/>
      <c r="D243" s="368"/>
      <c r="E243" s="368"/>
      <c r="F243" s="368"/>
      <c r="G243" s="368"/>
      <c r="H243" s="368"/>
      <c r="I243" s="368"/>
      <c r="J243" s="369" t="str">
        <f t="shared" si="90"/>
        <v/>
      </c>
      <c r="K243" s="370" t="str">
        <f t="shared" si="91"/>
        <v/>
      </c>
      <c r="L243" s="368"/>
      <c r="M243" s="368"/>
      <c r="N243" s="368"/>
      <c r="O243" s="368"/>
      <c r="P243" s="368"/>
      <c r="Q243" s="368"/>
      <c r="R243" s="368"/>
      <c r="S243" s="371" t="str">
        <f t="shared" si="103"/>
        <v/>
      </c>
      <c r="T243" s="368"/>
      <c r="U243" s="368"/>
      <c r="V243" s="372"/>
      <c r="W243" s="372"/>
      <c r="X243" s="368"/>
      <c r="Y243" s="372"/>
      <c r="Z243" s="368"/>
      <c r="AA243" s="368"/>
      <c r="AB243" s="368"/>
      <c r="AC243" s="368"/>
      <c r="AD243" s="368"/>
      <c r="AE243" s="368"/>
      <c r="AF243" s="368"/>
      <c r="AG243" s="368"/>
      <c r="AH243" s="368"/>
      <c r="AI243" s="368"/>
      <c r="AJ243" s="368"/>
      <c r="AK243" s="373"/>
      <c r="AL243" s="368"/>
      <c r="AM243" s="373"/>
      <c r="AN243" s="373"/>
      <c r="AO243" s="373"/>
      <c r="AP243" s="373"/>
      <c r="AQ243" s="373"/>
      <c r="AR243" s="373"/>
      <c r="AS243" s="373"/>
      <c r="AT243" s="373"/>
      <c r="AU243" s="373"/>
      <c r="AV243" s="373"/>
      <c r="AW243" s="373"/>
      <c r="AX243" s="373"/>
      <c r="AY243" s="373"/>
      <c r="AZ243" s="373"/>
      <c r="BA243" s="373"/>
      <c r="BB243" s="373"/>
      <c r="BC243" s="374">
        <f t="shared" si="104"/>
        <v>0</v>
      </c>
      <c r="BD243" s="373"/>
      <c r="BE243" s="373"/>
      <c r="BF243" s="373"/>
      <c r="BG243" s="373"/>
      <c r="BH243" s="373"/>
      <c r="BI243" s="373"/>
      <c r="BJ243" s="373"/>
      <c r="BK243" s="373"/>
      <c r="BL243" s="373"/>
      <c r="BM243" s="373"/>
      <c r="BN243" s="373"/>
      <c r="BO243" s="373"/>
      <c r="BP243" s="373"/>
      <c r="BQ243" s="373"/>
      <c r="BR243" s="373"/>
      <c r="BS243" s="374">
        <f t="shared" si="92"/>
        <v>0</v>
      </c>
      <c r="BT243" s="374">
        <f t="shared" si="118"/>
        <v>0</v>
      </c>
      <c r="BU243" s="374">
        <f t="shared" si="117"/>
        <v>0</v>
      </c>
      <c r="BV243" s="374">
        <f t="shared" si="117"/>
        <v>0</v>
      </c>
      <c r="BW243" s="374">
        <f t="shared" si="117"/>
        <v>0</v>
      </c>
      <c r="BX243" s="374">
        <f t="shared" si="117"/>
        <v>0</v>
      </c>
      <c r="BY243" s="374">
        <f t="shared" si="117"/>
        <v>0</v>
      </c>
      <c r="BZ243" s="374">
        <f t="shared" si="117"/>
        <v>0</v>
      </c>
      <c r="CA243" s="374">
        <f t="shared" si="117"/>
        <v>0</v>
      </c>
      <c r="CB243" s="374">
        <f t="shared" si="117"/>
        <v>0</v>
      </c>
      <c r="CC243" s="374">
        <f t="shared" si="117"/>
        <v>0</v>
      </c>
      <c r="CD243" s="374">
        <f t="shared" si="117"/>
        <v>0</v>
      </c>
      <c r="CE243" s="374">
        <f t="shared" si="116"/>
        <v>0</v>
      </c>
      <c r="CF243" s="374">
        <f t="shared" si="116"/>
        <v>0</v>
      </c>
      <c r="CG243" s="374">
        <f t="shared" si="115"/>
        <v>0</v>
      </c>
      <c r="CH243" s="374">
        <f t="shared" si="115"/>
        <v>0</v>
      </c>
      <c r="CI243" s="374">
        <f t="shared" si="115"/>
        <v>0</v>
      </c>
      <c r="CJ243" s="368"/>
      <c r="CK243" s="368"/>
      <c r="CL243" s="373"/>
      <c r="CM243" s="375"/>
      <c r="CN243" s="371" t="s">
        <v>176</v>
      </c>
      <c r="CO243" s="373"/>
      <c r="CP243" s="373"/>
      <c r="CQ243" s="374">
        <f t="shared" si="93"/>
        <v>0</v>
      </c>
      <c r="CR243" s="373"/>
      <c r="CS243" s="373"/>
      <c r="CT243" s="374">
        <f t="shared" si="94"/>
        <v>0</v>
      </c>
      <c r="CU243" s="375"/>
      <c r="CV243" s="368"/>
      <c r="CW243" s="368"/>
      <c r="CX243" s="368"/>
      <c r="CY243" s="368"/>
      <c r="CZ243" s="368"/>
      <c r="DA243" s="368"/>
      <c r="DB243" s="368"/>
      <c r="DC243" s="368"/>
      <c r="DD243" s="368"/>
      <c r="DE243" s="368"/>
      <c r="DF243" s="368"/>
      <c r="DG243" s="375"/>
      <c r="DH243" s="371" t="s">
        <v>176</v>
      </c>
      <c r="DI243" s="373"/>
      <c r="DJ243" s="373"/>
      <c r="DK243" s="374">
        <f t="shared" si="114"/>
        <v>0</v>
      </c>
      <c r="DL243" s="373"/>
      <c r="DM243" s="373"/>
      <c r="DN243" s="374">
        <f t="shared" si="95"/>
        <v>0</v>
      </c>
      <c r="DO243" s="368"/>
      <c r="DP243" s="371" t="str">
        <f t="shared" si="105"/>
        <v/>
      </c>
      <c r="DQ243" s="374">
        <f t="shared" si="106"/>
        <v>0</v>
      </c>
      <c r="DR243" s="374">
        <f t="shared" si="96"/>
        <v>0</v>
      </c>
      <c r="DS243" s="374">
        <f t="shared" si="97"/>
        <v>0</v>
      </c>
      <c r="DT243" s="374">
        <f t="shared" si="107"/>
        <v>0</v>
      </c>
      <c r="DU243" s="374">
        <f t="shared" si="108"/>
        <v>0</v>
      </c>
      <c r="DV243" s="374">
        <f>Deduct_dependent * COUNTIFS(Part_8!$A:$A, $EV243)</f>
        <v>0</v>
      </c>
      <c r="DW243" s="374">
        <f t="shared" si="98"/>
        <v>0</v>
      </c>
      <c r="DX243" s="374">
        <f t="shared" si="99"/>
        <v>0</v>
      </c>
      <c r="DY243" s="374">
        <f t="shared" si="100"/>
        <v>0</v>
      </c>
      <c r="DZ243" s="374">
        <f t="shared" si="101"/>
        <v>0</v>
      </c>
      <c r="EA243" s="373"/>
      <c r="EB243" s="373"/>
      <c r="EC243" s="373"/>
      <c r="ED243" s="374" t="str">
        <f t="shared" si="109"/>
        <v/>
      </c>
      <c r="EE243" s="374"/>
      <c r="EF243" s="374" t="str">
        <f>IF(AND($AN243 = "", $AO243 = "", $AP243 = "", $AQ243 = "", $AR243 = "", $AS243 = "", $AT243 = "", $AU243 = "", $AV243 = "", $AW243 = "", $AX243 = "", $AY243 = "", $AZ243 = "", $BA243 = "", $BB243 = "",
$BD243= "", $BE243 = "", $BF243 = "", $BG243 = "", $BH243 = "", $BI243 = "", $BJ243 = "", $BK243 = "", $BL243 = "", $BM243 = "", $BN243 = "", $BO243 = "", $BP243 = "", $BQ243 = "", $BR243 = ""), "",
IF($DZ243 &lt;= Claim_for_Reimbursement_CAT!$F$24, Claim_for_Reimbursement_CAT!$H$24,
IF(AND($DZ243 &gt;= Claim_for_Reimbursement_CAT!$D$25, $DZ243 &lt;= Claim_for_Reimbursement_CAT!$F$25), Claim_for_Reimbursement_CAT!$H$25,
IF(AND($DZ243 &gt;= Claim_for_Reimbursement_CAT!$D$26, $DZ243 &lt;= Claim_for_Reimbursement_CAT!$F$26), Claim_for_Reimbursement_CAT!$H$26,
IF(AND($DZ243 &gt;= Claim_for_Reimbursement_CAT!$D$27, $DZ243 &lt;= Claim_for_Reimbursement_CAT!$F$27), Claim_for_Reimbursement_CAT!$H$27,
IF(AND($DZ243 &gt;= Claim_for_Reimbursement_CAT!$D$28, $DZ243 &lt;= Claim_for_Reimbursement_CAT!$F$28), Claim_for_Reimbursement_CAT!$H$28,
IF(AND($DZ243 &gt;= Claim_for_Reimbursement_CAT!$D$29, $DZ243 &lt;= Claim_for_Reimbursement_CAT!$F$29), Claim_for_Reimbursement_CAT!$H$29,
IF(AND($DZ243 &gt;= Claim_for_Reimbursement_CAT!$D$30, $DZ243 &lt;= Claim_for_Reimbursement_CAT!$F$30), Claim_for_Reimbursement_CAT!$H$30,
IF(AND($DZ243 &gt;= Claim_for_Reimbursement_CAT!$D$31, $DZ243 &lt;= Claim_for_Reimbursement_CAT!$F$31), Claim_for_Reimbursement_CAT!$H$31,
IF(AND($DZ243 &gt;= Claim_for_Reimbursement_CAT!$D$32, $DZ243 &lt;= Claim_for_Reimbursement_CAT!$F$32), Claim_for_Reimbursement_CAT!$H$32,
IF(AND($DZ243 &gt;= Claim_for_Reimbursement_CAT!$D$33, $DZ243 &lt;= Claim_for_Reimbursement_CAT!$F$33), Claim_for_Reimbursement_CAT!$H$33,
IF(AND($DZ243 &gt;= Claim_for_Reimbursement_CAT!$D$34, $DZ243 &lt;= Claim_for_Reimbursement_CAT!$F$34), Claim_for_Reimbursement_CAT!$H$34, Claim_for_Reimbursement_CAT!$H$35))))))))))))</f>
        <v/>
      </c>
      <c r="EG243" s="373"/>
      <c r="EH243" s="373"/>
      <c r="EI243" s="373"/>
      <c r="EJ243" s="373"/>
      <c r="EK243" s="373"/>
      <c r="EL243" s="368"/>
      <c r="EM243" s="373"/>
      <c r="EN243" s="373"/>
      <c r="ES243" s="376" t="str">
        <f t="shared" si="102"/>
        <v/>
      </c>
      <c r="ET243" s="377" t="str">
        <f t="shared" si="110"/>
        <v xml:space="preserve">    </v>
      </c>
      <c r="EU243" s="377" t="str">
        <f t="shared" si="111"/>
        <v/>
      </c>
      <c r="EV243" s="377" t="str">
        <f t="shared" si="112"/>
        <v xml:space="preserve">238   </v>
      </c>
      <c r="EW243" s="378" t="str">
        <f>IF($H243 = "", "",
IF(OR($H243 = Lists_and_controls!$AO$9, $H243 = Lists_and_controls!$AO$11, $H243 = Lists_and_controls!$AO$14, $H243 = Lists_and_controls!$AO$16), MAX(Day_30),
IF(OR($H243 = Lists_and_controls!$AO$6, $H243 = Lists_and_controls!$AO$8, $H243 = Lists_and_controls!$AO$10, $H243 = Lists_and_controls!$AO$12, $H243 = Lists_and_controls!$AO$13, $H243 = Lists_and_controls!$AO$15, $H243 = Lists_and_controls!$AO$17), MAX(Day_31),
IF($H243 = Lists_and_controls!$AO$7, IF(INDEX(Leap_Year_YN, MATCH($G243, Year_2, 0)) = 1, MAX(Day_Feb_LY), MAX(Day_Feb) )))))</f>
        <v/>
      </c>
      <c r="EX243" s="377" t="str">
        <f t="shared" si="113"/>
        <v xml:space="preserve">  </v>
      </c>
      <c r="EY243" s="378"/>
    </row>
    <row r="244" spans="1:155" s="321" customFormat="1" ht="14" hidden="1" x14ac:dyDescent="0.3">
      <c r="A244" s="367">
        <v>239</v>
      </c>
      <c r="B244" s="368"/>
      <c r="C244" s="368"/>
      <c r="D244" s="368"/>
      <c r="E244" s="368"/>
      <c r="F244" s="368"/>
      <c r="G244" s="368"/>
      <c r="H244" s="368"/>
      <c r="I244" s="368"/>
      <c r="J244" s="369" t="str">
        <f t="shared" si="90"/>
        <v/>
      </c>
      <c r="K244" s="370" t="str">
        <f t="shared" si="91"/>
        <v/>
      </c>
      <c r="L244" s="368"/>
      <c r="M244" s="368"/>
      <c r="N244" s="368"/>
      <c r="O244" s="368"/>
      <c r="P244" s="368"/>
      <c r="Q244" s="368"/>
      <c r="R244" s="368"/>
      <c r="S244" s="371" t="str">
        <f t="shared" si="103"/>
        <v/>
      </c>
      <c r="T244" s="368"/>
      <c r="U244" s="368"/>
      <c r="V244" s="372"/>
      <c r="W244" s="372"/>
      <c r="X244" s="368"/>
      <c r="Y244" s="372"/>
      <c r="Z244" s="368"/>
      <c r="AA244" s="368"/>
      <c r="AB244" s="368"/>
      <c r="AC244" s="368"/>
      <c r="AD244" s="368"/>
      <c r="AE244" s="368"/>
      <c r="AF244" s="368"/>
      <c r="AG244" s="368"/>
      <c r="AH244" s="368"/>
      <c r="AI244" s="368"/>
      <c r="AJ244" s="368"/>
      <c r="AK244" s="373"/>
      <c r="AL244" s="368"/>
      <c r="AM244" s="373"/>
      <c r="AN244" s="373"/>
      <c r="AO244" s="373"/>
      <c r="AP244" s="373"/>
      <c r="AQ244" s="373"/>
      <c r="AR244" s="373"/>
      <c r="AS244" s="373"/>
      <c r="AT244" s="373"/>
      <c r="AU244" s="373"/>
      <c r="AV244" s="373"/>
      <c r="AW244" s="373"/>
      <c r="AX244" s="373"/>
      <c r="AY244" s="373"/>
      <c r="AZ244" s="373"/>
      <c r="BA244" s="373"/>
      <c r="BB244" s="373"/>
      <c r="BC244" s="374">
        <f t="shared" si="104"/>
        <v>0</v>
      </c>
      <c r="BD244" s="373"/>
      <c r="BE244" s="373"/>
      <c r="BF244" s="373"/>
      <c r="BG244" s="373"/>
      <c r="BH244" s="373"/>
      <c r="BI244" s="373"/>
      <c r="BJ244" s="373"/>
      <c r="BK244" s="373"/>
      <c r="BL244" s="373"/>
      <c r="BM244" s="373"/>
      <c r="BN244" s="373"/>
      <c r="BO244" s="373"/>
      <c r="BP244" s="373"/>
      <c r="BQ244" s="373"/>
      <c r="BR244" s="373"/>
      <c r="BS244" s="374">
        <f t="shared" si="92"/>
        <v>0</v>
      </c>
      <c r="BT244" s="374">
        <f t="shared" si="118"/>
        <v>0</v>
      </c>
      <c r="BU244" s="374">
        <f t="shared" si="117"/>
        <v>0</v>
      </c>
      <c r="BV244" s="374">
        <f t="shared" si="117"/>
        <v>0</v>
      </c>
      <c r="BW244" s="374">
        <f t="shared" si="117"/>
        <v>0</v>
      </c>
      <c r="BX244" s="374">
        <f t="shared" si="117"/>
        <v>0</v>
      </c>
      <c r="BY244" s="374">
        <f t="shared" si="117"/>
        <v>0</v>
      </c>
      <c r="BZ244" s="374">
        <f t="shared" si="117"/>
        <v>0</v>
      </c>
      <c r="CA244" s="374">
        <f t="shared" si="117"/>
        <v>0</v>
      </c>
      <c r="CB244" s="374">
        <f t="shared" si="117"/>
        <v>0</v>
      </c>
      <c r="CC244" s="374">
        <f t="shared" si="117"/>
        <v>0</v>
      </c>
      <c r="CD244" s="374">
        <f t="shared" si="117"/>
        <v>0</v>
      </c>
      <c r="CE244" s="374">
        <f t="shared" si="116"/>
        <v>0</v>
      </c>
      <c r="CF244" s="374">
        <f t="shared" si="116"/>
        <v>0</v>
      </c>
      <c r="CG244" s="374">
        <f t="shared" si="115"/>
        <v>0</v>
      </c>
      <c r="CH244" s="374">
        <f t="shared" si="115"/>
        <v>0</v>
      </c>
      <c r="CI244" s="374">
        <f t="shared" si="115"/>
        <v>0</v>
      </c>
      <c r="CJ244" s="368"/>
      <c r="CK244" s="368"/>
      <c r="CL244" s="373"/>
      <c r="CM244" s="375"/>
      <c r="CN244" s="371" t="s">
        <v>176</v>
      </c>
      <c r="CO244" s="373"/>
      <c r="CP244" s="373"/>
      <c r="CQ244" s="374">
        <f t="shared" si="93"/>
        <v>0</v>
      </c>
      <c r="CR244" s="373"/>
      <c r="CS244" s="373"/>
      <c r="CT244" s="374">
        <f t="shared" si="94"/>
        <v>0</v>
      </c>
      <c r="CU244" s="375"/>
      <c r="CV244" s="368"/>
      <c r="CW244" s="368"/>
      <c r="CX244" s="368"/>
      <c r="CY244" s="368"/>
      <c r="CZ244" s="368"/>
      <c r="DA244" s="368"/>
      <c r="DB244" s="368"/>
      <c r="DC244" s="368"/>
      <c r="DD244" s="368"/>
      <c r="DE244" s="368"/>
      <c r="DF244" s="368"/>
      <c r="DG244" s="375"/>
      <c r="DH244" s="371" t="s">
        <v>176</v>
      </c>
      <c r="DI244" s="373"/>
      <c r="DJ244" s="373"/>
      <c r="DK244" s="374">
        <f t="shared" si="114"/>
        <v>0</v>
      </c>
      <c r="DL244" s="373"/>
      <c r="DM244" s="373"/>
      <c r="DN244" s="374">
        <f t="shared" si="95"/>
        <v>0</v>
      </c>
      <c r="DO244" s="368"/>
      <c r="DP244" s="371" t="str">
        <f t="shared" si="105"/>
        <v/>
      </c>
      <c r="DQ244" s="374">
        <f t="shared" si="106"/>
        <v>0</v>
      </c>
      <c r="DR244" s="374">
        <f t="shared" si="96"/>
        <v>0</v>
      </c>
      <c r="DS244" s="374">
        <f t="shared" si="97"/>
        <v>0</v>
      </c>
      <c r="DT244" s="374">
        <f t="shared" si="107"/>
        <v>0</v>
      </c>
      <c r="DU244" s="374">
        <f t="shared" si="108"/>
        <v>0</v>
      </c>
      <c r="DV244" s="374">
        <f>Deduct_dependent * COUNTIFS(Part_8!$A:$A, $EV244)</f>
        <v>0</v>
      </c>
      <c r="DW244" s="374">
        <f t="shared" si="98"/>
        <v>0</v>
      </c>
      <c r="DX244" s="374">
        <f t="shared" si="99"/>
        <v>0</v>
      </c>
      <c r="DY244" s="374">
        <f t="shared" si="100"/>
        <v>0</v>
      </c>
      <c r="DZ244" s="374">
        <f t="shared" si="101"/>
        <v>0</v>
      </c>
      <c r="EA244" s="373"/>
      <c r="EB244" s="373"/>
      <c r="EC244" s="373"/>
      <c r="ED244" s="374" t="str">
        <f t="shared" si="109"/>
        <v/>
      </c>
      <c r="EE244" s="374"/>
      <c r="EF244" s="374" t="str">
        <f>IF(AND($AN244 = "", $AO244 = "", $AP244 = "", $AQ244 = "", $AR244 = "", $AS244 = "", $AT244 = "", $AU244 = "", $AV244 = "", $AW244 = "", $AX244 = "", $AY244 = "", $AZ244 = "", $BA244 = "", $BB244 = "",
$BD244= "", $BE244 = "", $BF244 = "", $BG244 = "", $BH244 = "", $BI244 = "", $BJ244 = "", $BK244 = "", $BL244 = "", $BM244 = "", $BN244 = "", $BO244 = "", $BP244 = "", $BQ244 = "", $BR244 = ""), "",
IF($DZ244 &lt;= Claim_for_Reimbursement_CAT!$F$24, Claim_for_Reimbursement_CAT!$H$24,
IF(AND($DZ244 &gt;= Claim_for_Reimbursement_CAT!$D$25, $DZ244 &lt;= Claim_for_Reimbursement_CAT!$F$25), Claim_for_Reimbursement_CAT!$H$25,
IF(AND($DZ244 &gt;= Claim_for_Reimbursement_CAT!$D$26, $DZ244 &lt;= Claim_for_Reimbursement_CAT!$F$26), Claim_for_Reimbursement_CAT!$H$26,
IF(AND($DZ244 &gt;= Claim_for_Reimbursement_CAT!$D$27, $DZ244 &lt;= Claim_for_Reimbursement_CAT!$F$27), Claim_for_Reimbursement_CAT!$H$27,
IF(AND($DZ244 &gt;= Claim_for_Reimbursement_CAT!$D$28, $DZ244 &lt;= Claim_for_Reimbursement_CAT!$F$28), Claim_for_Reimbursement_CAT!$H$28,
IF(AND($DZ244 &gt;= Claim_for_Reimbursement_CAT!$D$29, $DZ244 &lt;= Claim_for_Reimbursement_CAT!$F$29), Claim_for_Reimbursement_CAT!$H$29,
IF(AND($DZ244 &gt;= Claim_for_Reimbursement_CAT!$D$30, $DZ244 &lt;= Claim_for_Reimbursement_CAT!$F$30), Claim_for_Reimbursement_CAT!$H$30,
IF(AND($DZ244 &gt;= Claim_for_Reimbursement_CAT!$D$31, $DZ244 &lt;= Claim_for_Reimbursement_CAT!$F$31), Claim_for_Reimbursement_CAT!$H$31,
IF(AND($DZ244 &gt;= Claim_for_Reimbursement_CAT!$D$32, $DZ244 &lt;= Claim_for_Reimbursement_CAT!$F$32), Claim_for_Reimbursement_CAT!$H$32,
IF(AND($DZ244 &gt;= Claim_for_Reimbursement_CAT!$D$33, $DZ244 &lt;= Claim_for_Reimbursement_CAT!$F$33), Claim_for_Reimbursement_CAT!$H$33,
IF(AND($DZ244 &gt;= Claim_for_Reimbursement_CAT!$D$34, $DZ244 &lt;= Claim_for_Reimbursement_CAT!$F$34), Claim_for_Reimbursement_CAT!$H$34, Claim_for_Reimbursement_CAT!$H$35))))))))))))</f>
        <v/>
      </c>
      <c r="EG244" s="373"/>
      <c r="EH244" s="373"/>
      <c r="EI244" s="373"/>
      <c r="EJ244" s="373"/>
      <c r="EK244" s="373"/>
      <c r="EL244" s="368"/>
      <c r="EM244" s="373"/>
      <c r="EN244" s="373"/>
      <c r="ES244" s="376" t="str">
        <f t="shared" si="102"/>
        <v/>
      </c>
      <c r="ET244" s="377" t="str">
        <f t="shared" si="110"/>
        <v xml:space="preserve">    </v>
      </c>
      <c r="EU244" s="377" t="str">
        <f t="shared" si="111"/>
        <v/>
      </c>
      <c r="EV244" s="377" t="str">
        <f t="shared" si="112"/>
        <v xml:space="preserve">239   </v>
      </c>
      <c r="EW244" s="378" t="str">
        <f>IF($H244 = "", "",
IF(OR($H244 = Lists_and_controls!$AO$9, $H244 = Lists_and_controls!$AO$11, $H244 = Lists_and_controls!$AO$14, $H244 = Lists_and_controls!$AO$16), MAX(Day_30),
IF(OR($H244 = Lists_and_controls!$AO$6, $H244 = Lists_and_controls!$AO$8, $H244 = Lists_and_controls!$AO$10, $H244 = Lists_and_controls!$AO$12, $H244 = Lists_and_controls!$AO$13, $H244 = Lists_and_controls!$AO$15, $H244 = Lists_and_controls!$AO$17), MAX(Day_31),
IF($H244 = Lists_and_controls!$AO$7, IF(INDEX(Leap_Year_YN, MATCH($G244, Year_2, 0)) = 1, MAX(Day_Feb_LY), MAX(Day_Feb) )))))</f>
        <v/>
      </c>
      <c r="EX244" s="377" t="str">
        <f t="shared" si="113"/>
        <v xml:space="preserve">  </v>
      </c>
      <c r="EY244" s="378"/>
    </row>
    <row r="245" spans="1:155" s="321" customFormat="1" ht="14" hidden="1" x14ac:dyDescent="0.3">
      <c r="A245" s="367">
        <v>240</v>
      </c>
      <c r="B245" s="368"/>
      <c r="C245" s="368"/>
      <c r="D245" s="368"/>
      <c r="E245" s="368"/>
      <c r="F245" s="368"/>
      <c r="G245" s="368"/>
      <c r="H245" s="368"/>
      <c r="I245" s="368"/>
      <c r="J245" s="369" t="str">
        <f t="shared" si="90"/>
        <v/>
      </c>
      <c r="K245" s="370" t="str">
        <f t="shared" si="91"/>
        <v/>
      </c>
      <c r="L245" s="368"/>
      <c r="M245" s="368"/>
      <c r="N245" s="368"/>
      <c r="O245" s="368"/>
      <c r="P245" s="368"/>
      <c r="Q245" s="368"/>
      <c r="R245" s="368"/>
      <c r="S245" s="371" t="str">
        <f t="shared" si="103"/>
        <v/>
      </c>
      <c r="T245" s="368"/>
      <c r="U245" s="368"/>
      <c r="V245" s="372"/>
      <c r="W245" s="372"/>
      <c r="X245" s="368"/>
      <c r="Y245" s="372"/>
      <c r="Z245" s="368"/>
      <c r="AA245" s="368"/>
      <c r="AB245" s="368"/>
      <c r="AC245" s="368"/>
      <c r="AD245" s="368"/>
      <c r="AE245" s="368"/>
      <c r="AF245" s="368"/>
      <c r="AG245" s="368"/>
      <c r="AH245" s="368"/>
      <c r="AI245" s="368"/>
      <c r="AJ245" s="368"/>
      <c r="AK245" s="373"/>
      <c r="AL245" s="368"/>
      <c r="AM245" s="373"/>
      <c r="AN245" s="373"/>
      <c r="AO245" s="373"/>
      <c r="AP245" s="373"/>
      <c r="AQ245" s="373"/>
      <c r="AR245" s="373"/>
      <c r="AS245" s="373"/>
      <c r="AT245" s="373"/>
      <c r="AU245" s="373"/>
      <c r="AV245" s="373"/>
      <c r="AW245" s="373"/>
      <c r="AX245" s="373"/>
      <c r="AY245" s="373"/>
      <c r="AZ245" s="373"/>
      <c r="BA245" s="373"/>
      <c r="BB245" s="373"/>
      <c r="BC245" s="374">
        <f t="shared" si="104"/>
        <v>0</v>
      </c>
      <c r="BD245" s="373"/>
      <c r="BE245" s="373"/>
      <c r="BF245" s="373"/>
      <c r="BG245" s="373"/>
      <c r="BH245" s="373"/>
      <c r="BI245" s="373"/>
      <c r="BJ245" s="373"/>
      <c r="BK245" s="373"/>
      <c r="BL245" s="373"/>
      <c r="BM245" s="373"/>
      <c r="BN245" s="373"/>
      <c r="BO245" s="373"/>
      <c r="BP245" s="373"/>
      <c r="BQ245" s="373"/>
      <c r="BR245" s="373"/>
      <c r="BS245" s="374">
        <f t="shared" si="92"/>
        <v>0</v>
      </c>
      <c r="BT245" s="374">
        <f t="shared" si="118"/>
        <v>0</v>
      </c>
      <c r="BU245" s="374">
        <f t="shared" si="117"/>
        <v>0</v>
      </c>
      <c r="BV245" s="374">
        <f t="shared" si="117"/>
        <v>0</v>
      </c>
      <c r="BW245" s="374">
        <f t="shared" si="117"/>
        <v>0</v>
      </c>
      <c r="BX245" s="374">
        <f t="shared" si="117"/>
        <v>0</v>
      </c>
      <c r="BY245" s="374">
        <f t="shared" si="117"/>
        <v>0</v>
      </c>
      <c r="BZ245" s="374">
        <f t="shared" si="117"/>
        <v>0</v>
      </c>
      <c r="CA245" s="374">
        <f t="shared" si="117"/>
        <v>0</v>
      </c>
      <c r="CB245" s="374">
        <f t="shared" si="117"/>
        <v>0</v>
      </c>
      <c r="CC245" s="374">
        <f t="shared" si="117"/>
        <v>0</v>
      </c>
      <c r="CD245" s="374">
        <f t="shared" si="117"/>
        <v>0</v>
      </c>
      <c r="CE245" s="374">
        <f t="shared" si="116"/>
        <v>0</v>
      </c>
      <c r="CF245" s="374">
        <f t="shared" si="116"/>
        <v>0</v>
      </c>
      <c r="CG245" s="374">
        <f t="shared" si="115"/>
        <v>0</v>
      </c>
      <c r="CH245" s="374">
        <f t="shared" si="115"/>
        <v>0</v>
      </c>
      <c r="CI245" s="374">
        <f t="shared" si="115"/>
        <v>0</v>
      </c>
      <c r="CJ245" s="368"/>
      <c r="CK245" s="368"/>
      <c r="CL245" s="373"/>
      <c r="CM245" s="375"/>
      <c r="CN245" s="371" t="s">
        <v>176</v>
      </c>
      <c r="CO245" s="373"/>
      <c r="CP245" s="373"/>
      <c r="CQ245" s="374">
        <f t="shared" si="93"/>
        <v>0</v>
      </c>
      <c r="CR245" s="373"/>
      <c r="CS245" s="373"/>
      <c r="CT245" s="374">
        <f t="shared" si="94"/>
        <v>0</v>
      </c>
      <c r="CU245" s="375"/>
      <c r="CV245" s="368"/>
      <c r="CW245" s="368"/>
      <c r="CX245" s="368"/>
      <c r="CY245" s="368"/>
      <c r="CZ245" s="368"/>
      <c r="DA245" s="368"/>
      <c r="DB245" s="368"/>
      <c r="DC245" s="368"/>
      <c r="DD245" s="368"/>
      <c r="DE245" s="368"/>
      <c r="DF245" s="368"/>
      <c r="DG245" s="375"/>
      <c r="DH245" s="371" t="s">
        <v>176</v>
      </c>
      <c r="DI245" s="373"/>
      <c r="DJ245" s="373"/>
      <c r="DK245" s="374">
        <f t="shared" si="114"/>
        <v>0</v>
      </c>
      <c r="DL245" s="373"/>
      <c r="DM245" s="373"/>
      <c r="DN245" s="374">
        <f t="shared" si="95"/>
        <v>0</v>
      </c>
      <c r="DO245" s="368"/>
      <c r="DP245" s="371" t="str">
        <f t="shared" si="105"/>
        <v/>
      </c>
      <c r="DQ245" s="374">
        <f t="shared" si="106"/>
        <v>0</v>
      </c>
      <c r="DR245" s="374">
        <f t="shared" si="96"/>
        <v>0</v>
      </c>
      <c r="DS245" s="374">
        <f t="shared" si="97"/>
        <v>0</v>
      </c>
      <c r="DT245" s="374">
        <f t="shared" si="107"/>
        <v>0</v>
      </c>
      <c r="DU245" s="374">
        <f t="shared" si="108"/>
        <v>0</v>
      </c>
      <c r="DV245" s="374">
        <f>Deduct_dependent * COUNTIFS(Part_8!$A:$A, $EV245)</f>
        <v>0</v>
      </c>
      <c r="DW245" s="374">
        <f t="shared" si="98"/>
        <v>0</v>
      </c>
      <c r="DX245" s="374">
        <f t="shared" si="99"/>
        <v>0</v>
      </c>
      <c r="DY245" s="374">
        <f t="shared" si="100"/>
        <v>0</v>
      </c>
      <c r="DZ245" s="374">
        <f t="shared" si="101"/>
        <v>0</v>
      </c>
      <c r="EA245" s="373"/>
      <c r="EB245" s="373"/>
      <c r="EC245" s="373"/>
      <c r="ED245" s="374" t="str">
        <f t="shared" si="109"/>
        <v/>
      </c>
      <c r="EE245" s="374"/>
      <c r="EF245" s="374" t="str">
        <f>IF(AND($AN245 = "", $AO245 = "", $AP245 = "", $AQ245 = "", $AR245 = "", $AS245 = "", $AT245 = "", $AU245 = "", $AV245 = "", $AW245 = "", $AX245 = "", $AY245 = "", $AZ245 = "", $BA245 = "", $BB245 = "",
$BD245= "", $BE245 = "", $BF245 = "", $BG245 = "", $BH245 = "", $BI245 = "", $BJ245 = "", $BK245 = "", $BL245 = "", $BM245 = "", $BN245 = "", $BO245 = "", $BP245 = "", $BQ245 = "", $BR245 = ""), "",
IF($DZ245 &lt;= Claim_for_Reimbursement_CAT!$F$24, Claim_for_Reimbursement_CAT!$H$24,
IF(AND($DZ245 &gt;= Claim_for_Reimbursement_CAT!$D$25, $DZ245 &lt;= Claim_for_Reimbursement_CAT!$F$25), Claim_for_Reimbursement_CAT!$H$25,
IF(AND($DZ245 &gt;= Claim_for_Reimbursement_CAT!$D$26, $DZ245 &lt;= Claim_for_Reimbursement_CAT!$F$26), Claim_for_Reimbursement_CAT!$H$26,
IF(AND($DZ245 &gt;= Claim_for_Reimbursement_CAT!$D$27, $DZ245 &lt;= Claim_for_Reimbursement_CAT!$F$27), Claim_for_Reimbursement_CAT!$H$27,
IF(AND($DZ245 &gt;= Claim_for_Reimbursement_CAT!$D$28, $DZ245 &lt;= Claim_for_Reimbursement_CAT!$F$28), Claim_for_Reimbursement_CAT!$H$28,
IF(AND($DZ245 &gt;= Claim_for_Reimbursement_CAT!$D$29, $DZ245 &lt;= Claim_for_Reimbursement_CAT!$F$29), Claim_for_Reimbursement_CAT!$H$29,
IF(AND($DZ245 &gt;= Claim_for_Reimbursement_CAT!$D$30, $DZ245 &lt;= Claim_for_Reimbursement_CAT!$F$30), Claim_for_Reimbursement_CAT!$H$30,
IF(AND($DZ245 &gt;= Claim_for_Reimbursement_CAT!$D$31, $DZ245 &lt;= Claim_for_Reimbursement_CAT!$F$31), Claim_for_Reimbursement_CAT!$H$31,
IF(AND($DZ245 &gt;= Claim_for_Reimbursement_CAT!$D$32, $DZ245 &lt;= Claim_for_Reimbursement_CAT!$F$32), Claim_for_Reimbursement_CAT!$H$32,
IF(AND($DZ245 &gt;= Claim_for_Reimbursement_CAT!$D$33, $DZ245 &lt;= Claim_for_Reimbursement_CAT!$F$33), Claim_for_Reimbursement_CAT!$H$33,
IF(AND($DZ245 &gt;= Claim_for_Reimbursement_CAT!$D$34, $DZ245 &lt;= Claim_for_Reimbursement_CAT!$F$34), Claim_for_Reimbursement_CAT!$H$34, Claim_for_Reimbursement_CAT!$H$35))))))))))))</f>
        <v/>
      </c>
      <c r="EG245" s="373"/>
      <c r="EH245" s="373"/>
      <c r="EI245" s="373"/>
      <c r="EJ245" s="373"/>
      <c r="EK245" s="373"/>
      <c r="EL245" s="368"/>
      <c r="EM245" s="373"/>
      <c r="EN245" s="373"/>
      <c r="ES245" s="376" t="str">
        <f t="shared" si="102"/>
        <v/>
      </c>
      <c r="ET245" s="377" t="str">
        <f t="shared" si="110"/>
        <v xml:space="preserve">    </v>
      </c>
      <c r="EU245" s="377" t="str">
        <f t="shared" si="111"/>
        <v/>
      </c>
      <c r="EV245" s="377" t="str">
        <f t="shared" si="112"/>
        <v xml:space="preserve">240   </v>
      </c>
      <c r="EW245" s="378" t="str">
        <f>IF($H245 = "", "",
IF(OR($H245 = Lists_and_controls!$AO$9, $H245 = Lists_and_controls!$AO$11, $H245 = Lists_and_controls!$AO$14, $H245 = Lists_and_controls!$AO$16), MAX(Day_30),
IF(OR($H245 = Lists_and_controls!$AO$6, $H245 = Lists_and_controls!$AO$8, $H245 = Lists_and_controls!$AO$10, $H245 = Lists_and_controls!$AO$12, $H245 = Lists_and_controls!$AO$13, $H245 = Lists_and_controls!$AO$15, $H245 = Lists_and_controls!$AO$17), MAX(Day_31),
IF($H245 = Lists_and_controls!$AO$7, IF(INDEX(Leap_Year_YN, MATCH($G245, Year_2, 0)) = 1, MAX(Day_Feb_LY), MAX(Day_Feb) )))))</f>
        <v/>
      </c>
      <c r="EX245" s="377" t="str">
        <f t="shared" si="113"/>
        <v xml:space="preserve">  </v>
      </c>
      <c r="EY245" s="378"/>
    </row>
    <row r="246" spans="1:155" s="321" customFormat="1" ht="14" hidden="1" x14ac:dyDescent="0.3">
      <c r="A246" s="367">
        <v>241</v>
      </c>
      <c r="B246" s="368"/>
      <c r="C246" s="368"/>
      <c r="D246" s="368"/>
      <c r="E246" s="368"/>
      <c r="F246" s="368"/>
      <c r="G246" s="368"/>
      <c r="H246" s="368"/>
      <c r="I246" s="368"/>
      <c r="J246" s="369" t="str">
        <f t="shared" si="90"/>
        <v/>
      </c>
      <c r="K246" s="370" t="str">
        <f t="shared" si="91"/>
        <v/>
      </c>
      <c r="L246" s="368"/>
      <c r="M246" s="368"/>
      <c r="N246" s="368"/>
      <c r="O246" s="368"/>
      <c r="P246" s="368"/>
      <c r="Q246" s="368"/>
      <c r="R246" s="368"/>
      <c r="S246" s="371" t="str">
        <f t="shared" si="103"/>
        <v/>
      </c>
      <c r="T246" s="368"/>
      <c r="U246" s="368"/>
      <c r="V246" s="372"/>
      <c r="W246" s="372"/>
      <c r="X246" s="368"/>
      <c r="Y246" s="372"/>
      <c r="Z246" s="368"/>
      <c r="AA246" s="368"/>
      <c r="AB246" s="368"/>
      <c r="AC246" s="368"/>
      <c r="AD246" s="368"/>
      <c r="AE246" s="368"/>
      <c r="AF246" s="368"/>
      <c r="AG246" s="368"/>
      <c r="AH246" s="368"/>
      <c r="AI246" s="368"/>
      <c r="AJ246" s="368"/>
      <c r="AK246" s="373"/>
      <c r="AL246" s="368"/>
      <c r="AM246" s="373"/>
      <c r="AN246" s="373"/>
      <c r="AO246" s="373"/>
      <c r="AP246" s="373"/>
      <c r="AQ246" s="373"/>
      <c r="AR246" s="373"/>
      <c r="AS246" s="373"/>
      <c r="AT246" s="373"/>
      <c r="AU246" s="373"/>
      <c r="AV246" s="373"/>
      <c r="AW246" s="373"/>
      <c r="AX246" s="373"/>
      <c r="AY246" s="373"/>
      <c r="AZ246" s="373"/>
      <c r="BA246" s="373"/>
      <c r="BB246" s="373"/>
      <c r="BC246" s="374">
        <f t="shared" si="104"/>
        <v>0</v>
      </c>
      <c r="BD246" s="373"/>
      <c r="BE246" s="373"/>
      <c r="BF246" s="373"/>
      <c r="BG246" s="373"/>
      <c r="BH246" s="373"/>
      <c r="BI246" s="373"/>
      <c r="BJ246" s="373"/>
      <c r="BK246" s="373"/>
      <c r="BL246" s="373"/>
      <c r="BM246" s="373"/>
      <c r="BN246" s="373"/>
      <c r="BO246" s="373"/>
      <c r="BP246" s="373"/>
      <c r="BQ246" s="373"/>
      <c r="BR246" s="373"/>
      <c r="BS246" s="374">
        <f t="shared" si="92"/>
        <v>0</v>
      </c>
      <c r="BT246" s="374">
        <f t="shared" si="118"/>
        <v>0</v>
      </c>
      <c r="BU246" s="374">
        <f t="shared" si="117"/>
        <v>0</v>
      </c>
      <c r="BV246" s="374">
        <f t="shared" si="117"/>
        <v>0</v>
      </c>
      <c r="BW246" s="374">
        <f t="shared" si="117"/>
        <v>0</v>
      </c>
      <c r="BX246" s="374">
        <f t="shared" si="117"/>
        <v>0</v>
      </c>
      <c r="BY246" s="374">
        <f t="shared" si="117"/>
        <v>0</v>
      </c>
      <c r="BZ246" s="374">
        <f t="shared" si="117"/>
        <v>0</v>
      </c>
      <c r="CA246" s="374">
        <f t="shared" si="117"/>
        <v>0</v>
      </c>
      <c r="CB246" s="374">
        <f t="shared" si="117"/>
        <v>0</v>
      </c>
      <c r="CC246" s="374">
        <f t="shared" si="117"/>
        <v>0</v>
      </c>
      <c r="CD246" s="374">
        <f t="shared" si="117"/>
        <v>0</v>
      </c>
      <c r="CE246" s="374">
        <f t="shared" si="116"/>
        <v>0</v>
      </c>
      <c r="CF246" s="374">
        <f t="shared" si="116"/>
        <v>0</v>
      </c>
      <c r="CG246" s="374">
        <f t="shared" si="115"/>
        <v>0</v>
      </c>
      <c r="CH246" s="374">
        <f t="shared" si="115"/>
        <v>0</v>
      </c>
      <c r="CI246" s="374">
        <f t="shared" si="115"/>
        <v>0</v>
      </c>
      <c r="CJ246" s="368"/>
      <c r="CK246" s="368"/>
      <c r="CL246" s="373"/>
      <c r="CM246" s="375"/>
      <c r="CN246" s="371" t="s">
        <v>176</v>
      </c>
      <c r="CO246" s="373"/>
      <c r="CP246" s="373"/>
      <c r="CQ246" s="374">
        <f t="shared" si="93"/>
        <v>0</v>
      </c>
      <c r="CR246" s="373"/>
      <c r="CS246" s="373"/>
      <c r="CT246" s="374">
        <f t="shared" si="94"/>
        <v>0</v>
      </c>
      <c r="CU246" s="375"/>
      <c r="CV246" s="368"/>
      <c r="CW246" s="368"/>
      <c r="CX246" s="368"/>
      <c r="CY246" s="368"/>
      <c r="CZ246" s="368"/>
      <c r="DA246" s="368"/>
      <c r="DB246" s="368"/>
      <c r="DC246" s="368"/>
      <c r="DD246" s="368"/>
      <c r="DE246" s="368"/>
      <c r="DF246" s="368"/>
      <c r="DG246" s="375"/>
      <c r="DH246" s="371" t="s">
        <v>176</v>
      </c>
      <c r="DI246" s="373"/>
      <c r="DJ246" s="373"/>
      <c r="DK246" s="374">
        <f t="shared" si="114"/>
        <v>0</v>
      </c>
      <c r="DL246" s="373"/>
      <c r="DM246" s="373"/>
      <c r="DN246" s="374">
        <f t="shared" si="95"/>
        <v>0</v>
      </c>
      <c r="DO246" s="368"/>
      <c r="DP246" s="371" t="str">
        <f t="shared" si="105"/>
        <v/>
      </c>
      <c r="DQ246" s="374">
        <f t="shared" si="106"/>
        <v>0</v>
      </c>
      <c r="DR246" s="374">
        <f t="shared" si="96"/>
        <v>0</v>
      </c>
      <c r="DS246" s="374">
        <f t="shared" si="97"/>
        <v>0</v>
      </c>
      <c r="DT246" s="374">
        <f t="shared" si="107"/>
        <v>0</v>
      </c>
      <c r="DU246" s="374">
        <f t="shared" si="108"/>
        <v>0</v>
      </c>
      <c r="DV246" s="374">
        <f>Deduct_dependent * COUNTIFS(Part_8!$A:$A, $EV246)</f>
        <v>0</v>
      </c>
      <c r="DW246" s="374">
        <f t="shared" si="98"/>
        <v>0</v>
      </c>
      <c r="DX246" s="374">
        <f t="shared" si="99"/>
        <v>0</v>
      </c>
      <c r="DY246" s="374">
        <f t="shared" si="100"/>
        <v>0</v>
      </c>
      <c r="DZ246" s="374">
        <f t="shared" si="101"/>
        <v>0</v>
      </c>
      <c r="EA246" s="373"/>
      <c r="EB246" s="373"/>
      <c r="EC246" s="373"/>
      <c r="ED246" s="374" t="str">
        <f t="shared" si="109"/>
        <v/>
      </c>
      <c r="EE246" s="374"/>
      <c r="EF246" s="374" t="str">
        <f>IF(AND($AN246 = "", $AO246 = "", $AP246 = "", $AQ246 = "", $AR246 = "", $AS246 = "", $AT246 = "", $AU246 = "", $AV246 = "", $AW246 = "", $AX246 = "", $AY246 = "", $AZ246 = "", $BA246 = "", $BB246 = "",
$BD246= "", $BE246 = "", $BF246 = "", $BG246 = "", $BH246 = "", $BI246 = "", $BJ246 = "", $BK246 = "", $BL246 = "", $BM246 = "", $BN246 = "", $BO246 = "", $BP246 = "", $BQ246 = "", $BR246 = ""), "",
IF($DZ246 &lt;= Claim_for_Reimbursement_CAT!$F$24, Claim_for_Reimbursement_CAT!$H$24,
IF(AND($DZ246 &gt;= Claim_for_Reimbursement_CAT!$D$25, $DZ246 &lt;= Claim_for_Reimbursement_CAT!$F$25), Claim_for_Reimbursement_CAT!$H$25,
IF(AND($DZ246 &gt;= Claim_for_Reimbursement_CAT!$D$26, $DZ246 &lt;= Claim_for_Reimbursement_CAT!$F$26), Claim_for_Reimbursement_CAT!$H$26,
IF(AND($DZ246 &gt;= Claim_for_Reimbursement_CAT!$D$27, $DZ246 &lt;= Claim_for_Reimbursement_CAT!$F$27), Claim_for_Reimbursement_CAT!$H$27,
IF(AND($DZ246 &gt;= Claim_for_Reimbursement_CAT!$D$28, $DZ246 &lt;= Claim_for_Reimbursement_CAT!$F$28), Claim_for_Reimbursement_CAT!$H$28,
IF(AND($DZ246 &gt;= Claim_for_Reimbursement_CAT!$D$29, $DZ246 &lt;= Claim_for_Reimbursement_CAT!$F$29), Claim_for_Reimbursement_CAT!$H$29,
IF(AND($DZ246 &gt;= Claim_for_Reimbursement_CAT!$D$30, $DZ246 &lt;= Claim_for_Reimbursement_CAT!$F$30), Claim_for_Reimbursement_CAT!$H$30,
IF(AND($DZ246 &gt;= Claim_for_Reimbursement_CAT!$D$31, $DZ246 &lt;= Claim_for_Reimbursement_CAT!$F$31), Claim_for_Reimbursement_CAT!$H$31,
IF(AND($DZ246 &gt;= Claim_for_Reimbursement_CAT!$D$32, $DZ246 &lt;= Claim_for_Reimbursement_CAT!$F$32), Claim_for_Reimbursement_CAT!$H$32,
IF(AND($DZ246 &gt;= Claim_for_Reimbursement_CAT!$D$33, $DZ246 &lt;= Claim_for_Reimbursement_CAT!$F$33), Claim_for_Reimbursement_CAT!$H$33,
IF(AND($DZ246 &gt;= Claim_for_Reimbursement_CAT!$D$34, $DZ246 &lt;= Claim_for_Reimbursement_CAT!$F$34), Claim_for_Reimbursement_CAT!$H$34, Claim_for_Reimbursement_CAT!$H$35))))))))))))</f>
        <v/>
      </c>
      <c r="EG246" s="373"/>
      <c r="EH246" s="373"/>
      <c r="EI246" s="373"/>
      <c r="EJ246" s="373"/>
      <c r="EK246" s="373"/>
      <c r="EL246" s="368"/>
      <c r="EM246" s="373"/>
      <c r="EN246" s="373"/>
      <c r="ES246" s="376" t="str">
        <f t="shared" si="102"/>
        <v/>
      </c>
      <c r="ET246" s="377" t="str">
        <f t="shared" si="110"/>
        <v xml:space="preserve">    </v>
      </c>
      <c r="EU246" s="377" t="str">
        <f t="shared" si="111"/>
        <v/>
      </c>
      <c r="EV246" s="377" t="str">
        <f t="shared" si="112"/>
        <v xml:space="preserve">241   </v>
      </c>
      <c r="EW246" s="378" t="str">
        <f>IF($H246 = "", "",
IF(OR($H246 = Lists_and_controls!$AO$9, $H246 = Lists_and_controls!$AO$11, $H246 = Lists_and_controls!$AO$14, $H246 = Lists_and_controls!$AO$16), MAX(Day_30),
IF(OR($H246 = Lists_and_controls!$AO$6, $H246 = Lists_and_controls!$AO$8, $H246 = Lists_and_controls!$AO$10, $H246 = Lists_and_controls!$AO$12, $H246 = Lists_and_controls!$AO$13, $H246 = Lists_and_controls!$AO$15, $H246 = Lists_and_controls!$AO$17), MAX(Day_31),
IF($H246 = Lists_and_controls!$AO$7, IF(INDEX(Leap_Year_YN, MATCH($G246, Year_2, 0)) = 1, MAX(Day_Feb_LY), MAX(Day_Feb) )))))</f>
        <v/>
      </c>
      <c r="EX246" s="377" t="str">
        <f t="shared" si="113"/>
        <v xml:space="preserve">  </v>
      </c>
      <c r="EY246" s="378"/>
    </row>
    <row r="247" spans="1:155" s="321" customFormat="1" ht="14" hidden="1" x14ac:dyDescent="0.3">
      <c r="A247" s="367">
        <v>242</v>
      </c>
      <c r="B247" s="368"/>
      <c r="C247" s="368"/>
      <c r="D247" s="368"/>
      <c r="E247" s="368"/>
      <c r="F247" s="368"/>
      <c r="G247" s="368"/>
      <c r="H247" s="368"/>
      <c r="I247" s="368"/>
      <c r="J247" s="369" t="str">
        <f t="shared" si="90"/>
        <v/>
      </c>
      <c r="K247" s="370" t="str">
        <f t="shared" si="91"/>
        <v/>
      </c>
      <c r="L247" s="368"/>
      <c r="M247" s="368"/>
      <c r="N247" s="368"/>
      <c r="O247" s="368"/>
      <c r="P247" s="368"/>
      <c r="Q247" s="368"/>
      <c r="R247" s="368"/>
      <c r="S247" s="371" t="str">
        <f t="shared" si="103"/>
        <v/>
      </c>
      <c r="T247" s="368"/>
      <c r="U247" s="368"/>
      <c r="V247" s="372"/>
      <c r="W247" s="372"/>
      <c r="X247" s="368"/>
      <c r="Y247" s="372"/>
      <c r="Z247" s="368"/>
      <c r="AA247" s="368"/>
      <c r="AB247" s="368"/>
      <c r="AC247" s="368"/>
      <c r="AD247" s="368"/>
      <c r="AE247" s="368"/>
      <c r="AF247" s="368"/>
      <c r="AG247" s="368"/>
      <c r="AH247" s="368"/>
      <c r="AI247" s="368"/>
      <c r="AJ247" s="368"/>
      <c r="AK247" s="373"/>
      <c r="AL247" s="368"/>
      <c r="AM247" s="373"/>
      <c r="AN247" s="373"/>
      <c r="AO247" s="373"/>
      <c r="AP247" s="373"/>
      <c r="AQ247" s="373"/>
      <c r="AR247" s="373"/>
      <c r="AS247" s="373"/>
      <c r="AT247" s="373"/>
      <c r="AU247" s="373"/>
      <c r="AV247" s="373"/>
      <c r="AW247" s="373"/>
      <c r="AX247" s="373"/>
      <c r="AY247" s="373"/>
      <c r="AZ247" s="373"/>
      <c r="BA247" s="373"/>
      <c r="BB247" s="373"/>
      <c r="BC247" s="374">
        <f t="shared" si="104"/>
        <v>0</v>
      </c>
      <c r="BD247" s="373"/>
      <c r="BE247" s="373"/>
      <c r="BF247" s="373"/>
      <c r="BG247" s="373"/>
      <c r="BH247" s="373"/>
      <c r="BI247" s="373"/>
      <c r="BJ247" s="373"/>
      <c r="BK247" s="373"/>
      <c r="BL247" s="373"/>
      <c r="BM247" s="373"/>
      <c r="BN247" s="373"/>
      <c r="BO247" s="373"/>
      <c r="BP247" s="373"/>
      <c r="BQ247" s="373"/>
      <c r="BR247" s="373"/>
      <c r="BS247" s="374">
        <f t="shared" si="92"/>
        <v>0</v>
      </c>
      <c r="BT247" s="374">
        <f t="shared" si="118"/>
        <v>0</v>
      </c>
      <c r="BU247" s="374">
        <f t="shared" si="117"/>
        <v>0</v>
      </c>
      <c r="BV247" s="374">
        <f t="shared" si="117"/>
        <v>0</v>
      </c>
      <c r="BW247" s="374">
        <f t="shared" si="117"/>
        <v>0</v>
      </c>
      <c r="BX247" s="374">
        <f t="shared" si="117"/>
        <v>0</v>
      </c>
      <c r="BY247" s="374">
        <f t="shared" si="117"/>
        <v>0</v>
      </c>
      <c r="BZ247" s="374">
        <f t="shared" si="117"/>
        <v>0</v>
      </c>
      <c r="CA247" s="374">
        <f t="shared" si="117"/>
        <v>0</v>
      </c>
      <c r="CB247" s="374">
        <f t="shared" si="117"/>
        <v>0</v>
      </c>
      <c r="CC247" s="374">
        <f t="shared" si="117"/>
        <v>0</v>
      </c>
      <c r="CD247" s="374">
        <f t="shared" si="117"/>
        <v>0</v>
      </c>
      <c r="CE247" s="374">
        <f t="shared" si="116"/>
        <v>0</v>
      </c>
      <c r="CF247" s="374">
        <f t="shared" si="116"/>
        <v>0</v>
      </c>
      <c r="CG247" s="374">
        <f t="shared" si="115"/>
        <v>0</v>
      </c>
      <c r="CH247" s="374">
        <f t="shared" si="115"/>
        <v>0</v>
      </c>
      <c r="CI247" s="374">
        <f t="shared" si="115"/>
        <v>0</v>
      </c>
      <c r="CJ247" s="368"/>
      <c r="CK247" s="368"/>
      <c r="CL247" s="373"/>
      <c r="CM247" s="375"/>
      <c r="CN247" s="371" t="s">
        <v>176</v>
      </c>
      <c r="CO247" s="373"/>
      <c r="CP247" s="373"/>
      <c r="CQ247" s="374">
        <f t="shared" si="93"/>
        <v>0</v>
      </c>
      <c r="CR247" s="373"/>
      <c r="CS247" s="373"/>
      <c r="CT247" s="374">
        <f t="shared" si="94"/>
        <v>0</v>
      </c>
      <c r="CU247" s="375"/>
      <c r="CV247" s="368"/>
      <c r="CW247" s="368"/>
      <c r="CX247" s="368"/>
      <c r="CY247" s="368"/>
      <c r="CZ247" s="368"/>
      <c r="DA247" s="368"/>
      <c r="DB247" s="368"/>
      <c r="DC247" s="368"/>
      <c r="DD247" s="368"/>
      <c r="DE247" s="368"/>
      <c r="DF247" s="368"/>
      <c r="DG247" s="375"/>
      <c r="DH247" s="371" t="s">
        <v>176</v>
      </c>
      <c r="DI247" s="373"/>
      <c r="DJ247" s="373"/>
      <c r="DK247" s="374">
        <f t="shared" si="114"/>
        <v>0</v>
      </c>
      <c r="DL247" s="373"/>
      <c r="DM247" s="373"/>
      <c r="DN247" s="374">
        <f t="shared" si="95"/>
        <v>0</v>
      </c>
      <c r="DO247" s="368"/>
      <c r="DP247" s="371" t="str">
        <f t="shared" si="105"/>
        <v/>
      </c>
      <c r="DQ247" s="374">
        <f t="shared" si="106"/>
        <v>0</v>
      </c>
      <c r="DR247" s="374">
        <f t="shared" si="96"/>
        <v>0</v>
      </c>
      <c r="DS247" s="374">
        <f t="shared" si="97"/>
        <v>0</v>
      </c>
      <c r="DT247" s="374">
        <f t="shared" si="107"/>
        <v>0</v>
      </c>
      <c r="DU247" s="374">
        <f t="shared" si="108"/>
        <v>0</v>
      </c>
      <c r="DV247" s="374">
        <f>Deduct_dependent * COUNTIFS(Part_8!$A:$A, $EV247)</f>
        <v>0</v>
      </c>
      <c r="DW247" s="374">
        <f t="shared" si="98"/>
        <v>0</v>
      </c>
      <c r="DX247" s="374">
        <f t="shared" si="99"/>
        <v>0</v>
      </c>
      <c r="DY247" s="374">
        <f t="shared" si="100"/>
        <v>0</v>
      </c>
      <c r="DZ247" s="374">
        <f t="shared" si="101"/>
        <v>0</v>
      </c>
      <c r="EA247" s="373"/>
      <c r="EB247" s="373"/>
      <c r="EC247" s="373"/>
      <c r="ED247" s="374" t="str">
        <f t="shared" si="109"/>
        <v/>
      </c>
      <c r="EE247" s="374"/>
      <c r="EF247" s="374" t="str">
        <f>IF(AND($AN247 = "", $AO247 = "", $AP247 = "", $AQ247 = "", $AR247 = "", $AS247 = "", $AT247 = "", $AU247 = "", $AV247 = "", $AW247 = "", $AX247 = "", $AY247 = "", $AZ247 = "", $BA247 = "", $BB247 = "",
$BD247= "", $BE247 = "", $BF247 = "", $BG247 = "", $BH247 = "", $BI247 = "", $BJ247 = "", $BK247 = "", $BL247 = "", $BM247 = "", $BN247 = "", $BO247 = "", $BP247 = "", $BQ247 = "", $BR247 = ""), "",
IF($DZ247 &lt;= Claim_for_Reimbursement_CAT!$F$24, Claim_for_Reimbursement_CAT!$H$24,
IF(AND($DZ247 &gt;= Claim_for_Reimbursement_CAT!$D$25, $DZ247 &lt;= Claim_for_Reimbursement_CAT!$F$25), Claim_for_Reimbursement_CAT!$H$25,
IF(AND($DZ247 &gt;= Claim_for_Reimbursement_CAT!$D$26, $DZ247 &lt;= Claim_for_Reimbursement_CAT!$F$26), Claim_for_Reimbursement_CAT!$H$26,
IF(AND($DZ247 &gt;= Claim_for_Reimbursement_CAT!$D$27, $DZ247 &lt;= Claim_for_Reimbursement_CAT!$F$27), Claim_for_Reimbursement_CAT!$H$27,
IF(AND($DZ247 &gt;= Claim_for_Reimbursement_CAT!$D$28, $DZ247 &lt;= Claim_for_Reimbursement_CAT!$F$28), Claim_for_Reimbursement_CAT!$H$28,
IF(AND($DZ247 &gt;= Claim_for_Reimbursement_CAT!$D$29, $DZ247 &lt;= Claim_for_Reimbursement_CAT!$F$29), Claim_for_Reimbursement_CAT!$H$29,
IF(AND($DZ247 &gt;= Claim_for_Reimbursement_CAT!$D$30, $DZ247 &lt;= Claim_for_Reimbursement_CAT!$F$30), Claim_for_Reimbursement_CAT!$H$30,
IF(AND($DZ247 &gt;= Claim_for_Reimbursement_CAT!$D$31, $DZ247 &lt;= Claim_for_Reimbursement_CAT!$F$31), Claim_for_Reimbursement_CAT!$H$31,
IF(AND($DZ247 &gt;= Claim_for_Reimbursement_CAT!$D$32, $DZ247 &lt;= Claim_for_Reimbursement_CAT!$F$32), Claim_for_Reimbursement_CAT!$H$32,
IF(AND($DZ247 &gt;= Claim_for_Reimbursement_CAT!$D$33, $DZ247 &lt;= Claim_for_Reimbursement_CAT!$F$33), Claim_for_Reimbursement_CAT!$H$33,
IF(AND($DZ247 &gt;= Claim_for_Reimbursement_CAT!$D$34, $DZ247 &lt;= Claim_for_Reimbursement_CAT!$F$34), Claim_for_Reimbursement_CAT!$H$34, Claim_for_Reimbursement_CAT!$H$35))))))))))))</f>
        <v/>
      </c>
      <c r="EG247" s="373"/>
      <c r="EH247" s="373"/>
      <c r="EI247" s="373"/>
      <c r="EJ247" s="373"/>
      <c r="EK247" s="373"/>
      <c r="EL247" s="368"/>
      <c r="EM247" s="373"/>
      <c r="EN247" s="373"/>
      <c r="ES247" s="376" t="str">
        <f t="shared" si="102"/>
        <v/>
      </c>
      <c r="ET247" s="377" t="str">
        <f t="shared" si="110"/>
        <v xml:space="preserve">    </v>
      </c>
      <c r="EU247" s="377" t="str">
        <f t="shared" si="111"/>
        <v/>
      </c>
      <c r="EV247" s="377" t="str">
        <f t="shared" si="112"/>
        <v xml:space="preserve">242   </v>
      </c>
      <c r="EW247" s="378" t="str">
        <f>IF($H247 = "", "",
IF(OR($H247 = Lists_and_controls!$AO$9, $H247 = Lists_and_controls!$AO$11, $H247 = Lists_and_controls!$AO$14, $H247 = Lists_and_controls!$AO$16), MAX(Day_30),
IF(OR($H247 = Lists_and_controls!$AO$6, $H247 = Lists_and_controls!$AO$8, $H247 = Lists_and_controls!$AO$10, $H247 = Lists_and_controls!$AO$12, $H247 = Lists_and_controls!$AO$13, $H247 = Lists_and_controls!$AO$15, $H247 = Lists_and_controls!$AO$17), MAX(Day_31),
IF($H247 = Lists_and_controls!$AO$7, IF(INDEX(Leap_Year_YN, MATCH($G247, Year_2, 0)) = 1, MAX(Day_Feb_LY), MAX(Day_Feb) )))))</f>
        <v/>
      </c>
      <c r="EX247" s="377" t="str">
        <f t="shared" si="113"/>
        <v xml:space="preserve">  </v>
      </c>
      <c r="EY247" s="378"/>
    </row>
    <row r="248" spans="1:155" s="321" customFormat="1" ht="14" hidden="1" x14ac:dyDescent="0.3">
      <c r="A248" s="367">
        <v>243</v>
      </c>
      <c r="B248" s="368"/>
      <c r="C248" s="368"/>
      <c r="D248" s="368"/>
      <c r="E248" s="368"/>
      <c r="F248" s="368"/>
      <c r="G248" s="368"/>
      <c r="H248" s="368"/>
      <c r="I248" s="368"/>
      <c r="J248" s="369" t="str">
        <f t="shared" si="90"/>
        <v/>
      </c>
      <c r="K248" s="370" t="str">
        <f t="shared" si="91"/>
        <v/>
      </c>
      <c r="L248" s="368"/>
      <c r="M248" s="368"/>
      <c r="N248" s="368"/>
      <c r="O248" s="368"/>
      <c r="P248" s="368"/>
      <c r="Q248" s="368"/>
      <c r="R248" s="368"/>
      <c r="S248" s="371" t="str">
        <f t="shared" si="103"/>
        <v/>
      </c>
      <c r="T248" s="368"/>
      <c r="U248" s="368"/>
      <c r="V248" s="372"/>
      <c r="W248" s="372"/>
      <c r="X248" s="368"/>
      <c r="Y248" s="372"/>
      <c r="Z248" s="368"/>
      <c r="AA248" s="368"/>
      <c r="AB248" s="368"/>
      <c r="AC248" s="368"/>
      <c r="AD248" s="368"/>
      <c r="AE248" s="368"/>
      <c r="AF248" s="368"/>
      <c r="AG248" s="368"/>
      <c r="AH248" s="368"/>
      <c r="AI248" s="368"/>
      <c r="AJ248" s="368"/>
      <c r="AK248" s="373"/>
      <c r="AL248" s="368"/>
      <c r="AM248" s="373"/>
      <c r="AN248" s="373"/>
      <c r="AO248" s="373"/>
      <c r="AP248" s="373"/>
      <c r="AQ248" s="373"/>
      <c r="AR248" s="373"/>
      <c r="AS248" s="373"/>
      <c r="AT248" s="373"/>
      <c r="AU248" s="373"/>
      <c r="AV248" s="373"/>
      <c r="AW248" s="373"/>
      <c r="AX248" s="373"/>
      <c r="AY248" s="373"/>
      <c r="AZ248" s="373"/>
      <c r="BA248" s="373"/>
      <c r="BB248" s="373"/>
      <c r="BC248" s="374">
        <f t="shared" si="104"/>
        <v>0</v>
      </c>
      <c r="BD248" s="373"/>
      <c r="BE248" s="373"/>
      <c r="BF248" s="373"/>
      <c r="BG248" s="373"/>
      <c r="BH248" s="373"/>
      <c r="BI248" s="373"/>
      <c r="BJ248" s="373"/>
      <c r="BK248" s="373"/>
      <c r="BL248" s="373"/>
      <c r="BM248" s="373"/>
      <c r="BN248" s="373"/>
      <c r="BO248" s="373"/>
      <c r="BP248" s="373"/>
      <c r="BQ248" s="373"/>
      <c r="BR248" s="373"/>
      <c r="BS248" s="374">
        <f t="shared" si="92"/>
        <v>0</v>
      </c>
      <c r="BT248" s="374">
        <f t="shared" si="118"/>
        <v>0</v>
      </c>
      <c r="BU248" s="374">
        <f t="shared" si="117"/>
        <v>0</v>
      </c>
      <c r="BV248" s="374">
        <f t="shared" si="117"/>
        <v>0</v>
      </c>
      <c r="BW248" s="374">
        <f t="shared" si="117"/>
        <v>0</v>
      </c>
      <c r="BX248" s="374">
        <f t="shared" si="117"/>
        <v>0</v>
      </c>
      <c r="BY248" s="374">
        <f t="shared" si="117"/>
        <v>0</v>
      </c>
      <c r="BZ248" s="374">
        <f t="shared" si="117"/>
        <v>0</v>
      </c>
      <c r="CA248" s="374">
        <f t="shared" si="117"/>
        <v>0</v>
      </c>
      <c r="CB248" s="374">
        <f t="shared" si="117"/>
        <v>0</v>
      </c>
      <c r="CC248" s="374">
        <f t="shared" si="117"/>
        <v>0</v>
      </c>
      <c r="CD248" s="374">
        <f t="shared" si="117"/>
        <v>0</v>
      </c>
      <c r="CE248" s="374">
        <f t="shared" si="116"/>
        <v>0</v>
      </c>
      <c r="CF248" s="374">
        <f t="shared" si="116"/>
        <v>0</v>
      </c>
      <c r="CG248" s="374">
        <f t="shared" si="115"/>
        <v>0</v>
      </c>
      <c r="CH248" s="374">
        <f t="shared" si="115"/>
        <v>0</v>
      </c>
      <c r="CI248" s="374">
        <f t="shared" si="115"/>
        <v>0</v>
      </c>
      <c r="CJ248" s="368"/>
      <c r="CK248" s="368"/>
      <c r="CL248" s="373"/>
      <c r="CM248" s="375"/>
      <c r="CN248" s="371" t="s">
        <v>176</v>
      </c>
      <c r="CO248" s="373"/>
      <c r="CP248" s="373"/>
      <c r="CQ248" s="374">
        <f t="shared" si="93"/>
        <v>0</v>
      </c>
      <c r="CR248" s="373"/>
      <c r="CS248" s="373"/>
      <c r="CT248" s="374">
        <f t="shared" si="94"/>
        <v>0</v>
      </c>
      <c r="CU248" s="375"/>
      <c r="CV248" s="368"/>
      <c r="CW248" s="368"/>
      <c r="CX248" s="368"/>
      <c r="CY248" s="368"/>
      <c r="CZ248" s="368"/>
      <c r="DA248" s="368"/>
      <c r="DB248" s="368"/>
      <c r="DC248" s="368"/>
      <c r="DD248" s="368"/>
      <c r="DE248" s="368"/>
      <c r="DF248" s="368"/>
      <c r="DG248" s="375"/>
      <c r="DH248" s="371" t="s">
        <v>176</v>
      </c>
      <c r="DI248" s="373"/>
      <c r="DJ248" s="373"/>
      <c r="DK248" s="374">
        <f t="shared" si="114"/>
        <v>0</v>
      </c>
      <c r="DL248" s="373"/>
      <c r="DM248" s="373"/>
      <c r="DN248" s="374">
        <f t="shared" si="95"/>
        <v>0</v>
      </c>
      <c r="DO248" s="368"/>
      <c r="DP248" s="371" t="str">
        <f t="shared" si="105"/>
        <v/>
      </c>
      <c r="DQ248" s="374">
        <f t="shared" si="106"/>
        <v>0</v>
      </c>
      <c r="DR248" s="374">
        <f t="shared" si="96"/>
        <v>0</v>
      </c>
      <c r="DS248" s="374">
        <f t="shared" si="97"/>
        <v>0</v>
      </c>
      <c r="DT248" s="374">
        <f t="shared" si="107"/>
        <v>0</v>
      </c>
      <c r="DU248" s="374">
        <f t="shared" si="108"/>
        <v>0</v>
      </c>
      <c r="DV248" s="374">
        <f>Deduct_dependent * COUNTIFS(Part_8!$A:$A, $EV248)</f>
        <v>0</v>
      </c>
      <c r="DW248" s="374">
        <f t="shared" si="98"/>
        <v>0</v>
      </c>
      <c r="DX248" s="374">
        <f t="shared" si="99"/>
        <v>0</v>
      </c>
      <c r="DY248" s="374">
        <f t="shared" si="100"/>
        <v>0</v>
      </c>
      <c r="DZ248" s="374">
        <f t="shared" si="101"/>
        <v>0</v>
      </c>
      <c r="EA248" s="373"/>
      <c r="EB248" s="373"/>
      <c r="EC248" s="373"/>
      <c r="ED248" s="374" t="str">
        <f t="shared" si="109"/>
        <v/>
      </c>
      <c r="EE248" s="374"/>
      <c r="EF248" s="374" t="str">
        <f>IF(AND($AN248 = "", $AO248 = "", $AP248 = "", $AQ248 = "", $AR248 = "", $AS248 = "", $AT248 = "", $AU248 = "", $AV248 = "", $AW248 = "", $AX248 = "", $AY248 = "", $AZ248 = "", $BA248 = "", $BB248 = "",
$BD248= "", $BE248 = "", $BF248 = "", $BG248 = "", $BH248 = "", $BI248 = "", $BJ248 = "", $BK248 = "", $BL248 = "", $BM248 = "", $BN248 = "", $BO248 = "", $BP248 = "", $BQ248 = "", $BR248 = ""), "",
IF($DZ248 &lt;= Claim_for_Reimbursement_CAT!$F$24, Claim_for_Reimbursement_CAT!$H$24,
IF(AND($DZ248 &gt;= Claim_for_Reimbursement_CAT!$D$25, $DZ248 &lt;= Claim_for_Reimbursement_CAT!$F$25), Claim_for_Reimbursement_CAT!$H$25,
IF(AND($DZ248 &gt;= Claim_for_Reimbursement_CAT!$D$26, $DZ248 &lt;= Claim_for_Reimbursement_CAT!$F$26), Claim_for_Reimbursement_CAT!$H$26,
IF(AND($DZ248 &gt;= Claim_for_Reimbursement_CAT!$D$27, $DZ248 &lt;= Claim_for_Reimbursement_CAT!$F$27), Claim_for_Reimbursement_CAT!$H$27,
IF(AND($DZ248 &gt;= Claim_for_Reimbursement_CAT!$D$28, $DZ248 &lt;= Claim_for_Reimbursement_CAT!$F$28), Claim_for_Reimbursement_CAT!$H$28,
IF(AND($DZ248 &gt;= Claim_for_Reimbursement_CAT!$D$29, $DZ248 &lt;= Claim_for_Reimbursement_CAT!$F$29), Claim_for_Reimbursement_CAT!$H$29,
IF(AND($DZ248 &gt;= Claim_for_Reimbursement_CAT!$D$30, $DZ248 &lt;= Claim_for_Reimbursement_CAT!$F$30), Claim_for_Reimbursement_CAT!$H$30,
IF(AND($DZ248 &gt;= Claim_for_Reimbursement_CAT!$D$31, $DZ248 &lt;= Claim_for_Reimbursement_CAT!$F$31), Claim_for_Reimbursement_CAT!$H$31,
IF(AND($DZ248 &gt;= Claim_for_Reimbursement_CAT!$D$32, $DZ248 &lt;= Claim_for_Reimbursement_CAT!$F$32), Claim_for_Reimbursement_CAT!$H$32,
IF(AND($DZ248 &gt;= Claim_for_Reimbursement_CAT!$D$33, $DZ248 &lt;= Claim_for_Reimbursement_CAT!$F$33), Claim_for_Reimbursement_CAT!$H$33,
IF(AND($DZ248 &gt;= Claim_for_Reimbursement_CAT!$D$34, $DZ248 &lt;= Claim_for_Reimbursement_CAT!$F$34), Claim_for_Reimbursement_CAT!$H$34, Claim_for_Reimbursement_CAT!$H$35))))))))))))</f>
        <v/>
      </c>
      <c r="EG248" s="373"/>
      <c r="EH248" s="373"/>
      <c r="EI248" s="373"/>
      <c r="EJ248" s="373"/>
      <c r="EK248" s="373"/>
      <c r="EL248" s="368"/>
      <c r="EM248" s="373"/>
      <c r="EN248" s="373"/>
      <c r="ES248" s="376" t="str">
        <f t="shared" si="102"/>
        <v/>
      </c>
      <c r="ET248" s="377" t="str">
        <f t="shared" si="110"/>
        <v xml:space="preserve">    </v>
      </c>
      <c r="EU248" s="377" t="str">
        <f t="shared" si="111"/>
        <v/>
      </c>
      <c r="EV248" s="377" t="str">
        <f t="shared" si="112"/>
        <v xml:space="preserve">243   </v>
      </c>
      <c r="EW248" s="378" t="str">
        <f>IF($H248 = "", "",
IF(OR($H248 = Lists_and_controls!$AO$9, $H248 = Lists_and_controls!$AO$11, $H248 = Lists_and_controls!$AO$14, $H248 = Lists_and_controls!$AO$16), MAX(Day_30),
IF(OR($H248 = Lists_and_controls!$AO$6, $H248 = Lists_and_controls!$AO$8, $H248 = Lists_and_controls!$AO$10, $H248 = Lists_and_controls!$AO$12, $H248 = Lists_and_controls!$AO$13, $H248 = Lists_and_controls!$AO$15, $H248 = Lists_and_controls!$AO$17), MAX(Day_31),
IF($H248 = Lists_and_controls!$AO$7, IF(INDEX(Leap_Year_YN, MATCH($G248, Year_2, 0)) = 1, MAX(Day_Feb_LY), MAX(Day_Feb) )))))</f>
        <v/>
      </c>
      <c r="EX248" s="377" t="str">
        <f t="shared" si="113"/>
        <v xml:space="preserve">  </v>
      </c>
      <c r="EY248" s="378"/>
    </row>
    <row r="249" spans="1:155" s="321" customFormat="1" ht="14" hidden="1" x14ac:dyDescent="0.3">
      <c r="A249" s="367">
        <v>244</v>
      </c>
      <c r="B249" s="368"/>
      <c r="C249" s="368"/>
      <c r="D249" s="368"/>
      <c r="E249" s="368"/>
      <c r="F249" s="368"/>
      <c r="G249" s="368"/>
      <c r="H249" s="368"/>
      <c r="I249" s="368"/>
      <c r="J249" s="369" t="str">
        <f t="shared" si="90"/>
        <v/>
      </c>
      <c r="K249" s="370" t="str">
        <f t="shared" si="91"/>
        <v/>
      </c>
      <c r="L249" s="368"/>
      <c r="M249" s="368"/>
      <c r="N249" s="368"/>
      <c r="O249" s="368"/>
      <c r="P249" s="368"/>
      <c r="Q249" s="368"/>
      <c r="R249" s="368"/>
      <c r="S249" s="371" t="str">
        <f t="shared" si="103"/>
        <v/>
      </c>
      <c r="T249" s="368"/>
      <c r="U249" s="368"/>
      <c r="V249" s="372"/>
      <c r="W249" s="372"/>
      <c r="X249" s="368"/>
      <c r="Y249" s="372"/>
      <c r="Z249" s="368"/>
      <c r="AA249" s="368"/>
      <c r="AB249" s="368"/>
      <c r="AC249" s="368"/>
      <c r="AD249" s="368"/>
      <c r="AE249" s="368"/>
      <c r="AF249" s="368"/>
      <c r="AG249" s="368"/>
      <c r="AH249" s="368"/>
      <c r="AI249" s="368"/>
      <c r="AJ249" s="368"/>
      <c r="AK249" s="373"/>
      <c r="AL249" s="368"/>
      <c r="AM249" s="373"/>
      <c r="AN249" s="373"/>
      <c r="AO249" s="373"/>
      <c r="AP249" s="373"/>
      <c r="AQ249" s="373"/>
      <c r="AR249" s="373"/>
      <c r="AS249" s="373"/>
      <c r="AT249" s="373"/>
      <c r="AU249" s="373"/>
      <c r="AV249" s="373"/>
      <c r="AW249" s="373"/>
      <c r="AX249" s="373"/>
      <c r="AY249" s="373"/>
      <c r="AZ249" s="373"/>
      <c r="BA249" s="373"/>
      <c r="BB249" s="373"/>
      <c r="BC249" s="374">
        <f t="shared" si="104"/>
        <v>0</v>
      </c>
      <c r="BD249" s="373"/>
      <c r="BE249" s="373"/>
      <c r="BF249" s="373"/>
      <c r="BG249" s="373"/>
      <c r="BH249" s="373"/>
      <c r="BI249" s="373"/>
      <c r="BJ249" s="373"/>
      <c r="BK249" s="373"/>
      <c r="BL249" s="373"/>
      <c r="BM249" s="373"/>
      <c r="BN249" s="373"/>
      <c r="BO249" s="373"/>
      <c r="BP249" s="373"/>
      <c r="BQ249" s="373"/>
      <c r="BR249" s="373"/>
      <c r="BS249" s="374">
        <f t="shared" si="92"/>
        <v>0</v>
      </c>
      <c r="BT249" s="374">
        <f t="shared" si="118"/>
        <v>0</v>
      </c>
      <c r="BU249" s="374">
        <f t="shared" si="117"/>
        <v>0</v>
      </c>
      <c r="BV249" s="374">
        <f t="shared" si="117"/>
        <v>0</v>
      </c>
      <c r="BW249" s="374">
        <f t="shared" si="117"/>
        <v>0</v>
      </c>
      <c r="BX249" s="374">
        <f t="shared" si="117"/>
        <v>0</v>
      </c>
      <c r="BY249" s="374">
        <f t="shared" si="117"/>
        <v>0</v>
      </c>
      <c r="BZ249" s="374">
        <f t="shared" si="117"/>
        <v>0</v>
      </c>
      <c r="CA249" s="374">
        <f t="shared" si="117"/>
        <v>0</v>
      </c>
      <c r="CB249" s="374">
        <f t="shared" si="117"/>
        <v>0</v>
      </c>
      <c r="CC249" s="374">
        <f t="shared" si="117"/>
        <v>0</v>
      </c>
      <c r="CD249" s="374">
        <f t="shared" si="117"/>
        <v>0</v>
      </c>
      <c r="CE249" s="374">
        <f t="shared" si="116"/>
        <v>0</v>
      </c>
      <c r="CF249" s="374">
        <f t="shared" si="116"/>
        <v>0</v>
      </c>
      <c r="CG249" s="374">
        <f t="shared" si="115"/>
        <v>0</v>
      </c>
      <c r="CH249" s="374">
        <f t="shared" si="115"/>
        <v>0</v>
      </c>
      <c r="CI249" s="374">
        <f t="shared" si="115"/>
        <v>0</v>
      </c>
      <c r="CJ249" s="368"/>
      <c r="CK249" s="368"/>
      <c r="CL249" s="373"/>
      <c r="CM249" s="375"/>
      <c r="CN249" s="371" t="s">
        <v>176</v>
      </c>
      <c r="CO249" s="373"/>
      <c r="CP249" s="373"/>
      <c r="CQ249" s="374">
        <f t="shared" si="93"/>
        <v>0</v>
      </c>
      <c r="CR249" s="373"/>
      <c r="CS249" s="373"/>
      <c r="CT249" s="374">
        <f t="shared" si="94"/>
        <v>0</v>
      </c>
      <c r="CU249" s="375"/>
      <c r="CV249" s="368"/>
      <c r="CW249" s="368"/>
      <c r="CX249" s="368"/>
      <c r="CY249" s="368"/>
      <c r="CZ249" s="368"/>
      <c r="DA249" s="368"/>
      <c r="DB249" s="368"/>
      <c r="DC249" s="368"/>
      <c r="DD249" s="368"/>
      <c r="DE249" s="368"/>
      <c r="DF249" s="368"/>
      <c r="DG249" s="375"/>
      <c r="DH249" s="371" t="s">
        <v>176</v>
      </c>
      <c r="DI249" s="373"/>
      <c r="DJ249" s="373"/>
      <c r="DK249" s="374">
        <f t="shared" si="114"/>
        <v>0</v>
      </c>
      <c r="DL249" s="373"/>
      <c r="DM249" s="373"/>
      <c r="DN249" s="374">
        <f t="shared" si="95"/>
        <v>0</v>
      </c>
      <c r="DO249" s="368"/>
      <c r="DP249" s="371" t="str">
        <f t="shared" si="105"/>
        <v/>
      </c>
      <c r="DQ249" s="374">
        <f t="shared" si="106"/>
        <v>0</v>
      </c>
      <c r="DR249" s="374">
        <f t="shared" si="96"/>
        <v>0</v>
      </c>
      <c r="DS249" s="374">
        <f t="shared" si="97"/>
        <v>0</v>
      </c>
      <c r="DT249" s="374">
        <f t="shared" si="107"/>
        <v>0</v>
      </c>
      <c r="DU249" s="374">
        <f t="shared" si="108"/>
        <v>0</v>
      </c>
      <c r="DV249" s="374">
        <f>Deduct_dependent * COUNTIFS(Part_8!$A:$A, $EV249)</f>
        <v>0</v>
      </c>
      <c r="DW249" s="374">
        <f t="shared" si="98"/>
        <v>0</v>
      </c>
      <c r="DX249" s="374">
        <f t="shared" si="99"/>
        <v>0</v>
      </c>
      <c r="DY249" s="374">
        <f t="shared" si="100"/>
        <v>0</v>
      </c>
      <c r="DZ249" s="374">
        <f t="shared" si="101"/>
        <v>0</v>
      </c>
      <c r="EA249" s="373"/>
      <c r="EB249" s="373"/>
      <c r="EC249" s="373"/>
      <c r="ED249" s="374" t="str">
        <f t="shared" si="109"/>
        <v/>
      </c>
      <c r="EE249" s="374"/>
      <c r="EF249" s="374" t="str">
        <f>IF(AND($AN249 = "", $AO249 = "", $AP249 = "", $AQ249 = "", $AR249 = "", $AS249 = "", $AT249 = "", $AU249 = "", $AV249 = "", $AW249 = "", $AX249 = "", $AY249 = "", $AZ249 = "", $BA249 = "", $BB249 = "",
$BD249= "", $BE249 = "", $BF249 = "", $BG249 = "", $BH249 = "", $BI249 = "", $BJ249 = "", $BK249 = "", $BL249 = "", $BM249 = "", $BN249 = "", $BO249 = "", $BP249 = "", $BQ249 = "", $BR249 = ""), "",
IF($DZ249 &lt;= Claim_for_Reimbursement_CAT!$F$24, Claim_for_Reimbursement_CAT!$H$24,
IF(AND($DZ249 &gt;= Claim_for_Reimbursement_CAT!$D$25, $DZ249 &lt;= Claim_for_Reimbursement_CAT!$F$25), Claim_for_Reimbursement_CAT!$H$25,
IF(AND($DZ249 &gt;= Claim_for_Reimbursement_CAT!$D$26, $DZ249 &lt;= Claim_for_Reimbursement_CAT!$F$26), Claim_for_Reimbursement_CAT!$H$26,
IF(AND($DZ249 &gt;= Claim_for_Reimbursement_CAT!$D$27, $DZ249 &lt;= Claim_for_Reimbursement_CAT!$F$27), Claim_for_Reimbursement_CAT!$H$27,
IF(AND($DZ249 &gt;= Claim_for_Reimbursement_CAT!$D$28, $DZ249 &lt;= Claim_for_Reimbursement_CAT!$F$28), Claim_for_Reimbursement_CAT!$H$28,
IF(AND($DZ249 &gt;= Claim_for_Reimbursement_CAT!$D$29, $DZ249 &lt;= Claim_for_Reimbursement_CAT!$F$29), Claim_for_Reimbursement_CAT!$H$29,
IF(AND($DZ249 &gt;= Claim_for_Reimbursement_CAT!$D$30, $DZ249 &lt;= Claim_for_Reimbursement_CAT!$F$30), Claim_for_Reimbursement_CAT!$H$30,
IF(AND($DZ249 &gt;= Claim_for_Reimbursement_CAT!$D$31, $DZ249 &lt;= Claim_for_Reimbursement_CAT!$F$31), Claim_for_Reimbursement_CAT!$H$31,
IF(AND($DZ249 &gt;= Claim_for_Reimbursement_CAT!$D$32, $DZ249 &lt;= Claim_for_Reimbursement_CAT!$F$32), Claim_for_Reimbursement_CAT!$H$32,
IF(AND($DZ249 &gt;= Claim_for_Reimbursement_CAT!$D$33, $DZ249 &lt;= Claim_for_Reimbursement_CAT!$F$33), Claim_for_Reimbursement_CAT!$H$33,
IF(AND($DZ249 &gt;= Claim_for_Reimbursement_CAT!$D$34, $DZ249 &lt;= Claim_for_Reimbursement_CAT!$F$34), Claim_for_Reimbursement_CAT!$H$34, Claim_for_Reimbursement_CAT!$H$35))))))))))))</f>
        <v/>
      </c>
      <c r="EG249" s="373"/>
      <c r="EH249" s="373"/>
      <c r="EI249" s="373"/>
      <c r="EJ249" s="373"/>
      <c r="EK249" s="373"/>
      <c r="EL249" s="368"/>
      <c r="EM249" s="373"/>
      <c r="EN249" s="373"/>
      <c r="ES249" s="376" t="str">
        <f t="shared" si="102"/>
        <v/>
      </c>
      <c r="ET249" s="377" t="str">
        <f t="shared" si="110"/>
        <v xml:space="preserve">    </v>
      </c>
      <c r="EU249" s="377" t="str">
        <f t="shared" si="111"/>
        <v/>
      </c>
      <c r="EV249" s="377" t="str">
        <f t="shared" si="112"/>
        <v xml:space="preserve">244   </v>
      </c>
      <c r="EW249" s="378" t="str">
        <f>IF($H249 = "", "",
IF(OR($H249 = Lists_and_controls!$AO$9, $H249 = Lists_and_controls!$AO$11, $H249 = Lists_and_controls!$AO$14, $H249 = Lists_and_controls!$AO$16), MAX(Day_30),
IF(OR($H249 = Lists_and_controls!$AO$6, $H249 = Lists_and_controls!$AO$8, $H249 = Lists_and_controls!$AO$10, $H249 = Lists_and_controls!$AO$12, $H249 = Lists_and_controls!$AO$13, $H249 = Lists_and_controls!$AO$15, $H249 = Lists_and_controls!$AO$17), MAX(Day_31),
IF($H249 = Lists_and_controls!$AO$7, IF(INDEX(Leap_Year_YN, MATCH($G249, Year_2, 0)) = 1, MAX(Day_Feb_LY), MAX(Day_Feb) )))))</f>
        <v/>
      </c>
      <c r="EX249" s="377" t="str">
        <f t="shared" si="113"/>
        <v xml:space="preserve">  </v>
      </c>
      <c r="EY249" s="378"/>
    </row>
    <row r="250" spans="1:155" s="321" customFormat="1" ht="14" hidden="1" x14ac:dyDescent="0.3">
      <c r="A250" s="367">
        <v>245</v>
      </c>
      <c r="B250" s="368"/>
      <c r="C250" s="368"/>
      <c r="D250" s="368"/>
      <c r="E250" s="368"/>
      <c r="F250" s="368"/>
      <c r="G250" s="368"/>
      <c r="H250" s="368"/>
      <c r="I250" s="368"/>
      <c r="J250" s="369" t="str">
        <f t="shared" si="90"/>
        <v/>
      </c>
      <c r="K250" s="370" t="str">
        <f t="shared" si="91"/>
        <v/>
      </c>
      <c r="L250" s="368"/>
      <c r="M250" s="368"/>
      <c r="N250" s="368"/>
      <c r="O250" s="368"/>
      <c r="P250" s="368"/>
      <c r="Q250" s="368"/>
      <c r="R250" s="368"/>
      <c r="S250" s="371" t="str">
        <f t="shared" si="103"/>
        <v/>
      </c>
      <c r="T250" s="368"/>
      <c r="U250" s="368"/>
      <c r="V250" s="372"/>
      <c r="W250" s="372"/>
      <c r="X250" s="368"/>
      <c r="Y250" s="372"/>
      <c r="Z250" s="368"/>
      <c r="AA250" s="368"/>
      <c r="AB250" s="368"/>
      <c r="AC250" s="368"/>
      <c r="AD250" s="368"/>
      <c r="AE250" s="368"/>
      <c r="AF250" s="368"/>
      <c r="AG250" s="368"/>
      <c r="AH250" s="368"/>
      <c r="AI250" s="368"/>
      <c r="AJ250" s="368"/>
      <c r="AK250" s="373"/>
      <c r="AL250" s="368"/>
      <c r="AM250" s="373"/>
      <c r="AN250" s="373"/>
      <c r="AO250" s="373"/>
      <c r="AP250" s="373"/>
      <c r="AQ250" s="373"/>
      <c r="AR250" s="373"/>
      <c r="AS250" s="373"/>
      <c r="AT250" s="373"/>
      <c r="AU250" s="373"/>
      <c r="AV250" s="373"/>
      <c r="AW250" s="373"/>
      <c r="AX250" s="373"/>
      <c r="AY250" s="373"/>
      <c r="AZ250" s="373"/>
      <c r="BA250" s="373"/>
      <c r="BB250" s="373"/>
      <c r="BC250" s="374">
        <f t="shared" si="104"/>
        <v>0</v>
      </c>
      <c r="BD250" s="373"/>
      <c r="BE250" s="373"/>
      <c r="BF250" s="373"/>
      <c r="BG250" s="373"/>
      <c r="BH250" s="373"/>
      <c r="BI250" s="373"/>
      <c r="BJ250" s="373"/>
      <c r="BK250" s="373"/>
      <c r="BL250" s="373"/>
      <c r="BM250" s="373"/>
      <c r="BN250" s="373"/>
      <c r="BO250" s="373"/>
      <c r="BP250" s="373"/>
      <c r="BQ250" s="373"/>
      <c r="BR250" s="373"/>
      <c r="BS250" s="374">
        <f t="shared" si="92"/>
        <v>0</v>
      </c>
      <c r="BT250" s="374">
        <f t="shared" si="118"/>
        <v>0</v>
      </c>
      <c r="BU250" s="374">
        <f t="shared" si="117"/>
        <v>0</v>
      </c>
      <c r="BV250" s="374">
        <f t="shared" si="117"/>
        <v>0</v>
      </c>
      <c r="BW250" s="374">
        <f t="shared" si="117"/>
        <v>0</v>
      </c>
      <c r="BX250" s="374">
        <f t="shared" si="117"/>
        <v>0</v>
      </c>
      <c r="BY250" s="374">
        <f t="shared" si="117"/>
        <v>0</v>
      </c>
      <c r="BZ250" s="374">
        <f t="shared" si="117"/>
        <v>0</v>
      </c>
      <c r="CA250" s="374">
        <f t="shared" si="117"/>
        <v>0</v>
      </c>
      <c r="CB250" s="374">
        <f t="shared" si="117"/>
        <v>0</v>
      </c>
      <c r="CC250" s="374">
        <f t="shared" si="117"/>
        <v>0</v>
      </c>
      <c r="CD250" s="374">
        <f t="shared" si="117"/>
        <v>0</v>
      </c>
      <c r="CE250" s="374">
        <f t="shared" si="116"/>
        <v>0</v>
      </c>
      <c r="CF250" s="374">
        <f t="shared" si="116"/>
        <v>0</v>
      </c>
      <c r="CG250" s="374">
        <f t="shared" si="115"/>
        <v>0</v>
      </c>
      <c r="CH250" s="374">
        <f t="shared" si="115"/>
        <v>0</v>
      </c>
      <c r="CI250" s="374">
        <f t="shared" si="115"/>
        <v>0</v>
      </c>
      <c r="CJ250" s="368"/>
      <c r="CK250" s="368"/>
      <c r="CL250" s="373"/>
      <c r="CM250" s="375"/>
      <c r="CN250" s="371" t="s">
        <v>176</v>
      </c>
      <c r="CO250" s="373"/>
      <c r="CP250" s="373"/>
      <c r="CQ250" s="374">
        <f t="shared" si="93"/>
        <v>0</v>
      </c>
      <c r="CR250" s="373"/>
      <c r="CS250" s="373"/>
      <c r="CT250" s="374">
        <f t="shared" si="94"/>
        <v>0</v>
      </c>
      <c r="CU250" s="375"/>
      <c r="CV250" s="368"/>
      <c r="CW250" s="368"/>
      <c r="CX250" s="368"/>
      <c r="CY250" s="368"/>
      <c r="CZ250" s="368"/>
      <c r="DA250" s="368"/>
      <c r="DB250" s="368"/>
      <c r="DC250" s="368"/>
      <c r="DD250" s="368"/>
      <c r="DE250" s="368"/>
      <c r="DF250" s="368"/>
      <c r="DG250" s="375"/>
      <c r="DH250" s="371" t="s">
        <v>176</v>
      </c>
      <c r="DI250" s="373"/>
      <c r="DJ250" s="373"/>
      <c r="DK250" s="374">
        <f t="shared" si="114"/>
        <v>0</v>
      </c>
      <c r="DL250" s="373"/>
      <c r="DM250" s="373"/>
      <c r="DN250" s="374">
        <f t="shared" si="95"/>
        <v>0</v>
      </c>
      <c r="DO250" s="368"/>
      <c r="DP250" s="371" t="str">
        <f t="shared" si="105"/>
        <v/>
      </c>
      <c r="DQ250" s="374">
        <f t="shared" si="106"/>
        <v>0</v>
      </c>
      <c r="DR250" s="374">
        <f t="shared" si="96"/>
        <v>0</v>
      </c>
      <c r="DS250" s="374">
        <f t="shared" si="97"/>
        <v>0</v>
      </c>
      <c r="DT250" s="374">
        <f t="shared" si="107"/>
        <v>0</v>
      </c>
      <c r="DU250" s="374">
        <f t="shared" si="108"/>
        <v>0</v>
      </c>
      <c r="DV250" s="374">
        <f>Deduct_dependent * COUNTIFS(Part_8!$A:$A, $EV250)</f>
        <v>0</v>
      </c>
      <c r="DW250" s="374">
        <f t="shared" si="98"/>
        <v>0</v>
      </c>
      <c r="DX250" s="374">
        <f t="shared" si="99"/>
        <v>0</v>
      </c>
      <c r="DY250" s="374">
        <f t="shared" si="100"/>
        <v>0</v>
      </c>
      <c r="DZ250" s="374">
        <f t="shared" si="101"/>
        <v>0</v>
      </c>
      <c r="EA250" s="373"/>
      <c r="EB250" s="373"/>
      <c r="EC250" s="373"/>
      <c r="ED250" s="374" t="str">
        <f t="shared" si="109"/>
        <v/>
      </c>
      <c r="EE250" s="374"/>
      <c r="EF250" s="374" t="str">
        <f>IF(AND($AN250 = "", $AO250 = "", $AP250 = "", $AQ250 = "", $AR250 = "", $AS250 = "", $AT250 = "", $AU250 = "", $AV250 = "", $AW250 = "", $AX250 = "", $AY250 = "", $AZ250 = "", $BA250 = "", $BB250 = "",
$BD250= "", $BE250 = "", $BF250 = "", $BG250 = "", $BH250 = "", $BI250 = "", $BJ250 = "", $BK250 = "", $BL250 = "", $BM250 = "", $BN250 = "", $BO250 = "", $BP250 = "", $BQ250 = "", $BR250 = ""), "",
IF($DZ250 &lt;= Claim_for_Reimbursement_CAT!$F$24, Claim_for_Reimbursement_CAT!$H$24,
IF(AND($DZ250 &gt;= Claim_for_Reimbursement_CAT!$D$25, $DZ250 &lt;= Claim_for_Reimbursement_CAT!$F$25), Claim_for_Reimbursement_CAT!$H$25,
IF(AND($DZ250 &gt;= Claim_for_Reimbursement_CAT!$D$26, $DZ250 &lt;= Claim_for_Reimbursement_CAT!$F$26), Claim_for_Reimbursement_CAT!$H$26,
IF(AND($DZ250 &gt;= Claim_for_Reimbursement_CAT!$D$27, $DZ250 &lt;= Claim_for_Reimbursement_CAT!$F$27), Claim_for_Reimbursement_CAT!$H$27,
IF(AND($DZ250 &gt;= Claim_for_Reimbursement_CAT!$D$28, $DZ250 &lt;= Claim_for_Reimbursement_CAT!$F$28), Claim_for_Reimbursement_CAT!$H$28,
IF(AND($DZ250 &gt;= Claim_for_Reimbursement_CAT!$D$29, $DZ250 &lt;= Claim_for_Reimbursement_CAT!$F$29), Claim_for_Reimbursement_CAT!$H$29,
IF(AND($DZ250 &gt;= Claim_for_Reimbursement_CAT!$D$30, $DZ250 &lt;= Claim_for_Reimbursement_CAT!$F$30), Claim_for_Reimbursement_CAT!$H$30,
IF(AND($DZ250 &gt;= Claim_for_Reimbursement_CAT!$D$31, $DZ250 &lt;= Claim_for_Reimbursement_CAT!$F$31), Claim_for_Reimbursement_CAT!$H$31,
IF(AND($DZ250 &gt;= Claim_for_Reimbursement_CAT!$D$32, $DZ250 &lt;= Claim_for_Reimbursement_CAT!$F$32), Claim_for_Reimbursement_CAT!$H$32,
IF(AND($DZ250 &gt;= Claim_for_Reimbursement_CAT!$D$33, $DZ250 &lt;= Claim_for_Reimbursement_CAT!$F$33), Claim_for_Reimbursement_CAT!$H$33,
IF(AND($DZ250 &gt;= Claim_for_Reimbursement_CAT!$D$34, $DZ250 &lt;= Claim_for_Reimbursement_CAT!$F$34), Claim_for_Reimbursement_CAT!$H$34, Claim_for_Reimbursement_CAT!$H$35))))))))))))</f>
        <v/>
      </c>
      <c r="EG250" s="373"/>
      <c r="EH250" s="373"/>
      <c r="EI250" s="373"/>
      <c r="EJ250" s="373"/>
      <c r="EK250" s="373"/>
      <c r="EL250" s="368"/>
      <c r="EM250" s="373"/>
      <c r="EN250" s="373"/>
      <c r="ES250" s="376" t="str">
        <f t="shared" si="102"/>
        <v/>
      </c>
      <c r="ET250" s="377" t="str">
        <f t="shared" si="110"/>
        <v xml:space="preserve">    </v>
      </c>
      <c r="EU250" s="377" t="str">
        <f t="shared" si="111"/>
        <v/>
      </c>
      <c r="EV250" s="377" t="str">
        <f t="shared" si="112"/>
        <v xml:space="preserve">245   </v>
      </c>
      <c r="EW250" s="378" t="str">
        <f>IF($H250 = "", "",
IF(OR($H250 = Lists_and_controls!$AO$9, $H250 = Lists_and_controls!$AO$11, $H250 = Lists_and_controls!$AO$14, $H250 = Lists_and_controls!$AO$16), MAX(Day_30),
IF(OR($H250 = Lists_and_controls!$AO$6, $H250 = Lists_and_controls!$AO$8, $H250 = Lists_and_controls!$AO$10, $H250 = Lists_and_controls!$AO$12, $H250 = Lists_and_controls!$AO$13, $H250 = Lists_and_controls!$AO$15, $H250 = Lists_and_controls!$AO$17), MAX(Day_31),
IF($H250 = Lists_and_controls!$AO$7, IF(INDEX(Leap_Year_YN, MATCH($G250, Year_2, 0)) = 1, MAX(Day_Feb_LY), MAX(Day_Feb) )))))</f>
        <v/>
      </c>
      <c r="EX250" s="377" t="str">
        <f t="shared" si="113"/>
        <v xml:space="preserve">  </v>
      </c>
      <c r="EY250" s="378"/>
    </row>
    <row r="251" spans="1:155" s="321" customFormat="1" ht="14" hidden="1" x14ac:dyDescent="0.3">
      <c r="A251" s="367">
        <v>246</v>
      </c>
      <c r="B251" s="368"/>
      <c r="C251" s="368"/>
      <c r="D251" s="368"/>
      <c r="E251" s="368"/>
      <c r="F251" s="368"/>
      <c r="G251" s="368"/>
      <c r="H251" s="368"/>
      <c r="I251" s="368"/>
      <c r="J251" s="369" t="str">
        <f t="shared" si="90"/>
        <v/>
      </c>
      <c r="K251" s="370" t="str">
        <f t="shared" si="91"/>
        <v/>
      </c>
      <c r="L251" s="368"/>
      <c r="M251" s="368"/>
      <c r="N251" s="368"/>
      <c r="O251" s="368"/>
      <c r="P251" s="368"/>
      <c r="Q251" s="368"/>
      <c r="R251" s="368"/>
      <c r="S251" s="371" t="str">
        <f t="shared" si="103"/>
        <v/>
      </c>
      <c r="T251" s="368"/>
      <c r="U251" s="368"/>
      <c r="V251" s="372"/>
      <c r="W251" s="372"/>
      <c r="X251" s="368"/>
      <c r="Y251" s="372"/>
      <c r="Z251" s="368"/>
      <c r="AA251" s="368"/>
      <c r="AB251" s="368"/>
      <c r="AC251" s="368"/>
      <c r="AD251" s="368"/>
      <c r="AE251" s="368"/>
      <c r="AF251" s="368"/>
      <c r="AG251" s="368"/>
      <c r="AH251" s="368"/>
      <c r="AI251" s="368"/>
      <c r="AJ251" s="368"/>
      <c r="AK251" s="373"/>
      <c r="AL251" s="368"/>
      <c r="AM251" s="373"/>
      <c r="AN251" s="373"/>
      <c r="AO251" s="373"/>
      <c r="AP251" s="373"/>
      <c r="AQ251" s="373"/>
      <c r="AR251" s="373"/>
      <c r="AS251" s="373"/>
      <c r="AT251" s="373"/>
      <c r="AU251" s="373"/>
      <c r="AV251" s="373"/>
      <c r="AW251" s="373"/>
      <c r="AX251" s="373"/>
      <c r="AY251" s="373"/>
      <c r="AZ251" s="373"/>
      <c r="BA251" s="373"/>
      <c r="BB251" s="373"/>
      <c r="BC251" s="374">
        <f t="shared" si="104"/>
        <v>0</v>
      </c>
      <c r="BD251" s="373"/>
      <c r="BE251" s="373"/>
      <c r="BF251" s="373"/>
      <c r="BG251" s="373"/>
      <c r="BH251" s="373"/>
      <c r="BI251" s="373"/>
      <c r="BJ251" s="373"/>
      <c r="BK251" s="373"/>
      <c r="BL251" s="373"/>
      <c r="BM251" s="373"/>
      <c r="BN251" s="373"/>
      <c r="BO251" s="373"/>
      <c r="BP251" s="373"/>
      <c r="BQ251" s="373"/>
      <c r="BR251" s="373"/>
      <c r="BS251" s="374">
        <f t="shared" si="92"/>
        <v>0</v>
      </c>
      <c r="BT251" s="374">
        <f t="shared" si="118"/>
        <v>0</v>
      </c>
      <c r="BU251" s="374">
        <f t="shared" si="117"/>
        <v>0</v>
      </c>
      <c r="BV251" s="374">
        <f t="shared" si="117"/>
        <v>0</v>
      </c>
      <c r="BW251" s="374">
        <f t="shared" si="117"/>
        <v>0</v>
      </c>
      <c r="BX251" s="374">
        <f t="shared" si="117"/>
        <v>0</v>
      </c>
      <c r="BY251" s="374">
        <f t="shared" si="117"/>
        <v>0</v>
      </c>
      <c r="BZ251" s="374">
        <f t="shared" si="117"/>
        <v>0</v>
      </c>
      <c r="CA251" s="374">
        <f t="shared" si="117"/>
        <v>0</v>
      </c>
      <c r="CB251" s="374">
        <f t="shared" si="117"/>
        <v>0</v>
      </c>
      <c r="CC251" s="374">
        <f t="shared" si="117"/>
        <v>0</v>
      </c>
      <c r="CD251" s="374">
        <f t="shared" si="117"/>
        <v>0</v>
      </c>
      <c r="CE251" s="374">
        <f t="shared" si="116"/>
        <v>0</v>
      </c>
      <c r="CF251" s="374">
        <f t="shared" si="116"/>
        <v>0</v>
      </c>
      <c r="CG251" s="374">
        <f t="shared" si="115"/>
        <v>0</v>
      </c>
      <c r="CH251" s="374">
        <f t="shared" si="115"/>
        <v>0</v>
      </c>
      <c r="CI251" s="374">
        <f t="shared" si="115"/>
        <v>0</v>
      </c>
      <c r="CJ251" s="368"/>
      <c r="CK251" s="368"/>
      <c r="CL251" s="373"/>
      <c r="CM251" s="375"/>
      <c r="CN251" s="371" t="s">
        <v>176</v>
      </c>
      <c r="CO251" s="373"/>
      <c r="CP251" s="373"/>
      <c r="CQ251" s="374">
        <f t="shared" si="93"/>
        <v>0</v>
      </c>
      <c r="CR251" s="373"/>
      <c r="CS251" s="373"/>
      <c r="CT251" s="374">
        <f t="shared" si="94"/>
        <v>0</v>
      </c>
      <c r="CU251" s="375"/>
      <c r="CV251" s="368"/>
      <c r="CW251" s="368"/>
      <c r="CX251" s="368"/>
      <c r="CY251" s="368"/>
      <c r="CZ251" s="368"/>
      <c r="DA251" s="368"/>
      <c r="DB251" s="368"/>
      <c r="DC251" s="368"/>
      <c r="DD251" s="368"/>
      <c r="DE251" s="368"/>
      <c r="DF251" s="368"/>
      <c r="DG251" s="375"/>
      <c r="DH251" s="371" t="s">
        <v>176</v>
      </c>
      <c r="DI251" s="373"/>
      <c r="DJ251" s="373"/>
      <c r="DK251" s="374">
        <f t="shared" si="114"/>
        <v>0</v>
      </c>
      <c r="DL251" s="373"/>
      <c r="DM251" s="373"/>
      <c r="DN251" s="374">
        <f t="shared" si="95"/>
        <v>0</v>
      </c>
      <c r="DO251" s="368"/>
      <c r="DP251" s="371" t="str">
        <f t="shared" si="105"/>
        <v/>
      </c>
      <c r="DQ251" s="374">
        <f t="shared" si="106"/>
        <v>0</v>
      </c>
      <c r="DR251" s="374">
        <f t="shared" si="96"/>
        <v>0</v>
      </c>
      <c r="DS251" s="374">
        <f t="shared" si="97"/>
        <v>0</v>
      </c>
      <c r="DT251" s="374">
        <f t="shared" si="107"/>
        <v>0</v>
      </c>
      <c r="DU251" s="374">
        <f t="shared" si="108"/>
        <v>0</v>
      </c>
      <c r="DV251" s="374">
        <f>Deduct_dependent * COUNTIFS(Part_8!$A:$A, $EV251)</f>
        <v>0</v>
      </c>
      <c r="DW251" s="374">
        <f t="shared" si="98"/>
        <v>0</v>
      </c>
      <c r="DX251" s="374">
        <f t="shared" si="99"/>
        <v>0</v>
      </c>
      <c r="DY251" s="374">
        <f t="shared" si="100"/>
        <v>0</v>
      </c>
      <c r="DZ251" s="374">
        <f t="shared" si="101"/>
        <v>0</v>
      </c>
      <c r="EA251" s="373"/>
      <c r="EB251" s="373"/>
      <c r="EC251" s="373"/>
      <c r="ED251" s="374" t="str">
        <f t="shared" si="109"/>
        <v/>
      </c>
      <c r="EE251" s="374"/>
      <c r="EF251" s="374" t="str">
        <f>IF(AND($AN251 = "", $AO251 = "", $AP251 = "", $AQ251 = "", $AR251 = "", $AS251 = "", $AT251 = "", $AU251 = "", $AV251 = "", $AW251 = "", $AX251 = "", $AY251 = "", $AZ251 = "", $BA251 = "", $BB251 = "",
$BD251= "", $BE251 = "", $BF251 = "", $BG251 = "", $BH251 = "", $BI251 = "", $BJ251 = "", $BK251 = "", $BL251 = "", $BM251 = "", $BN251 = "", $BO251 = "", $BP251 = "", $BQ251 = "", $BR251 = ""), "",
IF($DZ251 &lt;= Claim_for_Reimbursement_CAT!$F$24, Claim_for_Reimbursement_CAT!$H$24,
IF(AND($DZ251 &gt;= Claim_for_Reimbursement_CAT!$D$25, $DZ251 &lt;= Claim_for_Reimbursement_CAT!$F$25), Claim_for_Reimbursement_CAT!$H$25,
IF(AND($DZ251 &gt;= Claim_for_Reimbursement_CAT!$D$26, $DZ251 &lt;= Claim_for_Reimbursement_CAT!$F$26), Claim_for_Reimbursement_CAT!$H$26,
IF(AND($DZ251 &gt;= Claim_for_Reimbursement_CAT!$D$27, $DZ251 &lt;= Claim_for_Reimbursement_CAT!$F$27), Claim_for_Reimbursement_CAT!$H$27,
IF(AND($DZ251 &gt;= Claim_for_Reimbursement_CAT!$D$28, $DZ251 &lt;= Claim_for_Reimbursement_CAT!$F$28), Claim_for_Reimbursement_CAT!$H$28,
IF(AND($DZ251 &gt;= Claim_for_Reimbursement_CAT!$D$29, $DZ251 &lt;= Claim_for_Reimbursement_CAT!$F$29), Claim_for_Reimbursement_CAT!$H$29,
IF(AND($DZ251 &gt;= Claim_for_Reimbursement_CAT!$D$30, $DZ251 &lt;= Claim_for_Reimbursement_CAT!$F$30), Claim_for_Reimbursement_CAT!$H$30,
IF(AND($DZ251 &gt;= Claim_for_Reimbursement_CAT!$D$31, $DZ251 &lt;= Claim_for_Reimbursement_CAT!$F$31), Claim_for_Reimbursement_CAT!$H$31,
IF(AND($DZ251 &gt;= Claim_for_Reimbursement_CAT!$D$32, $DZ251 &lt;= Claim_for_Reimbursement_CAT!$F$32), Claim_for_Reimbursement_CAT!$H$32,
IF(AND($DZ251 &gt;= Claim_for_Reimbursement_CAT!$D$33, $DZ251 &lt;= Claim_for_Reimbursement_CAT!$F$33), Claim_for_Reimbursement_CAT!$H$33,
IF(AND($DZ251 &gt;= Claim_for_Reimbursement_CAT!$D$34, $DZ251 &lt;= Claim_for_Reimbursement_CAT!$F$34), Claim_for_Reimbursement_CAT!$H$34, Claim_for_Reimbursement_CAT!$H$35))))))))))))</f>
        <v/>
      </c>
      <c r="EG251" s="373"/>
      <c r="EH251" s="373"/>
      <c r="EI251" s="373"/>
      <c r="EJ251" s="373"/>
      <c r="EK251" s="373"/>
      <c r="EL251" s="368"/>
      <c r="EM251" s="373"/>
      <c r="EN251" s="373"/>
      <c r="ES251" s="376" t="str">
        <f t="shared" si="102"/>
        <v/>
      </c>
      <c r="ET251" s="377" t="str">
        <f t="shared" si="110"/>
        <v xml:space="preserve">    </v>
      </c>
      <c r="EU251" s="377" t="str">
        <f t="shared" si="111"/>
        <v/>
      </c>
      <c r="EV251" s="377" t="str">
        <f t="shared" si="112"/>
        <v xml:space="preserve">246   </v>
      </c>
      <c r="EW251" s="378" t="str">
        <f>IF($H251 = "", "",
IF(OR($H251 = Lists_and_controls!$AO$9, $H251 = Lists_and_controls!$AO$11, $H251 = Lists_and_controls!$AO$14, $H251 = Lists_and_controls!$AO$16), MAX(Day_30),
IF(OR($H251 = Lists_and_controls!$AO$6, $H251 = Lists_and_controls!$AO$8, $H251 = Lists_and_controls!$AO$10, $H251 = Lists_and_controls!$AO$12, $H251 = Lists_and_controls!$AO$13, $H251 = Lists_and_controls!$AO$15, $H251 = Lists_and_controls!$AO$17), MAX(Day_31),
IF($H251 = Lists_and_controls!$AO$7, IF(INDEX(Leap_Year_YN, MATCH($G251, Year_2, 0)) = 1, MAX(Day_Feb_LY), MAX(Day_Feb) )))))</f>
        <v/>
      </c>
      <c r="EX251" s="377" t="str">
        <f t="shared" si="113"/>
        <v xml:space="preserve">  </v>
      </c>
      <c r="EY251" s="378"/>
    </row>
    <row r="252" spans="1:155" s="321" customFormat="1" ht="14" hidden="1" x14ac:dyDescent="0.3">
      <c r="A252" s="367">
        <v>247</v>
      </c>
      <c r="B252" s="368"/>
      <c r="C252" s="368"/>
      <c r="D252" s="368"/>
      <c r="E252" s="368"/>
      <c r="F252" s="368"/>
      <c r="G252" s="368"/>
      <c r="H252" s="368"/>
      <c r="I252" s="368"/>
      <c r="J252" s="369" t="str">
        <f t="shared" si="90"/>
        <v/>
      </c>
      <c r="K252" s="370" t="str">
        <f t="shared" si="91"/>
        <v/>
      </c>
      <c r="L252" s="368"/>
      <c r="M252" s="368"/>
      <c r="N252" s="368"/>
      <c r="O252" s="368"/>
      <c r="P252" s="368"/>
      <c r="Q252" s="368"/>
      <c r="R252" s="368"/>
      <c r="S252" s="371" t="str">
        <f t="shared" si="103"/>
        <v/>
      </c>
      <c r="T252" s="368"/>
      <c r="U252" s="368"/>
      <c r="V252" s="372"/>
      <c r="W252" s="372"/>
      <c r="X252" s="368"/>
      <c r="Y252" s="372"/>
      <c r="Z252" s="368"/>
      <c r="AA252" s="368"/>
      <c r="AB252" s="368"/>
      <c r="AC252" s="368"/>
      <c r="AD252" s="368"/>
      <c r="AE252" s="368"/>
      <c r="AF252" s="368"/>
      <c r="AG252" s="368"/>
      <c r="AH252" s="368"/>
      <c r="AI252" s="368"/>
      <c r="AJ252" s="368"/>
      <c r="AK252" s="373"/>
      <c r="AL252" s="368"/>
      <c r="AM252" s="373"/>
      <c r="AN252" s="373"/>
      <c r="AO252" s="373"/>
      <c r="AP252" s="373"/>
      <c r="AQ252" s="373"/>
      <c r="AR252" s="373"/>
      <c r="AS252" s="373"/>
      <c r="AT252" s="373"/>
      <c r="AU252" s="373"/>
      <c r="AV252" s="373"/>
      <c r="AW252" s="373"/>
      <c r="AX252" s="373"/>
      <c r="AY252" s="373"/>
      <c r="AZ252" s="373"/>
      <c r="BA252" s="373"/>
      <c r="BB252" s="373"/>
      <c r="BC252" s="374">
        <f t="shared" si="104"/>
        <v>0</v>
      </c>
      <c r="BD252" s="373"/>
      <c r="BE252" s="373"/>
      <c r="BF252" s="373"/>
      <c r="BG252" s="373"/>
      <c r="BH252" s="373"/>
      <c r="BI252" s="373"/>
      <c r="BJ252" s="373"/>
      <c r="BK252" s="373"/>
      <c r="BL252" s="373"/>
      <c r="BM252" s="373"/>
      <c r="BN252" s="373"/>
      <c r="BO252" s="373"/>
      <c r="BP252" s="373"/>
      <c r="BQ252" s="373"/>
      <c r="BR252" s="373"/>
      <c r="BS252" s="374">
        <f t="shared" si="92"/>
        <v>0</v>
      </c>
      <c r="BT252" s="374">
        <f t="shared" si="118"/>
        <v>0</v>
      </c>
      <c r="BU252" s="374">
        <f t="shared" si="117"/>
        <v>0</v>
      </c>
      <c r="BV252" s="374">
        <f t="shared" si="117"/>
        <v>0</v>
      </c>
      <c r="BW252" s="374">
        <f t="shared" si="117"/>
        <v>0</v>
      </c>
      <c r="BX252" s="374">
        <f t="shared" si="117"/>
        <v>0</v>
      </c>
      <c r="BY252" s="374">
        <f t="shared" si="117"/>
        <v>0</v>
      </c>
      <c r="BZ252" s="374">
        <f t="shared" si="117"/>
        <v>0</v>
      </c>
      <c r="CA252" s="374">
        <f t="shared" si="117"/>
        <v>0</v>
      </c>
      <c r="CB252" s="374">
        <f t="shared" si="117"/>
        <v>0</v>
      </c>
      <c r="CC252" s="374">
        <f t="shared" si="117"/>
        <v>0</v>
      </c>
      <c r="CD252" s="374">
        <f t="shared" si="117"/>
        <v>0</v>
      </c>
      <c r="CE252" s="374">
        <f t="shared" si="116"/>
        <v>0</v>
      </c>
      <c r="CF252" s="374">
        <f t="shared" si="116"/>
        <v>0</v>
      </c>
      <c r="CG252" s="374">
        <f t="shared" si="115"/>
        <v>0</v>
      </c>
      <c r="CH252" s="374">
        <f t="shared" si="115"/>
        <v>0</v>
      </c>
      <c r="CI252" s="374">
        <f t="shared" si="115"/>
        <v>0</v>
      </c>
      <c r="CJ252" s="368"/>
      <c r="CK252" s="368"/>
      <c r="CL252" s="373"/>
      <c r="CM252" s="375"/>
      <c r="CN252" s="371" t="s">
        <v>176</v>
      </c>
      <c r="CO252" s="373"/>
      <c r="CP252" s="373"/>
      <c r="CQ252" s="374">
        <f t="shared" si="93"/>
        <v>0</v>
      </c>
      <c r="CR252" s="373"/>
      <c r="CS252" s="373"/>
      <c r="CT252" s="374">
        <f t="shared" si="94"/>
        <v>0</v>
      </c>
      <c r="CU252" s="375"/>
      <c r="CV252" s="368"/>
      <c r="CW252" s="368"/>
      <c r="CX252" s="368"/>
      <c r="CY252" s="368"/>
      <c r="CZ252" s="368"/>
      <c r="DA252" s="368"/>
      <c r="DB252" s="368"/>
      <c r="DC252" s="368"/>
      <c r="DD252" s="368"/>
      <c r="DE252" s="368"/>
      <c r="DF252" s="368"/>
      <c r="DG252" s="375"/>
      <c r="DH252" s="371" t="s">
        <v>176</v>
      </c>
      <c r="DI252" s="373"/>
      <c r="DJ252" s="373"/>
      <c r="DK252" s="374">
        <f t="shared" si="114"/>
        <v>0</v>
      </c>
      <c r="DL252" s="373"/>
      <c r="DM252" s="373"/>
      <c r="DN252" s="374">
        <f t="shared" si="95"/>
        <v>0</v>
      </c>
      <c r="DO252" s="368"/>
      <c r="DP252" s="371" t="str">
        <f t="shared" si="105"/>
        <v/>
      </c>
      <c r="DQ252" s="374">
        <f t="shared" si="106"/>
        <v>0</v>
      </c>
      <c r="DR252" s="374">
        <f t="shared" si="96"/>
        <v>0</v>
      </c>
      <c r="DS252" s="374">
        <f t="shared" si="97"/>
        <v>0</v>
      </c>
      <c r="DT252" s="374">
        <f t="shared" si="107"/>
        <v>0</v>
      </c>
      <c r="DU252" s="374">
        <f t="shared" si="108"/>
        <v>0</v>
      </c>
      <c r="DV252" s="374">
        <f>Deduct_dependent * COUNTIFS(Part_8!$A:$A, $EV252)</f>
        <v>0</v>
      </c>
      <c r="DW252" s="374">
        <f t="shared" si="98"/>
        <v>0</v>
      </c>
      <c r="DX252" s="374">
        <f t="shared" si="99"/>
        <v>0</v>
      </c>
      <c r="DY252" s="374">
        <f t="shared" si="100"/>
        <v>0</v>
      </c>
      <c r="DZ252" s="374">
        <f t="shared" si="101"/>
        <v>0</v>
      </c>
      <c r="EA252" s="373"/>
      <c r="EB252" s="373"/>
      <c r="EC252" s="373"/>
      <c r="ED252" s="374" t="str">
        <f t="shared" si="109"/>
        <v/>
      </c>
      <c r="EE252" s="374"/>
      <c r="EF252" s="374" t="str">
        <f>IF(AND($AN252 = "", $AO252 = "", $AP252 = "", $AQ252 = "", $AR252 = "", $AS252 = "", $AT252 = "", $AU252 = "", $AV252 = "", $AW252 = "", $AX252 = "", $AY252 = "", $AZ252 = "", $BA252 = "", $BB252 = "",
$BD252= "", $BE252 = "", $BF252 = "", $BG252 = "", $BH252 = "", $BI252 = "", $BJ252 = "", $BK252 = "", $BL252 = "", $BM252 = "", $BN252 = "", $BO252 = "", $BP252 = "", $BQ252 = "", $BR252 = ""), "",
IF($DZ252 &lt;= Claim_for_Reimbursement_CAT!$F$24, Claim_for_Reimbursement_CAT!$H$24,
IF(AND($DZ252 &gt;= Claim_for_Reimbursement_CAT!$D$25, $DZ252 &lt;= Claim_for_Reimbursement_CAT!$F$25), Claim_for_Reimbursement_CAT!$H$25,
IF(AND($DZ252 &gt;= Claim_for_Reimbursement_CAT!$D$26, $DZ252 &lt;= Claim_for_Reimbursement_CAT!$F$26), Claim_for_Reimbursement_CAT!$H$26,
IF(AND($DZ252 &gt;= Claim_for_Reimbursement_CAT!$D$27, $DZ252 &lt;= Claim_for_Reimbursement_CAT!$F$27), Claim_for_Reimbursement_CAT!$H$27,
IF(AND($DZ252 &gt;= Claim_for_Reimbursement_CAT!$D$28, $DZ252 &lt;= Claim_for_Reimbursement_CAT!$F$28), Claim_for_Reimbursement_CAT!$H$28,
IF(AND($DZ252 &gt;= Claim_for_Reimbursement_CAT!$D$29, $DZ252 &lt;= Claim_for_Reimbursement_CAT!$F$29), Claim_for_Reimbursement_CAT!$H$29,
IF(AND($DZ252 &gt;= Claim_for_Reimbursement_CAT!$D$30, $DZ252 &lt;= Claim_for_Reimbursement_CAT!$F$30), Claim_for_Reimbursement_CAT!$H$30,
IF(AND($DZ252 &gt;= Claim_for_Reimbursement_CAT!$D$31, $DZ252 &lt;= Claim_for_Reimbursement_CAT!$F$31), Claim_for_Reimbursement_CAT!$H$31,
IF(AND($DZ252 &gt;= Claim_for_Reimbursement_CAT!$D$32, $DZ252 &lt;= Claim_for_Reimbursement_CAT!$F$32), Claim_for_Reimbursement_CAT!$H$32,
IF(AND($DZ252 &gt;= Claim_for_Reimbursement_CAT!$D$33, $DZ252 &lt;= Claim_for_Reimbursement_CAT!$F$33), Claim_for_Reimbursement_CAT!$H$33,
IF(AND($DZ252 &gt;= Claim_for_Reimbursement_CAT!$D$34, $DZ252 &lt;= Claim_for_Reimbursement_CAT!$F$34), Claim_for_Reimbursement_CAT!$H$34, Claim_for_Reimbursement_CAT!$H$35))))))))))))</f>
        <v/>
      </c>
      <c r="EG252" s="373"/>
      <c r="EH252" s="373"/>
      <c r="EI252" s="373"/>
      <c r="EJ252" s="373"/>
      <c r="EK252" s="373"/>
      <c r="EL252" s="368"/>
      <c r="EM252" s="373"/>
      <c r="EN252" s="373"/>
      <c r="ES252" s="376" t="str">
        <f t="shared" si="102"/>
        <v/>
      </c>
      <c r="ET252" s="377" t="str">
        <f t="shared" si="110"/>
        <v xml:space="preserve">    </v>
      </c>
      <c r="EU252" s="377" t="str">
        <f t="shared" si="111"/>
        <v/>
      </c>
      <c r="EV252" s="377" t="str">
        <f t="shared" si="112"/>
        <v xml:space="preserve">247   </v>
      </c>
      <c r="EW252" s="378" t="str">
        <f>IF($H252 = "", "",
IF(OR($H252 = Lists_and_controls!$AO$9, $H252 = Lists_and_controls!$AO$11, $H252 = Lists_and_controls!$AO$14, $H252 = Lists_and_controls!$AO$16), MAX(Day_30),
IF(OR($H252 = Lists_and_controls!$AO$6, $H252 = Lists_and_controls!$AO$8, $H252 = Lists_and_controls!$AO$10, $H252 = Lists_and_controls!$AO$12, $H252 = Lists_and_controls!$AO$13, $H252 = Lists_and_controls!$AO$15, $H252 = Lists_and_controls!$AO$17), MAX(Day_31),
IF($H252 = Lists_and_controls!$AO$7, IF(INDEX(Leap_Year_YN, MATCH($G252, Year_2, 0)) = 1, MAX(Day_Feb_LY), MAX(Day_Feb) )))))</f>
        <v/>
      </c>
      <c r="EX252" s="377" t="str">
        <f t="shared" si="113"/>
        <v xml:space="preserve">  </v>
      </c>
      <c r="EY252" s="378"/>
    </row>
    <row r="253" spans="1:155" s="321" customFormat="1" ht="14" hidden="1" x14ac:dyDescent="0.3">
      <c r="A253" s="367">
        <v>248</v>
      </c>
      <c r="B253" s="368"/>
      <c r="C253" s="368"/>
      <c r="D253" s="368"/>
      <c r="E253" s="368"/>
      <c r="F253" s="368"/>
      <c r="G253" s="368"/>
      <c r="H253" s="368"/>
      <c r="I253" s="368"/>
      <c r="J253" s="369" t="str">
        <f t="shared" si="90"/>
        <v/>
      </c>
      <c r="K253" s="370" t="str">
        <f t="shared" si="91"/>
        <v/>
      </c>
      <c r="L253" s="368"/>
      <c r="M253" s="368"/>
      <c r="N253" s="368"/>
      <c r="O253" s="368"/>
      <c r="P253" s="368"/>
      <c r="Q253" s="368"/>
      <c r="R253" s="368"/>
      <c r="S253" s="371" t="str">
        <f t="shared" si="103"/>
        <v/>
      </c>
      <c r="T253" s="368"/>
      <c r="U253" s="368"/>
      <c r="V253" s="372"/>
      <c r="W253" s="372"/>
      <c r="X253" s="368"/>
      <c r="Y253" s="372"/>
      <c r="Z253" s="368"/>
      <c r="AA253" s="368"/>
      <c r="AB253" s="368"/>
      <c r="AC253" s="368"/>
      <c r="AD253" s="368"/>
      <c r="AE253" s="368"/>
      <c r="AF253" s="368"/>
      <c r="AG253" s="368"/>
      <c r="AH253" s="368"/>
      <c r="AI253" s="368"/>
      <c r="AJ253" s="368"/>
      <c r="AK253" s="373"/>
      <c r="AL253" s="368"/>
      <c r="AM253" s="373"/>
      <c r="AN253" s="373"/>
      <c r="AO253" s="373"/>
      <c r="AP253" s="373"/>
      <c r="AQ253" s="373"/>
      <c r="AR253" s="373"/>
      <c r="AS253" s="373"/>
      <c r="AT253" s="373"/>
      <c r="AU253" s="373"/>
      <c r="AV253" s="373"/>
      <c r="AW253" s="373"/>
      <c r="AX253" s="373"/>
      <c r="AY253" s="373"/>
      <c r="AZ253" s="373"/>
      <c r="BA253" s="373"/>
      <c r="BB253" s="373"/>
      <c r="BC253" s="374">
        <f t="shared" si="104"/>
        <v>0</v>
      </c>
      <c r="BD253" s="373"/>
      <c r="BE253" s="373"/>
      <c r="BF253" s="373"/>
      <c r="BG253" s="373"/>
      <c r="BH253" s="373"/>
      <c r="BI253" s="373"/>
      <c r="BJ253" s="373"/>
      <c r="BK253" s="373"/>
      <c r="BL253" s="373"/>
      <c r="BM253" s="373"/>
      <c r="BN253" s="373"/>
      <c r="BO253" s="373"/>
      <c r="BP253" s="373"/>
      <c r="BQ253" s="373"/>
      <c r="BR253" s="373"/>
      <c r="BS253" s="374">
        <f t="shared" si="92"/>
        <v>0</v>
      </c>
      <c r="BT253" s="374">
        <f t="shared" si="118"/>
        <v>0</v>
      </c>
      <c r="BU253" s="374">
        <f t="shared" si="117"/>
        <v>0</v>
      </c>
      <c r="BV253" s="374">
        <f t="shared" si="117"/>
        <v>0</v>
      </c>
      <c r="BW253" s="374">
        <f t="shared" si="117"/>
        <v>0</v>
      </c>
      <c r="BX253" s="374">
        <f t="shared" si="117"/>
        <v>0</v>
      </c>
      <c r="BY253" s="374">
        <f t="shared" si="117"/>
        <v>0</v>
      </c>
      <c r="BZ253" s="374">
        <f t="shared" si="117"/>
        <v>0</v>
      </c>
      <c r="CA253" s="374">
        <f t="shared" si="117"/>
        <v>0</v>
      </c>
      <c r="CB253" s="374">
        <f t="shared" si="117"/>
        <v>0</v>
      </c>
      <c r="CC253" s="374">
        <f t="shared" si="117"/>
        <v>0</v>
      </c>
      <c r="CD253" s="374">
        <f t="shared" si="117"/>
        <v>0</v>
      </c>
      <c r="CE253" s="374">
        <f t="shared" si="116"/>
        <v>0</v>
      </c>
      <c r="CF253" s="374">
        <f t="shared" si="116"/>
        <v>0</v>
      </c>
      <c r="CG253" s="374">
        <f t="shared" si="115"/>
        <v>0</v>
      </c>
      <c r="CH253" s="374">
        <f t="shared" si="115"/>
        <v>0</v>
      </c>
      <c r="CI253" s="374">
        <f t="shared" si="115"/>
        <v>0</v>
      </c>
      <c r="CJ253" s="368"/>
      <c r="CK253" s="368"/>
      <c r="CL253" s="373"/>
      <c r="CM253" s="375"/>
      <c r="CN253" s="371" t="s">
        <v>176</v>
      </c>
      <c r="CO253" s="373"/>
      <c r="CP253" s="373"/>
      <c r="CQ253" s="374">
        <f t="shared" si="93"/>
        <v>0</v>
      </c>
      <c r="CR253" s="373"/>
      <c r="CS253" s="373"/>
      <c r="CT253" s="374">
        <f t="shared" si="94"/>
        <v>0</v>
      </c>
      <c r="CU253" s="375"/>
      <c r="CV253" s="368"/>
      <c r="CW253" s="368"/>
      <c r="CX253" s="368"/>
      <c r="CY253" s="368"/>
      <c r="CZ253" s="368"/>
      <c r="DA253" s="368"/>
      <c r="DB253" s="368"/>
      <c r="DC253" s="368"/>
      <c r="DD253" s="368"/>
      <c r="DE253" s="368"/>
      <c r="DF253" s="368"/>
      <c r="DG253" s="375"/>
      <c r="DH253" s="371" t="s">
        <v>176</v>
      </c>
      <c r="DI253" s="373"/>
      <c r="DJ253" s="373"/>
      <c r="DK253" s="374">
        <f t="shared" si="114"/>
        <v>0</v>
      </c>
      <c r="DL253" s="373"/>
      <c r="DM253" s="373"/>
      <c r="DN253" s="374">
        <f t="shared" si="95"/>
        <v>0</v>
      </c>
      <c r="DO253" s="368"/>
      <c r="DP253" s="371" t="str">
        <f t="shared" si="105"/>
        <v/>
      </c>
      <c r="DQ253" s="374">
        <f t="shared" si="106"/>
        <v>0</v>
      </c>
      <c r="DR253" s="374">
        <f t="shared" si="96"/>
        <v>0</v>
      </c>
      <c r="DS253" s="374">
        <f t="shared" si="97"/>
        <v>0</v>
      </c>
      <c r="DT253" s="374">
        <f t="shared" si="107"/>
        <v>0</v>
      </c>
      <c r="DU253" s="374">
        <f t="shared" si="108"/>
        <v>0</v>
      </c>
      <c r="DV253" s="374">
        <f>Deduct_dependent * COUNTIFS(Part_8!$A:$A, $EV253)</f>
        <v>0</v>
      </c>
      <c r="DW253" s="374">
        <f t="shared" si="98"/>
        <v>0</v>
      </c>
      <c r="DX253" s="374">
        <f t="shared" si="99"/>
        <v>0</v>
      </c>
      <c r="DY253" s="374">
        <f t="shared" si="100"/>
        <v>0</v>
      </c>
      <c r="DZ253" s="374">
        <f t="shared" si="101"/>
        <v>0</v>
      </c>
      <c r="EA253" s="373"/>
      <c r="EB253" s="373"/>
      <c r="EC253" s="373"/>
      <c r="ED253" s="374" t="str">
        <f t="shared" si="109"/>
        <v/>
      </c>
      <c r="EE253" s="374"/>
      <c r="EF253" s="374" t="str">
        <f>IF(AND($AN253 = "", $AO253 = "", $AP253 = "", $AQ253 = "", $AR253 = "", $AS253 = "", $AT253 = "", $AU253 = "", $AV253 = "", $AW253 = "", $AX253 = "", $AY253 = "", $AZ253 = "", $BA253 = "", $BB253 = "",
$BD253= "", $BE253 = "", $BF253 = "", $BG253 = "", $BH253 = "", $BI253 = "", $BJ253 = "", $BK253 = "", $BL253 = "", $BM253 = "", $BN253 = "", $BO253 = "", $BP253 = "", $BQ253 = "", $BR253 = ""), "",
IF($DZ253 &lt;= Claim_for_Reimbursement_CAT!$F$24, Claim_for_Reimbursement_CAT!$H$24,
IF(AND($DZ253 &gt;= Claim_for_Reimbursement_CAT!$D$25, $DZ253 &lt;= Claim_for_Reimbursement_CAT!$F$25), Claim_for_Reimbursement_CAT!$H$25,
IF(AND($DZ253 &gt;= Claim_for_Reimbursement_CAT!$D$26, $DZ253 &lt;= Claim_for_Reimbursement_CAT!$F$26), Claim_for_Reimbursement_CAT!$H$26,
IF(AND($DZ253 &gt;= Claim_for_Reimbursement_CAT!$D$27, $DZ253 &lt;= Claim_for_Reimbursement_CAT!$F$27), Claim_for_Reimbursement_CAT!$H$27,
IF(AND($DZ253 &gt;= Claim_for_Reimbursement_CAT!$D$28, $DZ253 &lt;= Claim_for_Reimbursement_CAT!$F$28), Claim_for_Reimbursement_CAT!$H$28,
IF(AND($DZ253 &gt;= Claim_for_Reimbursement_CAT!$D$29, $DZ253 &lt;= Claim_for_Reimbursement_CAT!$F$29), Claim_for_Reimbursement_CAT!$H$29,
IF(AND($DZ253 &gt;= Claim_for_Reimbursement_CAT!$D$30, $DZ253 &lt;= Claim_for_Reimbursement_CAT!$F$30), Claim_for_Reimbursement_CAT!$H$30,
IF(AND($DZ253 &gt;= Claim_for_Reimbursement_CAT!$D$31, $DZ253 &lt;= Claim_for_Reimbursement_CAT!$F$31), Claim_for_Reimbursement_CAT!$H$31,
IF(AND($DZ253 &gt;= Claim_for_Reimbursement_CAT!$D$32, $DZ253 &lt;= Claim_for_Reimbursement_CAT!$F$32), Claim_for_Reimbursement_CAT!$H$32,
IF(AND($DZ253 &gt;= Claim_for_Reimbursement_CAT!$D$33, $DZ253 &lt;= Claim_for_Reimbursement_CAT!$F$33), Claim_for_Reimbursement_CAT!$H$33,
IF(AND($DZ253 &gt;= Claim_for_Reimbursement_CAT!$D$34, $DZ253 &lt;= Claim_for_Reimbursement_CAT!$F$34), Claim_for_Reimbursement_CAT!$H$34, Claim_for_Reimbursement_CAT!$H$35))))))))))))</f>
        <v/>
      </c>
      <c r="EG253" s="373"/>
      <c r="EH253" s="373"/>
      <c r="EI253" s="373"/>
      <c r="EJ253" s="373"/>
      <c r="EK253" s="373"/>
      <c r="EL253" s="368"/>
      <c r="EM253" s="373"/>
      <c r="EN253" s="373"/>
      <c r="ES253" s="376" t="str">
        <f t="shared" si="102"/>
        <v/>
      </c>
      <c r="ET253" s="377" t="str">
        <f t="shared" si="110"/>
        <v xml:space="preserve">    </v>
      </c>
      <c r="EU253" s="377" t="str">
        <f t="shared" si="111"/>
        <v/>
      </c>
      <c r="EV253" s="377" t="str">
        <f t="shared" si="112"/>
        <v xml:space="preserve">248   </v>
      </c>
      <c r="EW253" s="378" t="str">
        <f>IF($H253 = "", "",
IF(OR($H253 = Lists_and_controls!$AO$9, $H253 = Lists_and_controls!$AO$11, $H253 = Lists_and_controls!$AO$14, $H253 = Lists_and_controls!$AO$16), MAX(Day_30),
IF(OR($H253 = Lists_and_controls!$AO$6, $H253 = Lists_and_controls!$AO$8, $H253 = Lists_and_controls!$AO$10, $H253 = Lists_and_controls!$AO$12, $H253 = Lists_and_controls!$AO$13, $H253 = Lists_and_controls!$AO$15, $H253 = Lists_and_controls!$AO$17), MAX(Day_31),
IF($H253 = Lists_and_controls!$AO$7, IF(INDEX(Leap_Year_YN, MATCH($G253, Year_2, 0)) = 1, MAX(Day_Feb_LY), MAX(Day_Feb) )))))</f>
        <v/>
      </c>
      <c r="EX253" s="377" t="str">
        <f t="shared" si="113"/>
        <v xml:space="preserve">  </v>
      </c>
      <c r="EY253" s="378"/>
    </row>
    <row r="254" spans="1:155" s="321" customFormat="1" ht="14" hidden="1" x14ac:dyDescent="0.3">
      <c r="A254" s="367">
        <v>249</v>
      </c>
      <c r="B254" s="368"/>
      <c r="C254" s="368"/>
      <c r="D254" s="368"/>
      <c r="E254" s="368"/>
      <c r="F254" s="368"/>
      <c r="G254" s="368"/>
      <c r="H254" s="368"/>
      <c r="I254" s="368"/>
      <c r="J254" s="369" t="str">
        <f t="shared" si="90"/>
        <v/>
      </c>
      <c r="K254" s="370" t="str">
        <f t="shared" si="91"/>
        <v/>
      </c>
      <c r="L254" s="368"/>
      <c r="M254" s="368"/>
      <c r="N254" s="368"/>
      <c r="O254" s="368"/>
      <c r="P254" s="368"/>
      <c r="Q254" s="368"/>
      <c r="R254" s="368"/>
      <c r="S254" s="371" t="str">
        <f t="shared" si="103"/>
        <v/>
      </c>
      <c r="T254" s="368"/>
      <c r="U254" s="368"/>
      <c r="V254" s="372"/>
      <c r="W254" s="372"/>
      <c r="X254" s="368"/>
      <c r="Y254" s="372"/>
      <c r="Z254" s="368"/>
      <c r="AA254" s="368"/>
      <c r="AB254" s="368"/>
      <c r="AC254" s="368"/>
      <c r="AD254" s="368"/>
      <c r="AE254" s="368"/>
      <c r="AF254" s="368"/>
      <c r="AG254" s="368"/>
      <c r="AH254" s="368"/>
      <c r="AI254" s="368"/>
      <c r="AJ254" s="368"/>
      <c r="AK254" s="373"/>
      <c r="AL254" s="368"/>
      <c r="AM254" s="373"/>
      <c r="AN254" s="373"/>
      <c r="AO254" s="373"/>
      <c r="AP254" s="373"/>
      <c r="AQ254" s="373"/>
      <c r="AR254" s="373"/>
      <c r="AS254" s="373"/>
      <c r="AT254" s="373"/>
      <c r="AU254" s="373"/>
      <c r="AV254" s="373"/>
      <c r="AW254" s="373"/>
      <c r="AX254" s="373"/>
      <c r="AY254" s="373"/>
      <c r="AZ254" s="373"/>
      <c r="BA254" s="373"/>
      <c r="BB254" s="373"/>
      <c r="BC254" s="374">
        <f t="shared" si="104"/>
        <v>0</v>
      </c>
      <c r="BD254" s="373"/>
      <c r="BE254" s="373"/>
      <c r="BF254" s="373"/>
      <c r="BG254" s="373"/>
      <c r="BH254" s="373"/>
      <c r="BI254" s="373"/>
      <c r="BJ254" s="373"/>
      <c r="BK254" s="373"/>
      <c r="BL254" s="373"/>
      <c r="BM254" s="373"/>
      <c r="BN254" s="373"/>
      <c r="BO254" s="373"/>
      <c r="BP254" s="373"/>
      <c r="BQ254" s="373"/>
      <c r="BR254" s="373"/>
      <c r="BS254" s="374">
        <f t="shared" si="92"/>
        <v>0</v>
      </c>
      <c r="BT254" s="374">
        <f t="shared" si="118"/>
        <v>0</v>
      </c>
      <c r="BU254" s="374">
        <f t="shared" si="117"/>
        <v>0</v>
      </c>
      <c r="BV254" s="374">
        <f t="shared" si="117"/>
        <v>0</v>
      </c>
      <c r="BW254" s="374">
        <f t="shared" si="117"/>
        <v>0</v>
      </c>
      <c r="BX254" s="374">
        <f t="shared" si="117"/>
        <v>0</v>
      </c>
      <c r="BY254" s="374">
        <f t="shared" si="117"/>
        <v>0</v>
      </c>
      <c r="BZ254" s="374">
        <f t="shared" si="117"/>
        <v>0</v>
      </c>
      <c r="CA254" s="374">
        <f t="shared" si="117"/>
        <v>0</v>
      </c>
      <c r="CB254" s="374">
        <f t="shared" si="117"/>
        <v>0</v>
      </c>
      <c r="CC254" s="374">
        <f t="shared" si="117"/>
        <v>0</v>
      </c>
      <c r="CD254" s="374">
        <f t="shared" si="117"/>
        <v>0</v>
      </c>
      <c r="CE254" s="374">
        <f t="shared" si="116"/>
        <v>0</v>
      </c>
      <c r="CF254" s="374">
        <f t="shared" si="116"/>
        <v>0</v>
      </c>
      <c r="CG254" s="374">
        <f t="shared" si="115"/>
        <v>0</v>
      </c>
      <c r="CH254" s="374">
        <f t="shared" si="115"/>
        <v>0</v>
      </c>
      <c r="CI254" s="374">
        <f t="shared" si="115"/>
        <v>0</v>
      </c>
      <c r="CJ254" s="368"/>
      <c r="CK254" s="368"/>
      <c r="CL254" s="373"/>
      <c r="CM254" s="375"/>
      <c r="CN254" s="371" t="s">
        <v>176</v>
      </c>
      <c r="CO254" s="373"/>
      <c r="CP254" s="373"/>
      <c r="CQ254" s="374">
        <f t="shared" si="93"/>
        <v>0</v>
      </c>
      <c r="CR254" s="373"/>
      <c r="CS254" s="373"/>
      <c r="CT254" s="374">
        <f t="shared" si="94"/>
        <v>0</v>
      </c>
      <c r="CU254" s="375"/>
      <c r="CV254" s="368"/>
      <c r="CW254" s="368"/>
      <c r="CX254" s="368"/>
      <c r="CY254" s="368"/>
      <c r="CZ254" s="368"/>
      <c r="DA254" s="368"/>
      <c r="DB254" s="368"/>
      <c r="DC254" s="368"/>
      <c r="DD254" s="368"/>
      <c r="DE254" s="368"/>
      <c r="DF254" s="368"/>
      <c r="DG254" s="375"/>
      <c r="DH254" s="371" t="s">
        <v>176</v>
      </c>
      <c r="DI254" s="373"/>
      <c r="DJ254" s="373"/>
      <c r="DK254" s="374">
        <f t="shared" si="114"/>
        <v>0</v>
      </c>
      <c r="DL254" s="373"/>
      <c r="DM254" s="373"/>
      <c r="DN254" s="374">
        <f t="shared" si="95"/>
        <v>0</v>
      </c>
      <c r="DO254" s="368"/>
      <c r="DP254" s="371" t="str">
        <f t="shared" si="105"/>
        <v/>
      </c>
      <c r="DQ254" s="374">
        <f t="shared" si="106"/>
        <v>0</v>
      </c>
      <c r="DR254" s="374">
        <f t="shared" si="96"/>
        <v>0</v>
      </c>
      <c r="DS254" s="374">
        <f t="shared" si="97"/>
        <v>0</v>
      </c>
      <c r="DT254" s="374">
        <f t="shared" si="107"/>
        <v>0</v>
      </c>
      <c r="DU254" s="374">
        <f t="shared" si="108"/>
        <v>0</v>
      </c>
      <c r="DV254" s="374">
        <f>Deduct_dependent * COUNTIFS(Part_8!$A:$A, $EV254)</f>
        <v>0</v>
      </c>
      <c r="DW254" s="374">
        <f t="shared" si="98"/>
        <v>0</v>
      </c>
      <c r="DX254" s="374">
        <f t="shared" si="99"/>
        <v>0</v>
      </c>
      <c r="DY254" s="374">
        <f t="shared" si="100"/>
        <v>0</v>
      </c>
      <c r="DZ254" s="374">
        <f t="shared" si="101"/>
        <v>0</v>
      </c>
      <c r="EA254" s="373"/>
      <c r="EB254" s="373"/>
      <c r="EC254" s="373"/>
      <c r="ED254" s="374" t="str">
        <f t="shared" si="109"/>
        <v/>
      </c>
      <c r="EE254" s="374"/>
      <c r="EF254" s="374" t="str">
        <f>IF(AND($AN254 = "", $AO254 = "", $AP254 = "", $AQ254 = "", $AR254 = "", $AS254 = "", $AT254 = "", $AU254 = "", $AV254 = "", $AW254 = "", $AX254 = "", $AY254 = "", $AZ254 = "", $BA254 = "", $BB254 = "",
$BD254= "", $BE254 = "", $BF254 = "", $BG254 = "", $BH254 = "", $BI254 = "", $BJ254 = "", $BK254 = "", $BL254 = "", $BM254 = "", $BN254 = "", $BO254 = "", $BP254 = "", $BQ254 = "", $BR254 = ""), "",
IF($DZ254 &lt;= Claim_for_Reimbursement_CAT!$F$24, Claim_for_Reimbursement_CAT!$H$24,
IF(AND($DZ254 &gt;= Claim_for_Reimbursement_CAT!$D$25, $DZ254 &lt;= Claim_for_Reimbursement_CAT!$F$25), Claim_for_Reimbursement_CAT!$H$25,
IF(AND($DZ254 &gt;= Claim_for_Reimbursement_CAT!$D$26, $DZ254 &lt;= Claim_for_Reimbursement_CAT!$F$26), Claim_for_Reimbursement_CAT!$H$26,
IF(AND($DZ254 &gt;= Claim_for_Reimbursement_CAT!$D$27, $DZ254 &lt;= Claim_for_Reimbursement_CAT!$F$27), Claim_for_Reimbursement_CAT!$H$27,
IF(AND($DZ254 &gt;= Claim_for_Reimbursement_CAT!$D$28, $DZ254 &lt;= Claim_for_Reimbursement_CAT!$F$28), Claim_for_Reimbursement_CAT!$H$28,
IF(AND($DZ254 &gt;= Claim_for_Reimbursement_CAT!$D$29, $DZ254 &lt;= Claim_for_Reimbursement_CAT!$F$29), Claim_for_Reimbursement_CAT!$H$29,
IF(AND($DZ254 &gt;= Claim_for_Reimbursement_CAT!$D$30, $DZ254 &lt;= Claim_for_Reimbursement_CAT!$F$30), Claim_for_Reimbursement_CAT!$H$30,
IF(AND($DZ254 &gt;= Claim_for_Reimbursement_CAT!$D$31, $DZ254 &lt;= Claim_for_Reimbursement_CAT!$F$31), Claim_for_Reimbursement_CAT!$H$31,
IF(AND($DZ254 &gt;= Claim_for_Reimbursement_CAT!$D$32, $DZ254 &lt;= Claim_for_Reimbursement_CAT!$F$32), Claim_for_Reimbursement_CAT!$H$32,
IF(AND($DZ254 &gt;= Claim_for_Reimbursement_CAT!$D$33, $DZ254 &lt;= Claim_for_Reimbursement_CAT!$F$33), Claim_for_Reimbursement_CAT!$H$33,
IF(AND($DZ254 &gt;= Claim_for_Reimbursement_CAT!$D$34, $DZ254 &lt;= Claim_for_Reimbursement_CAT!$F$34), Claim_for_Reimbursement_CAT!$H$34, Claim_for_Reimbursement_CAT!$H$35))))))))))))</f>
        <v/>
      </c>
      <c r="EG254" s="373"/>
      <c r="EH254" s="373"/>
      <c r="EI254" s="373"/>
      <c r="EJ254" s="373"/>
      <c r="EK254" s="373"/>
      <c r="EL254" s="368"/>
      <c r="EM254" s="373"/>
      <c r="EN254" s="373"/>
      <c r="ES254" s="376" t="str">
        <f t="shared" si="102"/>
        <v/>
      </c>
      <c r="ET254" s="377" t="str">
        <f t="shared" si="110"/>
        <v xml:space="preserve">    </v>
      </c>
      <c r="EU254" s="377" t="str">
        <f t="shared" si="111"/>
        <v/>
      </c>
      <c r="EV254" s="377" t="str">
        <f t="shared" si="112"/>
        <v xml:space="preserve">249   </v>
      </c>
      <c r="EW254" s="378" t="str">
        <f>IF($H254 = "", "",
IF(OR($H254 = Lists_and_controls!$AO$9, $H254 = Lists_and_controls!$AO$11, $H254 = Lists_and_controls!$AO$14, $H254 = Lists_and_controls!$AO$16), MAX(Day_30),
IF(OR($H254 = Lists_and_controls!$AO$6, $H254 = Lists_and_controls!$AO$8, $H254 = Lists_and_controls!$AO$10, $H254 = Lists_and_controls!$AO$12, $H254 = Lists_and_controls!$AO$13, $H254 = Lists_and_controls!$AO$15, $H254 = Lists_and_controls!$AO$17), MAX(Day_31),
IF($H254 = Lists_and_controls!$AO$7, IF(INDEX(Leap_Year_YN, MATCH($G254, Year_2, 0)) = 1, MAX(Day_Feb_LY), MAX(Day_Feb) )))))</f>
        <v/>
      </c>
      <c r="EX254" s="377" t="str">
        <f t="shared" si="113"/>
        <v xml:space="preserve">  </v>
      </c>
      <c r="EY254" s="378"/>
    </row>
    <row r="255" spans="1:155" s="321" customFormat="1" ht="14" hidden="1" x14ac:dyDescent="0.3">
      <c r="A255" s="367">
        <v>250</v>
      </c>
      <c r="B255" s="368"/>
      <c r="C255" s="368"/>
      <c r="D255" s="368"/>
      <c r="E255" s="368"/>
      <c r="F255" s="368"/>
      <c r="G255" s="368"/>
      <c r="H255" s="368"/>
      <c r="I255" s="368"/>
      <c r="J255" s="369" t="str">
        <f t="shared" si="90"/>
        <v/>
      </c>
      <c r="K255" s="370" t="str">
        <f t="shared" si="91"/>
        <v/>
      </c>
      <c r="L255" s="368"/>
      <c r="M255" s="368"/>
      <c r="N255" s="368"/>
      <c r="O255" s="368"/>
      <c r="P255" s="368"/>
      <c r="Q255" s="368"/>
      <c r="R255" s="368"/>
      <c r="S255" s="371" t="str">
        <f t="shared" si="103"/>
        <v/>
      </c>
      <c r="T255" s="368"/>
      <c r="U255" s="368"/>
      <c r="V255" s="372"/>
      <c r="W255" s="372"/>
      <c r="X255" s="368"/>
      <c r="Y255" s="372"/>
      <c r="Z255" s="368"/>
      <c r="AA255" s="368"/>
      <c r="AB255" s="368"/>
      <c r="AC255" s="368"/>
      <c r="AD255" s="368"/>
      <c r="AE255" s="368"/>
      <c r="AF255" s="368"/>
      <c r="AG255" s="368"/>
      <c r="AH255" s="368"/>
      <c r="AI255" s="368"/>
      <c r="AJ255" s="368"/>
      <c r="AK255" s="373"/>
      <c r="AL255" s="368"/>
      <c r="AM255" s="373"/>
      <c r="AN255" s="373"/>
      <c r="AO255" s="373"/>
      <c r="AP255" s="373"/>
      <c r="AQ255" s="373"/>
      <c r="AR255" s="373"/>
      <c r="AS255" s="373"/>
      <c r="AT255" s="373"/>
      <c r="AU255" s="373"/>
      <c r="AV255" s="373"/>
      <c r="AW255" s="373"/>
      <c r="AX255" s="373"/>
      <c r="AY255" s="373"/>
      <c r="AZ255" s="373"/>
      <c r="BA255" s="373"/>
      <c r="BB255" s="373"/>
      <c r="BC255" s="374">
        <f t="shared" si="104"/>
        <v>0</v>
      </c>
      <c r="BD255" s="373"/>
      <c r="BE255" s="373"/>
      <c r="BF255" s="373"/>
      <c r="BG255" s="373"/>
      <c r="BH255" s="373"/>
      <c r="BI255" s="373"/>
      <c r="BJ255" s="373"/>
      <c r="BK255" s="373"/>
      <c r="BL255" s="373"/>
      <c r="BM255" s="373"/>
      <c r="BN255" s="373"/>
      <c r="BO255" s="373"/>
      <c r="BP255" s="373"/>
      <c r="BQ255" s="373"/>
      <c r="BR255" s="373"/>
      <c r="BS255" s="374">
        <f t="shared" si="92"/>
        <v>0</v>
      </c>
      <c r="BT255" s="374">
        <f t="shared" si="118"/>
        <v>0</v>
      </c>
      <c r="BU255" s="374">
        <f t="shared" si="117"/>
        <v>0</v>
      </c>
      <c r="BV255" s="374">
        <f t="shared" si="117"/>
        <v>0</v>
      </c>
      <c r="BW255" s="374">
        <f t="shared" si="117"/>
        <v>0</v>
      </c>
      <c r="BX255" s="374">
        <f t="shared" si="117"/>
        <v>0</v>
      </c>
      <c r="BY255" s="374">
        <f t="shared" si="117"/>
        <v>0</v>
      </c>
      <c r="BZ255" s="374">
        <f t="shared" si="117"/>
        <v>0</v>
      </c>
      <c r="CA255" s="374">
        <f t="shared" si="117"/>
        <v>0</v>
      </c>
      <c r="CB255" s="374">
        <f t="shared" si="117"/>
        <v>0</v>
      </c>
      <c r="CC255" s="374">
        <f t="shared" si="117"/>
        <v>0</v>
      </c>
      <c r="CD255" s="374">
        <f t="shared" si="117"/>
        <v>0</v>
      </c>
      <c r="CE255" s="374">
        <f t="shared" si="116"/>
        <v>0</v>
      </c>
      <c r="CF255" s="374">
        <f t="shared" si="116"/>
        <v>0</v>
      </c>
      <c r="CG255" s="374">
        <f t="shared" si="115"/>
        <v>0</v>
      </c>
      <c r="CH255" s="374">
        <f t="shared" si="115"/>
        <v>0</v>
      </c>
      <c r="CI255" s="374">
        <f t="shared" si="115"/>
        <v>0</v>
      </c>
      <c r="CJ255" s="368"/>
      <c r="CK255" s="368"/>
      <c r="CL255" s="373"/>
      <c r="CM255" s="375"/>
      <c r="CN255" s="371" t="s">
        <v>176</v>
      </c>
      <c r="CO255" s="373"/>
      <c r="CP255" s="373"/>
      <c r="CQ255" s="374">
        <f t="shared" si="93"/>
        <v>0</v>
      </c>
      <c r="CR255" s="373"/>
      <c r="CS255" s="373"/>
      <c r="CT255" s="374">
        <f t="shared" si="94"/>
        <v>0</v>
      </c>
      <c r="CU255" s="375"/>
      <c r="CV255" s="368"/>
      <c r="CW255" s="368"/>
      <c r="CX255" s="368"/>
      <c r="CY255" s="368"/>
      <c r="CZ255" s="368"/>
      <c r="DA255" s="368"/>
      <c r="DB255" s="368"/>
      <c r="DC255" s="368"/>
      <c r="DD255" s="368"/>
      <c r="DE255" s="368"/>
      <c r="DF255" s="368"/>
      <c r="DG255" s="375"/>
      <c r="DH255" s="371" t="s">
        <v>176</v>
      </c>
      <c r="DI255" s="373"/>
      <c r="DJ255" s="373"/>
      <c r="DK255" s="374">
        <f t="shared" si="114"/>
        <v>0</v>
      </c>
      <c r="DL255" s="373"/>
      <c r="DM255" s="373"/>
      <c r="DN255" s="374">
        <f t="shared" si="95"/>
        <v>0</v>
      </c>
      <c r="DO255" s="368"/>
      <c r="DP255" s="371" t="str">
        <f t="shared" si="105"/>
        <v/>
      </c>
      <c r="DQ255" s="374">
        <f t="shared" si="106"/>
        <v>0</v>
      </c>
      <c r="DR255" s="374">
        <f t="shared" si="96"/>
        <v>0</v>
      </c>
      <c r="DS255" s="374">
        <f t="shared" si="97"/>
        <v>0</v>
      </c>
      <c r="DT255" s="374">
        <f t="shared" si="107"/>
        <v>0</v>
      </c>
      <c r="DU255" s="374">
        <f t="shared" si="108"/>
        <v>0</v>
      </c>
      <c r="DV255" s="374">
        <f>Deduct_dependent * COUNTIFS(Part_8!$A:$A, $EV255)</f>
        <v>0</v>
      </c>
      <c r="DW255" s="374">
        <f t="shared" si="98"/>
        <v>0</v>
      </c>
      <c r="DX255" s="374">
        <f t="shared" si="99"/>
        <v>0</v>
      </c>
      <c r="DY255" s="374">
        <f t="shared" si="100"/>
        <v>0</v>
      </c>
      <c r="DZ255" s="374">
        <f t="shared" si="101"/>
        <v>0</v>
      </c>
      <c r="EA255" s="373"/>
      <c r="EB255" s="373"/>
      <c r="EC255" s="373"/>
      <c r="ED255" s="374" t="str">
        <f t="shared" si="109"/>
        <v/>
      </c>
      <c r="EE255" s="374"/>
      <c r="EF255" s="374" t="str">
        <f>IF(AND($AN255 = "", $AO255 = "", $AP255 = "", $AQ255 = "", $AR255 = "", $AS255 = "", $AT255 = "", $AU255 = "", $AV255 = "", $AW255 = "", $AX255 = "", $AY255 = "", $AZ255 = "", $BA255 = "", $BB255 = "",
$BD255= "", $BE255 = "", $BF255 = "", $BG255 = "", $BH255 = "", $BI255 = "", $BJ255 = "", $BK255 = "", $BL255 = "", $BM255 = "", $BN255 = "", $BO255 = "", $BP255 = "", $BQ255 = "", $BR255 = ""), "",
IF($DZ255 &lt;= Claim_for_Reimbursement_CAT!$F$24, Claim_for_Reimbursement_CAT!$H$24,
IF(AND($DZ255 &gt;= Claim_for_Reimbursement_CAT!$D$25, $DZ255 &lt;= Claim_for_Reimbursement_CAT!$F$25), Claim_for_Reimbursement_CAT!$H$25,
IF(AND($DZ255 &gt;= Claim_for_Reimbursement_CAT!$D$26, $DZ255 &lt;= Claim_for_Reimbursement_CAT!$F$26), Claim_for_Reimbursement_CAT!$H$26,
IF(AND($DZ255 &gt;= Claim_for_Reimbursement_CAT!$D$27, $DZ255 &lt;= Claim_for_Reimbursement_CAT!$F$27), Claim_for_Reimbursement_CAT!$H$27,
IF(AND($DZ255 &gt;= Claim_for_Reimbursement_CAT!$D$28, $DZ255 &lt;= Claim_for_Reimbursement_CAT!$F$28), Claim_for_Reimbursement_CAT!$H$28,
IF(AND($DZ255 &gt;= Claim_for_Reimbursement_CAT!$D$29, $DZ255 &lt;= Claim_for_Reimbursement_CAT!$F$29), Claim_for_Reimbursement_CAT!$H$29,
IF(AND($DZ255 &gt;= Claim_for_Reimbursement_CAT!$D$30, $DZ255 &lt;= Claim_for_Reimbursement_CAT!$F$30), Claim_for_Reimbursement_CAT!$H$30,
IF(AND($DZ255 &gt;= Claim_for_Reimbursement_CAT!$D$31, $DZ255 &lt;= Claim_for_Reimbursement_CAT!$F$31), Claim_for_Reimbursement_CAT!$H$31,
IF(AND($DZ255 &gt;= Claim_for_Reimbursement_CAT!$D$32, $DZ255 &lt;= Claim_for_Reimbursement_CAT!$F$32), Claim_for_Reimbursement_CAT!$H$32,
IF(AND($DZ255 &gt;= Claim_for_Reimbursement_CAT!$D$33, $DZ255 &lt;= Claim_for_Reimbursement_CAT!$F$33), Claim_for_Reimbursement_CAT!$H$33,
IF(AND($DZ255 &gt;= Claim_for_Reimbursement_CAT!$D$34, $DZ255 &lt;= Claim_for_Reimbursement_CAT!$F$34), Claim_for_Reimbursement_CAT!$H$34, Claim_for_Reimbursement_CAT!$H$35))))))))))))</f>
        <v/>
      </c>
      <c r="EG255" s="373"/>
      <c r="EH255" s="373"/>
      <c r="EI255" s="373"/>
      <c r="EJ255" s="373"/>
      <c r="EK255" s="373"/>
      <c r="EL255" s="368"/>
      <c r="EM255" s="373"/>
      <c r="EN255" s="373"/>
      <c r="ES255" s="376" t="str">
        <f t="shared" si="102"/>
        <v/>
      </c>
      <c r="ET255" s="377" t="str">
        <f t="shared" si="110"/>
        <v xml:space="preserve">    </v>
      </c>
      <c r="EU255" s="377" t="str">
        <f t="shared" si="111"/>
        <v/>
      </c>
      <c r="EV255" s="377" t="str">
        <f t="shared" si="112"/>
        <v xml:space="preserve">250   </v>
      </c>
      <c r="EW255" s="378" t="str">
        <f>IF($H255 = "", "",
IF(OR($H255 = Lists_and_controls!$AO$9, $H255 = Lists_and_controls!$AO$11, $H255 = Lists_and_controls!$AO$14, $H255 = Lists_and_controls!$AO$16), MAX(Day_30),
IF(OR($H255 = Lists_and_controls!$AO$6, $H255 = Lists_and_controls!$AO$8, $H255 = Lists_and_controls!$AO$10, $H255 = Lists_and_controls!$AO$12, $H255 = Lists_and_controls!$AO$13, $H255 = Lists_and_controls!$AO$15, $H255 = Lists_and_controls!$AO$17), MAX(Day_31),
IF($H255 = Lists_and_controls!$AO$7, IF(INDEX(Leap_Year_YN, MATCH($G255, Year_2, 0)) = 1, MAX(Day_Feb_LY), MAX(Day_Feb) )))))</f>
        <v/>
      </c>
      <c r="EX255" s="377" t="str">
        <f t="shared" si="113"/>
        <v xml:space="preserve">  </v>
      </c>
      <c r="EY255" s="378"/>
    </row>
    <row r="256" spans="1:155" s="321" customFormat="1" ht="14" hidden="1" x14ac:dyDescent="0.3">
      <c r="A256" s="367">
        <v>251</v>
      </c>
      <c r="B256" s="368"/>
      <c r="C256" s="368"/>
      <c r="D256" s="368"/>
      <c r="E256" s="368"/>
      <c r="F256" s="368"/>
      <c r="G256" s="368"/>
      <c r="H256" s="368"/>
      <c r="I256" s="368"/>
      <c r="J256" s="369" t="str">
        <f t="shared" si="90"/>
        <v/>
      </c>
      <c r="K256" s="370" t="str">
        <f t="shared" si="91"/>
        <v/>
      </c>
      <c r="L256" s="368"/>
      <c r="M256" s="368"/>
      <c r="N256" s="368"/>
      <c r="O256" s="368"/>
      <c r="P256" s="368"/>
      <c r="Q256" s="368"/>
      <c r="R256" s="368"/>
      <c r="S256" s="371" t="str">
        <f t="shared" si="103"/>
        <v/>
      </c>
      <c r="T256" s="368"/>
      <c r="U256" s="368"/>
      <c r="V256" s="372"/>
      <c r="W256" s="372"/>
      <c r="X256" s="368"/>
      <c r="Y256" s="372"/>
      <c r="Z256" s="368"/>
      <c r="AA256" s="368"/>
      <c r="AB256" s="368"/>
      <c r="AC256" s="368"/>
      <c r="AD256" s="368"/>
      <c r="AE256" s="368"/>
      <c r="AF256" s="368"/>
      <c r="AG256" s="368"/>
      <c r="AH256" s="368"/>
      <c r="AI256" s="368"/>
      <c r="AJ256" s="368"/>
      <c r="AK256" s="373"/>
      <c r="AL256" s="368"/>
      <c r="AM256" s="373"/>
      <c r="AN256" s="373"/>
      <c r="AO256" s="373"/>
      <c r="AP256" s="373"/>
      <c r="AQ256" s="373"/>
      <c r="AR256" s="373"/>
      <c r="AS256" s="373"/>
      <c r="AT256" s="373"/>
      <c r="AU256" s="373"/>
      <c r="AV256" s="373"/>
      <c r="AW256" s="373"/>
      <c r="AX256" s="373"/>
      <c r="AY256" s="373"/>
      <c r="AZ256" s="373"/>
      <c r="BA256" s="373"/>
      <c r="BB256" s="373"/>
      <c r="BC256" s="374">
        <f t="shared" si="104"/>
        <v>0</v>
      </c>
      <c r="BD256" s="373"/>
      <c r="BE256" s="373"/>
      <c r="BF256" s="373"/>
      <c r="BG256" s="373"/>
      <c r="BH256" s="373"/>
      <c r="BI256" s="373"/>
      <c r="BJ256" s="373"/>
      <c r="BK256" s="373"/>
      <c r="BL256" s="373"/>
      <c r="BM256" s="373"/>
      <c r="BN256" s="373"/>
      <c r="BO256" s="373"/>
      <c r="BP256" s="373"/>
      <c r="BQ256" s="373"/>
      <c r="BR256" s="373"/>
      <c r="BS256" s="374">
        <f t="shared" si="92"/>
        <v>0</v>
      </c>
      <c r="BT256" s="374">
        <f t="shared" si="118"/>
        <v>0</v>
      </c>
      <c r="BU256" s="374">
        <f t="shared" si="117"/>
        <v>0</v>
      </c>
      <c r="BV256" s="374">
        <f t="shared" si="117"/>
        <v>0</v>
      </c>
      <c r="BW256" s="374">
        <f t="shared" si="117"/>
        <v>0</v>
      </c>
      <c r="BX256" s="374">
        <f t="shared" si="117"/>
        <v>0</v>
      </c>
      <c r="BY256" s="374">
        <f t="shared" si="117"/>
        <v>0</v>
      </c>
      <c r="BZ256" s="374">
        <f t="shared" si="117"/>
        <v>0</v>
      </c>
      <c r="CA256" s="374">
        <f t="shared" si="117"/>
        <v>0</v>
      </c>
      <c r="CB256" s="374">
        <f t="shared" si="117"/>
        <v>0</v>
      </c>
      <c r="CC256" s="374">
        <f t="shared" si="117"/>
        <v>0</v>
      </c>
      <c r="CD256" s="374">
        <f t="shared" si="117"/>
        <v>0</v>
      </c>
      <c r="CE256" s="374">
        <f t="shared" si="116"/>
        <v>0</v>
      </c>
      <c r="CF256" s="374">
        <f t="shared" si="116"/>
        <v>0</v>
      </c>
      <c r="CG256" s="374">
        <f t="shared" si="115"/>
        <v>0</v>
      </c>
      <c r="CH256" s="374">
        <f t="shared" si="115"/>
        <v>0</v>
      </c>
      <c r="CI256" s="374">
        <f t="shared" si="115"/>
        <v>0</v>
      </c>
      <c r="CJ256" s="368"/>
      <c r="CK256" s="368"/>
      <c r="CL256" s="373"/>
      <c r="CM256" s="375"/>
      <c r="CN256" s="371" t="s">
        <v>176</v>
      </c>
      <c r="CO256" s="373"/>
      <c r="CP256" s="373"/>
      <c r="CQ256" s="374">
        <f t="shared" si="93"/>
        <v>0</v>
      </c>
      <c r="CR256" s="373"/>
      <c r="CS256" s="373"/>
      <c r="CT256" s="374">
        <f t="shared" si="94"/>
        <v>0</v>
      </c>
      <c r="CU256" s="375"/>
      <c r="CV256" s="368"/>
      <c r="CW256" s="368"/>
      <c r="CX256" s="368"/>
      <c r="CY256" s="368"/>
      <c r="CZ256" s="368"/>
      <c r="DA256" s="368"/>
      <c r="DB256" s="368"/>
      <c r="DC256" s="368"/>
      <c r="DD256" s="368"/>
      <c r="DE256" s="368"/>
      <c r="DF256" s="368"/>
      <c r="DG256" s="375"/>
      <c r="DH256" s="371" t="s">
        <v>176</v>
      </c>
      <c r="DI256" s="373"/>
      <c r="DJ256" s="373"/>
      <c r="DK256" s="374">
        <f t="shared" si="114"/>
        <v>0</v>
      </c>
      <c r="DL256" s="373"/>
      <c r="DM256" s="373"/>
      <c r="DN256" s="374">
        <f t="shared" si="95"/>
        <v>0</v>
      </c>
      <c r="DO256" s="368"/>
      <c r="DP256" s="371" t="str">
        <f t="shared" si="105"/>
        <v/>
      </c>
      <c r="DQ256" s="374">
        <f t="shared" si="106"/>
        <v>0</v>
      </c>
      <c r="DR256" s="374">
        <f t="shared" si="96"/>
        <v>0</v>
      </c>
      <c r="DS256" s="374">
        <f t="shared" si="97"/>
        <v>0</v>
      </c>
      <c r="DT256" s="374">
        <f t="shared" si="107"/>
        <v>0</v>
      </c>
      <c r="DU256" s="374">
        <f t="shared" si="108"/>
        <v>0</v>
      </c>
      <c r="DV256" s="374">
        <f>Deduct_dependent * COUNTIFS(Part_8!$A:$A, $EV256)</f>
        <v>0</v>
      </c>
      <c r="DW256" s="374">
        <f t="shared" si="98"/>
        <v>0</v>
      </c>
      <c r="DX256" s="374">
        <f t="shared" si="99"/>
        <v>0</v>
      </c>
      <c r="DY256" s="374">
        <f t="shared" si="100"/>
        <v>0</v>
      </c>
      <c r="DZ256" s="374">
        <f t="shared" si="101"/>
        <v>0</v>
      </c>
      <c r="EA256" s="373"/>
      <c r="EB256" s="373"/>
      <c r="EC256" s="373"/>
      <c r="ED256" s="374" t="str">
        <f t="shared" si="109"/>
        <v/>
      </c>
      <c r="EE256" s="374"/>
      <c r="EF256" s="374" t="str">
        <f>IF(AND($AN256 = "", $AO256 = "", $AP256 = "", $AQ256 = "", $AR256 = "", $AS256 = "", $AT256 = "", $AU256 = "", $AV256 = "", $AW256 = "", $AX256 = "", $AY256 = "", $AZ256 = "", $BA256 = "", $BB256 = "",
$BD256= "", $BE256 = "", $BF256 = "", $BG256 = "", $BH256 = "", $BI256 = "", $BJ256 = "", $BK256 = "", $BL256 = "", $BM256 = "", $BN256 = "", $BO256 = "", $BP256 = "", $BQ256 = "", $BR256 = ""), "",
IF($DZ256 &lt;= Claim_for_Reimbursement_CAT!$F$24, Claim_for_Reimbursement_CAT!$H$24,
IF(AND($DZ256 &gt;= Claim_for_Reimbursement_CAT!$D$25, $DZ256 &lt;= Claim_for_Reimbursement_CAT!$F$25), Claim_for_Reimbursement_CAT!$H$25,
IF(AND($DZ256 &gt;= Claim_for_Reimbursement_CAT!$D$26, $DZ256 &lt;= Claim_for_Reimbursement_CAT!$F$26), Claim_for_Reimbursement_CAT!$H$26,
IF(AND($DZ256 &gt;= Claim_for_Reimbursement_CAT!$D$27, $DZ256 &lt;= Claim_for_Reimbursement_CAT!$F$27), Claim_for_Reimbursement_CAT!$H$27,
IF(AND($DZ256 &gt;= Claim_for_Reimbursement_CAT!$D$28, $DZ256 &lt;= Claim_for_Reimbursement_CAT!$F$28), Claim_for_Reimbursement_CAT!$H$28,
IF(AND($DZ256 &gt;= Claim_for_Reimbursement_CAT!$D$29, $DZ256 &lt;= Claim_for_Reimbursement_CAT!$F$29), Claim_for_Reimbursement_CAT!$H$29,
IF(AND($DZ256 &gt;= Claim_for_Reimbursement_CAT!$D$30, $DZ256 &lt;= Claim_for_Reimbursement_CAT!$F$30), Claim_for_Reimbursement_CAT!$H$30,
IF(AND($DZ256 &gt;= Claim_for_Reimbursement_CAT!$D$31, $DZ256 &lt;= Claim_for_Reimbursement_CAT!$F$31), Claim_for_Reimbursement_CAT!$H$31,
IF(AND($DZ256 &gt;= Claim_for_Reimbursement_CAT!$D$32, $DZ256 &lt;= Claim_for_Reimbursement_CAT!$F$32), Claim_for_Reimbursement_CAT!$H$32,
IF(AND($DZ256 &gt;= Claim_for_Reimbursement_CAT!$D$33, $DZ256 &lt;= Claim_for_Reimbursement_CAT!$F$33), Claim_for_Reimbursement_CAT!$H$33,
IF(AND($DZ256 &gt;= Claim_for_Reimbursement_CAT!$D$34, $DZ256 &lt;= Claim_for_Reimbursement_CAT!$F$34), Claim_for_Reimbursement_CAT!$H$34, Claim_for_Reimbursement_CAT!$H$35))))))))))))</f>
        <v/>
      </c>
      <c r="EG256" s="373"/>
      <c r="EH256" s="373"/>
      <c r="EI256" s="373"/>
      <c r="EJ256" s="373"/>
      <c r="EK256" s="373"/>
      <c r="EL256" s="368"/>
      <c r="EM256" s="373"/>
      <c r="EN256" s="373"/>
      <c r="ES256" s="376" t="str">
        <f t="shared" si="102"/>
        <v/>
      </c>
      <c r="ET256" s="377" t="str">
        <f t="shared" si="110"/>
        <v xml:space="preserve">    </v>
      </c>
      <c r="EU256" s="377" t="str">
        <f t="shared" si="111"/>
        <v/>
      </c>
      <c r="EV256" s="377" t="str">
        <f t="shared" si="112"/>
        <v xml:space="preserve">251   </v>
      </c>
      <c r="EW256" s="378" t="str">
        <f>IF($H256 = "", "",
IF(OR($H256 = Lists_and_controls!$AO$9, $H256 = Lists_and_controls!$AO$11, $H256 = Lists_and_controls!$AO$14, $H256 = Lists_and_controls!$AO$16), MAX(Day_30),
IF(OR($H256 = Lists_and_controls!$AO$6, $H256 = Lists_and_controls!$AO$8, $H256 = Lists_and_controls!$AO$10, $H256 = Lists_and_controls!$AO$12, $H256 = Lists_and_controls!$AO$13, $H256 = Lists_and_controls!$AO$15, $H256 = Lists_and_controls!$AO$17), MAX(Day_31),
IF($H256 = Lists_and_controls!$AO$7, IF(INDEX(Leap_Year_YN, MATCH($G256, Year_2, 0)) = 1, MAX(Day_Feb_LY), MAX(Day_Feb) )))))</f>
        <v/>
      </c>
      <c r="EX256" s="377" t="str">
        <f t="shared" si="113"/>
        <v xml:space="preserve">  </v>
      </c>
      <c r="EY256" s="378"/>
    </row>
    <row r="257" spans="1:155" s="321" customFormat="1" ht="14" hidden="1" x14ac:dyDescent="0.3">
      <c r="A257" s="367">
        <v>252</v>
      </c>
      <c r="B257" s="368"/>
      <c r="C257" s="368"/>
      <c r="D257" s="368"/>
      <c r="E257" s="368"/>
      <c r="F257" s="368"/>
      <c r="G257" s="368"/>
      <c r="H257" s="368"/>
      <c r="I257" s="368"/>
      <c r="J257" s="369" t="str">
        <f t="shared" si="90"/>
        <v/>
      </c>
      <c r="K257" s="370" t="str">
        <f t="shared" si="91"/>
        <v/>
      </c>
      <c r="L257" s="368"/>
      <c r="M257" s="368"/>
      <c r="N257" s="368"/>
      <c r="O257" s="368"/>
      <c r="P257" s="368"/>
      <c r="Q257" s="368"/>
      <c r="R257" s="368"/>
      <c r="S257" s="371" t="str">
        <f t="shared" si="103"/>
        <v/>
      </c>
      <c r="T257" s="368"/>
      <c r="U257" s="368"/>
      <c r="V257" s="372"/>
      <c r="W257" s="372"/>
      <c r="X257" s="368"/>
      <c r="Y257" s="372"/>
      <c r="Z257" s="368"/>
      <c r="AA257" s="368"/>
      <c r="AB257" s="368"/>
      <c r="AC257" s="368"/>
      <c r="AD257" s="368"/>
      <c r="AE257" s="368"/>
      <c r="AF257" s="368"/>
      <c r="AG257" s="368"/>
      <c r="AH257" s="368"/>
      <c r="AI257" s="368"/>
      <c r="AJ257" s="368"/>
      <c r="AK257" s="373"/>
      <c r="AL257" s="368"/>
      <c r="AM257" s="373"/>
      <c r="AN257" s="373"/>
      <c r="AO257" s="373"/>
      <c r="AP257" s="373"/>
      <c r="AQ257" s="373"/>
      <c r="AR257" s="373"/>
      <c r="AS257" s="373"/>
      <c r="AT257" s="373"/>
      <c r="AU257" s="373"/>
      <c r="AV257" s="373"/>
      <c r="AW257" s="373"/>
      <c r="AX257" s="373"/>
      <c r="AY257" s="373"/>
      <c r="AZ257" s="373"/>
      <c r="BA257" s="373"/>
      <c r="BB257" s="373"/>
      <c r="BC257" s="374">
        <f t="shared" si="104"/>
        <v>0</v>
      </c>
      <c r="BD257" s="373"/>
      <c r="BE257" s="373"/>
      <c r="BF257" s="373"/>
      <c r="BG257" s="373"/>
      <c r="BH257" s="373"/>
      <c r="BI257" s="373"/>
      <c r="BJ257" s="373"/>
      <c r="BK257" s="373"/>
      <c r="BL257" s="373"/>
      <c r="BM257" s="373"/>
      <c r="BN257" s="373"/>
      <c r="BO257" s="373"/>
      <c r="BP257" s="373"/>
      <c r="BQ257" s="373"/>
      <c r="BR257" s="373"/>
      <c r="BS257" s="374">
        <f t="shared" si="92"/>
        <v>0</v>
      </c>
      <c r="BT257" s="374">
        <f t="shared" si="118"/>
        <v>0</v>
      </c>
      <c r="BU257" s="374">
        <f t="shared" si="117"/>
        <v>0</v>
      </c>
      <c r="BV257" s="374">
        <f t="shared" si="117"/>
        <v>0</v>
      </c>
      <c r="BW257" s="374">
        <f t="shared" si="117"/>
        <v>0</v>
      </c>
      <c r="BX257" s="374">
        <f t="shared" si="117"/>
        <v>0</v>
      </c>
      <c r="BY257" s="374">
        <f t="shared" si="117"/>
        <v>0</v>
      </c>
      <c r="BZ257" s="374">
        <f t="shared" si="117"/>
        <v>0</v>
      </c>
      <c r="CA257" s="374">
        <f t="shared" si="117"/>
        <v>0</v>
      </c>
      <c r="CB257" s="374">
        <f t="shared" si="117"/>
        <v>0</v>
      </c>
      <c r="CC257" s="374">
        <f t="shared" si="117"/>
        <v>0</v>
      </c>
      <c r="CD257" s="374">
        <f t="shared" si="117"/>
        <v>0</v>
      </c>
      <c r="CE257" s="374">
        <f t="shared" si="116"/>
        <v>0</v>
      </c>
      <c r="CF257" s="374">
        <f t="shared" si="116"/>
        <v>0</v>
      </c>
      <c r="CG257" s="374">
        <f t="shared" si="115"/>
        <v>0</v>
      </c>
      <c r="CH257" s="374">
        <f t="shared" si="115"/>
        <v>0</v>
      </c>
      <c r="CI257" s="374">
        <f t="shared" si="115"/>
        <v>0</v>
      </c>
      <c r="CJ257" s="368"/>
      <c r="CK257" s="368"/>
      <c r="CL257" s="373"/>
      <c r="CM257" s="375"/>
      <c r="CN257" s="371" t="s">
        <v>176</v>
      </c>
      <c r="CO257" s="373"/>
      <c r="CP257" s="373"/>
      <c r="CQ257" s="374">
        <f t="shared" si="93"/>
        <v>0</v>
      </c>
      <c r="CR257" s="373"/>
      <c r="CS257" s="373"/>
      <c r="CT257" s="374">
        <f t="shared" si="94"/>
        <v>0</v>
      </c>
      <c r="CU257" s="375"/>
      <c r="CV257" s="368"/>
      <c r="CW257" s="368"/>
      <c r="CX257" s="368"/>
      <c r="CY257" s="368"/>
      <c r="CZ257" s="368"/>
      <c r="DA257" s="368"/>
      <c r="DB257" s="368"/>
      <c r="DC257" s="368"/>
      <c r="DD257" s="368"/>
      <c r="DE257" s="368"/>
      <c r="DF257" s="368"/>
      <c r="DG257" s="375"/>
      <c r="DH257" s="371" t="s">
        <v>176</v>
      </c>
      <c r="DI257" s="373"/>
      <c r="DJ257" s="373"/>
      <c r="DK257" s="374">
        <f t="shared" si="114"/>
        <v>0</v>
      </c>
      <c r="DL257" s="373"/>
      <c r="DM257" s="373"/>
      <c r="DN257" s="374">
        <f t="shared" si="95"/>
        <v>0</v>
      </c>
      <c r="DO257" s="368"/>
      <c r="DP257" s="371" t="str">
        <f t="shared" si="105"/>
        <v/>
      </c>
      <c r="DQ257" s="374">
        <f t="shared" si="106"/>
        <v>0</v>
      </c>
      <c r="DR257" s="374">
        <f t="shared" si="96"/>
        <v>0</v>
      </c>
      <c r="DS257" s="374">
        <f t="shared" si="97"/>
        <v>0</v>
      </c>
      <c r="DT257" s="374">
        <f t="shared" si="107"/>
        <v>0</v>
      </c>
      <c r="DU257" s="374">
        <f t="shared" si="108"/>
        <v>0</v>
      </c>
      <c r="DV257" s="374">
        <f>Deduct_dependent * COUNTIFS(Part_8!$A:$A, $EV257)</f>
        <v>0</v>
      </c>
      <c r="DW257" s="374">
        <f t="shared" si="98"/>
        <v>0</v>
      </c>
      <c r="DX257" s="374">
        <f t="shared" si="99"/>
        <v>0</v>
      </c>
      <c r="DY257" s="374">
        <f t="shared" si="100"/>
        <v>0</v>
      </c>
      <c r="DZ257" s="374">
        <f t="shared" si="101"/>
        <v>0</v>
      </c>
      <c r="EA257" s="373"/>
      <c r="EB257" s="373"/>
      <c r="EC257" s="373"/>
      <c r="ED257" s="374" t="str">
        <f t="shared" si="109"/>
        <v/>
      </c>
      <c r="EE257" s="374"/>
      <c r="EF257" s="374" t="str">
        <f>IF(AND($AN257 = "", $AO257 = "", $AP257 = "", $AQ257 = "", $AR257 = "", $AS257 = "", $AT257 = "", $AU257 = "", $AV257 = "", $AW257 = "", $AX257 = "", $AY257 = "", $AZ257 = "", $BA257 = "", $BB257 = "",
$BD257= "", $BE257 = "", $BF257 = "", $BG257 = "", $BH257 = "", $BI257 = "", $BJ257 = "", $BK257 = "", $BL257 = "", $BM257 = "", $BN257 = "", $BO257 = "", $BP257 = "", $BQ257 = "", $BR257 = ""), "",
IF($DZ257 &lt;= Claim_for_Reimbursement_CAT!$F$24, Claim_for_Reimbursement_CAT!$H$24,
IF(AND($DZ257 &gt;= Claim_for_Reimbursement_CAT!$D$25, $DZ257 &lt;= Claim_for_Reimbursement_CAT!$F$25), Claim_for_Reimbursement_CAT!$H$25,
IF(AND($DZ257 &gt;= Claim_for_Reimbursement_CAT!$D$26, $DZ257 &lt;= Claim_for_Reimbursement_CAT!$F$26), Claim_for_Reimbursement_CAT!$H$26,
IF(AND($DZ257 &gt;= Claim_for_Reimbursement_CAT!$D$27, $DZ257 &lt;= Claim_for_Reimbursement_CAT!$F$27), Claim_for_Reimbursement_CAT!$H$27,
IF(AND($DZ257 &gt;= Claim_for_Reimbursement_CAT!$D$28, $DZ257 &lt;= Claim_for_Reimbursement_CAT!$F$28), Claim_for_Reimbursement_CAT!$H$28,
IF(AND($DZ257 &gt;= Claim_for_Reimbursement_CAT!$D$29, $DZ257 &lt;= Claim_for_Reimbursement_CAT!$F$29), Claim_for_Reimbursement_CAT!$H$29,
IF(AND($DZ257 &gt;= Claim_for_Reimbursement_CAT!$D$30, $DZ257 &lt;= Claim_for_Reimbursement_CAT!$F$30), Claim_for_Reimbursement_CAT!$H$30,
IF(AND($DZ257 &gt;= Claim_for_Reimbursement_CAT!$D$31, $DZ257 &lt;= Claim_for_Reimbursement_CAT!$F$31), Claim_for_Reimbursement_CAT!$H$31,
IF(AND($DZ257 &gt;= Claim_for_Reimbursement_CAT!$D$32, $DZ257 &lt;= Claim_for_Reimbursement_CAT!$F$32), Claim_for_Reimbursement_CAT!$H$32,
IF(AND($DZ257 &gt;= Claim_for_Reimbursement_CAT!$D$33, $DZ257 &lt;= Claim_for_Reimbursement_CAT!$F$33), Claim_for_Reimbursement_CAT!$H$33,
IF(AND($DZ257 &gt;= Claim_for_Reimbursement_CAT!$D$34, $DZ257 &lt;= Claim_for_Reimbursement_CAT!$F$34), Claim_for_Reimbursement_CAT!$H$34, Claim_for_Reimbursement_CAT!$H$35))))))))))))</f>
        <v/>
      </c>
      <c r="EG257" s="373"/>
      <c r="EH257" s="373"/>
      <c r="EI257" s="373"/>
      <c r="EJ257" s="373"/>
      <c r="EK257" s="373"/>
      <c r="EL257" s="368"/>
      <c r="EM257" s="373"/>
      <c r="EN257" s="373"/>
      <c r="ES257" s="376" t="str">
        <f t="shared" si="102"/>
        <v/>
      </c>
      <c r="ET257" s="377" t="str">
        <f t="shared" si="110"/>
        <v xml:space="preserve">    </v>
      </c>
      <c r="EU257" s="377" t="str">
        <f t="shared" si="111"/>
        <v/>
      </c>
      <c r="EV257" s="377" t="str">
        <f t="shared" si="112"/>
        <v xml:space="preserve">252   </v>
      </c>
      <c r="EW257" s="378" t="str">
        <f>IF($H257 = "", "",
IF(OR($H257 = Lists_and_controls!$AO$9, $H257 = Lists_and_controls!$AO$11, $H257 = Lists_and_controls!$AO$14, $H257 = Lists_and_controls!$AO$16), MAX(Day_30),
IF(OR($H257 = Lists_and_controls!$AO$6, $H257 = Lists_and_controls!$AO$8, $H257 = Lists_and_controls!$AO$10, $H257 = Lists_and_controls!$AO$12, $H257 = Lists_and_controls!$AO$13, $H257 = Lists_and_controls!$AO$15, $H257 = Lists_and_controls!$AO$17), MAX(Day_31),
IF($H257 = Lists_and_controls!$AO$7, IF(INDEX(Leap_Year_YN, MATCH($G257, Year_2, 0)) = 1, MAX(Day_Feb_LY), MAX(Day_Feb) )))))</f>
        <v/>
      </c>
      <c r="EX257" s="377" t="str">
        <f t="shared" si="113"/>
        <v xml:space="preserve">  </v>
      </c>
      <c r="EY257" s="378"/>
    </row>
    <row r="258" spans="1:155" s="321" customFormat="1" ht="14" hidden="1" x14ac:dyDescent="0.3">
      <c r="A258" s="367">
        <v>253</v>
      </c>
      <c r="B258" s="368"/>
      <c r="C258" s="368"/>
      <c r="D258" s="368"/>
      <c r="E258" s="368"/>
      <c r="F258" s="368"/>
      <c r="G258" s="368"/>
      <c r="H258" s="368"/>
      <c r="I258" s="368"/>
      <c r="J258" s="369" t="str">
        <f t="shared" si="90"/>
        <v/>
      </c>
      <c r="K258" s="370" t="str">
        <f t="shared" si="91"/>
        <v/>
      </c>
      <c r="L258" s="368"/>
      <c r="M258" s="368"/>
      <c r="N258" s="368"/>
      <c r="O258" s="368"/>
      <c r="P258" s="368"/>
      <c r="Q258" s="368"/>
      <c r="R258" s="368"/>
      <c r="S258" s="371" t="str">
        <f t="shared" si="103"/>
        <v/>
      </c>
      <c r="T258" s="368"/>
      <c r="U258" s="368"/>
      <c r="V258" s="372"/>
      <c r="W258" s="372"/>
      <c r="X258" s="368"/>
      <c r="Y258" s="372"/>
      <c r="Z258" s="368"/>
      <c r="AA258" s="368"/>
      <c r="AB258" s="368"/>
      <c r="AC258" s="368"/>
      <c r="AD258" s="368"/>
      <c r="AE258" s="368"/>
      <c r="AF258" s="368"/>
      <c r="AG258" s="368"/>
      <c r="AH258" s="368"/>
      <c r="AI258" s="368"/>
      <c r="AJ258" s="368"/>
      <c r="AK258" s="373"/>
      <c r="AL258" s="368"/>
      <c r="AM258" s="373"/>
      <c r="AN258" s="373"/>
      <c r="AO258" s="373"/>
      <c r="AP258" s="373"/>
      <c r="AQ258" s="373"/>
      <c r="AR258" s="373"/>
      <c r="AS258" s="373"/>
      <c r="AT258" s="373"/>
      <c r="AU258" s="373"/>
      <c r="AV258" s="373"/>
      <c r="AW258" s="373"/>
      <c r="AX258" s="373"/>
      <c r="AY258" s="373"/>
      <c r="AZ258" s="373"/>
      <c r="BA258" s="373"/>
      <c r="BB258" s="373"/>
      <c r="BC258" s="374">
        <f t="shared" si="104"/>
        <v>0</v>
      </c>
      <c r="BD258" s="373"/>
      <c r="BE258" s="373"/>
      <c r="BF258" s="373"/>
      <c r="BG258" s="373"/>
      <c r="BH258" s="373"/>
      <c r="BI258" s="373"/>
      <c r="BJ258" s="373"/>
      <c r="BK258" s="373"/>
      <c r="BL258" s="373"/>
      <c r="BM258" s="373"/>
      <c r="BN258" s="373"/>
      <c r="BO258" s="373"/>
      <c r="BP258" s="373"/>
      <c r="BQ258" s="373"/>
      <c r="BR258" s="373"/>
      <c r="BS258" s="374">
        <f t="shared" si="92"/>
        <v>0</v>
      </c>
      <c r="BT258" s="374">
        <f t="shared" si="118"/>
        <v>0</v>
      </c>
      <c r="BU258" s="374">
        <f t="shared" si="117"/>
        <v>0</v>
      </c>
      <c r="BV258" s="374">
        <f t="shared" si="117"/>
        <v>0</v>
      </c>
      <c r="BW258" s="374">
        <f t="shared" si="117"/>
        <v>0</v>
      </c>
      <c r="BX258" s="374">
        <f t="shared" si="117"/>
        <v>0</v>
      </c>
      <c r="BY258" s="374">
        <f t="shared" si="117"/>
        <v>0</v>
      </c>
      <c r="BZ258" s="374">
        <f t="shared" si="117"/>
        <v>0</v>
      </c>
      <c r="CA258" s="374">
        <f t="shared" si="117"/>
        <v>0</v>
      </c>
      <c r="CB258" s="374">
        <f t="shared" si="117"/>
        <v>0</v>
      </c>
      <c r="CC258" s="374">
        <f t="shared" si="117"/>
        <v>0</v>
      </c>
      <c r="CD258" s="374">
        <f t="shared" si="117"/>
        <v>0</v>
      </c>
      <c r="CE258" s="374">
        <f t="shared" si="116"/>
        <v>0</v>
      </c>
      <c r="CF258" s="374">
        <f t="shared" si="116"/>
        <v>0</v>
      </c>
      <c r="CG258" s="374">
        <f t="shared" si="115"/>
        <v>0</v>
      </c>
      <c r="CH258" s="374">
        <f t="shared" si="115"/>
        <v>0</v>
      </c>
      <c r="CI258" s="374">
        <f t="shared" si="115"/>
        <v>0</v>
      </c>
      <c r="CJ258" s="368"/>
      <c r="CK258" s="368"/>
      <c r="CL258" s="373"/>
      <c r="CM258" s="375"/>
      <c r="CN258" s="371" t="s">
        <v>176</v>
      </c>
      <c r="CO258" s="373"/>
      <c r="CP258" s="373"/>
      <c r="CQ258" s="374">
        <f t="shared" si="93"/>
        <v>0</v>
      </c>
      <c r="CR258" s="373"/>
      <c r="CS258" s="373"/>
      <c r="CT258" s="374">
        <f t="shared" si="94"/>
        <v>0</v>
      </c>
      <c r="CU258" s="375"/>
      <c r="CV258" s="368"/>
      <c r="CW258" s="368"/>
      <c r="CX258" s="368"/>
      <c r="CY258" s="368"/>
      <c r="CZ258" s="368"/>
      <c r="DA258" s="368"/>
      <c r="DB258" s="368"/>
      <c r="DC258" s="368"/>
      <c r="DD258" s="368"/>
      <c r="DE258" s="368"/>
      <c r="DF258" s="368"/>
      <c r="DG258" s="375"/>
      <c r="DH258" s="371" t="s">
        <v>176</v>
      </c>
      <c r="DI258" s="373"/>
      <c r="DJ258" s="373"/>
      <c r="DK258" s="374">
        <f t="shared" si="114"/>
        <v>0</v>
      </c>
      <c r="DL258" s="373"/>
      <c r="DM258" s="373"/>
      <c r="DN258" s="374">
        <f t="shared" si="95"/>
        <v>0</v>
      </c>
      <c r="DO258" s="368"/>
      <c r="DP258" s="371" t="str">
        <f t="shared" si="105"/>
        <v/>
      </c>
      <c r="DQ258" s="374">
        <f t="shared" si="106"/>
        <v>0</v>
      </c>
      <c r="DR258" s="374">
        <f t="shared" si="96"/>
        <v>0</v>
      </c>
      <c r="DS258" s="374">
        <f t="shared" si="97"/>
        <v>0</v>
      </c>
      <c r="DT258" s="374">
        <f t="shared" si="107"/>
        <v>0</v>
      </c>
      <c r="DU258" s="374">
        <f t="shared" si="108"/>
        <v>0</v>
      </c>
      <c r="DV258" s="374">
        <f>Deduct_dependent * COUNTIFS(Part_8!$A:$A, $EV258)</f>
        <v>0</v>
      </c>
      <c r="DW258" s="374">
        <f t="shared" si="98"/>
        <v>0</v>
      </c>
      <c r="DX258" s="374">
        <f t="shared" si="99"/>
        <v>0</v>
      </c>
      <c r="DY258" s="374">
        <f t="shared" si="100"/>
        <v>0</v>
      </c>
      <c r="DZ258" s="374">
        <f t="shared" si="101"/>
        <v>0</v>
      </c>
      <c r="EA258" s="373"/>
      <c r="EB258" s="373"/>
      <c r="EC258" s="373"/>
      <c r="ED258" s="374" t="str">
        <f t="shared" si="109"/>
        <v/>
      </c>
      <c r="EE258" s="374"/>
      <c r="EF258" s="374" t="str">
        <f>IF(AND($AN258 = "", $AO258 = "", $AP258 = "", $AQ258 = "", $AR258 = "", $AS258 = "", $AT258 = "", $AU258 = "", $AV258 = "", $AW258 = "", $AX258 = "", $AY258 = "", $AZ258 = "", $BA258 = "", $BB258 = "",
$BD258= "", $BE258 = "", $BF258 = "", $BG258 = "", $BH258 = "", $BI258 = "", $BJ258 = "", $BK258 = "", $BL258 = "", $BM258 = "", $BN258 = "", $BO258 = "", $BP258 = "", $BQ258 = "", $BR258 = ""), "",
IF($DZ258 &lt;= Claim_for_Reimbursement_CAT!$F$24, Claim_for_Reimbursement_CAT!$H$24,
IF(AND($DZ258 &gt;= Claim_for_Reimbursement_CAT!$D$25, $DZ258 &lt;= Claim_for_Reimbursement_CAT!$F$25), Claim_for_Reimbursement_CAT!$H$25,
IF(AND($DZ258 &gt;= Claim_for_Reimbursement_CAT!$D$26, $DZ258 &lt;= Claim_for_Reimbursement_CAT!$F$26), Claim_for_Reimbursement_CAT!$H$26,
IF(AND($DZ258 &gt;= Claim_for_Reimbursement_CAT!$D$27, $DZ258 &lt;= Claim_for_Reimbursement_CAT!$F$27), Claim_for_Reimbursement_CAT!$H$27,
IF(AND($DZ258 &gt;= Claim_for_Reimbursement_CAT!$D$28, $DZ258 &lt;= Claim_for_Reimbursement_CAT!$F$28), Claim_for_Reimbursement_CAT!$H$28,
IF(AND($DZ258 &gt;= Claim_for_Reimbursement_CAT!$D$29, $DZ258 &lt;= Claim_for_Reimbursement_CAT!$F$29), Claim_for_Reimbursement_CAT!$H$29,
IF(AND($DZ258 &gt;= Claim_for_Reimbursement_CAT!$D$30, $DZ258 &lt;= Claim_for_Reimbursement_CAT!$F$30), Claim_for_Reimbursement_CAT!$H$30,
IF(AND($DZ258 &gt;= Claim_for_Reimbursement_CAT!$D$31, $DZ258 &lt;= Claim_for_Reimbursement_CAT!$F$31), Claim_for_Reimbursement_CAT!$H$31,
IF(AND($DZ258 &gt;= Claim_for_Reimbursement_CAT!$D$32, $DZ258 &lt;= Claim_for_Reimbursement_CAT!$F$32), Claim_for_Reimbursement_CAT!$H$32,
IF(AND($DZ258 &gt;= Claim_for_Reimbursement_CAT!$D$33, $DZ258 &lt;= Claim_for_Reimbursement_CAT!$F$33), Claim_for_Reimbursement_CAT!$H$33,
IF(AND($DZ258 &gt;= Claim_for_Reimbursement_CAT!$D$34, $DZ258 &lt;= Claim_for_Reimbursement_CAT!$F$34), Claim_for_Reimbursement_CAT!$H$34, Claim_for_Reimbursement_CAT!$H$35))))))))))))</f>
        <v/>
      </c>
      <c r="EG258" s="373"/>
      <c r="EH258" s="373"/>
      <c r="EI258" s="373"/>
      <c r="EJ258" s="373"/>
      <c r="EK258" s="373"/>
      <c r="EL258" s="368"/>
      <c r="EM258" s="373"/>
      <c r="EN258" s="373"/>
      <c r="ES258" s="376" t="str">
        <f t="shared" si="102"/>
        <v/>
      </c>
      <c r="ET258" s="377" t="str">
        <f t="shared" si="110"/>
        <v xml:space="preserve">    </v>
      </c>
      <c r="EU258" s="377" t="str">
        <f t="shared" si="111"/>
        <v/>
      </c>
      <c r="EV258" s="377" t="str">
        <f t="shared" si="112"/>
        <v xml:space="preserve">253   </v>
      </c>
      <c r="EW258" s="378" t="str">
        <f>IF($H258 = "", "",
IF(OR($H258 = Lists_and_controls!$AO$9, $H258 = Lists_and_controls!$AO$11, $H258 = Lists_and_controls!$AO$14, $H258 = Lists_and_controls!$AO$16), MAX(Day_30),
IF(OR($H258 = Lists_and_controls!$AO$6, $H258 = Lists_and_controls!$AO$8, $H258 = Lists_and_controls!$AO$10, $H258 = Lists_and_controls!$AO$12, $H258 = Lists_and_controls!$AO$13, $H258 = Lists_and_controls!$AO$15, $H258 = Lists_and_controls!$AO$17), MAX(Day_31),
IF($H258 = Lists_and_controls!$AO$7, IF(INDEX(Leap_Year_YN, MATCH($G258, Year_2, 0)) = 1, MAX(Day_Feb_LY), MAX(Day_Feb) )))))</f>
        <v/>
      </c>
      <c r="EX258" s="377" t="str">
        <f t="shared" si="113"/>
        <v xml:space="preserve">  </v>
      </c>
      <c r="EY258" s="378"/>
    </row>
    <row r="259" spans="1:155" s="321" customFormat="1" ht="14" hidden="1" x14ac:dyDescent="0.3">
      <c r="A259" s="367">
        <v>254</v>
      </c>
      <c r="B259" s="368"/>
      <c r="C259" s="368"/>
      <c r="D259" s="368"/>
      <c r="E259" s="368"/>
      <c r="F259" s="368"/>
      <c r="G259" s="368"/>
      <c r="H259" s="368"/>
      <c r="I259" s="368"/>
      <c r="J259" s="369" t="str">
        <f t="shared" si="90"/>
        <v/>
      </c>
      <c r="K259" s="370" t="str">
        <f t="shared" si="91"/>
        <v/>
      </c>
      <c r="L259" s="368"/>
      <c r="M259" s="368"/>
      <c r="N259" s="368"/>
      <c r="O259" s="368"/>
      <c r="P259" s="368"/>
      <c r="Q259" s="368"/>
      <c r="R259" s="368"/>
      <c r="S259" s="371" t="str">
        <f t="shared" si="103"/>
        <v/>
      </c>
      <c r="T259" s="368"/>
      <c r="U259" s="368"/>
      <c r="V259" s="372"/>
      <c r="W259" s="372"/>
      <c r="X259" s="368"/>
      <c r="Y259" s="372"/>
      <c r="Z259" s="368"/>
      <c r="AA259" s="368"/>
      <c r="AB259" s="368"/>
      <c r="AC259" s="368"/>
      <c r="AD259" s="368"/>
      <c r="AE259" s="368"/>
      <c r="AF259" s="368"/>
      <c r="AG259" s="368"/>
      <c r="AH259" s="368"/>
      <c r="AI259" s="368"/>
      <c r="AJ259" s="368"/>
      <c r="AK259" s="373"/>
      <c r="AL259" s="368"/>
      <c r="AM259" s="373"/>
      <c r="AN259" s="373"/>
      <c r="AO259" s="373"/>
      <c r="AP259" s="373"/>
      <c r="AQ259" s="373"/>
      <c r="AR259" s="373"/>
      <c r="AS259" s="373"/>
      <c r="AT259" s="373"/>
      <c r="AU259" s="373"/>
      <c r="AV259" s="373"/>
      <c r="AW259" s="373"/>
      <c r="AX259" s="373"/>
      <c r="AY259" s="373"/>
      <c r="AZ259" s="373"/>
      <c r="BA259" s="373"/>
      <c r="BB259" s="373"/>
      <c r="BC259" s="374">
        <f t="shared" si="104"/>
        <v>0</v>
      </c>
      <c r="BD259" s="373"/>
      <c r="BE259" s="373"/>
      <c r="BF259" s="373"/>
      <c r="BG259" s="373"/>
      <c r="BH259" s="373"/>
      <c r="BI259" s="373"/>
      <c r="BJ259" s="373"/>
      <c r="BK259" s="373"/>
      <c r="BL259" s="373"/>
      <c r="BM259" s="373"/>
      <c r="BN259" s="373"/>
      <c r="BO259" s="373"/>
      <c r="BP259" s="373"/>
      <c r="BQ259" s="373"/>
      <c r="BR259" s="373"/>
      <c r="BS259" s="374">
        <f t="shared" si="92"/>
        <v>0</v>
      </c>
      <c r="BT259" s="374">
        <f t="shared" si="118"/>
        <v>0</v>
      </c>
      <c r="BU259" s="374">
        <f t="shared" si="117"/>
        <v>0</v>
      </c>
      <c r="BV259" s="374">
        <f t="shared" si="117"/>
        <v>0</v>
      </c>
      <c r="BW259" s="374">
        <f t="shared" si="117"/>
        <v>0</v>
      </c>
      <c r="BX259" s="374">
        <f t="shared" si="117"/>
        <v>0</v>
      </c>
      <c r="BY259" s="374">
        <f t="shared" si="117"/>
        <v>0</v>
      </c>
      <c r="BZ259" s="374">
        <f t="shared" si="117"/>
        <v>0</v>
      </c>
      <c r="CA259" s="374">
        <f t="shared" si="117"/>
        <v>0</v>
      </c>
      <c r="CB259" s="374">
        <f t="shared" si="117"/>
        <v>0</v>
      </c>
      <c r="CC259" s="374">
        <f t="shared" si="117"/>
        <v>0</v>
      </c>
      <c r="CD259" s="374">
        <f t="shared" si="117"/>
        <v>0</v>
      </c>
      <c r="CE259" s="374">
        <f t="shared" si="116"/>
        <v>0</v>
      </c>
      <c r="CF259" s="374">
        <f t="shared" si="116"/>
        <v>0</v>
      </c>
      <c r="CG259" s="374">
        <f t="shared" si="115"/>
        <v>0</v>
      </c>
      <c r="CH259" s="374">
        <f t="shared" si="115"/>
        <v>0</v>
      </c>
      <c r="CI259" s="374">
        <f t="shared" si="115"/>
        <v>0</v>
      </c>
      <c r="CJ259" s="368"/>
      <c r="CK259" s="368"/>
      <c r="CL259" s="373"/>
      <c r="CM259" s="375"/>
      <c r="CN259" s="371" t="s">
        <v>176</v>
      </c>
      <c r="CO259" s="373"/>
      <c r="CP259" s="373"/>
      <c r="CQ259" s="374">
        <f t="shared" si="93"/>
        <v>0</v>
      </c>
      <c r="CR259" s="373"/>
      <c r="CS259" s="373"/>
      <c r="CT259" s="374">
        <f t="shared" si="94"/>
        <v>0</v>
      </c>
      <c r="CU259" s="375"/>
      <c r="CV259" s="368"/>
      <c r="CW259" s="368"/>
      <c r="CX259" s="368"/>
      <c r="CY259" s="368"/>
      <c r="CZ259" s="368"/>
      <c r="DA259" s="368"/>
      <c r="DB259" s="368"/>
      <c r="DC259" s="368"/>
      <c r="DD259" s="368"/>
      <c r="DE259" s="368"/>
      <c r="DF259" s="368"/>
      <c r="DG259" s="375"/>
      <c r="DH259" s="371" t="s">
        <v>176</v>
      </c>
      <c r="DI259" s="373"/>
      <c r="DJ259" s="373"/>
      <c r="DK259" s="374">
        <f t="shared" si="114"/>
        <v>0</v>
      </c>
      <c r="DL259" s="373"/>
      <c r="DM259" s="373"/>
      <c r="DN259" s="374">
        <f t="shared" si="95"/>
        <v>0</v>
      </c>
      <c r="DO259" s="368"/>
      <c r="DP259" s="371" t="str">
        <f t="shared" si="105"/>
        <v/>
      </c>
      <c r="DQ259" s="374">
        <f t="shared" si="106"/>
        <v>0</v>
      </c>
      <c r="DR259" s="374">
        <f t="shared" si="96"/>
        <v>0</v>
      </c>
      <c r="DS259" s="374">
        <f t="shared" si="97"/>
        <v>0</v>
      </c>
      <c r="DT259" s="374">
        <f t="shared" si="107"/>
        <v>0</v>
      </c>
      <c r="DU259" s="374">
        <f t="shared" si="108"/>
        <v>0</v>
      </c>
      <c r="DV259" s="374">
        <f>Deduct_dependent * COUNTIFS(Part_8!$A:$A, $EV259)</f>
        <v>0</v>
      </c>
      <c r="DW259" s="374">
        <f t="shared" si="98"/>
        <v>0</v>
      </c>
      <c r="DX259" s="374">
        <f t="shared" si="99"/>
        <v>0</v>
      </c>
      <c r="DY259" s="374">
        <f t="shared" si="100"/>
        <v>0</v>
      </c>
      <c r="DZ259" s="374">
        <f t="shared" si="101"/>
        <v>0</v>
      </c>
      <c r="EA259" s="373"/>
      <c r="EB259" s="373"/>
      <c r="EC259" s="373"/>
      <c r="ED259" s="374" t="str">
        <f t="shared" si="109"/>
        <v/>
      </c>
      <c r="EE259" s="374"/>
      <c r="EF259" s="374" t="str">
        <f>IF(AND($AN259 = "", $AO259 = "", $AP259 = "", $AQ259 = "", $AR259 = "", $AS259 = "", $AT259 = "", $AU259 = "", $AV259 = "", $AW259 = "", $AX259 = "", $AY259 = "", $AZ259 = "", $BA259 = "", $BB259 = "",
$BD259= "", $BE259 = "", $BF259 = "", $BG259 = "", $BH259 = "", $BI259 = "", $BJ259 = "", $BK259 = "", $BL259 = "", $BM259 = "", $BN259 = "", $BO259 = "", $BP259 = "", $BQ259 = "", $BR259 = ""), "",
IF($DZ259 &lt;= Claim_for_Reimbursement_CAT!$F$24, Claim_for_Reimbursement_CAT!$H$24,
IF(AND($DZ259 &gt;= Claim_for_Reimbursement_CAT!$D$25, $DZ259 &lt;= Claim_for_Reimbursement_CAT!$F$25), Claim_for_Reimbursement_CAT!$H$25,
IF(AND($DZ259 &gt;= Claim_for_Reimbursement_CAT!$D$26, $DZ259 &lt;= Claim_for_Reimbursement_CAT!$F$26), Claim_for_Reimbursement_CAT!$H$26,
IF(AND($DZ259 &gt;= Claim_for_Reimbursement_CAT!$D$27, $DZ259 &lt;= Claim_for_Reimbursement_CAT!$F$27), Claim_for_Reimbursement_CAT!$H$27,
IF(AND($DZ259 &gt;= Claim_for_Reimbursement_CAT!$D$28, $DZ259 &lt;= Claim_for_Reimbursement_CAT!$F$28), Claim_for_Reimbursement_CAT!$H$28,
IF(AND($DZ259 &gt;= Claim_for_Reimbursement_CAT!$D$29, $DZ259 &lt;= Claim_for_Reimbursement_CAT!$F$29), Claim_for_Reimbursement_CAT!$H$29,
IF(AND($DZ259 &gt;= Claim_for_Reimbursement_CAT!$D$30, $DZ259 &lt;= Claim_for_Reimbursement_CAT!$F$30), Claim_for_Reimbursement_CAT!$H$30,
IF(AND($DZ259 &gt;= Claim_for_Reimbursement_CAT!$D$31, $DZ259 &lt;= Claim_for_Reimbursement_CAT!$F$31), Claim_for_Reimbursement_CAT!$H$31,
IF(AND($DZ259 &gt;= Claim_for_Reimbursement_CAT!$D$32, $DZ259 &lt;= Claim_for_Reimbursement_CAT!$F$32), Claim_for_Reimbursement_CAT!$H$32,
IF(AND($DZ259 &gt;= Claim_for_Reimbursement_CAT!$D$33, $DZ259 &lt;= Claim_for_Reimbursement_CAT!$F$33), Claim_for_Reimbursement_CAT!$H$33,
IF(AND($DZ259 &gt;= Claim_for_Reimbursement_CAT!$D$34, $DZ259 &lt;= Claim_for_Reimbursement_CAT!$F$34), Claim_for_Reimbursement_CAT!$H$34, Claim_for_Reimbursement_CAT!$H$35))))))))))))</f>
        <v/>
      </c>
      <c r="EG259" s="373"/>
      <c r="EH259" s="373"/>
      <c r="EI259" s="373"/>
      <c r="EJ259" s="373"/>
      <c r="EK259" s="373"/>
      <c r="EL259" s="368"/>
      <c r="EM259" s="373"/>
      <c r="EN259" s="373"/>
      <c r="ES259" s="376" t="str">
        <f t="shared" si="102"/>
        <v/>
      </c>
      <c r="ET259" s="377" t="str">
        <f t="shared" si="110"/>
        <v xml:space="preserve">    </v>
      </c>
      <c r="EU259" s="377" t="str">
        <f t="shared" si="111"/>
        <v/>
      </c>
      <c r="EV259" s="377" t="str">
        <f t="shared" si="112"/>
        <v xml:space="preserve">254   </v>
      </c>
      <c r="EW259" s="378" t="str">
        <f>IF($H259 = "", "",
IF(OR($H259 = Lists_and_controls!$AO$9, $H259 = Lists_and_controls!$AO$11, $H259 = Lists_and_controls!$AO$14, $H259 = Lists_and_controls!$AO$16), MAX(Day_30),
IF(OR($H259 = Lists_and_controls!$AO$6, $H259 = Lists_and_controls!$AO$8, $H259 = Lists_and_controls!$AO$10, $H259 = Lists_and_controls!$AO$12, $H259 = Lists_and_controls!$AO$13, $H259 = Lists_and_controls!$AO$15, $H259 = Lists_and_controls!$AO$17), MAX(Day_31),
IF($H259 = Lists_and_controls!$AO$7, IF(INDEX(Leap_Year_YN, MATCH($G259, Year_2, 0)) = 1, MAX(Day_Feb_LY), MAX(Day_Feb) )))))</f>
        <v/>
      </c>
      <c r="EX259" s="377" t="str">
        <f t="shared" si="113"/>
        <v xml:space="preserve">  </v>
      </c>
      <c r="EY259" s="378"/>
    </row>
    <row r="260" spans="1:155" s="321" customFormat="1" ht="14" hidden="1" x14ac:dyDescent="0.3">
      <c r="A260" s="367">
        <v>255</v>
      </c>
      <c r="B260" s="368"/>
      <c r="C260" s="368"/>
      <c r="D260" s="368"/>
      <c r="E260" s="368"/>
      <c r="F260" s="368"/>
      <c r="G260" s="368"/>
      <c r="H260" s="368"/>
      <c r="I260" s="368"/>
      <c r="J260" s="369" t="str">
        <f t="shared" si="90"/>
        <v/>
      </c>
      <c r="K260" s="370" t="str">
        <f t="shared" si="91"/>
        <v/>
      </c>
      <c r="L260" s="368"/>
      <c r="M260" s="368"/>
      <c r="N260" s="368"/>
      <c r="O260" s="368"/>
      <c r="P260" s="368"/>
      <c r="Q260" s="368"/>
      <c r="R260" s="368"/>
      <c r="S260" s="371" t="str">
        <f t="shared" si="103"/>
        <v/>
      </c>
      <c r="T260" s="368"/>
      <c r="U260" s="368"/>
      <c r="V260" s="372"/>
      <c r="W260" s="372"/>
      <c r="X260" s="368"/>
      <c r="Y260" s="372"/>
      <c r="Z260" s="368"/>
      <c r="AA260" s="368"/>
      <c r="AB260" s="368"/>
      <c r="AC260" s="368"/>
      <c r="AD260" s="368"/>
      <c r="AE260" s="368"/>
      <c r="AF260" s="368"/>
      <c r="AG260" s="368"/>
      <c r="AH260" s="368"/>
      <c r="AI260" s="368"/>
      <c r="AJ260" s="368"/>
      <c r="AK260" s="373"/>
      <c r="AL260" s="368"/>
      <c r="AM260" s="373"/>
      <c r="AN260" s="373"/>
      <c r="AO260" s="373"/>
      <c r="AP260" s="373"/>
      <c r="AQ260" s="373"/>
      <c r="AR260" s="373"/>
      <c r="AS260" s="373"/>
      <c r="AT260" s="373"/>
      <c r="AU260" s="373"/>
      <c r="AV260" s="373"/>
      <c r="AW260" s="373"/>
      <c r="AX260" s="373"/>
      <c r="AY260" s="373"/>
      <c r="AZ260" s="373"/>
      <c r="BA260" s="373"/>
      <c r="BB260" s="373"/>
      <c r="BC260" s="374">
        <f t="shared" si="104"/>
        <v>0</v>
      </c>
      <c r="BD260" s="373"/>
      <c r="BE260" s="373"/>
      <c r="BF260" s="373"/>
      <c r="BG260" s="373"/>
      <c r="BH260" s="373"/>
      <c r="BI260" s="373"/>
      <c r="BJ260" s="373"/>
      <c r="BK260" s="373"/>
      <c r="BL260" s="373"/>
      <c r="BM260" s="373"/>
      <c r="BN260" s="373"/>
      <c r="BO260" s="373"/>
      <c r="BP260" s="373"/>
      <c r="BQ260" s="373"/>
      <c r="BR260" s="373"/>
      <c r="BS260" s="374">
        <f t="shared" si="92"/>
        <v>0</v>
      </c>
      <c r="BT260" s="374">
        <f t="shared" si="118"/>
        <v>0</v>
      </c>
      <c r="BU260" s="374">
        <f t="shared" si="117"/>
        <v>0</v>
      </c>
      <c r="BV260" s="374">
        <f t="shared" si="117"/>
        <v>0</v>
      </c>
      <c r="BW260" s="374">
        <f t="shared" si="117"/>
        <v>0</v>
      </c>
      <c r="BX260" s="374">
        <f t="shared" si="117"/>
        <v>0</v>
      </c>
      <c r="BY260" s="374">
        <f t="shared" si="117"/>
        <v>0</v>
      </c>
      <c r="BZ260" s="374">
        <f t="shared" si="117"/>
        <v>0</v>
      </c>
      <c r="CA260" s="374">
        <f t="shared" si="117"/>
        <v>0</v>
      </c>
      <c r="CB260" s="374">
        <f t="shared" si="117"/>
        <v>0</v>
      </c>
      <c r="CC260" s="374">
        <f t="shared" si="117"/>
        <v>0</v>
      </c>
      <c r="CD260" s="374">
        <f t="shared" si="117"/>
        <v>0</v>
      </c>
      <c r="CE260" s="374">
        <f t="shared" si="116"/>
        <v>0</v>
      </c>
      <c r="CF260" s="374">
        <f t="shared" si="116"/>
        <v>0</v>
      </c>
      <c r="CG260" s="374">
        <f t="shared" si="115"/>
        <v>0</v>
      </c>
      <c r="CH260" s="374">
        <f t="shared" si="115"/>
        <v>0</v>
      </c>
      <c r="CI260" s="374">
        <f t="shared" si="115"/>
        <v>0</v>
      </c>
      <c r="CJ260" s="368"/>
      <c r="CK260" s="368"/>
      <c r="CL260" s="373"/>
      <c r="CM260" s="375"/>
      <c r="CN260" s="371" t="s">
        <v>176</v>
      </c>
      <c r="CO260" s="373"/>
      <c r="CP260" s="373"/>
      <c r="CQ260" s="374">
        <f t="shared" si="93"/>
        <v>0</v>
      </c>
      <c r="CR260" s="373"/>
      <c r="CS260" s="373"/>
      <c r="CT260" s="374">
        <f t="shared" si="94"/>
        <v>0</v>
      </c>
      <c r="CU260" s="375"/>
      <c r="CV260" s="368"/>
      <c r="CW260" s="368"/>
      <c r="CX260" s="368"/>
      <c r="CY260" s="368"/>
      <c r="CZ260" s="368"/>
      <c r="DA260" s="368"/>
      <c r="DB260" s="368"/>
      <c r="DC260" s="368"/>
      <c r="DD260" s="368"/>
      <c r="DE260" s="368"/>
      <c r="DF260" s="368"/>
      <c r="DG260" s="375"/>
      <c r="DH260" s="371" t="s">
        <v>176</v>
      </c>
      <c r="DI260" s="373"/>
      <c r="DJ260" s="373"/>
      <c r="DK260" s="374">
        <f t="shared" si="114"/>
        <v>0</v>
      </c>
      <c r="DL260" s="373"/>
      <c r="DM260" s="373"/>
      <c r="DN260" s="374">
        <f t="shared" si="95"/>
        <v>0</v>
      </c>
      <c r="DO260" s="368"/>
      <c r="DP260" s="371" t="str">
        <f t="shared" si="105"/>
        <v/>
      </c>
      <c r="DQ260" s="374">
        <f t="shared" si="106"/>
        <v>0</v>
      </c>
      <c r="DR260" s="374">
        <f t="shared" si="96"/>
        <v>0</v>
      </c>
      <c r="DS260" s="374">
        <f t="shared" si="97"/>
        <v>0</v>
      </c>
      <c r="DT260" s="374">
        <f t="shared" si="107"/>
        <v>0</v>
      </c>
      <c r="DU260" s="374">
        <f t="shared" si="108"/>
        <v>0</v>
      </c>
      <c r="DV260" s="374">
        <f>Deduct_dependent * COUNTIFS(Part_8!$A:$A, $EV260)</f>
        <v>0</v>
      </c>
      <c r="DW260" s="374">
        <f t="shared" si="98"/>
        <v>0</v>
      </c>
      <c r="DX260" s="374">
        <f t="shared" si="99"/>
        <v>0</v>
      </c>
      <c r="DY260" s="374">
        <f t="shared" si="100"/>
        <v>0</v>
      </c>
      <c r="DZ260" s="374">
        <f t="shared" si="101"/>
        <v>0</v>
      </c>
      <c r="EA260" s="373"/>
      <c r="EB260" s="373"/>
      <c r="EC260" s="373"/>
      <c r="ED260" s="374" t="str">
        <f t="shared" si="109"/>
        <v/>
      </c>
      <c r="EE260" s="374"/>
      <c r="EF260" s="374" t="str">
        <f>IF(AND($AN260 = "", $AO260 = "", $AP260 = "", $AQ260 = "", $AR260 = "", $AS260 = "", $AT260 = "", $AU260 = "", $AV260 = "", $AW260 = "", $AX260 = "", $AY260 = "", $AZ260 = "", $BA260 = "", $BB260 = "",
$BD260= "", $BE260 = "", $BF260 = "", $BG260 = "", $BH260 = "", $BI260 = "", $BJ260 = "", $BK260 = "", $BL260 = "", $BM260 = "", $BN260 = "", $BO260 = "", $BP260 = "", $BQ260 = "", $BR260 = ""), "",
IF($DZ260 &lt;= Claim_for_Reimbursement_CAT!$F$24, Claim_for_Reimbursement_CAT!$H$24,
IF(AND($DZ260 &gt;= Claim_for_Reimbursement_CAT!$D$25, $DZ260 &lt;= Claim_for_Reimbursement_CAT!$F$25), Claim_for_Reimbursement_CAT!$H$25,
IF(AND($DZ260 &gt;= Claim_for_Reimbursement_CAT!$D$26, $DZ260 &lt;= Claim_for_Reimbursement_CAT!$F$26), Claim_for_Reimbursement_CAT!$H$26,
IF(AND($DZ260 &gt;= Claim_for_Reimbursement_CAT!$D$27, $DZ260 &lt;= Claim_for_Reimbursement_CAT!$F$27), Claim_for_Reimbursement_CAT!$H$27,
IF(AND($DZ260 &gt;= Claim_for_Reimbursement_CAT!$D$28, $DZ260 &lt;= Claim_for_Reimbursement_CAT!$F$28), Claim_for_Reimbursement_CAT!$H$28,
IF(AND($DZ260 &gt;= Claim_for_Reimbursement_CAT!$D$29, $DZ260 &lt;= Claim_for_Reimbursement_CAT!$F$29), Claim_for_Reimbursement_CAT!$H$29,
IF(AND($DZ260 &gt;= Claim_for_Reimbursement_CAT!$D$30, $DZ260 &lt;= Claim_for_Reimbursement_CAT!$F$30), Claim_for_Reimbursement_CAT!$H$30,
IF(AND($DZ260 &gt;= Claim_for_Reimbursement_CAT!$D$31, $DZ260 &lt;= Claim_for_Reimbursement_CAT!$F$31), Claim_for_Reimbursement_CAT!$H$31,
IF(AND($DZ260 &gt;= Claim_for_Reimbursement_CAT!$D$32, $DZ260 &lt;= Claim_for_Reimbursement_CAT!$F$32), Claim_for_Reimbursement_CAT!$H$32,
IF(AND($DZ260 &gt;= Claim_for_Reimbursement_CAT!$D$33, $DZ260 &lt;= Claim_for_Reimbursement_CAT!$F$33), Claim_for_Reimbursement_CAT!$H$33,
IF(AND($DZ260 &gt;= Claim_for_Reimbursement_CAT!$D$34, $DZ260 &lt;= Claim_for_Reimbursement_CAT!$F$34), Claim_for_Reimbursement_CAT!$H$34, Claim_for_Reimbursement_CAT!$H$35))))))))))))</f>
        <v/>
      </c>
      <c r="EG260" s="373"/>
      <c r="EH260" s="373"/>
      <c r="EI260" s="373"/>
      <c r="EJ260" s="373"/>
      <c r="EK260" s="373"/>
      <c r="EL260" s="368"/>
      <c r="EM260" s="373"/>
      <c r="EN260" s="373"/>
      <c r="ES260" s="376" t="str">
        <f t="shared" si="102"/>
        <v/>
      </c>
      <c r="ET260" s="377" t="str">
        <f t="shared" si="110"/>
        <v xml:space="preserve">    </v>
      </c>
      <c r="EU260" s="377" t="str">
        <f t="shared" si="111"/>
        <v/>
      </c>
      <c r="EV260" s="377" t="str">
        <f t="shared" si="112"/>
        <v xml:space="preserve">255   </v>
      </c>
      <c r="EW260" s="378" t="str">
        <f>IF($H260 = "", "",
IF(OR($H260 = Lists_and_controls!$AO$9, $H260 = Lists_and_controls!$AO$11, $H260 = Lists_and_controls!$AO$14, $H260 = Lists_and_controls!$AO$16), MAX(Day_30),
IF(OR($H260 = Lists_and_controls!$AO$6, $H260 = Lists_and_controls!$AO$8, $H260 = Lists_and_controls!$AO$10, $H260 = Lists_and_controls!$AO$12, $H260 = Lists_and_controls!$AO$13, $H260 = Lists_and_controls!$AO$15, $H260 = Lists_and_controls!$AO$17), MAX(Day_31),
IF($H260 = Lists_and_controls!$AO$7, IF(INDEX(Leap_Year_YN, MATCH($G260, Year_2, 0)) = 1, MAX(Day_Feb_LY), MAX(Day_Feb) )))))</f>
        <v/>
      </c>
      <c r="EX260" s="377" t="str">
        <f t="shared" si="113"/>
        <v xml:space="preserve">  </v>
      </c>
      <c r="EY260" s="378"/>
    </row>
    <row r="261" spans="1:155" s="321" customFormat="1" ht="14" hidden="1" x14ac:dyDescent="0.3">
      <c r="A261" s="367">
        <v>256</v>
      </c>
      <c r="B261" s="368"/>
      <c r="C261" s="368"/>
      <c r="D261" s="368"/>
      <c r="E261" s="368"/>
      <c r="F261" s="368"/>
      <c r="G261" s="368"/>
      <c r="H261" s="368"/>
      <c r="I261" s="368"/>
      <c r="J261" s="369" t="str">
        <f t="shared" si="90"/>
        <v/>
      </c>
      <c r="K261" s="370" t="str">
        <f t="shared" si="91"/>
        <v/>
      </c>
      <c r="L261" s="368"/>
      <c r="M261" s="368"/>
      <c r="N261" s="368"/>
      <c r="O261" s="368"/>
      <c r="P261" s="368"/>
      <c r="Q261" s="368"/>
      <c r="R261" s="368"/>
      <c r="S261" s="371" t="str">
        <f t="shared" si="103"/>
        <v/>
      </c>
      <c r="T261" s="368"/>
      <c r="U261" s="368"/>
      <c r="V261" s="372"/>
      <c r="W261" s="372"/>
      <c r="X261" s="368"/>
      <c r="Y261" s="372"/>
      <c r="Z261" s="368"/>
      <c r="AA261" s="368"/>
      <c r="AB261" s="368"/>
      <c r="AC261" s="368"/>
      <c r="AD261" s="368"/>
      <c r="AE261" s="368"/>
      <c r="AF261" s="368"/>
      <c r="AG261" s="368"/>
      <c r="AH261" s="368"/>
      <c r="AI261" s="368"/>
      <c r="AJ261" s="368"/>
      <c r="AK261" s="373"/>
      <c r="AL261" s="368"/>
      <c r="AM261" s="373"/>
      <c r="AN261" s="373"/>
      <c r="AO261" s="373"/>
      <c r="AP261" s="373"/>
      <c r="AQ261" s="373"/>
      <c r="AR261" s="373"/>
      <c r="AS261" s="373"/>
      <c r="AT261" s="373"/>
      <c r="AU261" s="373"/>
      <c r="AV261" s="373"/>
      <c r="AW261" s="373"/>
      <c r="AX261" s="373"/>
      <c r="AY261" s="373"/>
      <c r="AZ261" s="373"/>
      <c r="BA261" s="373"/>
      <c r="BB261" s="373"/>
      <c r="BC261" s="374">
        <f t="shared" si="104"/>
        <v>0</v>
      </c>
      <c r="BD261" s="373"/>
      <c r="BE261" s="373"/>
      <c r="BF261" s="373"/>
      <c r="BG261" s="373"/>
      <c r="BH261" s="373"/>
      <c r="BI261" s="373"/>
      <c r="BJ261" s="373"/>
      <c r="BK261" s="373"/>
      <c r="BL261" s="373"/>
      <c r="BM261" s="373"/>
      <c r="BN261" s="373"/>
      <c r="BO261" s="373"/>
      <c r="BP261" s="373"/>
      <c r="BQ261" s="373"/>
      <c r="BR261" s="373"/>
      <c r="BS261" s="374">
        <f t="shared" si="92"/>
        <v>0</v>
      </c>
      <c r="BT261" s="374">
        <f t="shared" si="118"/>
        <v>0</v>
      </c>
      <c r="BU261" s="374">
        <f t="shared" si="117"/>
        <v>0</v>
      </c>
      <c r="BV261" s="374">
        <f t="shared" si="117"/>
        <v>0</v>
      </c>
      <c r="BW261" s="374">
        <f t="shared" si="117"/>
        <v>0</v>
      </c>
      <c r="BX261" s="374">
        <f t="shared" si="117"/>
        <v>0</v>
      </c>
      <c r="BY261" s="374">
        <f t="shared" si="117"/>
        <v>0</v>
      </c>
      <c r="BZ261" s="374">
        <f t="shared" si="117"/>
        <v>0</v>
      </c>
      <c r="CA261" s="374">
        <f t="shared" si="117"/>
        <v>0</v>
      </c>
      <c r="CB261" s="374">
        <f t="shared" si="117"/>
        <v>0</v>
      </c>
      <c r="CC261" s="374">
        <f t="shared" si="117"/>
        <v>0</v>
      </c>
      <c r="CD261" s="374">
        <f t="shared" si="117"/>
        <v>0</v>
      </c>
      <c r="CE261" s="374">
        <f t="shared" si="116"/>
        <v>0</v>
      </c>
      <c r="CF261" s="374">
        <f t="shared" si="116"/>
        <v>0</v>
      </c>
      <c r="CG261" s="374">
        <f t="shared" si="115"/>
        <v>0</v>
      </c>
      <c r="CH261" s="374">
        <f t="shared" si="115"/>
        <v>0</v>
      </c>
      <c r="CI261" s="374">
        <f t="shared" si="115"/>
        <v>0</v>
      </c>
      <c r="CJ261" s="368"/>
      <c r="CK261" s="368"/>
      <c r="CL261" s="373"/>
      <c r="CM261" s="375"/>
      <c r="CN261" s="371" t="s">
        <v>176</v>
      </c>
      <c r="CO261" s="373"/>
      <c r="CP261" s="373"/>
      <c r="CQ261" s="374">
        <f t="shared" si="93"/>
        <v>0</v>
      </c>
      <c r="CR261" s="373"/>
      <c r="CS261" s="373"/>
      <c r="CT261" s="374">
        <f t="shared" si="94"/>
        <v>0</v>
      </c>
      <c r="CU261" s="375"/>
      <c r="CV261" s="368"/>
      <c r="CW261" s="368"/>
      <c r="CX261" s="368"/>
      <c r="CY261" s="368"/>
      <c r="CZ261" s="368"/>
      <c r="DA261" s="368"/>
      <c r="DB261" s="368"/>
      <c r="DC261" s="368"/>
      <c r="DD261" s="368"/>
      <c r="DE261" s="368"/>
      <c r="DF261" s="368"/>
      <c r="DG261" s="375"/>
      <c r="DH261" s="371" t="s">
        <v>176</v>
      </c>
      <c r="DI261" s="373"/>
      <c r="DJ261" s="373"/>
      <c r="DK261" s="374">
        <f t="shared" si="114"/>
        <v>0</v>
      </c>
      <c r="DL261" s="373"/>
      <c r="DM261" s="373"/>
      <c r="DN261" s="374">
        <f t="shared" si="95"/>
        <v>0</v>
      </c>
      <c r="DO261" s="368"/>
      <c r="DP261" s="371" t="str">
        <f t="shared" si="105"/>
        <v/>
      </c>
      <c r="DQ261" s="374">
        <f t="shared" si="106"/>
        <v>0</v>
      </c>
      <c r="DR261" s="374">
        <f t="shared" si="96"/>
        <v>0</v>
      </c>
      <c r="DS261" s="374">
        <f t="shared" si="97"/>
        <v>0</v>
      </c>
      <c r="DT261" s="374">
        <f t="shared" si="107"/>
        <v>0</v>
      </c>
      <c r="DU261" s="374">
        <f t="shared" si="108"/>
        <v>0</v>
      </c>
      <c r="DV261" s="374">
        <f>Deduct_dependent * COUNTIFS(Part_8!$A:$A, $EV261)</f>
        <v>0</v>
      </c>
      <c r="DW261" s="374">
        <f t="shared" si="98"/>
        <v>0</v>
      </c>
      <c r="DX261" s="374">
        <f t="shared" si="99"/>
        <v>0</v>
      </c>
      <c r="DY261" s="374">
        <f t="shared" si="100"/>
        <v>0</v>
      </c>
      <c r="DZ261" s="374">
        <f t="shared" si="101"/>
        <v>0</v>
      </c>
      <c r="EA261" s="373"/>
      <c r="EB261" s="373"/>
      <c r="EC261" s="373"/>
      <c r="ED261" s="374" t="str">
        <f t="shared" si="109"/>
        <v/>
      </c>
      <c r="EE261" s="374"/>
      <c r="EF261" s="374" t="str">
        <f>IF(AND($AN261 = "", $AO261 = "", $AP261 = "", $AQ261 = "", $AR261 = "", $AS261 = "", $AT261 = "", $AU261 = "", $AV261 = "", $AW261 = "", $AX261 = "", $AY261 = "", $AZ261 = "", $BA261 = "", $BB261 = "",
$BD261= "", $BE261 = "", $BF261 = "", $BG261 = "", $BH261 = "", $BI261 = "", $BJ261 = "", $BK261 = "", $BL261 = "", $BM261 = "", $BN261 = "", $BO261 = "", $BP261 = "", $BQ261 = "", $BR261 = ""), "",
IF($DZ261 &lt;= Claim_for_Reimbursement_CAT!$F$24, Claim_for_Reimbursement_CAT!$H$24,
IF(AND($DZ261 &gt;= Claim_for_Reimbursement_CAT!$D$25, $DZ261 &lt;= Claim_for_Reimbursement_CAT!$F$25), Claim_for_Reimbursement_CAT!$H$25,
IF(AND($DZ261 &gt;= Claim_for_Reimbursement_CAT!$D$26, $DZ261 &lt;= Claim_for_Reimbursement_CAT!$F$26), Claim_for_Reimbursement_CAT!$H$26,
IF(AND($DZ261 &gt;= Claim_for_Reimbursement_CAT!$D$27, $DZ261 &lt;= Claim_for_Reimbursement_CAT!$F$27), Claim_for_Reimbursement_CAT!$H$27,
IF(AND($DZ261 &gt;= Claim_for_Reimbursement_CAT!$D$28, $DZ261 &lt;= Claim_for_Reimbursement_CAT!$F$28), Claim_for_Reimbursement_CAT!$H$28,
IF(AND($DZ261 &gt;= Claim_for_Reimbursement_CAT!$D$29, $DZ261 &lt;= Claim_for_Reimbursement_CAT!$F$29), Claim_for_Reimbursement_CAT!$H$29,
IF(AND($DZ261 &gt;= Claim_for_Reimbursement_CAT!$D$30, $DZ261 &lt;= Claim_for_Reimbursement_CAT!$F$30), Claim_for_Reimbursement_CAT!$H$30,
IF(AND($DZ261 &gt;= Claim_for_Reimbursement_CAT!$D$31, $DZ261 &lt;= Claim_for_Reimbursement_CAT!$F$31), Claim_for_Reimbursement_CAT!$H$31,
IF(AND($DZ261 &gt;= Claim_for_Reimbursement_CAT!$D$32, $DZ261 &lt;= Claim_for_Reimbursement_CAT!$F$32), Claim_for_Reimbursement_CAT!$H$32,
IF(AND($DZ261 &gt;= Claim_for_Reimbursement_CAT!$D$33, $DZ261 &lt;= Claim_for_Reimbursement_CAT!$F$33), Claim_for_Reimbursement_CAT!$H$33,
IF(AND($DZ261 &gt;= Claim_for_Reimbursement_CAT!$D$34, $DZ261 &lt;= Claim_for_Reimbursement_CAT!$F$34), Claim_for_Reimbursement_CAT!$H$34, Claim_for_Reimbursement_CAT!$H$35))))))))))))</f>
        <v/>
      </c>
      <c r="EG261" s="373"/>
      <c r="EH261" s="373"/>
      <c r="EI261" s="373"/>
      <c r="EJ261" s="373"/>
      <c r="EK261" s="373"/>
      <c r="EL261" s="368"/>
      <c r="EM261" s="373"/>
      <c r="EN261" s="373"/>
      <c r="ES261" s="376" t="str">
        <f t="shared" si="102"/>
        <v/>
      </c>
      <c r="ET261" s="377" t="str">
        <f t="shared" si="110"/>
        <v xml:space="preserve">    </v>
      </c>
      <c r="EU261" s="377" t="str">
        <f t="shared" si="111"/>
        <v/>
      </c>
      <c r="EV261" s="377" t="str">
        <f t="shared" si="112"/>
        <v xml:space="preserve">256   </v>
      </c>
      <c r="EW261" s="378" t="str">
        <f>IF($H261 = "", "",
IF(OR($H261 = Lists_and_controls!$AO$9, $H261 = Lists_and_controls!$AO$11, $H261 = Lists_and_controls!$AO$14, $H261 = Lists_and_controls!$AO$16), MAX(Day_30),
IF(OR($H261 = Lists_and_controls!$AO$6, $H261 = Lists_and_controls!$AO$8, $H261 = Lists_and_controls!$AO$10, $H261 = Lists_and_controls!$AO$12, $H261 = Lists_and_controls!$AO$13, $H261 = Lists_and_controls!$AO$15, $H261 = Lists_and_controls!$AO$17), MAX(Day_31),
IF($H261 = Lists_and_controls!$AO$7, IF(INDEX(Leap_Year_YN, MATCH($G261, Year_2, 0)) = 1, MAX(Day_Feb_LY), MAX(Day_Feb) )))))</f>
        <v/>
      </c>
      <c r="EX261" s="377" t="str">
        <f t="shared" si="113"/>
        <v xml:space="preserve">  </v>
      </c>
      <c r="EY261" s="378"/>
    </row>
    <row r="262" spans="1:155" s="321" customFormat="1" ht="14" hidden="1" x14ac:dyDescent="0.3">
      <c r="A262" s="367">
        <v>257</v>
      </c>
      <c r="B262" s="368"/>
      <c r="C262" s="368"/>
      <c r="D262" s="368"/>
      <c r="E262" s="368"/>
      <c r="F262" s="368"/>
      <c r="G262" s="368"/>
      <c r="H262" s="368"/>
      <c r="I262" s="368"/>
      <c r="J262" s="369" t="str">
        <f t="shared" ref="J262:J325" si="119">IF(AND($G262 &lt;&gt; "", $H262 &lt;&gt; "", $I262 &lt;&gt; ""), DATE($G262, INDEX(Month_value, MATCH($H262, Month, 0)), $I262), "")</f>
        <v/>
      </c>
      <c r="K262" s="370" t="str">
        <f t="shared" ref="K262:K325" si="120">IF($J262="", "", (Start_September-$J262)/Days_years)</f>
        <v/>
      </c>
      <c r="L262" s="368"/>
      <c r="M262" s="368"/>
      <c r="N262" s="368"/>
      <c r="O262" s="368"/>
      <c r="P262" s="368"/>
      <c r="Q262" s="368"/>
      <c r="R262" s="368"/>
      <c r="S262" s="371" t="str">
        <f t="shared" si="103"/>
        <v/>
      </c>
      <c r="T262" s="368"/>
      <c r="U262" s="368"/>
      <c r="V262" s="372"/>
      <c r="W262" s="372"/>
      <c r="X262" s="368"/>
      <c r="Y262" s="372"/>
      <c r="Z262" s="368"/>
      <c r="AA262" s="368"/>
      <c r="AB262" s="368"/>
      <c r="AC262" s="368"/>
      <c r="AD262" s="368"/>
      <c r="AE262" s="368"/>
      <c r="AF262" s="368"/>
      <c r="AG262" s="368"/>
      <c r="AH262" s="368"/>
      <c r="AI262" s="368"/>
      <c r="AJ262" s="368"/>
      <c r="AK262" s="373"/>
      <c r="AL262" s="368"/>
      <c r="AM262" s="373"/>
      <c r="AN262" s="373"/>
      <c r="AO262" s="373"/>
      <c r="AP262" s="373"/>
      <c r="AQ262" s="373"/>
      <c r="AR262" s="373"/>
      <c r="AS262" s="373"/>
      <c r="AT262" s="373"/>
      <c r="AU262" s="373"/>
      <c r="AV262" s="373"/>
      <c r="AW262" s="373"/>
      <c r="AX262" s="373"/>
      <c r="AY262" s="373"/>
      <c r="AZ262" s="373"/>
      <c r="BA262" s="373"/>
      <c r="BB262" s="373"/>
      <c r="BC262" s="374">
        <f t="shared" si="104"/>
        <v>0</v>
      </c>
      <c r="BD262" s="373"/>
      <c r="BE262" s="373"/>
      <c r="BF262" s="373"/>
      <c r="BG262" s="373"/>
      <c r="BH262" s="373"/>
      <c r="BI262" s="373"/>
      <c r="BJ262" s="373"/>
      <c r="BK262" s="373"/>
      <c r="BL262" s="373"/>
      <c r="BM262" s="373"/>
      <c r="BN262" s="373"/>
      <c r="BO262" s="373"/>
      <c r="BP262" s="373"/>
      <c r="BQ262" s="373"/>
      <c r="BR262" s="373"/>
      <c r="BS262" s="374">
        <f t="shared" ref="BS262:BS325" si="121">SUM(BD262:BR262)</f>
        <v>0</v>
      </c>
      <c r="BT262" s="374">
        <f t="shared" si="118"/>
        <v>0</v>
      </c>
      <c r="BU262" s="374">
        <f t="shared" si="117"/>
        <v>0</v>
      </c>
      <c r="BV262" s="374">
        <f t="shared" si="117"/>
        <v>0</v>
      </c>
      <c r="BW262" s="374">
        <f t="shared" si="117"/>
        <v>0</v>
      </c>
      <c r="BX262" s="374">
        <f t="shared" si="117"/>
        <v>0</v>
      </c>
      <c r="BY262" s="374">
        <f t="shared" si="117"/>
        <v>0</v>
      </c>
      <c r="BZ262" s="374">
        <f t="shared" si="117"/>
        <v>0</v>
      </c>
      <c r="CA262" s="374">
        <f t="shared" si="117"/>
        <v>0</v>
      </c>
      <c r="CB262" s="374">
        <f t="shared" si="117"/>
        <v>0</v>
      </c>
      <c r="CC262" s="374">
        <f t="shared" si="117"/>
        <v>0</v>
      </c>
      <c r="CD262" s="374">
        <f t="shared" si="117"/>
        <v>0</v>
      </c>
      <c r="CE262" s="374">
        <f t="shared" si="116"/>
        <v>0</v>
      </c>
      <c r="CF262" s="374">
        <f t="shared" si="116"/>
        <v>0</v>
      </c>
      <c r="CG262" s="374">
        <f t="shared" si="115"/>
        <v>0</v>
      </c>
      <c r="CH262" s="374">
        <f t="shared" si="115"/>
        <v>0</v>
      </c>
      <c r="CI262" s="374">
        <f t="shared" si="115"/>
        <v>0</v>
      </c>
      <c r="CJ262" s="368"/>
      <c r="CK262" s="368"/>
      <c r="CL262" s="373"/>
      <c r="CM262" s="375"/>
      <c r="CN262" s="371" t="s">
        <v>176</v>
      </c>
      <c r="CO262" s="373"/>
      <c r="CP262" s="373"/>
      <c r="CQ262" s="374">
        <f t="shared" ref="CQ262:CQ325" si="122">CO262-CP262</f>
        <v>0</v>
      </c>
      <c r="CR262" s="373"/>
      <c r="CS262" s="373"/>
      <c r="CT262" s="374">
        <f t="shared" ref="CT262:CT325" si="123">CR262-CS262</f>
        <v>0</v>
      </c>
      <c r="CU262" s="375"/>
      <c r="CV262" s="368"/>
      <c r="CW262" s="368"/>
      <c r="CX262" s="368"/>
      <c r="CY262" s="368"/>
      <c r="CZ262" s="368"/>
      <c r="DA262" s="368"/>
      <c r="DB262" s="368"/>
      <c r="DC262" s="368"/>
      <c r="DD262" s="368"/>
      <c r="DE262" s="368"/>
      <c r="DF262" s="368"/>
      <c r="DG262" s="375"/>
      <c r="DH262" s="371" t="s">
        <v>176</v>
      </c>
      <c r="DI262" s="373"/>
      <c r="DJ262" s="373"/>
      <c r="DK262" s="374">
        <f t="shared" si="114"/>
        <v>0</v>
      </c>
      <c r="DL262" s="373"/>
      <c r="DM262" s="373"/>
      <c r="DN262" s="374">
        <f t="shared" ref="DN262:DN325" si="124">DL262-DM262</f>
        <v>0</v>
      </c>
      <c r="DO262" s="368"/>
      <c r="DP262" s="371" t="str">
        <f t="shared" si="105"/>
        <v/>
      </c>
      <c r="DQ262" s="374">
        <f t="shared" si="106"/>
        <v>0</v>
      </c>
      <c r="DR262" s="374">
        <f t="shared" ref="DR262:DR325" si="125">$CL262</f>
        <v>0</v>
      </c>
      <c r="DS262" s="374">
        <f t="shared" ref="DS262:DS325" si="126" xml:space="preserve"> DQ262 + DR262</f>
        <v>0</v>
      </c>
      <c r="DT262" s="374">
        <f t="shared" si="107"/>
        <v>0</v>
      </c>
      <c r="DU262" s="374">
        <f t="shared" si="108"/>
        <v>0</v>
      </c>
      <c r="DV262" s="374">
        <f>Deduct_dependent * COUNTIFS(Part_8!$A:$A, $EV262)</f>
        <v>0</v>
      </c>
      <c r="DW262" s="374">
        <f t="shared" ref="DW262:DW325" si="127" xml:space="preserve"> $CQ262 + $CT262</f>
        <v>0</v>
      </c>
      <c r="DX262" s="374">
        <f t="shared" ref="DX262:DX325" si="128" xml:space="preserve"> Deduct_blind * (0 + IF($AE262 = "Yes", 1, 0) + IF($AH262 = "Yes", 1, 0) )</f>
        <v>0</v>
      </c>
      <c r="DY262" s="374">
        <f t="shared" ref="DY262:DY325" si="129" xml:space="preserve"> SUM($DT262:$DX262)</f>
        <v>0</v>
      </c>
      <c r="DZ262" s="374">
        <f t="shared" ref="DZ262:DZ325" si="130" xml:space="preserve"> $DS262 - $DY262</f>
        <v>0</v>
      </c>
      <c r="EA262" s="373"/>
      <c r="EB262" s="373"/>
      <c r="EC262" s="373"/>
      <c r="ED262" s="374" t="str">
        <f t="shared" si="109"/>
        <v/>
      </c>
      <c r="EE262" s="374"/>
      <c r="EF262" s="374" t="str">
        <f>IF(AND($AN262 = "", $AO262 = "", $AP262 = "", $AQ262 = "", $AR262 = "", $AS262 = "", $AT262 = "", $AU262 = "", $AV262 = "", $AW262 = "", $AX262 = "", $AY262 = "", $AZ262 = "", $BA262 = "", $BB262 = "",
$BD262= "", $BE262 = "", $BF262 = "", $BG262 = "", $BH262 = "", $BI262 = "", $BJ262 = "", $BK262 = "", $BL262 = "", $BM262 = "", $BN262 = "", $BO262 = "", $BP262 = "", $BQ262 = "", $BR262 = ""), "",
IF($DZ262 &lt;= Claim_for_Reimbursement_CAT!$F$24, Claim_for_Reimbursement_CAT!$H$24,
IF(AND($DZ262 &gt;= Claim_for_Reimbursement_CAT!$D$25, $DZ262 &lt;= Claim_for_Reimbursement_CAT!$F$25), Claim_for_Reimbursement_CAT!$H$25,
IF(AND($DZ262 &gt;= Claim_for_Reimbursement_CAT!$D$26, $DZ262 &lt;= Claim_for_Reimbursement_CAT!$F$26), Claim_for_Reimbursement_CAT!$H$26,
IF(AND($DZ262 &gt;= Claim_for_Reimbursement_CAT!$D$27, $DZ262 &lt;= Claim_for_Reimbursement_CAT!$F$27), Claim_for_Reimbursement_CAT!$H$27,
IF(AND($DZ262 &gt;= Claim_for_Reimbursement_CAT!$D$28, $DZ262 &lt;= Claim_for_Reimbursement_CAT!$F$28), Claim_for_Reimbursement_CAT!$H$28,
IF(AND($DZ262 &gt;= Claim_for_Reimbursement_CAT!$D$29, $DZ262 &lt;= Claim_for_Reimbursement_CAT!$F$29), Claim_for_Reimbursement_CAT!$H$29,
IF(AND($DZ262 &gt;= Claim_for_Reimbursement_CAT!$D$30, $DZ262 &lt;= Claim_for_Reimbursement_CAT!$F$30), Claim_for_Reimbursement_CAT!$H$30,
IF(AND($DZ262 &gt;= Claim_for_Reimbursement_CAT!$D$31, $DZ262 &lt;= Claim_for_Reimbursement_CAT!$F$31), Claim_for_Reimbursement_CAT!$H$31,
IF(AND($DZ262 &gt;= Claim_for_Reimbursement_CAT!$D$32, $DZ262 &lt;= Claim_for_Reimbursement_CAT!$F$32), Claim_for_Reimbursement_CAT!$H$32,
IF(AND($DZ262 &gt;= Claim_for_Reimbursement_CAT!$D$33, $DZ262 &lt;= Claim_for_Reimbursement_CAT!$F$33), Claim_for_Reimbursement_CAT!$H$33,
IF(AND($DZ262 &gt;= Claim_for_Reimbursement_CAT!$D$34, $DZ262 &lt;= Claim_for_Reimbursement_CAT!$F$34), Claim_for_Reimbursement_CAT!$H$34, Claim_for_Reimbursement_CAT!$H$35))))))))))))</f>
        <v/>
      </c>
      <c r="EG262" s="373"/>
      <c r="EH262" s="373"/>
      <c r="EI262" s="373"/>
      <c r="EJ262" s="373"/>
      <c r="EK262" s="373"/>
      <c r="EL262" s="368"/>
      <c r="EM262" s="373"/>
      <c r="EN262" s="373"/>
      <c r="ES262" s="376" t="str">
        <f t="shared" ref="ES262:ES325" si="131">IF($L262="", "", AND(LEN($L262)&gt;=Postcode_min, LEN($L262)&lt;=Postcode_max,
LEN(MID($L262, FIND(" ", $L262) + 1, 4))=3,
ISNUMBER(VALUE(MID($L262, FIND(" ", $L262) + 1, 1))),
NOT(ISNUMBER(VALUE(MID($L262, FIND(" ", $L262) + 2, 1)))), MID($L262, FIND(" ", $L262) + 2, 1)&lt;&gt;" ",
NOT(ISNUMBER(VALUE(MID($L262, FIND(" ", $L262) + 3, 1)))), MID($L262, FIND(" ", $L262) + 3, 1)&lt;&gt;" ") )</f>
        <v/>
      </c>
      <c r="ET262" s="377" t="str">
        <f t="shared" si="110"/>
        <v xml:space="preserve">    </v>
      </c>
      <c r="EU262" s="377" t="str">
        <f t="shared" si="111"/>
        <v/>
      </c>
      <c r="EV262" s="377" t="str">
        <f t="shared" si="112"/>
        <v xml:space="preserve">257   </v>
      </c>
      <c r="EW262" s="378" t="str">
        <f>IF($H262 = "", "",
IF(OR($H262 = Lists_and_controls!$AO$9, $H262 = Lists_and_controls!$AO$11, $H262 = Lists_and_controls!$AO$14, $H262 = Lists_and_controls!$AO$16), MAX(Day_30),
IF(OR($H262 = Lists_and_controls!$AO$6, $H262 = Lists_and_controls!$AO$8, $H262 = Lists_and_controls!$AO$10, $H262 = Lists_and_controls!$AO$12, $H262 = Lists_and_controls!$AO$13, $H262 = Lists_and_controls!$AO$15, $H262 = Lists_and_controls!$AO$17), MAX(Day_31),
IF($H262 = Lists_and_controls!$AO$7, IF(INDEX(Leap_Year_YN, MATCH($G262, Year_2, 0)) = 1, MAX(Day_Feb_LY), MAX(Day_Feb) )))))</f>
        <v/>
      </c>
      <c r="EX262" s="377" t="str">
        <f t="shared" si="113"/>
        <v xml:space="preserve">  </v>
      </c>
      <c r="EY262" s="378"/>
    </row>
    <row r="263" spans="1:155" s="321" customFormat="1" ht="14" hidden="1" x14ac:dyDescent="0.3">
      <c r="A263" s="367">
        <v>258</v>
      </c>
      <c r="B263" s="368"/>
      <c r="C263" s="368"/>
      <c r="D263" s="368"/>
      <c r="E263" s="368"/>
      <c r="F263" s="368"/>
      <c r="G263" s="368"/>
      <c r="H263" s="368"/>
      <c r="I263" s="368"/>
      <c r="J263" s="369" t="str">
        <f t="shared" si="119"/>
        <v/>
      </c>
      <c r="K263" s="370" t="str">
        <f t="shared" si="120"/>
        <v/>
      </c>
      <c r="L263" s="368"/>
      <c r="M263" s="368"/>
      <c r="N263" s="368"/>
      <c r="O263" s="368"/>
      <c r="P263" s="368"/>
      <c r="Q263" s="368"/>
      <c r="R263" s="368"/>
      <c r="S263" s="371" t="str">
        <f t="shared" ref="S263:S326" si="132">IF(AND($Q263 = "", $R263 = ""), "", ROUND($Q263 + ($R263/12), 2))</f>
        <v/>
      </c>
      <c r="T263" s="368"/>
      <c r="U263" s="368"/>
      <c r="V263" s="372"/>
      <c r="W263" s="372"/>
      <c r="X263" s="368"/>
      <c r="Y263" s="372"/>
      <c r="Z263" s="368"/>
      <c r="AA263" s="368"/>
      <c r="AB263" s="368"/>
      <c r="AC263" s="368"/>
      <c r="AD263" s="368"/>
      <c r="AE263" s="368"/>
      <c r="AF263" s="368"/>
      <c r="AG263" s="368"/>
      <c r="AH263" s="368"/>
      <c r="AI263" s="368"/>
      <c r="AJ263" s="368"/>
      <c r="AK263" s="373"/>
      <c r="AL263" s="368"/>
      <c r="AM263" s="373"/>
      <c r="AN263" s="373"/>
      <c r="AO263" s="373"/>
      <c r="AP263" s="373"/>
      <c r="AQ263" s="373"/>
      <c r="AR263" s="373"/>
      <c r="AS263" s="373"/>
      <c r="AT263" s="373"/>
      <c r="AU263" s="373"/>
      <c r="AV263" s="373"/>
      <c r="AW263" s="373"/>
      <c r="AX263" s="373"/>
      <c r="AY263" s="373"/>
      <c r="AZ263" s="373"/>
      <c r="BA263" s="373"/>
      <c r="BB263" s="373"/>
      <c r="BC263" s="374">
        <f t="shared" ref="BC263:BC326" si="133">SUM(AN263:BB263)</f>
        <v>0</v>
      </c>
      <c r="BD263" s="373"/>
      <c r="BE263" s="373"/>
      <c r="BF263" s="373"/>
      <c r="BG263" s="373"/>
      <c r="BH263" s="373"/>
      <c r="BI263" s="373"/>
      <c r="BJ263" s="373"/>
      <c r="BK263" s="373"/>
      <c r="BL263" s="373"/>
      <c r="BM263" s="373"/>
      <c r="BN263" s="373"/>
      <c r="BO263" s="373"/>
      <c r="BP263" s="373"/>
      <c r="BQ263" s="373"/>
      <c r="BR263" s="373"/>
      <c r="BS263" s="374">
        <f t="shared" si="121"/>
        <v>0</v>
      </c>
      <c r="BT263" s="374">
        <f t="shared" si="118"/>
        <v>0</v>
      </c>
      <c r="BU263" s="374">
        <f t="shared" si="117"/>
        <v>0</v>
      </c>
      <c r="BV263" s="374">
        <f t="shared" si="117"/>
        <v>0</v>
      </c>
      <c r="BW263" s="374">
        <f t="shared" si="117"/>
        <v>0</v>
      </c>
      <c r="BX263" s="374">
        <f t="shared" si="117"/>
        <v>0</v>
      </c>
      <c r="BY263" s="374">
        <f t="shared" si="117"/>
        <v>0</v>
      </c>
      <c r="BZ263" s="374">
        <f t="shared" si="117"/>
        <v>0</v>
      </c>
      <c r="CA263" s="374">
        <f t="shared" si="117"/>
        <v>0</v>
      </c>
      <c r="CB263" s="374">
        <f t="shared" si="117"/>
        <v>0</v>
      </c>
      <c r="CC263" s="374">
        <f t="shared" si="117"/>
        <v>0</v>
      </c>
      <c r="CD263" s="374">
        <f t="shared" si="117"/>
        <v>0</v>
      </c>
      <c r="CE263" s="374">
        <f t="shared" si="116"/>
        <v>0</v>
      </c>
      <c r="CF263" s="374">
        <f t="shared" si="116"/>
        <v>0</v>
      </c>
      <c r="CG263" s="374">
        <f t="shared" si="115"/>
        <v>0</v>
      </c>
      <c r="CH263" s="374">
        <f t="shared" si="115"/>
        <v>0</v>
      </c>
      <c r="CI263" s="374">
        <f t="shared" si="115"/>
        <v>0</v>
      </c>
      <c r="CJ263" s="368"/>
      <c r="CK263" s="368"/>
      <c r="CL263" s="373"/>
      <c r="CM263" s="375"/>
      <c r="CN263" s="371" t="s">
        <v>176</v>
      </c>
      <c r="CO263" s="373"/>
      <c r="CP263" s="373"/>
      <c r="CQ263" s="374">
        <f t="shared" si="122"/>
        <v>0</v>
      </c>
      <c r="CR263" s="373"/>
      <c r="CS263" s="373"/>
      <c r="CT263" s="374">
        <f t="shared" si="123"/>
        <v>0</v>
      </c>
      <c r="CU263" s="375"/>
      <c r="CV263" s="368"/>
      <c r="CW263" s="368"/>
      <c r="CX263" s="368"/>
      <c r="CY263" s="368"/>
      <c r="CZ263" s="368"/>
      <c r="DA263" s="368"/>
      <c r="DB263" s="368"/>
      <c r="DC263" s="368"/>
      <c r="DD263" s="368"/>
      <c r="DE263" s="368"/>
      <c r="DF263" s="368"/>
      <c r="DG263" s="375"/>
      <c r="DH263" s="371" t="s">
        <v>176</v>
      </c>
      <c r="DI263" s="373"/>
      <c r="DJ263" s="373"/>
      <c r="DK263" s="374">
        <f t="shared" si="114"/>
        <v>0</v>
      </c>
      <c r="DL263" s="373"/>
      <c r="DM263" s="373"/>
      <c r="DN263" s="374">
        <f t="shared" si="124"/>
        <v>0</v>
      </c>
      <c r="DO263" s="368"/>
      <c r="DP263" s="371" t="str">
        <f t="shared" ref="DP263:DP326" si="134">IF(OR(DO263 = "", DO263 = "No"), "", "Go to ''Other financial support'' sheet")</f>
        <v/>
      </c>
      <c r="DQ263" s="374">
        <f t="shared" ref="DQ263:DQ326" si="135">$CI263</f>
        <v>0</v>
      </c>
      <c r="DR263" s="374">
        <f t="shared" si="125"/>
        <v>0</v>
      </c>
      <c r="DS263" s="374">
        <f t="shared" si="126"/>
        <v>0</v>
      </c>
      <c r="DT263" s="374">
        <f t="shared" ref="DT263:DT326" si="136" xml:space="preserve"> $CA263</f>
        <v>0</v>
      </c>
      <c r="DU263" s="374">
        <f t="shared" ref="DU263:DU326" si="137" xml:space="preserve"> $CG263</f>
        <v>0</v>
      </c>
      <c r="DV263" s="374">
        <f>Deduct_dependent * COUNTIFS(Part_8!$A:$A, $EV263)</f>
        <v>0</v>
      </c>
      <c r="DW263" s="374">
        <f t="shared" si="127"/>
        <v>0</v>
      </c>
      <c r="DX263" s="374">
        <f t="shared" si="128"/>
        <v>0</v>
      </c>
      <c r="DY263" s="374">
        <f t="shared" si="129"/>
        <v>0</v>
      </c>
      <c r="DZ263" s="374">
        <f t="shared" si="130"/>
        <v>0</v>
      </c>
      <c r="EA263" s="373"/>
      <c r="EB263" s="373"/>
      <c r="EC263" s="373"/>
      <c r="ED263" s="374" t="str">
        <f t="shared" ref="ED263:ED326" si="138" xml:space="preserve"> IF(IF(AND($EB263="", $EF263="", $EK263=""), "", $EB263 - IF($EF263="", 0, EF263) - $EK263)&lt;0,0,IF(AND($EB263="", $EF263="", $EK263=""), "", $EB263 - IF($EF263="", 0, EF263) - $EK263))</f>
        <v/>
      </c>
      <c r="EE263" s="374"/>
      <c r="EF263" s="374" t="str">
        <f>IF(AND($AN263 = "", $AO263 = "", $AP263 = "", $AQ263 = "", $AR263 = "", $AS263 = "", $AT263 = "", $AU263 = "", $AV263 = "", $AW263 = "", $AX263 = "", $AY263 = "", $AZ263 = "", $BA263 = "", $BB263 = "",
$BD263= "", $BE263 = "", $BF263 = "", $BG263 = "", $BH263 = "", $BI263 = "", $BJ263 = "", $BK263 = "", $BL263 = "", $BM263 = "", $BN263 = "", $BO263 = "", $BP263 = "", $BQ263 = "", $BR263 = ""), "",
IF($DZ263 &lt;= Claim_for_Reimbursement_CAT!$F$24, Claim_for_Reimbursement_CAT!$H$24,
IF(AND($DZ263 &gt;= Claim_for_Reimbursement_CAT!$D$25, $DZ263 &lt;= Claim_for_Reimbursement_CAT!$F$25), Claim_for_Reimbursement_CAT!$H$25,
IF(AND($DZ263 &gt;= Claim_for_Reimbursement_CAT!$D$26, $DZ263 &lt;= Claim_for_Reimbursement_CAT!$F$26), Claim_for_Reimbursement_CAT!$H$26,
IF(AND($DZ263 &gt;= Claim_for_Reimbursement_CAT!$D$27, $DZ263 &lt;= Claim_for_Reimbursement_CAT!$F$27), Claim_for_Reimbursement_CAT!$H$27,
IF(AND($DZ263 &gt;= Claim_for_Reimbursement_CAT!$D$28, $DZ263 &lt;= Claim_for_Reimbursement_CAT!$F$28), Claim_for_Reimbursement_CAT!$H$28,
IF(AND($DZ263 &gt;= Claim_for_Reimbursement_CAT!$D$29, $DZ263 &lt;= Claim_for_Reimbursement_CAT!$F$29), Claim_for_Reimbursement_CAT!$H$29,
IF(AND($DZ263 &gt;= Claim_for_Reimbursement_CAT!$D$30, $DZ263 &lt;= Claim_for_Reimbursement_CAT!$F$30), Claim_for_Reimbursement_CAT!$H$30,
IF(AND($DZ263 &gt;= Claim_for_Reimbursement_CAT!$D$31, $DZ263 &lt;= Claim_for_Reimbursement_CAT!$F$31), Claim_for_Reimbursement_CAT!$H$31,
IF(AND($DZ263 &gt;= Claim_for_Reimbursement_CAT!$D$32, $DZ263 &lt;= Claim_for_Reimbursement_CAT!$F$32), Claim_for_Reimbursement_CAT!$H$32,
IF(AND($DZ263 &gt;= Claim_for_Reimbursement_CAT!$D$33, $DZ263 &lt;= Claim_for_Reimbursement_CAT!$F$33), Claim_for_Reimbursement_CAT!$H$33,
IF(AND($DZ263 &gt;= Claim_for_Reimbursement_CAT!$D$34, $DZ263 &lt;= Claim_for_Reimbursement_CAT!$F$34), Claim_for_Reimbursement_CAT!$H$34, Claim_for_Reimbursement_CAT!$H$35))))))))))))</f>
        <v/>
      </c>
      <c r="EG263" s="373"/>
      <c r="EH263" s="373"/>
      <c r="EI263" s="373"/>
      <c r="EJ263" s="373"/>
      <c r="EK263" s="373"/>
      <c r="EL263" s="368"/>
      <c r="EM263" s="373"/>
      <c r="EN263" s="373"/>
      <c r="ES263" s="376" t="str">
        <f t="shared" si="131"/>
        <v/>
      </c>
      <c r="ET263" s="377" t="str">
        <f t="shared" ref="ET263:ET326" si="139">$B263&amp;" "&amp;$C263&amp;" "&amp;$D263&amp;" "&amp;$J263&amp;" "&amp;$L263</f>
        <v xml:space="preserve">    </v>
      </c>
      <c r="EU263" s="377" t="str">
        <f t="shared" ref="EU263:EU326" si="140">IF(ET263="    ", "", COUNTIFS($ET$6:$ET$506, $ET263))</f>
        <v/>
      </c>
      <c r="EV263" s="377" t="str">
        <f t="shared" ref="EV263:EV326" si="141">$A263&amp;" "&amp;$B263&amp;" "&amp;$C263&amp;" "&amp;$D263</f>
        <v xml:space="preserve">258   </v>
      </c>
      <c r="EW263" s="378" t="str">
        <f>IF($H263 = "", "",
IF(OR($H263 = Lists_and_controls!$AO$9, $H263 = Lists_and_controls!$AO$11, $H263 = Lists_and_controls!$AO$14, $H263 = Lists_and_controls!$AO$16), MAX(Day_30),
IF(OR($H263 = Lists_and_controls!$AO$6, $H263 = Lists_and_controls!$AO$8, $H263 = Lists_and_controls!$AO$10, $H263 = Lists_and_controls!$AO$12, $H263 = Lists_and_controls!$AO$13, $H263 = Lists_and_controls!$AO$15, $H263 = Lists_and_controls!$AO$17), MAX(Day_31),
IF($H263 = Lists_and_controls!$AO$7, IF(INDEX(Leap_Year_YN, MATCH($G263, Year_2, 0)) = 1, MAX(Day_Feb_LY), MAX(Day_Feb) )))))</f>
        <v/>
      </c>
      <c r="EX263" s="377" t="str">
        <f t="shared" ref="EX263:EX326" si="142">$B263&amp;" "&amp;$C263&amp;" "&amp;$D263</f>
        <v xml:space="preserve">  </v>
      </c>
      <c r="EY263" s="378"/>
    </row>
    <row r="264" spans="1:155" s="321" customFormat="1" ht="14" hidden="1" x14ac:dyDescent="0.3">
      <c r="A264" s="367">
        <v>259</v>
      </c>
      <c r="B264" s="368"/>
      <c r="C264" s="368"/>
      <c r="D264" s="368"/>
      <c r="E264" s="368"/>
      <c r="F264" s="368"/>
      <c r="G264" s="368"/>
      <c r="H264" s="368"/>
      <c r="I264" s="368"/>
      <c r="J264" s="369" t="str">
        <f t="shared" si="119"/>
        <v/>
      </c>
      <c r="K264" s="370" t="str">
        <f t="shared" si="120"/>
        <v/>
      </c>
      <c r="L264" s="368"/>
      <c r="M264" s="368"/>
      <c r="N264" s="368"/>
      <c r="O264" s="368"/>
      <c r="P264" s="368"/>
      <c r="Q264" s="368"/>
      <c r="R264" s="368"/>
      <c r="S264" s="371" t="str">
        <f t="shared" si="132"/>
        <v/>
      </c>
      <c r="T264" s="368"/>
      <c r="U264" s="368"/>
      <c r="V264" s="372"/>
      <c r="W264" s="372"/>
      <c r="X264" s="368"/>
      <c r="Y264" s="372"/>
      <c r="Z264" s="368"/>
      <c r="AA264" s="368"/>
      <c r="AB264" s="368"/>
      <c r="AC264" s="368"/>
      <c r="AD264" s="368"/>
      <c r="AE264" s="368"/>
      <c r="AF264" s="368"/>
      <c r="AG264" s="368"/>
      <c r="AH264" s="368"/>
      <c r="AI264" s="368"/>
      <c r="AJ264" s="368"/>
      <c r="AK264" s="373"/>
      <c r="AL264" s="368"/>
      <c r="AM264" s="373"/>
      <c r="AN264" s="373"/>
      <c r="AO264" s="373"/>
      <c r="AP264" s="373"/>
      <c r="AQ264" s="373"/>
      <c r="AR264" s="373"/>
      <c r="AS264" s="373"/>
      <c r="AT264" s="373"/>
      <c r="AU264" s="373"/>
      <c r="AV264" s="373"/>
      <c r="AW264" s="373"/>
      <c r="AX264" s="373"/>
      <c r="AY264" s="373"/>
      <c r="AZ264" s="373"/>
      <c r="BA264" s="373"/>
      <c r="BB264" s="373"/>
      <c r="BC264" s="374">
        <f t="shared" si="133"/>
        <v>0</v>
      </c>
      <c r="BD264" s="373"/>
      <c r="BE264" s="373"/>
      <c r="BF264" s="373"/>
      <c r="BG264" s="373"/>
      <c r="BH264" s="373"/>
      <c r="BI264" s="373"/>
      <c r="BJ264" s="373"/>
      <c r="BK264" s="373"/>
      <c r="BL264" s="373"/>
      <c r="BM264" s="373"/>
      <c r="BN264" s="373"/>
      <c r="BO264" s="373"/>
      <c r="BP264" s="373"/>
      <c r="BQ264" s="373"/>
      <c r="BR264" s="373"/>
      <c r="BS264" s="374">
        <f t="shared" si="121"/>
        <v>0</v>
      </c>
      <c r="BT264" s="374">
        <f t="shared" si="118"/>
        <v>0</v>
      </c>
      <c r="BU264" s="374">
        <f t="shared" si="117"/>
        <v>0</v>
      </c>
      <c r="BV264" s="374">
        <f t="shared" si="117"/>
        <v>0</v>
      </c>
      <c r="BW264" s="374">
        <f t="shared" si="117"/>
        <v>0</v>
      </c>
      <c r="BX264" s="374">
        <f t="shared" si="117"/>
        <v>0</v>
      </c>
      <c r="BY264" s="374">
        <f t="shared" si="117"/>
        <v>0</v>
      </c>
      <c r="BZ264" s="374">
        <f t="shared" si="117"/>
        <v>0</v>
      </c>
      <c r="CA264" s="374">
        <f t="shared" si="117"/>
        <v>0</v>
      </c>
      <c r="CB264" s="374">
        <f t="shared" si="117"/>
        <v>0</v>
      </c>
      <c r="CC264" s="374">
        <f t="shared" si="117"/>
        <v>0</v>
      </c>
      <c r="CD264" s="374">
        <f t="shared" si="117"/>
        <v>0</v>
      </c>
      <c r="CE264" s="374">
        <f t="shared" si="116"/>
        <v>0</v>
      </c>
      <c r="CF264" s="374">
        <f t="shared" si="116"/>
        <v>0</v>
      </c>
      <c r="CG264" s="374">
        <f t="shared" si="115"/>
        <v>0</v>
      </c>
      <c r="CH264" s="374">
        <f t="shared" si="115"/>
        <v>0</v>
      </c>
      <c r="CI264" s="374">
        <f t="shared" si="115"/>
        <v>0</v>
      </c>
      <c r="CJ264" s="368"/>
      <c r="CK264" s="368"/>
      <c r="CL264" s="373"/>
      <c r="CM264" s="375"/>
      <c r="CN264" s="371" t="s">
        <v>176</v>
      </c>
      <c r="CO264" s="373"/>
      <c r="CP264" s="373"/>
      <c r="CQ264" s="374">
        <f t="shared" si="122"/>
        <v>0</v>
      </c>
      <c r="CR264" s="373"/>
      <c r="CS264" s="373"/>
      <c r="CT264" s="374">
        <f t="shared" si="123"/>
        <v>0</v>
      </c>
      <c r="CU264" s="375"/>
      <c r="CV264" s="368"/>
      <c r="CW264" s="368"/>
      <c r="CX264" s="368"/>
      <c r="CY264" s="368"/>
      <c r="CZ264" s="368"/>
      <c r="DA264" s="368"/>
      <c r="DB264" s="368"/>
      <c r="DC264" s="368"/>
      <c r="DD264" s="368"/>
      <c r="DE264" s="368"/>
      <c r="DF264" s="368"/>
      <c r="DG264" s="375"/>
      <c r="DH264" s="371" t="s">
        <v>176</v>
      </c>
      <c r="DI264" s="373"/>
      <c r="DJ264" s="373"/>
      <c r="DK264" s="374">
        <f t="shared" ref="DK264:DK327" si="143">DI264-DJ264</f>
        <v>0</v>
      </c>
      <c r="DL264" s="373"/>
      <c r="DM264" s="373"/>
      <c r="DN264" s="374">
        <f t="shared" si="124"/>
        <v>0</v>
      </c>
      <c r="DO264" s="368"/>
      <c r="DP264" s="371" t="str">
        <f t="shared" si="134"/>
        <v/>
      </c>
      <c r="DQ264" s="374">
        <f t="shared" si="135"/>
        <v>0</v>
      </c>
      <c r="DR264" s="374">
        <f t="shared" si="125"/>
        <v>0</v>
      </c>
      <c r="DS264" s="374">
        <f t="shared" si="126"/>
        <v>0</v>
      </c>
      <c r="DT264" s="374">
        <f t="shared" si="136"/>
        <v>0</v>
      </c>
      <c r="DU264" s="374">
        <f t="shared" si="137"/>
        <v>0</v>
      </c>
      <c r="DV264" s="374">
        <f>Deduct_dependent * COUNTIFS(Part_8!$A:$A, $EV264)</f>
        <v>0</v>
      </c>
      <c r="DW264" s="374">
        <f t="shared" si="127"/>
        <v>0</v>
      </c>
      <c r="DX264" s="374">
        <f t="shared" si="128"/>
        <v>0</v>
      </c>
      <c r="DY264" s="374">
        <f t="shared" si="129"/>
        <v>0</v>
      </c>
      <c r="DZ264" s="374">
        <f t="shared" si="130"/>
        <v>0</v>
      </c>
      <c r="EA264" s="373"/>
      <c r="EB264" s="373"/>
      <c r="EC264" s="373"/>
      <c r="ED264" s="374" t="str">
        <f t="shared" si="138"/>
        <v/>
      </c>
      <c r="EE264" s="374"/>
      <c r="EF264" s="374" t="str">
        <f>IF(AND($AN264 = "", $AO264 = "", $AP264 = "", $AQ264 = "", $AR264 = "", $AS264 = "", $AT264 = "", $AU264 = "", $AV264 = "", $AW264 = "", $AX264 = "", $AY264 = "", $AZ264 = "", $BA264 = "", $BB264 = "",
$BD264= "", $BE264 = "", $BF264 = "", $BG264 = "", $BH264 = "", $BI264 = "", $BJ264 = "", $BK264 = "", $BL264 = "", $BM264 = "", $BN264 = "", $BO264 = "", $BP264 = "", $BQ264 = "", $BR264 = ""), "",
IF($DZ264 &lt;= Claim_for_Reimbursement_CAT!$F$24, Claim_for_Reimbursement_CAT!$H$24,
IF(AND($DZ264 &gt;= Claim_for_Reimbursement_CAT!$D$25, $DZ264 &lt;= Claim_for_Reimbursement_CAT!$F$25), Claim_for_Reimbursement_CAT!$H$25,
IF(AND($DZ264 &gt;= Claim_for_Reimbursement_CAT!$D$26, $DZ264 &lt;= Claim_for_Reimbursement_CAT!$F$26), Claim_for_Reimbursement_CAT!$H$26,
IF(AND($DZ264 &gt;= Claim_for_Reimbursement_CAT!$D$27, $DZ264 &lt;= Claim_for_Reimbursement_CAT!$F$27), Claim_for_Reimbursement_CAT!$H$27,
IF(AND($DZ264 &gt;= Claim_for_Reimbursement_CAT!$D$28, $DZ264 &lt;= Claim_for_Reimbursement_CAT!$F$28), Claim_for_Reimbursement_CAT!$H$28,
IF(AND($DZ264 &gt;= Claim_for_Reimbursement_CAT!$D$29, $DZ264 &lt;= Claim_for_Reimbursement_CAT!$F$29), Claim_for_Reimbursement_CAT!$H$29,
IF(AND($DZ264 &gt;= Claim_for_Reimbursement_CAT!$D$30, $DZ264 &lt;= Claim_for_Reimbursement_CAT!$F$30), Claim_for_Reimbursement_CAT!$H$30,
IF(AND($DZ264 &gt;= Claim_for_Reimbursement_CAT!$D$31, $DZ264 &lt;= Claim_for_Reimbursement_CAT!$F$31), Claim_for_Reimbursement_CAT!$H$31,
IF(AND($DZ264 &gt;= Claim_for_Reimbursement_CAT!$D$32, $DZ264 &lt;= Claim_for_Reimbursement_CAT!$F$32), Claim_for_Reimbursement_CAT!$H$32,
IF(AND($DZ264 &gt;= Claim_for_Reimbursement_CAT!$D$33, $DZ264 &lt;= Claim_for_Reimbursement_CAT!$F$33), Claim_for_Reimbursement_CAT!$H$33,
IF(AND($DZ264 &gt;= Claim_for_Reimbursement_CAT!$D$34, $DZ264 &lt;= Claim_for_Reimbursement_CAT!$F$34), Claim_for_Reimbursement_CAT!$H$34, Claim_for_Reimbursement_CAT!$H$35))))))))))))</f>
        <v/>
      </c>
      <c r="EG264" s="373"/>
      <c r="EH264" s="373"/>
      <c r="EI264" s="373"/>
      <c r="EJ264" s="373"/>
      <c r="EK264" s="373"/>
      <c r="EL264" s="368"/>
      <c r="EM264" s="373"/>
      <c r="EN264" s="373"/>
      <c r="ES264" s="376" t="str">
        <f t="shared" si="131"/>
        <v/>
      </c>
      <c r="ET264" s="377" t="str">
        <f t="shared" si="139"/>
        <v xml:space="preserve">    </v>
      </c>
      <c r="EU264" s="377" t="str">
        <f t="shared" si="140"/>
        <v/>
      </c>
      <c r="EV264" s="377" t="str">
        <f t="shared" si="141"/>
        <v xml:space="preserve">259   </v>
      </c>
      <c r="EW264" s="378" t="str">
        <f>IF($H264 = "", "",
IF(OR($H264 = Lists_and_controls!$AO$9, $H264 = Lists_and_controls!$AO$11, $H264 = Lists_and_controls!$AO$14, $H264 = Lists_and_controls!$AO$16), MAX(Day_30),
IF(OR($H264 = Lists_and_controls!$AO$6, $H264 = Lists_and_controls!$AO$8, $H264 = Lists_and_controls!$AO$10, $H264 = Lists_and_controls!$AO$12, $H264 = Lists_and_controls!$AO$13, $H264 = Lists_and_controls!$AO$15, $H264 = Lists_and_controls!$AO$17), MAX(Day_31),
IF($H264 = Lists_and_controls!$AO$7, IF(INDEX(Leap_Year_YN, MATCH($G264, Year_2, 0)) = 1, MAX(Day_Feb_LY), MAX(Day_Feb) )))))</f>
        <v/>
      </c>
      <c r="EX264" s="377" t="str">
        <f t="shared" si="142"/>
        <v xml:space="preserve">  </v>
      </c>
      <c r="EY264" s="378"/>
    </row>
    <row r="265" spans="1:155" s="321" customFormat="1" ht="14" hidden="1" x14ac:dyDescent="0.3">
      <c r="A265" s="367">
        <v>260</v>
      </c>
      <c r="B265" s="368"/>
      <c r="C265" s="368"/>
      <c r="D265" s="368"/>
      <c r="E265" s="368"/>
      <c r="F265" s="368"/>
      <c r="G265" s="368"/>
      <c r="H265" s="368"/>
      <c r="I265" s="368"/>
      <c r="J265" s="369" t="str">
        <f t="shared" si="119"/>
        <v/>
      </c>
      <c r="K265" s="370" t="str">
        <f t="shared" si="120"/>
        <v/>
      </c>
      <c r="L265" s="368"/>
      <c r="M265" s="368"/>
      <c r="N265" s="368"/>
      <c r="O265" s="368"/>
      <c r="P265" s="368"/>
      <c r="Q265" s="368"/>
      <c r="R265" s="368"/>
      <c r="S265" s="371" t="str">
        <f t="shared" si="132"/>
        <v/>
      </c>
      <c r="T265" s="368"/>
      <c r="U265" s="368"/>
      <c r="V265" s="372"/>
      <c r="W265" s="372"/>
      <c r="X265" s="368"/>
      <c r="Y265" s="372"/>
      <c r="Z265" s="368"/>
      <c r="AA265" s="368"/>
      <c r="AB265" s="368"/>
      <c r="AC265" s="368"/>
      <c r="AD265" s="368"/>
      <c r="AE265" s="368"/>
      <c r="AF265" s="368"/>
      <c r="AG265" s="368"/>
      <c r="AH265" s="368"/>
      <c r="AI265" s="368"/>
      <c r="AJ265" s="368"/>
      <c r="AK265" s="373"/>
      <c r="AL265" s="368"/>
      <c r="AM265" s="373"/>
      <c r="AN265" s="373"/>
      <c r="AO265" s="373"/>
      <c r="AP265" s="373"/>
      <c r="AQ265" s="373"/>
      <c r="AR265" s="373"/>
      <c r="AS265" s="373"/>
      <c r="AT265" s="373"/>
      <c r="AU265" s="373"/>
      <c r="AV265" s="373"/>
      <c r="AW265" s="373"/>
      <c r="AX265" s="373"/>
      <c r="AY265" s="373"/>
      <c r="AZ265" s="373"/>
      <c r="BA265" s="373"/>
      <c r="BB265" s="373"/>
      <c r="BC265" s="374">
        <f t="shared" si="133"/>
        <v>0</v>
      </c>
      <c r="BD265" s="373"/>
      <c r="BE265" s="373"/>
      <c r="BF265" s="373"/>
      <c r="BG265" s="373"/>
      <c r="BH265" s="373"/>
      <c r="BI265" s="373"/>
      <c r="BJ265" s="373"/>
      <c r="BK265" s="373"/>
      <c r="BL265" s="373"/>
      <c r="BM265" s="373"/>
      <c r="BN265" s="373"/>
      <c r="BO265" s="373"/>
      <c r="BP265" s="373"/>
      <c r="BQ265" s="373"/>
      <c r="BR265" s="373"/>
      <c r="BS265" s="374">
        <f t="shared" si="121"/>
        <v>0</v>
      </c>
      <c r="BT265" s="374">
        <f t="shared" si="118"/>
        <v>0</v>
      </c>
      <c r="BU265" s="374">
        <f t="shared" si="117"/>
        <v>0</v>
      </c>
      <c r="BV265" s="374">
        <f t="shared" si="117"/>
        <v>0</v>
      </c>
      <c r="BW265" s="374">
        <f t="shared" si="117"/>
        <v>0</v>
      </c>
      <c r="BX265" s="374">
        <f t="shared" si="117"/>
        <v>0</v>
      </c>
      <c r="BY265" s="374">
        <f t="shared" si="117"/>
        <v>0</v>
      </c>
      <c r="BZ265" s="374">
        <f t="shared" ref="BZ265:CI328" si="144" xml:space="preserve"> AT265 + BJ265</f>
        <v>0</v>
      </c>
      <c r="CA265" s="374">
        <f t="shared" si="144"/>
        <v>0</v>
      </c>
      <c r="CB265" s="374">
        <f t="shared" si="144"/>
        <v>0</v>
      </c>
      <c r="CC265" s="374">
        <f t="shared" si="144"/>
        <v>0</v>
      </c>
      <c r="CD265" s="374">
        <f t="shared" si="144"/>
        <v>0</v>
      </c>
      <c r="CE265" s="374">
        <f t="shared" si="116"/>
        <v>0</v>
      </c>
      <c r="CF265" s="374">
        <f t="shared" si="116"/>
        <v>0</v>
      </c>
      <c r="CG265" s="374">
        <f t="shared" si="115"/>
        <v>0</v>
      </c>
      <c r="CH265" s="374">
        <f t="shared" si="115"/>
        <v>0</v>
      </c>
      <c r="CI265" s="374">
        <f t="shared" si="115"/>
        <v>0</v>
      </c>
      <c r="CJ265" s="368"/>
      <c r="CK265" s="368"/>
      <c r="CL265" s="373"/>
      <c r="CM265" s="375"/>
      <c r="CN265" s="371" t="s">
        <v>176</v>
      </c>
      <c r="CO265" s="373"/>
      <c r="CP265" s="373"/>
      <c r="CQ265" s="374">
        <f t="shared" si="122"/>
        <v>0</v>
      </c>
      <c r="CR265" s="373"/>
      <c r="CS265" s="373"/>
      <c r="CT265" s="374">
        <f t="shared" si="123"/>
        <v>0</v>
      </c>
      <c r="CU265" s="375"/>
      <c r="CV265" s="368"/>
      <c r="CW265" s="368"/>
      <c r="CX265" s="368"/>
      <c r="CY265" s="368"/>
      <c r="CZ265" s="368"/>
      <c r="DA265" s="368"/>
      <c r="DB265" s="368"/>
      <c r="DC265" s="368"/>
      <c r="DD265" s="368"/>
      <c r="DE265" s="368"/>
      <c r="DF265" s="368"/>
      <c r="DG265" s="375"/>
      <c r="DH265" s="371" t="s">
        <v>176</v>
      </c>
      <c r="DI265" s="373"/>
      <c r="DJ265" s="373"/>
      <c r="DK265" s="374">
        <f t="shared" si="143"/>
        <v>0</v>
      </c>
      <c r="DL265" s="373"/>
      <c r="DM265" s="373"/>
      <c r="DN265" s="374">
        <f t="shared" si="124"/>
        <v>0</v>
      </c>
      <c r="DO265" s="368"/>
      <c r="DP265" s="371" t="str">
        <f t="shared" si="134"/>
        <v/>
      </c>
      <c r="DQ265" s="374">
        <f t="shared" si="135"/>
        <v>0</v>
      </c>
      <c r="DR265" s="374">
        <f t="shared" si="125"/>
        <v>0</v>
      </c>
      <c r="DS265" s="374">
        <f t="shared" si="126"/>
        <v>0</v>
      </c>
      <c r="DT265" s="374">
        <f t="shared" si="136"/>
        <v>0</v>
      </c>
      <c r="DU265" s="374">
        <f t="shared" si="137"/>
        <v>0</v>
      </c>
      <c r="DV265" s="374">
        <f>Deduct_dependent * COUNTIFS(Part_8!$A:$A, $EV265)</f>
        <v>0</v>
      </c>
      <c r="DW265" s="374">
        <f t="shared" si="127"/>
        <v>0</v>
      </c>
      <c r="DX265" s="374">
        <f t="shared" si="128"/>
        <v>0</v>
      </c>
      <c r="DY265" s="374">
        <f t="shared" si="129"/>
        <v>0</v>
      </c>
      <c r="DZ265" s="374">
        <f t="shared" si="130"/>
        <v>0</v>
      </c>
      <c r="EA265" s="373"/>
      <c r="EB265" s="373"/>
      <c r="EC265" s="373"/>
      <c r="ED265" s="374" t="str">
        <f t="shared" si="138"/>
        <v/>
      </c>
      <c r="EE265" s="374"/>
      <c r="EF265" s="374" t="str">
        <f>IF(AND($AN265 = "", $AO265 = "", $AP265 = "", $AQ265 = "", $AR265 = "", $AS265 = "", $AT265 = "", $AU265 = "", $AV265 = "", $AW265 = "", $AX265 = "", $AY265 = "", $AZ265 = "", $BA265 = "", $BB265 = "",
$BD265= "", $BE265 = "", $BF265 = "", $BG265 = "", $BH265 = "", $BI265 = "", $BJ265 = "", $BK265 = "", $BL265 = "", $BM265 = "", $BN265 = "", $BO265 = "", $BP265 = "", $BQ265 = "", $BR265 = ""), "",
IF($DZ265 &lt;= Claim_for_Reimbursement_CAT!$F$24, Claim_for_Reimbursement_CAT!$H$24,
IF(AND($DZ265 &gt;= Claim_for_Reimbursement_CAT!$D$25, $DZ265 &lt;= Claim_for_Reimbursement_CAT!$F$25), Claim_for_Reimbursement_CAT!$H$25,
IF(AND($DZ265 &gt;= Claim_for_Reimbursement_CAT!$D$26, $DZ265 &lt;= Claim_for_Reimbursement_CAT!$F$26), Claim_for_Reimbursement_CAT!$H$26,
IF(AND($DZ265 &gt;= Claim_for_Reimbursement_CAT!$D$27, $DZ265 &lt;= Claim_for_Reimbursement_CAT!$F$27), Claim_for_Reimbursement_CAT!$H$27,
IF(AND($DZ265 &gt;= Claim_for_Reimbursement_CAT!$D$28, $DZ265 &lt;= Claim_for_Reimbursement_CAT!$F$28), Claim_for_Reimbursement_CAT!$H$28,
IF(AND($DZ265 &gt;= Claim_for_Reimbursement_CAT!$D$29, $DZ265 &lt;= Claim_for_Reimbursement_CAT!$F$29), Claim_for_Reimbursement_CAT!$H$29,
IF(AND($DZ265 &gt;= Claim_for_Reimbursement_CAT!$D$30, $DZ265 &lt;= Claim_for_Reimbursement_CAT!$F$30), Claim_for_Reimbursement_CAT!$H$30,
IF(AND($DZ265 &gt;= Claim_for_Reimbursement_CAT!$D$31, $DZ265 &lt;= Claim_for_Reimbursement_CAT!$F$31), Claim_for_Reimbursement_CAT!$H$31,
IF(AND($DZ265 &gt;= Claim_for_Reimbursement_CAT!$D$32, $DZ265 &lt;= Claim_for_Reimbursement_CAT!$F$32), Claim_for_Reimbursement_CAT!$H$32,
IF(AND($DZ265 &gt;= Claim_for_Reimbursement_CAT!$D$33, $DZ265 &lt;= Claim_for_Reimbursement_CAT!$F$33), Claim_for_Reimbursement_CAT!$H$33,
IF(AND($DZ265 &gt;= Claim_for_Reimbursement_CAT!$D$34, $DZ265 &lt;= Claim_for_Reimbursement_CAT!$F$34), Claim_for_Reimbursement_CAT!$H$34, Claim_for_Reimbursement_CAT!$H$35))))))))))))</f>
        <v/>
      </c>
      <c r="EG265" s="373"/>
      <c r="EH265" s="373"/>
      <c r="EI265" s="373"/>
      <c r="EJ265" s="373"/>
      <c r="EK265" s="373"/>
      <c r="EL265" s="368"/>
      <c r="EM265" s="373"/>
      <c r="EN265" s="373"/>
      <c r="ES265" s="376" t="str">
        <f t="shared" si="131"/>
        <v/>
      </c>
      <c r="ET265" s="377" t="str">
        <f t="shared" si="139"/>
        <v xml:space="preserve">    </v>
      </c>
      <c r="EU265" s="377" t="str">
        <f t="shared" si="140"/>
        <v/>
      </c>
      <c r="EV265" s="377" t="str">
        <f t="shared" si="141"/>
        <v xml:space="preserve">260   </v>
      </c>
      <c r="EW265" s="378" t="str">
        <f>IF($H265 = "", "",
IF(OR($H265 = Lists_and_controls!$AO$9, $H265 = Lists_and_controls!$AO$11, $H265 = Lists_and_controls!$AO$14, $H265 = Lists_and_controls!$AO$16), MAX(Day_30),
IF(OR($H265 = Lists_and_controls!$AO$6, $H265 = Lists_and_controls!$AO$8, $H265 = Lists_and_controls!$AO$10, $H265 = Lists_and_controls!$AO$12, $H265 = Lists_and_controls!$AO$13, $H265 = Lists_and_controls!$AO$15, $H265 = Lists_and_controls!$AO$17), MAX(Day_31),
IF($H265 = Lists_and_controls!$AO$7, IF(INDEX(Leap_Year_YN, MATCH($G265, Year_2, 0)) = 1, MAX(Day_Feb_LY), MAX(Day_Feb) )))))</f>
        <v/>
      </c>
      <c r="EX265" s="377" t="str">
        <f t="shared" si="142"/>
        <v xml:space="preserve">  </v>
      </c>
      <c r="EY265" s="378"/>
    </row>
    <row r="266" spans="1:155" s="321" customFormat="1" ht="14" hidden="1" x14ac:dyDescent="0.3">
      <c r="A266" s="367">
        <v>261</v>
      </c>
      <c r="B266" s="368"/>
      <c r="C266" s="368"/>
      <c r="D266" s="368"/>
      <c r="E266" s="368"/>
      <c r="F266" s="368"/>
      <c r="G266" s="368"/>
      <c r="H266" s="368"/>
      <c r="I266" s="368"/>
      <c r="J266" s="369" t="str">
        <f t="shared" si="119"/>
        <v/>
      </c>
      <c r="K266" s="370" t="str">
        <f t="shared" si="120"/>
        <v/>
      </c>
      <c r="L266" s="368"/>
      <c r="M266" s="368"/>
      <c r="N266" s="368"/>
      <c r="O266" s="368"/>
      <c r="P266" s="368"/>
      <c r="Q266" s="368"/>
      <c r="R266" s="368"/>
      <c r="S266" s="371" t="str">
        <f t="shared" si="132"/>
        <v/>
      </c>
      <c r="T266" s="368"/>
      <c r="U266" s="368"/>
      <c r="V266" s="372"/>
      <c r="W266" s="372"/>
      <c r="X266" s="368"/>
      <c r="Y266" s="372"/>
      <c r="Z266" s="368"/>
      <c r="AA266" s="368"/>
      <c r="AB266" s="368"/>
      <c r="AC266" s="368"/>
      <c r="AD266" s="368"/>
      <c r="AE266" s="368"/>
      <c r="AF266" s="368"/>
      <c r="AG266" s="368"/>
      <c r="AH266" s="368"/>
      <c r="AI266" s="368"/>
      <c r="AJ266" s="368"/>
      <c r="AK266" s="373"/>
      <c r="AL266" s="368"/>
      <c r="AM266" s="373"/>
      <c r="AN266" s="373"/>
      <c r="AO266" s="373"/>
      <c r="AP266" s="373"/>
      <c r="AQ266" s="373"/>
      <c r="AR266" s="373"/>
      <c r="AS266" s="373"/>
      <c r="AT266" s="373"/>
      <c r="AU266" s="373"/>
      <c r="AV266" s="373"/>
      <c r="AW266" s="373"/>
      <c r="AX266" s="373"/>
      <c r="AY266" s="373"/>
      <c r="AZ266" s="373"/>
      <c r="BA266" s="373"/>
      <c r="BB266" s="373"/>
      <c r="BC266" s="374">
        <f t="shared" si="133"/>
        <v>0</v>
      </c>
      <c r="BD266" s="373"/>
      <c r="BE266" s="373"/>
      <c r="BF266" s="373"/>
      <c r="BG266" s="373"/>
      <c r="BH266" s="373"/>
      <c r="BI266" s="373"/>
      <c r="BJ266" s="373"/>
      <c r="BK266" s="373"/>
      <c r="BL266" s="373"/>
      <c r="BM266" s="373"/>
      <c r="BN266" s="373"/>
      <c r="BO266" s="373"/>
      <c r="BP266" s="373"/>
      <c r="BQ266" s="373"/>
      <c r="BR266" s="373"/>
      <c r="BS266" s="374">
        <f t="shared" si="121"/>
        <v>0</v>
      </c>
      <c r="BT266" s="374">
        <f t="shared" si="118"/>
        <v>0</v>
      </c>
      <c r="BU266" s="374">
        <f t="shared" si="118"/>
        <v>0</v>
      </c>
      <c r="BV266" s="374">
        <f t="shared" si="118"/>
        <v>0</v>
      </c>
      <c r="BW266" s="374">
        <f t="shared" si="118"/>
        <v>0</v>
      </c>
      <c r="BX266" s="374">
        <f t="shared" si="118"/>
        <v>0</v>
      </c>
      <c r="BY266" s="374">
        <f t="shared" si="118"/>
        <v>0</v>
      </c>
      <c r="BZ266" s="374">
        <f t="shared" si="144"/>
        <v>0</v>
      </c>
      <c r="CA266" s="374">
        <f t="shared" si="144"/>
        <v>0</v>
      </c>
      <c r="CB266" s="374">
        <f t="shared" si="144"/>
        <v>0</v>
      </c>
      <c r="CC266" s="374">
        <f t="shared" si="144"/>
        <v>0</v>
      </c>
      <c r="CD266" s="374">
        <f t="shared" si="144"/>
        <v>0</v>
      </c>
      <c r="CE266" s="374">
        <f t="shared" si="116"/>
        <v>0</v>
      </c>
      <c r="CF266" s="374">
        <f t="shared" si="116"/>
        <v>0</v>
      </c>
      <c r="CG266" s="374">
        <f t="shared" si="115"/>
        <v>0</v>
      </c>
      <c r="CH266" s="374">
        <f t="shared" si="115"/>
        <v>0</v>
      </c>
      <c r="CI266" s="374">
        <f t="shared" si="115"/>
        <v>0</v>
      </c>
      <c r="CJ266" s="368"/>
      <c r="CK266" s="368"/>
      <c r="CL266" s="373"/>
      <c r="CM266" s="375"/>
      <c r="CN266" s="371" t="s">
        <v>176</v>
      </c>
      <c r="CO266" s="373"/>
      <c r="CP266" s="373"/>
      <c r="CQ266" s="374">
        <f t="shared" si="122"/>
        <v>0</v>
      </c>
      <c r="CR266" s="373"/>
      <c r="CS266" s="373"/>
      <c r="CT266" s="374">
        <f t="shared" si="123"/>
        <v>0</v>
      </c>
      <c r="CU266" s="375"/>
      <c r="CV266" s="368"/>
      <c r="CW266" s="368"/>
      <c r="CX266" s="368"/>
      <c r="CY266" s="368"/>
      <c r="CZ266" s="368"/>
      <c r="DA266" s="368"/>
      <c r="DB266" s="368"/>
      <c r="DC266" s="368"/>
      <c r="DD266" s="368"/>
      <c r="DE266" s="368"/>
      <c r="DF266" s="368"/>
      <c r="DG266" s="375"/>
      <c r="DH266" s="371" t="s">
        <v>176</v>
      </c>
      <c r="DI266" s="373"/>
      <c r="DJ266" s="373"/>
      <c r="DK266" s="374">
        <f t="shared" si="143"/>
        <v>0</v>
      </c>
      <c r="DL266" s="373"/>
      <c r="DM266" s="373"/>
      <c r="DN266" s="374">
        <f t="shared" si="124"/>
        <v>0</v>
      </c>
      <c r="DO266" s="368"/>
      <c r="DP266" s="371" t="str">
        <f t="shared" si="134"/>
        <v/>
      </c>
      <c r="DQ266" s="374">
        <f t="shared" si="135"/>
        <v>0</v>
      </c>
      <c r="DR266" s="374">
        <f t="shared" si="125"/>
        <v>0</v>
      </c>
      <c r="DS266" s="374">
        <f t="shared" si="126"/>
        <v>0</v>
      </c>
      <c r="DT266" s="374">
        <f t="shared" si="136"/>
        <v>0</v>
      </c>
      <c r="DU266" s="374">
        <f t="shared" si="137"/>
        <v>0</v>
      </c>
      <c r="DV266" s="374">
        <f>Deduct_dependent * COUNTIFS(Part_8!$A:$A, $EV266)</f>
        <v>0</v>
      </c>
      <c r="DW266" s="374">
        <f t="shared" si="127"/>
        <v>0</v>
      </c>
      <c r="DX266" s="374">
        <f t="shared" si="128"/>
        <v>0</v>
      </c>
      <c r="DY266" s="374">
        <f t="shared" si="129"/>
        <v>0</v>
      </c>
      <c r="DZ266" s="374">
        <f t="shared" si="130"/>
        <v>0</v>
      </c>
      <c r="EA266" s="373"/>
      <c r="EB266" s="373"/>
      <c r="EC266" s="373"/>
      <c r="ED266" s="374" t="str">
        <f t="shared" si="138"/>
        <v/>
      </c>
      <c r="EE266" s="374"/>
      <c r="EF266" s="374" t="str">
        <f>IF(AND($AN266 = "", $AO266 = "", $AP266 = "", $AQ266 = "", $AR266 = "", $AS266 = "", $AT266 = "", $AU266 = "", $AV266 = "", $AW266 = "", $AX266 = "", $AY266 = "", $AZ266 = "", $BA266 = "", $BB266 = "",
$BD266= "", $BE266 = "", $BF266 = "", $BG266 = "", $BH266 = "", $BI266 = "", $BJ266 = "", $BK266 = "", $BL266 = "", $BM266 = "", $BN266 = "", $BO266 = "", $BP266 = "", $BQ266 = "", $BR266 = ""), "",
IF($DZ266 &lt;= Claim_for_Reimbursement_CAT!$F$24, Claim_for_Reimbursement_CAT!$H$24,
IF(AND($DZ266 &gt;= Claim_for_Reimbursement_CAT!$D$25, $DZ266 &lt;= Claim_for_Reimbursement_CAT!$F$25), Claim_for_Reimbursement_CAT!$H$25,
IF(AND($DZ266 &gt;= Claim_for_Reimbursement_CAT!$D$26, $DZ266 &lt;= Claim_for_Reimbursement_CAT!$F$26), Claim_for_Reimbursement_CAT!$H$26,
IF(AND($DZ266 &gt;= Claim_for_Reimbursement_CAT!$D$27, $DZ266 &lt;= Claim_for_Reimbursement_CAT!$F$27), Claim_for_Reimbursement_CAT!$H$27,
IF(AND($DZ266 &gt;= Claim_for_Reimbursement_CAT!$D$28, $DZ266 &lt;= Claim_for_Reimbursement_CAT!$F$28), Claim_for_Reimbursement_CAT!$H$28,
IF(AND($DZ266 &gt;= Claim_for_Reimbursement_CAT!$D$29, $DZ266 &lt;= Claim_for_Reimbursement_CAT!$F$29), Claim_for_Reimbursement_CAT!$H$29,
IF(AND($DZ266 &gt;= Claim_for_Reimbursement_CAT!$D$30, $DZ266 &lt;= Claim_for_Reimbursement_CAT!$F$30), Claim_for_Reimbursement_CAT!$H$30,
IF(AND($DZ266 &gt;= Claim_for_Reimbursement_CAT!$D$31, $DZ266 &lt;= Claim_for_Reimbursement_CAT!$F$31), Claim_for_Reimbursement_CAT!$H$31,
IF(AND($DZ266 &gt;= Claim_for_Reimbursement_CAT!$D$32, $DZ266 &lt;= Claim_for_Reimbursement_CAT!$F$32), Claim_for_Reimbursement_CAT!$H$32,
IF(AND($DZ266 &gt;= Claim_for_Reimbursement_CAT!$D$33, $DZ266 &lt;= Claim_for_Reimbursement_CAT!$F$33), Claim_for_Reimbursement_CAT!$H$33,
IF(AND($DZ266 &gt;= Claim_for_Reimbursement_CAT!$D$34, $DZ266 &lt;= Claim_for_Reimbursement_CAT!$F$34), Claim_for_Reimbursement_CAT!$H$34, Claim_for_Reimbursement_CAT!$H$35))))))))))))</f>
        <v/>
      </c>
      <c r="EG266" s="373"/>
      <c r="EH266" s="373"/>
      <c r="EI266" s="373"/>
      <c r="EJ266" s="373"/>
      <c r="EK266" s="373"/>
      <c r="EL266" s="368"/>
      <c r="EM266" s="373"/>
      <c r="EN266" s="373"/>
      <c r="ES266" s="376" t="str">
        <f t="shared" si="131"/>
        <v/>
      </c>
      <c r="ET266" s="377" t="str">
        <f t="shared" si="139"/>
        <v xml:space="preserve">    </v>
      </c>
      <c r="EU266" s="377" t="str">
        <f t="shared" si="140"/>
        <v/>
      </c>
      <c r="EV266" s="377" t="str">
        <f t="shared" si="141"/>
        <v xml:space="preserve">261   </v>
      </c>
      <c r="EW266" s="378" t="str">
        <f>IF($H266 = "", "",
IF(OR($H266 = Lists_and_controls!$AO$9, $H266 = Lists_and_controls!$AO$11, $H266 = Lists_and_controls!$AO$14, $H266 = Lists_and_controls!$AO$16), MAX(Day_30),
IF(OR($H266 = Lists_and_controls!$AO$6, $H266 = Lists_and_controls!$AO$8, $H266 = Lists_and_controls!$AO$10, $H266 = Lists_and_controls!$AO$12, $H266 = Lists_and_controls!$AO$13, $H266 = Lists_and_controls!$AO$15, $H266 = Lists_and_controls!$AO$17), MAX(Day_31),
IF($H266 = Lists_and_controls!$AO$7, IF(INDEX(Leap_Year_YN, MATCH($G266, Year_2, 0)) = 1, MAX(Day_Feb_LY), MAX(Day_Feb) )))))</f>
        <v/>
      </c>
      <c r="EX266" s="377" t="str">
        <f t="shared" si="142"/>
        <v xml:space="preserve">  </v>
      </c>
      <c r="EY266" s="378"/>
    </row>
    <row r="267" spans="1:155" s="321" customFormat="1" ht="14" hidden="1" x14ac:dyDescent="0.3">
      <c r="A267" s="367">
        <v>262</v>
      </c>
      <c r="B267" s="368"/>
      <c r="C267" s="368"/>
      <c r="D267" s="368"/>
      <c r="E267" s="368"/>
      <c r="F267" s="368"/>
      <c r="G267" s="368"/>
      <c r="H267" s="368"/>
      <c r="I267" s="368"/>
      <c r="J267" s="369" t="str">
        <f t="shared" si="119"/>
        <v/>
      </c>
      <c r="K267" s="370" t="str">
        <f t="shared" si="120"/>
        <v/>
      </c>
      <c r="L267" s="368"/>
      <c r="M267" s="368"/>
      <c r="N267" s="368"/>
      <c r="O267" s="368"/>
      <c r="P267" s="368"/>
      <c r="Q267" s="368"/>
      <c r="R267" s="368"/>
      <c r="S267" s="371" t="str">
        <f t="shared" si="132"/>
        <v/>
      </c>
      <c r="T267" s="368"/>
      <c r="U267" s="368"/>
      <c r="V267" s="372"/>
      <c r="W267" s="372"/>
      <c r="X267" s="368"/>
      <c r="Y267" s="372"/>
      <c r="Z267" s="368"/>
      <c r="AA267" s="368"/>
      <c r="AB267" s="368"/>
      <c r="AC267" s="368"/>
      <c r="AD267" s="368"/>
      <c r="AE267" s="368"/>
      <c r="AF267" s="368"/>
      <c r="AG267" s="368"/>
      <c r="AH267" s="368"/>
      <c r="AI267" s="368"/>
      <c r="AJ267" s="368"/>
      <c r="AK267" s="373"/>
      <c r="AL267" s="368"/>
      <c r="AM267" s="373"/>
      <c r="AN267" s="373"/>
      <c r="AO267" s="373"/>
      <c r="AP267" s="373"/>
      <c r="AQ267" s="373"/>
      <c r="AR267" s="373"/>
      <c r="AS267" s="373"/>
      <c r="AT267" s="373"/>
      <c r="AU267" s="373"/>
      <c r="AV267" s="373"/>
      <c r="AW267" s="373"/>
      <c r="AX267" s="373"/>
      <c r="AY267" s="373"/>
      <c r="AZ267" s="373"/>
      <c r="BA267" s="373"/>
      <c r="BB267" s="373"/>
      <c r="BC267" s="374">
        <f t="shared" si="133"/>
        <v>0</v>
      </c>
      <c r="BD267" s="373"/>
      <c r="BE267" s="373"/>
      <c r="BF267" s="373"/>
      <c r="BG267" s="373"/>
      <c r="BH267" s="373"/>
      <c r="BI267" s="373"/>
      <c r="BJ267" s="373"/>
      <c r="BK267" s="373"/>
      <c r="BL267" s="373"/>
      <c r="BM267" s="373"/>
      <c r="BN267" s="373"/>
      <c r="BO267" s="373"/>
      <c r="BP267" s="373"/>
      <c r="BQ267" s="373"/>
      <c r="BR267" s="373"/>
      <c r="BS267" s="374">
        <f t="shared" si="121"/>
        <v>0</v>
      </c>
      <c r="BT267" s="374">
        <f t="shared" si="118"/>
        <v>0</v>
      </c>
      <c r="BU267" s="374">
        <f t="shared" si="118"/>
        <v>0</v>
      </c>
      <c r="BV267" s="374">
        <f t="shared" si="118"/>
        <v>0</v>
      </c>
      <c r="BW267" s="374">
        <f t="shared" si="118"/>
        <v>0</v>
      </c>
      <c r="BX267" s="374">
        <f t="shared" si="118"/>
        <v>0</v>
      </c>
      <c r="BY267" s="374">
        <f t="shared" si="118"/>
        <v>0</v>
      </c>
      <c r="BZ267" s="374">
        <f t="shared" si="144"/>
        <v>0</v>
      </c>
      <c r="CA267" s="374">
        <f t="shared" si="144"/>
        <v>0</v>
      </c>
      <c r="CB267" s="374">
        <f t="shared" si="144"/>
        <v>0</v>
      </c>
      <c r="CC267" s="374">
        <f t="shared" si="144"/>
        <v>0</v>
      </c>
      <c r="CD267" s="374">
        <f t="shared" si="144"/>
        <v>0</v>
      </c>
      <c r="CE267" s="374">
        <f t="shared" si="116"/>
        <v>0</v>
      </c>
      <c r="CF267" s="374">
        <f t="shared" si="116"/>
        <v>0</v>
      </c>
      <c r="CG267" s="374">
        <f t="shared" si="115"/>
        <v>0</v>
      </c>
      <c r="CH267" s="374">
        <f t="shared" si="115"/>
        <v>0</v>
      </c>
      <c r="CI267" s="374">
        <f t="shared" si="115"/>
        <v>0</v>
      </c>
      <c r="CJ267" s="368"/>
      <c r="CK267" s="368"/>
      <c r="CL267" s="373"/>
      <c r="CM267" s="375"/>
      <c r="CN267" s="371" t="s">
        <v>176</v>
      </c>
      <c r="CO267" s="373"/>
      <c r="CP267" s="373"/>
      <c r="CQ267" s="374">
        <f t="shared" si="122"/>
        <v>0</v>
      </c>
      <c r="CR267" s="373"/>
      <c r="CS267" s="373"/>
      <c r="CT267" s="374">
        <f t="shared" si="123"/>
        <v>0</v>
      </c>
      <c r="CU267" s="375"/>
      <c r="CV267" s="368"/>
      <c r="CW267" s="368"/>
      <c r="CX267" s="368"/>
      <c r="CY267" s="368"/>
      <c r="CZ267" s="368"/>
      <c r="DA267" s="368"/>
      <c r="DB267" s="368"/>
      <c r="DC267" s="368"/>
      <c r="DD267" s="368"/>
      <c r="DE267" s="368"/>
      <c r="DF267" s="368"/>
      <c r="DG267" s="375"/>
      <c r="DH267" s="371" t="s">
        <v>176</v>
      </c>
      <c r="DI267" s="373"/>
      <c r="DJ267" s="373"/>
      <c r="DK267" s="374">
        <f t="shared" si="143"/>
        <v>0</v>
      </c>
      <c r="DL267" s="373"/>
      <c r="DM267" s="373"/>
      <c r="DN267" s="374">
        <f t="shared" si="124"/>
        <v>0</v>
      </c>
      <c r="DO267" s="368"/>
      <c r="DP267" s="371" t="str">
        <f t="shared" si="134"/>
        <v/>
      </c>
      <c r="DQ267" s="374">
        <f t="shared" si="135"/>
        <v>0</v>
      </c>
      <c r="DR267" s="374">
        <f t="shared" si="125"/>
        <v>0</v>
      </c>
      <c r="DS267" s="374">
        <f t="shared" si="126"/>
        <v>0</v>
      </c>
      <c r="DT267" s="374">
        <f t="shared" si="136"/>
        <v>0</v>
      </c>
      <c r="DU267" s="374">
        <f t="shared" si="137"/>
        <v>0</v>
      </c>
      <c r="DV267" s="374">
        <f>Deduct_dependent * COUNTIFS(Part_8!$A:$A, $EV267)</f>
        <v>0</v>
      </c>
      <c r="DW267" s="374">
        <f t="shared" si="127"/>
        <v>0</v>
      </c>
      <c r="DX267" s="374">
        <f t="shared" si="128"/>
        <v>0</v>
      </c>
      <c r="DY267" s="374">
        <f t="shared" si="129"/>
        <v>0</v>
      </c>
      <c r="DZ267" s="374">
        <f t="shared" si="130"/>
        <v>0</v>
      </c>
      <c r="EA267" s="373"/>
      <c r="EB267" s="373"/>
      <c r="EC267" s="373"/>
      <c r="ED267" s="374" t="str">
        <f t="shared" si="138"/>
        <v/>
      </c>
      <c r="EE267" s="374"/>
      <c r="EF267" s="374" t="str">
        <f>IF(AND($AN267 = "", $AO267 = "", $AP267 = "", $AQ267 = "", $AR267 = "", $AS267 = "", $AT267 = "", $AU267 = "", $AV267 = "", $AW267 = "", $AX267 = "", $AY267 = "", $AZ267 = "", $BA267 = "", $BB267 = "",
$BD267= "", $BE267 = "", $BF267 = "", $BG267 = "", $BH267 = "", $BI267 = "", $BJ267 = "", $BK267 = "", $BL267 = "", $BM267 = "", $BN267 = "", $BO267 = "", $BP267 = "", $BQ267 = "", $BR267 = ""), "",
IF($DZ267 &lt;= Claim_for_Reimbursement_CAT!$F$24, Claim_for_Reimbursement_CAT!$H$24,
IF(AND($DZ267 &gt;= Claim_for_Reimbursement_CAT!$D$25, $DZ267 &lt;= Claim_for_Reimbursement_CAT!$F$25), Claim_for_Reimbursement_CAT!$H$25,
IF(AND($DZ267 &gt;= Claim_for_Reimbursement_CAT!$D$26, $DZ267 &lt;= Claim_for_Reimbursement_CAT!$F$26), Claim_for_Reimbursement_CAT!$H$26,
IF(AND($DZ267 &gt;= Claim_for_Reimbursement_CAT!$D$27, $DZ267 &lt;= Claim_for_Reimbursement_CAT!$F$27), Claim_for_Reimbursement_CAT!$H$27,
IF(AND($DZ267 &gt;= Claim_for_Reimbursement_CAT!$D$28, $DZ267 &lt;= Claim_for_Reimbursement_CAT!$F$28), Claim_for_Reimbursement_CAT!$H$28,
IF(AND($DZ267 &gt;= Claim_for_Reimbursement_CAT!$D$29, $DZ267 &lt;= Claim_for_Reimbursement_CAT!$F$29), Claim_for_Reimbursement_CAT!$H$29,
IF(AND($DZ267 &gt;= Claim_for_Reimbursement_CAT!$D$30, $DZ267 &lt;= Claim_for_Reimbursement_CAT!$F$30), Claim_for_Reimbursement_CAT!$H$30,
IF(AND($DZ267 &gt;= Claim_for_Reimbursement_CAT!$D$31, $DZ267 &lt;= Claim_for_Reimbursement_CAT!$F$31), Claim_for_Reimbursement_CAT!$H$31,
IF(AND($DZ267 &gt;= Claim_for_Reimbursement_CAT!$D$32, $DZ267 &lt;= Claim_for_Reimbursement_CAT!$F$32), Claim_for_Reimbursement_CAT!$H$32,
IF(AND($DZ267 &gt;= Claim_for_Reimbursement_CAT!$D$33, $DZ267 &lt;= Claim_for_Reimbursement_CAT!$F$33), Claim_for_Reimbursement_CAT!$H$33,
IF(AND($DZ267 &gt;= Claim_for_Reimbursement_CAT!$D$34, $DZ267 &lt;= Claim_for_Reimbursement_CAT!$F$34), Claim_for_Reimbursement_CAT!$H$34, Claim_for_Reimbursement_CAT!$H$35))))))))))))</f>
        <v/>
      </c>
      <c r="EG267" s="373"/>
      <c r="EH267" s="373"/>
      <c r="EI267" s="373"/>
      <c r="EJ267" s="373"/>
      <c r="EK267" s="373"/>
      <c r="EL267" s="368"/>
      <c r="EM267" s="373"/>
      <c r="EN267" s="373"/>
      <c r="ES267" s="376" t="str">
        <f t="shared" si="131"/>
        <v/>
      </c>
      <c r="ET267" s="377" t="str">
        <f t="shared" si="139"/>
        <v xml:space="preserve">    </v>
      </c>
      <c r="EU267" s="377" t="str">
        <f t="shared" si="140"/>
        <v/>
      </c>
      <c r="EV267" s="377" t="str">
        <f t="shared" si="141"/>
        <v xml:space="preserve">262   </v>
      </c>
      <c r="EW267" s="378" t="str">
        <f>IF($H267 = "", "",
IF(OR($H267 = Lists_and_controls!$AO$9, $H267 = Lists_and_controls!$AO$11, $H267 = Lists_and_controls!$AO$14, $H267 = Lists_and_controls!$AO$16), MAX(Day_30),
IF(OR($H267 = Lists_and_controls!$AO$6, $H267 = Lists_and_controls!$AO$8, $H267 = Lists_and_controls!$AO$10, $H267 = Lists_and_controls!$AO$12, $H267 = Lists_and_controls!$AO$13, $H267 = Lists_and_controls!$AO$15, $H267 = Lists_and_controls!$AO$17), MAX(Day_31),
IF($H267 = Lists_and_controls!$AO$7, IF(INDEX(Leap_Year_YN, MATCH($G267, Year_2, 0)) = 1, MAX(Day_Feb_LY), MAX(Day_Feb) )))))</f>
        <v/>
      </c>
      <c r="EX267" s="377" t="str">
        <f t="shared" si="142"/>
        <v xml:space="preserve">  </v>
      </c>
      <c r="EY267" s="378"/>
    </row>
    <row r="268" spans="1:155" s="321" customFormat="1" ht="14" hidden="1" x14ac:dyDescent="0.3">
      <c r="A268" s="367">
        <v>263</v>
      </c>
      <c r="B268" s="368"/>
      <c r="C268" s="368"/>
      <c r="D268" s="368"/>
      <c r="E268" s="368"/>
      <c r="F268" s="368"/>
      <c r="G268" s="368"/>
      <c r="H268" s="368"/>
      <c r="I268" s="368"/>
      <c r="J268" s="369" t="str">
        <f t="shared" si="119"/>
        <v/>
      </c>
      <c r="K268" s="370" t="str">
        <f t="shared" si="120"/>
        <v/>
      </c>
      <c r="L268" s="368"/>
      <c r="M268" s="368"/>
      <c r="N268" s="368"/>
      <c r="O268" s="368"/>
      <c r="P268" s="368"/>
      <c r="Q268" s="368"/>
      <c r="R268" s="368"/>
      <c r="S268" s="371" t="str">
        <f t="shared" si="132"/>
        <v/>
      </c>
      <c r="T268" s="368"/>
      <c r="U268" s="368"/>
      <c r="V268" s="372"/>
      <c r="W268" s="372"/>
      <c r="X268" s="368"/>
      <c r="Y268" s="372"/>
      <c r="Z268" s="368"/>
      <c r="AA268" s="368"/>
      <c r="AB268" s="368"/>
      <c r="AC268" s="368"/>
      <c r="AD268" s="368"/>
      <c r="AE268" s="368"/>
      <c r="AF268" s="368"/>
      <c r="AG268" s="368"/>
      <c r="AH268" s="368"/>
      <c r="AI268" s="368"/>
      <c r="AJ268" s="368"/>
      <c r="AK268" s="373"/>
      <c r="AL268" s="368"/>
      <c r="AM268" s="373"/>
      <c r="AN268" s="373"/>
      <c r="AO268" s="373"/>
      <c r="AP268" s="373"/>
      <c r="AQ268" s="373"/>
      <c r="AR268" s="373"/>
      <c r="AS268" s="373"/>
      <c r="AT268" s="373"/>
      <c r="AU268" s="373"/>
      <c r="AV268" s="373"/>
      <c r="AW268" s="373"/>
      <c r="AX268" s="373"/>
      <c r="AY268" s="373"/>
      <c r="AZ268" s="373"/>
      <c r="BA268" s="373"/>
      <c r="BB268" s="373"/>
      <c r="BC268" s="374">
        <f t="shared" si="133"/>
        <v>0</v>
      </c>
      <c r="BD268" s="373"/>
      <c r="BE268" s="373"/>
      <c r="BF268" s="373"/>
      <c r="BG268" s="373"/>
      <c r="BH268" s="373"/>
      <c r="BI268" s="373"/>
      <c r="BJ268" s="373"/>
      <c r="BK268" s="373"/>
      <c r="BL268" s="373"/>
      <c r="BM268" s="373"/>
      <c r="BN268" s="373"/>
      <c r="BO268" s="373"/>
      <c r="BP268" s="373"/>
      <c r="BQ268" s="373"/>
      <c r="BR268" s="373"/>
      <c r="BS268" s="374">
        <f t="shared" si="121"/>
        <v>0</v>
      </c>
      <c r="BT268" s="374">
        <f t="shared" si="118"/>
        <v>0</v>
      </c>
      <c r="BU268" s="374">
        <f t="shared" si="118"/>
        <v>0</v>
      </c>
      <c r="BV268" s="374">
        <f t="shared" si="118"/>
        <v>0</v>
      </c>
      <c r="BW268" s="374">
        <f t="shared" si="118"/>
        <v>0</v>
      </c>
      <c r="BX268" s="374">
        <f t="shared" si="118"/>
        <v>0</v>
      </c>
      <c r="BY268" s="374">
        <f t="shared" si="118"/>
        <v>0</v>
      </c>
      <c r="BZ268" s="374">
        <f t="shared" si="144"/>
        <v>0</v>
      </c>
      <c r="CA268" s="374">
        <f t="shared" si="144"/>
        <v>0</v>
      </c>
      <c r="CB268" s="374">
        <f t="shared" si="144"/>
        <v>0</v>
      </c>
      <c r="CC268" s="374">
        <f t="shared" si="144"/>
        <v>0</v>
      </c>
      <c r="CD268" s="374">
        <f t="shared" si="144"/>
        <v>0</v>
      </c>
      <c r="CE268" s="374">
        <f t="shared" si="116"/>
        <v>0</v>
      </c>
      <c r="CF268" s="374">
        <f t="shared" si="116"/>
        <v>0</v>
      </c>
      <c r="CG268" s="374">
        <f t="shared" si="115"/>
        <v>0</v>
      </c>
      <c r="CH268" s="374">
        <f t="shared" si="115"/>
        <v>0</v>
      </c>
      <c r="CI268" s="374">
        <f t="shared" si="115"/>
        <v>0</v>
      </c>
      <c r="CJ268" s="368"/>
      <c r="CK268" s="368"/>
      <c r="CL268" s="373"/>
      <c r="CM268" s="375"/>
      <c r="CN268" s="371" t="s">
        <v>176</v>
      </c>
      <c r="CO268" s="373"/>
      <c r="CP268" s="373"/>
      <c r="CQ268" s="374">
        <f t="shared" si="122"/>
        <v>0</v>
      </c>
      <c r="CR268" s="373"/>
      <c r="CS268" s="373"/>
      <c r="CT268" s="374">
        <f t="shared" si="123"/>
        <v>0</v>
      </c>
      <c r="CU268" s="375"/>
      <c r="CV268" s="368"/>
      <c r="CW268" s="368"/>
      <c r="CX268" s="368"/>
      <c r="CY268" s="368"/>
      <c r="CZ268" s="368"/>
      <c r="DA268" s="368"/>
      <c r="DB268" s="368"/>
      <c r="DC268" s="368"/>
      <c r="DD268" s="368"/>
      <c r="DE268" s="368"/>
      <c r="DF268" s="368"/>
      <c r="DG268" s="375"/>
      <c r="DH268" s="371" t="s">
        <v>176</v>
      </c>
      <c r="DI268" s="373"/>
      <c r="DJ268" s="373"/>
      <c r="DK268" s="374">
        <f t="shared" si="143"/>
        <v>0</v>
      </c>
      <c r="DL268" s="373"/>
      <c r="DM268" s="373"/>
      <c r="DN268" s="374">
        <f t="shared" si="124"/>
        <v>0</v>
      </c>
      <c r="DO268" s="368"/>
      <c r="DP268" s="371" t="str">
        <f t="shared" si="134"/>
        <v/>
      </c>
      <c r="DQ268" s="374">
        <f t="shared" si="135"/>
        <v>0</v>
      </c>
      <c r="DR268" s="374">
        <f t="shared" si="125"/>
        <v>0</v>
      </c>
      <c r="DS268" s="374">
        <f t="shared" si="126"/>
        <v>0</v>
      </c>
      <c r="DT268" s="374">
        <f t="shared" si="136"/>
        <v>0</v>
      </c>
      <c r="DU268" s="374">
        <f t="shared" si="137"/>
        <v>0</v>
      </c>
      <c r="DV268" s="374">
        <f>Deduct_dependent * COUNTIFS(Part_8!$A:$A, $EV268)</f>
        <v>0</v>
      </c>
      <c r="DW268" s="374">
        <f t="shared" si="127"/>
        <v>0</v>
      </c>
      <c r="DX268" s="374">
        <f t="shared" si="128"/>
        <v>0</v>
      </c>
      <c r="DY268" s="374">
        <f t="shared" si="129"/>
        <v>0</v>
      </c>
      <c r="DZ268" s="374">
        <f t="shared" si="130"/>
        <v>0</v>
      </c>
      <c r="EA268" s="373"/>
      <c r="EB268" s="373"/>
      <c r="EC268" s="373"/>
      <c r="ED268" s="374" t="str">
        <f t="shared" si="138"/>
        <v/>
      </c>
      <c r="EE268" s="374"/>
      <c r="EF268" s="374" t="str">
        <f>IF(AND($AN268 = "", $AO268 = "", $AP268 = "", $AQ268 = "", $AR268 = "", $AS268 = "", $AT268 = "", $AU268 = "", $AV268 = "", $AW268 = "", $AX268 = "", $AY268 = "", $AZ268 = "", $BA268 = "", $BB268 = "",
$BD268= "", $BE268 = "", $BF268 = "", $BG268 = "", $BH268 = "", $BI268 = "", $BJ268 = "", $BK268 = "", $BL268 = "", $BM268 = "", $BN268 = "", $BO268 = "", $BP268 = "", $BQ268 = "", $BR268 = ""), "",
IF($DZ268 &lt;= Claim_for_Reimbursement_CAT!$F$24, Claim_for_Reimbursement_CAT!$H$24,
IF(AND($DZ268 &gt;= Claim_for_Reimbursement_CAT!$D$25, $DZ268 &lt;= Claim_for_Reimbursement_CAT!$F$25), Claim_for_Reimbursement_CAT!$H$25,
IF(AND($DZ268 &gt;= Claim_for_Reimbursement_CAT!$D$26, $DZ268 &lt;= Claim_for_Reimbursement_CAT!$F$26), Claim_for_Reimbursement_CAT!$H$26,
IF(AND($DZ268 &gt;= Claim_for_Reimbursement_CAT!$D$27, $DZ268 &lt;= Claim_for_Reimbursement_CAT!$F$27), Claim_for_Reimbursement_CAT!$H$27,
IF(AND($DZ268 &gt;= Claim_for_Reimbursement_CAT!$D$28, $DZ268 &lt;= Claim_for_Reimbursement_CAT!$F$28), Claim_for_Reimbursement_CAT!$H$28,
IF(AND($DZ268 &gt;= Claim_for_Reimbursement_CAT!$D$29, $DZ268 &lt;= Claim_for_Reimbursement_CAT!$F$29), Claim_for_Reimbursement_CAT!$H$29,
IF(AND($DZ268 &gt;= Claim_for_Reimbursement_CAT!$D$30, $DZ268 &lt;= Claim_for_Reimbursement_CAT!$F$30), Claim_for_Reimbursement_CAT!$H$30,
IF(AND($DZ268 &gt;= Claim_for_Reimbursement_CAT!$D$31, $DZ268 &lt;= Claim_for_Reimbursement_CAT!$F$31), Claim_for_Reimbursement_CAT!$H$31,
IF(AND($DZ268 &gt;= Claim_for_Reimbursement_CAT!$D$32, $DZ268 &lt;= Claim_for_Reimbursement_CAT!$F$32), Claim_for_Reimbursement_CAT!$H$32,
IF(AND($DZ268 &gt;= Claim_for_Reimbursement_CAT!$D$33, $DZ268 &lt;= Claim_for_Reimbursement_CAT!$F$33), Claim_for_Reimbursement_CAT!$H$33,
IF(AND($DZ268 &gt;= Claim_for_Reimbursement_CAT!$D$34, $DZ268 &lt;= Claim_for_Reimbursement_CAT!$F$34), Claim_for_Reimbursement_CAT!$H$34, Claim_for_Reimbursement_CAT!$H$35))))))))))))</f>
        <v/>
      </c>
      <c r="EG268" s="373"/>
      <c r="EH268" s="373"/>
      <c r="EI268" s="373"/>
      <c r="EJ268" s="373"/>
      <c r="EK268" s="373"/>
      <c r="EL268" s="368"/>
      <c r="EM268" s="373"/>
      <c r="EN268" s="373"/>
      <c r="ES268" s="376" t="str">
        <f t="shared" si="131"/>
        <v/>
      </c>
      <c r="ET268" s="377" t="str">
        <f t="shared" si="139"/>
        <v xml:space="preserve">    </v>
      </c>
      <c r="EU268" s="377" t="str">
        <f t="shared" si="140"/>
        <v/>
      </c>
      <c r="EV268" s="377" t="str">
        <f t="shared" si="141"/>
        <v xml:space="preserve">263   </v>
      </c>
      <c r="EW268" s="378" t="str">
        <f>IF($H268 = "", "",
IF(OR($H268 = Lists_and_controls!$AO$9, $H268 = Lists_and_controls!$AO$11, $H268 = Lists_and_controls!$AO$14, $H268 = Lists_and_controls!$AO$16), MAX(Day_30),
IF(OR($H268 = Lists_and_controls!$AO$6, $H268 = Lists_and_controls!$AO$8, $H268 = Lists_and_controls!$AO$10, $H268 = Lists_and_controls!$AO$12, $H268 = Lists_and_controls!$AO$13, $H268 = Lists_and_controls!$AO$15, $H268 = Lists_and_controls!$AO$17), MAX(Day_31),
IF($H268 = Lists_and_controls!$AO$7, IF(INDEX(Leap_Year_YN, MATCH($G268, Year_2, 0)) = 1, MAX(Day_Feb_LY), MAX(Day_Feb) )))))</f>
        <v/>
      </c>
      <c r="EX268" s="377" t="str">
        <f t="shared" si="142"/>
        <v xml:space="preserve">  </v>
      </c>
      <c r="EY268" s="378"/>
    </row>
    <row r="269" spans="1:155" s="321" customFormat="1" ht="14" hidden="1" x14ac:dyDescent="0.3">
      <c r="A269" s="367">
        <v>264</v>
      </c>
      <c r="B269" s="368"/>
      <c r="C269" s="368"/>
      <c r="D269" s="368"/>
      <c r="E269" s="368"/>
      <c r="F269" s="368"/>
      <c r="G269" s="368"/>
      <c r="H269" s="368"/>
      <c r="I269" s="368"/>
      <c r="J269" s="369" t="str">
        <f t="shared" si="119"/>
        <v/>
      </c>
      <c r="K269" s="370" t="str">
        <f t="shared" si="120"/>
        <v/>
      </c>
      <c r="L269" s="368"/>
      <c r="M269" s="368"/>
      <c r="N269" s="368"/>
      <c r="O269" s="368"/>
      <c r="P269" s="368"/>
      <c r="Q269" s="368"/>
      <c r="R269" s="368"/>
      <c r="S269" s="371" t="str">
        <f t="shared" si="132"/>
        <v/>
      </c>
      <c r="T269" s="368"/>
      <c r="U269" s="368"/>
      <c r="V269" s="372"/>
      <c r="W269" s="372"/>
      <c r="X269" s="368"/>
      <c r="Y269" s="372"/>
      <c r="Z269" s="368"/>
      <c r="AA269" s="368"/>
      <c r="AB269" s="368"/>
      <c r="AC269" s="368"/>
      <c r="AD269" s="368"/>
      <c r="AE269" s="368"/>
      <c r="AF269" s="368"/>
      <c r="AG269" s="368"/>
      <c r="AH269" s="368"/>
      <c r="AI269" s="368"/>
      <c r="AJ269" s="368"/>
      <c r="AK269" s="373"/>
      <c r="AL269" s="368"/>
      <c r="AM269" s="373"/>
      <c r="AN269" s="373"/>
      <c r="AO269" s="373"/>
      <c r="AP269" s="373"/>
      <c r="AQ269" s="373"/>
      <c r="AR269" s="373"/>
      <c r="AS269" s="373"/>
      <c r="AT269" s="373"/>
      <c r="AU269" s="373"/>
      <c r="AV269" s="373"/>
      <c r="AW269" s="373"/>
      <c r="AX269" s="373"/>
      <c r="AY269" s="373"/>
      <c r="AZ269" s="373"/>
      <c r="BA269" s="373"/>
      <c r="BB269" s="373"/>
      <c r="BC269" s="374">
        <f t="shared" si="133"/>
        <v>0</v>
      </c>
      <c r="BD269" s="373"/>
      <c r="BE269" s="373"/>
      <c r="BF269" s="373"/>
      <c r="BG269" s="373"/>
      <c r="BH269" s="373"/>
      <c r="BI269" s="373"/>
      <c r="BJ269" s="373"/>
      <c r="BK269" s="373"/>
      <c r="BL269" s="373"/>
      <c r="BM269" s="373"/>
      <c r="BN269" s="373"/>
      <c r="BO269" s="373"/>
      <c r="BP269" s="373"/>
      <c r="BQ269" s="373"/>
      <c r="BR269" s="373"/>
      <c r="BS269" s="374">
        <f t="shared" si="121"/>
        <v>0</v>
      </c>
      <c r="BT269" s="374">
        <f t="shared" si="118"/>
        <v>0</v>
      </c>
      <c r="BU269" s="374">
        <f t="shared" si="118"/>
        <v>0</v>
      </c>
      <c r="BV269" s="374">
        <f t="shared" si="118"/>
        <v>0</v>
      </c>
      <c r="BW269" s="374">
        <f t="shared" si="118"/>
        <v>0</v>
      </c>
      <c r="BX269" s="374">
        <f t="shared" si="118"/>
        <v>0</v>
      </c>
      <c r="BY269" s="374">
        <f t="shared" si="118"/>
        <v>0</v>
      </c>
      <c r="BZ269" s="374">
        <f t="shared" si="144"/>
        <v>0</v>
      </c>
      <c r="CA269" s="374">
        <f t="shared" si="144"/>
        <v>0</v>
      </c>
      <c r="CB269" s="374">
        <f t="shared" si="144"/>
        <v>0</v>
      </c>
      <c r="CC269" s="374">
        <f t="shared" si="144"/>
        <v>0</v>
      </c>
      <c r="CD269" s="374">
        <f t="shared" si="144"/>
        <v>0</v>
      </c>
      <c r="CE269" s="374">
        <f t="shared" si="116"/>
        <v>0</v>
      </c>
      <c r="CF269" s="374">
        <f t="shared" si="116"/>
        <v>0</v>
      </c>
      <c r="CG269" s="374">
        <f t="shared" si="115"/>
        <v>0</v>
      </c>
      <c r="CH269" s="374">
        <f t="shared" si="115"/>
        <v>0</v>
      </c>
      <c r="CI269" s="374">
        <f t="shared" si="115"/>
        <v>0</v>
      </c>
      <c r="CJ269" s="368"/>
      <c r="CK269" s="368"/>
      <c r="CL269" s="373"/>
      <c r="CM269" s="375"/>
      <c r="CN269" s="371" t="s">
        <v>176</v>
      </c>
      <c r="CO269" s="373"/>
      <c r="CP269" s="373"/>
      <c r="CQ269" s="374">
        <f t="shared" si="122"/>
        <v>0</v>
      </c>
      <c r="CR269" s="373"/>
      <c r="CS269" s="373"/>
      <c r="CT269" s="374">
        <f t="shared" si="123"/>
        <v>0</v>
      </c>
      <c r="CU269" s="375"/>
      <c r="CV269" s="368"/>
      <c r="CW269" s="368"/>
      <c r="CX269" s="368"/>
      <c r="CY269" s="368"/>
      <c r="CZ269" s="368"/>
      <c r="DA269" s="368"/>
      <c r="DB269" s="368"/>
      <c r="DC269" s="368"/>
      <c r="DD269" s="368"/>
      <c r="DE269" s="368"/>
      <c r="DF269" s="368"/>
      <c r="DG269" s="375"/>
      <c r="DH269" s="371" t="s">
        <v>176</v>
      </c>
      <c r="DI269" s="373"/>
      <c r="DJ269" s="373"/>
      <c r="DK269" s="374">
        <f t="shared" si="143"/>
        <v>0</v>
      </c>
      <c r="DL269" s="373"/>
      <c r="DM269" s="373"/>
      <c r="DN269" s="374">
        <f t="shared" si="124"/>
        <v>0</v>
      </c>
      <c r="DO269" s="368"/>
      <c r="DP269" s="371" t="str">
        <f t="shared" si="134"/>
        <v/>
      </c>
      <c r="DQ269" s="374">
        <f t="shared" si="135"/>
        <v>0</v>
      </c>
      <c r="DR269" s="374">
        <f t="shared" si="125"/>
        <v>0</v>
      </c>
      <c r="DS269" s="374">
        <f t="shared" si="126"/>
        <v>0</v>
      </c>
      <c r="DT269" s="374">
        <f t="shared" si="136"/>
        <v>0</v>
      </c>
      <c r="DU269" s="374">
        <f t="shared" si="137"/>
        <v>0</v>
      </c>
      <c r="DV269" s="374">
        <f>Deduct_dependent * COUNTIFS(Part_8!$A:$A, $EV269)</f>
        <v>0</v>
      </c>
      <c r="DW269" s="374">
        <f t="shared" si="127"/>
        <v>0</v>
      </c>
      <c r="DX269" s="374">
        <f t="shared" si="128"/>
        <v>0</v>
      </c>
      <c r="DY269" s="374">
        <f t="shared" si="129"/>
        <v>0</v>
      </c>
      <c r="DZ269" s="374">
        <f t="shared" si="130"/>
        <v>0</v>
      </c>
      <c r="EA269" s="373"/>
      <c r="EB269" s="373"/>
      <c r="EC269" s="373"/>
      <c r="ED269" s="374" t="str">
        <f t="shared" si="138"/>
        <v/>
      </c>
      <c r="EE269" s="374"/>
      <c r="EF269" s="374" t="str">
        <f>IF(AND($AN269 = "", $AO269 = "", $AP269 = "", $AQ269 = "", $AR269 = "", $AS269 = "", $AT269 = "", $AU269 = "", $AV269 = "", $AW269 = "", $AX269 = "", $AY269 = "", $AZ269 = "", $BA269 = "", $BB269 = "",
$BD269= "", $BE269 = "", $BF269 = "", $BG269 = "", $BH269 = "", $BI269 = "", $BJ269 = "", $BK269 = "", $BL269 = "", $BM269 = "", $BN269 = "", $BO269 = "", $BP269 = "", $BQ269 = "", $BR269 = ""), "",
IF($DZ269 &lt;= Claim_for_Reimbursement_CAT!$F$24, Claim_for_Reimbursement_CAT!$H$24,
IF(AND($DZ269 &gt;= Claim_for_Reimbursement_CAT!$D$25, $DZ269 &lt;= Claim_for_Reimbursement_CAT!$F$25), Claim_for_Reimbursement_CAT!$H$25,
IF(AND($DZ269 &gt;= Claim_for_Reimbursement_CAT!$D$26, $DZ269 &lt;= Claim_for_Reimbursement_CAT!$F$26), Claim_for_Reimbursement_CAT!$H$26,
IF(AND($DZ269 &gt;= Claim_for_Reimbursement_CAT!$D$27, $DZ269 &lt;= Claim_for_Reimbursement_CAT!$F$27), Claim_for_Reimbursement_CAT!$H$27,
IF(AND($DZ269 &gt;= Claim_for_Reimbursement_CAT!$D$28, $DZ269 &lt;= Claim_for_Reimbursement_CAT!$F$28), Claim_for_Reimbursement_CAT!$H$28,
IF(AND($DZ269 &gt;= Claim_for_Reimbursement_CAT!$D$29, $DZ269 &lt;= Claim_for_Reimbursement_CAT!$F$29), Claim_for_Reimbursement_CAT!$H$29,
IF(AND($DZ269 &gt;= Claim_for_Reimbursement_CAT!$D$30, $DZ269 &lt;= Claim_for_Reimbursement_CAT!$F$30), Claim_for_Reimbursement_CAT!$H$30,
IF(AND($DZ269 &gt;= Claim_for_Reimbursement_CAT!$D$31, $DZ269 &lt;= Claim_for_Reimbursement_CAT!$F$31), Claim_for_Reimbursement_CAT!$H$31,
IF(AND($DZ269 &gt;= Claim_for_Reimbursement_CAT!$D$32, $DZ269 &lt;= Claim_for_Reimbursement_CAT!$F$32), Claim_for_Reimbursement_CAT!$H$32,
IF(AND($DZ269 &gt;= Claim_for_Reimbursement_CAT!$D$33, $DZ269 &lt;= Claim_for_Reimbursement_CAT!$F$33), Claim_for_Reimbursement_CAT!$H$33,
IF(AND($DZ269 &gt;= Claim_for_Reimbursement_CAT!$D$34, $DZ269 &lt;= Claim_for_Reimbursement_CAT!$F$34), Claim_for_Reimbursement_CAT!$H$34, Claim_for_Reimbursement_CAT!$H$35))))))))))))</f>
        <v/>
      </c>
      <c r="EG269" s="373"/>
      <c r="EH269" s="373"/>
      <c r="EI269" s="373"/>
      <c r="EJ269" s="373"/>
      <c r="EK269" s="373"/>
      <c r="EL269" s="368"/>
      <c r="EM269" s="373"/>
      <c r="EN269" s="373"/>
      <c r="ES269" s="376" t="str">
        <f t="shared" si="131"/>
        <v/>
      </c>
      <c r="ET269" s="377" t="str">
        <f t="shared" si="139"/>
        <v xml:space="preserve">    </v>
      </c>
      <c r="EU269" s="377" t="str">
        <f t="shared" si="140"/>
        <v/>
      </c>
      <c r="EV269" s="377" t="str">
        <f t="shared" si="141"/>
        <v xml:space="preserve">264   </v>
      </c>
      <c r="EW269" s="378" t="str">
        <f>IF($H269 = "", "",
IF(OR($H269 = Lists_and_controls!$AO$9, $H269 = Lists_and_controls!$AO$11, $H269 = Lists_and_controls!$AO$14, $H269 = Lists_and_controls!$AO$16), MAX(Day_30),
IF(OR($H269 = Lists_and_controls!$AO$6, $H269 = Lists_and_controls!$AO$8, $H269 = Lists_and_controls!$AO$10, $H269 = Lists_and_controls!$AO$12, $H269 = Lists_and_controls!$AO$13, $H269 = Lists_and_controls!$AO$15, $H269 = Lists_and_controls!$AO$17), MAX(Day_31),
IF($H269 = Lists_and_controls!$AO$7, IF(INDEX(Leap_Year_YN, MATCH($G269, Year_2, 0)) = 1, MAX(Day_Feb_LY), MAX(Day_Feb) )))))</f>
        <v/>
      </c>
      <c r="EX269" s="377" t="str">
        <f t="shared" si="142"/>
        <v xml:space="preserve">  </v>
      </c>
      <c r="EY269" s="378"/>
    </row>
    <row r="270" spans="1:155" s="321" customFormat="1" ht="14" hidden="1" x14ac:dyDescent="0.3">
      <c r="A270" s="367">
        <v>265</v>
      </c>
      <c r="B270" s="368"/>
      <c r="C270" s="368"/>
      <c r="D270" s="368"/>
      <c r="E270" s="368"/>
      <c r="F270" s="368"/>
      <c r="G270" s="368"/>
      <c r="H270" s="368"/>
      <c r="I270" s="368"/>
      <c r="J270" s="369" t="str">
        <f t="shared" si="119"/>
        <v/>
      </c>
      <c r="K270" s="370" t="str">
        <f t="shared" si="120"/>
        <v/>
      </c>
      <c r="L270" s="368"/>
      <c r="M270" s="368"/>
      <c r="N270" s="368"/>
      <c r="O270" s="368"/>
      <c r="P270" s="368"/>
      <c r="Q270" s="368"/>
      <c r="R270" s="368"/>
      <c r="S270" s="371" t="str">
        <f t="shared" si="132"/>
        <v/>
      </c>
      <c r="T270" s="368"/>
      <c r="U270" s="368"/>
      <c r="V270" s="372"/>
      <c r="W270" s="372"/>
      <c r="X270" s="368"/>
      <c r="Y270" s="372"/>
      <c r="Z270" s="368"/>
      <c r="AA270" s="368"/>
      <c r="AB270" s="368"/>
      <c r="AC270" s="368"/>
      <c r="AD270" s="368"/>
      <c r="AE270" s="368"/>
      <c r="AF270" s="368"/>
      <c r="AG270" s="368"/>
      <c r="AH270" s="368"/>
      <c r="AI270" s="368"/>
      <c r="AJ270" s="368"/>
      <c r="AK270" s="373"/>
      <c r="AL270" s="368"/>
      <c r="AM270" s="373"/>
      <c r="AN270" s="373"/>
      <c r="AO270" s="373"/>
      <c r="AP270" s="373"/>
      <c r="AQ270" s="373"/>
      <c r="AR270" s="373"/>
      <c r="AS270" s="373"/>
      <c r="AT270" s="373"/>
      <c r="AU270" s="373"/>
      <c r="AV270" s="373"/>
      <c r="AW270" s="373"/>
      <c r="AX270" s="373"/>
      <c r="AY270" s="373"/>
      <c r="AZ270" s="373"/>
      <c r="BA270" s="373"/>
      <c r="BB270" s="373"/>
      <c r="BC270" s="374">
        <f t="shared" si="133"/>
        <v>0</v>
      </c>
      <c r="BD270" s="373"/>
      <c r="BE270" s="373"/>
      <c r="BF270" s="373"/>
      <c r="BG270" s="373"/>
      <c r="BH270" s="373"/>
      <c r="BI270" s="373"/>
      <c r="BJ270" s="373"/>
      <c r="BK270" s="373"/>
      <c r="BL270" s="373"/>
      <c r="BM270" s="373"/>
      <c r="BN270" s="373"/>
      <c r="BO270" s="373"/>
      <c r="BP270" s="373"/>
      <c r="BQ270" s="373"/>
      <c r="BR270" s="373"/>
      <c r="BS270" s="374">
        <f t="shared" si="121"/>
        <v>0</v>
      </c>
      <c r="BT270" s="374">
        <f t="shared" si="118"/>
        <v>0</v>
      </c>
      <c r="BU270" s="374">
        <f t="shared" si="118"/>
        <v>0</v>
      </c>
      <c r="BV270" s="374">
        <f t="shared" si="118"/>
        <v>0</v>
      </c>
      <c r="BW270" s="374">
        <f t="shared" si="118"/>
        <v>0</v>
      </c>
      <c r="BX270" s="374">
        <f t="shared" si="118"/>
        <v>0</v>
      </c>
      <c r="BY270" s="374">
        <f t="shared" si="118"/>
        <v>0</v>
      </c>
      <c r="BZ270" s="374">
        <f t="shared" si="144"/>
        <v>0</v>
      </c>
      <c r="CA270" s="374">
        <f t="shared" si="144"/>
        <v>0</v>
      </c>
      <c r="CB270" s="374">
        <f t="shared" si="144"/>
        <v>0</v>
      </c>
      <c r="CC270" s="374">
        <f t="shared" si="144"/>
        <v>0</v>
      </c>
      <c r="CD270" s="374">
        <f t="shared" si="144"/>
        <v>0</v>
      </c>
      <c r="CE270" s="374">
        <f t="shared" si="116"/>
        <v>0</v>
      </c>
      <c r="CF270" s="374">
        <f t="shared" si="116"/>
        <v>0</v>
      </c>
      <c r="CG270" s="374">
        <f t="shared" si="115"/>
        <v>0</v>
      </c>
      <c r="CH270" s="374">
        <f t="shared" si="115"/>
        <v>0</v>
      </c>
      <c r="CI270" s="374">
        <f t="shared" si="115"/>
        <v>0</v>
      </c>
      <c r="CJ270" s="368"/>
      <c r="CK270" s="368"/>
      <c r="CL270" s="373"/>
      <c r="CM270" s="375"/>
      <c r="CN270" s="371" t="s">
        <v>176</v>
      </c>
      <c r="CO270" s="373"/>
      <c r="CP270" s="373"/>
      <c r="CQ270" s="374">
        <f t="shared" si="122"/>
        <v>0</v>
      </c>
      <c r="CR270" s="373"/>
      <c r="CS270" s="373"/>
      <c r="CT270" s="374">
        <f t="shared" si="123"/>
        <v>0</v>
      </c>
      <c r="CU270" s="375"/>
      <c r="CV270" s="368"/>
      <c r="CW270" s="368"/>
      <c r="CX270" s="368"/>
      <c r="CY270" s="368"/>
      <c r="CZ270" s="368"/>
      <c r="DA270" s="368"/>
      <c r="DB270" s="368"/>
      <c r="DC270" s="368"/>
      <c r="DD270" s="368"/>
      <c r="DE270" s="368"/>
      <c r="DF270" s="368"/>
      <c r="DG270" s="375"/>
      <c r="DH270" s="371" t="s">
        <v>176</v>
      </c>
      <c r="DI270" s="373"/>
      <c r="DJ270" s="373"/>
      <c r="DK270" s="374">
        <f t="shared" si="143"/>
        <v>0</v>
      </c>
      <c r="DL270" s="373"/>
      <c r="DM270" s="373"/>
      <c r="DN270" s="374">
        <f t="shared" si="124"/>
        <v>0</v>
      </c>
      <c r="DO270" s="368"/>
      <c r="DP270" s="371" t="str">
        <f t="shared" si="134"/>
        <v/>
      </c>
      <c r="DQ270" s="374">
        <f t="shared" si="135"/>
        <v>0</v>
      </c>
      <c r="DR270" s="374">
        <f t="shared" si="125"/>
        <v>0</v>
      </c>
      <c r="DS270" s="374">
        <f t="shared" si="126"/>
        <v>0</v>
      </c>
      <c r="DT270" s="374">
        <f t="shared" si="136"/>
        <v>0</v>
      </c>
      <c r="DU270" s="374">
        <f t="shared" si="137"/>
        <v>0</v>
      </c>
      <c r="DV270" s="374">
        <f>Deduct_dependent * COUNTIFS(Part_8!$A:$A, $EV270)</f>
        <v>0</v>
      </c>
      <c r="DW270" s="374">
        <f t="shared" si="127"/>
        <v>0</v>
      </c>
      <c r="DX270" s="374">
        <f t="shared" si="128"/>
        <v>0</v>
      </c>
      <c r="DY270" s="374">
        <f t="shared" si="129"/>
        <v>0</v>
      </c>
      <c r="DZ270" s="374">
        <f t="shared" si="130"/>
        <v>0</v>
      </c>
      <c r="EA270" s="373"/>
      <c r="EB270" s="373"/>
      <c r="EC270" s="373"/>
      <c r="ED270" s="374" t="str">
        <f t="shared" si="138"/>
        <v/>
      </c>
      <c r="EE270" s="374"/>
      <c r="EF270" s="374" t="str">
        <f>IF(AND($AN270 = "", $AO270 = "", $AP270 = "", $AQ270 = "", $AR270 = "", $AS270 = "", $AT270 = "", $AU270 = "", $AV270 = "", $AW270 = "", $AX270 = "", $AY270 = "", $AZ270 = "", $BA270 = "", $BB270 = "",
$BD270= "", $BE270 = "", $BF270 = "", $BG270 = "", $BH270 = "", $BI270 = "", $BJ270 = "", $BK270 = "", $BL270 = "", $BM270 = "", $BN270 = "", $BO270 = "", $BP270 = "", $BQ270 = "", $BR270 = ""), "",
IF($DZ270 &lt;= Claim_for_Reimbursement_CAT!$F$24, Claim_for_Reimbursement_CAT!$H$24,
IF(AND($DZ270 &gt;= Claim_for_Reimbursement_CAT!$D$25, $DZ270 &lt;= Claim_for_Reimbursement_CAT!$F$25), Claim_for_Reimbursement_CAT!$H$25,
IF(AND($DZ270 &gt;= Claim_for_Reimbursement_CAT!$D$26, $DZ270 &lt;= Claim_for_Reimbursement_CAT!$F$26), Claim_for_Reimbursement_CAT!$H$26,
IF(AND($DZ270 &gt;= Claim_for_Reimbursement_CAT!$D$27, $DZ270 &lt;= Claim_for_Reimbursement_CAT!$F$27), Claim_for_Reimbursement_CAT!$H$27,
IF(AND($DZ270 &gt;= Claim_for_Reimbursement_CAT!$D$28, $DZ270 &lt;= Claim_for_Reimbursement_CAT!$F$28), Claim_for_Reimbursement_CAT!$H$28,
IF(AND($DZ270 &gt;= Claim_for_Reimbursement_CAT!$D$29, $DZ270 &lt;= Claim_for_Reimbursement_CAT!$F$29), Claim_for_Reimbursement_CAT!$H$29,
IF(AND($DZ270 &gt;= Claim_for_Reimbursement_CAT!$D$30, $DZ270 &lt;= Claim_for_Reimbursement_CAT!$F$30), Claim_for_Reimbursement_CAT!$H$30,
IF(AND($DZ270 &gt;= Claim_for_Reimbursement_CAT!$D$31, $DZ270 &lt;= Claim_for_Reimbursement_CAT!$F$31), Claim_for_Reimbursement_CAT!$H$31,
IF(AND($DZ270 &gt;= Claim_for_Reimbursement_CAT!$D$32, $DZ270 &lt;= Claim_for_Reimbursement_CAT!$F$32), Claim_for_Reimbursement_CAT!$H$32,
IF(AND($DZ270 &gt;= Claim_for_Reimbursement_CAT!$D$33, $DZ270 &lt;= Claim_for_Reimbursement_CAT!$F$33), Claim_for_Reimbursement_CAT!$H$33,
IF(AND($DZ270 &gt;= Claim_for_Reimbursement_CAT!$D$34, $DZ270 &lt;= Claim_for_Reimbursement_CAT!$F$34), Claim_for_Reimbursement_CAT!$H$34, Claim_for_Reimbursement_CAT!$H$35))))))))))))</f>
        <v/>
      </c>
      <c r="EG270" s="373"/>
      <c r="EH270" s="373"/>
      <c r="EI270" s="373"/>
      <c r="EJ270" s="373"/>
      <c r="EK270" s="373"/>
      <c r="EL270" s="368"/>
      <c r="EM270" s="373"/>
      <c r="EN270" s="373"/>
      <c r="ES270" s="376" t="str">
        <f t="shared" si="131"/>
        <v/>
      </c>
      <c r="ET270" s="377" t="str">
        <f t="shared" si="139"/>
        <v xml:space="preserve">    </v>
      </c>
      <c r="EU270" s="377" t="str">
        <f t="shared" si="140"/>
        <v/>
      </c>
      <c r="EV270" s="377" t="str">
        <f t="shared" si="141"/>
        <v xml:space="preserve">265   </v>
      </c>
      <c r="EW270" s="378" t="str">
        <f>IF($H270 = "", "",
IF(OR($H270 = Lists_and_controls!$AO$9, $H270 = Lists_and_controls!$AO$11, $H270 = Lists_and_controls!$AO$14, $H270 = Lists_and_controls!$AO$16), MAX(Day_30),
IF(OR($H270 = Lists_and_controls!$AO$6, $H270 = Lists_and_controls!$AO$8, $H270 = Lists_and_controls!$AO$10, $H270 = Lists_and_controls!$AO$12, $H270 = Lists_and_controls!$AO$13, $H270 = Lists_and_controls!$AO$15, $H270 = Lists_and_controls!$AO$17), MAX(Day_31),
IF($H270 = Lists_and_controls!$AO$7, IF(INDEX(Leap_Year_YN, MATCH($G270, Year_2, 0)) = 1, MAX(Day_Feb_LY), MAX(Day_Feb) )))))</f>
        <v/>
      </c>
      <c r="EX270" s="377" t="str">
        <f t="shared" si="142"/>
        <v xml:space="preserve">  </v>
      </c>
      <c r="EY270" s="378"/>
    </row>
    <row r="271" spans="1:155" s="321" customFormat="1" ht="14" hidden="1" x14ac:dyDescent="0.3">
      <c r="A271" s="367">
        <v>266</v>
      </c>
      <c r="B271" s="368"/>
      <c r="C271" s="368"/>
      <c r="D271" s="368"/>
      <c r="E271" s="368"/>
      <c r="F271" s="368"/>
      <c r="G271" s="368"/>
      <c r="H271" s="368"/>
      <c r="I271" s="368"/>
      <c r="J271" s="369" t="str">
        <f t="shared" si="119"/>
        <v/>
      </c>
      <c r="K271" s="370" t="str">
        <f t="shared" si="120"/>
        <v/>
      </c>
      <c r="L271" s="368"/>
      <c r="M271" s="368"/>
      <c r="N271" s="368"/>
      <c r="O271" s="368"/>
      <c r="P271" s="368"/>
      <c r="Q271" s="368"/>
      <c r="R271" s="368"/>
      <c r="S271" s="371" t="str">
        <f t="shared" si="132"/>
        <v/>
      </c>
      <c r="T271" s="368"/>
      <c r="U271" s="368"/>
      <c r="V271" s="372"/>
      <c r="W271" s="372"/>
      <c r="X271" s="368"/>
      <c r="Y271" s="372"/>
      <c r="Z271" s="368"/>
      <c r="AA271" s="368"/>
      <c r="AB271" s="368"/>
      <c r="AC271" s="368"/>
      <c r="AD271" s="368"/>
      <c r="AE271" s="368"/>
      <c r="AF271" s="368"/>
      <c r="AG271" s="368"/>
      <c r="AH271" s="368"/>
      <c r="AI271" s="368"/>
      <c r="AJ271" s="368"/>
      <c r="AK271" s="373"/>
      <c r="AL271" s="368"/>
      <c r="AM271" s="373"/>
      <c r="AN271" s="373"/>
      <c r="AO271" s="373"/>
      <c r="AP271" s="373"/>
      <c r="AQ271" s="373"/>
      <c r="AR271" s="373"/>
      <c r="AS271" s="373"/>
      <c r="AT271" s="373"/>
      <c r="AU271" s="373"/>
      <c r="AV271" s="373"/>
      <c r="AW271" s="373"/>
      <c r="AX271" s="373"/>
      <c r="AY271" s="373"/>
      <c r="AZ271" s="373"/>
      <c r="BA271" s="373"/>
      <c r="BB271" s="373"/>
      <c r="BC271" s="374">
        <f t="shared" si="133"/>
        <v>0</v>
      </c>
      <c r="BD271" s="373"/>
      <c r="BE271" s="373"/>
      <c r="BF271" s="373"/>
      <c r="BG271" s="373"/>
      <c r="BH271" s="373"/>
      <c r="BI271" s="373"/>
      <c r="BJ271" s="373"/>
      <c r="BK271" s="373"/>
      <c r="BL271" s="373"/>
      <c r="BM271" s="373"/>
      <c r="BN271" s="373"/>
      <c r="BO271" s="373"/>
      <c r="BP271" s="373"/>
      <c r="BQ271" s="373"/>
      <c r="BR271" s="373"/>
      <c r="BS271" s="374">
        <f t="shared" si="121"/>
        <v>0</v>
      </c>
      <c r="BT271" s="374">
        <f t="shared" si="118"/>
        <v>0</v>
      </c>
      <c r="BU271" s="374">
        <f t="shared" si="118"/>
        <v>0</v>
      </c>
      <c r="BV271" s="374">
        <f t="shared" si="118"/>
        <v>0</v>
      </c>
      <c r="BW271" s="374">
        <f t="shared" si="118"/>
        <v>0</v>
      </c>
      <c r="BX271" s="374">
        <f t="shared" si="118"/>
        <v>0</v>
      </c>
      <c r="BY271" s="374">
        <f t="shared" si="118"/>
        <v>0</v>
      </c>
      <c r="BZ271" s="374">
        <f t="shared" si="144"/>
        <v>0</v>
      </c>
      <c r="CA271" s="374">
        <f t="shared" si="144"/>
        <v>0</v>
      </c>
      <c r="CB271" s="374">
        <f t="shared" si="144"/>
        <v>0</v>
      </c>
      <c r="CC271" s="374">
        <f t="shared" si="144"/>
        <v>0</v>
      </c>
      <c r="CD271" s="374">
        <f t="shared" si="144"/>
        <v>0</v>
      </c>
      <c r="CE271" s="374">
        <f t="shared" si="116"/>
        <v>0</v>
      </c>
      <c r="CF271" s="374">
        <f t="shared" si="116"/>
        <v>0</v>
      </c>
      <c r="CG271" s="374">
        <f t="shared" si="115"/>
        <v>0</v>
      </c>
      <c r="CH271" s="374">
        <f t="shared" si="115"/>
        <v>0</v>
      </c>
      <c r="CI271" s="374">
        <f t="shared" si="115"/>
        <v>0</v>
      </c>
      <c r="CJ271" s="368"/>
      <c r="CK271" s="368"/>
      <c r="CL271" s="373"/>
      <c r="CM271" s="375"/>
      <c r="CN271" s="371" t="s">
        <v>176</v>
      </c>
      <c r="CO271" s="373"/>
      <c r="CP271" s="373"/>
      <c r="CQ271" s="374">
        <f t="shared" si="122"/>
        <v>0</v>
      </c>
      <c r="CR271" s="373"/>
      <c r="CS271" s="373"/>
      <c r="CT271" s="374">
        <f t="shared" si="123"/>
        <v>0</v>
      </c>
      <c r="CU271" s="375"/>
      <c r="CV271" s="368"/>
      <c r="CW271" s="368"/>
      <c r="CX271" s="368"/>
      <c r="CY271" s="368"/>
      <c r="CZ271" s="368"/>
      <c r="DA271" s="368"/>
      <c r="DB271" s="368"/>
      <c r="DC271" s="368"/>
      <c r="DD271" s="368"/>
      <c r="DE271" s="368"/>
      <c r="DF271" s="368"/>
      <c r="DG271" s="375"/>
      <c r="DH271" s="371" t="s">
        <v>176</v>
      </c>
      <c r="DI271" s="373"/>
      <c r="DJ271" s="373"/>
      <c r="DK271" s="374">
        <f t="shared" si="143"/>
        <v>0</v>
      </c>
      <c r="DL271" s="373"/>
      <c r="DM271" s="373"/>
      <c r="DN271" s="374">
        <f t="shared" si="124"/>
        <v>0</v>
      </c>
      <c r="DO271" s="368"/>
      <c r="DP271" s="371" t="str">
        <f t="shared" si="134"/>
        <v/>
      </c>
      <c r="DQ271" s="374">
        <f t="shared" si="135"/>
        <v>0</v>
      </c>
      <c r="DR271" s="374">
        <f t="shared" si="125"/>
        <v>0</v>
      </c>
      <c r="DS271" s="374">
        <f t="shared" si="126"/>
        <v>0</v>
      </c>
      <c r="DT271" s="374">
        <f t="shared" si="136"/>
        <v>0</v>
      </c>
      <c r="DU271" s="374">
        <f t="shared" si="137"/>
        <v>0</v>
      </c>
      <c r="DV271" s="374">
        <f>Deduct_dependent * COUNTIFS(Part_8!$A:$A, $EV271)</f>
        <v>0</v>
      </c>
      <c r="DW271" s="374">
        <f t="shared" si="127"/>
        <v>0</v>
      </c>
      <c r="DX271" s="374">
        <f t="shared" si="128"/>
        <v>0</v>
      </c>
      <c r="DY271" s="374">
        <f t="shared" si="129"/>
        <v>0</v>
      </c>
      <c r="DZ271" s="374">
        <f t="shared" si="130"/>
        <v>0</v>
      </c>
      <c r="EA271" s="373"/>
      <c r="EB271" s="373"/>
      <c r="EC271" s="373"/>
      <c r="ED271" s="374" t="str">
        <f t="shared" si="138"/>
        <v/>
      </c>
      <c r="EE271" s="374"/>
      <c r="EF271" s="374" t="str">
        <f>IF(AND($AN271 = "", $AO271 = "", $AP271 = "", $AQ271 = "", $AR271 = "", $AS271 = "", $AT271 = "", $AU271 = "", $AV271 = "", $AW271 = "", $AX271 = "", $AY271 = "", $AZ271 = "", $BA271 = "", $BB271 = "",
$BD271= "", $BE271 = "", $BF271 = "", $BG271 = "", $BH271 = "", $BI271 = "", $BJ271 = "", $BK271 = "", $BL271 = "", $BM271 = "", $BN271 = "", $BO271 = "", $BP271 = "", $BQ271 = "", $BR271 = ""), "",
IF($DZ271 &lt;= Claim_for_Reimbursement_CAT!$F$24, Claim_for_Reimbursement_CAT!$H$24,
IF(AND($DZ271 &gt;= Claim_for_Reimbursement_CAT!$D$25, $DZ271 &lt;= Claim_for_Reimbursement_CAT!$F$25), Claim_for_Reimbursement_CAT!$H$25,
IF(AND($DZ271 &gt;= Claim_for_Reimbursement_CAT!$D$26, $DZ271 &lt;= Claim_for_Reimbursement_CAT!$F$26), Claim_for_Reimbursement_CAT!$H$26,
IF(AND($DZ271 &gt;= Claim_for_Reimbursement_CAT!$D$27, $DZ271 &lt;= Claim_for_Reimbursement_CAT!$F$27), Claim_for_Reimbursement_CAT!$H$27,
IF(AND($DZ271 &gt;= Claim_for_Reimbursement_CAT!$D$28, $DZ271 &lt;= Claim_for_Reimbursement_CAT!$F$28), Claim_for_Reimbursement_CAT!$H$28,
IF(AND($DZ271 &gt;= Claim_for_Reimbursement_CAT!$D$29, $DZ271 &lt;= Claim_for_Reimbursement_CAT!$F$29), Claim_for_Reimbursement_CAT!$H$29,
IF(AND($DZ271 &gt;= Claim_for_Reimbursement_CAT!$D$30, $DZ271 &lt;= Claim_for_Reimbursement_CAT!$F$30), Claim_for_Reimbursement_CAT!$H$30,
IF(AND($DZ271 &gt;= Claim_for_Reimbursement_CAT!$D$31, $DZ271 &lt;= Claim_for_Reimbursement_CAT!$F$31), Claim_for_Reimbursement_CAT!$H$31,
IF(AND($DZ271 &gt;= Claim_for_Reimbursement_CAT!$D$32, $DZ271 &lt;= Claim_for_Reimbursement_CAT!$F$32), Claim_for_Reimbursement_CAT!$H$32,
IF(AND($DZ271 &gt;= Claim_for_Reimbursement_CAT!$D$33, $DZ271 &lt;= Claim_for_Reimbursement_CAT!$F$33), Claim_for_Reimbursement_CAT!$H$33,
IF(AND($DZ271 &gt;= Claim_for_Reimbursement_CAT!$D$34, $DZ271 &lt;= Claim_for_Reimbursement_CAT!$F$34), Claim_for_Reimbursement_CAT!$H$34, Claim_for_Reimbursement_CAT!$H$35))))))))))))</f>
        <v/>
      </c>
      <c r="EG271" s="373"/>
      <c r="EH271" s="373"/>
      <c r="EI271" s="373"/>
      <c r="EJ271" s="373"/>
      <c r="EK271" s="373"/>
      <c r="EL271" s="368"/>
      <c r="EM271" s="373"/>
      <c r="EN271" s="373"/>
      <c r="ES271" s="376" t="str">
        <f t="shared" si="131"/>
        <v/>
      </c>
      <c r="ET271" s="377" t="str">
        <f t="shared" si="139"/>
        <v xml:space="preserve">    </v>
      </c>
      <c r="EU271" s="377" t="str">
        <f t="shared" si="140"/>
        <v/>
      </c>
      <c r="EV271" s="377" t="str">
        <f t="shared" si="141"/>
        <v xml:space="preserve">266   </v>
      </c>
      <c r="EW271" s="378" t="str">
        <f>IF($H271 = "", "",
IF(OR($H271 = Lists_and_controls!$AO$9, $H271 = Lists_and_controls!$AO$11, $H271 = Lists_and_controls!$AO$14, $H271 = Lists_and_controls!$AO$16), MAX(Day_30),
IF(OR($H271 = Lists_and_controls!$AO$6, $H271 = Lists_and_controls!$AO$8, $H271 = Lists_and_controls!$AO$10, $H271 = Lists_and_controls!$AO$12, $H271 = Lists_and_controls!$AO$13, $H271 = Lists_and_controls!$AO$15, $H271 = Lists_and_controls!$AO$17), MAX(Day_31),
IF($H271 = Lists_and_controls!$AO$7, IF(INDEX(Leap_Year_YN, MATCH($G271, Year_2, 0)) = 1, MAX(Day_Feb_LY), MAX(Day_Feb) )))))</f>
        <v/>
      </c>
      <c r="EX271" s="377" t="str">
        <f t="shared" si="142"/>
        <v xml:space="preserve">  </v>
      </c>
      <c r="EY271" s="378"/>
    </row>
    <row r="272" spans="1:155" s="321" customFormat="1" ht="14" hidden="1" x14ac:dyDescent="0.3">
      <c r="A272" s="367">
        <v>267</v>
      </c>
      <c r="B272" s="368"/>
      <c r="C272" s="368"/>
      <c r="D272" s="368"/>
      <c r="E272" s="368"/>
      <c r="F272" s="368"/>
      <c r="G272" s="368"/>
      <c r="H272" s="368"/>
      <c r="I272" s="368"/>
      <c r="J272" s="369" t="str">
        <f t="shared" si="119"/>
        <v/>
      </c>
      <c r="K272" s="370" t="str">
        <f t="shared" si="120"/>
        <v/>
      </c>
      <c r="L272" s="368"/>
      <c r="M272" s="368"/>
      <c r="N272" s="368"/>
      <c r="O272" s="368"/>
      <c r="P272" s="368"/>
      <c r="Q272" s="368"/>
      <c r="R272" s="368"/>
      <c r="S272" s="371" t="str">
        <f t="shared" si="132"/>
        <v/>
      </c>
      <c r="T272" s="368"/>
      <c r="U272" s="368"/>
      <c r="V272" s="372"/>
      <c r="W272" s="372"/>
      <c r="X272" s="368"/>
      <c r="Y272" s="372"/>
      <c r="Z272" s="368"/>
      <c r="AA272" s="368"/>
      <c r="AB272" s="368"/>
      <c r="AC272" s="368"/>
      <c r="AD272" s="368"/>
      <c r="AE272" s="368"/>
      <c r="AF272" s="368"/>
      <c r="AG272" s="368"/>
      <c r="AH272" s="368"/>
      <c r="AI272" s="368"/>
      <c r="AJ272" s="368"/>
      <c r="AK272" s="373"/>
      <c r="AL272" s="368"/>
      <c r="AM272" s="373"/>
      <c r="AN272" s="373"/>
      <c r="AO272" s="373"/>
      <c r="AP272" s="373"/>
      <c r="AQ272" s="373"/>
      <c r="AR272" s="373"/>
      <c r="AS272" s="373"/>
      <c r="AT272" s="373"/>
      <c r="AU272" s="373"/>
      <c r="AV272" s="373"/>
      <c r="AW272" s="373"/>
      <c r="AX272" s="373"/>
      <c r="AY272" s="373"/>
      <c r="AZ272" s="373"/>
      <c r="BA272" s="373"/>
      <c r="BB272" s="373"/>
      <c r="BC272" s="374">
        <f t="shared" si="133"/>
        <v>0</v>
      </c>
      <c r="BD272" s="373"/>
      <c r="BE272" s="373"/>
      <c r="BF272" s="373"/>
      <c r="BG272" s="373"/>
      <c r="BH272" s="373"/>
      <c r="BI272" s="373"/>
      <c r="BJ272" s="373"/>
      <c r="BK272" s="373"/>
      <c r="BL272" s="373"/>
      <c r="BM272" s="373"/>
      <c r="BN272" s="373"/>
      <c r="BO272" s="373"/>
      <c r="BP272" s="373"/>
      <c r="BQ272" s="373"/>
      <c r="BR272" s="373"/>
      <c r="BS272" s="374">
        <f t="shared" si="121"/>
        <v>0</v>
      </c>
      <c r="BT272" s="374">
        <f t="shared" si="118"/>
        <v>0</v>
      </c>
      <c r="BU272" s="374">
        <f t="shared" si="118"/>
        <v>0</v>
      </c>
      <c r="BV272" s="374">
        <f t="shared" si="118"/>
        <v>0</v>
      </c>
      <c r="BW272" s="374">
        <f t="shared" si="118"/>
        <v>0</v>
      </c>
      <c r="BX272" s="374">
        <f t="shared" si="118"/>
        <v>0</v>
      </c>
      <c r="BY272" s="374">
        <f t="shared" si="118"/>
        <v>0</v>
      </c>
      <c r="BZ272" s="374">
        <f t="shared" si="144"/>
        <v>0</v>
      </c>
      <c r="CA272" s="374">
        <f t="shared" si="144"/>
        <v>0</v>
      </c>
      <c r="CB272" s="374">
        <f t="shared" si="144"/>
        <v>0</v>
      </c>
      <c r="CC272" s="374">
        <f t="shared" si="144"/>
        <v>0</v>
      </c>
      <c r="CD272" s="374">
        <f t="shared" si="144"/>
        <v>0</v>
      </c>
      <c r="CE272" s="374">
        <f t="shared" si="116"/>
        <v>0</v>
      </c>
      <c r="CF272" s="374">
        <f t="shared" si="116"/>
        <v>0</v>
      </c>
      <c r="CG272" s="374">
        <f t="shared" si="115"/>
        <v>0</v>
      </c>
      <c r="CH272" s="374">
        <f t="shared" si="115"/>
        <v>0</v>
      </c>
      <c r="CI272" s="374">
        <f t="shared" si="115"/>
        <v>0</v>
      </c>
      <c r="CJ272" s="368"/>
      <c r="CK272" s="368"/>
      <c r="CL272" s="373"/>
      <c r="CM272" s="375"/>
      <c r="CN272" s="371" t="s">
        <v>176</v>
      </c>
      <c r="CO272" s="373"/>
      <c r="CP272" s="373"/>
      <c r="CQ272" s="374">
        <f t="shared" si="122"/>
        <v>0</v>
      </c>
      <c r="CR272" s="373"/>
      <c r="CS272" s="373"/>
      <c r="CT272" s="374">
        <f t="shared" si="123"/>
        <v>0</v>
      </c>
      <c r="CU272" s="375"/>
      <c r="CV272" s="368"/>
      <c r="CW272" s="368"/>
      <c r="CX272" s="368"/>
      <c r="CY272" s="368"/>
      <c r="CZ272" s="368"/>
      <c r="DA272" s="368"/>
      <c r="DB272" s="368"/>
      <c r="DC272" s="368"/>
      <c r="DD272" s="368"/>
      <c r="DE272" s="368"/>
      <c r="DF272" s="368"/>
      <c r="DG272" s="375"/>
      <c r="DH272" s="371" t="s">
        <v>176</v>
      </c>
      <c r="DI272" s="373"/>
      <c r="DJ272" s="373"/>
      <c r="DK272" s="374">
        <f t="shared" si="143"/>
        <v>0</v>
      </c>
      <c r="DL272" s="373"/>
      <c r="DM272" s="373"/>
      <c r="DN272" s="374">
        <f t="shared" si="124"/>
        <v>0</v>
      </c>
      <c r="DO272" s="368"/>
      <c r="DP272" s="371" t="str">
        <f t="shared" si="134"/>
        <v/>
      </c>
      <c r="DQ272" s="374">
        <f t="shared" si="135"/>
        <v>0</v>
      </c>
      <c r="DR272" s="374">
        <f t="shared" si="125"/>
        <v>0</v>
      </c>
      <c r="DS272" s="374">
        <f t="shared" si="126"/>
        <v>0</v>
      </c>
      <c r="DT272" s="374">
        <f t="shared" si="136"/>
        <v>0</v>
      </c>
      <c r="DU272" s="374">
        <f t="shared" si="137"/>
        <v>0</v>
      </c>
      <c r="DV272" s="374">
        <f>Deduct_dependent * COUNTIFS(Part_8!$A:$A, $EV272)</f>
        <v>0</v>
      </c>
      <c r="DW272" s="374">
        <f t="shared" si="127"/>
        <v>0</v>
      </c>
      <c r="DX272" s="374">
        <f t="shared" si="128"/>
        <v>0</v>
      </c>
      <c r="DY272" s="374">
        <f t="shared" si="129"/>
        <v>0</v>
      </c>
      <c r="DZ272" s="374">
        <f t="shared" si="130"/>
        <v>0</v>
      </c>
      <c r="EA272" s="373"/>
      <c r="EB272" s="373"/>
      <c r="EC272" s="373"/>
      <c r="ED272" s="374" t="str">
        <f t="shared" si="138"/>
        <v/>
      </c>
      <c r="EE272" s="374"/>
      <c r="EF272" s="374" t="str">
        <f>IF(AND($AN272 = "", $AO272 = "", $AP272 = "", $AQ272 = "", $AR272 = "", $AS272 = "", $AT272 = "", $AU272 = "", $AV272 = "", $AW272 = "", $AX272 = "", $AY272 = "", $AZ272 = "", $BA272 = "", $BB272 = "",
$BD272= "", $BE272 = "", $BF272 = "", $BG272 = "", $BH272 = "", $BI272 = "", $BJ272 = "", $BK272 = "", $BL272 = "", $BM272 = "", $BN272 = "", $BO272 = "", $BP272 = "", $BQ272 = "", $BR272 = ""), "",
IF($DZ272 &lt;= Claim_for_Reimbursement_CAT!$F$24, Claim_for_Reimbursement_CAT!$H$24,
IF(AND($DZ272 &gt;= Claim_for_Reimbursement_CAT!$D$25, $DZ272 &lt;= Claim_for_Reimbursement_CAT!$F$25), Claim_for_Reimbursement_CAT!$H$25,
IF(AND($DZ272 &gt;= Claim_for_Reimbursement_CAT!$D$26, $DZ272 &lt;= Claim_for_Reimbursement_CAT!$F$26), Claim_for_Reimbursement_CAT!$H$26,
IF(AND($DZ272 &gt;= Claim_for_Reimbursement_CAT!$D$27, $DZ272 &lt;= Claim_for_Reimbursement_CAT!$F$27), Claim_for_Reimbursement_CAT!$H$27,
IF(AND($DZ272 &gt;= Claim_for_Reimbursement_CAT!$D$28, $DZ272 &lt;= Claim_for_Reimbursement_CAT!$F$28), Claim_for_Reimbursement_CAT!$H$28,
IF(AND($DZ272 &gt;= Claim_for_Reimbursement_CAT!$D$29, $DZ272 &lt;= Claim_for_Reimbursement_CAT!$F$29), Claim_for_Reimbursement_CAT!$H$29,
IF(AND($DZ272 &gt;= Claim_for_Reimbursement_CAT!$D$30, $DZ272 &lt;= Claim_for_Reimbursement_CAT!$F$30), Claim_for_Reimbursement_CAT!$H$30,
IF(AND($DZ272 &gt;= Claim_for_Reimbursement_CAT!$D$31, $DZ272 &lt;= Claim_for_Reimbursement_CAT!$F$31), Claim_for_Reimbursement_CAT!$H$31,
IF(AND($DZ272 &gt;= Claim_for_Reimbursement_CAT!$D$32, $DZ272 &lt;= Claim_for_Reimbursement_CAT!$F$32), Claim_for_Reimbursement_CAT!$H$32,
IF(AND($DZ272 &gt;= Claim_for_Reimbursement_CAT!$D$33, $DZ272 &lt;= Claim_for_Reimbursement_CAT!$F$33), Claim_for_Reimbursement_CAT!$H$33,
IF(AND($DZ272 &gt;= Claim_for_Reimbursement_CAT!$D$34, $DZ272 &lt;= Claim_for_Reimbursement_CAT!$F$34), Claim_for_Reimbursement_CAT!$H$34, Claim_for_Reimbursement_CAT!$H$35))))))))))))</f>
        <v/>
      </c>
      <c r="EG272" s="373"/>
      <c r="EH272" s="373"/>
      <c r="EI272" s="373"/>
      <c r="EJ272" s="373"/>
      <c r="EK272" s="373"/>
      <c r="EL272" s="368"/>
      <c r="EM272" s="373"/>
      <c r="EN272" s="373"/>
      <c r="ES272" s="376" t="str">
        <f t="shared" si="131"/>
        <v/>
      </c>
      <c r="ET272" s="377" t="str">
        <f t="shared" si="139"/>
        <v xml:space="preserve">    </v>
      </c>
      <c r="EU272" s="377" t="str">
        <f t="shared" si="140"/>
        <v/>
      </c>
      <c r="EV272" s="377" t="str">
        <f t="shared" si="141"/>
        <v xml:space="preserve">267   </v>
      </c>
      <c r="EW272" s="378" t="str">
        <f>IF($H272 = "", "",
IF(OR($H272 = Lists_and_controls!$AO$9, $H272 = Lists_and_controls!$AO$11, $H272 = Lists_and_controls!$AO$14, $H272 = Lists_and_controls!$AO$16), MAX(Day_30),
IF(OR($H272 = Lists_and_controls!$AO$6, $H272 = Lists_and_controls!$AO$8, $H272 = Lists_and_controls!$AO$10, $H272 = Lists_and_controls!$AO$12, $H272 = Lists_and_controls!$AO$13, $H272 = Lists_and_controls!$AO$15, $H272 = Lists_and_controls!$AO$17), MAX(Day_31),
IF($H272 = Lists_and_controls!$AO$7, IF(INDEX(Leap_Year_YN, MATCH($G272, Year_2, 0)) = 1, MAX(Day_Feb_LY), MAX(Day_Feb) )))))</f>
        <v/>
      </c>
      <c r="EX272" s="377" t="str">
        <f t="shared" si="142"/>
        <v xml:space="preserve">  </v>
      </c>
      <c r="EY272" s="378"/>
    </row>
    <row r="273" spans="1:155" s="321" customFormat="1" ht="14" hidden="1" x14ac:dyDescent="0.3">
      <c r="A273" s="367">
        <v>268</v>
      </c>
      <c r="B273" s="368"/>
      <c r="C273" s="368"/>
      <c r="D273" s="368"/>
      <c r="E273" s="368"/>
      <c r="F273" s="368"/>
      <c r="G273" s="368"/>
      <c r="H273" s="368"/>
      <c r="I273" s="368"/>
      <c r="J273" s="369" t="str">
        <f t="shared" si="119"/>
        <v/>
      </c>
      <c r="K273" s="370" t="str">
        <f t="shared" si="120"/>
        <v/>
      </c>
      <c r="L273" s="368"/>
      <c r="M273" s="368"/>
      <c r="N273" s="368"/>
      <c r="O273" s="368"/>
      <c r="P273" s="368"/>
      <c r="Q273" s="368"/>
      <c r="R273" s="368"/>
      <c r="S273" s="371" t="str">
        <f t="shared" si="132"/>
        <v/>
      </c>
      <c r="T273" s="368"/>
      <c r="U273" s="368"/>
      <c r="V273" s="372"/>
      <c r="W273" s="372"/>
      <c r="X273" s="368"/>
      <c r="Y273" s="372"/>
      <c r="Z273" s="368"/>
      <c r="AA273" s="368"/>
      <c r="AB273" s="368"/>
      <c r="AC273" s="368"/>
      <c r="AD273" s="368"/>
      <c r="AE273" s="368"/>
      <c r="AF273" s="368"/>
      <c r="AG273" s="368"/>
      <c r="AH273" s="368"/>
      <c r="AI273" s="368"/>
      <c r="AJ273" s="368"/>
      <c r="AK273" s="373"/>
      <c r="AL273" s="368"/>
      <c r="AM273" s="373"/>
      <c r="AN273" s="373"/>
      <c r="AO273" s="373"/>
      <c r="AP273" s="373"/>
      <c r="AQ273" s="373"/>
      <c r="AR273" s="373"/>
      <c r="AS273" s="373"/>
      <c r="AT273" s="373"/>
      <c r="AU273" s="373"/>
      <c r="AV273" s="373"/>
      <c r="AW273" s="373"/>
      <c r="AX273" s="373"/>
      <c r="AY273" s="373"/>
      <c r="AZ273" s="373"/>
      <c r="BA273" s="373"/>
      <c r="BB273" s="373"/>
      <c r="BC273" s="374">
        <f t="shared" si="133"/>
        <v>0</v>
      </c>
      <c r="BD273" s="373"/>
      <c r="BE273" s="373"/>
      <c r="BF273" s="373"/>
      <c r="BG273" s="373"/>
      <c r="BH273" s="373"/>
      <c r="BI273" s="373"/>
      <c r="BJ273" s="373"/>
      <c r="BK273" s="373"/>
      <c r="BL273" s="373"/>
      <c r="BM273" s="373"/>
      <c r="BN273" s="373"/>
      <c r="BO273" s="373"/>
      <c r="BP273" s="373"/>
      <c r="BQ273" s="373"/>
      <c r="BR273" s="373"/>
      <c r="BS273" s="374">
        <f t="shared" si="121"/>
        <v>0</v>
      </c>
      <c r="BT273" s="374">
        <f t="shared" si="118"/>
        <v>0</v>
      </c>
      <c r="BU273" s="374">
        <f t="shared" si="118"/>
        <v>0</v>
      </c>
      <c r="BV273" s="374">
        <f t="shared" si="118"/>
        <v>0</v>
      </c>
      <c r="BW273" s="374">
        <f t="shared" si="118"/>
        <v>0</v>
      </c>
      <c r="BX273" s="374">
        <f t="shared" si="118"/>
        <v>0</v>
      </c>
      <c r="BY273" s="374">
        <f t="shared" si="118"/>
        <v>0</v>
      </c>
      <c r="BZ273" s="374">
        <f t="shared" si="144"/>
        <v>0</v>
      </c>
      <c r="CA273" s="374">
        <f t="shared" si="144"/>
        <v>0</v>
      </c>
      <c r="CB273" s="374">
        <f t="shared" si="144"/>
        <v>0</v>
      </c>
      <c r="CC273" s="374">
        <f t="shared" si="144"/>
        <v>0</v>
      </c>
      <c r="CD273" s="374">
        <f t="shared" si="144"/>
        <v>0</v>
      </c>
      <c r="CE273" s="374">
        <f t="shared" si="116"/>
        <v>0</v>
      </c>
      <c r="CF273" s="374">
        <f t="shared" si="116"/>
        <v>0</v>
      </c>
      <c r="CG273" s="374">
        <f t="shared" si="115"/>
        <v>0</v>
      </c>
      <c r="CH273" s="374">
        <f t="shared" si="115"/>
        <v>0</v>
      </c>
      <c r="CI273" s="374">
        <f t="shared" si="115"/>
        <v>0</v>
      </c>
      <c r="CJ273" s="368"/>
      <c r="CK273" s="368"/>
      <c r="CL273" s="373"/>
      <c r="CM273" s="375"/>
      <c r="CN273" s="371" t="s">
        <v>176</v>
      </c>
      <c r="CO273" s="373"/>
      <c r="CP273" s="373"/>
      <c r="CQ273" s="374">
        <f t="shared" si="122"/>
        <v>0</v>
      </c>
      <c r="CR273" s="373"/>
      <c r="CS273" s="373"/>
      <c r="CT273" s="374">
        <f t="shared" si="123"/>
        <v>0</v>
      </c>
      <c r="CU273" s="375"/>
      <c r="CV273" s="368"/>
      <c r="CW273" s="368"/>
      <c r="CX273" s="368"/>
      <c r="CY273" s="368"/>
      <c r="CZ273" s="368"/>
      <c r="DA273" s="368"/>
      <c r="DB273" s="368"/>
      <c r="DC273" s="368"/>
      <c r="DD273" s="368"/>
      <c r="DE273" s="368"/>
      <c r="DF273" s="368"/>
      <c r="DG273" s="375"/>
      <c r="DH273" s="371" t="s">
        <v>176</v>
      </c>
      <c r="DI273" s="373"/>
      <c r="DJ273" s="373"/>
      <c r="DK273" s="374">
        <f t="shared" si="143"/>
        <v>0</v>
      </c>
      <c r="DL273" s="373"/>
      <c r="DM273" s="373"/>
      <c r="DN273" s="374">
        <f t="shared" si="124"/>
        <v>0</v>
      </c>
      <c r="DO273" s="368"/>
      <c r="DP273" s="371" t="str">
        <f t="shared" si="134"/>
        <v/>
      </c>
      <c r="DQ273" s="374">
        <f t="shared" si="135"/>
        <v>0</v>
      </c>
      <c r="DR273" s="374">
        <f t="shared" si="125"/>
        <v>0</v>
      </c>
      <c r="DS273" s="374">
        <f t="shared" si="126"/>
        <v>0</v>
      </c>
      <c r="DT273" s="374">
        <f t="shared" si="136"/>
        <v>0</v>
      </c>
      <c r="DU273" s="374">
        <f t="shared" si="137"/>
        <v>0</v>
      </c>
      <c r="DV273" s="374">
        <f>Deduct_dependent * COUNTIFS(Part_8!$A:$A, $EV273)</f>
        <v>0</v>
      </c>
      <c r="DW273" s="374">
        <f t="shared" si="127"/>
        <v>0</v>
      </c>
      <c r="DX273" s="374">
        <f t="shared" si="128"/>
        <v>0</v>
      </c>
      <c r="DY273" s="374">
        <f t="shared" si="129"/>
        <v>0</v>
      </c>
      <c r="DZ273" s="374">
        <f t="shared" si="130"/>
        <v>0</v>
      </c>
      <c r="EA273" s="373"/>
      <c r="EB273" s="373"/>
      <c r="EC273" s="373"/>
      <c r="ED273" s="374" t="str">
        <f t="shared" si="138"/>
        <v/>
      </c>
      <c r="EE273" s="374"/>
      <c r="EF273" s="374" t="str">
        <f>IF(AND($AN273 = "", $AO273 = "", $AP273 = "", $AQ273 = "", $AR273 = "", $AS273 = "", $AT273 = "", $AU273 = "", $AV273 = "", $AW273 = "", $AX273 = "", $AY273 = "", $AZ273 = "", $BA273 = "", $BB273 = "",
$BD273= "", $BE273 = "", $BF273 = "", $BG273 = "", $BH273 = "", $BI273 = "", $BJ273 = "", $BK273 = "", $BL273 = "", $BM273 = "", $BN273 = "", $BO273 = "", $BP273 = "", $BQ273 = "", $BR273 = ""), "",
IF($DZ273 &lt;= Claim_for_Reimbursement_CAT!$F$24, Claim_for_Reimbursement_CAT!$H$24,
IF(AND($DZ273 &gt;= Claim_for_Reimbursement_CAT!$D$25, $DZ273 &lt;= Claim_for_Reimbursement_CAT!$F$25), Claim_for_Reimbursement_CAT!$H$25,
IF(AND($DZ273 &gt;= Claim_for_Reimbursement_CAT!$D$26, $DZ273 &lt;= Claim_for_Reimbursement_CAT!$F$26), Claim_for_Reimbursement_CAT!$H$26,
IF(AND($DZ273 &gt;= Claim_for_Reimbursement_CAT!$D$27, $DZ273 &lt;= Claim_for_Reimbursement_CAT!$F$27), Claim_for_Reimbursement_CAT!$H$27,
IF(AND($DZ273 &gt;= Claim_for_Reimbursement_CAT!$D$28, $DZ273 &lt;= Claim_for_Reimbursement_CAT!$F$28), Claim_for_Reimbursement_CAT!$H$28,
IF(AND($DZ273 &gt;= Claim_for_Reimbursement_CAT!$D$29, $DZ273 &lt;= Claim_for_Reimbursement_CAT!$F$29), Claim_for_Reimbursement_CAT!$H$29,
IF(AND($DZ273 &gt;= Claim_for_Reimbursement_CAT!$D$30, $DZ273 &lt;= Claim_for_Reimbursement_CAT!$F$30), Claim_for_Reimbursement_CAT!$H$30,
IF(AND($DZ273 &gt;= Claim_for_Reimbursement_CAT!$D$31, $DZ273 &lt;= Claim_for_Reimbursement_CAT!$F$31), Claim_for_Reimbursement_CAT!$H$31,
IF(AND($DZ273 &gt;= Claim_for_Reimbursement_CAT!$D$32, $DZ273 &lt;= Claim_for_Reimbursement_CAT!$F$32), Claim_for_Reimbursement_CAT!$H$32,
IF(AND($DZ273 &gt;= Claim_for_Reimbursement_CAT!$D$33, $DZ273 &lt;= Claim_for_Reimbursement_CAT!$F$33), Claim_for_Reimbursement_CAT!$H$33,
IF(AND($DZ273 &gt;= Claim_for_Reimbursement_CAT!$D$34, $DZ273 &lt;= Claim_for_Reimbursement_CAT!$F$34), Claim_for_Reimbursement_CAT!$H$34, Claim_for_Reimbursement_CAT!$H$35))))))))))))</f>
        <v/>
      </c>
      <c r="EG273" s="373"/>
      <c r="EH273" s="373"/>
      <c r="EI273" s="373"/>
      <c r="EJ273" s="373"/>
      <c r="EK273" s="373"/>
      <c r="EL273" s="368"/>
      <c r="EM273" s="373"/>
      <c r="EN273" s="373"/>
      <c r="ES273" s="376" t="str">
        <f t="shared" si="131"/>
        <v/>
      </c>
      <c r="ET273" s="377" t="str">
        <f t="shared" si="139"/>
        <v xml:space="preserve">    </v>
      </c>
      <c r="EU273" s="377" t="str">
        <f t="shared" si="140"/>
        <v/>
      </c>
      <c r="EV273" s="377" t="str">
        <f t="shared" si="141"/>
        <v xml:space="preserve">268   </v>
      </c>
      <c r="EW273" s="378" t="str">
        <f>IF($H273 = "", "",
IF(OR($H273 = Lists_and_controls!$AO$9, $H273 = Lists_and_controls!$AO$11, $H273 = Lists_and_controls!$AO$14, $H273 = Lists_and_controls!$AO$16), MAX(Day_30),
IF(OR($H273 = Lists_and_controls!$AO$6, $H273 = Lists_and_controls!$AO$8, $H273 = Lists_and_controls!$AO$10, $H273 = Lists_and_controls!$AO$12, $H273 = Lists_and_controls!$AO$13, $H273 = Lists_and_controls!$AO$15, $H273 = Lists_and_controls!$AO$17), MAX(Day_31),
IF($H273 = Lists_and_controls!$AO$7, IF(INDEX(Leap_Year_YN, MATCH($G273, Year_2, 0)) = 1, MAX(Day_Feb_LY), MAX(Day_Feb) )))))</f>
        <v/>
      </c>
      <c r="EX273" s="377" t="str">
        <f t="shared" si="142"/>
        <v xml:space="preserve">  </v>
      </c>
      <c r="EY273" s="378"/>
    </row>
    <row r="274" spans="1:155" s="321" customFormat="1" ht="14" hidden="1" x14ac:dyDescent="0.3">
      <c r="A274" s="367">
        <v>269</v>
      </c>
      <c r="B274" s="368"/>
      <c r="C274" s="368"/>
      <c r="D274" s="368"/>
      <c r="E274" s="368"/>
      <c r="F274" s="368"/>
      <c r="G274" s="368"/>
      <c r="H274" s="368"/>
      <c r="I274" s="368"/>
      <c r="J274" s="369" t="str">
        <f t="shared" si="119"/>
        <v/>
      </c>
      <c r="K274" s="370" t="str">
        <f t="shared" si="120"/>
        <v/>
      </c>
      <c r="L274" s="368"/>
      <c r="M274" s="368"/>
      <c r="N274" s="368"/>
      <c r="O274" s="368"/>
      <c r="P274" s="368"/>
      <c r="Q274" s="368"/>
      <c r="R274" s="368"/>
      <c r="S274" s="371" t="str">
        <f t="shared" si="132"/>
        <v/>
      </c>
      <c r="T274" s="368"/>
      <c r="U274" s="368"/>
      <c r="V274" s="372"/>
      <c r="W274" s="372"/>
      <c r="X274" s="368"/>
      <c r="Y274" s="372"/>
      <c r="Z274" s="368"/>
      <c r="AA274" s="368"/>
      <c r="AB274" s="368"/>
      <c r="AC274" s="368"/>
      <c r="AD274" s="368"/>
      <c r="AE274" s="368"/>
      <c r="AF274" s="368"/>
      <c r="AG274" s="368"/>
      <c r="AH274" s="368"/>
      <c r="AI274" s="368"/>
      <c r="AJ274" s="368"/>
      <c r="AK274" s="373"/>
      <c r="AL274" s="368"/>
      <c r="AM274" s="373"/>
      <c r="AN274" s="373"/>
      <c r="AO274" s="373"/>
      <c r="AP274" s="373"/>
      <c r="AQ274" s="373"/>
      <c r="AR274" s="373"/>
      <c r="AS274" s="373"/>
      <c r="AT274" s="373"/>
      <c r="AU274" s="373"/>
      <c r="AV274" s="373"/>
      <c r="AW274" s="373"/>
      <c r="AX274" s="373"/>
      <c r="AY274" s="373"/>
      <c r="AZ274" s="373"/>
      <c r="BA274" s="373"/>
      <c r="BB274" s="373"/>
      <c r="BC274" s="374">
        <f t="shared" si="133"/>
        <v>0</v>
      </c>
      <c r="BD274" s="373"/>
      <c r="BE274" s="373"/>
      <c r="BF274" s="373"/>
      <c r="BG274" s="373"/>
      <c r="BH274" s="373"/>
      <c r="BI274" s="373"/>
      <c r="BJ274" s="373"/>
      <c r="BK274" s="373"/>
      <c r="BL274" s="373"/>
      <c r="BM274" s="373"/>
      <c r="BN274" s="373"/>
      <c r="BO274" s="373"/>
      <c r="BP274" s="373"/>
      <c r="BQ274" s="373"/>
      <c r="BR274" s="373"/>
      <c r="BS274" s="374">
        <f t="shared" si="121"/>
        <v>0</v>
      </c>
      <c r="BT274" s="374">
        <f t="shared" si="118"/>
        <v>0</v>
      </c>
      <c r="BU274" s="374">
        <f t="shared" si="118"/>
        <v>0</v>
      </c>
      <c r="BV274" s="374">
        <f t="shared" si="118"/>
        <v>0</v>
      </c>
      <c r="BW274" s="374">
        <f t="shared" si="118"/>
        <v>0</v>
      </c>
      <c r="BX274" s="374">
        <f t="shared" si="118"/>
        <v>0</v>
      </c>
      <c r="BY274" s="374">
        <f t="shared" si="118"/>
        <v>0</v>
      </c>
      <c r="BZ274" s="374">
        <f t="shared" si="144"/>
        <v>0</v>
      </c>
      <c r="CA274" s="374">
        <f t="shared" si="144"/>
        <v>0</v>
      </c>
      <c r="CB274" s="374">
        <f t="shared" si="144"/>
        <v>0</v>
      </c>
      <c r="CC274" s="374">
        <f t="shared" si="144"/>
        <v>0</v>
      </c>
      <c r="CD274" s="374">
        <f t="shared" si="144"/>
        <v>0</v>
      </c>
      <c r="CE274" s="374">
        <f t="shared" si="116"/>
        <v>0</v>
      </c>
      <c r="CF274" s="374">
        <f t="shared" si="116"/>
        <v>0</v>
      </c>
      <c r="CG274" s="374">
        <f t="shared" si="115"/>
        <v>0</v>
      </c>
      <c r="CH274" s="374">
        <f t="shared" si="115"/>
        <v>0</v>
      </c>
      <c r="CI274" s="374">
        <f t="shared" si="115"/>
        <v>0</v>
      </c>
      <c r="CJ274" s="368"/>
      <c r="CK274" s="368"/>
      <c r="CL274" s="373"/>
      <c r="CM274" s="375"/>
      <c r="CN274" s="371" t="s">
        <v>176</v>
      </c>
      <c r="CO274" s="373"/>
      <c r="CP274" s="373"/>
      <c r="CQ274" s="374">
        <f t="shared" si="122"/>
        <v>0</v>
      </c>
      <c r="CR274" s="373"/>
      <c r="CS274" s="373"/>
      <c r="CT274" s="374">
        <f t="shared" si="123"/>
        <v>0</v>
      </c>
      <c r="CU274" s="375"/>
      <c r="CV274" s="368"/>
      <c r="CW274" s="368"/>
      <c r="CX274" s="368"/>
      <c r="CY274" s="368"/>
      <c r="CZ274" s="368"/>
      <c r="DA274" s="368"/>
      <c r="DB274" s="368"/>
      <c r="DC274" s="368"/>
      <c r="DD274" s="368"/>
      <c r="DE274" s="368"/>
      <c r="DF274" s="368"/>
      <c r="DG274" s="375"/>
      <c r="DH274" s="371" t="s">
        <v>176</v>
      </c>
      <c r="DI274" s="373"/>
      <c r="DJ274" s="373"/>
      <c r="DK274" s="374">
        <f t="shared" si="143"/>
        <v>0</v>
      </c>
      <c r="DL274" s="373"/>
      <c r="DM274" s="373"/>
      <c r="DN274" s="374">
        <f t="shared" si="124"/>
        <v>0</v>
      </c>
      <c r="DO274" s="368"/>
      <c r="DP274" s="371" t="str">
        <f t="shared" si="134"/>
        <v/>
      </c>
      <c r="DQ274" s="374">
        <f t="shared" si="135"/>
        <v>0</v>
      </c>
      <c r="DR274" s="374">
        <f t="shared" si="125"/>
        <v>0</v>
      </c>
      <c r="DS274" s="374">
        <f t="shared" si="126"/>
        <v>0</v>
      </c>
      <c r="DT274" s="374">
        <f t="shared" si="136"/>
        <v>0</v>
      </c>
      <c r="DU274" s="374">
        <f t="shared" si="137"/>
        <v>0</v>
      </c>
      <c r="DV274" s="374">
        <f>Deduct_dependent * COUNTIFS(Part_8!$A:$A, $EV274)</f>
        <v>0</v>
      </c>
      <c r="DW274" s="374">
        <f t="shared" si="127"/>
        <v>0</v>
      </c>
      <c r="DX274" s="374">
        <f t="shared" si="128"/>
        <v>0</v>
      </c>
      <c r="DY274" s="374">
        <f t="shared" si="129"/>
        <v>0</v>
      </c>
      <c r="DZ274" s="374">
        <f t="shared" si="130"/>
        <v>0</v>
      </c>
      <c r="EA274" s="373"/>
      <c r="EB274" s="373"/>
      <c r="EC274" s="373"/>
      <c r="ED274" s="374" t="str">
        <f t="shared" si="138"/>
        <v/>
      </c>
      <c r="EE274" s="374"/>
      <c r="EF274" s="374" t="str">
        <f>IF(AND($AN274 = "", $AO274 = "", $AP274 = "", $AQ274 = "", $AR274 = "", $AS274 = "", $AT274 = "", $AU274 = "", $AV274 = "", $AW274 = "", $AX274 = "", $AY274 = "", $AZ274 = "", $BA274 = "", $BB274 = "",
$BD274= "", $BE274 = "", $BF274 = "", $BG274 = "", $BH274 = "", $BI274 = "", $BJ274 = "", $BK274 = "", $BL274 = "", $BM274 = "", $BN274 = "", $BO274 = "", $BP274 = "", $BQ274 = "", $BR274 = ""), "",
IF($DZ274 &lt;= Claim_for_Reimbursement_CAT!$F$24, Claim_for_Reimbursement_CAT!$H$24,
IF(AND($DZ274 &gt;= Claim_for_Reimbursement_CAT!$D$25, $DZ274 &lt;= Claim_for_Reimbursement_CAT!$F$25), Claim_for_Reimbursement_CAT!$H$25,
IF(AND($DZ274 &gt;= Claim_for_Reimbursement_CAT!$D$26, $DZ274 &lt;= Claim_for_Reimbursement_CAT!$F$26), Claim_for_Reimbursement_CAT!$H$26,
IF(AND($DZ274 &gt;= Claim_for_Reimbursement_CAT!$D$27, $DZ274 &lt;= Claim_for_Reimbursement_CAT!$F$27), Claim_for_Reimbursement_CAT!$H$27,
IF(AND($DZ274 &gt;= Claim_for_Reimbursement_CAT!$D$28, $DZ274 &lt;= Claim_for_Reimbursement_CAT!$F$28), Claim_for_Reimbursement_CAT!$H$28,
IF(AND($DZ274 &gt;= Claim_for_Reimbursement_CAT!$D$29, $DZ274 &lt;= Claim_for_Reimbursement_CAT!$F$29), Claim_for_Reimbursement_CAT!$H$29,
IF(AND($DZ274 &gt;= Claim_for_Reimbursement_CAT!$D$30, $DZ274 &lt;= Claim_for_Reimbursement_CAT!$F$30), Claim_for_Reimbursement_CAT!$H$30,
IF(AND($DZ274 &gt;= Claim_for_Reimbursement_CAT!$D$31, $DZ274 &lt;= Claim_for_Reimbursement_CAT!$F$31), Claim_for_Reimbursement_CAT!$H$31,
IF(AND($DZ274 &gt;= Claim_for_Reimbursement_CAT!$D$32, $DZ274 &lt;= Claim_for_Reimbursement_CAT!$F$32), Claim_for_Reimbursement_CAT!$H$32,
IF(AND($DZ274 &gt;= Claim_for_Reimbursement_CAT!$D$33, $DZ274 &lt;= Claim_for_Reimbursement_CAT!$F$33), Claim_for_Reimbursement_CAT!$H$33,
IF(AND($DZ274 &gt;= Claim_for_Reimbursement_CAT!$D$34, $DZ274 &lt;= Claim_for_Reimbursement_CAT!$F$34), Claim_for_Reimbursement_CAT!$H$34, Claim_for_Reimbursement_CAT!$H$35))))))))))))</f>
        <v/>
      </c>
      <c r="EG274" s="373"/>
      <c r="EH274" s="373"/>
      <c r="EI274" s="373"/>
      <c r="EJ274" s="373"/>
      <c r="EK274" s="373"/>
      <c r="EL274" s="368"/>
      <c r="EM274" s="373"/>
      <c r="EN274" s="373"/>
      <c r="ES274" s="376" t="str">
        <f t="shared" si="131"/>
        <v/>
      </c>
      <c r="ET274" s="377" t="str">
        <f t="shared" si="139"/>
        <v xml:space="preserve">    </v>
      </c>
      <c r="EU274" s="377" t="str">
        <f t="shared" si="140"/>
        <v/>
      </c>
      <c r="EV274" s="377" t="str">
        <f t="shared" si="141"/>
        <v xml:space="preserve">269   </v>
      </c>
      <c r="EW274" s="378" t="str">
        <f>IF($H274 = "", "",
IF(OR($H274 = Lists_and_controls!$AO$9, $H274 = Lists_and_controls!$AO$11, $H274 = Lists_and_controls!$AO$14, $H274 = Lists_and_controls!$AO$16), MAX(Day_30),
IF(OR($H274 = Lists_and_controls!$AO$6, $H274 = Lists_and_controls!$AO$8, $H274 = Lists_and_controls!$AO$10, $H274 = Lists_and_controls!$AO$12, $H274 = Lists_and_controls!$AO$13, $H274 = Lists_and_controls!$AO$15, $H274 = Lists_and_controls!$AO$17), MAX(Day_31),
IF($H274 = Lists_and_controls!$AO$7, IF(INDEX(Leap_Year_YN, MATCH($G274, Year_2, 0)) = 1, MAX(Day_Feb_LY), MAX(Day_Feb) )))))</f>
        <v/>
      </c>
      <c r="EX274" s="377" t="str">
        <f t="shared" si="142"/>
        <v xml:space="preserve">  </v>
      </c>
      <c r="EY274" s="378"/>
    </row>
    <row r="275" spans="1:155" s="321" customFormat="1" ht="14" hidden="1" x14ac:dyDescent="0.3">
      <c r="A275" s="367">
        <v>270</v>
      </c>
      <c r="B275" s="368"/>
      <c r="C275" s="368"/>
      <c r="D275" s="368"/>
      <c r="E275" s="368"/>
      <c r="F275" s="368"/>
      <c r="G275" s="368"/>
      <c r="H275" s="368"/>
      <c r="I275" s="368"/>
      <c r="J275" s="369" t="str">
        <f t="shared" si="119"/>
        <v/>
      </c>
      <c r="K275" s="370" t="str">
        <f t="shared" si="120"/>
        <v/>
      </c>
      <c r="L275" s="368"/>
      <c r="M275" s="368"/>
      <c r="N275" s="368"/>
      <c r="O275" s="368"/>
      <c r="P275" s="368"/>
      <c r="Q275" s="368"/>
      <c r="R275" s="368"/>
      <c r="S275" s="371" t="str">
        <f t="shared" si="132"/>
        <v/>
      </c>
      <c r="T275" s="368"/>
      <c r="U275" s="368"/>
      <c r="V275" s="372"/>
      <c r="W275" s="372"/>
      <c r="X275" s="368"/>
      <c r="Y275" s="372"/>
      <c r="Z275" s="368"/>
      <c r="AA275" s="368"/>
      <c r="AB275" s="368"/>
      <c r="AC275" s="368"/>
      <c r="AD275" s="368"/>
      <c r="AE275" s="368"/>
      <c r="AF275" s="368"/>
      <c r="AG275" s="368"/>
      <c r="AH275" s="368"/>
      <c r="AI275" s="368"/>
      <c r="AJ275" s="368"/>
      <c r="AK275" s="373"/>
      <c r="AL275" s="368"/>
      <c r="AM275" s="373"/>
      <c r="AN275" s="373"/>
      <c r="AO275" s="373"/>
      <c r="AP275" s="373"/>
      <c r="AQ275" s="373"/>
      <c r="AR275" s="373"/>
      <c r="AS275" s="373"/>
      <c r="AT275" s="373"/>
      <c r="AU275" s="373"/>
      <c r="AV275" s="373"/>
      <c r="AW275" s="373"/>
      <c r="AX275" s="373"/>
      <c r="AY275" s="373"/>
      <c r="AZ275" s="373"/>
      <c r="BA275" s="373"/>
      <c r="BB275" s="373"/>
      <c r="BC275" s="374">
        <f t="shared" si="133"/>
        <v>0</v>
      </c>
      <c r="BD275" s="373"/>
      <c r="BE275" s="373"/>
      <c r="BF275" s="373"/>
      <c r="BG275" s="373"/>
      <c r="BH275" s="373"/>
      <c r="BI275" s="373"/>
      <c r="BJ275" s="373"/>
      <c r="BK275" s="373"/>
      <c r="BL275" s="373"/>
      <c r="BM275" s="373"/>
      <c r="BN275" s="373"/>
      <c r="BO275" s="373"/>
      <c r="BP275" s="373"/>
      <c r="BQ275" s="373"/>
      <c r="BR275" s="373"/>
      <c r="BS275" s="374">
        <f t="shared" si="121"/>
        <v>0</v>
      </c>
      <c r="BT275" s="374">
        <f t="shared" si="118"/>
        <v>0</v>
      </c>
      <c r="BU275" s="374">
        <f t="shared" si="118"/>
        <v>0</v>
      </c>
      <c r="BV275" s="374">
        <f t="shared" si="118"/>
        <v>0</v>
      </c>
      <c r="BW275" s="374">
        <f t="shared" si="118"/>
        <v>0</v>
      </c>
      <c r="BX275" s="374">
        <f t="shared" si="118"/>
        <v>0</v>
      </c>
      <c r="BY275" s="374">
        <f t="shared" si="118"/>
        <v>0</v>
      </c>
      <c r="BZ275" s="374">
        <f t="shared" si="144"/>
        <v>0</v>
      </c>
      <c r="CA275" s="374">
        <f t="shared" si="144"/>
        <v>0</v>
      </c>
      <c r="CB275" s="374">
        <f t="shared" si="144"/>
        <v>0</v>
      </c>
      <c r="CC275" s="374">
        <f t="shared" si="144"/>
        <v>0</v>
      </c>
      <c r="CD275" s="374">
        <f t="shared" si="144"/>
        <v>0</v>
      </c>
      <c r="CE275" s="374">
        <f t="shared" si="116"/>
        <v>0</v>
      </c>
      <c r="CF275" s="374">
        <f t="shared" si="116"/>
        <v>0</v>
      </c>
      <c r="CG275" s="374">
        <f t="shared" si="115"/>
        <v>0</v>
      </c>
      <c r="CH275" s="374">
        <f t="shared" si="115"/>
        <v>0</v>
      </c>
      <c r="CI275" s="374">
        <f t="shared" si="115"/>
        <v>0</v>
      </c>
      <c r="CJ275" s="368"/>
      <c r="CK275" s="368"/>
      <c r="CL275" s="373"/>
      <c r="CM275" s="375"/>
      <c r="CN275" s="371" t="s">
        <v>176</v>
      </c>
      <c r="CO275" s="373"/>
      <c r="CP275" s="373"/>
      <c r="CQ275" s="374">
        <f t="shared" si="122"/>
        <v>0</v>
      </c>
      <c r="CR275" s="373"/>
      <c r="CS275" s="373"/>
      <c r="CT275" s="374">
        <f t="shared" si="123"/>
        <v>0</v>
      </c>
      <c r="CU275" s="375"/>
      <c r="CV275" s="368"/>
      <c r="CW275" s="368"/>
      <c r="CX275" s="368"/>
      <c r="CY275" s="368"/>
      <c r="CZ275" s="368"/>
      <c r="DA275" s="368"/>
      <c r="DB275" s="368"/>
      <c r="DC275" s="368"/>
      <c r="DD275" s="368"/>
      <c r="DE275" s="368"/>
      <c r="DF275" s="368"/>
      <c r="DG275" s="375"/>
      <c r="DH275" s="371" t="s">
        <v>176</v>
      </c>
      <c r="DI275" s="373"/>
      <c r="DJ275" s="373"/>
      <c r="DK275" s="374">
        <f t="shared" si="143"/>
        <v>0</v>
      </c>
      <c r="DL275" s="373"/>
      <c r="DM275" s="373"/>
      <c r="DN275" s="374">
        <f t="shared" si="124"/>
        <v>0</v>
      </c>
      <c r="DO275" s="368"/>
      <c r="DP275" s="371" t="str">
        <f t="shared" si="134"/>
        <v/>
      </c>
      <c r="DQ275" s="374">
        <f t="shared" si="135"/>
        <v>0</v>
      </c>
      <c r="DR275" s="374">
        <f t="shared" si="125"/>
        <v>0</v>
      </c>
      <c r="DS275" s="374">
        <f t="shared" si="126"/>
        <v>0</v>
      </c>
      <c r="DT275" s="374">
        <f t="shared" si="136"/>
        <v>0</v>
      </c>
      <c r="DU275" s="374">
        <f t="shared" si="137"/>
        <v>0</v>
      </c>
      <c r="DV275" s="374">
        <f>Deduct_dependent * COUNTIFS(Part_8!$A:$A, $EV275)</f>
        <v>0</v>
      </c>
      <c r="DW275" s="374">
        <f t="shared" si="127"/>
        <v>0</v>
      </c>
      <c r="DX275" s="374">
        <f t="shared" si="128"/>
        <v>0</v>
      </c>
      <c r="DY275" s="374">
        <f t="shared" si="129"/>
        <v>0</v>
      </c>
      <c r="DZ275" s="374">
        <f t="shared" si="130"/>
        <v>0</v>
      </c>
      <c r="EA275" s="373"/>
      <c r="EB275" s="373"/>
      <c r="EC275" s="373"/>
      <c r="ED275" s="374" t="str">
        <f t="shared" si="138"/>
        <v/>
      </c>
      <c r="EE275" s="374"/>
      <c r="EF275" s="374" t="str">
        <f>IF(AND($AN275 = "", $AO275 = "", $AP275 = "", $AQ275 = "", $AR275 = "", $AS275 = "", $AT275 = "", $AU275 = "", $AV275 = "", $AW275 = "", $AX275 = "", $AY275 = "", $AZ275 = "", $BA275 = "", $BB275 = "",
$BD275= "", $BE275 = "", $BF275 = "", $BG275 = "", $BH275 = "", $BI275 = "", $BJ275 = "", $BK275 = "", $BL275 = "", $BM275 = "", $BN275 = "", $BO275 = "", $BP275 = "", $BQ275 = "", $BR275 = ""), "",
IF($DZ275 &lt;= Claim_for_Reimbursement_CAT!$F$24, Claim_for_Reimbursement_CAT!$H$24,
IF(AND($DZ275 &gt;= Claim_for_Reimbursement_CAT!$D$25, $DZ275 &lt;= Claim_for_Reimbursement_CAT!$F$25), Claim_for_Reimbursement_CAT!$H$25,
IF(AND($DZ275 &gt;= Claim_for_Reimbursement_CAT!$D$26, $DZ275 &lt;= Claim_for_Reimbursement_CAT!$F$26), Claim_for_Reimbursement_CAT!$H$26,
IF(AND($DZ275 &gt;= Claim_for_Reimbursement_CAT!$D$27, $DZ275 &lt;= Claim_for_Reimbursement_CAT!$F$27), Claim_for_Reimbursement_CAT!$H$27,
IF(AND($DZ275 &gt;= Claim_for_Reimbursement_CAT!$D$28, $DZ275 &lt;= Claim_for_Reimbursement_CAT!$F$28), Claim_for_Reimbursement_CAT!$H$28,
IF(AND($DZ275 &gt;= Claim_for_Reimbursement_CAT!$D$29, $DZ275 &lt;= Claim_for_Reimbursement_CAT!$F$29), Claim_for_Reimbursement_CAT!$H$29,
IF(AND($DZ275 &gt;= Claim_for_Reimbursement_CAT!$D$30, $DZ275 &lt;= Claim_for_Reimbursement_CAT!$F$30), Claim_for_Reimbursement_CAT!$H$30,
IF(AND($DZ275 &gt;= Claim_for_Reimbursement_CAT!$D$31, $DZ275 &lt;= Claim_for_Reimbursement_CAT!$F$31), Claim_for_Reimbursement_CAT!$H$31,
IF(AND($DZ275 &gt;= Claim_for_Reimbursement_CAT!$D$32, $DZ275 &lt;= Claim_for_Reimbursement_CAT!$F$32), Claim_for_Reimbursement_CAT!$H$32,
IF(AND($DZ275 &gt;= Claim_for_Reimbursement_CAT!$D$33, $DZ275 &lt;= Claim_for_Reimbursement_CAT!$F$33), Claim_for_Reimbursement_CAT!$H$33,
IF(AND($DZ275 &gt;= Claim_for_Reimbursement_CAT!$D$34, $DZ275 &lt;= Claim_for_Reimbursement_CAT!$F$34), Claim_for_Reimbursement_CAT!$H$34, Claim_for_Reimbursement_CAT!$H$35))))))))))))</f>
        <v/>
      </c>
      <c r="EG275" s="373"/>
      <c r="EH275" s="373"/>
      <c r="EI275" s="373"/>
      <c r="EJ275" s="373"/>
      <c r="EK275" s="373"/>
      <c r="EL275" s="368"/>
      <c r="EM275" s="373"/>
      <c r="EN275" s="373"/>
      <c r="ES275" s="376" t="str">
        <f t="shared" si="131"/>
        <v/>
      </c>
      <c r="ET275" s="377" t="str">
        <f t="shared" si="139"/>
        <v xml:space="preserve">    </v>
      </c>
      <c r="EU275" s="377" t="str">
        <f t="shared" si="140"/>
        <v/>
      </c>
      <c r="EV275" s="377" t="str">
        <f t="shared" si="141"/>
        <v xml:space="preserve">270   </v>
      </c>
      <c r="EW275" s="378" t="str">
        <f>IF($H275 = "", "",
IF(OR($H275 = Lists_and_controls!$AO$9, $H275 = Lists_and_controls!$AO$11, $H275 = Lists_and_controls!$AO$14, $H275 = Lists_and_controls!$AO$16), MAX(Day_30),
IF(OR($H275 = Lists_and_controls!$AO$6, $H275 = Lists_and_controls!$AO$8, $H275 = Lists_and_controls!$AO$10, $H275 = Lists_and_controls!$AO$12, $H275 = Lists_and_controls!$AO$13, $H275 = Lists_and_controls!$AO$15, $H275 = Lists_and_controls!$AO$17), MAX(Day_31),
IF($H275 = Lists_and_controls!$AO$7, IF(INDEX(Leap_Year_YN, MATCH($G275, Year_2, 0)) = 1, MAX(Day_Feb_LY), MAX(Day_Feb) )))))</f>
        <v/>
      </c>
      <c r="EX275" s="377" t="str">
        <f t="shared" si="142"/>
        <v xml:space="preserve">  </v>
      </c>
      <c r="EY275" s="378"/>
    </row>
    <row r="276" spans="1:155" s="321" customFormat="1" ht="14" hidden="1" x14ac:dyDescent="0.3">
      <c r="A276" s="367">
        <v>271</v>
      </c>
      <c r="B276" s="368"/>
      <c r="C276" s="368"/>
      <c r="D276" s="368"/>
      <c r="E276" s="368"/>
      <c r="F276" s="368"/>
      <c r="G276" s="368"/>
      <c r="H276" s="368"/>
      <c r="I276" s="368"/>
      <c r="J276" s="369" t="str">
        <f t="shared" si="119"/>
        <v/>
      </c>
      <c r="K276" s="370" t="str">
        <f t="shared" si="120"/>
        <v/>
      </c>
      <c r="L276" s="368"/>
      <c r="M276" s="368"/>
      <c r="N276" s="368"/>
      <c r="O276" s="368"/>
      <c r="P276" s="368"/>
      <c r="Q276" s="368"/>
      <c r="R276" s="368"/>
      <c r="S276" s="371" t="str">
        <f t="shared" si="132"/>
        <v/>
      </c>
      <c r="T276" s="368"/>
      <c r="U276" s="368"/>
      <c r="V276" s="372"/>
      <c r="W276" s="372"/>
      <c r="X276" s="368"/>
      <c r="Y276" s="372"/>
      <c r="Z276" s="368"/>
      <c r="AA276" s="368"/>
      <c r="AB276" s="368"/>
      <c r="AC276" s="368"/>
      <c r="AD276" s="368"/>
      <c r="AE276" s="368"/>
      <c r="AF276" s="368"/>
      <c r="AG276" s="368"/>
      <c r="AH276" s="368"/>
      <c r="AI276" s="368"/>
      <c r="AJ276" s="368"/>
      <c r="AK276" s="373"/>
      <c r="AL276" s="368"/>
      <c r="AM276" s="373"/>
      <c r="AN276" s="373"/>
      <c r="AO276" s="373"/>
      <c r="AP276" s="373"/>
      <c r="AQ276" s="373"/>
      <c r="AR276" s="373"/>
      <c r="AS276" s="373"/>
      <c r="AT276" s="373"/>
      <c r="AU276" s="373"/>
      <c r="AV276" s="373"/>
      <c r="AW276" s="373"/>
      <c r="AX276" s="373"/>
      <c r="AY276" s="373"/>
      <c r="AZ276" s="373"/>
      <c r="BA276" s="373"/>
      <c r="BB276" s="373"/>
      <c r="BC276" s="374">
        <f t="shared" si="133"/>
        <v>0</v>
      </c>
      <c r="BD276" s="373"/>
      <c r="BE276" s="373"/>
      <c r="BF276" s="373"/>
      <c r="BG276" s="373"/>
      <c r="BH276" s="373"/>
      <c r="BI276" s="373"/>
      <c r="BJ276" s="373"/>
      <c r="BK276" s="373"/>
      <c r="BL276" s="373"/>
      <c r="BM276" s="373"/>
      <c r="BN276" s="373"/>
      <c r="BO276" s="373"/>
      <c r="BP276" s="373"/>
      <c r="BQ276" s="373"/>
      <c r="BR276" s="373"/>
      <c r="BS276" s="374">
        <f t="shared" si="121"/>
        <v>0</v>
      </c>
      <c r="BT276" s="374">
        <f t="shared" si="118"/>
        <v>0</v>
      </c>
      <c r="BU276" s="374">
        <f t="shared" si="118"/>
        <v>0</v>
      </c>
      <c r="BV276" s="374">
        <f t="shared" si="118"/>
        <v>0</v>
      </c>
      <c r="BW276" s="374">
        <f t="shared" si="118"/>
        <v>0</v>
      </c>
      <c r="BX276" s="374">
        <f t="shared" si="118"/>
        <v>0</v>
      </c>
      <c r="BY276" s="374">
        <f t="shared" si="118"/>
        <v>0</v>
      </c>
      <c r="BZ276" s="374">
        <f t="shared" si="144"/>
        <v>0</v>
      </c>
      <c r="CA276" s="374">
        <f t="shared" si="144"/>
        <v>0</v>
      </c>
      <c r="CB276" s="374">
        <f t="shared" si="144"/>
        <v>0</v>
      </c>
      <c r="CC276" s="374">
        <f t="shared" si="144"/>
        <v>0</v>
      </c>
      <c r="CD276" s="374">
        <f t="shared" si="144"/>
        <v>0</v>
      </c>
      <c r="CE276" s="374">
        <f t="shared" si="116"/>
        <v>0</v>
      </c>
      <c r="CF276" s="374">
        <f t="shared" si="116"/>
        <v>0</v>
      </c>
      <c r="CG276" s="374">
        <f t="shared" si="115"/>
        <v>0</v>
      </c>
      <c r="CH276" s="374">
        <f t="shared" si="115"/>
        <v>0</v>
      </c>
      <c r="CI276" s="374">
        <f t="shared" si="115"/>
        <v>0</v>
      </c>
      <c r="CJ276" s="368"/>
      <c r="CK276" s="368"/>
      <c r="CL276" s="373"/>
      <c r="CM276" s="375"/>
      <c r="CN276" s="371" t="s">
        <v>176</v>
      </c>
      <c r="CO276" s="373"/>
      <c r="CP276" s="373"/>
      <c r="CQ276" s="374">
        <f t="shared" si="122"/>
        <v>0</v>
      </c>
      <c r="CR276" s="373"/>
      <c r="CS276" s="373"/>
      <c r="CT276" s="374">
        <f t="shared" si="123"/>
        <v>0</v>
      </c>
      <c r="CU276" s="375"/>
      <c r="CV276" s="368"/>
      <c r="CW276" s="368"/>
      <c r="CX276" s="368"/>
      <c r="CY276" s="368"/>
      <c r="CZ276" s="368"/>
      <c r="DA276" s="368"/>
      <c r="DB276" s="368"/>
      <c r="DC276" s="368"/>
      <c r="DD276" s="368"/>
      <c r="DE276" s="368"/>
      <c r="DF276" s="368"/>
      <c r="DG276" s="375"/>
      <c r="DH276" s="371" t="s">
        <v>176</v>
      </c>
      <c r="DI276" s="373"/>
      <c r="DJ276" s="373"/>
      <c r="DK276" s="374">
        <f t="shared" si="143"/>
        <v>0</v>
      </c>
      <c r="DL276" s="373"/>
      <c r="DM276" s="373"/>
      <c r="DN276" s="374">
        <f t="shared" si="124"/>
        <v>0</v>
      </c>
      <c r="DO276" s="368"/>
      <c r="DP276" s="371" t="str">
        <f t="shared" si="134"/>
        <v/>
      </c>
      <c r="DQ276" s="374">
        <f t="shared" si="135"/>
        <v>0</v>
      </c>
      <c r="DR276" s="374">
        <f t="shared" si="125"/>
        <v>0</v>
      </c>
      <c r="DS276" s="374">
        <f t="shared" si="126"/>
        <v>0</v>
      </c>
      <c r="DT276" s="374">
        <f t="shared" si="136"/>
        <v>0</v>
      </c>
      <c r="DU276" s="374">
        <f t="shared" si="137"/>
        <v>0</v>
      </c>
      <c r="DV276" s="374">
        <f>Deduct_dependent * COUNTIFS(Part_8!$A:$A, $EV276)</f>
        <v>0</v>
      </c>
      <c r="DW276" s="374">
        <f t="shared" si="127"/>
        <v>0</v>
      </c>
      <c r="DX276" s="374">
        <f t="shared" si="128"/>
        <v>0</v>
      </c>
      <c r="DY276" s="374">
        <f t="shared" si="129"/>
        <v>0</v>
      </c>
      <c r="DZ276" s="374">
        <f t="shared" si="130"/>
        <v>0</v>
      </c>
      <c r="EA276" s="373"/>
      <c r="EB276" s="373"/>
      <c r="EC276" s="373"/>
      <c r="ED276" s="374" t="str">
        <f t="shared" si="138"/>
        <v/>
      </c>
      <c r="EE276" s="374"/>
      <c r="EF276" s="374" t="str">
        <f>IF(AND($AN276 = "", $AO276 = "", $AP276 = "", $AQ276 = "", $AR276 = "", $AS276 = "", $AT276 = "", $AU276 = "", $AV276 = "", $AW276 = "", $AX276 = "", $AY276 = "", $AZ276 = "", $BA276 = "", $BB276 = "",
$BD276= "", $BE276 = "", $BF276 = "", $BG276 = "", $BH276 = "", $BI276 = "", $BJ276 = "", $BK276 = "", $BL276 = "", $BM276 = "", $BN276 = "", $BO276 = "", $BP276 = "", $BQ276 = "", $BR276 = ""), "",
IF($DZ276 &lt;= Claim_for_Reimbursement_CAT!$F$24, Claim_for_Reimbursement_CAT!$H$24,
IF(AND($DZ276 &gt;= Claim_for_Reimbursement_CAT!$D$25, $DZ276 &lt;= Claim_for_Reimbursement_CAT!$F$25), Claim_for_Reimbursement_CAT!$H$25,
IF(AND($DZ276 &gt;= Claim_for_Reimbursement_CAT!$D$26, $DZ276 &lt;= Claim_for_Reimbursement_CAT!$F$26), Claim_for_Reimbursement_CAT!$H$26,
IF(AND($DZ276 &gt;= Claim_for_Reimbursement_CAT!$D$27, $DZ276 &lt;= Claim_for_Reimbursement_CAT!$F$27), Claim_for_Reimbursement_CAT!$H$27,
IF(AND($DZ276 &gt;= Claim_for_Reimbursement_CAT!$D$28, $DZ276 &lt;= Claim_for_Reimbursement_CAT!$F$28), Claim_for_Reimbursement_CAT!$H$28,
IF(AND($DZ276 &gt;= Claim_for_Reimbursement_CAT!$D$29, $DZ276 &lt;= Claim_for_Reimbursement_CAT!$F$29), Claim_for_Reimbursement_CAT!$H$29,
IF(AND($DZ276 &gt;= Claim_for_Reimbursement_CAT!$D$30, $DZ276 &lt;= Claim_for_Reimbursement_CAT!$F$30), Claim_for_Reimbursement_CAT!$H$30,
IF(AND($DZ276 &gt;= Claim_for_Reimbursement_CAT!$D$31, $DZ276 &lt;= Claim_for_Reimbursement_CAT!$F$31), Claim_for_Reimbursement_CAT!$H$31,
IF(AND($DZ276 &gt;= Claim_for_Reimbursement_CAT!$D$32, $DZ276 &lt;= Claim_for_Reimbursement_CAT!$F$32), Claim_for_Reimbursement_CAT!$H$32,
IF(AND($DZ276 &gt;= Claim_for_Reimbursement_CAT!$D$33, $DZ276 &lt;= Claim_for_Reimbursement_CAT!$F$33), Claim_for_Reimbursement_CAT!$H$33,
IF(AND($DZ276 &gt;= Claim_for_Reimbursement_CAT!$D$34, $DZ276 &lt;= Claim_for_Reimbursement_CAT!$F$34), Claim_for_Reimbursement_CAT!$H$34, Claim_for_Reimbursement_CAT!$H$35))))))))))))</f>
        <v/>
      </c>
      <c r="EG276" s="373"/>
      <c r="EH276" s="373"/>
      <c r="EI276" s="373"/>
      <c r="EJ276" s="373"/>
      <c r="EK276" s="373"/>
      <c r="EL276" s="368"/>
      <c r="EM276" s="373"/>
      <c r="EN276" s="373"/>
      <c r="ES276" s="376" t="str">
        <f t="shared" si="131"/>
        <v/>
      </c>
      <c r="ET276" s="377" t="str">
        <f t="shared" si="139"/>
        <v xml:space="preserve">    </v>
      </c>
      <c r="EU276" s="377" t="str">
        <f t="shared" si="140"/>
        <v/>
      </c>
      <c r="EV276" s="377" t="str">
        <f t="shared" si="141"/>
        <v xml:space="preserve">271   </v>
      </c>
      <c r="EW276" s="378" t="str">
        <f>IF($H276 = "", "",
IF(OR($H276 = Lists_and_controls!$AO$9, $H276 = Lists_and_controls!$AO$11, $H276 = Lists_and_controls!$AO$14, $H276 = Lists_and_controls!$AO$16), MAX(Day_30),
IF(OR($H276 = Lists_and_controls!$AO$6, $H276 = Lists_and_controls!$AO$8, $H276 = Lists_and_controls!$AO$10, $H276 = Lists_and_controls!$AO$12, $H276 = Lists_and_controls!$AO$13, $H276 = Lists_and_controls!$AO$15, $H276 = Lists_and_controls!$AO$17), MAX(Day_31),
IF($H276 = Lists_and_controls!$AO$7, IF(INDEX(Leap_Year_YN, MATCH($G276, Year_2, 0)) = 1, MAX(Day_Feb_LY), MAX(Day_Feb) )))))</f>
        <v/>
      </c>
      <c r="EX276" s="377" t="str">
        <f t="shared" si="142"/>
        <v xml:space="preserve">  </v>
      </c>
      <c r="EY276" s="378"/>
    </row>
    <row r="277" spans="1:155" s="321" customFormat="1" ht="14" hidden="1" x14ac:dyDescent="0.3">
      <c r="A277" s="367">
        <v>272</v>
      </c>
      <c r="B277" s="368"/>
      <c r="C277" s="368"/>
      <c r="D277" s="368"/>
      <c r="E277" s="368"/>
      <c r="F277" s="368"/>
      <c r="G277" s="368"/>
      <c r="H277" s="368"/>
      <c r="I277" s="368"/>
      <c r="J277" s="369" t="str">
        <f t="shared" si="119"/>
        <v/>
      </c>
      <c r="K277" s="370" t="str">
        <f t="shared" si="120"/>
        <v/>
      </c>
      <c r="L277" s="368"/>
      <c r="M277" s="368"/>
      <c r="N277" s="368"/>
      <c r="O277" s="368"/>
      <c r="P277" s="368"/>
      <c r="Q277" s="368"/>
      <c r="R277" s="368"/>
      <c r="S277" s="371" t="str">
        <f t="shared" si="132"/>
        <v/>
      </c>
      <c r="T277" s="368"/>
      <c r="U277" s="368"/>
      <c r="V277" s="372"/>
      <c r="W277" s="372"/>
      <c r="X277" s="368"/>
      <c r="Y277" s="372"/>
      <c r="Z277" s="368"/>
      <c r="AA277" s="368"/>
      <c r="AB277" s="368"/>
      <c r="AC277" s="368"/>
      <c r="AD277" s="368"/>
      <c r="AE277" s="368"/>
      <c r="AF277" s="368"/>
      <c r="AG277" s="368"/>
      <c r="AH277" s="368"/>
      <c r="AI277" s="368"/>
      <c r="AJ277" s="368"/>
      <c r="AK277" s="373"/>
      <c r="AL277" s="368"/>
      <c r="AM277" s="373"/>
      <c r="AN277" s="373"/>
      <c r="AO277" s="373"/>
      <c r="AP277" s="373"/>
      <c r="AQ277" s="373"/>
      <c r="AR277" s="373"/>
      <c r="AS277" s="373"/>
      <c r="AT277" s="373"/>
      <c r="AU277" s="373"/>
      <c r="AV277" s="373"/>
      <c r="AW277" s="373"/>
      <c r="AX277" s="373"/>
      <c r="AY277" s="373"/>
      <c r="AZ277" s="373"/>
      <c r="BA277" s="373"/>
      <c r="BB277" s="373"/>
      <c r="BC277" s="374">
        <f t="shared" si="133"/>
        <v>0</v>
      </c>
      <c r="BD277" s="373"/>
      <c r="BE277" s="373"/>
      <c r="BF277" s="373"/>
      <c r="BG277" s="373"/>
      <c r="BH277" s="373"/>
      <c r="BI277" s="373"/>
      <c r="BJ277" s="373"/>
      <c r="BK277" s="373"/>
      <c r="BL277" s="373"/>
      <c r="BM277" s="373"/>
      <c r="BN277" s="373"/>
      <c r="BO277" s="373"/>
      <c r="BP277" s="373"/>
      <c r="BQ277" s="373"/>
      <c r="BR277" s="373"/>
      <c r="BS277" s="374">
        <f t="shared" si="121"/>
        <v>0</v>
      </c>
      <c r="BT277" s="374">
        <f t="shared" si="118"/>
        <v>0</v>
      </c>
      <c r="BU277" s="374">
        <f t="shared" si="118"/>
        <v>0</v>
      </c>
      <c r="BV277" s="374">
        <f t="shared" si="118"/>
        <v>0</v>
      </c>
      <c r="BW277" s="374">
        <f t="shared" si="118"/>
        <v>0</v>
      </c>
      <c r="BX277" s="374">
        <f t="shared" si="118"/>
        <v>0</v>
      </c>
      <c r="BY277" s="374">
        <f t="shared" si="118"/>
        <v>0</v>
      </c>
      <c r="BZ277" s="374">
        <f t="shared" si="144"/>
        <v>0</v>
      </c>
      <c r="CA277" s="374">
        <f t="shared" si="144"/>
        <v>0</v>
      </c>
      <c r="CB277" s="374">
        <f t="shared" si="144"/>
        <v>0</v>
      </c>
      <c r="CC277" s="374">
        <f t="shared" si="144"/>
        <v>0</v>
      </c>
      <c r="CD277" s="374">
        <f t="shared" si="144"/>
        <v>0</v>
      </c>
      <c r="CE277" s="374">
        <f t="shared" si="116"/>
        <v>0</v>
      </c>
      <c r="CF277" s="374">
        <f t="shared" si="116"/>
        <v>0</v>
      </c>
      <c r="CG277" s="374">
        <f t="shared" si="115"/>
        <v>0</v>
      </c>
      <c r="CH277" s="374">
        <f t="shared" si="115"/>
        <v>0</v>
      </c>
      <c r="CI277" s="374">
        <f t="shared" si="115"/>
        <v>0</v>
      </c>
      <c r="CJ277" s="368"/>
      <c r="CK277" s="368"/>
      <c r="CL277" s="373"/>
      <c r="CM277" s="375"/>
      <c r="CN277" s="371" t="s">
        <v>176</v>
      </c>
      <c r="CO277" s="373"/>
      <c r="CP277" s="373"/>
      <c r="CQ277" s="374">
        <f t="shared" si="122"/>
        <v>0</v>
      </c>
      <c r="CR277" s="373"/>
      <c r="CS277" s="373"/>
      <c r="CT277" s="374">
        <f t="shared" si="123"/>
        <v>0</v>
      </c>
      <c r="CU277" s="375"/>
      <c r="CV277" s="368"/>
      <c r="CW277" s="368"/>
      <c r="CX277" s="368"/>
      <c r="CY277" s="368"/>
      <c r="CZ277" s="368"/>
      <c r="DA277" s="368"/>
      <c r="DB277" s="368"/>
      <c r="DC277" s="368"/>
      <c r="DD277" s="368"/>
      <c r="DE277" s="368"/>
      <c r="DF277" s="368"/>
      <c r="DG277" s="375"/>
      <c r="DH277" s="371" t="s">
        <v>176</v>
      </c>
      <c r="DI277" s="373"/>
      <c r="DJ277" s="373"/>
      <c r="DK277" s="374">
        <f t="shared" si="143"/>
        <v>0</v>
      </c>
      <c r="DL277" s="373"/>
      <c r="DM277" s="373"/>
      <c r="DN277" s="374">
        <f t="shared" si="124"/>
        <v>0</v>
      </c>
      <c r="DO277" s="368"/>
      <c r="DP277" s="371" t="str">
        <f t="shared" si="134"/>
        <v/>
      </c>
      <c r="DQ277" s="374">
        <f t="shared" si="135"/>
        <v>0</v>
      </c>
      <c r="DR277" s="374">
        <f t="shared" si="125"/>
        <v>0</v>
      </c>
      <c r="DS277" s="374">
        <f t="shared" si="126"/>
        <v>0</v>
      </c>
      <c r="DT277" s="374">
        <f t="shared" si="136"/>
        <v>0</v>
      </c>
      <c r="DU277" s="374">
        <f t="shared" si="137"/>
        <v>0</v>
      </c>
      <c r="DV277" s="374">
        <f>Deduct_dependent * COUNTIFS(Part_8!$A:$A, $EV277)</f>
        <v>0</v>
      </c>
      <c r="DW277" s="374">
        <f t="shared" si="127"/>
        <v>0</v>
      </c>
      <c r="DX277" s="374">
        <f t="shared" si="128"/>
        <v>0</v>
      </c>
      <c r="DY277" s="374">
        <f t="shared" si="129"/>
        <v>0</v>
      </c>
      <c r="DZ277" s="374">
        <f t="shared" si="130"/>
        <v>0</v>
      </c>
      <c r="EA277" s="373"/>
      <c r="EB277" s="373"/>
      <c r="EC277" s="373"/>
      <c r="ED277" s="374" t="str">
        <f t="shared" si="138"/>
        <v/>
      </c>
      <c r="EE277" s="374"/>
      <c r="EF277" s="374" t="str">
        <f>IF(AND($AN277 = "", $AO277 = "", $AP277 = "", $AQ277 = "", $AR277 = "", $AS277 = "", $AT277 = "", $AU277 = "", $AV277 = "", $AW277 = "", $AX277 = "", $AY277 = "", $AZ277 = "", $BA277 = "", $BB277 = "",
$BD277= "", $BE277 = "", $BF277 = "", $BG277 = "", $BH277 = "", $BI277 = "", $BJ277 = "", $BK277 = "", $BL277 = "", $BM277 = "", $BN277 = "", $BO277 = "", $BP277 = "", $BQ277 = "", $BR277 = ""), "",
IF($DZ277 &lt;= Claim_for_Reimbursement_CAT!$F$24, Claim_for_Reimbursement_CAT!$H$24,
IF(AND($DZ277 &gt;= Claim_for_Reimbursement_CAT!$D$25, $DZ277 &lt;= Claim_for_Reimbursement_CAT!$F$25), Claim_for_Reimbursement_CAT!$H$25,
IF(AND($DZ277 &gt;= Claim_for_Reimbursement_CAT!$D$26, $DZ277 &lt;= Claim_for_Reimbursement_CAT!$F$26), Claim_for_Reimbursement_CAT!$H$26,
IF(AND($DZ277 &gt;= Claim_for_Reimbursement_CAT!$D$27, $DZ277 &lt;= Claim_for_Reimbursement_CAT!$F$27), Claim_for_Reimbursement_CAT!$H$27,
IF(AND($DZ277 &gt;= Claim_for_Reimbursement_CAT!$D$28, $DZ277 &lt;= Claim_for_Reimbursement_CAT!$F$28), Claim_for_Reimbursement_CAT!$H$28,
IF(AND($DZ277 &gt;= Claim_for_Reimbursement_CAT!$D$29, $DZ277 &lt;= Claim_for_Reimbursement_CAT!$F$29), Claim_for_Reimbursement_CAT!$H$29,
IF(AND($DZ277 &gt;= Claim_for_Reimbursement_CAT!$D$30, $DZ277 &lt;= Claim_for_Reimbursement_CAT!$F$30), Claim_for_Reimbursement_CAT!$H$30,
IF(AND($DZ277 &gt;= Claim_for_Reimbursement_CAT!$D$31, $DZ277 &lt;= Claim_for_Reimbursement_CAT!$F$31), Claim_for_Reimbursement_CAT!$H$31,
IF(AND($DZ277 &gt;= Claim_for_Reimbursement_CAT!$D$32, $DZ277 &lt;= Claim_for_Reimbursement_CAT!$F$32), Claim_for_Reimbursement_CAT!$H$32,
IF(AND($DZ277 &gt;= Claim_for_Reimbursement_CAT!$D$33, $DZ277 &lt;= Claim_for_Reimbursement_CAT!$F$33), Claim_for_Reimbursement_CAT!$H$33,
IF(AND($DZ277 &gt;= Claim_for_Reimbursement_CAT!$D$34, $DZ277 &lt;= Claim_for_Reimbursement_CAT!$F$34), Claim_for_Reimbursement_CAT!$H$34, Claim_for_Reimbursement_CAT!$H$35))))))))))))</f>
        <v/>
      </c>
      <c r="EG277" s="373"/>
      <c r="EH277" s="373"/>
      <c r="EI277" s="373"/>
      <c r="EJ277" s="373"/>
      <c r="EK277" s="373"/>
      <c r="EL277" s="368"/>
      <c r="EM277" s="373"/>
      <c r="EN277" s="373"/>
      <c r="ES277" s="376" t="str">
        <f t="shared" si="131"/>
        <v/>
      </c>
      <c r="ET277" s="377" t="str">
        <f t="shared" si="139"/>
        <v xml:space="preserve">    </v>
      </c>
      <c r="EU277" s="377" t="str">
        <f t="shared" si="140"/>
        <v/>
      </c>
      <c r="EV277" s="377" t="str">
        <f t="shared" si="141"/>
        <v xml:space="preserve">272   </v>
      </c>
      <c r="EW277" s="378" t="str">
        <f>IF($H277 = "", "",
IF(OR($H277 = Lists_and_controls!$AO$9, $H277 = Lists_and_controls!$AO$11, $H277 = Lists_and_controls!$AO$14, $H277 = Lists_and_controls!$AO$16), MAX(Day_30),
IF(OR($H277 = Lists_and_controls!$AO$6, $H277 = Lists_and_controls!$AO$8, $H277 = Lists_and_controls!$AO$10, $H277 = Lists_and_controls!$AO$12, $H277 = Lists_and_controls!$AO$13, $H277 = Lists_and_controls!$AO$15, $H277 = Lists_and_controls!$AO$17), MAX(Day_31),
IF($H277 = Lists_and_controls!$AO$7, IF(INDEX(Leap_Year_YN, MATCH($G277, Year_2, 0)) = 1, MAX(Day_Feb_LY), MAX(Day_Feb) )))))</f>
        <v/>
      </c>
      <c r="EX277" s="377" t="str">
        <f t="shared" si="142"/>
        <v xml:space="preserve">  </v>
      </c>
      <c r="EY277" s="378"/>
    </row>
    <row r="278" spans="1:155" s="321" customFormat="1" ht="14" hidden="1" x14ac:dyDescent="0.3">
      <c r="A278" s="367">
        <v>273</v>
      </c>
      <c r="B278" s="368"/>
      <c r="C278" s="368"/>
      <c r="D278" s="368"/>
      <c r="E278" s="368"/>
      <c r="F278" s="368"/>
      <c r="G278" s="368"/>
      <c r="H278" s="368"/>
      <c r="I278" s="368"/>
      <c r="J278" s="369" t="str">
        <f t="shared" si="119"/>
        <v/>
      </c>
      <c r="K278" s="370" t="str">
        <f t="shared" si="120"/>
        <v/>
      </c>
      <c r="L278" s="368"/>
      <c r="M278" s="368"/>
      <c r="N278" s="368"/>
      <c r="O278" s="368"/>
      <c r="P278" s="368"/>
      <c r="Q278" s="368"/>
      <c r="R278" s="368"/>
      <c r="S278" s="371" t="str">
        <f t="shared" si="132"/>
        <v/>
      </c>
      <c r="T278" s="368"/>
      <c r="U278" s="368"/>
      <c r="V278" s="372"/>
      <c r="W278" s="372"/>
      <c r="X278" s="368"/>
      <c r="Y278" s="372"/>
      <c r="Z278" s="368"/>
      <c r="AA278" s="368"/>
      <c r="AB278" s="368"/>
      <c r="AC278" s="368"/>
      <c r="AD278" s="368"/>
      <c r="AE278" s="368"/>
      <c r="AF278" s="368"/>
      <c r="AG278" s="368"/>
      <c r="AH278" s="368"/>
      <c r="AI278" s="368"/>
      <c r="AJ278" s="368"/>
      <c r="AK278" s="373"/>
      <c r="AL278" s="368"/>
      <c r="AM278" s="373"/>
      <c r="AN278" s="373"/>
      <c r="AO278" s="373"/>
      <c r="AP278" s="373"/>
      <c r="AQ278" s="373"/>
      <c r="AR278" s="373"/>
      <c r="AS278" s="373"/>
      <c r="AT278" s="373"/>
      <c r="AU278" s="373"/>
      <c r="AV278" s="373"/>
      <c r="AW278" s="373"/>
      <c r="AX278" s="373"/>
      <c r="AY278" s="373"/>
      <c r="AZ278" s="373"/>
      <c r="BA278" s="373"/>
      <c r="BB278" s="373"/>
      <c r="BC278" s="374">
        <f t="shared" si="133"/>
        <v>0</v>
      </c>
      <c r="BD278" s="373"/>
      <c r="BE278" s="373"/>
      <c r="BF278" s="373"/>
      <c r="BG278" s="373"/>
      <c r="BH278" s="373"/>
      <c r="BI278" s="373"/>
      <c r="BJ278" s="373"/>
      <c r="BK278" s="373"/>
      <c r="BL278" s="373"/>
      <c r="BM278" s="373"/>
      <c r="BN278" s="373"/>
      <c r="BO278" s="373"/>
      <c r="BP278" s="373"/>
      <c r="BQ278" s="373"/>
      <c r="BR278" s="373"/>
      <c r="BS278" s="374">
        <f t="shared" si="121"/>
        <v>0</v>
      </c>
      <c r="BT278" s="374">
        <f t="shared" si="118"/>
        <v>0</v>
      </c>
      <c r="BU278" s="374">
        <f t="shared" si="118"/>
        <v>0</v>
      </c>
      <c r="BV278" s="374">
        <f t="shared" si="118"/>
        <v>0</v>
      </c>
      <c r="BW278" s="374">
        <f t="shared" si="118"/>
        <v>0</v>
      </c>
      <c r="BX278" s="374">
        <f t="shared" si="118"/>
        <v>0</v>
      </c>
      <c r="BY278" s="374">
        <f t="shared" si="118"/>
        <v>0</v>
      </c>
      <c r="BZ278" s="374">
        <f t="shared" si="144"/>
        <v>0</v>
      </c>
      <c r="CA278" s="374">
        <f t="shared" si="144"/>
        <v>0</v>
      </c>
      <c r="CB278" s="374">
        <f t="shared" si="144"/>
        <v>0</v>
      </c>
      <c r="CC278" s="374">
        <f t="shared" si="144"/>
        <v>0</v>
      </c>
      <c r="CD278" s="374">
        <f t="shared" si="144"/>
        <v>0</v>
      </c>
      <c r="CE278" s="374">
        <f t="shared" si="116"/>
        <v>0</v>
      </c>
      <c r="CF278" s="374">
        <f t="shared" si="116"/>
        <v>0</v>
      </c>
      <c r="CG278" s="374">
        <f t="shared" si="115"/>
        <v>0</v>
      </c>
      <c r="CH278" s="374">
        <f t="shared" si="115"/>
        <v>0</v>
      </c>
      <c r="CI278" s="374">
        <f t="shared" si="115"/>
        <v>0</v>
      </c>
      <c r="CJ278" s="368"/>
      <c r="CK278" s="368"/>
      <c r="CL278" s="373"/>
      <c r="CM278" s="375"/>
      <c r="CN278" s="371" t="s">
        <v>176</v>
      </c>
      <c r="CO278" s="373"/>
      <c r="CP278" s="373"/>
      <c r="CQ278" s="374">
        <f t="shared" si="122"/>
        <v>0</v>
      </c>
      <c r="CR278" s="373"/>
      <c r="CS278" s="373"/>
      <c r="CT278" s="374">
        <f t="shared" si="123"/>
        <v>0</v>
      </c>
      <c r="CU278" s="375"/>
      <c r="CV278" s="368"/>
      <c r="CW278" s="368"/>
      <c r="CX278" s="368"/>
      <c r="CY278" s="368"/>
      <c r="CZ278" s="368"/>
      <c r="DA278" s="368"/>
      <c r="DB278" s="368"/>
      <c r="DC278" s="368"/>
      <c r="DD278" s="368"/>
      <c r="DE278" s="368"/>
      <c r="DF278" s="368"/>
      <c r="DG278" s="375"/>
      <c r="DH278" s="371" t="s">
        <v>176</v>
      </c>
      <c r="DI278" s="373"/>
      <c r="DJ278" s="373"/>
      <c r="DK278" s="374">
        <f t="shared" si="143"/>
        <v>0</v>
      </c>
      <c r="DL278" s="373"/>
      <c r="DM278" s="373"/>
      <c r="DN278" s="374">
        <f t="shared" si="124"/>
        <v>0</v>
      </c>
      <c r="DO278" s="368"/>
      <c r="DP278" s="371" t="str">
        <f t="shared" si="134"/>
        <v/>
      </c>
      <c r="DQ278" s="374">
        <f t="shared" si="135"/>
        <v>0</v>
      </c>
      <c r="DR278" s="374">
        <f t="shared" si="125"/>
        <v>0</v>
      </c>
      <c r="DS278" s="374">
        <f t="shared" si="126"/>
        <v>0</v>
      </c>
      <c r="DT278" s="374">
        <f t="shared" si="136"/>
        <v>0</v>
      </c>
      <c r="DU278" s="374">
        <f t="shared" si="137"/>
        <v>0</v>
      </c>
      <c r="DV278" s="374">
        <f>Deduct_dependent * COUNTIFS(Part_8!$A:$A, $EV278)</f>
        <v>0</v>
      </c>
      <c r="DW278" s="374">
        <f t="shared" si="127"/>
        <v>0</v>
      </c>
      <c r="DX278" s="374">
        <f t="shared" si="128"/>
        <v>0</v>
      </c>
      <c r="DY278" s="374">
        <f t="shared" si="129"/>
        <v>0</v>
      </c>
      <c r="DZ278" s="374">
        <f t="shared" si="130"/>
        <v>0</v>
      </c>
      <c r="EA278" s="373"/>
      <c r="EB278" s="373"/>
      <c r="EC278" s="373"/>
      <c r="ED278" s="374" t="str">
        <f t="shared" si="138"/>
        <v/>
      </c>
      <c r="EE278" s="374"/>
      <c r="EF278" s="374" t="str">
        <f>IF(AND($AN278 = "", $AO278 = "", $AP278 = "", $AQ278 = "", $AR278 = "", $AS278 = "", $AT278 = "", $AU278 = "", $AV278 = "", $AW278 = "", $AX278 = "", $AY278 = "", $AZ278 = "", $BA278 = "", $BB278 = "",
$BD278= "", $BE278 = "", $BF278 = "", $BG278 = "", $BH278 = "", $BI278 = "", $BJ278 = "", $BK278 = "", $BL278 = "", $BM278 = "", $BN278 = "", $BO278 = "", $BP278 = "", $BQ278 = "", $BR278 = ""), "",
IF($DZ278 &lt;= Claim_for_Reimbursement_CAT!$F$24, Claim_for_Reimbursement_CAT!$H$24,
IF(AND($DZ278 &gt;= Claim_for_Reimbursement_CAT!$D$25, $DZ278 &lt;= Claim_for_Reimbursement_CAT!$F$25), Claim_for_Reimbursement_CAT!$H$25,
IF(AND($DZ278 &gt;= Claim_for_Reimbursement_CAT!$D$26, $DZ278 &lt;= Claim_for_Reimbursement_CAT!$F$26), Claim_for_Reimbursement_CAT!$H$26,
IF(AND($DZ278 &gt;= Claim_for_Reimbursement_CAT!$D$27, $DZ278 &lt;= Claim_for_Reimbursement_CAT!$F$27), Claim_for_Reimbursement_CAT!$H$27,
IF(AND($DZ278 &gt;= Claim_for_Reimbursement_CAT!$D$28, $DZ278 &lt;= Claim_for_Reimbursement_CAT!$F$28), Claim_for_Reimbursement_CAT!$H$28,
IF(AND($DZ278 &gt;= Claim_for_Reimbursement_CAT!$D$29, $DZ278 &lt;= Claim_for_Reimbursement_CAT!$F$29), Claim_for_Reimbursement_CAT!$H$29,
IF(AND($DZ278 &gt;= Claim_for_Reimbursement_CAT!$D$30, $DZ278 &lt;= Claim_for_Reimbursement_CAT!$F$30), Claim_for_Reimbursement_CAT!$H$30,
IF(AND($DZ278 &gt;= Claim_for_Reimbursement_CAT!$D$31, $DZ278 &lt;= Claim_for_Reimbursement_CAT!$F$31), Claim_for_Reimbursement_CAT!$H$31,
IF(AND($DZ278 &gt;= Claim_for_Reimbursement_CAT!$D$32, $DZ278 &lt;= Claim_for_Reimbursement_CAT!$F$32), Claim_for_Reimbursement_CAT!$H$32,
IF(AND($DZ278 &gt;= Claim_for_Reimbursement_CAT!$D$33, $DZ278 &lt;= Claim_for_Reimbursement_CAT!$F$33), Claim_for_Reimbursement_CAT!$H$33,
IF(AND($DZ278 &gt;= Claim_for_Reimbursement_CAT!$D$34, $DZ278 &lt;= Claim_for_Reimbursement_CAT!$F$34), Claim_for_Reimbursement_CAT!$H$34, Claim_for_Reimbursement_CAT!$H$35))))))))))))</f>
        <v/>
      </c>
      <c r="EG278" s="373"/>
      <c r="EH278" s="373"/>
      <c r="EI278" s="373"/>
      <c r="EJ278" s="373"/>
      <c r="EK278" s="373"/>
      <c r="EL278" s="368"/>
      <c r="EM278" s="373"/>
      <c r="EN278" s="373"/>
      <c r="ES278" s="376" t="str">
        <f t="shared" si="131"/>
        <v/>
      </c>
      <c r="ET278" s="377" t="str">
        <f t="shared" si="139"/>
        <v xml:space="preserve">    </v>
      </c>
      <c r="EU278" s="377" t="str">
        <f t="shared" si="140"/>
        <v/>
      </c>
      <c r="EV278" s="377" t="str">
        <f t="shared" si="141"/>
        <v xml:space="preserve">273   </v>
      </c>
      <c r="EW278" s="378" t="str">
        <f>IF($H278 = "", "",
IF(OR($H278 = Lists_and_controls!$AO$9, $H278 = Lists_and_controls!$AO$11, $H278 = Lists_and_controls!$AO$14, $H278 = Lists_and_controls!$AO$16), MAX(Day_30),
IF(OR($H278 = Lists_and_controls!$AO$6, $H278 = Lists_and_controls!$AO$8, $H278 = Lists_and_controls!$AO$10, $H278 = Lists_and_controls!$AO$12, $H278 = Lists_and_controls!$AO$13, $H278 = Lists_and_controls!$AO$15, $H278 = Lists_and_controls!$AO$17), MAX(Day_31),
IF($H278 = Lists_and_controls!$AO$7, IF(INDEX(Leap_Year_YN, MATCH($G278, Year_2, 0)) = 1, MAX(Day_Feb_LY), MAX(Day_Feb) )))))</f>
        <v/>
      </c>
      <c r="EX278" s="377" t="str">
        <f t="shared" si="142"/>
        <v xml:space="preserve">  </v>
      </c>
      <c r="EY278" s="378"/>
    </row>
    <row r="279" spans="1:155" s="321" customFormat="1" ht="14" hidden="1" x14ac:dyDescent="0.3">
      <c r="A279" s="367">
        <v>274</v>
      </c>
      <c r="B279" s="368"/>
      <c r="C279" s="368"/>
      <c r="D279" s="368"/>
      <c r="E279" s="368"/>
      <c r="F279" s="368"/>
      <c r="G279" s="368"/>
      <c r="H279" s="368"/>
      <c r="I279" s="368"/>
      <c r="J279" s="369" t="str">
        <f t="shared" si="119"/>
        <v/>
      </c>
      <c r="K279" s="370" t="str">
        <f t="shared" si="120"/>
        <v/>
      </c>
      <c r="L279" s="368"/>
      <c r="M279" s="368"/>
      <c r="N279" s="368"/>
      <c r="O279" s="368"/>
      <c r="P279" s="368"/>
      <c r="Q279" s="368"/>
      <c r="R279" s="368"/>
      <c r="S279" s="371" t="str">
        <f t="shared" si="132"/>
        <v/>
      </c>
      <c r="T279" s="368"/>
      <c r="U279" s="368"/>
      <c r="V279" s="372"/>
      <c r="W279" s="372"/>
      <c r="X279" s="368"/>
      <c r="Y279" s="372"/>
      <c r="Z279" s="368"/>
      <c r="AA279" s="368"/>
      <c r="AB279" s="368"/>
      <c r="AC279" s="368"/>
      <c r="AD279" s="368"/>
      <c r="AE279" s="368"/>
      <c r="AF279" s="368"/>
      <c r="AG279" s="368"/>
      <c r="AH279" s="368"/>
      <c r="AI279" s="368"/>
      <c r="AJ279" s="368"/>
      <c r="AK279" s="373"/>
      <c r="AL279" s="368"/>
      <c r="AM279" s="373"/>
      <c r="AN279" s="373"/>
      <c r="AO279" s="373"/>
      <c r="AP279" s="373"/>
      <c r="AQ279" s="373"/>
      <c r="AR279" s="373"/>
      <c r="AS279" s="373"/>
      <c r="AT279" s="373"/>
      <c r="AU279" s="373"/>
      <c r="AV279" s="373"/>
      <c r="AW279" s="373"/>
      <c r="AX279" s="373"/>
      <c r="AY279" s="373"/>
      <c r="AZ279" s="373"/>
      <c r="BA279" s="373"/>
      <c r="BB279" s="373"/>
      <c r="BC279" s="374">
        <f t="shared" si="133"/>
        <v>0</v>
      </c>
      <c r="BD279" s="373"/>
      <c r="BE279" s="373"/>
      <c r="BF279" s="373"/>
      <c r="BG279" s="373"/>
      <c r="BH279" s="373"/>
      <c r="BI279" s="373"/>
      <c r="BJ279" s="373"/>
      <c r="BK279" s="373"/>
      <c r="BL279" s="373"/>
      <c r="BM279" s="373"/>
      <c r="BN279" s="373"/>
      <c r="BO279" s="373"/>
      <c r="BP279" s="373"/>
      <c r="BQ279" s="373"/>
      <c r="BR279" s="373"/>
      <c r="BS279" s="374">
        <f t="shared" si="121"/>
        <v>0</v>
      </c>
      <c r="BT279" s="374">
        <f t="shared" si="118"/>
        <v>0</v>
      </c>
      <c r="BU279" s="374">
        <f t="shared" si="118"/>
        <v>0</v>
      </c>
      <c r="BV279" s="374">
        <f t="shared" si="118"/>
        <v>0</v>
      </c>
      <c r="BW279" s="374">
        <f t="shared" si="118"/>
        <v>0</v>
      </c>
      <c r="BX279" s="374">
        <f t="shared" si="118"/>
        <v>0</v>
      </c>
      <c r="BY279" s="374">
        <f t="shared" si="118"/>
        <v>0</v>
      </c>
      <c r="BZ279" s="374">
        <f t="shared" si="144"/>
        <v>0</v>
      </c>
      <c r="CA279" s="374">
        <f t="shared" si="144"/>
        <v>0</v>
      </c>
      <c r="CB279" s="374">
        <f t="shared" si="144"/>
        <v>0</v>
      </c>
      <c r="CC279" s="374">
        <f t="shared" si="144"/>
        <v>0</v>
      </c>
      <c r="CD279" s="374">
        <f t="shared" si="144"/>
        <v>0</v>
      </c>
      <c r="CE279" s="374">
        <f t="shared" si="116"/>
        <v>0</v>
      </c>
      <c r="CF279" s="374">
        <f t="shared" si="116"/>
        <v>0</v>
      </c>
      <c r="CG279" s="374">
        <f t="shared" si="115"/>
        <v>0</v>
      </c>
      <c r="CH279" s="374">
        <f t="shared" si="115"/>
        <v>0</v>
      </c>
      <c r="CI279" s="374">
        <f t="shared" si="115"/>
        <v>0</v>
      </c>
      <c r="CJ279" s="368"/>
      <c r="CK279" s="368"/>
      <c r="CL279" s="373"/>
      <c r="CM279" s="375"/>
      <c r="CN279" s="371" t="s">
        <v>176</v>
      </c>
      <c r="CO279" s="373"/>
      <c r="CP279" s="373"/>
      <c r="CQ279" s="374">
        <f t="shared" si="122"/>
        <v>0</v>
      </c>
      <c r="CR279" s="373"/>
      <c r="CS279" s="373"/>
      <c r="CT279" s="374">
        <f t="shared" si="123"/>
        <v>0</v>
      </c>
      <c r="CU279" s="375"/>
      <c r="CV279" s="368"/>
      <c r="CW279" s="368"/>
      <c r="CX279" s="368"/>
      <c r="CY279" s="368"/>
      <c r="CZ279" s="368"/>
      <c r="DA279" s="368"/>
      <c r="DB279" s="368"/>
      <c r="DC279" s="368"/>
      <c r="DD279" s="368"/>
      <c r="DE279" s="368"/>
      <c r="DF279" s="368"/>
      <c r="DG279" s="375"/>
      <c r="DH279" s="371" t="s">
        <v>176</v>
      </c>
      <c r="DI279" s="373"/>
      <c r="DJ279" s="373"/>
      <c r="DK279" s="374">
        <f t="shared" si="143"/>
        <v>0</v>
      </c>
      <c r="DL279" s="373"/>
      <c r="DM279" s="373"/>
      <c r="DN279" s="374">
        <f t="shared" si="124"/>
        <v>0</v>
      </c>
      <c r="DO279" s="368"/>
      <c r="DP279" s="371" t="str">
        <f t="shared" si="134"/>
        <v/>
      </c>
      <c r="DQ279" s="374">
        <f t="shared" si="135"/>
        <v>0</v>
      </c>
      <c r="DR279" s="374">
        <f t="shared" si="125"/>
        <v>0</v>
      </c>
      <c r="DS279" s="374">
        <f t="shared" si="126"/>
        <v>0</v>
      </c>
      <c r="DT279" s="374">
        <f t="shared" si="136"/>
        <v>0</v>
      </c>
      <c r="DU279" s="374">
        <f t="shared" si="137"/>
        <v>0</v>
      </c>
      <c r="DV279" s="374">
        <f>Deduct_dependent * COUNTIFS(Part_8!$A:$A, $EV279)</f>
        <v>0</v>
      </c>
      <c r="DW279" s="374">
        <f t="shared" si="127"/>
        <v>0</v>
      </c>
      <c r="DX279" s="374">
        <f t="shared" si="128"/>
        <v>0</v>
      </c>
      <c r="DY279" s="374">
        <f t="shared" si="129"/>
        <v>0</v>
      </c>
      <c r="DZ279" s="374">
        <f t="shared" si="130"/>
        <v>0</v>
      </c>
      <c r="EA279" s="373"/>
      <c r="EB279" s="373"/>
      <c r="EC279" s="373"/>
      <c r="ED279" s="374" t="str">
        <f t="shared" si="138"/>
        <v/>
      </c>
      <c r="EE279" s="374"/>
      <c r="EF279" s="374" t="str">
        <f>IF(AND($AN279 = "", $AO279 = "", $AP279 = "", $AQ279 = "", $AR279 = "", $AS279 = "", $AT279 = "", $AU279 = "", $AV279 = "", $AW279 = "", $AX279 = "", $AY279 = "", $AZ279 = "", $BA279 = "", $BB279 = "",
$BD279= "", $BE279 = "", $BF279 = "", $BG279 = "", $BH279 = "", $BI279 = "", $BJ279 = "", $BK279 = "", $BL279 = "", $BM279 = "", $BN279 = "", $BO279 = "", $BP279 = "", $BQ279 = "", $BR279 = ""), "",
IF($DZ279 &lt;= Claim_for_Reimbursement_CAT!$F$24, Claim_for_Reimbursement_CAT!$H$24,
IF(AND($DZ279 &gt;= Claim_for_Reimbursement_CAT!$D$25, $DZ279 &lt;= Claim_for_Reimbursement_CAT!$F$25), Claim_for_Reimbursement_CAT!$H$25,
IF(AND($DZ279 &gt;= Claim_for_Reimbursement_CAT!$D$26, $DZ279 &lt;= Claim_for_Reimbursement_CAT!$F$26), Claim_for_Reimbursement_CAT!$H$26,
IF(AND($DZ279 &gt;= Claim_for_Reimbursement_CAT!$D$27, $DZ279 &lt;= Claim_for_Reimbursement_CAT!$F$27), Claim_for_Reimbursement_CAT!$H$27,
IF(AND($DZ279 &gt;= Claim_for_Reimbursement_CAT!$D$28, $DZ279 &lt;= Claim_for_Reimbursement_CAT!$F$28), Claim_for_Reimbursement_CAT!$H$28,
IF(AND($DZ279 &gt;= Claim_for_Reimbursement_CAT!$D$29, $DZ279 &lt;= Claim_for_Reimbursement_CAT!$F$29), Claim_for_Reimbursement_CAT!$H$29,
IF(AND($DZ279 &gt;= Claim_for_Reimbursement_CAT!$D$30, $DZ279 &lt;= Claim_for_Reimbursement_CAT!$F$30), Claim_for_Reimbursement_CAT!$H$30,
IF(AND($DZ279 &gt;= Claim_for_Reimbursement_CAT!$D$31, $DZ279 &lt;= Claim_for_Reimbursement_CAT!$F$31), Claim_for_Reimbursement_CAT!$H$31,
IF(AND($DZ279 &gt;= Claim_for_Reimbursement_CAT!$D$32, $DZ279 &lt;= Claim_for_Reimbursement_CAT!$F$32), Claim_for_Reimbursement_CAT!$H$32,
IF(AND($DZ279 &gt;= Claim_for_Reimbursement_CAT!$D$33, $DZ279 &lt;= Claim_for_Reimbursement_CAT!$F$33), Claim_for_Reimbursement_CAT!$H$33,
IF(AND($DZ279 &gt;= Claim_for_Reimbursement_CAT!$D$34, $DZ279 &lt;= Claim_for_Reimbursement_CAT!$F$34), Claim_for_Reimbursement_CAT!$H$34, Claim_for_Reimbursement_CAT!$H$35))))))))))))</f>
        <v/>
      </c>
      <c r="EG279" s="373"/>
      <c r="EH279" s="373"/>
      <c r="EI279" s="373"/>
      <c r="EJ279" s="373"/>
      <c r="EK279" s="373"/>
      <c r="EL279" s="368"/>
      <c r="EM279" s="373"/>
      <c r="EN279" s="373"/>
      <c r="ES279" s="376" t="str">
        <f t="shared" si="131"/>
        <v/>
      </c>
      <c r="ET279" s="377" t="str">
        <f t="shared" si="139"/>
        <v xml:space="preserve">    </v>
      </c>
      <c r="EU279" s="377" t="str">
        <f t="shared" si="140"/>
        <v/>
      </c>
      <c r="EV279" s="377" t="str">
        <f t="shared" si="141"/>
        <v xml:space="preserve">274   </v>
      </c>
      <c r="EW279" s="378" t="str">
        <f>IF($H279 = "", "",
IF(OR($H279 = Lists_and_controls!$AO$9, $H279 = Lists_and_controls!$AO$11, $H279 = Lists_and_controls!$AO$14, $H279 = Lists_and_controls!$AO$16), MAX(Day_30),
IF(OR($H279 = Lists_and_controls!$AO$6, $H279 = Lists_and_controls!$AO$8, $H279 = Lists_and_controls!$AO$10, $H279 = Lists_and_controls!$AO$12, $H279 = Lists_and_controls!$AO$13, $H279 = Lists_and_controls!$AO$15, $H279 = Lists_and_controls!$AO$17), MAX(Day_31),
IF($H279 = Lists_and_controls!$AO$7, IF(INDEX(Leap_Year_YN, MATCH($G279, Year_2, 0)) = 1, MAX(Day_Feb_LY), MAX(Day_Feb) )))))</f>
        <v/>
      </c>
      <c r="EX279" s="377" t="str">
        <f t="shared" si="142"/>
        <v xml:space="preserve">  </v>
      </c>
      <c r="EY279" s="378"/>
    </row>
    <row r="280" spans="1:155" s="321" customFormat="1" ht="14" hidden="1" x14ac:dyDescent="0.3">
      <c r="A280" s="367">
        <v>275</v>
      </c>
      <c r="B280" s="368"/>
      <c r="C280" s="368"/>
      <c r="D280" s="368"/>
      <c r="E280" s="368"/>
      <c r="F280" s="368"/>
      <c r="G280" s="368"/>
      <c r="H280" s="368"/>
      <c r="I280" s="368"/>
      <c r="J280" s="369" t="str">
        <f t="shared" si="119"/>
        <v/>
      </c>
      <c r="K280" s="370" t="str">
        <f t="shared" si="120"/>
        <v/>
      </c>
      <c r="L280" s="368"/>
      <c r="M280" s="368"/>
      <c r="N280" s="368"/>
      <c r="O280" s="368"/>
      <c r="P280" s="368"/>
      <c r="Q280" s="368"/>
      <c r="R280" s="368"/>
      <c r="S280" s="371" t="str">
        <f t="shared" si="132"/>
        <v/>
      </c>
      <c r="T280" s="368"/>
      <c r="U280" s="368"/>
      <c r="V280" s="372"/>
      <c r="W280" s="372"/>
      <c r="X280" s="368"/>
      <c r="Y280" s="372"/>
      <c r="Z280" s="368"/>
      <c r="AA280" s="368"/>
      <c r="AB280" s="368"/>
      <c r="AC280" s="368"/>
      <c r="AD280" s="368"/>
      <c r="AE280" s="368"/>
      <c r="AF280" s="368"/>
      <c r="AG280" s="368"/>
      <c r="AH280" s="368"/>
      <c r="AI280" s="368"/>
      <c r="AJ280" s="368"/>
      <c r="AK280" s="373"/>
      <c r="AL280" s="368"/>
      <c r="AM280" s="373"/>
      <c r="AN280" s="373"/>
      <c r="AO280" s="373"/>
      <c r="AP280" s="373"/>
      <c r="AQ280" s="373"/>
      <c r="AR280" s="373"/>
      <c r="AS280" s="373"/>
      <c r="AT280" s="373"/>
      <c r="AU280" s="373"/>
      <c r="AV280" s="373"/>
      <c r="AW280" s="373"/>
      <c r="AX280" s="373"/>
      <c r="AY280" s="373"/>
      <c r="AZ280" s="373"/>
      <c r="BA280" s="373"/>
      <c r="BB280" s="373"/>
      <c r="BC280" s="374">
        <f t="shared" si="133"/>
        <v>0</v>
      </c>
      <c r="BD280" s="373"/>
      <c r="BE280" s="373"/>
      <c r="BF280" s="373"/>
      <c r="BG280" s="373"/>
      <c r="BH280" s="373"/>
      <c r="BI280" s="373"/>
      <c r="BJ280" s="373"/>
      <c r="BK280" s="373"/>
      <c r="BL280" s="373"/>
      <c r="BM280" s="373"/>
      <c r="BN280" s="373"/>
      <c r="BO280" s="373"/>
      <c r="BP280" s="373"/>
      <c r="BQ280" s="373"/>
      <c r="BR280" s="373"/>
      <c r="BS280" s="374">
        <f t="shared" si="121"/>
        <v>0</v>
      </c>
      <c r="BT280" s="374">
        <f t="shared" si="118"/>
        <v>0</v>
      </c>
      <c r="BU280" s="374">
        <f t="shared" si="118"/>
        <v>0</v>
      </c>
      <c r="BV280" s="374">
        <f t="shared" si="118"/>
        <v>0</v>
      </c>
      <c r="BW280" s="374">
        <f t="shared" si="118"/>
        <v>0</v>
      </c>
      <c r="BX280" s="374">
        <f t="shared" si="118"/>
        <v>0</v>
      </c>
      <c r="BY280" s="374">
        <f t="shared" si="118"/>
        <v>0</v>
      </c>
      <c r="BZ280" s="374">
        <f t="shared" si="144"/>
        <v>0</v>
      </c>
      <c r="CA280" s="374">
        <f t="shared" si="144"/>
        <v>0</v>
      </c>
      <c r="CB280" s="374">
        <f t="shared" si="144"/>
        <v>0</v>
      </c>
      <c r="CC280" s="374">
        <f t="shared" si="144"/>
        <v>0</v>
      </c>
      <c r="CD280" s="374">
        <f t="shared" si="144"/>
        <v>0</v>
      </c>
      <c r="CE280" s="374">
        <f t="shared" si="116"/>
        <v>0</v>
      </c>
      <c r="CF280" s="374">
        <f t="shared" si="116"/>
        <v>0</v>
      </c>
      <c r="CG280" s="374">
        <f t="shared" si="115"/>
        <v>0</v>
      </c>
      <c r="CH280" s="374">
        <f t="shared" si="115"/>
        <v>0</v>
      </c>
      <c r="CI280" s="374">
        <f t="shared" si="115"/>
        <v>0</v>
      </c>
      <c r="CJ280" s="368"/>
      <c r="CK280" s="368"/>
      <c r="CL280" s="373"/>
      <c r="CM280" s="375"/>
      <c r="CN280" s="371" t="s">
        <v>176</v>
      </c>
      <c r="CO280" s="373"/>
      <c r="CP280" s="373"/>
      <c r="CQ280" s="374">
        <f t="shared" si="122"/>
        <v>0</v>
      </c>
      <c r="CR280" s="373"/>
      <c r="CS280" s="373"/>
      <c r="CT280" s="374">
        <f t="shared" si="123"/>
        <v>0</v>
      </c>
      <c r="CU280" s="375"/>
      <c r="CV280" s="368"/>
      <c r="CW280" s="368"/>
      <c r="CX280" s="368"/>
      <c r="CY280" s="368"/>
      <c r="CZ280" s="368"/>
      <c r="DA280" s="368"/>
      <c r="DB280" s="368"/>
      <c r="DC280" s="368"/>
      <c r="DD280" s="368"/>
      <c r="DE280" s="368"/>
      <c r="DF280" s="368"/>
      <c r="DG280" s="375"/>
      <c r="DH280" s="371" t="s">
        <v>176</v>
      </c>
      <c r="DI280" s="373"/>
      <c r="DJ280" s="373"/>
      <c r="DK280" s="374">
        <f t="shared" si="143"/>
        <v>0</v>
      </c>
      <c r="DL280" s="373"/>
      <c r="DM280" s="373"/>
      <c r="DN280" s="374">
        <f t="shared" si="124"/>
        <v>0</v>
      </c>
      <c r="DO280" s="368"/>
      <c r="DP280" s="371" t="str">
        <f t="shared" si="134"/>
        <v/>
      </c>
      <c r="DQ280" s="374">
        <f t="shared" si="135"/>
        <v>0</v>
      </c>
      <c r="DR280" s="374">
        <f t="shared" si="125"/>
        <v>0</v>
      </c>
      <c r="DS280" s="374">
        <f t="shared" si="126"/>
        <v>0</v>
      </c>
      <c r="DT280" s="374">
        <f t="shared" si="136"/>
        <v>0</v>
      </c>
      <c r="DU280" s="374">
        <f t="shared" si="137"/>
        <v>0</v>
      </c>
      <c r="DV280" s="374">
        <f>Deduct_dependent * COUNTIFS(Part_8!$A:$A, $EV280)</f>
        <v>0</v>
      </c>
      <c r="DW280" s="374">
        <f t="shared" si="127"/>
        <v>0</v>
      </c>
      <c r="DX280" s="374">
        <f t="shared" si="128"/>
        <v>0</v>
      </c>
      <c r="DY280" s="374">
        <f t="shared" si="129"/>
        <v>0</v>
      </c>
      <c r="DZ280" s="374">
        <f t="shared" si="130"/>
        <v>0</v>
      </c>
      <c r="EA280" s="373"/>
      <c r="EB280" s="373"/>
      <c r="EC280" s="373"/>
      <c r="ED280" s="374" t="str">
        <f t="shared" si="138"/>
        <v/>
      </c>
      <c r="EE280" s="374"/>
      <c r="EF280" s="374" t="str">
        <f>IF(AND($AN280 = "", $AO280 = "", $AP280 = "", $AQ280 = "", $AR280 = "", $AS280 = "", $AT280 = "", $AU280 = "", $AV280 = "", $AW280 = "", $AX280 = "", $AY280 = "", $AZ280 = "", $BA280 = "", $BB280 = "",
$BD280= "", $BE280 = "", $BF280 = "", $BG280 = "", $BH280 = "", $BI280 = "", $BJ280 = "", $BK280 = "", $BL280 = "", $BM280 = "", $BN280 = "", $BO280 = "", $BP280 = "", $BQ280 = "", $BR280 = ""), "",
IF($DZ280 &lt;= Claim_for_Reimbursement_CAT!$F$24, Claim_for_Reimbursement_CAT!$H$24,
IF(AND($DZ280 &gt;= Claim_for_Reimbursement_CAT!$D$25, $DZ280 &lt;= Claim_for_Reimbursement_CAT!$F$25), Claim_for_Reimbursement_CAT!$H$25,
IF(AND($DZ280 &gt;= Claim_for_Reimbursement_CAT!$D$26, $DZ280 &lt;= Claim_for_Reimbursement_CAT!$F$26), Claim_for_Reimbursement_CAT!$H$26,
IF(AND($DZ280 &gt;= Claim_for_Reimbursement_CAT!$D$27, $DZ280 &lt;= Claim_for_Reimbursement_CAT!$F$27), Claim_for_Reimbursement_CAT!$H$27,
IF(AND($DZ280 &gt;= Claim_for_Reimbursement_CAT!$D$28, $DZ280 &lt;= Claim_for_Reimbursement_CAT!$F$28), Claim_for_Reimbursement_CAT!$H$28,
IF(AND($DZ280 &gt;= Claim_for_Reimbursement_CAT!$D$29, $DZ280 &lt;= Claim_for_Reimbursement_CAT!$F$29), Claim_for_Reimbursement_CAT!$H$29,
IF(AND($DZ280 &gt;= Claim_for_Reimbursement_CAT!$D$30, $DZ280 &lt;= Claim_for_Reimbursement_CAT!$F$30), Claim_for_Reimbursement_CAT!$H$30,
IF(AND($DZ280 &gt;= Claim_for_Reimbursement_CAT!$D$31, $DZ280 &lt;= Claim_for_Reimbursement_CAT!$F$31), Claim_for_Reimbursement_CAT!$H$31,
IF(AND($DZ280 &gt;= Claim_for_Reimbursement_CAT!$D$32, $DZ280 &lt;= Claim_for_Reimbursement_CAT!$F$32), Claim_for_Reimbursement_CAT!$H$32,
IF(AND($DZ280 &gt;= Claim_for_Reimbursement_CAT!$D$33, $DZ280 &lt;= Claim_for_Reimbursement_CAT!$F$33), Claim_for_Reimbursement_CAT!$H$33,
IF(AND($DZ280 &gt;= Claim_for_Reimbursement_CAT!$D$34, $DZ280 &lt;= Claim_for_Reimbursement_CAT!$F$34), Claim_for_Reimbursement_CAT!$H$34, Claim_for_Reimbursement_CAT!$H$35))))))))))))</f>
        <v/>
      </c>
      <c r="EG280" s="373"/>
      <c r="EH280" s="373"/>
      <c r="EI280" s="373"/>
      <c r="EJ280" s="373"/>
      <c r="EK280" s="373"/>
      <c r="EL280" s="368"/>
      <c r="EM280" s="373"/>
      <c r="EN280" s="373"/>
      <c r="ES280" s="376" t="str">
        <f t="shared" si="131"/>
        <v/>
      </c>
      <c r="ET280" s="377" t="str">
        <f t="shared" si="139"/>
        <v xml:space="preserve">    </v>
      </c>
      <c r="EU280" s="377" t="str">
        <f t="shared" si="140"/>
        <v/>
      </c>
      <c r="EV280" s="377" t="str">
        <f t="shared" si="141"/>
        <v xml:space="preserve">275   </v>
      </c>
      <c r="EW280" s="378" t="str">
        <f>IF($H280 = "", "",
IF(OR($H280 = Lists_and_controls!$AO$9, $H280 = Lists_and_controls!$AO$11, $H280 = Lists_and_controls!$AO$14, $H280 = Lists_and_controls!$AO$16), MAX(Day_30),
IF(OR($H280 = Lists_and_controls!$AO$6, $H280 = Lists_and_controls!$AO$8, $H280 = Lists_and_controls!$AO$10, $H280 = Lists_and_controls!$AO$12, $H280 = Lists_and_controls!$AO$13, $H280 = Lists_and_controls!$AO$15, $H280 = Lists_and_controls!$AO$17), MAX(Day_31),
IF($H280 = Lists_and_controls!$AO$7, IF(INDEX(Leap_Year_YN, MATCH($G280, Year_2, 0)) = 1, MAX(Day_Feb_LY), MAX(Day_Feb) )))))</f>
        <v/>
      </c>
      <c r="EX280" s="377" t="str">
        <f t="shared" si="142"/>
        <v xml:space="preserve">  </v>
      </c>
      <c r="EY280" s="378"/>
    </row>
    <row r="281" spans="1:155" s="321" customFormat="1" ht="14" hidden="1" x14ac:dyDescent="0.3">
      <c r="A281" s="367">
        <v>276</v>
      </c>
      <c r="B281" s="368"/>
      <c r="C281" s="368"/>
      <c r="D281" s="368"/>
      <c r="E281" s="368"/>
      <c r="F281" s="368"/>
      <c r="G281" s="368"/>
      <c r="H281" s="368"/>
      <c r="I281" s="368"/>
      <c r="J281" s="369" t="str">
        <f t="shared" si="119"/>
        <v/>
      </c>
      <c r="K281" s="370" t="str">
        <f t="shared" si="120"/>
        <v/>
      </c>
      <c r="L281" s="368"/>
      <c r="M281" s="368"/>
      <c r="N281" s="368"/>
      <c r="O281" s="368"/>
      <c r="P281" s="368"/>
      <c r="Q281" s="368"/>
      <c r="R281" s="368"/>
      <c r="S281" s="371" t="str">
        <f t="shared" si="132"/>
        <v/>
      </c>
      <c r="T281" s="368"/>
      <c r="U281" s="368"/>
      <c r="V281" s="372"/>
      <c r="W281" s="372"/>
      <c r="X281" s="368"/>
      <c r="Y281" s="372"/>
      <c r="Z281" s="368"/>
      <c r="AA281" s="368"/>
      <c r="AB281" s="368"/>
      <c r="AC281" s="368"/>
      <c r="AD281" s="368"/>
      <c r="AE281" s="368"/>
      <c r="AF281" s="368"/>
      <c r="AG281" s="368"/>
      <c r="AH281" s="368"/>
      <c r="AI281" s="368"/>
      <c r="AJ281" s="368"/>
      <c r="AK281" s="373"/>
      <c r="AL281" s="368"/>
      <c r="AM281" s="373"/>
      <c r="AN281" s="373"/>
      <c r="AO281" s="373"/>
      <c r="AP281" s="373"/>
      <c r="AQ281" s="373"/>
      <c r="AR281" s="373"/>
      <c r="AS281" s="373"/>
      <c r="AT281" s="373"/>
      <c r="AU281" s="373"/>
      <c r="AV281" s="373"/>
      <c r="AW281" s="373"/>
      <c r="AX281" s="373"/>
      <c r="AY281" s="373"/>
      <c r="AZ281" s="373"/>
      <c r="BA281" s="373"/>
      <c r="BB281" s="373"/>
      <c r="BC281" s="374">
        <f t="shared" si="133"/>
        <v>0</v>
      </c>
      <c r="BD281" s="373"/>
      <c r="BE281" s="373"/>
      <c r="BF281" s="373"/>
      <c r="BG281" s="373"/>
      <c r="BH281" s="373"/>
      <c r="BI281" s="373"/>
      <c r="BJ281" s="373"/>
      <c r="BK281" s="373"/>
      <c r="BL281" s="373"/>
      <c r="BM281" s="373"/>
      <c r="BN281" s="373"/>
      <c r="BO281" s="373"/>
      <c r="BP281" s="373"/>
      <c r="BQ281" s="373"/>
      <c r="BR281" s="373"/>
      <c r="BS281" s="374">
        <f t="shared" si="121"/>
        <v>0</v>
      </c>
      <c r="BT281" s="374">
        <f t="shared" si="118"/>
        <v>0</v>
      </c>
      <c r="BU281" s="374">
        <f t="shared" si="118"/>
        <v>0</v>
      </c>
      <c r="BV281" s="374">
        <f t="shared" si="118"/>
        <v>0</v>
      </c>
      <c r="BW281" s="374">
        <f t="shared" si="118"/>
        <v>0</v>
      </c>
      <c r="BX281" s="374">
        <f t="shared" si="118"/>
        <v>0</v>
      </c>
      <c r="BY281" s="374">
        <f t="shared" si="118"/>
        <v>0</v>
      </c>
      <c r="BZ281" s="374">
        <f t="shared" si="144"/>
        <v>0</v>
      </c>
      <c r="CA281" s="374">
        <f t="shared" si="144"/>
        <v>0</v>
      </c>
      <c r="CB281" s="374">
        <f t="shared" si="144"/>
        <v>0</v>
      </c>
      <c r="CC281" s="374">
        <f t="shared" si="144"/>
        <v>0</v>
      </c>
      <c r="CD281" s="374">
        <f t="shared" si="144"/>
        <v>0</v>
      </c>
      <c r="CE281" s="374">
        <f t="shared" si="116"/>
        <v>0</v>
      </c>
      <c r="CF281" s="374">
        <f t="shared" si="116"/>
        <v>0</v>
      </c>
      <c r="CG281" s="374">
        <f t="shared" si="115"/>
        <v>0</v>
      </c>
      <c r="CH281" s="374">
        <f t="shared" si="115"/>
        <v>0</v>
      </c>
      <c r="CI281" s="374">
        <f t="shared" si="115"/>
        <v>0</v>
      </c>
      <c r="CJ281" s="368"/>
      <c r="CK281" s="368"/>
      <c r="CL281" s="373"/>
      <c r="CM281" s="375"/>
      <c r="CN281" s="371" t="s">
        <v>176</v>
      </c>
      <c r="CO281" s="373"/>
      <c r="CP281" s="373"/>
      <c r="CQ281" s="374">
        <f t="shared" si="122"/>
        <v>0</v>
      </c>
      <c r="CR281" s="373"/>
      <c r="CS281" s="373"/>
      <c r="CT281" s="374">
        <f t="shared" si="123"/>
        <v>0</v>
      </c>
      <c r="CU281" s="375"/>
      <c r="CV281" s="368"/>
      <c r="CW281" s="368"/>
      <c r="CX281" s="368"/>
      <c r="CY281" s="368"/>
      <c r="CZ281" s="368"/>
      <c r="DA281" s="368"/>
      <c r="DB281" s="368"/>
      <c r="DC281" s="368"/>
      <c r="DD281" s="368"/>
      <c r="DE281" s="368"/>
      <c r="DF281" s="368"/>
      <c r="DG281" s="375"/>
      <c r="DH281" s="371" t="s">
        <v>176</v>
      </c>
      <c r="DI281" s="373"/>
      <c r="DJ281" s="373"/>
      <c r="DK281" s="374">
        <f t="shared" si="143"/>
        <v>0</v>
      </c>
      <c r="DL281" s="373"/>
      <c r="DM281" s="373"/>
      <c r="DN281" s="374">
        <f t="shared" si="124"/>
        <v>0</v>
      </c>
      <c r="DO281" s="368"/>
      <c r="DP281" s="371" t="str">
        <f t="shared" si="134"/>
        <v/>
      </c>
      <c r="DQ281" s="374">
        <f t="shared" si="135"/>
        <v>0</v>
      </c>
      <c r="DR281" s="374">
        <f t="shared" si="125"/>
        <v>0</v>
      </c>
      <c r="DS281" s="374">
        <f t="shared" si="126"/>
        <v>0</v>
      </c>
      <c r="DT281" s="374">
        <f t="shared" si="136"/>
        <v>0</v>
      </c>
      <c r="DU281" s="374">
        <f t="shared" si="137"/>
        <v>0</v>
      </c>
      <c r="DV281" s="374">
        <f>Deduct_dependent * COUNTIFS(Part_8!$A:$A, $EV281)</f>
        <v>0</v>
      </c>
      <c r="DW281" s="374">
        <f t="shared" si="127"/>
        <v>0</v>
      </c>
      <c r="DX281" s="374">
        <f t="shared" si="128"/>
        <v>0</v>
      </c>
      <c r="DY281" s="374">
        <f t="shared" si="129"/>
        <v>0</v>
      </c>
      <c r="DZ281" s="374">
        <f t="shared" si="130"/>
        <v>0</v>
      </c>
      <c r="EA281" s="373"/>
      <c r="EB281" s="373"/>
      <c r="EC281" s="373"/>
      <c r="ED281" s="374" t="str">
        <f t="shared" si="138"/>
        <v/>
      </c>
      <c r="EE281" s="374"/>
      <c r="EF281" s="374" t="str">
        <f>IF(AND($AN281 = "", $AO281 = "", $AP281 = "", $AQ281 = "", $AR281 = "", $AS281 = "", $AT281 = "", $AU281 = "", $AV281 = "", $AW281 = "", $AX281 = "", $AY281 = "", $AZ281 = "", $BA281 = "", $BB281 = "",
$BD281= "", $BE281 = "", $BF281 = "", $BG281 = "", $BH281 = "", $BI281 = "", $BJ281 = "", $BK281 = "", $BL281 = "", $BM281 = "", $BN281 = "", $BO281 = "", $BP281 = "", $BQ281 = "", $BR281 = ""), "",
IF($DZ281 &lt;= Claim_for_Reimbursement_CAT!$F$24, Claim_for_Reimbursement_CAT!$H$24,
IF(AND($DZ281 &gt;= Claim_for_Reimbursement_CAT!$D$25, $DZ281 &lt;= Claim_for_Reimbursement_CAT!$F$25), Claim_for_Reimbursement_CAT!$H$25,
IF(AND($DZ281 &gt;= Claim_for_Reimbursement_CAT!$D$26, $DZ281 &lt;= Claim_for_Reimbursement_CAT!$F$26), Claim_for_Reimbursement_CAT!$H$26,
IF(AND($DZ281 &gt;= Claim_for_Reimbursement_CAT!$D$27, $DZ281 &lt;= Claim_for_Reimbursement_CAT!$F$27), Claim_for_Reimbursement_CAT!$H$27,
IF(AND($DZ281 &gt;= Claim_for_Reimbursement_CAT!$D$28, $DZ281 &lt;= Claim_for_Reimbursement_CAT!$F$28), Claim_for_Reimbursement_CAT!$H$28,
IF(AND($DZ281 &gt;= Claim_for_Reimbursement_CAT!$D$29, $DZ281 &lt;= Claim_for_Reimbursement_CAT!$F$29), Claim_for_Reimbursement_CAT!$H$29,
IF(AND($DZ281 &gt;= Claim_for_Reimbursement_CAT!$D$30, $DZ281 &lt;= Claim_for_Reimbursement_CAT!$F$30), Claim_for_Reimbursement_CAT!$H$30,
IF(AND($DZ281 &gt;= Claim_for_Reimbursement_CAT!$D$31, $DZ281 &lt;= Claim_for_Reimbursement_CAT!$F$31), Claim_for_Reimbursement_CAT!$H$31,
IF(AND($DZ281 &gt;= Claim_for_Reimbursement_CAT!$D$32, $DZ281 &lt;= Claim_for_Reimbursement_CAT!$F$32), Claim_for_Reimbursement_CAT!$H$32,
IF(AND($DZ281 &gt;= Claim_for_Reimbursement_CAT!$D$33, $DZ281 &lt;= Claim_for_Reimbursement_CAT!$F$33), Claim_for_Reimbursement_CAT!$H$33,
IF(AND($DZ281 &gt;= Claim_for_Reimbursement_CAT!$D$34, $DZ281 &lt;= Claim_for_Reimbursement_CAT!$F$34), Claim_for_Reimbursement_CAT!$H$34, Claim_for_Reimbursement_CAT!$H$35))))))))))))</f>
        <v/>
      </c>
      <c r="EG281" s="373"/>
      <c r="EH281" s="373"/>
      <c r="EI281" s="373"/>
      <c r="EJ281" s="373"/>
      <c r="EK281" s="373"/>
      <c r="EL281" s="368"/>
      <c r="EM281" s="373"/>
      <c r="EN281" s="373"/>
      <c r="ES281" s="376" t="str">
        <f t="shared" si="131"/>
        <v/>
      </c>
      <c r="ET281" s="377" t="str">
        <f t="shared" si="139"/>
        <v xml:space="preserve">    </v>
      </c>
      <c r="EU281" s="377" t="str">
        <f t="shared" si="140"/>
        <v/>
      </c>
      <c r="EV281" s="377" t="str">
        <f t="shared" si="141"/>
        <v xml:space="preserve">276   </v>
      </c>
      <c r="EW281" s="378" t="str">
        <f>IF($H281 = "", "",
IF(OR($H281 = Lists_and_controls!$AO$9, $H281 = Lists_and_controls!$AO$11, $H281 = Lists_and_controls!$AO$14, $H281 = Lists_and_controls!$AO$16), MAX(Day_30),
IF(OR($H281 = Lists_and_controls!$AO$6, $H281 = Lists_and_controls!$AO$8, $H281 = Lists_and_controls!$AO$10, $H281 = Lists_and_controls!$AO$12, $H281 = Lists_and_controls!$AO$13, $H281 = Lists_and_controls!$AO$15, $H281 = Lists_and_controls!$AO$17), MAX(Day_31),
IF($H281 = Lists_and_controls!$AO$7, IF(INDEX(Leap_Year_YN, MATCH($G281, Year_2, 0)) = 1, MAX(Day_Feb_LY), MAX(Day_Feb) )))))</f>
        <v/>
      </c>
      <c r="EX281" s="377" t="str">
        <f t="shared" si="142"/>
        <v xml:space="preserve">  </v>
      </c>
      <c r="EY281" s="378"/>
    </row>
    <row r="282" spans="1:155" s="321" customFormat="1" ht="14" hidden="1" x14ac:dyDescent="0.3">
      <c r="A282" s="367">
        <v>277</v>
      </c>
      <c r="B282" s="368"/>
      <c r="C282" s="368"/>
      <c r="D282" s="368"/>
      <c r="E282" s="368"/>
      <c r="F282" s="368"/>
      <c r="G282" s="368"/>
      <c r="H282" s="368"/>
      <c r="I282" s="368"/>
      <c r="J282" s="369" t="str">
        <f t="shared" si="119"/>
        <v/>
      </c>
      <c r="K282" s="370" t="str">
        <f t="shared" si="120"/>
        <v/>
      </c>
      <c r="L282" s="368"/>
      <c r="M282" s="368"/>
      <c r="N282" s="368"/>
      <c r="O282" s="368"/>
      <c r="P282" s="368"/>
      <c r="Q282" s="368"/>
      <c r="R282" s="368"/>
      <c r="S282" s="371" t="str">
        <f t="shared" si="132"/>
        <v/>
      </c>
      <c r="T282" s="368"/>
      <c r="U282" s="368"/>
      <c r="V282" s="372"/>
      <c r="W282" s="372"/>
      <c r="X282" s="368"/>
      <c r="Y282" s="372"/>
      <c r="Z282" s="368"/>
      <c r="AA282" s="368"/>
      <c r="AB282" s="368"/>
      <c r="AC282" s="368"/>
      <c r="AD282" s="368"/>
      <c r="AE282" s="368"/>
      <c r="AF282" s="368"/>
      <c r="AG282" s="368"/>
      <c r="AH282" s="368"/>
      <c r="AI282" s="368"/>
      <c r="AJ282" s="368"/>
      <c r="AK282" s="373"/>
      <c r="AL282" s="368"/>
      <c r="AM282" s="373"/>
      <c r="AN282" s="373"/>
      <c r="AO282" s="373"/>
      <c r="AP282" s="373"/>
      <c r="AQ282" s="373"/>
      <c r="AR282" s="373"/>
      <c r="AS282" s="373"/>
      <c r="AT282" s="373"/>
      <c r="AU282" s="373"/>
      <c r="AV282" s="373"/>
      <c r="AW282" s="373"/>
      <c r="AX282" s="373"/>
      <c r="AY282" s="373"/>
      <c r="AZ282" s="373"/>
      <c r="BA282" s="373"/>
      <c r="BB282" s="373"/>
      <c r="BC282" s="374">
        <f t="shared" si="133"/>
        <v>0</v>
      </c>
      <c r="BD282" s="373"/>
      <c r="BE282" s="373"/>
      <c r="BF282" s="373"/>
      <c r="BG282" s="373"/>
      <c r="BH282" s="373"/>
      <c r="BI282" s="373"/>
      <c r="BJ282" s="373"/>
      <c r="BK282" s="373"/>
      <c r="BL282" s="373"/>
      <c r="BM282" s="373"/>
      <c r="BN282" s="373"/>
      <c r="BO282" s="373"/>
      <c r="BP282" s="373"/>
      <c r="BQ282" s="373"/>
      <c r="BR282" s="373"/>
      <c r="BS282" s="374">
        <f t="shared" si="121"/>
        <v>0</v>
      </c>
      <c r="BT282" s="374">
        <f t="shared" si="118"/>
        <v>0</v>
      </c>
      <c r="BU282" s="374">
        <f t="shared" si="118"/>
        <v>0</v>
      </c>
      <c r="BV282" s="374">
        <f t="shared" si="118"/>
        <v>0</v>
      </c>
      <c r="BW282" s="374">
        <f t="shared" si="118"/>
        <v>0</v>
      </c>
      <c r="BX282" s="374">
        <f t="shared" si="118"/>
        <v>0</v>
      </c>
      <c r="BY282" s="374">
        <f t="shared" si="118"/>
        <v>0</v>
      </c>
      <c r="BZ282" s="374">
        <f t="shared" si="144"/>
        <v>0</v>
      </c>
      <c r="CA282" s="374">
        <f t="shared" si="144"/>
        <v>0</v>
      </c>
      <c r="CB282" s="374">
        <f t="shared" si="144"/>
        <v>0</v>
      </c>
      <c r="CC282" s="374">
        <f t="shared" si="144"/>
        <v>0</v>
      </c>
      <c r="CD282" s="374">
        <f t="shared" si="144"/>
        <v>0</v>
      </c>
      <c r="CE282" s="374">
        <f t="shared" si="116"/>
        <v>0</v>
      </c>
      <c r="CF282" s="374">
        <f t="shared" si="116"/>
        <v>0</v>
      </c>
      <c r="CG282" s="374">
        <f t="shared" si="115"/>
        <v>0</v>
      </c>
      <c r="CH282" s="374">
        <f t="shared" si="115"/>
        <v>0</v>
      </c>
      <c r="CI282" s="374">
        <f t="shared" si="115"/>
        <v>0</v>
      </c>
      <c r="CJ282" s="368"/>
      <c r="CK282" s="368"/>
      <c r="CL282" s="373"/>
      <c r="CM282" s="375"/>
      <c r="CN282" s="371" t="s">
        <v>176</v>
      </c>
      <c r="CO282" s="373"/>
      <c r="CP282" s="373"/>
      <c r="CQ282" s="374">
        <f t="shared" si="122"/>
        <v>0</v>
      </c>
      <c r="CR282" s="373"/>
      <c r="CS282" s="373"/>
      <c r="CT282" s="374">
        <f t="shared" si="123"/>
        <v>0</v>
      </c>
      <c r="CU282" s="375"/>
      <c r="CV282" s="368"/>
      <c r="CW282" s="368"/>
      <c r="CX282" s="368"/>
      <c r="CY282" s="368"/>
      <c r="CZ282" s="368"/>
      <c r="DA282" s="368"/>
      <c r="DB282" s="368"/>
      <c r="DC282" s="368"/>
      <c r="DD282" s="368"/>
      <c r="DE282" s="368"/>
      <c r="DF282" s="368"/>
      <c r="DG282" s="375"/>
      <c r="DH282" s="371" t="s">
        <v>176</v>
      </c>
      <c r="DI282" s="373"/>
      <c r="DJ282" s="373"/>
      <c r="DK282" s="374">
        <f t="shared" si="143"/>
        <v>0</v>
      </c>
      <c r="DL282" s="373"/>
      <c r="DM282" s="373"/>
      <c r="DN282" s="374">
        <f t="shared" si="124"/>
        <v>0</v>
      </c>
      <c r="DO282" s="368"/>
      <c r="DP282" s="371" t="str">
        <f t="shared" si="134"/>
        <v/>
      </c>
      <c r="DQ282" s="374">
        <f t="shared" si="135"/>
        <v>0</v>
      </c>
      <c r="DR282" s="374">
        <f t="shared" si="125"/>
        <v>0</v>
      </c>
      <c r="DS282" s="374">
        <f t="shared" si="126"/>
        <v>0</v>
      </c>
      <c r="DT282" s="374">
        <f t="shared" si="136"/>
        <v>0</v>
      </c>
      <c r="DU282" s="374">
        <f t="shared" si="137"/>
        <v>0</v>
      </c>
      <c r="DV282" s="374">
        <f>Deduct_dependent * COUNTIFS(Part_8!$A:$A, $EV282)</f>
        <v>0</v>
      </c>
      <c r="DW282" s="374">
        <f t="shared" si="127"/>
        <v>0</v>
      </c>
      <c r="DX282" s="374">
        <f t="shared" si="128"/>
        <v>0</v>
      </c>
      <c r="DY282" s="374">
        <f t="shared" si="129"/>
        <v>0</v>
      </c>
      <c r="DZ282" s="374">
        <f t="shared" si="130"/>
        <v>0</v>
      </c>
      <c r="EA282" s="373"/>
      <c r="EB282" s="373"/>
      <c r="EC282" s="373"/>
      <c r="ED282" s="374" t="str">
        <f t="shared" si="138"/>
        <v/>
      </c>
      <c r="EE282" s="374"/>
      <c r="EF282" s="374" t="str">
        <f>IF(AND($AN282 = "", $AO282 = "", $AP282 = "", $AQ282 = "", $AR282 = "", $AS282 = "", $AT282 = "", $AU282 = "", $AV282 = "", $AW282 = "", $AX282 = "", $AY282 = "", $AZ282 = "", $BA282 = "", $BB282 = "",
$BD282= "", $BE282 = "", $BF282 = "", $BG282 = "", $BH282 = "", $BI282 = "", $BJ282 = "", $BK282 = "", $BL282 = "", $BM282 = "", $BN282 = "", $BO282 = "", $BP282 = "", $BQ282 = "", $BR282 = ""), "",
IF($DZ282 &lt;= Claim_for_Reimbursement_CAT!$F$24, Claim_for_Reimbursement_CAT!$H$24,
IF(AND($DZ282 &gt;= Claim_for_Reimbursement_CAT!$D$25, $DZ282 &lt;= Claim_for_Reimbursement_CAT!$F$25), Claim_for_Reimbursement_CAT!$H$25,
IF(AND($DZ282 &gt;= Claim_for_Reimbursement_CAT!$D$26, $DZ282 &lt;= Claim_for_Reimbursement_CAT!$F$26), Claim_for_Reimbursement_CAT!$H$26,
IF(AND($DZ282 &gt;= Claim_for_Reimbursement_CAT!$D$27, $DZ282 &lt;= Claim_for_Reimbursement_CAT!$F$27), Claim_for_Reimbursement_CAT!$H$27,
IF(AND($DZ282 &gt;= Claim_for_Reimbursement_CAT!$D$28, $DZ282 &lt;= Claim_for_Reimbursement_CAT!$F$28), Claim_for_Reimbursement_CAT!$H$28,
IF(AND($DZ282 &gt;= Claim_for_Reimbursement_CAT!$D$29, $DZ282 &lt;= Claim_for_Reimbursement_CAT!$F$29), Claim_for_Reimbursement_CAT!$H$29,
IF(AND($DZ282 &gt;= Claim_for_Reimbursement_CAT!$D$30, $DZ282 &lt;= Claim_for_Reimbursement_CAT!$F$30), Claim_for_Reimbursement_CAT!$H$30,
IF(AND($DZ282 &gt;= Claim_for_Reimbursement_CAT!$D$31, $DZ282 &lt;= Claim_for_Reimbursement_CAT!$F$31), Claim_for_Reimbursement_CAT!$H$31,
IF(AND($DZ282 &gt;= Claim_for_Reimbursement_CAT!$D$32, $DZ282 &lt;= Claim_for_Reimbursement_CAT!$F$32), Claim_for_Reimbursement_CAT!$H$32,
IF(AND($DZ282 &gt;= Claim_for_Reimbursement_CAT!$D$33, $DZ282 &lt;= Claim_for_Reimbursement_CAT!$F$33), Claim_for_Reimbursement_CAT!$H$33,
IF(AND($DZ282 &gt;= Claim_for_Reimbursement_CAT!$D$34, $DZ282 &lt;= Claim_for_Reimbursement_CAT!$F$34), Claim_for_Reimbursement_CAT!$H$34, Claim_for_Reimbursement_CAT!$H$35))))))))))))</f>
        <v/>
      </c>
      <c r="EG282" s="373"/>
      <c r="EH282" s="373"/>
      <c r="EI282" s="373"/>
      <c r="EJ282" s="373"/>
      <c r="EK282" s="373"/>
      <c r="EL282" s="368"/>
      <c r="EM282" s="373"/>
      <c r="EN282" s="373"/>
      <c r="ES282" s="376" t="str">
        <f t="shared" si="131"/>
        <v/>
      </c>
      <c r="ET282" s="377" t="str">
        <f t="shared" si="139"/>
        <v xml:space="preserve">    </v>
      </c>
      <c r="EU282" s="377" t="str">
        <f t="shared" si="140"/>
        <v/>
      </c>
      <c r="EV282" s="377" t="str">
        <f t="shared" si="141"/>
        <v xml:space="preserve">277   </v>
      </c>
      <c r="EW282" s="378" t="str">
        <f>IF($H282 = "", "",
IF(OR($H282 = Lists_and_controls!$AO$9, $H282 = Lists_and_controls!$AO$11, $H282 = Lists_and_controls!$AO$14, $H282 = Lists_and_controls!$AO$16), MAX(Day_30),
IF(OR($H282 = Lists_and_controls!$AO$6, $H282 = Lists_and_controls!$AO$8, $H282 = Lists_and_controls!$AO$10, $H282 = Lists_and_controls!$AO$12, $H282 = Lists_and_controls!$AO$13, $H282 = Lists_and_controls!$AO$15, $H282 = Lists_and_controls!$AO$17), MAX(Day_31),
IF($H282 = Lists_and_controls!$AO$7, IF(INDEX(Leap_Year_YN, MATCH($G282, Year_2, 0)) = 1, MAX(Day_Feb_LY), MAX(Day_Feb) )))))</f>
        <v/>
      </c>
      <c r="EX282" s="377" t="str">
        <f t="shared" si="142"/>
        <v xml:space="preserve">  </v>
      </c>
      <c r="EY282" s="378"/>
    </row>
    <row r="283" spans="1:155" s="321" customFormat="1" ht="14" hidden="1" x14ac:dyDescent="0.3">
      <c r="A283" s="367">
        <v>278</v>
      </c>
      <c r="B283" s="368"/>
      <c r="C283" s="368"/>
      <c r="D283" s="368"/>
      <c r="E283" s="368"/>
      <c r="F283" s="368"/>
      <c r="G283" s="368"/>
      <c r="H283" s="368"/>
      <c r="I283" s="368"/>
      <c r="J283" s="369" t="str">
        <f t="shared" si="119"/>
        <v/>
      </c>
      <c r="K283" s="370" t="str">
        <f t="shared" si="120"/>
        <v/>
      </c>
      <c r="L283" s="368"/>
      <c r="M283" s="368"/>
      <c r="N283" s="368"/>
      <c r="O283" s="368"/>
      <c r="P283" s="368"/>
      <c r="Q283" s="368"/>
      <c r="R283" s="368"/>
      <c r="S283" s="371" t="str">
        <f t="shared" si="132"/>
        <v/>
      </c>
      <c r="T283" s="368"/>
      <c r="U283" s="368"/>
      <c r="V283" s="372"/>
      <c r="W283" s="372"/>
      <c r="X283" s="368"/>
      <c r="Y283" s="372"/>
      <c r="Z283" s="368"/>
      <c r="AA283" s="368"/>
      <c r="AB283" s="368"/>
      <c r="AC283" s="368"/>
      <c r="AD283" s="368"/>
      <c r="AE283" s="368"/>
      <c r="AF283" s="368"/>
      <c r="AG283" s="368"/>
      <c r="AH283" s="368"/>
      <c r="AI283" s="368"/>
      <c r="AJ283" s="368"/>
      <c r="AK283" s="373"/>
      <c r="AL283" s="368"/>
      <c r="AM283" s="373"/>
      <c r="AN283" s="373"/>
      <c r="AO283" s="373"/>
      <c r="AP283" s="373"/>
      <c r="AQ283" s="373"/>
      <c r="AR283" s="373"/>
      <c r="AS283" s="373"/>
      <c r="AT283" s="373"/>
      <c r="AU283" s="373"/>
      <c r="AV283" s="373"/>
      <c r="AW283" s="373"/>
      <c r="AX283" s="373"/>
      <c r="AY283" s="373"/>
      <c r="AZ283" s="373"/>
      <c r="BA283" s="373"/>
      <c r="BB283" s="373"/>
      <c r="BC283" s="374">
        <f t="shared" si="133"/>
        <v>0</v>
      </c>
      <c r="BD283" s="373"/>
      <c r="BE283" s="373"/>
      <c r="BF283" s="373"/>
      <c r="BG283" s="373"/>
      <c r="BH283" s="373"/>
      <c r="BI283" s="373"/>
      <c r="BJ283" s="373"/>
      <c r="BK283" s="373"/>
      <c r="BL283" s="373"/>
      <c r="BM283" s="373"/>
      <c r="BN283" s="373"/>
      <c r="BO283" s="373"/>
      <c r="BP283" s="373"/>
      <c r="BQ283" s="373"/>
      <c r="BR283" s="373"/>
      <c r="BS283" s="374">
        <f t="shared" si="121"/>
        <v>0</v>
      </c>
      <c r="BT283" s="374">
        <f t="shared" si="118"/>
        <v>0</v>
      </c>
      <c r="BU283" s="374">
        <f t="shared" si="118"/>
        <v>0</v>
      </c>
      <c r="BV283" s="374">
        <f t="shared" si="118"/>
        <v>0</v>
      </c>
      <c r="BW283" s="374">
        <f t="shared" si="118"/>
        <v>0</v>
      </c>
      <c r="BX283" s="374">
        <f t="shared" si="118"/>
        <v>0</v>
      </c>
      <c r="BY283" s="374">
        <f t="shared" si="118"/>
        <v>0</v>
      </c>
      <c r="BZ283" s="374">
        <f t="shared" si="144"/>
        <v>0</v>
      </c>
      <c r="CA283" s="374">
        <f t="shared" si="144"/>
        <v>0</v>
      </c>
      <c r="CB283" s="374">
        <f t="shared" si="144"/>
        <v>0</v>
      </c>
      <c r="CC283" s="374">
        <f t="shared" si="144"/>
        <v>0</v>
      </c>
      <c r="CD283" s="374">
        <f t="shared" si="144"/>
        <v>0</v>
      </c>
      <c r="CE283" s="374">
        <f t="shared" si="116"/>
        <v>0</v>
      </c>
      <c r="CF283" s="374">
        <f t="shared" si="116"/>
        <v>0</v>
      </c>
      <c r="CG283" s="374">
        <f t="shared" si="115"/>
        <v>0</v>
      </c>
      <c r="CH283" s="374">
        <f t="shared" si="115"/>
        <v>0</v>
      </c>
      <c r="CI283" s="374">
        <f t="shared" si="115"/>
        <v>0</v>
      </c>
      <c r="CJ283" s="368"/>
      <c r="CK283" s="368"/>
      <c r="CL283" s="373"/>
      <c r="CM283" s="375"/>
      <c r="CN283" s="371" t="s">
        <v>176</v>
      </c>
      <c r="CO283" s="373"/>
      <c r="CP283" s="373"/>
      <c r="CQ283" s="374">
        <f t="shared" si="122"/>
        <v>0</v>
      </c>
      <c r="CR283" s="373"/>
      <c r="CS283" s="373"/>
      <c r="CT283" s="374">
        <f t="shared" si="123"/>
        <v>0</v>
      </c>
      <c r="CU283" s="375"/>
      <c r="CV283" s="368"/>
      <c r="CW283" s="368"/>
      <c r="CX283" s="368"/>
      <c r="CY283" s="368"/>
      <c r="CZ283" s="368"/>
      <c r="DA283" s="368"/>
      <c r="DB283" s="368"/>
      <c r="DC283" s="368"/>
      <c r="DD283" s="368"/>
      <c r="DE283" s="368"/>
      <c r="DF283" s="368"/>
      <c r="DG283" s="375"/>
      <c r="DH283" s="371" t="s">
        <v>176</v>
      </c>
      <c r="DI283" s="373"/>
      <c r="DJ283" s="373"/>
      <c r="DK283" s="374">
        <f t="shared" si="143"/>
        <v>0</v>
      </c>
      <c r="DL283" s="373"/>
      <c r="DM283" s="373"/>
      <c r="DN283" s="374">
        <f t="shared" si="124"/>
        <v>0</v>
      </c>
      <c r="DO283" s="368"/>
      <c r="DP283" s="371" t="str">
        <f t="shared" si="134"/>
        <v/>
      </c>
      <c r="DQ283" s="374">
        <f t="shared" si="135"/>
        <v>0</v>
      </c>
      <c r="DR283" s="374">
        <f t="shared" si="125"/>
        <v>0</v>
      </c>
      <c r="DS283" s="374">
        <f t="shared" si="126"/>
        <v>0</v>
      </c>
      <c r="DT283" s="374">
        <f t="shared" si="136"/>
        <v>0</v>
      </c>
      <c r="DU283" s="374">
        <f t="shared" si="137"/>
        <v>0</v>
      </c>
      <c r="DV283" s="374">
        <f>Deduct_dependent * COUNTIFS(Part_8!$A:$A, $EV283)</f>
        <v>0</v>
      </c>
      <c r="DW283" s="374">
        <f t="shared" si="127"/>
        <v>0</v>
      </c>
      <c r="DX283" s="374">
        <f t="shared" si="128"/>
        <v>0</v>
      </c>
      <c r="DY283" s="374">
        <f t="shared" si="129"/>
        <v>0</v>
      </c>
      <c r="DZ283" s="374">
        <f t="shared" si="130"/>
        <v>0</v>
      </c>
      <c r="EA283" s="373"/>
      <c r="EB283" s="373"/>
      <c r="EC283" s="373"/>
      <c r="ED283" s="374" t="str">
        <f t="shared" si="138"/>
        <v/>
      </c>
      <c r="EE283" s="374"/>
      <c r="EF283" s="374" t="str">
        <f>IF(AND($AN283 = "", $AO283 = "", $AP283 = "", $AQ283 = "", $AR283 = "", $AS283 = "", $AT283 = "", $AU283 = "", $AV283 = "", $AW283 = "", $AX283 = "", $AY283 = "", $AZ283 = "", $BA283 = "", $BB283 = "",
$BD283= "", $BE283 = "", $BF283 = "", $BG283 = "", $BH283 = "", $BI283 = "", $BJ283 = "", $BK283 = "", $BL283 = "", $BM283 = "", $BN283 = "", $BO283 = "", $BP283 = "", $BQ283 = "", $BR283 = ""), "",
IF($DZ283 &lt;= Claim_for_Reimbursement_CAT!$F$24, Claim_for_Reimbursement_CAT!$H$24,
IF(AND($DZ283 &gt;= Claim_for_Reimbursement_CAT!$D$25, $DZ283 &lt;= Claim_for_Reimbursement_CAT!$F$25), Claim_for_Reimbursement_CAT!$H$25,
IF(AND($DZ283 &gt;= Claim_for_Reimbursement_CAT!$D$26, $DZ283 &lt;= Claim_for_Reimbursement_CAT!$F$26), Claim_for_Reimbursement_CAT!$H$26,
IF(AND($DZ283 &gt;= Claim_for_Reimbursement_CAT!$D$27, $DZ283 &lt;= Claim_for_Reimbursement_CAT!$F$27), Claim_for_Reimbursement_CAT!$H$27,
IF(AND($DZ283 &gt;= Claim_for_Reimbursement_CAT!$D$28, $DZ283 &lt;= Claim_for_Reimbursement_CAT!$F$28), Claim_for_Reimbursement_CAT!$H$28,
IF(AND($DZ283 &gt;= Claim_for_Reimbursement_CAT!$D$29, $DZ283 &lt;= Claim_for_Reimbursement_CAT!$F$29), Claim_for_Reimbursement_CAT!$H$29,
IF(AND($DZ283 &gt;= Claim_for_Reimbursement_CAT!$D$30, $DZ283 &lt;= Claim_for_Reimbursement_CAT!$F$30), Claim_for_Reimbursement_CAT!$H$30,
IF(AND($DZ283 &gt;= Claim_for_Reimbursement_CAT!$D$31, $DZ283 &lt;= Claim_for_Reimbursement_CAT!$F$31), Claim_for_Reimbursement_CAT!$H$31,
IF(AND($DZ283 &gt;= Claim_for_Reimbursement_CAT!$D$32, $DZ283 &lt;= Claim_for_Reimbursement_CAT!$F$32), Claim_for_Reimbursement_CAT!$H$32,
IF(AND($DZ283 &gt;= Claim_for_Reimbursement_CAT!$D$33, $DZ283 &lt;= Claim_for_Reimbursement_CAT!$F$33), Claim_for_Reimbursement_CAT!$H$33,
IF(AND($DZ283 &gt;= Claim_for_Reimbursement_CAT!$D$34, $DZ283 &lt;= Claim_for_Reimbursement_CAT!$F$34), Claim_for_Reimbursement_CAT!$H$34, Claim_for_Reimbursement_CAT!$H$35))))))))))))</f>
        <v/>
      </c>
      <c r="EG283" s="373"/>
      <c r="EH283" s="373"/>
      <c r="EI283" s="373"/>
      <c r="EJ283" s="373"/>
      <c r="EK283" s="373"/>
      <c r="EL283" s="368"/>
      <c r="EM283" s="373"/>
      <c r="EN283" s="373"/>
      <c r="ES283" s="376" t="str">
        <f t="shared" si="131"/>
        <v/>
      </c>
      <c r="ET283" s="377" t="str">
        <f t="shared" si="139"/>
        <v xml:space="preserve">    </v>
      </c>
      <c r="EU283" s="377" t="str">
        <f t="shared" si="140"/>
        <v/>
      </c>
      <c r="EV283" s="377" t="str">
        <f t="shared" si="141"/>
        <v xml:space="preserve">278   </v>
      </c>
      <c r="EW283" s="378" t="str">
        <f>IF($H283 = "", "",
IF(OR($H283 = Lists_and_controls!$AO$9, $H283 = Lists_and_controls!$AO$11, $H283 = Lists_and_controls!$AO$14, $H283 = Lists_and_controls!$AO$16), MAX(Day_30),
IF(OR($H283 = Lists_and_controls!$AO$6, $H283 = Lists_and_controls!$AO$8, $H283 = Lists_and_controls!$AO$10, $H283 = Lists_and_controls!$AO$12, $H283 = Lists_and_controls!$AO$13, $H283 = Lists_and_controls!$AO$15, $H283 = Lists_and_controls!$AO$17), MAX(Day_31),
IF($H283 = Lists_and_controls!$AO$7, IF(INDEX(Leap_Year_YN, MATCH($G283, Year_2, 0)) = 1, MAX(Day_Feb_LY), MAX(Day_Feb) )))))</f>
        <v/>
      </c>
      <c r="EX283" s="377" t="str">
        <f t="shared" si="142"/>
        <v xml:space="preserve">  </v>
      </c>
      <c r="EY283" s="378"/>
    </row>
    <row r="284" spans="1:155" s="321" customFormat="1" ht="14" hidden="1" x14ac:dyDescent="0.3">
      <c r="A284" s="367">
        <v>279</v>
      </c>
      <c r="B284" s="368"/>
      <c r="C284" s="368"/>
      <c r="D284" s="368"/>
      <c r="E284" s="368"/>
      <c r="F284" s="368"/>
      <c r="G284" s="368"/>
      <c r="H284" s="368"/>
      <c r="I284" s="368"/>
      <c r="J284" s="369" t="str">
        <f t="shared" si="119"/>
        <v/>
      </c>
      <c r="K284" s="370" t="str">
        <f t="shared" si="120"/>
        <v/>
      </c>
      <c r="L284" s="368"/>
      <c r="M284" s="368"/>
      <c r="N284" s="368"/>
      <c r="O284" s="368"/>
      <c r="P284" s="368"/>
      <c r="Q284" s="368"/>
      <c r="R284" s="368"/>
      <c r="S284" s="371" t="str">
        <f t="shared" si="132"/>
        <v/>
      </c>
      <c r="T284" s="368"/>
      <c r="U284" s="368"/>
      <c r="V284" s="372"/>
      <c r="W284" s="372"/>
      <c r="X284" s="368"/>
      <c r="Y284" s="372"/>
      <c r="Z284" s="368"/>
      <c r="AA284" s="368"/>
      <c r="AB284" s="368"/>
      <c r="AC284" s="368"/>
      <c r="AD284" s="368"/>
      <c r="AE284" s="368"/>
      <c r="AF284" s="368"/>
      <c r="AG284" s="368"/>
      <c r="AH284" s="368"/>
      <c r="AI284" s="368"/>
      <c r="AJ284" s="368"/>
      <c r="AK284" s="373"/>
      <c r="AL284" s="368"/>
      <c r="AM284" s="373"/>
      <c r="AN284" s="373"/>
      <c r="AO284" s="373"/>
      <c r="AP284" s="373"/>
      <c r="AQ284" s="373"/>
      <c r="AR284" s="373"/>
      <c r="AS284" s="373"/>
      <c r="AT284" s="373"/>
      <c r="AU284" s="373"/>
      <c r="AV284" s="373"/>
      <c r="AW284" s="373"/>
      <c r="AX284" s="373"/>
      <c r="AY284" s="373"/>
      <c r="AZ284" s="373"/>
      <c r="BA284" s="373"/>
      <c r="BB284" s="373"/>
      <c r="BC284" s="374">
        <f t="shared" si="133"/>
        <v>0</v>
      </c>
      <c r="BD284" s="373"/>
      <c r="BE284" s="373"/>
      <c r="BF284" s="373"/>
      <c r="BG284" s="373"/>
      <c r="BH284" s="373"/>
      <c r="BI284" s="373"/>
      <c r="BJ284" s="373"/>
      <c r="BK284" s="373"/>
      <c r="BL284" s="373"/>
      <c r="BM284" s="373"/>
      <c r="BN284" s="373"/>
      <c r="BO284" s="373"/>
      <c r="BP284" s="373"/>
      <c r="BQ284" s="373"/>
      <c r="BR284" s="373"/>
      <c r="BS284" s="374">
        <f t="shared" si="121"/>
        <v>0</v>
      </c>
      <c r="BT284" s="374">
        <f t="shared" si="118"/>
        <v>0</v>
      </c>
      <c r="BU284" s="374">
        <f t="shared" si="118"/>
        <v>0</v>
      </c>
      <c r="BV284" s="374">
        <f t="shared" si="118"/>
        <v>0</v>
      </c>
      <c r="BW284" s="374">
        <f t="shared" si="118"/>
        <v>0</v>
      </c>
      <c r="BX284" s="374">
        <f t="shared" si="118"/>
        <v>0</v>
      </c>
      <c r="BY284" s="374">
        <f t="shared" si="118"/>
        <v>0</v>
      </c>
      <c r="BZ284" s="374">
        <f t="shared" si="144"/>
        <v>0</v>
      </c>
      <c r="CA284" s="374">
        <f t="shared" si="144"/>
        <v>0</v>
      </c>
      <c r="CB284" s="374">
        <f t="shared" si="144"/>
        <v>0</v>
      </c>
      <c r="CC284" s="374">
        <f t="shared" si="144"/>
        <v>0</v>
      </c>
      <c r="CD284" s="374">
        <f t="shared" si="144"/>
        <v>0</v>
      </c>
      <c r="CE284" s="374">
        <f t="shared" si="116"/>
        <v>0</v>
      </c>
      <c r="CF284" s="374">
        <f t="shared" si="116"/>
        <v>0</v>
      </c>
      <c r="CG284" s="374">
        <f t="shared" si="115"/>
        <v>0</v>
      </c>
      <c r="CH284" s="374">
        <f t="shared" si="115"/>
        <v>0</v>
      </c>
      <c r="CI284" s="374">
        <f t="shared" si="115"/>
        <v>0</v>
      </c>
      <c r="CJ284" s="368"/>
      <c r="CK284" s="368"/>
      <c r="CL284" s="373"/>
      <c r="CM284" s="375"/>
      <c r="CN284" s="371" t="s">
        <v>176</v>
      </c>
      <c r="CO284" s="373"/>
      <c r="CP284" s="373"/>
      <c r="CQ284" s="374">
        <f t="shared" si="122"/>
        <v>0</v>
      </c>
      <c r="CR284" s="373"/>
      <c r="CS284" s="373"/>
      <c r="CT284" s="374">
        <f t="shared" si="123"/>
        <v>0</v>
      </c>
      <c r="CU284" s="375"/>
      <c r="CV284" s="368"/>
      <c r="CW284" s="368"/>
      <c r="CX284" s="368"/>
      <c r="CY284" s="368"/>
      <c r="CZ284" s="368"/>
      <c r="DA284" s="368"/>
      <c r="DB284" s="368"/>
      <c r="DC284" s="368"/>
      <c r="DD284" s="368"/>
      <c r="DE284" s="368"/>
      <c r="DF284" s="368"/>
      <c r="DG284" s="375"/>
      <c r="DH284" s="371" t="s">
        <v>176</v>
      </c>
      <c r="DI284" s="373"/>
      <c r="DJ284" s="373"/>
      <c r="DK284" s="374">
        <f t="shared" si="143"/>
        <v>0</v>
      </c>
      <c r="DL284" s="373"/>
      <c r="DM284" s="373"/>
      <c r="DN284" s="374">
        <f t="shared" si="124"/>
        <v>0</v>
      </c>
      <c r="DO284" s="368"/>
      <c r="DP284" s="371" t="str">
        <f t="shared" si="134"/>
        <v/>
      </c>
      <c r="DQ284" s="374">
        <f t="shared" si="135"/>
        <v>0</v>
      </c>
      <c r="DR284" s="374">
        <f t="shared" si="125"/>
        <v>0</v>
      </c>
      <c r="DS284" s="374">
        <f t="shared" si="126"/>
        <v>0</v>
      </c>
      <c r="DT284" s="374">
        <f t="shared" si="136"/>
        <v>0</v>
      </c>
      <c r="DU284" s="374">
        <f t="shared" si="137"/>
        <v>0</v>
      </c>
      <c r="DV284" s="374">
        <f>Deduct_dependent * COUNTIFS(Part_8!$A:$A, $EV284)</f>
        <v>0</v>
      </c>
      <c r="DW284" s="374">
        <f t="shared" si="127"/>
        <v>0</v>
      </c>
      <c r="DX284" s="374">
        <f t="shared" si="128"/>
        <v>0</v>
      </c>
      <c r="DY284" s="374">
        <f t="shared" si="129"/>
        <v>0</v>
      </c>
      <c r="DZ284" s="374">
        <f t="shared" si="130"/>
        <v>0</v>
      </c>
      <c r="EA284" s="373"/>
      <c r="EB284" s="373"/>
      <c r="EC284" s="373"/>
      <c r="ED284" s="374" t="str">
        <f t="shared" si="138"/>
        <v/>
      </c>
      <c r="EE284" s="374"/>
      <c r="EF284" s="374" t="str">
        <f>IF(AND($AN284 = "", $AO284 = "", $AP284 = "", $AQ284 = "", $AR284 = "", $AS284 = "", $AT284 = "", $AU284 = "", $AV284 = "", $AW284 = "", $AX284 = "", $AY284 = "", $AZ284 = "", $BA284 = "", $BB284 = "",
$BD284= "", $BE284 = "", $BF284 = "", $BG284 = "", $BH284 = "", $BI284 = "", $BJ284 = "", $BK284 = "", $BL284 = "", $BM284 = "", $BN284 = "", $BO284 = "", $BP284 = "", $BQ284 = "", $BR284 = ""), "",
IF($DZ284 &lt;= Claim_for_Reimbursement_CAT!$F$24, Claim_for_Reimbursement_CAT!$H$24,
IF(AND($DZ284 &gt;= Claim_for_Reimbursement_CAT!$D$25, $DZ284 &lt;= Claim_for_Reimbursement_CAT!$F$25), Claim_for_Reimbursement_CAT!$H$25,
IF(AND($DZ284 &gt;= Claim_for_Reimbursement_CAT!$D$26, $DZ284 &lt;= Claim_for_Reimbursement_CAT!$F$26), Claim_for_Reimbursement_CAT!$H$26,
IF(AND($DZ284 &gt;= Claim_for_Reimbursement_CAT!$D$27, $DZ284 &lt;= Claim_for_Reimbursement_CAT!$F$27), Claim_for_Reimbursement_CAT!$H$27,
IF(AND($DZ284 &gt;= Claim_for_Reimbursement_CAT!$D$28, $DZ284 &lt;= Claim_for_Reimbursement_CAT!$F$28), Claim_for_Reimbursement_CAT!$H$28,
IF(AND($DZ284 &gt;= Claim_for_Reimbursement_CAT!$D$29, $DZ284 &lt;= Claim_for_Reimbursement_CAT!$F$29), Claim_for_Reimbursement_CAT!$H$29,
IF(AND($DZ284 &gt;= Claim_for_Reimbursement_CAT!$D$30, $DZ284 &lt;= Claim_for_Reimbursement_CAT!$F$30), Claim_for_Reimbursement_CAT!$H$30,
IF(AND($DZ284 &gt;= Claim_for_Reimbursement_CAT!$D$31, $DZ284 &lt;= Claim_for_Reimbursement_CAT!$F$31), Claim_for_Reimbursement_CAT!$H$31,
IF(AND($DZ284 &gt;= Claim_for_Reimbursement_CAT!$D$32, $DZ284 &lt;= Claim_for_Reimbursement_CAT!$F$32), Claim_for_Reimbursement_CAT!$H$32,
IF(AND($DZ284 &gt;= Claim_for_Reimbursement_CAT!$D$33, $DZ284 &lt;= Claim_for_Reimbursement_CAT!$F$33), Claim_for_Reimbursement_CAT!$H$33,
IF(AND($DZ284 &gt;= Claim_for_Reimbursement_CAT!$D$34, $DZ284 &lt;= Claim_for_Reimbursement_CAT!$F$34), Claim_for_Reimbursement_CAT!$H$34, Claim_for_Reimbursement_CAT!$H$35))))))))))))</f>
        <v/>
      </c>
      <c r="EG284" s="373"/>
      <c r="EH284" s="373"/>
      <c r="EI284" s="373"/>
      <c r="EJ284" s="373"/>
      <c r="EK284" s="373"/>
      <c r="EL284" s="368"/>
      <c r="EM284" s="373"/>
      <c r="EN284" s="373"/>
      <c r="ES284" s="376" t="str">
        <f t="shared" si="131"/>
        <v/>
      </c>
      <c r="ET284" s="377" t="str">
        <f t="shared" si="139"/>
        <v xml:space="preserve">    </v>
      </c>
      <c r="EU284" s="377" t="str">
        <f t="shared" si="140"/>
        <v/>
      </c>
      <c r="EV284" s="377" t="str">
        <f t="shared" si="141"/>
        <v xml:space="preserve">279   </v>
      </c>
      <c r="EW284" s="378" t="str">
        <f>IF($H284 = "", "",
IF(OR($H284 = Lists_and_controls!$AO$9, $H284 = Lists_and_controls!$AO$11, $H284 = Lists_and_controls!$AO$14, $H284 = Lists_and_controls!$AO$16), MAX(Day_30),
IF(OR($H284 = Lists_and_controls!$AO$6, $H284 = Lists_and_controls!$AO$8, $H284 = Lists_and_controls!$AO$10, $H284 = Lists_and_controls!$AO$12, $H284 = Lists_and_controls!$AO$13, $H284 = Lists_and_controls!$AO$15, $H284 = Lists_and_controls!$AO$17), MAX(Day_31),
IF($H284 = Lists_and_controls!$AO$7, IF(INDEX(Leap_Year_YN, MATCH($G284, Year_2, 0)) = 1, MAX(Day_Feb_LY), MAX(Day_Feb) )))))</f>
        <v/>
      </c>
      <c r="EX284" s="377" t="str">
        <f t="shared" si="142"/>
        <v xml:space="preserve">  </v>
      </c>
      <c r="EY284" s="378"/>
    </row>
    <row r="285" spans="1:155" s="321" customFormat="1" ht="14" hidden="1" x14ac:dyDescent="0.3">
      <c r="A285" s="367">
        <v>280</v>
      </c>
      <c r="B285" s="368"/>
      <c r="C285" s="368"/>
      <c r="D285" s="368"/>
      <c r="E285" s="368"/>
      <c r="F285" s="368"/>
      <c r="G285" s="368"/>
      <c r="H285" s="368"/>
      <c r="I285" s="368"/>
      <c r="J285" s="369" t="str">
        <f t="shared" si="119"/>
        <v/>
      </c>
      <c r="K285" s="370" t="str">
        <f t="shared" si="120"/>
        <v/>
      </c>
      <c r="L285" s="368"/>
      <c r="M285" s="368"/>
      <c r="N285" s="368"/>
      <c r="O285" s="368"/>
      <c r="P285" s="368"/>
      <c r="Q285" s="368"/>
      <c r="R285" s="368"/>
      <c r="S285" s="371" t="str">
        <f t="shared" si="132"/>
        <v/>
      </c>
      <c r="T285" s="368"/>
      <c r="U285" s="368"/>
      <c r="V285" s="372"/>
      <c r="W285" s="372"/>
      <c r="X285" s="368"/>
      <c r="Y285" s="372"/>
      <c r="Z285" s="368"/>
      <c r="AA285" s="368"/>
      <c r="AB285" s="368"/>
      <c r="AC285" s="368"/>
      <c r="AD285" s="368"/>
      <c r="AE285" s="368"/>
      <c r="AF285" s="368"/>
      <c r="AG285" s="368"/>
      <c r="AH285" s="368"/>
      <c r="AI285" s="368"/>
      <c r="AJ285" s="368"/>
      <c r="AK285" s="373"/>
      <c r="AL285" s="368"/>
      <c r="AM285" s="373"/>
      <c r="AN285" s="373"/>
      <c r="AO285" s="373"/>
      <c r="AP285" s="373"/>
      <c r="AQ285" s="373"/>
      <c r="AR285" s="373"/>
      <c r="AS285" s="373"/>
      <c r="AT285" s="373"/>
      <c r="AU285" s="373"/>
      <c r="AV285" s="373"/>
      <c r="AW285" s="373"/>
      <c r="AX285" s="373"/>
      <c r="AY285" s="373"/>
      <c r="AZ285" s="373"/>
      <c r="BA285" s="373"/>
      <c r="BB285" s="373"/>
      <c r="BC285" s="374">
        <f t="shared" si="133"/>
        <v>0</v>
      </c>
      <c r="BD285" s="373"/>
      <c r="BE285" s="373"/>
      <c r="BF285" s="373"/>
      <c r="BG285" s="373"/>
      <c r="BH285" s="373"/>
      <c r="BI285" s="373"/>
      <c r="BJ285" s="373"/>
      <c r="BK285" s="373"/>
      <c r="BL285" s="373"/>
      <c r="BM285" s="373"/>
      <c r="BN285" s="373"/>
      <c r="BO285" s="373"/>
      <c r="BP285" s="373"/>
      <c r="BQ285" s="373"/>
      <c r="BR285" s="373"/>
      <c r="BS285" s="374">
        <f t="shared" si="121"/>
        <v>0</v>
      </c>
      <c r="BT285" s="374">
        <f t="shared" si="118"/>
        <v>0</v>
      </c>
      <c r="BU285" s="374">
        <f t="shared" si="118"/>
        <v>0</v>
      </c>
      <c r="BV285" s="374">
        <f t="shared" si="118"/>
        <v>0</v>
      </c>
      <c r="BW285" s="374">
        <f t="shared" si="118"/>
        <v>0</v>
      </c>
      <c r="BX285" s="374">
        <f t="shared" si="118"/>
        <v>0</v>
      </c>
      <c r="BY285" s="374">
        <f t="shared" si="118"/>
        <v>0</v>
      </c>
      <c r="BZ285" s="374">
        <f t="shared" si="144"/>
        <v>0</v>
      </c>
      <c r="CA285" s="374">
        <f t="shared" si="144"/>
        <v>0</v>
      </c>
      <c r="CB285" s="374">
        <f t="shared" si="144"/>
        <v>0</v>
      </c>
      <c r="CC285" s="374">
        <f t="shared" si="144"/>
        <v>0</v>
      </c>
      <c r="CD285" s="374">
        <f t="shared" si="144"/>
        <v>0</v>
      </c>
      <c r="CE285" s="374">
        <f t="shared" si="116"/>
        <v>0</v>
      </c>
      <c r="CF285" s="374">
        <f t="shared" si="116"/>
        <v>0</v>
      </c>
      <c r="CG285" s="374">
        <f t="shared" si="116"/>
        <v>0</v>
      </c>
      <c r="CH285" s="374">
        <f t="shared" si="116"/>
        <v>0</v>
      </c>
      <c r="CI285" s="374">
        <f t="shared" si="116"/>
        <v>0</v>
      </c>
      <c r="CJ285" s="368"/>
      <c r="CK285" s="368"/>
      <c r="CL285" s="373"/>
      <c r="CM285" s="375"/>
      <c r="CN285" s="371" t="s">
        <v>176</v>
      </c>
      <c r="CO285" s="373"/>
      <c r="CP285" s="373"/>
      <c r="CQ285" s="374">
        <f t="shared" si="122"/>
        <v>0</v>
      </c>
      <c r="CR285" s="373"/>
      <c r="CS285" s="373"/>
      <c r="CT285" s="374">
        <f t="shared" si="123"/>
        <v>0</v>
      </c>
      <c r="CU285" s="375"/>
      <c r="CV285" s="368"/>
      <c r="CW285" s="368"/>
      <c r="CX285" s="368"/>
      <c r="CY285" s="368"/>
      <c r="CZ285" s="368"/>
      <c r="DA285" s="368"/>
      <c r="DB285" s="368"/>
      <c r="DC285" s="368"/>
      <c r="DD285" s="368"/>
      <c r="DE285" s="368"/>
      <c r="DF285" s="368"/>
      <c r="DG285" s="375"/>
      <c r="DH285" s="371" t="s">
        <v>176</v>
      </c>
      <c r="DI285" s="373"/>
      <c r="DJ285" s="373"/>
      <c r="DK285" s="374">
        <f t="shared" si="143"/>
        <v>0</v>
      </c>
      <c r="DL285" s="373"/>
      <c r="DM285" s="373"/>
      <c r="DN285" s="374">
        <f t="shared" si="124"/>
        <v>0</v>
      </c>
      <c r="DO285" s="368"/>
      <c r="DP285" s="371" t="str">
        <f t="shared" si="134"/>
        <v/>
      </c>
      <c r="DQ285" s="374">
        <f t="shared" si="135"/>
        <v>0</v>
      </c>
      <c r="DR285" s="374">
        <f t="shared" si="125"/>
        <v>0</v>
      </c>
      <c r="DS285" s="374">
        <f t="shared" si="126"/>
        <v>0</v>
      </c>
      <c r="DT285" s="374">
        <f t="shared" si="136"/>
        <v>0</v>
      </c>
      <c r="DU285" s="374">
        <f t="shared" si="137"/>
        <v>0</v>
      </c>
      <c r="DV285" s="374">
        <f>Deduct_dependent * COUNTIFS(Part_8!$A:$A, $EV285)</f>
        <v>0</v>
      </c>
      <c r="DW285" s="374">
        <f t="shared" si="127"/>
        <v>0</v>
      </c>
      <c r="DX285" s="374">
        <f t="shared" si="128"/>
        <v>0</v>
      </c>
      <c r="DY285" s="374">
        <f t="shared" si="129"/>
        <v>0</v>
      </c>
      <c r="DZ285" s="374">
        <f t="shared" si="130"/>
        <v>0</v>
      </c>
      <c r="EA285" s="373"/>
      <c r="EB285" s="373"/>
      <c r="EC285" s="373"/>
      <c r="ED285" s="374" t="str">
        <f t="shared" si="138"/>
        <v/>
      </c>
      <c r="EE285" s="374"/>
      <c r="EF285" s="374" t="str">
        <f>IF(AND($AN285 = "", $AO285 = "", $AP285 = "", $AQ285 = "", $AR285 = "", $AS285 = "", $AT285 = "", $AU285 = "", $AV285 = "", $AW285 = "", $AX285 = "", $AY285 = "", $AZ285 = "", $BA285 = "", $BB285 = "",
$BD285= "", $BE285 = "", $BF285 = "", $BG285 = "", $BH285 = "", $BI285 = "", $BJ285 = "", $BK285 = "", $BL285 = "", $BM285 = "", $BN285 = "", $BO285 = "", $BP285 = "", $BQ285 = "", $BR285 = ""), "",
IF($DZ285 &lt;= Claim_for_Reimbursement_CAT!$F$24, Claim_for_Reimbursement_CAT!$H$24,
IF(AND($DZ285 &gt;= Claim_for_Reimbursement_CAT!$D$25, $DZ285 &lt;= Claim_for_Reimbursement_CAT!$F$25), Claim_for_Reimbursement_CAT!$H$25,
IF(AND($DZ285 &gt;= Claim_for_Reimbursement_CAT!$D$26, $DZ285 &lt;= Claim_for_Reimbursement_CAT!$F$26), Claim_for_Reimbursement_CAT!$H$26,
IF(AND($DZ285 &gt;= Claim_for_Reimbursement_CAT!$D$27, $DZ285 &lt;= Claim_for_Reimbursement_CAT!$F$27), Claim_for_Reimbursement_CAT!$H$27,
IF(AND($DZ285 &gt;= Claim_for_Reimbursement_CAT!$D$28, $DZ285 &lt;= Claim_for_Reimbursement_CAT!$F$28), Claim_for_Reimbursement_CAT!$H$28,
IF(AND($DZ285 &gt;= Claim_for_Reimbursement_CAT!$D$29, $DZ285 &lt;= Claim_for_Reimbursement_CAT!$F$29), Claim_for_Reimbursement_CAT!$H$29,
IF(AND($DZ285 &gt;= Claim_for_Reimbursement_CAT!$D$30, $DZ285 &lt;= Claim_for_Reimbursement_CAT!$F$30), Claim_for_Reimbursement_CAT!$H$30,
IF(AND($DZ285 &gt;= Claim_for_Reimbursement_CAT!$D$31, $DZ285 &lt;= Claim_for_Reimbursement_CAT!$F$31), Claim_for_Reimbursement_CAT!$H$31,
IF(AND($DZ285 &gt;= Claim_for_Reimbursement_CAT!$D$32, $DZ285 &lt;= Claim_for_Reimbursement_CAT!$F$32), Claim_for_Reimbursement_CAT!$H$32,
IF(AND($DZ285 &gt;= Claim_for_Reimbursement_CAT!$D$33, $DZ285 &lt;= Claim_for_Reimbursement_CAT!$F$33), Claim_for_Reimbursement_CAT!$H$33,
IF(AND($DZ285 &gt;= Claim_for_Reimbursement_CAT!$D$34, $DZ285 &lt;= Claim_for_Reimbursement_CAT!$F$34), Claim_for_Reimbursement_CAT!$H$34, Claim_for_Reimbursement_CAT!$H$35))))))))))))</f>
        <v/>
      </c>
      <c r="EG285" s="373"/>
      <c r="EH285" s="373"/>
      <c r="EI285" s="373"/>
      <c r="EJ285" s="373"/>
      <c r="EK285" s="373"/>
      <c r="EL285" s="368"/>
      <c r="EM285" s="373"/>
      <c r="EN285" s="373"/>
      <c r="ES285" s="376" t="str">
        <f t="shared" si="131"/>
        <v/>
      </c>
      <c r="ET285" s="377" t="str">
        <f t="shared" si="139"/>
        <v xml:space="preserve">    </v>
      </c>
      <c r="EU285" s="377" t="str">
        <f t="shared" si="140"/>
        <v/>
      </c>
      <c r="EV285" s="377" t="str">
        <f t="shared" si="141"/>
        <v xml:space="preserve">280   </v>
      </c>
      <c r="EW285" s="378" t="str">
        <f>IF($H285 = "", "",
IF(OR($H285 = Lists_and_controls!$AO$9, $H285 = Lists_and_controls!$AO$11, $H285 = Lists_and_controls!$AO$14, $H285 = Lists_and_controls!$AO$16), MAX(Day_30),
IF(OR($H285 = Lists_and_controls!$AO$6, $H285 = Lists_and_controls!$AO$8, $H285 = Lists_and_controls!$AO$10, $H285 = Lists_and_controls!$AO$12, $H285 = Lists_and_controls!$AO$13, $H285 = Lists_and_controls!$AO$15, $H285 = Lists_and_controls!$AO$17), MAX(Day_31),
IF($H285 = Lists_and_controls!$AO$7, IF(INDEX(Leap_Year_YN, MATCH($G285, Year_2, 0)) = 1, MAX(Day_Feb_LY), MAX(Day_Feb) )))))</f>
        <v/>
      </c>
      <c r="EX285" s="377" t="str">
        <f t="shared" si="142"/>
        <v xml:space="preserve">  </v>
      </c>
      <c r="EY285" s="378"/>
    </row>
    <row r="286" spans="1:155" s="321" customFormat="1" ht="14" hidden="1" x14ac:dyDescent="0.3">
      <c r="A286" s="367">
        <v>281</v>
      </c>
      <c r="B286" s="368"/>
      <c r="C286" s="368"/>
      <c r="D286" s="368"/>
      <c r="E286" s="368"/>
      <c r="F286" s="368"/>
      <c r="G286" s="368"/>
      <c r="H286" s="368"/>
      <c r="I286" s="368"/>
      <c r="J286" s="369" t="str">
        <f t="shared" si="119"/>
        <v/>
      </c>
      <c r="K286" s="370" t="str">
        <f t="shared" si="120"/>
        <v/>
      </c>
      <c r="L286" s="368"/>
      <c r="M286" s="368"/>
      <c r="N286" s="368"/>
      <c r="O286" s="368"/>
      <c r="P286" s="368"/>
      <c r="Q286" s="368"/>
      <c r="R286" s="368"/>
      <c r="S286" s="371" t="str">
        <f t="shared" si="132"/>
        <v/>
      </c>
      <c r="T286" s="368"/>
      <c r="U286" s="368"/>
      <c r="V286" s="372"/>
      <c r="W286" s="372"/>
      <c r="X286" s="368"/>
      <c r="Y286" s="372"/>
      <c r="Z286" s="368"/>
      <c r="AA286" s="368"/>
      <c r="AB286" s="368"/>
      <c r="AC286" s="368"/>
      <c r="AD286" s="368"/>
      <c r="AE286" s="368"/>
      <c r="AF286" s="368"/>
      <c r="AG286" s="368"/>
      <c r="AH286" s="368"/>
      <c r="AI286" s="368"/>
      <c r="AJ286" s="368"/>
      <c r="AK286" s="373"/>
      <c r="AL286" s="368"/>
      <c r="AM286" s="373"/>
      <c r="AN286" s="373"/>
      <c r="AO286" s="373"/>
      <c r="AP286" s="373"/>
      <c r="AQ286" s="373"/>
      <c r="AR286" s="373"/>
      <c r="AS286" s="373"/>
      <c r="AT286" s="373"/>
      <c r="AU286" s="373"/>
      <c r="AV286" s="373"/>
      <c r="AW286" s="373"/>
      <c r="AX286" s="373"/>
      <c r="AY286" s="373"/>
      <c r="AZ286" s="373"/>
      <c r="BA286" s="373"/>
      <c r="BB286" s="373"/>
      <c r="BC286" s="374">
        <f t="shared" si="133"/>
        <v>0</v>
      </c>
      <c r="BD286" s="373"/>
      <c r="BE286" s="373"/>
      <c r="BF286" s="373"/>
      <c r="BG286" s="373"/>
      <c r="BH286" s="373"/>
      <c r="BI286" s="373"/>
      <c r="BJ286" s="373"/>
      <c r="BK286" s="373"/>
      <c r="BL286" s="373"/>
      <c r="BM286" s="373"/>
      <c r="BN286" s="373"/>
      <c r="BO286" s="373"/>
      <c r="BP286" s="373"/>
      <c r="BQ286" s="373"/>
      <c r="BR286" s="373"/>
      <c r="BS286" s="374">
        <f t="shared" si="121"/>
        <v>0</v>
      </c>
      <c r="BT286" s="374">
        <f t="shared" si="118"/>
        <v>0</v>
      </c>
      <c r="BU286" s="374">
        <f t="shared" si="118"/>
        <v>0</v>
      </c>
      <c r="BV286" s="374">
        <f t="shared" si="118"/>
        <v>0</v>
      </c>
      <c r="BW286" s="374">
        <f t="shared" si="118"/>
        <v>0</v>
      </c>
      <c r="BX286" s="374">
        <f t="shared" si="118"/>
        <v>0</v>
      </c>
      <c r="BY286" s="374">
        <f t="shared" si="118"/>
        <v>0</v>
      </c>
      <c r="BZ286" s="374">
        <f t="shared" si="144"/>
        <v>0</v>
      </c>
      <c r="CA286" s="374">
        <f t="shared" si="144"/>
        <v>0</v>
      </c>
      <c r="CB286" s="374">
        <f t="shared" si="144"/>
        <v>0</v>
      </c>
      <c r="CC286" s="374">
        <f t="shared" si="144"/>
        <v>0</v>
      </c>
      <c r="CD286" s="374">
        <f t="shared" si="144"/>
        <v>0</v>
      </c>
      <c r="CE286" s="374">
        <f t="shared" si="116"/>
        <v>0</v>
      </c>
      <c r="CF286" s="374">
        <f t="shared" si="116"/>
        <v>0</v>
      </c>
      <c r="CG286" s="374">
        <f t="shared" si="116"/>
        <v>0</v>
      </c>
      <c r="CH286" s="374">
        <f t="shared" si="116"/>
        <v>0</v>
      </c>
      <c r="CI286" s="374">
        <f t="shared" si="116"/>
        <v>0</v>
      </c>
      <c r="CJ286" s="368"/>
      <c r="CK286" s="368"/>
      <c r="CL286" s="373"/>
      <c r="CM286" s="375"/>
      <c r="CN286" s="371" t="s">
        <v>176</v>
      </c>
      <c r="CO286" s="373"/>
      <c r="CP286" s="373"/>
      <c r="CQ286" s="374">
        <f t="shared" si="122"/>
        <v>0</v>
      </c>
      <c r="CR286" s="373"/>
      <c r="CS286" s="373"/>
      <c r="CT286" s="374">
        <f t="shared" si="123"/>
        <v>0</v>
      </c>
      <c r="CU286" s="375"/>
      <c r="CV286" s="368"/>
      <c r="CW286" s="368"/>
      <c r="CX286" s="368"/>
      <c r="CY286" s="368"/>
      <c r="CZ286" s="368"/>
      <c r="DA286" s="368"/>
      <c r="DB286" s="368"/>
      <c r="DC286" s="368"/>
      <c r="DD286" s="368"/>
      <c r="DE286" s="368"/>
      <c r="DF286" s="368"/>
      <c r="DG286" s="375"/>
      <c r="DH286" s="371" t="s">
        <v>176</v>
      </c>
      <c r="DI286" s="373"/>
      <c r="DJ286" s="373"/>
      <c r="DK286" s="374">
        <f t="shared" si="143"/>
        <v>0</v>
      </c>
      <c r="DL286" s="373"/>
      <c r="DM286" s="373"/>
      <c r="DN286" s="374">
        <f t="shared" si="124"/>
        <v>0</v>
      </c>
      <c r="DO286" s="368"/>
      <c r="DP286" s="371" t="str">
        <f t="shared" si="134"/>
        <v/>
      </c>
      <c r="DQ286" s="374">
        <f t="shared" si="135"/>
        <v>0</v>
      </c>
      <c r="DR286" s="374">
        <f t="shared" si="125"/>
        <v>0</v>
      </c>
      <c r="DS286" s="374">
        <f t="shared" si="126"/>
        <v>0</v>
      </c>
      <c r="DT286" s="374">
        <f t="shared" si="136"/>
        <v>0</v>
      </c>
      <c r="DU286" s="374">
        <f t="shared" si="137"/>
        <v>0</v>
      </c>
      <c r="DV286" s="374">
        <f>Deduct_dependent * COUNTIFS(Part_8!$A:$A, $EV286)</f>
        <v>0</v>
      </c>
      <c r="DW286" s="374">
        <f t="shared" si="127"/>
        <v>0</v>
      </c>
      <c r="DX286" s="374">
        <f t="shared" si="128"/>
        <v>0</v>
      </c>
      <c r="DY286" s="374">
        <f t="shared" si="129"/>
        <v>0</v>
      </c>
      <c r="DZ286" s="374">
        <f t="shared" si="130"/>
        <v>0</v>
      </c>
      <c r="EA286" s="373"/>
      <c r="EB286" s="373"/>
      <c r="EC286" s="373"/>
      <c r="ED286" s="374" t="str">
        <f t="shared" si="138"/>
        <v/>
      </c>
      <c r="EE286" s="374"/>
      <c r="EF286" s="374" t="str">
        <f>IF(AND($AN286 = "", $AO286 = "", $AP286 = "", $AQ286 = "", $AR286 = "", $AS286 = "", $AT286 = "", $AU286 = "", $AV286 = "", $AW286 = "", $AX286 = "", $AY286 = "", $AZ286 = "", $BA286 = "", $BB286 = "",
$BD286= "", $BE286 = "", $BF286 = "", $BG286 = "", $BH286 = "", $BI286 = "", $BJ286 = "", $BK286 = "", $BL286 = "", $BM286 = "", $BN286 = "", $BO286 = "", $BP286 = "", $BQ286 = "", $BR286 = ""), "",
IF($DZ286 &lt;= Claim_for_Reimbursement_CAT!$F$24, Claim_for_Reimbursement_CAT!$H$24,
IF(AND($DZ286 &gt;= Claim_for_Reimbursement_CAT!$D$25, $DZ286 &lt;= Claim_for_Reimbursement_CAT!$F$25), Claim_for_Reimbursement_CAT!$H$25,
IF(AND($DZ286 &gt;= Claim_for_Reimbursement_CAT!$D$26, $DZ286 &lt;= Claim_for_Reimbursement_CAT!$F$26), Claim_for_Reimbursement_CAT!$H$26,
IF(AND($DZ286 &gt;= Claim_for_Reimbursement_CAT!$D$27, $DZ286 &lt;= Claim_for_Reimbursement_CAT!$F$27), Claim_for_Reimbursement_CAT!$H$27,
IF(AND($DZ286 &gt;= Claim_for_Reimbursement_CAT!$D$28, $DZ286 &lt;= Claim_for_Reimbursement_CAT!$F$28), Claim_for_Reimbursement_CAT!$H$28,
IF(AND($DZ286 &gt;= Claim_for_Reimbursement_CAT!$D$29, $DZ286 &lt;= Claim_for_Reimbursement_CAT!$F$29), Claim_for_Reimbursement_CAT!$H$29,
IF(AND($DZ286 &gt;= Claim_for_Reimbursement_CAT!$D$30, $DZ286 &lt;= Claim_for_Reimbursement_CAT!$F$30), Claim_for_Reimbursement_CAT!$H$30,
IF(AND($DZ286 &gt;= Claim_for_Reimbursement_CAT!$D$31, $DZ286 &lt;= Claim_for_Reimbursement_CAT!$F$31), Claim_for_Reimbursement_CAT!$H$31,
IF(AND($DZ286 &gt;= Claim_for_Reimbursement_CAT!$D$32, $DZ286 &lt;= Claim_for_Reimbursement_CAT!$F$32), Claim_for_Reimbursement_CAT!$H$32,
IF(AND($DZ286 &gt;= Claim_for_Reimbursement_CAT!$D$33, $DZ286 &lt;= Claim_for_Reimbursement_CAT!$F$33), Claim_for_Reimbursement_CAT!$H$33,
IF(AND($DZ286 &gt;= Claim_for_Reimbursement_CAT!$D$34, $DZ286 &lt;= Claim_for_Reimbursement_CAT!$F$34), Claim_for_Reimbursement_CAT!$H$34, Claim_for_Reimbursement_CAT!$H$35))))))))))))</f>
        <v/>
      </c>
      <c r="EG286" s="373"/>
      <c r="EH286" s="373"/>
      <c r="EI286" s="373"/>
      <c r="EJ286" s="373"/>
      <c r="EK286" s="373"/>
      <c r="EL286" s="368"/>
      <c r="EM286" s="373"/>
      <c r="EN286" s="373"/>
      <c r="ES286" s="376" t="str">
        <f t="shared" si="131"/>
        <v/>
      </c>
      <c r="ET286" s="377" t="str">
        <f t="shared" si="139"/>
        <v xml:space="preserve">    </v>
      </c>
      <c r="EU286" s="377" t="str">
        <f t="shared" si="140"/>
        <v/>
      </c>
      <c r="EV286" s="377" t="str">
        <f t="shared" si="141"/>
        <v xml:space="preserve">281   </v>
      </c>
      <c r="EW286" s="378" t="str">
        <f>IF($H286 = "", "",
IF(OR($H286 = Lists_and_controls!$AO$9, $H286 = Lists_and_controls!$AO$11, $H286 = Lists_and_controls!$AO$14, $H286 = Lists_and_controls!$AO$16), MAX(Day_30),
IF(OR($H286 = Lists_and_controls!$AO$6, $H286 = Lists_and_controls!$AO$8, $H286 = Lists_and_controls!$AO$10, $H286 = Lists_and_controls!$AO$12, $H286 = Lists_and_controls!$AO$13, $H286 = Lists_and_controls!$AO$15, $H286 = Lists_and_controls!$AO$17), MAX(Day_31),
IF($H286 = Lists_and_controls!$AO$7, IF(INDEX(Leap_Year_YN, MATCH($G286, Year_2, 0)) = 1, MAX(Day_Feb_LY), MAX(Day_Feb) )))))</f>
        <v/>
      </c>
      <c r="EX286" s="377" t="str">
        <f t="shared" si="142"/>
        <v xml:space="preserve">  </v>
      </c>
      <c r="EY286" s="378"/>
    </row>
    <row r="287" spans="1:155" s="321" customFormat="1" ht="14" hidden="1" x14ac:dyDescent="0.3">
      <c r="A287" s="367">
        <v>282</v>
      </c>
      <c r="B287" s="368"/>
      <c r="C287" s="368"/>
      <c r="D287" s="368"/>
      <c r="E287" s="368"/>
      <c r="F287" s="368"/>
      <c r="G287" s="368"/>
      <c r="H287" s="368"/>
      <c r="I287" s="368"/>
      <c r="J287" s="369" t="str">
        <f t="shared" si="119"/>
        <v/>
      </c>
      <c r="K287" s="370" t="str">
        <f t="shared" si="120"/>
        <v/>
      </c>
      <c r="L287" s="368"/>
      <c r="M287" s="368"/>
      <c r="N287" s="368"/>
      <c r="O287" s="368"/>
      <c r="P287" s="368"/>
      <c r="Q287" s="368"/>
      <c r="R287" s="368"/>
      <c r="S287" s="371" t="str">
        <f t="shared" si="132"/>
        <v/>
      </c>
      <c r="T287" s="368"/>
      <c r="U287" s="368"/>
      <c r="V287" s="372"/>
      <c r="W287" s="372"/>
      <c r="X287" s="368"/>
      <c r="Y287" s="372"/>
      <c r="Z287" s="368"/>
      <c r="AA287" s="368"/>
      <c r="AB287" s="368"/>
      <c r="AC287" s="368"/>
      <c r="AD287" s="368"/>
      <c r="AE287" s="368"/>
      <c r="AF287" s="368"/>
      <c r="AG287" s="368"/>
      <c r="AH287" s="368"/>
      <c r="AI287" s="368"/>
      <c r="AJ287" s="368"/>
      <c r="AK287" s="373"/>
      <c r="AL287" s="368"/>
      <c r="AM287" s="373"/>
      <c r="AN287" s="373"/>
      <c r="AO287" s="373"/>
      <c r="AP287" s="373"/>
      <c r="AQ287" s="373"/>
      <c r="AR287" s="373"/>
      <c r="AS287" s="373"/>
      <c r="AT287" s="373"/>
      <c r="AU287" s="373"/>
      <c r="AV287" s="373"/>
      <c r="AW287" s="373"/>
      <c r="AX287" s="373"/>
      <c r="AY287" s="373"/>
      <c r="AZ287" s="373"/>
      <c r="BA287" s="373"/>
      <c r="BB287" s="373"/>
      <c r="BC287" s="374">
        <f t="shared" si="133"/>
        <v>0</v>
      </c>
      <c r="BD287" s="373"/>
      <c r="BE287" s="373"/>
      <c r="BF287" s="373"/>
      <c r="BG287" s="373"/>
      <c r="BH287" s="373"/>
      <c r="BI287" s="373"/>
      <c r="BJ287" s="373"/>
      <c r="BK287" s="373"/>
      <c r="BL287" s="373"/>
      <c r="BM287" s="373"/>
      <c r="BN287" s="373"/>
      <c r="BO287" s="373"/>
      <c r="BP287" s="373"/>
      <c r="BQ287" s="373"/>
      <c r="BR287" s="373"/>
      <c r="BS287" s="374">
        <f t="shared" si="121"/>
        <v>0</v>
      </c>
      <c r="BT287" s="374">
        <f t="shared" si="118"/>
        <v>0</v>
      </c>
      <c r="BU287" s="374">
        <f t="shared" si="118"/>
        <v>0</v>
      </c>
      <c r="BV287" s="374">
        <f t="shared" si="118"/>
        <v>0</v>
      </c>
      <c r="BW287" s="374">
        <f t="shared" si="118"/>
        <v>0</v>
      </c>
      <c r="BX287" s="374">
        <f t="shared" si="118"/>
        <v>0</v>
      </c>
      <c r="BY287" s="374">
        <f t="shared" si="118"/>
        <v>0</v>
      </c>
      <c r="BZ287" s="374">
        <f t="shared" si="144"/>
        <v>0</v>
      </c>
      <c r="CA287" s="374">
        <f t="shared" si="144"/>
        <v>0</v>
      </c>
      <c r="CB287" s="374">
        <f t="shared" si="144"/>
        <v>0</v>
      </c>
      <c r="CC287" s="374">
        <f t="shared" si="144"/>
        <v>0</v>
      </c>
      <c r="CD287" s="374">
        <f t="shared" si="144"/>
        <v>0</v>
      </c>
      <c r="CE287" s="374">
        <f t="shared" si="116"/>
        <v>0</v>
      </c>
      <c r="CF287" s="374">
        <f t="shared" si="116"/>
        <v>0</v>
      </c>
      <c r="CG287" s="374">
        <f t="shared" si="116"/>
        <v>0</v>
      </c>
      <c r="CH287" s="374">
        <f t="shared" si="116"/>
        <v>0</v>
      </c>
      <c r="CI287" s="374">
        <f t="shared" si="116"/>
        <v>0</v>
      </c>
      <c r="CJ287" s="368"/>
      <c r="CK287" s="368"/>
      <c r="CL287" s="373"/>
      <c r="CM287" s="375"/>
      <c r="CN287" s="371" t="s">
        <v>176</v>
      </c>
      <c r="CO287" s="373"/>
      <c r="CP287" s="373"/>
      <c r="CQ287" s="374">
        <f t="shared" si="122"/>
        <v>0</v>
      </c>
      <c r="CR287" s="373"/>
      <c r="CS287" s="373"/>
      <c r="CT287" s="374">
        <f t="shared" si="123"/>
        <v>0</v>
      </c>
      <c r="CU287" s="375"/>
      <c r="CV287" s="368"/>
      <c r="CW287" s="368"/>
      <c r="CX287" s="368"/>
      <c r="CY287" s="368"/>
      <c r="CZ287" s="368"/>
      <c r="DA287" s="368"/>
      <c r="DB287" s="368"/>
      <c r="DC287" s="368"/>
      <c r="DD287" s="368"/>
      <c r="DE287" s="368"/>
      <c r="DF287" s="368"/>
      <c r="DG287" s="375"/>
      <c r="DH287" s="371" t="s">
        <v>176</v>
      </c>
      <c r="DI287" s="373"/>
      <c r="DJ287" s="373"/>
      <c r="DK287" s="374">
        <f t="shared" si="143"/>
        <v>0</v>
      </c>
      <c r="DL287" s="373"/>
      <c r="DM287" s="373"/>
      <c r="DN287" s="374">
        <f t="shared" si="124"/>
        <v>0</v>
      </c>
      <c r="DO287" s="368"/>
      <c r="DP287" s="371" t="str">
        <f t="shared" si="134"/>
        <v/>
      </c>
      <c r="DQ287" s="374">
        <f t="shared" si="135"/>
        <v>0</v>
      </c>
      <c r="DR287" s="374">
        <f t="shared" si="125"/>
        <v>0</v>
      </c>
      <c r="DS287" s="374">
        <f t="shared" si="126"/>
        <v>0</v>
      </c>
      <c r="DT287" s="374">
        <f t="shared" si="136"/>
        <v>0</v>
      </c>
      <c r="DU287" s="374">
        <f t="shared" si="137"/>
        <v>0</v>
      </c>
      <c r="DV287" s="374">
        <f>Deduct_dependent * COUNTIFS(Part_8!$A:$A, $EV287)</f>
        <v>0</v>
      </c>
      <c r="DW287" s="374">
        <f t="shared" si="127"/>
        <v>0</v>
      </c>
      <c r="DX287" s="374">
        <f t="shared" si="128"/>
        <v>0</v>
      </c>
      <c r="DY287" s="374">
        <f t="shared" si="129"/>
        <v>0</v>
      </c>
      <c r="DZ287" s="374">
        <f t="shared" si="130"/>
        <v>0</v>
      </c>
      <c r="EA287" s="373"/>
      <c r="EB287" s="373"/>
      <c r="EC287" s="373"/>
      <c r="ED287" s="374" t="str">
        <f t="shared" si="138"/>
        <v/>
      </c>
      <c r="EE287" s="374"/>
      <c r="EF287" s="374" t="str">
        <f>IF(AND($AN287 = "", $AO287 = "", $AP287 = "", $AQ287 = "", $AR287 = "", $AS287 = "", $AT287 = "", $AU287 = "", $AV287 = "", $AW287 = "", $AX287 = "", $AY287 = "", $AZ287 = "", $BA287 = "", $BB287 = "",
$BD287= "", $BE287 = "", $BF287 = "", $BG287 = "", $BH287 = "", $BI287 = "", $BJ287 = "", $BK287 = "", $BL287 = "", $BM287 = "", $BN287 = "", $BO287 = "", $BP287 = "", $BQ287 = "", $BR287 = ""), "",
IF($DZ287 &lt;= Claim_for_Reimbursement_CAT!$F$24, Claim_for_Reimbursement_CAT!$H$24,
IF(AND($DZ287 &gt;= Claim_for_Reimbursement_CAT!$D$25, $DZ287 &lt;= Claim_for_Reimbursement_CAT!$F$25), Claim_for_Reimbursement_CAT!$H$25,
IF(AND($DZ287 &gt;= Claim_for_Reimbursement_CAT!$D$26, $DZ287 &lt;= Claim_for_Reimbursement_CAT!$F$26), Claim_for_Reimbursement_CAT!$H$26,
IF(AND($DZ287 &gt;= Claim_for_Reimbursement_CAT!$D$27, $DZ287 &lt;= Claim_for_Reimbursement_CAT!$F$27), Claim_for_Reimbursement_CAT!$H$27,
IF(AND($DZ287 &gt;= Claim_for_Reimbursement_CAT!$D$28, $DZ287 &lt;= Claim_for_Reimbursement_CAT!$F$28), Claim_for_Reimbursement_CAT!$H$28,
IF(AND($DZ287 &gt;= Claim_for_Reimbursement_CAT!$D$29, $DZ287 &lt;= Claim_for_Reimbursement_CAT!$F$29), Claim_for_Reimbursement_CAT!$H$29,
IF(AND($DZ287 &gt;= Claim_for_Reimbursement_CAT!$D$30, $DZ287 &lt;= Claim_for_Reimbursement_CAT!$F$30), Claim_for_Reimbursement_CAT!$H$30,
IF(AND($DZ287 &gt;= Claim_for_Reimbursement_CAT!$D$31, $DZ287 &lt;= Claim_for_Reimbursement_CAT!$F$31), Claim_for_Reimbursement_CAT!$H$31,
IF(AND($DZ287 &gt;= Claim_for_Reimbursement_CAT!$D$32, $DZ287 &lt;= Claim_for_Reimbursement_CAT!$F$32), Claim_for_Reimbursement_CAT!$H$32,
IF(AND($DZ287 &gt;= Claim_for_Reimbursement_CAT!$D$33, $DZ287 &lt;= Claim_for_Reimbursement_CAT!$F$33), Claim_for_Reimbursement_CAT!$H$33,
IF(AND($DZ287 &gt;= Claim_for_Reimbursement_CAT!$D$34, $DZ287 &lt;= Claim_for_Reimbursement_CAT!$F$34), Claim_for_Reimbursement_CAT!$H$34, Claim_for_Reimbursement_CAT!$H$35))))))))))))</f>
        <v/>
      </c>
      <c r="EG287" s="373"/>
      <c r="EH287" s="373"/>
      <c r="EI287" s="373"/>
      <c r="EJ287" s="373"/>
      <c r="EK287" s="373"/>
      <c r="EL287" s="368"/>
      <c r="EM287" s="373"/>
      <c r="EN287" s="373"/>
      <c r="ES287" s="376" t="str">
        <f t="shared" si="131"/>
        <v/>
      </c>
      <c r="ET287" s="377" t="str">
        <f t="shared" si="139"/>
        <v xml:space="preserve">    </v>
      </c>
      <c r="EU287" s="377" t="str">
        <f t="shared" si="140"/>
        <v/>
      </c>
      <c r="EV287" s="377" t="str">
        <f t="shared" si="141"/>
        <v xml:space="preserve">282   </v>
      </c>
      <c r="EW287" s="378" t="str">
        <f>IF($H287 = "", "",
IF(OR($H287 = Lists_and_controls!$AO$9, $H287 = Lists_and_controls!$AO$11, $H287 = Lists_and_controls!$AO$14, $H287 = Lists_and_controls!$AO$16), MAX(Day_30),
IF(OR($H287 = Lists_and_controls!$AO$6, $H287 = Lists_and_controls!$AO$8, $H287 = Lists_and_controls!$AO$10, $H287 = Lists_and_controls!$AO$12, $H287 = Lists_and_controls!$AO$13, $H287 = Lists_and_controls!$AO$15, $H287 = Lists_and_controls!$AO$17), MAX(Day_31),
IF($H287 = Lists_and_controls!$AO$7, IF(INDEX(Leap_Year_YN, MATCH($G287, Year_2, 0)) = 1, MAX(Day_Feb_LY), MAX(Day_Feb) )))))</f>
        <v/>
      </c>
      <c r="EX287" s="377" t="str">
        <f t="shared" si="142"/>
        <v xml:space="preserve">  </v>
      </c>
      <c r="EY287" s="378"/>
    </row>
    <row r="288" spans="1:155" s="321" customFormat="1" ht="14" hidden="1" x14ac:dyDescent="0.3">
      <c r="A288" s="367">
        <v>283</v>
      </c>
      <c r="B288" s="368"/>
      <c r="C288" s="368"/>
      <c r="D288" s="368"/>
      <c r="E288" s="368"/>
      <c r="F288" s="368"/>
      <c r="G288" s="368"/>
      <c r="H288" s="368"/>
      <c r="I288" s="368"/>
      <c r="J288" s="369" t="str">
        <f t="shared" si="119"/>
        <v/>
      </c>
      <c r="K288" s="370" t="str">
        <f t="shared" si="120"/>
        <v/>
      </c>
      <c r="L288" s="368"/>
      <c r="M288" s="368"/>
      <c r="N288" s="368"/>
      <c r="O288" s="368"/>
      <c r="P288" s="368"/>
      <c r="Q288" s="368"/>
      <c r="R288" s="368"/>
      <c r="S288" s="371" t="str">
        <f t="shared" si="132"/>
        <v/>
      </c>
      <c r="T288" s="368"/>
      <c r="U288" s="368"/>
      <c r="V288" s="372"/>
      <c r="W288" s="372"/>
      <c r="X288" s="368"/>
      <c r="Y288" s="372"/>
      <c r="Z288" s="368"/>
      <c r="AA288" s="368"/>
      <c r="AB288" s="368"/>
      <c r="AC288" s="368"/>
      <c r="AD288" s="368"/>
      <c r="AE288" s="368"/>
      <c r="AF288" s="368"/>
      <c r="AG288" s="368"/>
      <c r="AH288" s="368"/>
      <c r="AI288" s="368"/>
      <c r="AJ288" s="368"/>
      <c r="AK288" s="373"/>
      <c r="AL288" s="368"/>
      <c r="AM288" s="373"/>
      <c r="AN288" s="373"/>
      <c r="AO288" s="373"/>
      <c r="AP288" s="373"/>
      <c r="AQ288" s="373"/>
      <c r="AR288" s="373"/>
      <c r="AS288" s="373"/>
      <c r="AT288" s="373"/>
      <c r="AU288" s="373"/>
      <c r="AV288" s="373"/>
      <c r="AW288" s="373"/>
      <c r="AX288" s="373"/>
      <c r="AY288" s="373"/>
      <c r="AZ288" s="373"/>
      <c r="BA288" s="373"/>
      <c r="BB288" s="373"/>
      <c r="BC288" s="374">
        <f t="shared" si="133"/>
        <v>0</v>
      </c>
      <c r="BD288" s="373"/>
      <c r="BE288" s="373"/>
      <c r="BF288" s="373"/>
      <c r="BG288" s="373"/>
      <c r="BH288" s="373"/>
      <c r="BI288" s="373"/>
      <c r="BJ288" s="373"/>
      <c r="BK288" s="373"/>
      <c r="BL288" s="373"/>
      <c r="BM288" s="373"/>
      <c r="BN288" s="373"/>
      <c r="BO288" s="373"/>
      <c r="BP288" s="373"/>
      <c r="BQ288" s="373"/>
      <c r="BR288" s="373"/>
      <c r="BS288" s="374">
        <f t="shared" si="121"/>
        <v>0</v>
      </c>
      <c r="BT288" s="374">
        <f t="shared" si="118"/>
        <v>0</v>
      </c>
      <c r="BU288" s="374">
        <f t="shared" si="118"/>
        <v>0</v>
      </c>
      <c r="BV288" s="374">
        <f t="shared" si="118"/>
        <v>0</v>
      </c>
      <c r="BW288" s="374">
        <f t="shared" si="118"/>
        <v>0</v>
      </c>
      <c r="BX288" s="374">
        <f t="shared" si="118"/>
        <v>0</v>
      </c>
      <c r="BY288" s="374">
        <f t="shared" si="118"/>
        <v>0</v>
      </c>
      <c r="BZ288" s="374">
        <f t="shared" si="144"/>
        <v>0</v>
      </c>
      <c r="CA288" s="374">
        <f t="shared" si="144"/>
        <v>0</v>
      </c>
      <c r="CB288" s="374">
        <f t="shared" si="144"/>
        <v>0</v>
      </c>
      <c r="CC288" s="374">
        <f t="shared" si="144"/>
        <v>0</v>
      </c>
      <c r="CD288" s="374">
        <f t="shared" si="144"/>
        <v>0</v>
      </c>
      <c r="CE288" s="374">
        <f t="shared" si="116"/>
        <v>0</v>
      </c>
      <c r="CF288" s="374">
        <f t="shared" si="116"/>
        <v>0</v>
      </c>
      <c r="CG288" s="374">
        <f t="shared" si="116"/>
        <v>0</v>
      </c>
      <c r="CH288" s="374">
        <f t="shared" si="116"/>
        <v>0</v>
      </c>
      <c r="CI288" s="374">
        <f t="shared" si="116"/>
        <v>0</v>
      </c>
      <c r="CJ288" s="368"/>
      <c r="CK288" s="368"/>
      <c r="CL288" s="373"/>
      <c r="CM288" s="375"/>
      <c r="CN288" s="371" t="s">
        <v>176</v>
      </c>
      <c r="CO288" s="373"/>
      <c r="CP288" s="373"/>
      <c r="CQ288" s="374">
        <f t="shared" si="122"/>
        <v>0</v>
      </c>
      <c r="CR288" s="373"/>
      <c r="CS288" s="373"/>
      <c r="CT288" s="374">
        <f t="shared" si="123"/>
        <v>0</v>
      </c>
      <c r="CU288" s="375"/>
      <c r="CV288" s="368"/>
      <c r="CW288" s="368"/>
      <c r="CX288" s="368"/>
      <c r="CY288" s="368"/>
      <c r="CZ288" s="368"/>
      <c r="DA288" s="368"/>
      <c r="DB288" s="368"/>
      <c r="DC288" s="368"/>
      <c r="DD288" s="368"/>
      <c r="DE288" s="368"/>
      <c r="DF288" s="368"/>
      <c r="DG288" s="375"/>
      <c r="DH288" s="371" t="s">
        <v>176</v>
      </c>
      <c r="DI288" s="373"/>
      <c r="DJ288" s="373"/>
      <c r="DK288" s="374">
        <f t="shared" si="143"/>
        <v>0</v>
      </c>
      <c r="DL288" s="373"/>
      <c r="DM288" s="373"/>
      <c r="DN288" s="374">
        <f t="shared" si="124"/>
        <v>0</v>
      </c>
      <c r="DO288" s="368"/>
      <c r="DP288" s="371" t="str">
        <f t="shared" si="134"/>
        <v/>
      </c>
      <c r="DQ288" s="374">
        <f t="shared" si="135"/>
        <v>0</v>
      </c>
      <c r="DR288" s="374">
        <f t="shared" si="125"/>
        <v>0</v>
      </c>
      <c r="DS288" s="374">
        <f t="shared" si="126"/>
        <v>0</v>
      </c>
      <c r="DT288" s="374">
        <f t="shared" si="136"/>
        <v>0</v>
      </c>
      <c r="DU288" s="374">
        <f t="shared" si="137"/>
        <v>0</v>
      </c>
      <c r="DV288" s="374">
        <f>Deduct_dependent * COUNTIFS(Part_8!$A:$A, $EV288)</f>
        <v>0</v>
      </c>
      <c r="DW288" s="374">
        <f t="shared" si="127"/>
        <v>0</v>
      </c>
      <c r="DX288" s="374">
        <f t="shared" si="128"/>
        <v>0</v>
      </c>
      <c r="DY288" s="374">
        <f t="shared" si="129"/>
        <v>0</v>
      </c>
      <c r="DZ288" s="374">
        <f t="shared" si="130"/>
        <v>0</v>
      </c>
      <c r="EA288" s="373"/>
      <c r="EB288" s="373"/>
      <c r="EC288" s="373"/>
      <c r="ED288" s="374" t="str">
        <f t="shared" si="138"/>
        <v/>
      </c>
      <c r="EE288" s="374"/>
      <c r="EF288" s="374" t="str">
        <f>IF(AND($AN288 = "", $AO288 = "", $AP288 = "", $AQ288 = "", $AR288 = "", $AS288 = "", $AT288 = "", $AU288 = "", $AV288 = "", $AW288 = "", $AX288 = "", $AY288 = "", $AZ288 = "", $BA288 = "", $BB288 = "",
$BD288= "", $BE288 = "", $BF288 = "", $BG288 = "", $BH288 = "", $BI288 = "", $BJ288 = "", $BK288 = "", $BL288 = "", $BM288 = "", $BN288 = "", $BO288 = "", $BP288 = "", $BQ288 = "", $BR288 = ""), "",
IF($DZ288 &lt;= Claim_for_Reimbursement_CAT!$F$24, Claim_for_Reimbursement_CAT!$H$24,
IF(AND($DZ288 &gt;= Claim_for_Reimbursement_CAT!$D$25, $DZ288 &lt;= Claim_for_Reimbursement_CAT!$F$25), Claim_for_Reimbursement_CAT!$H$25,
IF(AND($DZ288 &gt;= Claim_for_Reimbursement_CAT!$D$26, $DZ288 &lt;= Claim_for_Reimbursement_CAT!$F$26), Claim_for_Reimbursement_CAT!$H$26,
IF(AND($DZ288 &gt;= Claim_for_Reimbursement_CAT!$D$27, $DZ288 &lt;= Claim_for_Reimbursement_CAT!$F$27), Claim_for_Reimbursement_CAT!$H$27,
IF(AND($DZ288 &gt;= Claim_for_Reimbursement_CAT!$D$28, $DZ288 &lt;= Claim_for_Reimbursement_CAT!$F$28), Claim_for_Reimbursement_CAT!$H$28,
IF(AND($DZ288 &gt;= Claim_for_Reimbursement_CAT!$D$29, $DZ288 &lt;= Claim_for_Reimbursement_CAT!$F$29), Claim_for_Reimbursement_CAT!$H$29,
IF(AND($DZ288 &gt;= Claim_for_Reimbursement_CAT!$D$30, $DZ288 &lt;= Claim_for_Reimbursement_CAT!$F$30), Claim_for_Reimbursement_CAT!$H$30,
IF(AND($DZ288 &gt;= Claim_for_Reimbursement_CAT!$D$31, $DZ288 &lt;= Claim_for_Reimbursement_CAT!$F$31), Claim_for_Reimbursement_CAT!$H$31,
IF(AND($DZ288 &gt;= Claim_for_Reimbursement_CAT!$D$32, $DZ288 &lt;= Claim_for_Reimbursement_CAT!$F$32), Claim_for_Reimbursement_CAT!$H$32,
IF(AND($DZ288 &gt;= Claim_for_Reimbursement_CAT!$D$33, $DZ288 &lt;= Claim_for_Reimbursement_CAT!$F$33), Claim_for_Reimbursement_CAT!$H$33,
IF(AND($DZ288 &gt;= Claim_for_Reimbursement_CAT!$D$34, $DZ288 &lt;= Claim_for_Reimbursement_CAT!$F$34), Claim_for_Reimbursement_CAT!$H$34, Claim_for_Reimbursement_CAT!$H$35))))))))))))</f>
        <v/>
      </c>
      <c r="EG288" s="373"/>
      <c r="EH288" s="373"/>
      <c r="EI288" s="373"/>
      <c r="EJ288" s="373"/>
      <c r="EK288" s="373"/>
      <c r="EL288" s="368"/>
      <c r="EM288" s="373"/>
      <c r="EN288" s="373"/>
      <c r="ES288" s="376" t="str">
        <f t="shared" si="131"/>
        <v/>
      </c>
      <c r="ET288" s="377" t="str">
        <f t="shared" si="139"/>
        <v xml:space="preserve">    </v>
      </c>
      <c r="EU288" s="377" t="str">
        <f t="shared" si="140"/>
        <v/>
      </c>
      <c r="EV288" s="377" t="str">
        <f t="shared" si="141"/>
        <v xml:space="preserve">283   </v>
      </c>
      <c r="EW288" s="378" t="str">
        <f>IF($H288 = "", "",
IF(OR($H288 = Lists_and_controls!$AO$9, $H288 = Lists_and_controls!$AO$11, $H288 = Lists_and_controls!$AO$14, $H288 = Lists_and_controls!$AO$16), MAX(Day_30),
IF(OR($H288 = Lists_and_controls!$AO$6, $H288 = Lists_and_controls!$AO$8, $H288 = Lists_and_controls!$AO$10, $H288 = Lists_and_controls!$AO$12, $H288 = Lists_and_controls!$AO$13, $H288 = Lists_and_controls!$AO$15, $H288 = Lists_and_controls!$AO$17), MAX(Day_31),
IF($H288 = Lists_and_controls!$AO$7, IF(INDEX(Leap_Year_YN, MATCH($G288, Year_2, 0)) = 1, MAX(Day_Feb_LY), MAX(Day_Feb) )))))</f>
        <v/>
      </c>
      <c r="EX288" s="377" t="str">
        <f t="shared" si="142"/>
        <v xml:space="preserve">  </v>
      </c>
      <c r="EY288" s="378"/>
    </row>
    <row r="289" spans="1:155" s="321" customFormat="1" ht="14" hidden="1" x14ac:dyDescent="0.3">
      <c r="A289" s="367">
        <v>284</v>
      </c>
      <c r="B289" s="368"/>
      <c r="C289" s="368"/>
      <c r="D289" s="368"/>
      <c r="E289" s="368"/>
      <c r="F289" s="368"/>
      <c r="G289" s="368"/>
      <c r="H289" s="368"/>
      <c r="I289" s="368"/>
      <c r="J289" s="369" t="str">
        <f t="shared" si="119"/>
        <v/>
      </c>
      <c r="K289" s="370" t="str">
        <f t="shared" si="120"/>
        <v/>
      </c>
      <c r="L289" s="368"/>
      <c r="M289" s="368"/>
      <c r="N289" s="368"/>
      <c r="O289" s="368"/>
      <c r="P289" s="368"/>
      <c r="Q289" s="368"/>
      <c r="R289" s="368"/>
      <c r="S289" s="371" t="str">
        <f t="shared" si="132"/>
        <v/>
      </c>
      <c r="T289" s="368"/>
      <c r="U289" s="368"/>
      <c r="V289" s="372"/>
      <c r="W289" s="372"/>
      <c r="X289" s="368"/>
      <c r="Y289" s="372"/>
      <c r="Z289" s="368"/>
      <c r="AA289" s="368"/>
      <c r="AB289" s="368"/>
      <c r="AC289" s="368"/>
      <c r="AD289" s="368"/>
      <c r="AE289" s="368"/>
      <c r="AF289" s="368"/>
      <c r="AG289" s="368"/>
      <c r="AH289" s="368"/>
      <c r="AI289" s="368"/>
      <c r="AJ289" s="368"/>
      <c r="AK289" s="373"/>
      <c r="AL289" s="368"/>
      <c r="AM289" s="373"/>
      <c r="AN289" s="373"/>
      <c r="AO289" s="373"/>
      <c r="AP289" s="373"/>
      <c r="AQ289" s="373"/>
      <c r="AR289" s="373"/>
      <c r="AS289" s="373"/>
      <c r="AT289" s="373"/>
      <c r="AU289" s="373"/>
      <c r="AV289" s="373"/>
      <c r="AW289" s="373"/>
      <c r="AX289" s="373"/>
      <c r="AY289" s="373"/>
      <c r="AZ289" s="373"/>
      <c r="BA289" s="373"/>
      <c r="BB289" s="373"/>
      <c r="BC289" s="374">
        <f t="shared" si="133"/>
        <v>0</v>
      </c>
      <c r="BD289" s="373"/>
      <c r="BE289" s="373"/>
      <c r="BF289" s="373"/>
      <c r="BG289" s="373"/>
      <c r="BH289" s="373"/>
      <c r="BI289" s="373"/>
      <c r="BJ289" s="373"/>
      <c r="BK289" s="373"/>
      <c r="BL289" s="373"/>
      <c r="BM289" s="373"/>
      <c r="BN289" s="373"/>
      <c r="BO289" s="373"/>
      <c r="BP289" s="373"/>
      <c r="BQ289" s="373"/>
      <c r="BR289" s="373"/>
      <c r="BS289" s="374">
        <f t="shared" si="121"/>
        <v>0</v>
      </c>
      <c r="BT289" s="374">
        <f t="shared" si="118"/>
        <v>0</v>
      </c>
      <c r="BU289" s="374">
        <f t="shared" si="118"/>
        <v>0</v>
      </c>
      <c r="BV289" s="374">
        <f t="shared" si="118"/>
        <v>0</v>
      </c>
      <c r="BW289" s="374">
        <f t="shared" si="118"/>
        <v>0</v>
      </c>
      <c r="BX289" s="374">
        <f t="shared" si="118"/>
        <v>0</v>
      </c>
      <c r="BY289" s="374">
        <f t="shared" si="118"/>
        <v>0</v>
      </c>
      <c r="BZ289" s="374">
        <f t="shared" si="144"/>
        <v>0</v>
      </c>
      <c r="CA289" s="374">
        <f t="shared" si="144"/>
        <v>0</v>
      </c>
      <c r="CB289" s="374">
        <f t="shared" si="144"/>
        <v>0</v>
      </c>
      <c r="CC289" s="374">
        <f t="shared" si="144"/>
        <v>0</v>
      </c>
      <c r="CD289" s="374">
        <f t="shared" si="144"/>
        <v>0</v>
      </c>
      <c r="CE289" s="374">
        <f t="shared" si="116"/>
        <v>0</v>
      </c>
      <c r="CF289" s="374">
        <f t="shared" si="116"/>
        <v>0</v>
      </c>
      <c r="CG289" s="374">
        <f t="shared" si="116"/>
        <v>0</v>
      </c>
      <c r="CH289" s="374">
        <f t="shared" si="116"/>
        <v>0</v>
      </c>
      <c r="CI289" s="374">
        <f t="shared" si="116"/>
        <v>0</v>
      </c>
      <c r="CJ289" s="368"/>
      <c r="CK289" s="368"/>
      <c r="CL289" s="373"/>
      <c r="CM289" s="375"/>
      <c r="CN289" s="371" t="s">
        <v>176</v>
      </c>
      <c r="CO289" s="373"/>
      <c r="CP289" s="373"/>
      <c r="CQ289" s="374">
        <f t="shared" si="122"/>
        <v>0</v>
      </c>
      <c r="CR289" s="373"/>
      <c r="CS289" s="373"/>
      <c r="CT289" s="374">
        <f t="shared" si="123"/>
        <v>0</v>
      </c>
      <c r="CU289" s="375"/>
      <c r="CV289" s="368"/>
      <c r="CW289" s="368"/>
      <c r="CX289" s="368"/>
      <c r="CY289" s="368"/>
      <c r="CZ289" s="368"/>
      <c r="DA289" s="368"/>
      <c r="DB289" s="368"/>
      <c r="DC289" s="368"/>
      <c r="DD289" s="368"/>
      <c r="DE289" s="368"/>
      <c r="DF289" s="368"/>
      <c r="DG289" s="375"/>
      <c r="DH289" s="371" t="s">
        <v>176</v>
      </c>
      <c r="DI289" s="373"/>
      <c r="DJ289" s="373"/>
      <c r="DK289" s="374">
        <f t="shared" si="143"/>
        <v>0</v>
      </c>
      <c r="DL289" s="373"/>
      <c r="DM289" s="373"/>
      <c r="DN289" s="374">
        <f t="shared" si="124"/>
        <v>0</v>
      </c>
      <c r="DO289" s="368"/>
      <c r="DP289" s="371" t="str">
        <f t="shared" si="134"/>
        <v/>
      </c>
      <c r="DQ289" s="374">
        <f t="shared" si="135"/>
        <v>0</v>
      </c>
      <c r="DR289" s="374">
        <f t="shared" si="125"/>
        <v>0</v>
      </c>
      <c r="DS289" s="374">
        <f t="shared" si="126"/>
        <v>0</v>
      </c>
      <c r="DT289" s="374">
        <f t="shared" si="136"/>
        <v>0</v>
      </c>
      <c r="DU289" s="374">
        <f t="shared" si="137"/>
        <v>0</v>
      </c>
      <c r="DV289" s="374">
        <f>Deduct_dependent * COUNTIFS(Part_8!$A:$A, $EV289)</f>
        <v>0</v>
      </c>
      <c r="DW289" s="374">
        <f t="shared" si="127"/>
        <v>0</v>
      </c>
      <c r="DX289" s="374">
        <f t="shared" si="128"/>
        <v>0</v>
      </c>
      <c r="DY289" s="374">
        <f t="shared" si="129"/>
        <v>0</v>
      </c>
      <c r="DZ289" s="374">
        <f t="shared" si="130"/>
        <v>0</v>
      </c>
      <c r="EA289" s="373"/>
      <c r="EB289" s="373"/>
      <c r="EC289" s="373"/>
      <c r="ED289" s="374" t="str">
        <f t="shared" si="138"/>
        <v/>
      </c>
      <c r="EE289" s="374"/>
      <c r="EF289" s="374" t="str">
        <f>IF(AND($AN289 = "", $AO289 = "", $AP289 = "", $AQ289 = "", $AR289 = "", $AS289 = "", $AT289 = "", $AU289 = "", $AV289 = "", $AW289 = "", $AX289 = "", $AY289 = "", $AZ289 = "", $BA289 = "", $BB289 = "",
$BD289= "", $BE289 = "", $BF289 = "", $BG289 = "", $BH289 = "", $BI289 = "", $BJ289 = "", $BK289 = "", $BL289 = "", $BM289 = "", $BN289 = "", $BO289 = "", $BP289 = "", $BQ289 = "", $BR289 = ""), "",
IF($DZ289 &lt;= Claim_for_Reimbursement_CAT!$F$24, Claim_for_Reimbursement_CAT!$H$24,
IF(AND($DZ289 &gt;= Claim_for_Reimbursement_CAT!$D$25, $DZ289 &lt;= Claim_for_Reimbursement_CAT!$F$25), Claim_for_Reimbursement_CAT!$H$25,
IF(AND($DZ289 &gt;= Claim_for_Reimbursement_CAT!$D$26, $DZ289 &lt;= Claim_for_Reimbursement_CAT!$F$26), Claim_for_Reimbursement_CAT!$H$26,
IF(AND($DZ289 &gt;= Claim_for_Reimbursement_CAT!$D$27, $DZ289 &lt;= Claim_for_Reimbursement_CAT!$F$27), Claim_for_Reimbursement_CAT!$H$27,
IF(AND($DZ289 &gt;= Claim_for_Reimbursement_CAT!$D$28, $DZ289 &lt;= Claim_for_Reimbursement_CAT!$F$28), Claim_for_Reimbursement_CAT!$H$28,
IF(AND($DZ289 &gt;= Claim_for_Reimbursement_CAT!$D$29, $DZ289 &lt;= Claim_for_Reimbursement_CAT!$F$29), Claim_for_Reimbursement_CAT!$H$29,
IF(AND($DZ289 &gt;= Claim_for_Reimbursement_CAT!$D$30, $DZ289 &lt;= Claim_for_Reimbursement_CAT!$F$30), Claim_for_Reimbursement_CAT!$H$30,
IF(AND($DZ289 &gt;= Claim_for_Reimbursement_CAT!$D$31, $DZ289 &lt;= Claim_for_Reimbursement_CAT!$F$31), Claim_for_Reimbursement_CAT!$H$31,
IF(AND($DZ289 &gt;= Claim_for_Reimbursement_CAT!$D$32, $DZ289 &lt;= Claim_for_Reimbursement_CAT!$F$32), Claim_for_Reimbursement_CAT!$H$32,
IF(AND($DZ289 &gt;= Claim_for_Reimbursement_CAT!$D$33, $DZ289 &lt;= Claim_for_Reimbursement_CAT!$F$33), Claim_for_Reimbursement_CAT!$H$33,
IF(AND($DZ289 &gt;= Claim_for_Reimbursement_CAT!$D$34, $DZ289 &lt;= Claim_for_Reimbursement_CAT!$F$34), Claim_for_Reimbursement_CAT!$H$34, Claim_for_Reimbursement_CAT!$H$35))))))))))))</f>
        <v/>
      </c>
      <c r="EG289" s="373"/>
      <c r="EH289" s="373"/>
      <c r="EI289" s="373"/>
      <c r="EJ289" s="373"/>
      <c r="EK289" s="373"/>
      <c r="EL289" s="368"/>
      <c r="EM289" s="373"/>
      <c r="EN289" s="373"/>
      <c r="ES289" s="376" t="str">
        <f t="shared" si="131"/>
        <v/>
      </c>
      <c r="ET289" s="377" t="str">
        <f t="shared" si="139"/>
        <v xml:space="preserve">    </v>
      </c>
      <c r="EU289" s="377" t="str">
        <f t="shared" si="140"/>
        <v/>
      </c>
      <c r="EV289" s="377" t="str">
        <f t="shared" si="141"/>
        <v xml:space="preserve">284   </v>
      </c>
      <c r="EW289" s="378" t="str">
        <f>IF($H289 = "", "",
IF(OR($H289 = Lists_and_controls!$AO$9, $H289 = Lists_and_controls!$AO$11, $H289 = Lists_and_controls!$AO$14, $H289 = Lists_and_controls!$AO$16), MAX(Day_30),
IF(OR($H289 = Lists_and_controls!$AO$6, $H289 = Lists_and_controls!$AO$8, $H289 = Lists_and_controls!$AO$10, $H289 = Lists_and_controls!$AO$12, $H289 = Lists_and_controls!$AO$13, $H289 = Lists_and_controls!$AO$15, $H289 = Lists_and_controls!$AO$17), MAX(Day_31),
IF($H289 = Lists_and_controls!$AO$7, IF(INDEX(Leap_Year_YN, MATCH($G289, Year_2, 0)) = 1, MAX(Day_Feb_LY), MAX(Day_Feb) )))))</f>
        <v/>
      </c>
      <c r="EX289" s="377" t="str">
        <f t="shared" si="142"/>
        <v xml:space="preserve">  </v>
      </c>
      <c r="EY289" s="378"/>
    </row>
    <row r="290" spans="1:155" s="321" customFormat="1" ht="14" hidden="1" x14ac:dyDescent="0.3">
      <c r="A290" s="367">
        <v>285</v>
      </c>
      <c r="B290" s="368"/>
      <c r="C290" s="368"/>
      <c r="D290" s="368"/>
      <c r="E290" s="368"/>
      <c r="F290" s="368"/>
      <c r="G290" s="368"/>
      <c r="H290" s="368"/>
      <c r="I290" s="368"/>
      <c r="J290" s="369" t="str">
        <f t="shared" si="119"/>
        <v/>
      </c>
      <c r="K290" s="370" t="str">
        <f t="shared" si="120"/>
        <v/>
      </c>
      <c r="L290" s="368"/>
      <c r="M290" s="368"/>
      <c r="N290" s="368"/>
      <c r="O290" s="368"/>
      <c r="P290" s="368"/>
      <c r="Q290" s="368"/>
      <c r="R290" s="368"/>
      <c r="S290" s="371" t="str">
        <f t="shared" si="132"/>
        <v/>
      </c>
      <c r="T290" s="368"/>
      <c r="U290" s="368"/>
      <c r="V290" s="372"/>
      <c r="W290" s="372"/>
      <c r="X290" s="368"/>
      <c r="Y290" s="372"/>
      <c r="Z290" s="368"/>
      <c r="AA290" s="368"/>
      <c r="AB290" s="368"/>
      <c r="AC290" s="368"/>
      <c r="AD290" s="368"/>
      <c r="AE290" s="368"/>
      <c r="AF290" s="368"/>
      <c r="AG290" s="368"/>
      <c r="AH290" s="368"/>
      <c r="AI290" s="368"/>
      <c r="AJ290" s="368"/>
      <c r="AK290" s="373"/>
      <c r="AL290" s="368"/>
      <c r="AM290" s="373"/>
      <c r="AN290" s="373"/>
      <c r="AO290" s="373"/>
      <c r="AP290" s="373"/>
      <c r="AQ290" s="373"/>
      <c r="AR290" s="373"/>
      <c r="AS290" s="373"/>
      <c r="AT290" s="373"/>
      <c r="AU290" s="373"/>
      <c r="AV290" s="373"/>
      <c r="AW290" s="373"/>
      <c r="AX290" s="373"/>
      <c r="AY290" s="373"/>
      <c r="AZ290" s="373"/>
      <c r="BA290" s="373"/>
      <c r="BB290" s="373"/>
      <c r="BC290" s="374">
        <f t="shared" si="133"/>
        <v>0</v>
      </c>
      <c r="BD290" s="373"/>
      <c r="BE290" s="373"/>
      <c r="BF290" s="373"/>
      <c r="BG290" s="373"/>
      <c r="BH290" s="373"/>
      <c r="BI290" s="373"/>
      <c r="BJ290" s="373"/>
      <c r="BK290" s="373"/>
      <c r="BL290" s="373"/>
      <c r="BM290" s="373"/>
      <c r="BN290" s="373"/>
      <c r="BO290" s="373"/>
      <c r="BP290" s="373"/>
      <c r="BQ290" s="373"/>
      <c r="BR290" s="373"/>
      <c r="BS290" s="374">
        <f t="shared" si="121"/>
        <v>0</v>
      </c>
      <c r="BT290" s="374">
        <f t="shared" si="118"/>
        <v>0</v>
      </c>
      <c r="BU290" s="374">
        <f t="shared" si="118"/>
        <v>0</v>
      </c>
      <c r="BV290" s="374">
        <f t="shared" si="118"/>
        <v>0</v>
      </c>
      <c r="BW290" s="374">
        <f t="shared" si="118"/>
        <v>0</v>
      </c>
      <c r="BX290" s="374">
        <f t="shared" si="118"/>
        <v>0</v>
      </c>
      <c r="BY290" s="374">
        <f t="shared" si="118"/>
        <v>0</v>
      </c>
      <c r="BZ290" s="374">
        <f t="shared" si="144"/>
        <v>0</v>
      </c>
      <c r="CA290" s="374">
        <f t="shared" si="144"/>
        <v>0</v>
      </c>
      <c r="CB290" s="374">
        <f t="shared" si="144"/>
        <v>0</v>
      </c>
      <c r="CC290" s="374">
        <f t="shared" si="144"/>
        <v>0</v>
      </c>
      <c r="CD290" s="374">
        <f t="shared" si="144"/>
        <v>0</v>
      </c>
      <c r="CE290" s="374">
        <f t="shared" si="116"/>
        <v>0</v>
      </c>
      <c r="CF290" s="374">
        <f t="shared" si="116"/>
        <v>0</v>
      </c>
      <c r="CG290" s="374">
        <f t="shared" si="116"/>
        <v>0</v>
      </c>
      <c r="CH290" s="374">
        <f t="shared" si="116"/>
        <v>0</v>
      </c>
      <c r="CI290" s="374">
        <f t="shared" si="116"/>
        <v>0</v>
      </c>
      <c r="CJ290" s="368"/>
      <c r="CK290" s="368"/>
      <c r="CL290" s="373"/>
      <c r="CM290" s="375"/>
      <c r="CN290" s="371" t="s">
        <v>176</v>
      </c>
      <c r="CO290" s="373"/>
      <c r="CP290" s="373"/>
      <c r="CQ290" s="374">
        <f t="shared" si="122"/>
        <v>0</v>
      </c>
      <c r="CR290" s="373"/>
      <c r="CS290" s="373"/>
      <c r="CT290" s="374">
        <f t="shared" si="123"/>
        <v>0</v>
      </c>
      <c r="CU290" s="375"/>
      <c r="CV290" s="368"/>
      <c r="CW290" s="368"/>
      <c r="CX290" s="368"/>
      <c r="CY290" s="368"/>
      <c r="CZ290" s="368"/>
      <c r="DA290" s="368"/>
      <c r="DB290" s="368"/>
      <c r="DC290" s="368"/>
      <c r="DD290" s="368"/>
      <c r="DE290" s="368"/>
      <c r="DF290" s="368"/>
      <c r="DG290" s="375"/>
      <c r="DH290" s="371" t="s">
        <v>176</v>
      </c>
      <c r="DI290" s="373"/>
      <c r="DJ290" s="373"/>
      <c r="DK290" s="374">
        <f t="shared" si="143"/>
        <v>0</v>
      </c>
      <c r="DL290" s="373"/>
      <c r="DM290" s="373"/>
      <c r="DN290" s="374">
        <f t="shared" si="124"/>
        <v>0</v>
      </c>
      <c r="DO290" s="368"/>
      <c r="DP290" s="371" t="str">
        <f t="shared" si="134"/>
        <v/>
      </c>
      <c r="DQ290" s="374">
        <f t="shared" si="135"/>
        <v>0</v>
      </c>
      <c r="DR290" s="374">
        <f t="shared" si="125"/>
        <v>0</v>
      </c>
      <c r="DS290" s="374">
        <f t="shared" si="126"/>
        <v>0</v>
      </c>
      <c r="DT290" s="374">
        <f t="shared" si="136"/>
        <v>0</v>
      </c>
      <c r="DU290" s="374">
        <f t="shared" si="137"/>
        <v>0</v>
      </c>
      <c r="DV290" s="374">
        <f>Deduct_dependent * COUNTIFS(Part_8!$A:$A, $EV290)</f>
        <v>0</v>
      </c>
      <c r="DW290" s="374">
        <f t="shared" si="127"/>
        <v>0</v>
      </c>
      <c r="DX290" s="374">
        <f t="shared" si="128"/>
        <v>0</v>
      </c>
      <c r="DY290" s="374">
        <f t="shared" si="129"/>
        <v>0</v>
      </c>
      <c r="DZ290" s="374">
        <f t="shared" si="130"/>
        <v>0</v>
      </c>
      <c r="EA290" s="373"/>
      <c r="EB290" s="373"/>
      <c r="EC290" s="373"/>
      <c r="ED290" s="374" t="str">
        <f t="shared" si="138"/>
        <v/>
      </c>
      <c r="EE290" s="374"/>
      <c r="EF290" s="374" t="str">
        <f>IF(AND($AN290 = "", $AO290 = "", $AP290 = "", $AQ290 = "", $AR290 = "", $AS290 = "", $AT290 = "", $AU290 = "", $AV290 = "", $AW290 = "", $AX290 = "", $AY290 = "", $AZ290 = "", $BA290 = "", $BB290 = "",
$BD290= "", $BE290 = "", $BF290 = "", $BG290 = "", $BH290 = "", $BI290 = "", $BJ290 = "", $BK290 = "", $BL290 = "", $BM290 = "", $BN290 = "", $BO290 = "", $BP290 = "", $BQ290 = "", $BR290 = ""), "",
IF($DZ290 &lt;= Claim_for_Reimbursement_CAT!$F$24, Claim_for_Reimbursement_CAT!$H$24,
IF(AND($DZ290 &gt;= Claim_for_Reimbursement_CAT!$D$25, $DZ290 &lt;= Claim_for_Reimbursement_CAT!$F$25), Claim_for_Reimbursement_CAT!$H$25,
IF(AND($DZ290 &gt;= Claim_for_Reimbursement_CAT!$D$26, $DZ290 &lt;= Claim_for_Reimbursement_CAT!$F$26), Claim_for_Reimbursement_CAT!$H$26,
IF(AND($DZ290 &gt;= Claim_for_Reimbursement_CAT!$D$27, $DZ290 &lt;= Claim_for_Reimbursement_CAT!$F$27), Claim_for_Reimbursement_CAT!$H$27,
IF(AND($DZ290 &gt;= Claim_for_Reimbursement_CAT!$D$28, $DZ290 &lt;= Claim_for_Reimbursement_CAT!$F$28), Claim_for_Reimbursement_CAT!$H$28,
IF(AND($DZ290 &gt;= Claim_for_Reimbursement_CAT!$D$29, $DZ290 &lt;= Claim_for_Reimbursement_CAT!$F$29), Claim_for_Reimbursement_CAT!$H$29,
IF(AND($DZ290 &gt;= Claim_for_Reimbursement_CAT!$D$30, $DZ290 &lt;= Claim_for_Reimbursement_CAT!$F$30), Claim_for_Reimbursement_CAT!$H$30,
IF(AND($DZ290 &gt;= Claim_for_Reimbursement_CAT!$D$31, $DZ290 &lt;= Claim_for_Reimbursement_CAT!$F$31), Claim_for_Reimbursement_CAT!$H$31,
IF(AND($DZ290 &gt;= Claim_for_Reimbursement_CAT!$D$32, $DZ290 &lt;= Claim_for_Reimbursement_CAT!$F$32), Claim_for_Reimbursement_CAT!$H$32,
IF(AND($DZ290 &gt;= Claim_for_Reimbursement_CAT!$D$33, $DZ290 &lt;= Claim_for_Reimbursement_CAT!$F$33), Claim_for_Reimbursement_CAT!$H$33,
IF(AND($DZ290 &gt;= Claim_for_Reimbursement_CAT!$D$34, $DZ290 &lt;= Claim_for_Reimbursement_CAT!$F$34), Claim_for_Reimbursement_CAT!$H$34, Claim_for_Reimbursement_CAT!$H$35))))))))))))</f>
        <v/>
      </c>
      <c r="EG290" s="373"/>
      <c r="EH290" s="373"/>
      <c r="EI290" s="373"/>
      <c r="EJ290" s="373"/>
      <c r="EK290" s="373"/>
      <c r="EL290" s="368"/>
      <c r="EM290" s="373"/>
      <c r="EN290" s="373"/>
      <c r="ES290" s="376" t="str">
        <f t="shared" si="131"/>
        <v/>
      </c>
      <c r="ET290" s="377" t="str">
        <f t="shared" si="139"/>
        <v xml:space="preserve">    </v>
      </c>
      <c r="EU290" s="377" t="str">
        <f t="shared" si="140"/>
        <v/>
      </c>
      <c r="EV290" s="377" t="str">
        <f t="shared" si="141"/>
        <v xml:space="preserve">285   </v>
      </c>
      <c r="EW290" s="378" t="str">
        <f>IF($H290 = "", "",
IF(OR($H290 = Lists_and_controls!$AO$9, $H290 = Lists_and_controls!$AO$11, $H290 = Lists_and_controls!$AO$14, $H290 = Lists_and_controls!$AO$16), MAX(Day_30),
IF(OR($H290 = Lists_and_controls!$AO$6, $H290 = Lists_and_controls!$AO$8, $H290 = Lists_and_controls!$AO$10, $H290 = Lists_and_controls!$AO$12, $H290 = Lists_and_controls!$AO$13, $H290 = Lists_and_controls!$AO$15, $H290 = Lists_and_controls!$AO$17), MAX(Day_31),
IF($H290 = Lists_and_controls!$AO$7, IF(INDEX(Leap_Year_YN, MATCH($G290, Year_2, 0)) = 1, MAX(Day_Feb_LY), MAX(Day_Feb) )))))</f>
        <v/>
      </c>
      <c r="EX290" s="377" t="str">
        <f t="shared" si="142"/>
        <v xml:space="preserve">  </v>
      </c>
      <c r="EY290" s="378"/>
    </row>
    <row r="291" spans="1:155" s="321" customFormat="1" ht="14" hidden="1" x14ac:dyDescent="0.3">
      <c r="A291" s="367">
        <v>286</v>
      </c>
      <c r="B291" s="368"/>
      <c r="C291" s="368"/>
      <c r="D291" s="368"/>
      <c r="E291" s="368"/>
      <c r="F291" s="368"/>
      <c r="G291" s="368"/>
      <c r="H291" s="368"/>
      <c r="I291" s="368"/>
      <c r="J291" s="369" t="str">
        <f t="shared" si="119"/>
        <v/>
      </c>
      <c r="K291" s="370" t="str">
        <f t="shared" si="120"/>
        <v/>
      </c>
      <c r="L291" s="368"/>
      <c r="M291" s="368"/>
      <c r="N291" s="368"/>
      <c r="O291" s="368"/>
      <c r="P291" s="368"/>
      <c r="Q291" s="368"/>
      <c r="R291" s="368"/>
      <c r="S291" s="371" t="str">
        <f t="shared" si="132"/>
        <v/>
      </c>
      <c r="T291" s="368"/>
      <c r="U291" s="368"/>
      <c r="V291" s="372"/>
      <c r="W291" s="372"/>
      <c r="X291" s="368"/>
      <c r="Y291" s="372"/>
      <c r="Z291" s="368"/>
      <c r="AA291" s="368"/>
      <c r="AB291" s="368"/>
      <c r="AC291" s="368"/>
      <c r="AD291" s="368"/>
      <c r="AE291" s="368"/>
      <c r="AF291" s="368"/>
      <c r="AG291" s="368"/>
      <c r="AH291" s="368"/>
      <c r="AI291" s="368"/>
      <c r="AJ291" s="368"/>
      <c r="AK291" s="373"/>
      <c r="AL291" s="368"/>
      <c r="AM291" s="373"/>
      <c r="AN291" s="373"/>
      <c r="AO291" s="373"/>
      <c r="AP291" s="373"/>
      <c r="AQ291" s="373"/>
      <c r="AR291" s="373"/>
      <c r="AS291" s="373"/>
      <c r="AT291" s="373"/>
      <c r="AU291" s="373"/>
      <c r="AV291" s="373"/>
      <c r="AW291" s="373"/>
      <c r="AX291" s="373"/>
      <c r="AY291" s="373"/>
      <c r="AZ291" s="373"/>
      <c r="BA291" s="373"/>
      <c r="BB291" s="373"/>
      <c r="BC291" s="374">
        <f t="shared" si="133"/>
        <v>0</v>
      </c>
      <c r="BD291" s="373"/>
      <c r="BE291" s="373"/>
      <c r="BF291" s="373"/>
      <c r="BG291" s="373"/>
      <c r="BH291" s="373"/>
      <c r="BI291" s="373"/>
      <c r="BJ291" s="373"/>
      <c r="BK291" s="373"/>
      <c r="BL291" s="373"/>
      <c r="BM291" s="373"/>
      <c r="BN291" s="373"/>
      <c r="BO291" s="373"/>
      <c r="BP291" s="373"/>
      <c r="BQ291" s="373"/>
      <c r="BR291" s="373"/>
      <c r="BS291" s="374">
        <f t="shared" si="121"/>
        <v>0</v>
      </c>
      <c r="BT291" s="374">
        <f t="shared" si="118"/>
        <v>0</v>
      </c>
      <c r="BU291" s="374">
        <f t="shared" si="118"/>
        <v>0</v>
      </c>
      <c r="BV291" s="374">
        <f t="shared" si="118"/>
        <v>0</v>
      </c>
      <c r="BW291" s="374">
        <f t="shared" si="118"/>
        <v>0</v>
      </c>
      <c r="BX291" s="374">
        <f t="shared" si="118"/>
        <v>0</v>
      </c>
      <c r="BY291" s="374">
        <f t="shared" si="118"/>
        <v>0</v>
      </c>
      <c r="BZ291" s="374">
        <f t="shared" si="144"/>
        <v>0</v>
      </c>
      <c r="CA291" s="374">
        <f t="shared" si="144"/>
        <v>0</v>
      </c>
      <c r="CB291" s="374">
        <f t="shared" si="144"/>
        <v>0</v>
      </c>
      <c r="CC291" s="374">
        <f t="shared" si="144"/>
        <v>0</v>
      </c>
      <c r="CD291" s="374">
        <f t="shared" si="144"/>
        <v>0</v>
      </c>
      <c r="CE291" s="374">
        <f t="shared" si="116"/>
        <v>0</v>
      </c>
      <c r="CF291" s="374">
        <f t="shared" si="116"/>
        <v>0</v>
      </c>
      <c r="CG291" s="374">
        <f t="shared" si="116"/>
        <v>0</v>
      </c>
      <c r="CH291" s="374">
        <f t="shared" si="116"/>
        <v>0</v>
      </c>
      <c r="CI291" s="374">
        <f t="shared" si="116"/>
        <v>0</v>
      </c>
      <c r="CJ291" s="368"/>
      <c r="CK291" s="368"/>
      <c r="CL291" s="373"/>
      <c r="CM291" s="375"/>
      <c r="CN291" s="371" t="s">
        <v>176</v>
      </c>
      <c r="CO291" s="373"/>
      <c r="CP291" s="373"/>
      <c r="CQ291" s="374">
        <f t="shared" si="122"/>
        <v>0</v>
      </c>
      <c r="CR291" s="373"/>
      <c r="CS291" s="373"/>
      <c r="CT291" s="374">
        <f t="shared" si="123"/>
        <v>0</v>
      </c>
      <c r="CU291" s="375"/>
      <c r="CV291" s="368"/>
      <c r="CW291" s="368"/>
      <c r="CX291" s="368"/>
      <c r="CY291" s="368"/>
      <c r="CZ291" s="368"/>
      <c r="DA291" s="368"/>
      <c r="DB291" s="368"/>
      <c r="DC291" s="368"/>
      <c r="DD291" s="368"/>
      <c r="DE291" s="368"/>
      <c r="DF291" s="368"/>
      <c r="DG291" s="375"/>
      <c r="DH291" s="371" t="s">
        <v>176</v>
      </c>
      <c r="DI291" s="373"/>
      <c r="DJ291" s="373"/>
      <c r="DK291" s="374">
        <f t="shared" si="143"/>
        <v>0</v>
      </c>
      <c r="DL291" s="373"/>
      <c r="DM291" s="373"/>
      <c r="DN291" s="374">
        <f t="shared" si="124"/>
        <v>0</v>
      </c>
      <c r="DO291" s="368"/>
      <c r="DP291" s="371" t="str">
        <f t="shared" si="134"/>
        <v/>
      </c>
      <c r="DQ291" s="374">
        <f t="shared" si="135"/>
        <v>0</v>
      </c>
      <c r="DR291" s="374">
        <f t="shared" si="125"/>
        <v>0</v>
      </c>
      <c r="DS291" s="374">
        <f t="shared" si="126"/>
        <v>0</v>
      </c>
      <c r="DT291" s="374">
        <f t="shared" si="136"/>
        <v>0</v>
      </c>
      <c r="DU291" s="374">
        <f t="shared" si="137"/>
        <v>0</v>
      </c>
      <c r="DV291" s="374">
        <f>Deduct_dependent * COUNTIFS(Part_8!$A:$A, $EV291)</f>
        <v>0</v>
      </c>
      <c r="DW291" s="374">
        <f t="shared" si="127"/>
        <v>0</v>
      </c>
      <c r="DX291" s="374">
        <f t="shared" si="128"/>
        <v>0</v>
      </c>
      <c r="DY291" s="374">
        <f t="shared" si="129"/>
        <v>0</v>
      </c>
      <c r="DZ291" s="374">
        <f t="shared" si="130"/>
        <v>0</v>
      </c>
      <c r="EA291" s="373"/>
      <c r="EB291" s="373"/>
      <c r="EC291" s="373"/>
      <c r="ED291" s="374" t="str">
        <f t="shared" si="138"/>
        <v/>
      </c>
      <c r="EE291" s="374"/>
      <c r="EF291" s="374" t="str">
        <f>IF(AND($AN291 = "", $AO291 = "", $AP291 = "", $AQ291 = "", $AR291 = "", $AS291 = "", $AT291 = "", $AU291 = "", $AV291 = "", $AW291 = "", $AX291 = "", $AY291 = "", $AZ291 = "", $BA291 = "", $BB291 = "",
$BD291= "", $BE291 = "", $BF291 = "", $BG291 = "", $BH291 = "", $BI291 = "", $BJ291 = "", $BK291 = "", $BL291 = "", $BM291 = "", $BN291 = "", $BO291 = "", $BP291 = "", $BQ291 = "", $BR291 = ""), "",
IF($DZ291 &lt;= Claim_for_Reimbursement_CAT!$F$24, Claim_for_Reimbursement_CAT!$H$24,
IF(AND($DZ291 &gt;= Claim_for_Reimbursement_CAT!$D$25, $DZ291 &lt;= Claim_for_Reimbursement_CAT!$F$25), Claim_for_Reimbursement_CAT!$H$25,
IF(AND($DZ291 &gt;= Claim_for_Reimbursement_CAT!$D$26, $DZ291 &lt;= Claim_for_Reimbursement_CAT!$F$26), Claim_for_Reimbursement_CAT!$H$26,
IF(AND($DZ291 &gt;= Claim_for_Reimbursement_CAT!$D$27, $DZ291 &lt;= Claim_for_Reimbursement_CAT!$F$27), Claim_for_Reimbursement_CAT!$H$27,
IF(AND($DZ291 &gt;= Claim_for_Reimbursement_CAT!$D$28, $DZ291 &lt;= Claim_for_Reimbursement_CAT!$F$28), Claim_for_Reimbursement_CAT!$H$28,
IF(AND($DZ291 &gt;= Claim_for_Reimbursement_CAT!$D$29, $DZ291 &lt;= Claim_for_Reimbursement_CAT!$F$29), Claim_for_Reimbursement_CAT!$H$29,
IF(AND($DZ291 &gt;= Claim_for_Reimbursement_CAT!$D$30, $DZ291 &lt;= Claim_for_Reimbursement_CAT!$F$30), Claim_for_Reimbursement_CAT!$H$30,
IF(AND($DZ291 &gt;= Claim_for_Reimbursement_CAT!$D$31, $DZ291 &lt;= Claim_for_Reimbursement_CAT!$F$31), Claim_for_Reimbursement_CAT!$H$31,
IF(AND($DZ291 &gt;= Claim_for_Reimbursement_CAT!$D$32, $DZ291 &lt;= Claim_for_Reimbursement_CAT!$F$32), Claim_for_Reimbursement_CAT!$H$32,
IF(AND($DZ291 &gt;= Claim_for_Reimbursement_CAT!$D$33, $DZ291 &lt;= Claim_for_Reimbursement_CAT!$F$33), Claim_for_Reimbursement_CAT!$H$33,
IF(AND($DZ291 &gt;= Claim_for_Reimbursement_CAT!$D$34, $DZ291 &lt;= Claim_for_Reimbursement_CAT!$F$34), Claim_for_Reimbursement_CAT!$H$34, Claim_for_Reimbursement_CAT!$H$35))))))))))))</f>
        <v/>
      </c>
      <c r="EG291" s="373"/>
      <c r="EH291" s="373"/>
      <c r="EI291" s="373"/>
      <c r="EJ291" s="373"/>
      <c r="EK291" s="373"/>
      <c r="EL291" s="368"/>
      <c r="EM291" s="373"/>
      <c r="EN291" s="373"/>
      <c r="ES291" s="376" t="str">
        <f t="shared" si="131"/>
        <v/>
      </c>
      <c r="ET291" s="377" t="str">
        <f t="shared" si="139"/>
        <v xml:space="preserve">    </v>
      </c>
      <c r="EU291" s="377" t="str">
        <f t="shared" si="140"/>
        <v/>
      </c>
      <c r="EV291" s="377" t="str">
        <f t="shared" si="141"/>
        <v xml:space="preserve">286   </v>
      </c>
      <c r="EW291" s="378" t="str">
        <f>IF($H291 = "", "",
IF(OR($H291 = Lists_and_controls!$AO$9, $H291 = Lists_and_controls!$AO$11, $H291 = Lists_and_controls!$AO$14, $H291 = Lists_and_controls!$AO$16), MAX(Day_30),
IF(OR($H291 = Lists_and_controls!$AO$6, $H291 = Lists_and_controls!$AO$8, $H291 = Lists_and_controls!$AO$10, $H291 = Lists_and_controls!$AO$12, $H291 = Lists_and_controls!$AO$13, $H291 = Lists_and_controls!$AO$15, $H291 = Lists_and_controls!$AO$17), MAX(Day_31),
IF($H291 = Lists_and_controls!$AO$7, IF(INDEX(Leap_Year_YN, MATCH($G291, Year_2, 0)) = 1, MAX(Day_Feb_LY), MAX(Day_Feb) )))))</f>
        <v/>
      </c>
      <c r="EX291" s="377" t="str">
        <f t="shared" si="142"/>
        <v xml:space="preserve">  </v>
      </c>
      <c r="EY291" s="378"/>
    </row>
    <row r="292" spans="1:155" s="321" customFormat="1" ht="14" hidden="1" x14ac:dyDescent="0.3">
      <c r="A292" s="367">
        <v>287</v>
      </c>
      <c r="B292" s="368"/>
      <c r="C292" s="368"/>
      <c r="D292" s="368"/>
      <c r="E292" s="368"/>
      <c r="F292" s="368"/>
      <c r="G292" s="368"/>
      <c r="H292" s="368"/>
      <c r="I292" s="368"/>
      <c r="J292" s="369" t="str">
        <f t="shared" si="119"/>
        <v/>
      </c>
      <c r="K292" s="370" t="str">
        <f t="shared" si="120"/>
        <v/>
      </c>
      <c r="L292" s="368"/>
      <c r="M292" s="368"/>
      <c r="N292" s="368"/>
      <c r="O292" s="368"/>
      <c r="P292" s="368"/>
      <c r="Q292" s="368"/>
      <c r="R292" s="368"/>
      <c r="S292" s="371" t="str">
        <f t="shared" si="132"/>
        <v/>
      </c>
      <c r="T292" s="368"/>
      <c r="U292" s="368"/>
      <c r="V292" s="372"/>
      <c r="W292" s="372"/>
      <c r="X292" s="368"/>
      <c r="Y292" s="372"/>
      <c r="Z292" s="368"/>
      <c r="AA292" s="368"/>
      <c r="AB292" s="368"/>
      <c r="AC292" s="368"/>
      <c r="AD292" s="368"/>
      <c r="AE292" s="368"/>
      <c r="AF292" s="368"/>
      <c r="AG292" s="368"/>
      <c r="AH292" s="368"/>
      <c r="AI292" s="368"/>
      <c r="AJ292" s="368"/>
      <c r="AK292" s="373"/>
      <c r="AL292" s="368"/>
      <c r="AM292" s="373"/>
      <c r="AN292" s="373"/>
      <c r="AO292" s="373"/>
      <c r="AP292" s="373"/>
      <c r="AQ292" s="373"/>
      <c r="AR292" s="373"/>
      <c r="AS292" s="373"/>
      <c r="AT292" s="373"/>
      <c r="AU292" s="373"/>
      <c r="AV292" s="373"/>
      <c r="AW292" s="373"/>
      <c r="AX292" s="373"/>
      <c r="AY292" s="373"/>
      <c r="AZ292" s="373"/>
      <c r="BA292" s="373"/>
      <c r="BB292" s="373"/>
      <c r="BC292" s="374">
        <f t="shared" si="133"/>
        <v>0</v>
      </c>
      <c r="BD292" s="373"/>
      <c r="BE292" s="373"/>
      <c r="BF292" s="373"/>
      <c r="BG292" s="373"/>
      <c r="BH292" s="373"/>
      <c r="BI292" s="373"/>
      <c r="BJ292" s="373"/>
      <c r="BK292" s="373"/>
      <c r="BL292" s="373"/>
      <c r="BM292" s="373"/>
      <c r="BN292" s="373"/>
      <c r="BO292" s="373"/>
      <c r="BP292" s="373"/>
      <c r="BQ292" s="373"/>
      <c r="BR292" s="373"/>
      <c r="BS292" s="374">
        <f t="shared" si="121"/>
        <v>0</v>
      </c>
      <c r="BT292" s="374">
        <f t="shared" si="118"/>
        <v>0</v>
      </c>
      <c r="BU292" s="374">
        <f t="shared" si="118"/>
        <v>0</v>
      </c>
      <c r="BV292" s="374">
        <f t="shared" si="118"/>
        <v>0</v>
      </c>
      <c r="BW292" s="374">
        <f t="shared" si="118"/>
        <v>0</v>
      </c>
      <c r="BX292" s="374">
        <f t="shared" si="118"/>
        <v>0</v>
      </c>
      <c r="BY292" s="374">
        <f t="shared" si="118"/>
        <v>0</v>
      </c>
      <c r="BZ292" s="374">
        <f t="shared" si="144"/>
        <v>0</v>
      </c>
      <c r="CA292" s="374">
        <f t="shared" si="144"/>
        <v>0</v>
      </c>
      <c r="CB292" s="374">
        <f t="shared" si="144"/>
        <v>0</v>
      </c>
      <c r="CC292" s="374">
        <f t="shared" si="144"/>
        <v>0</v>
      </c>
      <c r="CD292" s="374">
        <f t="shared" si="144"/>
        <v>0</v>
      </c>
      <c r="CE292" s="374">
        <f t="shared" si="116"/>
        <v>0</v>
      </c>
      <c r="CF292" s="374">
        <f t="shared" si="116"/>
        <v>0</v>
      </c>
      <c r="CG292" s="374">
        <f t="shared" si="116"/>
        <v>0</v>
      </c>
      <c r="CH292" s="374">
        <f t="shared" si="116"/>
        <v>0</v>
      </c>
      <c r="CI292" s="374">
        <f t="shared" si="116"/>
        <v>0</v>
      </c>
      <c r="CJ292" s="368"/>
      <c r="CK292" s="368"/>
      <c r="CL292" s="373"/>
      <c r="CM292" s="375"/>
      <c r="CN292" s="371" t="s">
        <v>176</v>
      </c>
      <c r="CO292" s="373"/>
      <c r="CP292" s="373"/>
      <c r="CQ292" s="374">
        <f t="shared" si="122"/>
        <v>0</v>
      </c>
      <c r="CR292" s="373"/>
      <c r="CS292" s="373"/>
      <c r="CT292" s="374">
        <f t="shared" si="123"/>
        <v>0</v>
      </c>
      <c r="CU292" s="375"/>
      <c r="CV292" s="368"/>
      <c r="CW292" s="368"/>
      <c r="CX292" s="368"/>
      <c r="CY292" s="368"/>
      <c r="CZ292" s="368"/>
      <c r="DA292" s="368"/>
      <c r="DB292" s="368"/>
      <c r="DC292" s="368"/>
      <c r="DD292" s="368"/>
      <c r="DE292" s="368"/>
      <c r="DF292" s="368"/>
      <c r="DG292" s="375"/>
      <c r="DH292" s="371" t="s">
        <v>176</v>
      </c>
      <c r="DI292" s="373"/>
      <c r="DJ292" s="373"/>
      <c r="DK292" s="374">
        <f t="shared" si="143"/>
        <v>0</v>
      </c>
      <c r="DL292" s="373"/>
      <c r="DM292" s="373"/>
      <c r="DN292" s="374">
        <f t="shared" si="124"/>
        <v>0</v>
      </c>
      <c r="DO292" s="368"/>
      <c r="DP292" s="371" t="str">
        <f t="shared" si="134"/>
        <v/>
      </c>
      <c r="DQ292" s="374">
        <f t="shared" si="135"/>
        <v>0</v>
      </c>
      <c r="DR292" s="374">
        <f t="shared" si="125"/>
        <v>0</v>
      </c>
      <c r="DS292" s="374">
        <f t="shared" si="126"/>
        <v>0</v>
      </c>
      <c r="DT292" s="374">
        <f t="shared" si="136"/>
        <v>0</v>
      </c>
      <c r="DU292" s="374">
        <f t="shared" si="137"/>
        <v>0</v>
      </c>
      <c r="DV292" s="374">
        <f>Deduct_dependent * COUNTIFS(Part_8!$A:$A, $EV292)</f>
        <v>0</v>
      </c>
      <c r="DW292" s="374">
        <f t="shared" si="127"/>
        <v>0</v>
      </c>
      <c r="DX292" s="374">
        <f t="shared" si="128"/>
        <v>0</v>
      </c>
      <c r="DY292" s="374">
        <f t="shared" si="129"/>
        <v>0</v>
      </c>
      <c r="DZ292" s="374">
        <f t="shared" si="130"/>
        <v>0</v>
      </c>
      <c r="EA292" s="373"/>
      <c r="EB292" s="373"/>
      <c r="EC292" s="373"/>
      <c r="ED292" s="374" t="str">
        <f t="shared" si="138"/>
        <v/>
      </c>
      <c r="EE292" s="374"/>
      <c r="EF292" s="374" t="str">
        <f>IF(AND($AN292 = "", $AO292 = "", $AP292 = "", $AQ292 = "", $AR292 = "", $AS292 = "", $AT292 = "", $AU292 = "", $AV292 = "", $AW292 = "", $AX292 = "", $AY292 = "", $AZ292 = "", $BA292 = "", $BB292 = "",
$BD292= "", $BE292 = "", $BF292 = "", $BG292 = "", $BH292 = "", $BI292 = "", $BJ292 = "", $BK292 = "", $BL292 = "", $BM292 = "", $BN292 = "", $BO292 = "", $BP292 = "", $BQ292 = "", $BR292 = ""), "",
IF($DZ292 &lt;= Claim_for_Reimbursement_CAT!$F$24, Claim_for_Reimbursement_CAT!$H$24,
IF(AND($DZ292 &gt;= Claim_for_Reimbursement_CAT!$D$25, $DZ292 &lt;= Claim_for_Reimbursement_CAT!$F$25), Claim_for_Reimbursement_CAT!$H$25,
IF(AND($DZ292 &gt;= Claim_for_Reimbursement_CAT!$D$26, $DZ292 &lt;= Claim_for_Reimbursement_CAT!$F$26), Claim_for_Reimbursement_CAT!$H$26,
IF(AND($DZ292 &gt;= Claim_for_Reimbursement_CAT!$D$27, $DZ292 &lt;= Claim_for_Reimbursement_CAT!$F$27), Claim_for_Reimbursement_CAT!$H$27,
IF(AND($DZ292 &gt;= Claim_for_Reimbursement_CAT!$D$28, $DZ292 &lt;= Claim_for_Reimbursement_CAT!$F$28), Claim_for_Reimbursement_CAT!$H$28,
IF(AND($DZ292 &gt;= Claim_for_Reimbursement_CAT!$D$29, $DZ292 &lt;= Claim_for_Reimbursement_CAT!$F$29), Claim_for_Reimbursement_CAT!$H$29,
IF(AND($DZ292 &gt;= Claim_for_Reimbursement_CAT!$D$30, $DZ292 &lt;= Claim_for_Reimbursement_CAT!$F$30), Claim_for_Reimbursement_CAT!$H$30,
IF(AND($DZ292 &gt;= Claim_for_Reimbursement_CAT!$D$31, $DZ292 &lt;= Claim_for_Reimbursement_CAT!$F$31), Claim_for_Reimbursement_CAT!$H$31,
IF(AND($DZ292 &gt;= Claim_for_Reimbursement_CAT!$D$32, $DZ292 &lt;= Claim_for_Reimbursement_CAT!$F$32), Claim_for_Reimbursement_CAT!$H$32,
IF(AND($DZ292 &gt;= Claim_for_Reimbursement_CAT!$D$33, $DZ292 &lt;= Claim_for_Reimbursement_CAT!$F$33), Claim_for_Reimbursement_CAT!$H$33,
IF(AND($DZ292 &gt;= Claim_for_Reimbursement_CAT!$D$34, $DZ292 &lt;= Claim_for_Reimbursement_CAT!$F$34), Claim_for_Reimbursement_CAT!$H$34, Claim_for_Reimbursement_CAT!$H$35))))))))))))</f>
        <v/>
      </c>
      <c r="EG292" s="373"/>
      <c r="EH292" s="373"/>
      <c r="EI292" s="373"/>
      <c r="EJ292" s="373"/>
      <c r="EK292" s="373"/>
      <c r="EL292" s="368"/>
      <c r="EM292" s="373"/>
      <c r="EN292" s="373"/>
      <c r="ES292" s="376" t="str">
        <f t="shared" si="131"/>
        <v/>
      </c>
      <c r="ET292" s="377" t="str">
        <f t="shared" si="139"/>
        <v xml:space="preserve">    </v>
      </c>
      <c r="EU292" s="377" t="str">
        <f t="shared" si="140"/>
        <v/>
      </c>
      <c r="EV292" s="377" t="str">
        <f t="shared" si="141"/>
        <v xml:space="preserve">287   </v>
      </c>
      <c r="EW292" s="378" t="str">
        <f>IF($H292 = "", "",
IF(OR($H292 = Lists_and_controls!$AO$9, $H292 = Lists_and_controls!$AO$11, $H292 = Lists_and_controls!$AO$14, $H292 = Lists_and_controls!$AO$16), MAX(Day_30),
IF(OR($H292 = Lists_and_controls!$AO$6, $H292 = Lists_and_controls!$AO$8, $H292 = Lists_and_controls!$AO$10, $H292 = Lists_and_controls!$AO$12, $H292 = Lists_and_controls!$AO$13, $H292 = Lists_and_controls!$AO$15, $H292 = Lists_and_controls!$AO$17), MAX(Day_31),
IF($H292 = Lists_and_controls!$AO$7, IF(INDEX(Leap_Year_YN, MATCH($G292, Year_2, 0)) = 1, MAX(Day_Feb_LY), MAX(Day_Feb) )))))</f>
        <v/>
      </c>
      <c r="EX292" s="377" t="str">
        <f t="shared" si="142"/>
        <v xml:space="preserve">  </v>
      </c>
      <c r="EY292" s="378"/>
    </row>
    <row r="293" spans="1:155" s="321" customFormat="1" ht="14" hidden="1" x14ac:dyDescent="0.3">
      <c r="A293" s="367">
        <v>288</v>
      </c>
      <c r="B293" s="368"/>
      <c r="C293" s="368"/>
      <c r="D293" s="368"/>
      <c r="E293" s="368"/>
      <c r="F293" s="368"/>
      <c r="G293" s="368"/>
      <c r="H293" s="368"/>
      <c r="I293" s="368"/>
      <c r="J293" s="369" t="str">
        <f t="shared" si="119"/>
        <v/>
      </c>
      <c r="K293" s="370" t="str">
        <f t="shared" si="120"/>
        <v/>
      </c>
      <c r="L293" s="368"/>
      <c r="M293" s="368"/>
      <c r="N293" s="368"/>
      <c r="O293" s="368"/>
      <c r="P293" s="368"/>
      <c r="Q293" s="368"/>
      <c r="R293" s="368"/>
      <c r="S293" s="371" t="str">
        <f t="shared" si="132"/>
        <v/>
      </c>
      <c r="T293" s="368"/>
      <c r="U293" s="368"/>
      <c r="V293" s="372"/>
      <c r="W293" s="372"/>
      <c r="X293" s="368"/>
      <c r="Y293" s="372"/>
      <c r="Z293" s="368"/>
      <c r="AA293" s="368"/>
      <c r="AB293" s="368"/>
      <c r="AC293" s="368"/>
      <c r="AD293" s="368"/>
      <c r="AE293" s="368"/>
      <c r="AF293" s="368"/>
      <c r="AG293" s="368"/>
      <c r="AH293" s="368"/>
      <c r="AI293" s="368"/>
      <c r="AJ293" s="368"/>
      <c r="AK293" s="373"/>
      <c r="AL293" s="368"/>
      <c r="AM293" s="373"/>
      <c r="AN293" s="373"/>
      <c r="AO293" s="373"/>
      <c r="AP293" s="373"/>
      <c r="AQ293" s="373"/>
      <c r="AR293" s="373"/>
      <c r="AS293" s="373"/>
      <c r="AT293" s="373"/>
      <c r="AU293" s="373"/>
      <c r="AV293" s="373"/>
      <c r="AW293" s="373"/>
      <c r="AX293" s="373"/>
      <c r="AY293" s="373"/>
      <c r="AZ293" s="373"/>
      <c r="BA293" s="373"/>
      <c r="BB293" s="373"/>
      <c r="BC293" s="374">
        <f t="shared" si="133"/>
        <v>0</v>
      </c>
      <c r="BD293" s="373"/>
      <c r="BE293" s="373"/>
      <c r="BF293" s="373"/>
      <c r="BG293" s="373"/>
      <c r="BH293" s="373"/>
      <c r="BI293" s="373"/>
      <c r="BJ293" s="373"/>
      <c r="BK293" s="373"/>
      <c r="BL293" s="373"/>
      <c r="BM293" s="373"/>
      <c r="BN293" s="373"/>
      <c r="BO293" s="373"/>
      <c r="BP293" s="373"/>
      <c r="BQ293" s="373"/>
      <c r="BR293" s="373"/>
      <c r="BS293" s="374">
        <f t="shared" si="121"/>
        <v>0</v>
      </c>
      <c r="BT293" s="374">
        <f t="shared" si="118"/>
        <v>0</v>
      </c>
      <c r="BU293" s="374">
        <f t="shared" si="118"/>
        <v>0</v>
      </c>
      <c r="BV293" s="374">
        <f t="shared" si="118"/>
        <v>0</v>
      </c>
      <c r="BW293" s="374">
        <f t="shared" si="118"/>
        <v>0</v>
      </c>
      <c r="BX293" s="374">
        <f t="shared" si="118"/>
        <v>0</v>
      </c>
      <c r="BY293" s="374">
        <f t="shared" si="118"/>
        <v>0</v>
      </c>
      <c r="BZ293" s="374">
        <f t="shared" si="144"/>
        <v>0</v>
      </c>
      <c r="CA293" s="374">
        <f t="shared" si="144"/>
        <v>0</v>
      </c>
      <c r="CB293" s="374">
        <f t="shared" si="144"/>
        <v>0</v>
      </c>
      <c r="CC293" s="374">
        <f t="shared" si="144"/>
        <v>0</v>
      </c>
      <c r="CD293" s="374">
        <f t="shared" si="144"/>
        <v>0</v>
      </c>
      <c r="CE293" s="374">
        <f t="shared" si="116"/>
        <v>0</v>
      </c>
      <c r="CF293" s="374">
        <f t="shared" si="116"/>
        <v>0</v>
      </c>
      <c r="CG293" s="374">
        <f t="shared" si="116"/>
        <v>0</v>
      </c>
      <c r="CH293" s="374">
        <f t="shared" si="116"/>
        <v>0</v>
      </c>
      <c r="CI293" s="374">
        <f t="shared" si="116"/>
        <v>0</v>
      </c>
      <c r="CJ293" s="368"/>
      <c r="CK293" s="368"/>
      <c r="CL293" s="373"/>
      <c r="CM293" s="375"/>
      <c r="CN293" s="371" t="s">
        <v>176</v>
      </c>
      <c r="CO293" s="373"/>
      <c r="CP293" s="373"/>
      <c r="CQ293" s="374">
        <f t="shared" si="122"/>
        <v>0</v>
      </c>
      <c r="CR293" s="373"/>
      <c r="CS293" s="373"/>
      <c r="CT293" s="374">
        <f t="shared" si="123"/>
        <v>0</v>
      </c>
      <c r="CU293" s="375"/>
      <c r="CV293" s="368"/>
      <c r="CW293" s="368"/>
      <c r="CX293" s="368"/>
      <c r="CY293" s="368"/>
      <c r="CZ293" s="368"/>
      <c r="DA293" s="368"/>
      <c r="DB293" s="368"/>
      <c r="DC293" s="368"/>
      <c r="DD293" s="368"/>
      <c r="DE293" s="368"/>
      <c r="DF293" s="368"/>
      <c r="DG293" s="375"/>
      <c r="DH293" s="371" t="s">
        <v>176</v>
      </c>
      <c r="DI293" s="373"/>
      <c r="DJ293" s="373"/>
      <c r="DK293" s="374">
        <f t="shared" si="143"/>
        <v>0</v>
      </c>
      <c r="DL293" s="373"/>
      <c r="DM293" s="373"/>
      <c r="DN293" s="374">
        <f t="shared" si="124"/>
        <v>0</v>
      </c>
      <c r="DO293" s="368"/>
      <c r="DP293" s="371" t="str">
        <f t="shared" si="134"/>
        <v/>
      </c>
      <c r="DQ293" s="374">
        <f t="shared" si="135"/>
        <v>0</v>
      </c>
      <c r="DR293" s="374">
        <f t="shared" si="125"/>
        <v>0</v>
      </c>
      <c r="DS293" s="374">
        <f t="shared" si="126"/>
        <v>0</v>
      </c>
      <c r="DT293" s="374">
        <f t="shared" si="136"/>
        <v>0</v>
      </c>
      <c r="DU293" s="374">
        <f t="shared" si="137"/>
        <v>0</v>
      </c>
      <c r="DV293" s="374">
        <f>Deduct_dependent * COUNTIFS(Part_8!$A:$A, $EV293)</f>
        <v>0</v>
      </c>
      <c r="DW293" s="374">
        <f t="shared" si="127"/>
        <v>0</v>
      </c>
      <c r="DX293" s="374">
        <f t="shared" si="128"/>
        <v>0</v>
      </c>
      <c r="DY293" s="374">
        <f t="shared" si="129"/>
        <v>0</v>
      </c>
      <c r="DZ293" s="374">
        <f t="shared" si="130"/>
        <v>0</v>
      </c>
      <c r="EA293" s="373"/>
      <c r="EB293" s="373"/>
      <c r="EC293" s="373"/>
      <c r="ED293" s="374" t="str">
        <f t="shared" si="138"/>
        <v/>
      </c>
      <c r="EE293" s="374"/>
      <c r="EF293" s="374" t="str">
        <f>IF(AND($AN293 = "", $AO293 = "", $AP293 = "", $AQ293 = "", $AR293 = "", $AS293 = "", $AT293 = "", $AU293 = "", $AV293 = "", $AW293 = "", $AX293 = "", $AY293 = "", $AZ293 = "", $BA293 = "", $BB293 = "",
$BD293= "", $BE293 = "", $BF293 = "", $BG293 = "", $BH293 = "", $BI293 = "", $BJ293 = "", $BK293 = "", $BL293 = "", $BM293 = "", $BN293 = "", $BO293 = "", $BP293 = "", $BQ293 = "", $BR293 = ""), "",
IF($DZ293 &lt;= Claim_for_Reimbursement_CAT!$F$24, Claim_for_Reimbursement_CAT!$H$24,
IF(AND($DZ293 &gt;= Claim_for_Reimbursement_CAT!$D$25, $DZ293 &lt;= Claim_for_Reimbursement_CAT!$F$25), Claim_for_Reimbursement_CAT!$H$25,
IF(AND($DZ293 &gt;= Claim_for_Reimbursement_CAT!$D$26, $DZ293 &lt;= Claim_for_Reimbursement_CAT!$F$26), Claim_for_Reimbursement_CAT!$H$26,
IF(AND($DZ293 &gt;= Claim_for_Reimbursement_CAT!$D$27, $DZ293 &lt;= Claim_for_Reimbursement_CAT!$F$27), Claim_for_Reimbursement_CAT!$H$27,
IF(AND($DZ293 &gt;= Claim_for_Reimbursement_CAT!$D$28, $DZ293 &lt;= Claim_for_Reimbursement_CAT!$F$28), Claim_for_Reimbursement_CAT!$H$28,
IF(AND($DZ293 &gt;= Claim_for_Reimbursement_CAT!$D$29, $DZ293 &lt;= Claim_for_Reimbursement_CAT!$F$29), Claim_for_Reimbursement_CAT!$H$29,
IF(AND($DZ293 &gt;= Claim_for_Reimbursement_CAT!$D$30, $DZ293 &lt;= Claim_for_Reimbursement_CAT!$F$30), Claim_for_Reimbursement_CAT!$H$30,
IF(AND($DZ293 &gt;= Claim_for_Reimbursement_CAT!$D$31, $DZ293 &lt;= Claim_for_Reimbursement_CAT!$F$31), Claim_for_Reimbursement_CAT!$H$31,
IF(AND($DZ293 &gt;= Claim_for_Reimbursement_CAT!$D$32, $DZ293 &lt;= Claim_for_Reimbursement_CAT!$F$32), Claim_for_Reimbursement_CAT!$H$32,
IF(AND($DZ293 &gt;= Claim_for_Reimbursement_CAT!$D$33, $DZ293 &lt;= Claim_for_Reimbursement_CAT!$F$33), Claim_for_Reimbursement_CAT!$H$33,
IF(AND($DZ293 &gt;= Claim_for_Reimbursement_CAT!$D$34, $DZ293 &lt;= Claim_for_Reimbursement_CAT!$F$34), Claim_for_Reimbursement_CAT!$H$34, Claim_for_Reimbursement_CAT!$H$35))))))))))))</f>
        <v/>
      </c>
      <c r="EG293" s="373"/>
      <c r="EH293" s="373"/>
      <c r="EI293" s="373"/>
      <c r="EJ293" s="373"/>
      <c r="EK293" s="373"/>
      <c r="EL293" s="368"/>
      <c r="EM293" s="373"/>
      <c r="EN293" s="373"/>
      <c r="ES293" s="376" t="str">
        <f t="shared" si="131"/>
        <v/>
      </c>
      <c r="ET293" s="377" t="str">
        <f t="shared" si="139"/>
        <v xml:space="preserve">    </v>
      </c>
      <c r="EU293" s="377" t="str">
        <f t="shared" si="140"/>
        <v/>
      </c>
      <c r="EV293" s="377" t="str">
        <f t="shared" si="141"/>
        <v xml:space="preserve">288   </v>
      </c>
      <c r="EW293" s="378" t="str">
        <f>IF($H293 = "", "",
IF(OR($H293 = Lists_and_controls!$AO$9, $H293 = Lists_and_controls!$AO$11, $H293 = Lists_and_controls!$AO$14, $H293 = Lists_and_controls!$AO$16), MAX(Day_30),
IF(OR($H293 = Lists_and_controls!$AO$6, $H293 = Lists_and_controls!$AO$8, $H293 = Lists_and_controls!$AO$10, $H293 = Lists_and_controls!$AO$12, $H293 = Lists_and_controls!$AO$13, $H293 = Lists_and_controls!$AO$15, $H293 = Lists_and_controls!$AO$17), MAX(Day_31),
IF($H293 = Lists_and_controls!$AO$7, IF(INDEX(Leap_Year_YN, MATCH($G293, Year_2, 0)) = 1, MAX(Day_Feb_LY), MAX(Day_Feb) )))))</f>
        <v/>
      </c>
      <c r="EX293" s="377" t="str">
        <f t="shared" si="142"/>
        <v xml:space="preserve">  </v>
      </c>
      <c r="EY293" s="378"/>
    </row>
    <row r="294" spans="1:155" s="321" customFormat="1" ht="14" hidden="1" x14ac:dyDescent="0.3">
      <c r="A294" s="367">
        <v>289</v>
      </c>
      <c r="B294" s="368"/>
      <c r="C294" s="368"/>
      <c r="D294" s="368"/>
      <c r="E294" s="368"/>
      <c r="F294" s="368"/>
      <c r="G294" s="368"/>
      <c r="H294" s="368"/>
      <c r="I294" s="368"/>
      <c r="J294" s="369" t="str">
        <f t="shared" si="119"/>
        <v/>
      </c>
      <c r="K294" s="370" t="str">
        <f t="shared" si="120"/>
        <v/>
      </c>
      <c r="L294" s="368"/>
      <c r="M294" s="368"/>
      <c r="N294" s="368"/>
      <c r="O294" s="368"/>
      <c r="P294" s="368"/>
      <c r="Q294" s="368"/>
      <c r="R294" s="368"/>
      <c r="S294" s="371" t="str">
        <f t="shared" si="132"/>
        <v/>
      </c>
      <c r="T294" s="368"/>
      <c r="U294" s="368"/>
      <c r="V294" s="372"/>
      <c r="W294" s="372"/>
      <c r="X294" s="368"/>
      <c r="Y294" s="372"/>
      <c r="Z294" s="368"/>
      <c r="AA294" s="368"/>
      <c r="AB294" s="368"/>
      <c r="AC294" s="368"/>
      <c r="AD294" s="368"/>
      <c r="AE294" s="368"/>
      <c r="AF294" s="368"/>
      <c r="AG294" s="368"/>
      <c r="AH294" s="368"/>
      <c r="AI294" s="368"/>
      <c r="AJ294" s="368"/>
      <c r="AK294" s="373"/>
      <c r="AL294" s="368"/>
      <c r="AM294" s="373"/>
      <c r="AN294" s="373"/>
      <c r="AO294" s="373"/>
      <c r="AP294" s="373"/>
      <c r="AQ294" s="373"/>
      <c r="AR294" s="373"/>
      <c r="AS294" s="373"/>
      <c r="AT294" s="373"/>
      <c r="AU294" s="373"/>
      <c r="AV294" s="373"/>
      <c r="AW294" s="373"/>
      <c r="AX294" s="373"/>
      <c r="AY294" s="373"/>
      <c r="AZ294" s="373"/>
      <c r="BA294" s="373"/>
      <c r="BB294" s="373"/>
      <c r="BC294" s="374">
        <f t="shared" si="133"/>
        <v>0</v>
      </c>
      <c r="BD294" s="373"/>
      <c r="BE294" s="373"/>
      <c r="BF294" s="373"/>
      <c r="BG294" s="373"/>
      <c r="BH294" s="373"/>
      <c r="BI294" s="373"/>
      <c r="BJ294" s="373"/>
      <c r="BK294" s="373"/>
      <c r="BL294" s="373"/>
      <c r="BM294" s="373"/>
      <c r="BN294" s="373"/>
      <c r="BO294" s="373"/>
      <c r="BP294" s="373"/>
      <c r="BQ294" s="373"/>
      <c r="BR294" s="373"/>
      <c r="BS294" s="374">
        <f t="shared" si="121"/>
        <v>0</v>
      </c>
      <c r="BT294" s="374">
        <f t="shared" si="118"/>
        <v>0</v>
      </c>
      <c r="BU294" s="374">
        <f t="shared" si="118"/>
        <v>0</v>
      </c>
      <c r="BV294" s="374">
        <f t="shared" si="118"/>
        <v>0</v>
      </c>
      <c r="BW294" s="374">
        <f t="shared" si="118"/>
        <v>0</v>
      </c>
      <c r="BX294" s="374">
        <f t="shared" si="118"/>
        <v>0</v>
      </c>
      <c r="BY294" s="374">
        <f t="shared" si="118"/>
        <v>0</v>
      </c>
      <c r="BZ294" s="374">
        <f t="shared" si="144"/>
        <v>0</v>
      </c>
      <c r="CA294" s="374">
        <f t="shared" si="144"/>
        <v>0</v>
      </c>
      <c r="CB294" s="374">
        <f t="shared" si="144"/>
        <v>0</v>
      </c>
      <c r="CC294" s="374">
        <f t="shared" si="144"/>
        <v>0</v>
      </c>
      <c r="CD294" s="374">
        <f t="shared" si="144"/>
        <v>0</v>
      </c>
      <c r="CE294" s="374">
        <f t="shared" si="116"/>
        <v>0</v>
      </c>
      <c r="CF294" s="374">
        <f t="shared" si="116"/>
        <v>0</v>
      </c>
      <c r="CG294" s="374">
        <f t="shared" si="116"/>
        <v>0</v>
      </c>
      <c r="CH294" s="374">
        <f t="shared" si="116"/>
        <v>0</v>
      </c>
      <c r="CI294" s="374">
        <f t="shared" si="116"/>
        <v>0</v>
      </c>
      <c r="CJ294" s="368"/>
      <c r="CK294" s="368"/>
      <c r="CL294" s="373"/>
      <c r="CM294" s="375"/>
      <c r="CN294" s="371" t="s">
        <v>176</v>
      </c>
      <c r="CO294" s="373"/>
      <c r="CP294" s="373"/>
      <c r="CQ294" s="374">
        <f t="shared" si="122"/>
        <v>0</v>
      </c>
      <c r="CR294" s="373"/>
      <c r="CS294" s="373"/>
      <c r="CT294" s="374">
        <f t="shared" si="123"/>
        <v>0</v>
      </c>
      <c r="CU294" s="375"/>
      <c r="CV294" s="368"/>
      <c r="CW294" s="368"/>
      <c r="CX294" s="368"/>
      <c r="CY294" s="368"/>
      <c r="CZ294" s="368"/>
      <c r="DA294" s="368"/>
      <c r="DB294" s="368"/>
      <c r="DC294" s="368"/>
      <c r="DD294" s="368"/>
      <c r="DE294" s="368"/>
      <c r="DF294" s="368"/>
      <c r="DG294" s="375"/>
      <c r="DH294" s="371" t="s">
        <v>176</v>
      </c>
      <c r="DI294" s="373"/>
      <c r="DJ294" s="373"/>
      <c r="DK294" s="374">
        <f t="shared" si="143"/>
        <v>0</v>
      </c>
      <c r="DL294" s="373"/>
      <c r="DM294" s="373"/>
      <c r="DN294" s="374">
        <f t="shared" si="124"/>
        <v>0</v>
      </c>
      <c r="DO294" s="368"/>
      <c r="DP294" s="371" t="str">
        <f t="shared" si="134"/>
        <v/>
      </c>
      <c r="DQ294" s="374">
        <f t="shared" si="135"/>
        <v>0</v>
      </c>
      <c r="DR294" s="374">
        <f t="shared" si="125"/>
        <v>0</v>
      </c>
      <c r="DS294" s="374">
        <f t="shared" si="126"/>
        <v>0</v>
      </c>
      <c r="DT294" s="374">
        <f t="shared" si="136"/>
        <v>0</v>
      </c>
      <c r="DU294" s="374">
        <f t="shared" si="137"/>
        <v>0</v>
      </c>
      <c r="DV294" s="374">
        <f>Deduct_dependent * COUNTIFS(Part_8!$A:$A, $EV294)</f>
        <v>0</v>
      </c>
      <c r="DW294" s="374">
        <f t="shared" si="127"/>
        <v>0</v>
      </c>
      <c r="DX294" s="374">
        <f t="shared" si="128"/>
        <v>0</v>
      </c>
      <c r="DY294" s="374">
        <f t="shared" si="129"/>
        <v>0</v>
      </c>
      <c r="DZ294" s="374">
        <f t="shared" si="130"/>
        <v>0</v>
      </c>
      <c r="EA294" s="373"/>
      <c r="EB294" s="373"/>
      <c r="EC294" s="373"/>
      <c r="ED294" s="374" t="str">
        <f t="shared" si="138"/>
        <v/>
      </c>
      <c r="EE294" s="374"/>
      <c r="EF294" s="374" t="str">
        <f>IF(AND($AN294 = "", $AO294 = "", $AP294 = "", $AQ294 = "", $AR294 = "", $AS294 = "", $AT294 = "", $AU294 = "", $AV294 = "", $AW294 = "", $AX294 = "", $AY294 = "", $AZ294 = "", $BA294 = "", $BB294 = "",
$BD294= "", $BE294 = "", $BF294 = "", $BG294 = "", $BH294 = "", $BI294 = "", $BJ294 = "", $BK294 = "", $BL294 = "", $BM294 = "", $BN294 = "", $BO294 = "", $BP294 = "", $BQ294 = "", $BR294 = ""), "",
IF($DZ294 &lt;= Claim_for_Reimbursement_CAT!$F$24, Claim_for_Reimbursement_CAT!$H$24,
IF(AND($DZ294 &gt;= Claim_for_Reimbursement_CAT!$D$25, $DZ294 &lt;= Claim_for_Reimbursement_CAT!$F$25), Claim_for_Reimbursement_CAT!$H$25,
IF(AND($DZ294 &gt;= Claim_for_Reimbursement_CAT!$D$26, $DZ294 &lt;= Claim_for_Reimbursement_CAT!$F$26), Claim_for_Reimbursement_CAT!$H$26,
IF(AND($DZ294 &gt;= Claim_for_Reimbursement_CAT!$D$27, $DZ294 &lt;= Claim_for_Reimbursement_CAT!$F$27), Claim_for_Reimbursement_CAT!$H$27,
IF(AND($DZ294 &gt;= Claim_for_Reimbursement_CAT!$D$28, $DZ294 &lt;= Claim_for_Reimbursement_CAT!$F$28), Claim_for_Reimbursement_CAT!$H$28,
IF(AND($DZ294 &gt;= Claim_for_Reimbursement_CAT!$D$29, $DZ294 &lt;= Claim_for_Reimbursement_CAT!$F$29), Claim_for_Reimbursement_CAT!$H$29,
IF(AND($DZ294 &gt;= Claim_for_Reimbursement_CAT!$D$30, $DZ294 &lt;= Claim_for_Reimbursement_CAT!$F$30), Claim_for_Reimbursement_CAT!$H$30,
IF(AND($DZ294 &gt;= Claim_for_Reimbursement_CAT!$D$31, $DZ294 &lt;= Claim_for_Reimbursement_CAT!$F$31), Claim_for_Reimbursement_CAT!$H$31,
IF(AND($DZ294 &gt;= Claim_for_Reimbursement_CAT!$D$32, $DZ294 &lt;= Claim_for_Reimbursement_CAT!$F$32), Claim_for_Reimbursement_CAT!$H$32,
IF(AND($DZ294 &gt;= Claim_for_Reimbursement_CAT!$D$33, $DZ294 &lt;= Claim_for_Reimbursement_CAT!$F$33), Claim_for_Reimbursement_CAT!$H$33,
IF(AND($DZ294 &gt;= Claim_for_Reimbursement_CAT!$D$34, $DZ294 &lt;= Claim_for_Reimbursement_CAT!$F$34), Claim_for_Reimbursement_CAT!$H$34, Claim_for_Reimbursement_CAT!$H$35))))))))))))</f>
        <v/>
      </c>
      <c r="EG294" s="373"/>
      <c r="EH294" s="373"/>
      <c r="EI294" s="373"/>
      <c r="EJ294" s="373"/>
      <c r="EK294" s="373"/>
      <c r="EL294" s="368"/>
      <c r="EM294" s="373"/>
      <c r="EN294" s="373"/>
      <c r="ES294" s="376" t="str">
        <f t="shared" si="131"/>
        <v/>
      </c>
      <c r="ET294" s="377" t="str">
        <f t="shared" si="139"/>
        <v xml:space="preserve">    </v>
      </c>
      <c r="EU294" s="377" t="str">
        <f t="shared" si="140"/>
        <v/>
      </c>
      <c r="EV294" s="377" t="str">
        <f t="shared" si="141"/>
        <v xml:space="preserve">289   </v>
      </c>
      <c r="EW294" s="378" t="str">
        <f>IF($H294 = "", "",
IF(OR($H294 = Lists_and_controls!$AO$9, $H294 = Lists_and_controls!$AO$11, $H294 = Lists_and_controls!$AO$14, $H294 = Lists_and_controls!$AO$16), MAX(Day_30),
IF(OR($H294 = Lists_and_controls!$AO$6, $H294 = Lists_and_controls!$AO$8, $H294 = Lists_and_controls!$AO$10, $H294 = Lists_and_controls!$AO$12, $H294 = Lists_and_controls!$AO$13, $H294 = Lists_and_controls!$AO$15, $H294 = Lists_and_controls!$AO$17), MAX(Day_31),
IF($H294 = Lists_and_controls!$AO$7, IF(INDEX(Leap_Year_YN, MATCH($G294, Year_2, 0)) = 1, MAX(Day_Feb_LY), MAX(Day_Feb) )))))</f>
        <v/>
      </c>
      <c r="EX294" s="377" t="str">
        <f t="shared" si="142"/>
        <v xml:space="preserve">  </v>
      </c>
      <c r="EY294" s="378"/>
    </row>
    <row r="295" spans="1:155" s="321" customFormat="1" ht="14" hidden="1" x14ac:dyDescent="0.3">
      <c r="A295" s="367">
        <v>290</v>
      </c>
      <c r="B295" s="368"/>
      <c r="C295" s="368"/>
      <c r="D295" s="368"/>
      <c r="E295" s="368"/>
      <c r="F295" s="368"/>
      <c r="G295" s="368"/>
      <c r="H295" s="368"/>
      <c r="I295" s="368"/>
      <c r="J295" s="369" t="str">
        <f t="shared" si="119"/>
        <v/>
      </c>
      <c r="K295" s="370" t="str">
        <f t="shared" si="120"/>
        <v/>
      </c>
      <c r="L295" s="368"/>
      <c r="M295" s="368"/>
      <c r="N295" s="368"/>
      <c r="O295" s="368"/>
      <c r="P295" s="368"/>
      <c r="Q295" s="368"/>
      <c r="R295" s="368"/>
      <c r="S295" s="371" t="str">
        <f t="shared" si="132"/>
        <v/>
      </c>
      <c r="T295" s="368"/>
      <c r="U295" s="368"/>
      <c r="V295" s="372"/>
      <c r="W295" s="372"/>
      <c r="X295" s="368"/>
      <c r="Y295" s="372"/>
      <c r="Z295" s="368"/>
      <c r="AA295" s="368"/>
      <c r="AB295" s="368"/>
      <c r="AC295" s="368"/>
      <c r="AD295" s="368"/>
      <c r="AE295" s="368"/>
      <c r="AF295" s="368"/>
      <c r="AG295" s="368"/>
      <c r="AH295" s="368"/>
      <c r="AI295" s="368"/>
      <c r="AJ295" s="368"/>
      <c r="AK295" s="373"/>
      <c r="AL295" s="368"/>
      <c r="AM295" s="373"/>
      <c r="AN295" s="373"/>
      <c r="AO295" s="373"/>
      <c r="AP295" s="373"/>
      <c r="AQ295" s="373"/>
      <c r="AR295" s="373"/>
      <c r="AS295" s="373"/>
      <c r="AT295" s="373"/>
      <c r="AU295" s="373"/>
      <c r="AV295" s="373"/>
      <c r="AW295" s="373"/>
      <c r="AX295" s="373"/>
      <c r="AY295" s="373"/>
      <c r="AZ295" s="373"/>
      <c r="BA295" s="373"/>
      <c r="BB295" s="373"/>
      <c r="BC295" s="374">
        <f t="shared" si="133"/>
        <v>0</v>
      </c>
      <c r="BD295" s="373"/>
      <c r="BE295" s="373"/>
      <c r="BF295" s="373"/>
      <c r="BG295" s="373"/>
      <c r="BH295" s="373"/>
      <c r="BI295" s="373"/>
      <c r="BJ295" s="373"/>
      <c r="BK295" s="373"/>
      <c r="BL295" s="373"/>
      <c r="BM295" s="373"/>
      <c r="BN295" s="373"/>
      <c r="BO295" s="373"/>
      <c r="BP295" s="373"/>
      <c r="BQ295" s="373"/>
      <c r="BR295" s="373"/>
      <c r="BS295" s="374">
        <f t="shared" si="121"/>
        <v>0</v>
      </c>
      <c r="BT295" s="374">
        <f t="shared" si="118"/>
        <v>0</v>
      </c>
      <c r="BU295" s="374">
        <f t="shared" si="118"/>
        <v>0</v>
      </c>
      <c r="BV295" s="374">
        <f t="shared" si="118"/>
        <v>0</v>
      </c>
      <c r="BW295" s="374">
        <f t="shared" si="118"/>
        <v>0</v>
      </c>
      <c r="BX295" s="374">
        <f t="shared" si="118"/>
        <v>0</v>
      </c>
      <c r="BY295" s="374">
        <f t="shared" si="118"/>
        <v>0</v>
      </c>
      <c r="BZ295" s="374">
        <f t="shared" si="144"/>
        <v>0</v>
      </c>
      <c r="CA295" s="374">
        <f t="shared" si="144"/>
        <v>0</v>
      </c>
      <c r="CB295" s="374">
        <f t="shared" si="144"/>
        <v>0</v>
      </c>
      <c r="CC295" s="374">
        <f t="shared" si="144"/>
        <v>0</v>
      </c>
      <c r="CD295" s="374">
        <f t="shared" si="144"/>
        <v>0</v>
      </c>
      <c r="CE295" s="374">
        <f t="shared" si="116"/>
        <v>0</v>
      </c>
      <c r="CF295" s="374">
        <f t="shared" si="116"/>
        <v>0</v>
      </c>
      <c r="CG295" s="374">
        <f t="shared" si="116"/>
        <v>0</v>
      </c>
      <c r="CH295" s="374">
        <f t="shared" si="116"/>
        <v>0</v>
      </c>
      <c r="CI295" s="374">
        <f t="shared" si="116"/>
        <v>0</v>
      </c>
      <c r="CJ295" s="368"/>
      <c r="CK295" s="368"/>
      <c r="CL295" s="373"/>
      <c r="CM295" s="375"/>
      <c r="CN295" s="371" t="s">
        <v>176</v>
      </c>
      <c r="CO295" s="373"/>
      <c r="CP295" s="373"/>
      <c r="CQ295" s="374">
        <f t="shared" si="122"/>
        <v>0</v>
      </c>
      <c r="CR295" s="373"/>
      <c r="CS295" s="373"/>
      <c r="CT295" s="374">
        <f t="shared" si="123"/>
        <v>0</v>
      </c>
      <c r="CU295" s="375"/>
      <c r="CV295" s="368"/>
      <c r="CW295" s="368"/>
      <c r="CX295" s="368"/>
      <c r="CY295" s="368"/>
      <c r="CZ295" s="368"/>
      <c r="DA295" s="368"/>
      <c r="DB295" s="368"/>
      <c r="DC295" s="368"/>
      <c r="DD295" s="368"/>
      <c r="DE295" s="368"/>
      <c r="DF295" s="368"/>
      <c r="DG295" s="375"/>
      <c r="DH295" s="371" t="s">
        <v>176</v>
      </c>
      <c r="DI295" s="373"/>
      <c r="DJ295" s="373"/>
      <c r="DK295" s="374">
        <f t="shared" si="143"/>
        <v>0</v>
      </c>
      <c r="DL295" s="373"/>
      <c r="DM295" s="373"/>
      <c r="DN295" s="374">
        <f t="shared" si="124"/>
        <v>0</v>
      </c>
      <c r="DO295" s="368"/>
      <c r="DP295" s="371" t="str">
        <f t="shared" si="134"/>
        <v/>
      </c>
      <c r="DQ295" s="374">
        <f t="shared" si="135"/>
        <v>0</v>
      </c>
      <c r="DR295" s="374">
        <f t="shared" si="125"/>
        <v>0</v>
      </c>
      <c r="DS295" s="374">
        <f t="shared" si="126"/>
        <v>0</v>
      </c>
      <c r="DT295" s="374">
        <f t="shared" si="136"/>
        <v>0</v>
      </c>
      <c r="DU295" s="374">
        <f t="shared" si="137"/>
        <v>0</v>
      </c>
      <c r="DV295" s="374">
        <f>Deduct_dependent * COUNTIFS(Part_8!$A:$A, $EV295)</f>
        <v>0</v>
      </c>
      <c r="DW295" s="374">
        <f t="shared" si="127"/>
        <v>0</v>
      </c>
      <c r="DX295" s="374">
        <f t="shared" si="128"/>
        <v>0</v>
      </c>
      <c r="DY295" s="374">
        <f t="shared" si="129"/>
        <v>0</v>
      </c>
      <c r="DZ295" s="374">
        <f t="shared" si="130"/>
        <v>0</v>
      </c>
      <c r="EA295" s="373"/>
      <c r="EB295" s="373"/>
      <c r="EC295" s="373"/>
      <c r="ED295" s="374" t="str">
        <f t="shared" si="138"/>
        <v/>
      </c>
      <c r="EE295" s="374"/>
      <c r="EF295" s="374" t="str">
        <f>IF(AND($AN295 = "", $AO295 = "", $AP295 = "", $AQ295 = "", $AR295 = "", $AS295 = "", $AT295 = "", $AU295 = "", $AV295 = "", $AW295 = "", $AX295 = "", $AY295 = "", $AZ295 = "", $BA295 = "", $BB295 = "",
$BD295= "", $BE295 = "", $BF295 = "", $BG295 = "", $BH295 = "", $BI295 = "", $BJ295 = "", $BK295 = "", $BL295 = "", $BM295 = "", $BN295 = "", $BO295 = "", $BP295 = "", $BQ295 = "", $BR295 = ""), "",
IF($DZ295 &lt;= Claim_for_Reimbursement_CAT!$F$24, Claim_for_Reimbursement_CAT!$H$24,
IF(AND($DZ295 &gt;= Claim_for_Reimbursement_CAT!$D$25, $DZ295 &lt;= Claim_for_Reimbursement_CAT!$F$25), Claim_for_Reimbursement_CAT!$H$25,
IF(AND($DZ295 &gt;= Claim_for_Reimbursement_CAT!$D$26, $DZ295 &lt;= Claim_for_Reimbursement_CAT!$F$26), Claim_for_Reimbursement_CAT!$H$26,
IF(AND($DZ295 &gt;= Claim_for_Reimbursement_CAT!$D$27, $DZ295 &lt;= Claim_for_Reimbursement_CAT!$F$27), Claim_for_Reimbursement_CAT!$H$27,
IF(AND($DZ295 &gt;= Claim_for_Reimbursement_CAT!$D$28, $DZ295 &lt;= Claim_for_Reimbursement_CAT!$F$28), Claim_for_Reimbursement_CAT!$H$28,
IF(AND($DZ295 &gt;= Claim_for_Reimbursement_CAT!$D$29, $DZ295 &lt;= Claim_for_Reimbursement_CAT!$F$29), Claim_for_Reimbursement_CAT!$H$29,
IF(AND($DZ295 &gt;= Claim_for_Reimbursement_CAT!$D$30, $DZ295 &lt;= Claim_for_Reimbursement_CAT!$F$30), Claim_for_Reimbursement_CAT!$H$30,
IF(AND($DZ295 &gt;= Claim_for_Reimbursement_CAT!$D$31, $DZ295 &lt;= Claim_for_Reimbursement_CAT!$F$31), Claim_for_Reimbursement_CAT!$H$31,
IF(AND($DZ295 &gt;= Claim_for_Reimbursement_CAT!$D$32, $DZ295 &lt;= Claim_for_Reimbursement_CAT!$F$32), Claim_for_Reimbursement_CAT!$H$32,
IF(AND($DZ295 &gt;= Claim_for_Reimbursement_CAT!$D$33, $DZ295 &lt;= Claim_for_Reimbursement_CAT!$F$33), Claim_for_Reimbursement_CAT!$H$33,
IF(AND($DZ295 &gt;= Claim_for_Reimbursement_CAT!$D$34, $DZ295 &lt;= Claim_for_Reimbursement_CAT!$F$34), Claim_for_Reimbursement_CAT!$H$34, Claim_for_Reimbursement_CAT!$H$35))))))))))))</f>
        <v/>
      </c>
      <c r="EG295" s="373"/>
      <c r="EH295" s="373"/>
      <c r="EI295" s="373"/>
      <c r="EJ295" s="373"/>
      <c r="EK295" s="373"/>
      <c r="EL295" s="368"/>
      <c r="EM295" s="373"/>
      <c r="EN295" s="373"/>
      <c r="ES295" s="376" t="str">
        <f t="shared" si="131"/>
        <v/>
      </c>
      <c r="ET295" s="377" t="str">
        <f t="shared" si="139"/>
        <v xml:space="preserve">    </v>
      </c>
      <c r="EU295" s="377" t="str">
        <f t="shared" si="140"/>
        <v/>
      </c>
      <c r="EV295" s="377" t="str">
        <f t="shared" si="141"/>
        <v xml:space="preserve">290   </v>
      </c>
      <c r="EW295" s="378" t="str">
        <f>IF($H295 = "", "",
IF(OR($H295 = Lists_and_controls!$AO$9, $H295 = Lists_and_controls!$AO$11, $H295 = Lists_and_controls!$AO$14, $H295 = Lists_and_controls!$AO$16), MAX(Day_30),
IF(OR($H295 = Lists_and_controls!$AO$6, $H295 = Lists_and_controls!$AO$8, $H295 = Lists_and_controls!$AO$10, $H295 = Lists_and_controls!$AO$12, $H295 = Lists_and_controls!$AO$13, $H295 = Lists_and_controls!$AO$15, $H295 = Lists_and_controls!$AO$17), MAX(Day_31),
IF($H295 = Lists_and_controls!$AO$7, IF(INDEX(Leap_Year_YN, MATCH($G295, Year_2, 0)) = 1, MAX(Day_Feb_LY), MAX(Day_Feb) )))))</f>
        <v/>
      </c>
      <c r="EX295" s="377" t="str">
        <f t="shared" si="142"/>
        <v xml:space="preserve">  </v>
      </c>
      <c r="EY295" s="378"/>
    </row>
    <row r="296" spans="1:155" s="321" customFormat="1" ht="14" hidden="1" x14ac:dyDescent="0.3">
      <c r="A296" s="367">
        <v>291</v>
      </c>
      <c r="B296" s="368"/>
      <c r="C296" s="368"/>
      <c r="D296" s="368"/>
      <c r="E296" s="368"/>
      <c r="F296" s="368"/>
      <c r="G296" s="368"/>
      <c r="H296" s="368"/>
      <c r="I296" s="368"/>
      <c r="J296" s="369" t="str">
        <f t="shared" si="119"/>
        <v/>
      </c>
      <c r="K296" s="370" t="str">
        <f t="shared" si="120"/>
        <v/>
      </c>
      <c r="L296" s="368"/>
      <c r="M296" s="368"/>
      <c r="N296" s="368"/>
      <c r="O296" s="368"/>
      <c r="P296" s="368"/>
      <c r="Q296" s="368"/>
      <c r="R296" s="368"/>
      <c r="S296" s="371" t="str">
        <f t="shared" si="132"/>
        <v/>
      </c>
      <c r="T296" s="368"/>
      <c r="U296" s="368"/>
      <c r="V296" s="372"/>
      <c r="W296" s="372"/>
      <c r="X296" s="368"/>
      <c r="Y296" s="372"/>
      <c r="Z296" s="368"/>
      <c r="AA296" s="368"/>
      <c r="AB296" s="368"/>
      <c r="AC296" s="368"/>
      <c r="AD296" s="368"/>
      <c r="AE296" s="368"/>
      <c r="AF296" s="368"/>
      <c r="AG296" s="368"/>
      <c r="AH296" s="368"/>
      <c r="AI296" s="368"/>
      <c r="AJ296" s="368"/>
      <c r="AK296" s="373"/>
      <c r="AL296" s="368"/>
      <c r="AM296" s="373"/>
      <c r="AN296" s="373"/>
      <c r="AO296" s="373"/>
      <c r="AP296" s="373"/>
      <c r="AQ296" s="373"/>
      <c r="AR296" s="373"/>
      <c r="AS296" s="373"/>
      <c r="AT296" s="373"/>
      <c r="AU296" s="373"/>
      <c r="AV296" s="373"/>
      <c r="AW296" s="373"/>
      <c r="AX296" s="373"/>
      <c r="AY296" s="373"/>
      <c r="AZ296" s="373"/>
      <c r="BA296" s="373"/>
      <c r="BB296" s="373"/>
      <c r="BC296" s="374">
        <f t="shared" si="133"/>
        <v>0</v>
      </c>
      <c r="BD296" s="373"/>
      <c r="BE296" s="373"/>
      <c r="BF296" s="373"/>
      <c r="BG296" s="373"/>
      <c r="BH296" s="373"/>
      <c r="BI296" s="373"/>
      <c r="BJ296" s="373"/>
      <c r="BK296" s="373"/>
      <c r="BL296" s="373"/>
      <c r="BM296" s="373"/>
      <c r="BN296" s="373"/>
      <c r="BO296" s="373"/>
      <c r="BP296" s="373"/>
      <c r="BQ296" s="373"/>
      <c r="BR296" s="373"/>
      <c r="BS296" s="374">
        <f t="shared" si="121"/>
        <v>0</v>
      </c>
      <c r="BT296" s="374">
        <f t="shared" si="118"/>
        <v>0</v>
      </c>
      <c r="BU296" s="374">
        <f t="shared" si="118"/>
        <v>0</v>
      </c>
      <c r="BV296" s="374">
        <f t="shared" si="118"/>
        <v>0</v>
      </c>
      <c r="BW296" s="374">
        <f t="shared" si="118"/>
        <v>0</v>
      </c>
      <c r="BX296" s="374">
        <f t="shared" si="118"/>
        <v>0</v>
      </c>
      <c r="BY296" s="374">
        <f t="shared" si="118"/>
        <v>0</v>
      </c>
      <c r="BZ296" s="374">
        <f t="shared" si="144"/>
        <v>0</v>
      </c>
      <c r="CA296" s="374">
        <f t="shared" si="144"/>
        <v>0</v>
      </c>
      <c r="CB296" s="374">
        <f t="shared" si="144"/>
        <v>0</v>
      </c>
      <c r="CC296" s="374">
        <f t="shared" si="144"/>
        <v>0</v>
      </c>
      <c r="CD296" s="374">
        <f t="shared" si="144"/>
        <v>0</v>
      </c>
      <c r="CE296" s="374">
        <f t="shared" si="116"/>
        <v>0</v>
      </c>
      <c r="CF296" s="374">
        <f t="shared" si="116"/>
        <v>0</v>
      </c>
      <c r="CG296" s="374">
        <f t="shared" si="116"/>
        <v>0</v>
      </c>
      <c r="CH296" s="374">
        <f t="shared" si="116"/>
        <v>0</v>
      </c>
      <c r="CI296" s="374">
        <f t="shared" si="116"/>
        <v>0</v>
      </c>
      <c r="CJ296" s="368"/>
      <c r="CK296" s="368"/>
      <c r="CL296" s="373"/>
      <c r="CM296" s="375"/>
      <c r="CN296" s="371" t="s">
        <v>176</v>
      </c>
      <c r="CO296" s="373"/>
      <c r="CP296" s="373"/>
      <c r="CQ296" s="374">
        <f t="shared" si="122"/>
        <v>0</v>
      </c>
      <c r="CR296" s="373"/>
      <c r="CS296" s="373"/>
      <c r="CT296" s="374">
        <f t="shared" si="123"/>
        <v>0</v>
      </c>
      <c r="CU296" s="375"/>
      <c r="CV296" s="368"/>
      <c r="CW296" s="368"/>
      <c r="CX296" s="368"/>
      <c r="CY296" s="368"/>
      <c r="CZ296" s="368"/>
      <c r="DA296" s="368"/>
      <c r="DB296" s="368"/>
      <c r="DC296" s="368"/>
      <c r="DD296" s="368"/>
      <c r="DE296" s="368"/>
      <c r="DF296" s="368"/>
      <c r="DG296" s="375"/>
      <c r="DH296" s="371" t="s">
        <v>176</v>
      </c>
      <c r="DI296" s="373"/>
      <c r="DJ296" s="373"/>
      <c r="DK296" s="374">
        <f t="shared" si="143"/>
        <v>0</v>
      </c>
      <c r="DL296" s="373"/>
      <c r="DM296" s="373"/>
      <c r="DN296" s="374">
        <f t="shared" si="124"/>
        <v>0</v>
      </c>
      <c r="DO296" s="368"/>
      <c r="DP296" s="371" t="str">
        <f t="shared" si="134"/>
        <v/>
      </c>
      <c r="DQ296" s="374">
        <f t="shared" si="135"/>
        <v>0</v>
      </c>
      <c r="DR296" s="374">
        <f t="shared" si="125"/>
        <v>0</v>
      </c>
      <c r="DS296" s="374">
        <f t="shared" si="126"/>
        <v>0</v>
      </c>
      <c r="DT296" s="374">
        <f t="shared" si="136"/>
        <v>0</v>
      </c>
      <c r="DU296" s="374">
        <f t="shared" si="137"/>
        <v>0</v>
      </c>
      <c r="DV296" s="374">
        <f>Deduct_dependent * COUNTIFS(Part_8!$A:$A, $EV296)</f>
        <v>0</v>
      </c>
      <c r="DW296" s="374">
        <f t="shared" si="127"/>
        <v>0</v>
      </c>
      <c r="DX296" s="374">
        <f t="shared" si="128"/>
        <v>0</v>
      </c>
      <c r="DY296" s="374">
        <f t="shared" si="129"/>
        <v>0</v>
      </c>
      <c r="DZ296" s="374">
        <f t="shared" si="130"/>
        <v>0</v>
      </c>
      <c r="EA296" s="373"/>
      <c r="EB296" s="373"/>
      <c r="EC296" s="373"/>
      <c r="ED296" s="374" t="str">
        <f t="shared" si="138"/>
        <v/>
      </c>
      <c r="EE296" s="374"/>
      <c r="EF296" s="374" t="str">
        <f>IF(AND($AN296 = "", $AO296 = "", $AP296 = "", $AQ296 = "", $AR296 = "", $AS296 = "", $AT296 = "", $AU296 = "", $AV296 = "", $AW296 = "", $AX296 = "", $AY296 = "", $AZ296 = "", $BA296 = "", $BB296 = "",
$BD296= "", $BE296 = "", $BF296 = "", $BG296 = "", $BH296 = "", $BI296 = "", $BJ296 = "", $BK296 = "", $BL296 = "", $BM296 = "", $BN296 = "", $BO296 = "", $BP296 = "", $BQ296 = "", $BR296 = ""), "",
IF($DZ296 &lt;= Claim_for_Reimbursement_CAT!$F$24, Claim_for_Reimbursement_CAT!$H$24,
IF(AND($DZ296 &gt;= Claim_for_Reimbursement_CAT!$D$25, $DZ296 &lt;= Claim_for_Reimbursement_CAT!$F$25), Claim_for_Reimbursement_CAT!$H$25,
IF(AND($DZ296 &gt;= Claim_for_Reimbursement_CAT!$D$26, $DZ296 &lt;= Claim_for_Reimbursement_CAT!$F$26), Claim_for_Reimbursement_CAT!$H$26,
IF(AND($DZ296 &gt;= Claim_for_Reimbursement_CAT!$D$27, $DZ296 &lt;= Claim_for_Reimbursement_CAT!$F$27), Claim_for_Reimbursement_CAT!$H$27,
IF(AND($DZ296 &gt;= Claim_for_Reimbursement_CAT!$D$28, $DZ296 &lt;= Claim_for_Reimbursement_CAT!$F$28), Claim_for_Reimbursement_CAT!$H$28,
IF(AND($DZ296 &gt;= Claim_for_Reimbursement_CAT!$D$29, $DZ296 &lt;= Claim_for_Reimbursement_CAT!$F$29), Claim_for_Reimbursement_CAT!$H$29,
IF(AND($DZ296 &gt;= Claim_for_Reimbursement_CAT!$D$30, $DZ296 &lt;= Claim_for_Reimbursement_CAT!$F$30), Claim_for_Reimbursement_CAT!$H$30,
IF(AND($DZ296 &gt;= Claim_for_Reimbursement_CAT!$D$31, $DZ296 &lt;= Claim_for_Reimbursement_CAT!$F$31), Claim_for_Reimbursement_CAT!$H$31,
IF(AND($DZ296 &gt;= Claim_for_Reimbursement_CAT!$D$32, $DZ296 &lt;= Claim_for_Reimbursement_CAT!$F$32), Claim_for_Reimbursement_CAT!$H$32,
IF(AND($DZ296 &gt;= Claim_for_Reimbursement_CAT!$D$33, $DZ296 &lt;= Claim_for_Reimbursement_CAT!$F$33), Claim_for_Reimbursement_CAT!$H$33,
IF(AND($DZ296 &gt;= Claim_for_Reimbursement_CAT!$D$34, $DZ296 &lt;= Claim_for_Reimbursement_CAT!$F$34), Claim_for_Reimbursement_CAT!$H$34, Claim_for_Reimbursement_CAT!$H$35))))))))))))</f>
        <v/>
      </c>
      <c r="EG296" s="373"/>
      <c r="EH296" s="373"/>
      <c r="EI296" s="373"/>
      <c r="EJ296" s="373"/>
      <c r="EK296" s="373"/>
      <c r="EL296" s="368"/>
      <c r="EM296" s="373"/>
      <c r="EN296" s="373"/>
      <c r="ES296" s="376" t="str">
        <f t="shared" si="131"/>
        <v/>
      </c>
      <c r="ET296" s="377" t="str">
        <f t="shared" si="139"/>
        <v xml:space="preserve">    </v>
      </c>
      <c r="EU296" s="377" t="str">
        <f t="shared" si="140"/>
        <v/>
      </c>
      <c r="EV296" s="377" t="str">
        <f t="shared" si="141"/>
        <v xml:space="preserve">291   </v>
      </c>
      <c r="EW296" s="378" t="str">
        <f>IF($H296 = "", "",
IF(OR($H296 = Lists_and_controls!$AO$9, $H296 = Lists_and_controls!$AO$11, $H296 = Lists_and_controls!$AO$14, $H296 = Lists_and_controls!$AO$16), MAX(Day_30),
IF(OR($H296 = Lists_and_controls!$AO$6, $H296 = Lists_and_controls!$AO$8, $H296 = Lists_and_controls!$AO$10, $H296 = Lists_and_controls!$AO$12, $H296 = Lists_and_controls!$AO$13, $H296 = Lists_and_controls!$AO$15, $H296 = Lists_and_controls!$AO$17), MAX(Day_31),
IF($H296 = Lists_and_controls!$AO$7, IF(INDEX(Leap_Year_YN, MATCH($G296, Year_2, 0)) = 1, MAX(Day_Feb_LY), MAX(Day_Feb) )))))</f>
        <v/>
      </c>
      <c r="EX296" s="377" t="str">
        <f t="shared" si="142"/>
        <v xml:space="preserve">  </v>
      </c>
      <c r="EY296" s="378"/>
    </row>
    <row r="297" spans="1:155" s="321" customFormat="1" ht="14" hidden="1" x14ac:dyDescent="0.3">
      <c r="A297" s="367">
        <v>292</v>
      </c>
      <c r="B297" s="368"/>
      <c r="C297" s="368"/>
      <c r="D297" s="368"/>
      <c r="E297" s="368"/>
      <c r="F297" s="368"/>
      <c r="G297" s="368"/>
      <c r="H297" s="368"/>
      <c r="I297" s="368"/>
      <c r="J297" s="369" t="str">
        <f t="shared" si="119"/>
        <v/>
      </c>
      <c r="K297" s="370" t="str">
        <f t="shared" si="120"/>
        <v/>
      </c>
      <c r="L297" s="368"/>
      <c r="M297" s="368"/>
      <c r="N297" s="368"/>
      <c r="O297" s="368"/>
      <c r="P297" s="368"/>
      <c r="Q297" s="368"/>
      <c r="R297" s="368"/>
      <c r="S297" s="371" t="str">
        <f t="shared" si="132"/>
        <v/>
      </c>
      <c r="T297" s="368"/>
      <c r="U297" s="368"/>
      <c r="V297" s="372"/>
      <c r="W297" s="372"/>
      <c r="X297" s="368"/>
      <c r="Y297" s="372"/>
      <c r="Z297" s="368"/>
      <c r="AA297" s="368"/>
      <c r="AB297" s="368"/>
      <c r="AC297" s="368"/>
      <c r="AD297" s="368"/>
      <c r="AE297" s="368"/>
      <c r="AF297" s="368"/>
      <c r="AG297" s="368"/>
      <c r="AH297" s="368"/>
      <c r="AI297" s="368"/>
      <c r="AJ297" s="368"/>
      <c r="AK297" s="373"/>
      <c r="AL297" s="368"/>
      <c r="AM297" s="373"/>
      <c r="AN297" s="373"/>
      <c r="AO297" s="373"/>
      <c r="AP297" s="373"/>
      <c r="AQ297" s="373"/>
      <c r="AR297" s="373"/>
      <c r="AS297" s="373"/>
      <c r="AT297" s="373"/>
      <c r="AU297" s="373"/>
      <c r="AV297" s="373"/>
      <c r="AW297" s="373"/>
      <c r="AX297" s="373"/>
      <c r="AY297" s="373"/>
      <c r="AZ297" s="373"/>
      <c r="BA297" s="373"/>
      <c r="BB297" s="373"/>
      <c r="BC297" s="374">
        <f t="shared" si="133"/>
        <v>0</v>
      </c>
      <c r="BD297" s="373"/>
      <c r="BE297" s="373"/>
      <c r="BF297" s="373"/>
      <c r="BG297" s="373"/>
      <c r="BH297" s="373"/>
      <c r="BI297" s="373"/>
      <c r="BJ297" s="373"/>
      <c r="BK297" s="373"/>
      <c r="BL297" s="373"/>
      <c r="BM297" s="373"/>
      <c r="BN297" s="373"/>
      <c r="BO297" s="373"/>
      <c r="BP297" s="373"/>
      <c r="BQ297" s="373"/>
      <c r="BR297" s="373"/>
      <c r="BS297" s="374">
        <f t="shared" si="121"/>
        <v>0</v>
      </c>
      <c r="BT297" s="374">
        <f t="shared" si="118"/>
        <v>0</v>
      </c>
      <c r="BU297" s="374">
        <f t="shared" si="118"/>
        <v>0</v>
      </c>
      <c r="BV297" s="374">
        <f t="shared" si="118"/>
        <v>0</v>
      </c>
      <c r="BW297" s="374">
        <f t="shared" si="118"/>
        <v>0</v>
      </c>
      <c r="BX297" s="374">
        <f t="shared" si="118"/>
        <v>0</v>
      </c>
      <c r="BY297" s="374">
        <f t="shared" si="118"/>
        <v>0</v>
      </c>
      <c r="BZ297" s="374">
        <f t="shared" si="144"/>
        <v>0</v>
      </c>
      <c r="CA297" s="374">
        <f t="shared" si="144"/>
        <v>0</v>
      </c>
      <c r="CB297" s="374">
        <f t="shared" si="144"/>
        <v>0</v>
      </c>
      <c r="CC297" s="374">
        <f t="shared" si="144"/>
        <v>0</v>
      </c>
      <c r="CD297" s="374">
        <f t="shared" si="144"/>
        <v>0</v>
      </c>
      <c r="CE297" s="374">
        <f t="shared" si="116"/>
        <v>0</v>
      </c>
      <c r="CF297" s="374">
        <f t="shared" si="116"/>
        <v>0</v>
      </c>
      <c r="CG297" s="374">
        <f t="shared" si="116"/>
        <v>0</v>
      </c>
      <c r="CH297" s="374">
        <f t="shared" si="116"/>
        <v>0</v>
      </c>
      <c r="CI297" s="374">
        <f t="shared" si="116"/>
        <v>0</v>
      </c>
      <c r="CJ297" s="368"/>
      <c r="CK297" s="368"/>
      <c r="CL297" s="373"/>
      <c r="CM297" s="375"/>
      <c r="CN297" s="371" t="s">
        <v>176</v>
      </c>
      <c r="CO297" s="373"/>
      <c r="CP297" s="373"/>
      <c r="CQ297" s="374">
        <f t="shared" si="122"/>
        <v>0</v>
      </c>
      <c r="CR297" s="373"/>
      <c r="CS297" s="373"/>
      <c r="CT297" s="374">
        <f t="shared" si="123"/>
        <v>0</v>
      </c>
      <c r="CU297" s="375"/>
      <c r="CV297" s="368"/>
      <c r="CW297" s="368"/>
      <c r="CX297" s="368"/>
      <c r="CY297" s="368"/>
      <c r="CZ297" s="368"/>
      <c r="DA297" s="368"/>
      <c r="DB297" s="368"/>
      <c r="DC297" s="368"/>
      <c r="DD297" s="368"/>
      <c r="DE297" s="368"/>
      <c r="DF297" s="368"/>
      <c r="DG297" s="375"/>
      <c r="DH297" s="371" t="s">
        <v>176</v>
      </c>
      <c r="DI297" s="373"/>
      <c r="DJ297" s="373"/>
      <c r="DK297" s="374">
        <f t="shared" si="143"/>
        <v>0</v>
      </c>
      <c r="DL297" s="373"/>
      <c r="DM297" s="373"/>
      <c r="DN297" s="374">
        <f t="shared" si="124"/>
        <v>0</v>
      </c>
      <c r="DO297" s="368"/>
      <c r="DP297" s="371" t="str">
        <f t="shared" si="134"/>
        <v/>
      </c>
      <c r="DQ297" s="374">
        <f t="shared" si="135"/>
        <v>0</v>
      </c>
      <c r="DR297" s="374">
        <f t="shared" si="125"/>
        <v>0</v>
      </c>
      <c r="DS297" s="374">
        <f t="shared" si="126"/>
        <v>0</v>
      </c>
      <c r="DT297" s="374">
        <f t="shared" si="136"/>
        <v>0</v>
      </c>
      <c r="DU297" s="374">
        <f t="shared" si="137"/>
        <v>0</v>
      </c>
      <c r="DV297" s="374">
        <f>Deduct_dependent * COUNTIFS(Part_8!$A:$A, $EV297)</f>
        <v>0</v>
      </c>
      <c r="DW297" s="374">
        <f t="shared" si="127"/>
        <v>0</v>
      </c>
      <c r="DX297" s="374">
        <f t="shared" si="128"/>
        <v>0</v>
      </c>
      <c r="DY297" s="374">
        <f t="shared" si="129"/>
        <v>0</v>
      </c>
      <c r="DZ297" s="374">
        <f t="shared" si="130"/>
        <v>0</v>
      </c>
      <c r="EA297" s="373"/>
      <c r="EB297" s="373"/>
      <c r="EC297" s="373"/>
      <c r="ED297" s="374" t="str">
        <f t="shared" si="138"/>
        <v/>
      </c>
      <c r="EE297" s="374"/>
      <c r="EF297" s="374" t="str">
        <f>IF(AND($AN297 = "", $AO297 = "", $AP297 = "", $AQ297 = "", $AR297 = "", $AS297 = "", $AT297 = "", $AU297 = "", $AV297 = "", $AW297 = "", $AX297 = "", $AY297 = "", $AZ297 = "", $BA297 = "", $BB297 = "",
$BD297= "", $BE297 = "", $BF297 = "", $BG297 = "", $BH297 = "", $BI297 = "", $BJ297 = "", $BK297 = "", $BL297 = "", $BM297 = "", $BN297 = "", $BO297 = "", $BP297 = "", $BQ297 = "", $BR297 = ""), "",
IF($DZ297 &lt;= Claim_for_Reimbursement_CAT!$F$24, Claim_for_Reimbursement_CAT!$H$24,
IF(AND($DZ297 &gt;= Claim_for_Reimbursement_CAT!$D$25, $DZ297 &lt;= Claim_for_Reimbursement_CAT!$F$25), Claim_for_Reimbursement_CAT!$H$25,
IF(AND($DZ297 &gt;= Claim_for_Reimbursement_CAT!$D$26, $DZ297 &lt;= Claim_for_Reimbursement_CAT!$F$26), Claim_for_Reimbursement_CAT!$H$26,
IF(AND($DZ297 &gt;= Claim_for_Reimbursement_CAT!$D$27, $DZ297 &lt;= Claim_for_Reimbursement_CAT!$F$27), Claim_for_Reimbursement_CAT!$H$27,
IF(AND($DZ297 &gt;= Claim_for_Reimbursement_CAT!$D$28, $DZ297 &lt;= Claim_for_Reimbursement_CAT!$F$28), Claim_for_Reimbursement_CAT!$H$28,
IF(AND($DZ297 &gt;= Claim_for_Reimbursement_CAT!$D$29, $DZ297 &lt;= Claim_for_Reimbursement_CAT!$F$29), Claim_for_Reimbursement_CAT!$H$29,
IF(AND($DZ297 &gt;= Claim_for_Reimbursement_CAT!$D$30, $DZ297 &lt;= Claim_for_Reimbursement_CAT!$F$30), Claim_for_Reimbursement_CAT!$H$30,
IF(AND($DZ297 &gt;= Claim_for_Reimbursement_CAT!$D$31, $DZ297 &lt;= Claim_for_Reimbursement_CAT!$F$31), Claim_for_Reimbursement_CAT!$H$31,
IF(AND($DZ297 &gt;= Claim_for_Reimbursement_CAT!$D$32, $DZ297 &lt;= Claim_for_Reimbursement_CAT!$F$32), Claim_for_Reimbursement_CAT!$H$32,
IF(AND($DZ297 &gt;= Claim_for_Reimbursement_CAT!$D$33, $DZ297 &lt;= Claim_for_Reimbursement_CAT!$F$33), Claim_for_Reimbursement_CAT!$H$33,
IF(AND($DZ297 &gt;= Claim_for_Reimbursement_CAT!$D$34, $DZ297 &lt;= Claim_for_Reimbursement_CAT!$F$34), Claim_for_Reimbursement_CAT!$H$34, Claim_for_Reimbursement_CAT!$H$35))))))))))))</f>
        <v/>
      </c>
      <c r="EG297" s="373"/>
      <c r="EH297" s="373"/>
      <c r="EI297" s="373"/>
      <c r="EJ297" s="373"/>
      <c r="EK297" s="373"/>
      <c r="EL297" s="368"/>
      <c r="EM297" s="373"/>
      <c r="EN297" s="373"/>
      <c r="ES297" s="376" t="str">
        <f t="shared" si="131"/>
        <v/>
      </c>
      <c r="ET297" s="377" t="str">
        <f t="shared" si="139"/>
        <v xml:space="preserve">    </v>
      </c>
      <c r="EU297" s="377" t="str">
        <f t="shared" si="140"/>
        <v/>
      </c>
      <c r="EV297" s="377" t="str">
        <f t="shared" si="141"/>
        <v xml:space="preserve">292   </v>
      </c>
      <c r="EW297" s="378" t="str">
        <f>IF($H297 = "", "",
IF(OR($H297 = Lists_and_controls!$AO$9, $H297 = Lists_and_controls!$AO$11, $H297 = Lists_and_controls!$AO$14, $H297 = Lists_and_controls!$AO$16), MAX(Day_30),
IF(OR($H297 = Lists_and_controls!$AO$6, $H297 = Lists_and_controls!$AO$8, $H297 = Lists_and_controls!$AO$10, $H297 = Lists_and_controls!$AO$12, $H297 = Lists_and_controls!$AO$13, $H297 = Lists_and_controls!$AO$15, $H297 = Lists_and_controls!$AO$17), MAX(Day_31),
IF($H297 = Lists_and_controls!$AO$7, IF(INDEX(Leap_Year_YN, MATCH($G297, Year_2, 0)) = 1, MAX(Day_Feb_LY), MAX(Day_Feb) )))))</f>
        <v/>
      </c>
      <c r="EX297" s="377" t="str">
        <f t="shared" si="142"/>
        <v xml:space="preserve">  </v>
      </c>
      <c r="EY297" s="378"/>
    </row>
    <row r="298" spans="1:155" s="321" customFormat="1" ht="14" hidden="1" x14ac:dyDescent="0.3">
      <c r="A298" s="367">
        <v>293</v>
      </c>
      <c r="B298" s="368"/>
      <c r="C298" s="368"/>
      <c r="D298" s="368"/>
      <c r="E298" s="368"/>
      <c r="F298" s="368"/>
      <c r="G298" s="368"/>
      <c r="H298" s="368"/>
      <c r="I298" s="368"/>
      <c r="J298" s="369" t="str">
        <f t="shared" si="119"/>
        <v/>
      </c>
      <c r="K298" s="370" t="str">
        <f t="shared" si="120"/>
        <v/>
      </c>
      <c r="L298" s="368"/>
      <c r="M298" s="368"/>
      <c r="N298" s="368"/>
      <c r="O298" s="368"/>
      <c r="P298" s="368"/>
      <c r="Q298" s="368"/>
      <c r="R298" s="368"/>
      <c r="S298" s="371" t="str">
        <f t="shared" si="132"/>
        <v/>
      </c>
      <c r="T298" s="368"/>
      <c r="U298" s="368"/>
      <c r="V298" s="372"/>
      <c r="W298" s="372"/>
      <c r="X298" s="368"/>
      <c r="Y298" s="372"/>
      <c r="Z298" s="368"/>
      <c r="AA298" s="368"/>
      <c r="AB298" s="368"/>
      <c r="AC298" s="368"/>
      <c r="AD298" s="368"/>
      <c r="AE298" s="368"/>
      <c r="AF298" s="368"/>
      <c r="AG298" s="368"/>
      <c r="AH298" s="368"/>
      <c r="AI298" s="368"/>
      <c r="AJ298" s="368"/>
      <c r="AK298" s="373"/>
      <c r="AL298" s="368"/>
      <c r="AM298" s="373"/>
      <c r="AN298" s="373"/>
      <c r="AO298" s="373"/>
      <c r="AP298" s="373"/>
      <c r="AQ298" s="373"/>
      <c r="AR298" s="373"/>
      <c r="AS298" s="373"/>
      <c r="AT298" s="373"/>
      <c r="AU298" s="373"/>
      <c r="AV298" s="373"/>
      <c r="AW298" s="373"/>
      <c r="AX298" s="373"/>
      <c r="AY298" s="373"/>
      <c r="AZ298" s="373"/>
      <c r="BA298" s="373"/>
      <c r="BB298" s="373"/>
      <c r="BC298" s="374">
        <f t="shared" si="133"/>
        <v>0</v>
      </c>
      <c r="BD298" s="373"/>
      <c r="BE298" s="373"/>
      <c r="BF298" s="373"/>
      <c r="BG298" s="373"/>
      <c r="BH298" s="373"/>
      <c r="BI298" s="373"/>
      <c r="BJ298" s="373"/>
      <c r="BK298" s="373"/>
      <c r="BL298" s="373"/>
      <c r="BM298" s="373"/>
      <c r="BN298" s="373"/>
      <c r="BO298" s="373"/>
      <c r="BP298" s="373"/>
      <c r="BQ298" s="373"/>
      <c r="BR298" s="373"/>
      <c r="BS298" s="374">
        <f t="shared" si="121"/>
        <v>0</v>
      </c>
      <c r="BT298" s="374">
        <f t="shared" si="118"/>
        <v>0</v>
      </c>
      <c r="BU298" s="374">
        <f t="shared" si="118"/>
        <v>0</v>
      </c>
      <c r="BV298" s="374">
        <f t="shared" si="118"/>
        <v>0</v>
      </c>
      <c r="BW298" s="374">
        <f t="shared" si="118"/>
        <v>0</v>
      </c>
      <c r="BX298" s="374">
        <f t="shared" si="118"/>
        <v>0</v>
      </c>
      <c r="BY298" s="374">
        <f t="shared" si="118"/>
        <v>0</v>
      </c>
      <c r="BZ298" s="374">
        <f t="shared" si="144"/>
        <v>0</v>
      </c>
      <c r="CA298" s="374">
        <f t="shared" si="144"/>
        <v>0</v>
      </c>
      <c r="CB298" s="374">
        <f t="shared" si="144"/>
        <v>0</v>
      </c>
      <c r="CC298" s="374">
        <f t="shared" si="144"/>
        <v>0</v>
      </c>
      <c r="CD298" s="374">
        <f t="shared" si="144"/>
        <v>0</v>
      </c>
      <c r="CE298" s="374">
        <f t="shared" si="116"/>
        <v>0</v>
      </c>
      <c r="CF298" s="374">
        <f t="shared" si="116"/>
        <v>0</v>
      </c>
      <c r="CG298" s="374">
        <f t="shared" si="116"/>
        <v>0</v>
      </c>
      <c r="CH298" s="374">
        <f t="shared" si="116"/>
        <v>0</v>
      </c>
      <c r="CI298" s="374">
        <f t="shared" si="116"/>
        <v>0</v>
      </c>
      <c r="CJ298" s="368"/>
      <c r="CK298" s="368"/>
      <c r="CL298" s="373"/>
      <c r="CM298" s="375"/>
      <c r="CN298" s="371" t="s">
        <v>176</v>
      </c>
      <c r="CO298" s="373"/>
      <c r="CP298" s="373"/>
      <c r="CQ298" s="374">
        <f t="shared" si="122"/>
        <v>0</v>
      </c>
      <c r="CR298" s="373"/>
      <c r="CS298" s="373"/>
      <c r="CT298" s="374">
        <f t="shared" si="123"/>
        <v>0</v>
      </c>
      <c r="CU298" s="375"/>
      <c r="CV298" s="368"/>
      <c r="CW298" s="368"/>
      <c r="CX298" s="368"/>
      <c r="CY298" s="368"/>
      <c r="CZ298" s="368"/>
      <c r="DA298" s="368"/>
      <c r="DB298" s="368"/>
      <c r="DC298" s="368"/>
      <c r="DD298" s="368"/>
      <c r="DE298" s="368"/>
      <c r="DF298" s="368"/>
      <c r="DG298" s="375"/>
      <c r="DH298" s="371" t="s">
        <v>176</v>
      </c>
      <c r="DI298" s="373"/>
      <c r="DJ298" s="373"/>
      <c r="DK298" s="374">
        <f t="shared" si="143"/>
        <v>0</v>
      </c>
      <c r="DL298" s="373"/>
      <c r="DM298" s="373"/>
      <c r="DN298" s="374">
        <f t="shared" si="124"/>
        <v>0</v>
      </c>
      <c r="DO298" s="368"/>
      <c r="DP298" s="371" t="str">
        <f t="shared" si="134"/>
        <v/>
      </c>
      <c r="DQ298" s="374">
        <f t="shared" si="135"/>
        <v>0</v>
      </c>
      <c r="DR298" s="374">
        <f t="shared" si="125"/>
        <v>0</v>
      </c>
      <c r="DS298" s="374">
        <f t="shared" si="126"/>
        <v>0</v>
      </c>
      <c r="DT298" s="374">
        <f t="shared" si="136"/>
        <v>0</v>
      </c>
      <c r="DU298" s="374">
        <f t="shared" si="137"/>
        <v>0</v>
      </c>
      <c r="DV298" s="374">
        <f>Deduct_dependent * COUNTIFS(Part_8!$A:$A, $EV298)</f>
        <v>0</v>
      </c>
      <c r="DW298" s="374">
        <f t="shared" si="127"/>
        <v>0</v>
      </c>
      <c r="DX298" s="374">
        <f t="shared" si="128"/>
        <v>0</v>
      </c>
      <c r="DY298" s="374">
        <f t="shared" si="129"/>
        <v>0</v>
      </c>
      <c r="DZ298" s="374">
        <f t="shared" si="130"/>
        <v>0</v>
      </c>
      <c r="EA298" s="373"/>
      <c r="EB298" s="373"/>
      <c r="EC298" s="373"/>
      <c r="ED298" s="374" t="str">
        <f t="shared" si="138"/>
        <v/>
      </c>
      <c r="EE298" s="374"/>
      <c r="EF298" s="374" t="str">
        <f>IF(AND($AN298 = "", $AO298 = "", $AP298 = "", $AQ298 = "", $AR298 = "", $AS298 = "", $AT298 = "", $AU298 = "", $AV298 = "", $AW298 = "", $AX298 = "", $AY298 = "", $AZ298 = "", $BA298 = "", $BB298 = "",
$BD298= "", $BE298 = "", $BF298 = "", $BG298 = "", $BH298 = "", $BI298 = "", $BJ298 = "", $BK298 = "", $BL298 = "", $BM298 = "", $BN298 = "", $BO298 = "", $BP298 = "", $BQ298 = "", $BR298 = ""), "",
IF($DZ298 &lt;= Claim_for_Reimbursement_CAT!$F$24, Claim_for_Reimbursement_CAT!$H$24,
IF(AND($DZ298 &gt;= Claim_for_Reimbursement_CAT!$D$25, $DZ298 &lt;= Claim_for_Reimbursement_CAT!$F$25), Claim_for_Reimbursement_CAT!$H$25,
IF(AND($DZ298 &gt;= Claim_for_Reimbursement_CAT!$D$26, $DZ298 &lt;= Claim_for_Reimbursement_CAT!$F$26), Claim_for_Reimbursement_CAT!$H$26,
IF(AND($DZ298 &gt;= Claim_for_Reimbursement_CAT!$D$27, $DZ298 &lt;= Claim_for_Reimbursement_CAT!$F$27), Claim_for_Reimbursement_CAT!$H$27,
IF(AND($DZ298 &gt;= Claim_for_Reimbursement_CAT!$D$28, $DZ298 &lt;= Claim_for_Reimbursement_CAT!$F$28), Claim_for_Reimbursement_CAT!$H$28,
IF(AND($DZ298 &gt;= Claim_for_Reimbursement_CAT!$D$29, $DZ298 &lt;= Claim_for_Reimbursement_CAT!$F$29), Claim_for_Reimbursement_CAT!$H$29,
IF(AND($DZ298 &gt;= Claim_for_Reimbursement_CAT!$D$30, $DZ298 &lt;= Claim_for_Reimbursement_CAT!$F$30), Claim_for_Reimbursement_CAT!$H$30,
IF(AND($DZ298 &gt;= Claim_for_Reimbursement_CAT!$D$31, $DZ298 &lt;= Claim_for_Reimbursement_CAT!$F$31), Claim_for_Reimbursement_CAT!$H$31,
IF(AND($DZ298 &gt;= Claim_for_Reimbursement_CAT!$D$32, $DZ298 &lt;= Claim_for_Reimbursement_CAT!$F$32), Claim_for_Reimbursement_CAT!$H$32,
IF(AND($DZ298 &gt;= Claim_for_Reimbursement_CAT!$D$33, $DZ298 &lt;= Claim_for_Reimbursement_CAT!$F$33), Claim_for_Reimbursement_CAT!$H$33,
IF(AND($DZ298 &gt;= Claim_for_Reimbursement_CAT!$D$34, $DZ298 &lt;= Claim_for_Reimbursement_CAT!$F$34), Claim_for_Reimbursement_CAT!$H$34, Claim_for_Reimbursement_CAT!$H$35))))))))))))</f>
        <v/>
      </c>
      <c r="EG298" s="373"/>
      <c r="EH298" s="373"/>
      <c r="EI298" s="373"/>
      <c r="EJ298" s="373"/>
      <c r="EK298" s="373"/>
      <c r="EL298" s="368"/>
      <c r="EM298" s="373"/>
      <c r="EN298" s="373"/>
      <c r="ES298" s="376" t="str">
        <f t="shared" si="131"/>
        <v/>
      </c>
      <c r="ET298" s="377" t="str">
        <f t="shared" si="139"/>
        <v xml:space="preserve">    </v>
      </c>
      <c r="EU298" s="377" t="str">
        <f t="shared" si="140"/>
        <v/>
      </c>
      <c r="EV298" s="377" t="str">
        <f t="shared" si="141"/>
        <v xml:space="preserve">293   </v>
      </c>
      <c r="EW298" s="378" t="str">
        <f>IF($H298 = "", "",
IF(OR($H298 = Lists_and_controls!$AO$9, $H298 = Lists_and_controls!$AO$11, $H298 = Lists_and_controls!$AO$14, $H298 = Lists_and_controls!$AO$16), MAX(Day_30),
IF(OR($H298 = Lists_and_controls!$AO$6, $H298 = Lists_and_controls!$AO$8, $H298 = Lists_and_controls!$AO$10, $H298 = Lists_and_controls!$AO$12, $H298 = Lists_and_controls!$AO$13, $H298 = Lists_and_controls!$AO$15, $H298 = Lists_and_controls!$AO$17), MAX(Day_31),
IF($H298 = Lists_and_controls!$AO$7, IF(INDEX(Leap_Year_YN, MATCH($G298, Year_2, 0)) = 1, MAX(Day_Feb_LY), MAX(Day_Feb) )))))</f>
        <v/>
      </c>
      <c r="EX298" s="377" t="str">
        <f t="shared" si="142"/>
        <v xml:space="preserve">  </v>
      </c>
      <c r="EY298" s="378"/>
    </row>
    <row r="299" spans="1:155" s="321" customFormat="1" ht="14" hidden="1" x14ac:dyDescent="0.3">
      <c r="A299" s="367">
        <v>294</v>
      </c>
      <c r="B299" s="368"/>
      <c r="C299" s="368"/>
      <c r="D299" s="368"/>
      <c r="E299" s="368"/>
      <c r="F299" s="368"/>
      <c r="G299" s="368"/>
      <c r="H299" s="368"/>
      <c r="I299" s="368"/>
      <c r="J299" s="369" t="str">
        <f t="shared" si="119"/>
        <v/>
      </c>
      <c r="K299" s="370" t="str">
        <f t="shared" si="120"/>
        <v/>
      </c>
      <c r="L299" s="368"/>
      <c r="M299" s="368"/>
      <c r="N299" s="368"/>
      <c r="O299" s="368"/>
      <c r="P299" s="368"/>
      <c r="Q299" s="368"/>
      <c r="R299" s="368"/>
      <c r="S299" s="371" t="str">
        <f t="shared" si="132"/>
        <v/>
      </c>
      <c r="T299" s="368"/>
      <c r="U299" s="368"/>
      <c r="V299" s="372"/>
      <c r="W299" s="372"/>
      <c r="X299" s="368"/>
      <c r="Y299" s="372"/>
      <c r="Z299" s="368"/>
      <c r="AA299" s="368"/>
      <c r="AB299" s="368"/>
      <c r="AC299" s="368"/>
      <c r="AD299" s="368"/>
      <c r="AE299" s="368"/>
      <c r="AF299" s="368"/>
      <c r="AG299" s="368"/>
      <c r="AH299" s="368"/>
      <c r="AI299" s="368"/>
      <c r="AJ299" s="368"/>
      <c r="AK299" s="373"/>
      <c r="AL299" s="368"/>
      <c r="AM299" s="373"/>
      <c r="AN299" s="373"/>
      <c r="AO299" s="373"/>
      <c r="AP299" s="373"/>
      <c r="AQ299" s="373"/>
      <c r="AR299" s="373"/>
      <c r="AS299" s="373"/>
      <c r="AT299" s="373"/>
      <c r="AU299" s="373"/>
      <c r="AV299" s="373"/>
      <c r="AW299" s="373"/>
      <c r="AX299" s="373"/>
      <c r="AY299" s="373"/>
      <c r="AZ299" s="373"/>
      <c r="BA299" s="373"/>
      <c r="BB299" s="373"/>
      <c r="BC299" s="374">
        <f t="shared" si="133"/>
        <v>0</v>
      </c>
      <c r="BD299" s="373"/>
      <c r="BE299" s="373"/>
      <c r="BF299" s="373"/>
      <c r="BG299" s="373"/>
      <c r="BH299" s="373"/>
      <c r="BI299" s="373"/>
      <c r="BJ299" s="373"/>
      <c r="BK299" s="373"/>
      <c r="BL299" s="373"/>
      <c r="BM299" s="373"/>
      <c r="BN299" s="373"/>
      <c r="BO299" s="373"/>
      <c r="BP299" s="373"/>
      <c r="BQ299" s="373"/>
      <c r="BR299" s="373"/>
      <c r="BS299" s="374">
        <f t="shared" si="121"/>
        <v>0</v>
      </c>
      <c r="BT299" s="374">
        <f t="shared" si="118"/>
        <v>0</v>
      </c>
      <c r="BU299" s="374">
        <f t="shared" si="118"/>
        <v>0</v>
      </c>
      <c r="BV299" s="374">
        <f t="shared" si="118"/>
        <v>0</v>
      </c>
      <c r="BW299" s="374">
        <f t="shared" si="118"/>
        <v>0</v>
      </c>
      <c r="BX299" s="374">
        <f t="shared" si="118"/>
        <v>0</v>
      </c>
      <c r="BY299" s="374">
        <f t="shared" si="118"/>
        <v>0</v>
      </c>
      <c r="BZ299" s="374">
        <f t="shared" si="144"/>
        <v>0</v>
      </c>
      <c r="CA299" s="374">
        <f t="shared" si="144"/>
        <v>0</v>
      </c>
      <c r="CB299" s="374">
        <f t="shared" si="144"/>
        <v>0</v>
      </c>
      <c r="CC299" s="374">
        <f t="shared" si="144"/>
        <v>0</v>
      </c>
      <c r="CD299" s="374">
        <f t="shared" si="144"/>
        <v>0</v>
      </c>
      <c r="CE299" s="374">
        <f t="shared" si="144"/>
        <v>0</v>
      </c>
      <c r="CF299" s="374">
        <f t="shared" si="144"/>
        <v>0</v>
      </c>
      <c r="CG299" s="374">
        <f t="shared" si="144"/>
        <v>0</v>
      </c>
      <c r="CH299" s="374">
        <f t="shared" si="144"/>
        <v>0</v>
      </c>
      <c r="CI299" s="374">
        <f t="shared" si="144"/>
        <v>0</v>
      </c>
      <c r="CJ299" s="368"/>
      <c r="CK299" s="368"/>
      <c r="CL299" s="373"/>
      <c r="CM299" s="375"/>
      <c r="CN299" s="371" t="s">
        <v>176</v>
      </c>
      <c r="CO299" s="373"/>
      <c r="CP299" s="373"/>
      <c r="CQ299" s="374">
        <f t="shared" si="122"/>
        <v>0</v>
      </c>
      <c r="CR299" s="373"/>
      <c r="CS299" s="373"/>
      <c r="CT299" s="374">
        <f t="shared" si="123"/>
        <v>0</v>
      </c>
      <c r="CU299" s="375"/>
      <c r="CV299" s="368"/>
      <c r="CW299" s="368"/>
      <c r="CX299" s="368"/>
      <c r="CY299" s="368"/>
      <c r="CZ299" s="368"/>
      <c r="DA299" s="368"/>
      <c r="DB299" s="368"/>
      <c r="DC299" s="368"/>
      <c r="DD299" s="368"/>
      <c r="DE299" s="368"/>
      <c r="DF299" s="368"/>
      <c r="DG299" s="375"/>
      <c r="DH299" s="371" t="s">
        <v>176</v>
      </c>
      <c r="DI299" s="373"/>
      <c r="DJ299" s="373"/>
      <c r="DK299" s="374">
        <f t="shared" si="143"/>
        <v>0</v>
      </c>
      <c r="DL299" s="373"/>
      <c r="DM299" s="373"/>
      <c r="DN299" s="374">
        <f t="shared" si="124"/>
        <v>0</v>
      </c>
      <c r="DO299" s="368"/>
      <c r="DP299" s="371" t="str">
        <f t="shared" si="134"/>
        <v/>
      </c>
      <c r="DQ299" s="374">
        <f t="shared" si="135"/>
        <v>0</v>
      </c>
      <c r="DR299" s="374">
        <f t="shared" si="125"/>
        <v>0</v>
      </c>
      <c r="DS299" s="374">
        <f t="shared" si="126"/>
        <v>0</v>
      </c>
      <c r="DT299" s="374">
        <f t="shared" si="136"/>
        <v>0</v>
      </c>
      <c r="DU299" s="374">
        <f t="shared" si="137"/>
        <v>0</v>
      </c>
      <c r="DV299" s="374">
        <f>Deduct_dependent * COUNTIFS(Part_8!$A:$A, $EV299)</f>
        <v>0</v>
      </c>
      <c r="DW299" s="374">
        <f t="shared" si="127"/>
        <v>0</v>
      </c>
      <c r="DX299" s="374">
        <f t="shared" si="128"/>
        <v>0</v>
      </c>
      <c r="DY299" s="374">
        <f t="shared" si="129"/>
        <v>0</v>
      </c>
      <c r="DZ299" s="374">
        <f t="shared" si="130"/>
        <v>0</v>
      </c>
      <c r="EA299" s="373"/>
      <c r="EB299" s="373"/>
      <c r="EC299" s="373"/>
      <c r="ED299" s="374" t="str">
        <f t="shared" si="138"/>
        <v/>
      </c>
      <c r="EE299" s="374"/>
      <c r="EF299" s="374" t="str">
        <f>IF(AND($AN299 = "", $AO299 = "", $AP299 = "", $AQ299 = "", $AR299 = "", $AS299 = "", $AT299 = "", $AU299 = "", $AV299 = "", $AW299 = "", $AX299 = "", $AY299 = "", $AZ299 = "", $BA299 = "", $BB299 = "",
$BD299= "", $BE299 = "", $BF299 = "", $BG299 = "", $BH299 = "", $BI299 = "", $BJ299 = "", $BK299 = "", $BL299 = "", $BM299 = "", $BN299 = "", $BO299 = "", $BP299 = "", $BQ299 = "", $BR299 = ""), "",
IF($DZ299 &lt;= Claim_for_Reimbursement_CAT!$F$24, Claim_for_Reimbursement_CAT!$H$24,
IF(AND($DZ299 &gt;= Claim_for_Reimbursement_CAT!$D$25, $DZ299 &lt;= Claim_for_Reimbursement_CAT!$F$25), Claim_for_Reimbursement_CAT!$H$25,
IF(AND($DZ299 &gt;= Claim_for_Reimbursement_CAT!$D$26, $DZ299 &lt;= Claim_for_Reimbursement_CAT!$F$26), Claim_for_Reimbursement_CAT!$H$26,
IF(AND($DZ299 &gt;= Claim_for_Reimbursement_CAT!$D$27, $DZ299 &lt;= Claim_for_Reimbursement_CAT!$F$27), Claim_for_Reimbursement_CAT!$H$27,
IF(AND($DZ299 &gt;= Claim_for_Reimbursement_CAT!$D$28, $DZ299 &lt;= Claim_for_Reimbursement_CAT!$F$28), Claim_for_Reimbursement_CAT!$H$28,
IF(AND($DZ299 &gt;= Claim_for_Reimbursement_CAT!$D$29, $DZ299 &lt;= Claim_for_Reimbursement_CAT!$F$29), Claim_for_Reimbursement_CAT!$H$29,
IF(AND($DZ299 &gt;= Claim_for_Reimbursement_CAT!$D$30, $DZ299 &lt;= Claim_for_Reimbursement_CAT!$F$30), Claim_for_Reimbursement_CAT!$H$30,
IF(AND($DZ299 &gt;= Claim_for_Reimbursement_CAT!$D$31, $DZ299 &lt;= Claim_for_Reimbursement_CAT!$F$31), Claim_for_Reimbursement_CAT!$H$31,
IF(AND($DZ299 &gt;= Claim_for_Reimbursement_CAT!$D$32, $DZ299 &lt;= Claim_for_Reimbursement_CAT!$F$32), Claim_for_Reimbursement_CAT!$H$32,
IF(AND($DZ299 &gt;= Claim_for_Reimbursement_CAT!$D$33, $DZ299 &lt;= Claim_for_Reimbursement_CAT!$F$33), Claim_for_Reimbursement_CAT!$H$33,
IF(AND($DZ299 &gt;= Claim_for_Reimbursement_CAT!$D$34, $DZ299 &lt;= Claim_for_Reimbursement_CAT!$F$34), Claim_for_Reimbursement_CAT!$H$34, Claim_for_Reimbursement_CAT!$H$35))))))))))))</f>
        <v/>
      </c>
      <c r="EG299" s="373"/>
      <c r="EH299" s="373"/>
      <c r="EI299" s="373"/>
      <c r="EJ299" s="373"/>
      <c r="EK299" s="373"/>
      <c r="EL299" s="368"/>
      <c r="EM299" s="373"/>
      <c r="EN299" s="373"/>
      <c r="ES299" s="376" t="str">
        <f t="shared" si="131"/>
        <v/>
      </c>
      <c r="ET299" s="377" t="str">
        <f t="shared" si="139"/>
        <v xml:space="preserve">    </v>
      </c>
      <c r="EU299" s="377" t="str">
        <f t="shared" si="140"/>
        <v/>
      </c>
      <c r="EV299" s="377" t="str">
        <f t="shared" si="141"/>
        <v xml:space="preserve">294   </v>
      </c>
      <c r="EW299" s="378" t="str">
        <f>IF($H299 = "", "",
IF(OR($H299 = Lists_and_controls!$AO$9, $H299 = Lists_and_controls!$AO$11, $H299 = Lists_and_controls!$AO$14, $H299 = Lists_and_controls!$AO$16), MAX(Day_30),
IF(OR($H299 = Lists_and_controls!$AO$6, $H299 = Lists_and_controls!$AO$8, $H299 = Lists_and_controls!$AO$10, $H299 = Lists_and_controls!$AO$12, $H299 = Lists_and_controls!$AO$13, $H299 = Lists_and_controls!$AO$15, $H299 = Lists_and_controls!$AO$17), MAX(Day_31),
IF($H299 = Lists_and_controls!$AO$7, IF(INDEX(Leap_Year_YN, MATCH($G299, Year_2, 0)) = 1, MAX(Day_Feb_LY), MAX(Day_Feb) )))))</f>
        <v/>
      </c>
      <c r="EX299" s="377" t="str">
        <f t="shared" si="142"/>
        <v xml:space="preserve">  </v>
      </c>
      <c r="EY299" s="378"/>
    </row>
    <row r="300" spans="1:155" s="321" customFormat="1" ht="14" hidden="1" x14ac:dyDescent="0.3">
      <c r="A300" s="367">
        <v>295</v>
      </c>
      <c r="B300" s="368"/>
      <c r="C300" s="368"/>
      <c r="D300" s="368"/>
      <c r="E300" s="368"/>
      <c r="F300" s="368"/>
      <c r="G300" s="368"/>
      <c r="H300" s="368"/>
      <c r="I300" s="368"/>
      <c r="J300" s="369" t="str">
        <f t="shared" si="119"/>
        <v/>
      </c>
      <c r="K300" s="370" t="str">
        <f t="shared" si="120"/>
        <v/>
      </c>
      <c r="L300" s="368"/>
      <c r="M300" s="368"/>
      <c r="N300" s="368"/>
      <c r="O300" s="368"/>
      <c r="P300" s="368"/>
      <c r="Q300" s="368"/>
      <c r="R300" s="368"/>
      <c r="S300" s="371" t="str">
        <f t="shared" si="132"/>
        <v/>
      </c>
      <c r="T300" s="368"/>
      <c r="U300" s="368"/>
      <c r="V300" s="372"/>
      <c r="W300" s="372"/>
      <c r="X300" s="368"/>
      <c r="Y300" s="372"/>
      <c r="Z300" s="368"/>
      <c r="AA300" s="368"/>
      <c r="AB300" s="368"/>
      <c r="AC300" s="368"/>
      <c r="AD300" s="368"/>
      <c r="AE300" s="368"/>
      <c r="AF300" s="368"/>
      <c r="AG300" s="368"/>
      <c r="AH300" s="368"/>
      <c r="AI300" s="368"/>
      <c r="AJ300" s="368"/>
      <c r="AK300" s="373"/>
      <c r="AL300" s="368"/>
      <c r="AM300" s="373"/>
      <c r="AN300" s="373"/>
      <c r="AO300" s="373"/>
      <c r="AP300" s="373"/>
      <c r="AQ300" s="373"/>
      <c r="AR300" s="373"/>
      <c r="AS300" s="373"/>
      <c r="AT300" s="373"/>
      <c r="AU300" s="373"/>
      <c r="AV300" s="373"/>
      <c r="AW300" s="373"/>
      <c r="AX300" s="373"/>
      <c r="AY300" s="373"/>
      <c r="AZ300" s="373"/>
      <c r="BA300" s="373"/>
      <c r="BB300" s="373"/>
      <c r="BC300" s="374">
        <f t="shared" si="133"/>
        <v>0</v>
      </c>
      <c r="BD300" s="373"/>
      <c r="BE300" s="373"/>
      <c r="BF300" s="373"/>
      <c r="BG300" s="373"/>
      <c r="BH300" s="373"/>
      <c r="BI300" s="373"/>
      <c r="BJ300" s="373"/>
      <c r="BK300" s="373"/>
      <c r="BL300" s="373"/>
      <c r="BM300" s="373"/>
      <c r="BN300" s="373"/>
      <c r="BO300" s="373"/>
      <c r="BP300" s="373"/>
      <c r="BQ300" s="373"/>
      <c r="BR300" s="373"/>
      <c r="BS300" s="374">
        <f t="shared" si="121"/>
        <v>0</v>
      </c>
      <c r="BT300" s="374">
        <f t="shared" si="118"/>
        <v>0</v>
      </c>
      <c r="BU300" s="374">
        <f t="shared" si="118"/>
        <v>0</v>
      </c>
      <c r="BV300" s="374">
        <f t="shared" si="118"/>
        <v>0</v>
      </c>
      <c r="BW300" s="374">
        <f t="shared" si="118"/>
        <v>0</v>
      </c>
      <c r="BX300" s="374">
        <f t="shared" si="118"/>
        <v>0</v>
      </c>
      <c r="BY300" s="374">
        <f t="shared" si="118"/>
        <v>0</v>
      </c>
      <c r="BZ300" s="374">
        <f t="shared" si="144"/>
        <v>0</v>
      </c>
      <c r="CA300" s="374">
        <f t="shared" si="144"/>
        <v>0</v>
      </c>
      <c r="CB300" s="374">
        <f t="shared" si="144"/>
        <v>0</v>
      </c>
      <c r="CC300" s="374">
        <f t="shared" si="144"/>
        <v>0</v>
      </c>
      <c r="CD300" s="374">
        <f t="shared" si="144"/>
        <v>0</v>
      </c>
      <c r="CE300" s="374">
        <f t="shared" si="144"/>
        <v>0</v>
      </c>
      <c r="CF300" s="374">
        <f t="shared" si="144"/>
        <v>0</v>
      </c>
      <c r="CG300" s="374">
        <f t="shared" si="144"/>
        <v>0</v>
      </c>
      <c r="CH300" s="374">
        <f t="shared" si="144"/>
        <v>0</v>
      </c>
      <c r="CI300" s="374">
        <f t="shared" si="144"/>
        <v>0</v>
      </c>
      <c r="CJ300" s="368"/>
      <c r="CK300" s="368"/>
      <c r="CL300" s="373"/>
      <c r="CM300" s="375"/>
      <c r="CN300" s="371" t="s">
        <v>176</v>
      </c>
      <c r="CO300" s="373"/>
      <c r="CP300" s="373"/>
      <c r="CQ300" s="374">
        <f t="shared" si="122"/>
        <v>0</v>
      </c>
      <c r="CR300" s="373"/>
      <c r="CS300" s="373"/>
      <c r="CT300" s="374">
        <f t="shared" si="123"/>
        <v>0</v>
      </c>
      <c r="CU300" s="375"/>
      <c r="CV300" s="368"/>
      <c r="CW300" s="368"/>
      <c r="CX300" s="368"/>
      <c r="CY300" s="368"/>
      <c r="CZ300" s="368"/>
      <c r="DA300" s="368"/>
      <c r="DB300" s="368"/>
      <c r="DC300" s="368"/>
      <c r="DD300" s="368"/>
      <c r="DE300" s="368"/>
      <c r="DF300" s="368"/>
      <c r="DG300" s="375"/>
      <c r="DH300" s="371" t="s">
        <v>176</v>
      </c>
      <c r="DI300" s="373"/>
      <c r="DJ300" s="373"/>
      <c r="DK300" s="374">
        <f t="shared" si="143"/>
        <v>0</v>
      </c>
      <c r="DL300" s="373"/>
      <c r="DM300" s="373"/>
      <c r="DN300" s="374">
        <f t="shared" si="124"/>
        <v>0</v>
      </c>
      <c r="DO300" s="368"/>
      <c r="DP300" s="371" t="str">
        <f t="shared" si="134"/>
        <v/>
      </c>
      <c r="DQ300" s="374">
        <f t="shared" si="135"/>
        <v>0</v>
      </c>
      <c r="DR300" s="374">
        <f t="shared" si="125"/>
        <v>0</v>
      </c>
      <c r="DS300" s="374">
        <f t="shared" si="126"/>
        <v>0</v>
      </c>
      <c r="DT300" s="374">
        <f t="shared" si="136"/>
        <v>0</v>
      </c>
      <c r="DU300" s="374">
        <f t="shared" si="137"/>
        <v>0</v>
      </c>
      <c r="DV300" s="374">
        <f>Deduct_dependent * COUNTIFS(Part_8!$A:$A, $EV300)</f>
        <v>0</v>
      </c>
      <c r="DW300" s="374">
        <f t="shared" si="127"/>
        <v>0</v>
      </c>
      <c r="DX300" s="374">
        <f t="shared" si="128"/>
        <v>0</v>
      </c>
      <c r="DY300" s="374">
        <f t="shared" si="129"/>
        <v>0</v>
      </c>
      <c r="DZ300" s="374">
        <f t="shared" si="130"/>
        <v>0</v>
      </c>
      <c r="EA300" s="373"/>
      <c r="EB300" s="373"/>
      <c r="EC300" s="373"/>
      <c r="ED300" s="374" t="str">
        <f t="shared" si="138"/>
        <v/>
      </c>
      <c r="EE300" s="374"/>
      <c r="EF300" s="374" t="str">
        <f>IF(AND($AN300 = "", $AO300 = "", $AP300 = "", $AQ300 = "", $AR300 = "", $AS300 = "", $AT300 = "", $AU300 = "", $AV300 = "", $AW300 = "", $AX300 = "", $AY300 = "", $AZ300 = "", $BA300 = "", $BB300 = "",
$BD300= "", $BE300 = "", $BF300 = "", $BG300 = "", $BH300 = "", $BI300 = "", $BJ300 = "", $BK300 = "", $BL300 = "", $BM300 = "", $BN300 = "", $BO300 = "", $BP300 = "", $BQ300 = "", $BR300 = ""), "",
IF($DZ300 &lt;= Claim_for_Reimbursement_CAT!$F$24, Claim_for_Reimbursement_CAT!$H$24,
IF(AND($DZ300 &gt;= Claim_for_Reimbursement_CAT!$D$25, $DZ300 &lt;= Claim_for_Reimbursement_CAT!$F$25), Claim_for_Reimbursement_CAT!$H$25,
IF(AND($DZ300 &gt;= Claim_for_Reimbursement_CAT!$D$26, $DZ300 &lt;= Claim_for_Reimbursement_CAT!$F$26), Claim_for_Reimbursement_CAT!$H$26,
IF(AND($DZ300 &gt;= Claim_for_Reimbursement_CAT!$D$27, $DZ300 &lt;= Claim_for_Reimbursement_CAT!$F$27), Claim_for_Reimbursement_CAT!$H$27,
IF(AND($DZ300 &gt;= Claim_for_Reimbursement_CAT!$D$28, $DZ300 &lt;= Claim_for_Reimbursement_CAT!$F$28), Claim_for_Reimbursement_CAT!$H$28,
IF(AND($DZ300 &gt;= Claim_for_Reimbursement_CAT!$D$29, $DZ300 &lt;= Claim_for_Reimbursement_CAT!$F$29), Claim_for_Reimbursement_CAT!$H$29,
IF(AND($DZ300 &gt;= Claim_for_Reimbursement_CAT!$D$30, $DZ300 &lt;= Claim_for_Reimbursement_CAT!$F$30), Claim_for_Reimbursement_CAT!$H$30,
IF(AND($DZ300 &gt;= Claim_for_Reimbursement_CAT!$D$31, $DZ300 &lt;= Claim_for_Reimbursement_CAT!$F$31), Claim_for_Reimbursement_CAT!$H$31,
IF(AND($DZ300 &gt;= Claim_for_Reimbursement_CAT!$D$32, $DZ300 &lt;= Claim_for_Reimbursement_CAT!$F$32), Claim_for_Reimbursement_CAT!$H$32,
IF(AND($DZ300 &gt;= Claim_for_Reimbursement_CAT!$D$33, $DZ300 &lt;= Claim_for_Reimbursement_CAT!$F$33), Claim_for_Reimbursement_CAT!$H$33,
IF(AND($DZ300 &gt;= Claim_for_Reimbursement_CAT!$D$34, $DZ300 &lt;= Claim_for_Reimbursement_CAT!$F$34), Claim_for_Reimbursement_CAT!$H$34, Claim_for_Reimbursement_CAT!$H$35))))))))))))</f>
        <v/>
      </c>
      <c r="EG300" s="373"/>
      <c r="EH300" s="373"/>
      <c r="EI300" s="373"/>
      <c r="EJ300" s="373"/>
      <c r="EK300" s="373"/>
      <c r="EL300" s="368"/>
      <c r="EM300" s="373"/>
      <c r="EN300" s="373"/>
      <c r="ES300" s="376" t="str">
        <f t="shared" si="131"/>
        <v/>
      </c>
      <c r="ET300" s="377" t="str">
        <f t="shared" si="139"/>
        <v xml:space="preserve">    </v>
      </c>
      <c r="EU300" s="377" t="str">
        <f t="shared" si="140"/>
        <v/>
      </c>
      <c r="EV300" s="377" t="str">
        <f t="shared" si="141"/>
        <v xml:space="preserve">295   </v>
      </c>
      <c r="EW300" s="378" t="str">
        <f>IF($H300 = "", "",
IF(OR($H300 = Lists_and_controls!$AO$9, $H300 = Lists_and_controls!$AO$11, $H300 = Lists_and_controls!$AO$14, $H300 = Lists_and_controls!$AO$16), MAX(Day_30),
IF(OR($H300 = Lists_and_controls!$AO$6, $H300 = Lists_and_controls!$AO$8, $H300 = Lists_and_controls!$AO$10, $H300 = Lists_and_controls!$AO$12, $H300 = Lists_and_controls!$AO$13, $H300 = Lists_and_controls!$AO$15, $H300 = Lists_and_controls!$AO$17), MAX(Day_31),
IF($H300 = Lists_and_controls!$AO$7, IF(INDEX(Leap_Year_YN, MATCH($G300, Year_2, 0)) = 1, MAX(Day_Feb_LY), MAX(Day_Feb) )))))</f>
        <v/>
      </c>
      <c r="EX300" s="377" t="str">
        <f t="shared" si="142"/>
        <v xml:space="preserve">  </v>
      </c>
      <c r="EY300" s="378"/>
    </row>
    <row r="301" spans="1:155" s="321" customFormat="1" ht="14" hidden="1" x14ac:dyDescent="0.3">
      <c r="A301" s="367">
        <v>296</v>
      </c>
      <c r="B301" s="368"/>
      <c r="C301" s="368"/>
      <c r="D301" s="368"/>
      <c r="E301" s="368"/>
      <c r="F301" s="368"/>
      <c r="G301" s="368"/>
      <c r="H301" s="368"/>
      <c r="I301" s="368"/>
      <c r="J301" s="369" t="str">
        <f t="shared" si="119"/>
        <v/>
      </c>
      <c r="K301" s="370" t="str">
        <f t="shared" si="120"/>
        <v/>
      </c>
      <c r="L301" s="368"/>
      <c r="M301" s="368"/>
      <c r="N301" s="368"/>
      <c r="O301" s="368"/>
      <c r="P301" s="368"/>
      <c r="Q301" s="368"/>
      <c r="R301" s="368"/>
      <c r="S301" s="371" t="str">
        <f t="shared" si="132"/>
        <v/>
      </c>
      <c r="T301" s="368"/>
      <c r="U301" s="368"/>
      <c r="V301" s="372"/>
      <c r="W301" s="372"/>
      <c r="X301" s="368"/>
      <c r="Y301" s="372"/>
      <c r="Z301" s="368"/>
      <c r="AA301" s="368"/>
      <c r="AB301" s="368"/>
      <c r="AC301" s="368"/>
      <c r="AD301" s="368"/>
      <c r="AE301" s="368"/>
      <c r="AF301" s="368"/>
      <c r="AG301" s="368"/>
      <c r="AH301" s="368"/>
      <c r="AI301" s="368"/>
      <c r="AJ301" s="368"/>
      <c r="AK301" s="373"/>
      <c r="AL301" s="368"/>
      <c r="AM301" s="373"/>
      <c r="AN301" s="373"/>
      <c r="AO301" s="373"/>
      <c r="AP301" s="373"/>
      <c r="AQ301" s="373"/>
      <c r="AR301" s="373"/>
      <c r="AS301" s="373"/>
      <c r="AT301" s="373"/>
      <c r="AU301" s="373"/>
      <c r="AV301" s="373"/>
      <c r="AW301" s="373"/>
      <c r="AX301" s="373"/>
      <c r="AY301" s="373"/>
      <c r="AZ301" s="373"/>
      <c r="BA301" s="373"/>
      <c r="BB301" s="373"/>
      <c r="BC301" s="374">
        <f t="shared" si="133"/>
        <v>0</v>
      </c>
      <c r="BD301" s="373"/>
      <c r="BE301" s="373"/>
      <c r="BF301" s="373"/>
      <c r="BG301" s="373"/>
      <c r="BH301" s="373"/>
      <c r="BI301" s="373"/>
      <c r="BJ301" s="373"/>
      <c r="BK301" s="373"/>
      <c r="BL301" s="373"/>
      <c r="BM301" s="373"/>
      <c r="BN301" s="373"/>
      <c r="BO301" s="373"/>
      <c r="BP301" s="373"/>
      <c r="BQ301" s="373"/>
      <c r="BR301" s="373"/>
      <c r="BS301" s="374">
        <f t="shared" si="121"/>
        <v>0</v>
      </c>
      <c r="BT301" s="374">
        <f t="shared" si="118"/>
        <v>0</v>
      </c>
      <c r="BU301" s="374">
        <f t="shared" si="118"/>
        <v>0</v>
      </c>
      <c r="BV301" s="374">
        <f t="shared" si="118"/>
        <v>0</v>
      </c>
      <c r="BW301" s="374">
        <f t="shared" si="118"/>
        <v>0</v>
      </c>
      <c r="BX301" s="374">
        <f t="shared" si="118"/>
        <v>0</v>
      </c>
      <c r="BY301" s="374">
        <f t="shared" si="118"/>
        <v>0</v>
      </c>
      <c r="BZ301" s="374">
        <f t="shared" si="144"/>
        <v>0</v>
      </c>
      <c r="CA301" s="374">
        <f t="shared" si="144"/>
        <v>0</v>
      </c>
      <c r="CB301" s="374">
        <f t="shared" si="144"/>
        <v>0</v>
      </c>
      <c r="CC301" s="374">
        <f t="shared" si="144"/>
        <v>0</v>
      </c>
      <c r="CD301" s="374">
        <f t="shared" si="144"/>
        <v>0</v>
      </c>
      <c r="CE301" s="374">
        <f t="shared" si="144"/>
        <v>0</v>
      </c>
      <c r="CF301" s="374">
        <f t="shared" si="144"/>
        <v>0</v>
      </c>
      <c r="CG301" s="374">
        <f t="shared" si="144"/>
        <v>0</v>
      </c>
      <c r="CH301" s="374">
        <f t="shared" si="144"/>
        <v>0</v>
      </c>
      <c r="CI301" s="374">
        <f t="shared" si="144"/>
        <v>0</v>
      </c>
      <c r="CJ301" s="368"/>
      <c r="CK301" s="368"/>
      <c r="CL301" s="373"/>
      <c r="CM301" s="375"/>
      <c r="CN301" s="371" t="s">
        <v>176</v>
      </c>
      <c r="CO301" s="373"/>
      <c r="CP301" s="373"/>
      <c r="CQ301" s="374">
        <f t="shared" si="122"/>
        <v>0</v>
      </c>
      <c r="CR301" s="373"/>
      <c r="CS301" s="373"/>
      <c r="CT301" s="374">
        <f t="shared" si="123"/>
        <v>0</v>
      </c>
      <c r="CU301" s="375"/>
      <c r="CV301" s="368"/>
      <c r="CW301" s="368"/>
      <c r="CX301" s="368"/>
      <c r="CY301" s="368"/>
      <c r="CZ301" s="368"/>
      <c r="DA301" s="368"/>
      <c r="DB301" s="368"/>
      <c r="DC301" s="368"/>
      <c r="DD301" s="368"/>
      <c r="DE301" s="368"/>
      <c r="DF301" s="368"/>
      <c r="DG301" s="375"/>
      <c r="DH301" s="371" t="s">
        <v>176</v>
      </c>
      <c r="DI301" s="373"/>
      <c r="DJ301" s="373"/>
      <c r="DK301" s="374">
        <f t="shared" si="143"/>
        <v>0</v>
      </c>
      <c r="DL301" s="373"/>
      <c r="DM301" s="373"/>
      <c r="DN301" s="374">
        <f t="shared" si="124"/>
        <v>0</v>
      </c>
      <c r="DO301" s="368"/>
      <c r="DP301" s="371" t="str">
        <f t="shared" si="134"/>
        <v/>
      </c>
      <c r="DQ301" s="374">
        <f t="shared" si="135"/>
        <v>0</v>
      </c>
      <c r="DR301" s="374">
        <f t="shared" si="125"/>
        <v>0</v>
      </c>
      <c r="DS301" s="374">
        <f t="shared" si="126"/>
        <v>0</v>
      </c>
      <c r="DT301" s="374">
        <f t="shared" si="136"/>
        <v>0</v>
      </c>
      <c r="DU301" s="374">
        <f t="shared" si="137"/>
        <v>0</v>
      </c>
      <c r="DV301" s="374">
        <f>Deduct_dependent * COUNTIFS(Part_8!$A:$A, $EV301)</f>
        <v>0</v>
      </c>
      <c r="DW301" s="374">
        <f t="shared" si="127"/>
        <v>0</v>
      </c>
      <c r="DX301" s="374">
        <f t="shared" si="128"/>
        <v>0</v>
      </c>
      <c r="DY301" s="374">
        <f t="shared" si="129"/>
        <v>0</v>
      </c>
      <c r="DZ301" s="374">
        <f t="shared" si="130"/>
        <v>0</v>
      </c>
      <c r="EA301" s="373"/>
      <c r="EB301" s="373"/>
      <c r="EC301" s="373"/>
      <c r="ED301" s="374" t="str">
        <f t="shared" si="138"/>
        <v/>
      </c>
      <c r="EE301" s="374"/>
      <c r="EF301" s="374" t="str">
        <f>IF(AND($AN301 = "", $AO301 = "", $AP301 = "", $AQ301 = "", $AR301 = "", $AS301 = "", $AT301 = "", $AU301 = "", $AV301 = "", $AW301 = "", $AX301 = "", $AY301 = "", $AZ301 = "", $BA301 = "", $BB301 = "",
$BD301= "", $BE301 = "", $BF301 = "", $BG301 = "", $BH301 = "", $BI301 = "", $BJ301 = "", $BK301 = "", $BL301 = "", $BM301 = "", $BN301 = "", $BO301 = "", $BP301 = "", $BQ301 = "", $BR301 = ""), "",
IF($DZ301 &lt;= Claim_for_Reimbursement_CAT!$F$24, Claim_for_Reimbursement_CAT!$H$24,
IF(AND($DZ301 &gt;= Claim_for_Reimbursement_CAT!$D$25, $DZ301 &lt;= Claim_for_Reimbursement_CAT!$F$25), Claim_for_Reimbursement_CAT!$H$25,
IF(AND($DZ301 &gt;= Claim_for_Reimbursement_CAT!$D$26, $DZ301 &lt;= Claim_for_Reimbursement_CAT!$F$26), Claim_for_Reimbursement_CAT!$H$26,
IF(AND($DZ301 &gt;= Claim_for_Reimbursement_CAT!$D$27, $DZ301 &lt;= Claim_for_Reimbursement_CAT!$F$27), Claim_for_Reimbursement_CAT!$H$27,
IF(AND($DZ301 &gt;= Claim_for_Reimbursement_CAT!$D$28, $DZ301 &lt;= Claim_for_Reimbursement_CAT!$F$28), Claim_for_Reimbursement_CAT!$H$28,
IF(AND($DZ301 &gt;= Claim_for_Reimbursement_CAT!$D$29, $DZ301 &lt;= Claim_for_Reimbursement_CAT!$F$29), Claim_for_Reimbursement_CAT!$H$29,
IF(AND($DZ301 &gt;= Claim_for_Reimbursement_CAT!$D$30, $DZ301 &lt;= Claim_for_Reimbursement_CAT!$F$30), Claim_for_Reimbursement_CAT!$H$30,
IF(AND($DZ301 &gt;= Claim_for_Reimbursement_CAT!$D$31, $DZ301 &lt;= Claim_for_Reimbursement_CAT!$F$31), Claim_for_Reimbursement_CAT!$H$31,
IF(AND($DZ301 &gt;= Claim_for_Reimbursement_CAT!$D$32, $DZ301 &lt;= Claim_for_Reimbursement_CAT!$F$32), Claim_for_Reimbursement_CAT!$H$32,
IF(AND($DZ301 &gt;= Claim_for_Reimbursement_CAT!$D$33, $DZ301 &lt;= Claim_for_Reimbursement_CAT!$F$33), Claim_for_Reimbursement_CAT!$H$33,
IF(AND($DZ301 &gt;= Claim_for_Reimbursement_CAT!$D$34, $DZ301 &lt;= Claim_for_Reimbursement_CAT!$F$34), Claim_for_Reimbursement_CAT!$H$34, Claim_for_Reimbursement_CAT!$H$35))))))))))))</f>
        <v/>
      </c>
      <c r="EG301" s="373"/>
      <c r="EH301" s="373"/>
      <c r="EI301" s="373"/>
      <c r="EJ301" s="373"/>
      <c r="EK301" s="373"/>
      <c r="EL301" s="368"/>
      <c r="EM301" s="373"/>
      <c r="EN301" s="373"/>
      <c r="ES301" s="376" t="str">
        <f t="shared" si="131"/>
        <v/>
      </c>
      <c r="ET301" s="377" t="str">
        <f t="shared" si="139"/>
        <v xml:space="preserve">    </v>
      </c>
      <c r="EU301" s="377" t="str">
        <f t="shared" si="140"/>
        <v/>
      </c>
      <c r="EV301" s="377" t="str">
        <f t="shared" si="141"/>
        <v xml:space="preserve">296   </v>
      </c>
      <c r="EW301" s="378" t="str">
        <f>IF($H301 = "", "",
IF(OR($H301 = Lists_and_controls!$AO$9, $H301 = Lists_and_controls!$AO$11, $H301 = Lists_and_controls!$AO$14, $H301 = Lists_and_controls!$AO$16), MAX(Day_30),
IF(OR($H301 = Lists_and_controls!$AO$6, $H301 = Lists_and_controls!$AO$8, $H301 = Lists_and_controls!$AO$10, $H301 = Lists_and_controls!$AO$12, $H301 = Lists_and_controls!$AO$13, $H301 = Lists_and_controls!$AO$15, $H301 = Lists_and_controls!$AO$17), MAX(Day_31),
IF($H301 = Lists_and_controls!$AO$7, IF(INDEX(Leap_Year_YN, MATCH($G301, Year_2, 0)) = 1, MAX(Day_Feb_LY), MAX(Day_Feb) )))))</f>
        <v/>
      </c>
      <c r="EX301" s="377" t="str">
        <f t="shared" si="142"/>
        <v xml:space="preserve">  </v>
      </c>
      <c r="EY301" s="378"/>
    </row>
    <row r="302" spans="1:155" s="321" customFormat="1" ht="14" hidden="1" x14ac:dyDescent="0.3">
      <c r="A302" s="367">
        <v>297</v>
      </c>
      <c r="B302" s="368"/>
      <c r="C302" s="368"/>
      <c r="D302" s="368"/>
      <c r="E302" s="368"/>
      <c r="F302" s="368"/>
      <c r="G302" s="368"/>
      <c r="H302" s="368"/>
      <c r="I302" s="368"/>
      <c r="J302" s="369" t="str">
        <f t="shared" si="119"/>
        <v/>
      </c>
      <c r="K302" s="370" t="str">
        <f t="shared" si="120"/>
        <v/>
      </c>
      <c r="L302" s="368"/>
      <c r="M302" s="368"/>
      <c r="N302" s="368"/>
      <c r="O302" s="368"/>
      <c r="P302" s="368"/>
      <c r="Q302" s="368"/>
      <c r="R302" s="368"/>
      <c r="S302" s="371" t="str">
        <f t="shared" si="132"/>
        <v/>
      </c>
      <c r="T302" s="368"/>
      <c r="U302" s="368"/>
      <c r="V302" s="372"/>
      <c r="W302" s="372"/>
      <c r="X302" s="368"/>
      <c r="Y302" s="372"/>
      <c r="Z302" s="368"/>
      <c r="AA302" s="368"/>
      <c r="AB302" s="368"/>
      <c r="AC302" s="368"/>
      <c r="AD302" s="368"/>
      <c r="AE302" s="368"/>
      <c r="AF302" s="368"/>
      <c r="AG302" s="368"/>
      <c r="AH302" s="368"/>
      <c r="AI302" s="368"/>
      <c r="AJ302" s="368"/>
      <c r="AK302" s="373"/>
      <c r="AL302" s="368"/>
      <c r="AM302" s="373"/>
      <c r="AN302" s="373"/>
      <c r="AO302" s="373"/>
      <c r="AP302" s="373"/>
      <c r="AQ302" s="373"/>
      <c r="AR302" s="373"/>
      <c r="AS302" s="373"/>
      <c r="AT302" s="373"/>
      <c r="AU302" s="373"/>
      <c r="AV302" s="373"/>
      <c r="AW302" s="373"/>
      <c r="AX302" s="373"/>
      <c r="AY302" s="373"/>
      <c r="AZ302" s="373"/>
      <c r="BA302" s="373"/>
      <c r="BB302" s="373"/>
      <c r="BC302" s="374">
        <f t="shared" si="133"/>
        <v>0</v>
      </c>
      <c r="BD302" s="373"/>
      <c r="BE302" s="373"/>
      <c r="BF302" s="373"/>
      <c r="BG302" s="373"/>
      <c r="BH302" s="373"/>
      <c r="BI302" s="373"/>
      <c r="BJ302" s="373"/>
      <c r="BK302" s="373"/>
      <c r="BL302" s="373"/>
      <c r="BM302" s="373"/>
      <c r="BN302" s="373"/>
      <c r="BO302" s="373"/>
      <c r="BP302" s="373"/>
      <c r="BQ302" s="373"/>
      <c r="BR302" s="373"/>
      <c r="BS302" s="374">
        <f t="shared" si="121"/>
        <v>0</v>
      </c>
      <c r="BT302" s="374">
        <f t="shared" si="118"/>
        <v>0</v>
      </c>
      <c r="BU302" s="374">
        <f t="shared" si="118"/>
        <v>0</v>
      </c>
      <c r="BV302" s="374">
        <f t="shared" si="118"/>
        <v>0</v>
      </c>
      <c r="BW302" s="374">
        <f t="shared" si="118"/>
        <v>0</v>
      </c>
      <c r="BX302" s="374">
        <f t="shared" si="118"/>
        <v>0</v>
      </c>
      <c r="BY302" s="374">
        <f t="shared" si="118"/>
        <v>0</v>
      </c>
      <c r="BZ302" s="374">
        <f t="shared" si="144"/>
        <v>0</v>
      </c>
      <c r="CA302" s="374">
        <f t="shared" si="144"/>
        <v>0</v>
      </c>
      <c r="CB302" s="374">
        <f t="shared" si="144"/>
        <v>0</v>
      </c>
      <c r="CC302" s="374">
        <f t="shared" si="144"/>
        <v>0</v>
      </c>
      <c r="CD302" s="374">
        <f t="shared" si="144"/>
        <v>0</v>
      </c>
      <c r="CE302" s="374">
        <f t="shared" si="144"/>
        <v>0</v>
      </c>
      <c r="CF302" s="374">
        <f t="shared" si="144"/>
        <v>0</v>
      </c>
      <c r="CG302" s="374">
        <f t="shared" si="144"/>
        <v>0</v>
      </c>
      <c r="CH302" s="374">
        <f t="shared" si="144"/>
        <v>0</v>
      </c>
      <c r="CI302" s="374">
        <f t="shared" si="144"/>
        <v>0</v>
      </c>
      <c r="CJ302" s="368"/>
      <c r="CK302" s="368"/>
      <c r="CL302" s="373"/>
      <c r="CM302" s="375"/>
      <c r="CN302" s="371" t="s">
        <v>176</v>
      </c>
      <c r="CO302" s="373"/>
      <c r="CP302" s="373"/>
      <c r="CQ302" s="374">
        <f t="shared" si="122"/>
        <v>0</v>
      </c>
      <c r="CR302" s="373"/>
      <c r="CS302" s="373"/>
      <c r="CT302" s="374">
        <f t="shared" si="123"/>
        <v>0</v>
      </c>
      <c r="CU302" s="375"/>
      <c r="CV302" s="368"/>
      <c r="CW302" s="368"/>
      <c r="CX302" s="368"/>
      <c r="CY302" s="368"/>
      <c r="CZ302" s="368"/>
      <c r="DA302" s="368"/>
      <c r="DB302" s="368"/>
      <c r="DC302" s="368"/>
      <c r="DD302" s="368"/>
      <c r="DE302" s="368"/>
      <c r="DF302" s="368"/>
      <c r="DG302" s="375"/>
      <c r="DH302" s="371" t="s">
        <v>176</v>
      </c>
      <c r="DI302" s="373"/>
      <c r="DJ302" s="373"/>
      <c r="DK302" s="374">
        <f t="shared" si="143"/>
        <v>0</v>
      </c>
      <c r="DL302" s="373"/>
      <c r="DM302" s="373"/>
      <c r="DN302" s="374">
        <f t="shared" si="124"/>
        <v>0</v>
      </c>
      <c r="DO302" s="368"/>
      <c r="DP302" s="371" t="str">
        <f t="shared" si="134"/>
        <v/>
      </c>
      <c r="DQ302" s="374">
        <f t="shared" si="135"/>
        <v>0</v>
      </c>
      <c r="DR302" s="374">
        <f t="shared" si="125"/>
        <v>0</v>
      </c>
      <c r="DS302" s="374">
        <f t="shared" si="126"/>
        <v>0</v>
      </c>
      <c r="DT302" s="374">
        <f t="shared" si="136"/>
        <v>0</v>
      </c>
      <c r="DU302" s="374">
        <f t="shared" si="137"/>
        <v>0</v>
      </c>
      <c r="DV302" s="374">
        <f>Deduct_dependent * COUNTIFS(Part_8!$A:$A, $EV302)</f>
        <v>0</v>
      </c>
      <c r="DW302" s="374">
        <f t="shared" si="127"/>
        <v>0</v>
      </c>
      <c r="DX302" s="374">
        <f t="shared" si="128"/>
        <v>0</v>
      </c>
      <c r="DY302" s="374">
        <f t="shared" si="129"/>
        <v>0</v>
      </c>
      <c r="DZ302" s="374">
        <f t="shared" si="130"/>
        <v>0</v>
      </c>
      <c r="EA302" s="373"/>
      <c r="EB302" s="373"/>
      <c r="EC302" s="373"/>
      <c r="ED302" s="374" t="str">
        <f t="shared" si="138"/>
        <v/>
      </c>
      <c r="EE302" s="374"/>
      <c r="EF302" s="374" t="str">
        <f>IF(AND($AN302 = "", $AO302 = "", $AP302 = "", $AQ302 = "", $AR302 = "", $AS302 = "", $AT302 = "", $AU302 = "", $AV302 = "", $AW302 = "", $AX302 = "", $AY302 = "", $AZ302 = "", $BA302 = "", $BB302 = "",
$BD302= "", $BE302 = "", $BF302 = "", $BG302 = "", $BH302 = "", $BI302 = "", $BJ302 = "", $BK302 = "", $BL302 = "", $BM302 = "", $BN302 = "", $BO302 = "", $BP302 = "", $BQ302 = "", $BR302 = ""), "",
IF($DZ302 &lt;= Claim_for_Reimbursement_CAT!$F$24, Claim_for_Reimbursement_CAT!$H$24,
IF(AND($DZ302 &gt;= Claim_for_Reimbursement_CAT!$D$25, $DZ302 &lt;= Claim_for_Reimbursement_CAT!$F$25), Claim_for_Reimbursement_CAT!$H$25,
IF(AND($DZ302 &gt;= Claim_for_Reimbursement_CAT!$D$26, $DZ302 &lt;= Claim_for_Reimbursement_CAT!$F$26), Claim_for_Reimbursement_CAT!$H$26,
IF(AND($DZ302 &gt;= Claim_for_Reimbursement_CAT!$D$27, $DZ302 &lt;= Claim_for_Reimbursement_CAT!$F$27), Claim_for_Reimbursement_CAT!$H$27,
IF(AND($DZ302 &gt;= Claim_for_Reimbursement_CAT!$D$28, $DZ302 &lt;= Claim_for_Reimbursement_CAT!$F$28), Claim_for_Reimbursement_CAT!$H$28,
IF(AND($DZ302 &gt;= Claim_for_Reimbursement_CAT!$D$29, $DZ302 &lt;= Claim_for_Reimbursement_CAT!$F$29), Claim_for_Reimbursement_CAT!$H$29,
IF(AND($DZ302 &gt;= Claim_for_Reimbursement_CAT!$D$30, $DZ302 &lt;= Claim_for_Reimbursement_CAT!$F$30), Claim_for_Reimbursement_CAT!$H$30,
IF(AND($DZ302 &gt;= Claim_for_Reimbursement_CAT!$D$31, $DZ302 &lt;= Claim_for_Reimbursement_CAT!$F$31), Claim_for_Reimbursement_CAT!$H$31,
IF(AND($DZ302 &gt;= Claim_for_Reimbursement_CAT!$D$32, $DZ302 &lt;= Claim_for_Reimbursement_CAT!$F$32), Claim_for_Reimbursement_CAT!$H$32,
IF(AND($DZ302 &gt;= Claim_for_Reimbursement_CAT!$D$33, $DZ302 &lt;= Claim_for_Reimbursement_CAT!$F$33), Claim_for_Reimbursement_CAT!$H$33,
IF(AND($DZ302 &gt;= Claim_for_Reimbursement_CAT!$D$34, $DZ302 &lt;= Claim_for_Reimbursement_CAT!$F$34), Claim_for_Reimbursement_CAT!$H$34, Claim_for_Reimbursement_CAT!$H$35))))))))))))</f>
        <v/>
      </c>
      <c r="EG302" s="373"/>
      <c r="EH302" s="373"/>
      <c r="EI302" s="373"/>
      <c r="EJ302" s="373"/>
      <c r="EK302" s="373"/>
      <c r="EL302" s="368"/>
      <c r="EM302" s="373"/>
      <c r="EN302" s="373"/>
      <c r="ES302" s="376" t="str">
        <f t="shared" si="131"/>
        <v/>
      </c>
      <c r="ET302" s="377" t="str">
        <f t="shared" si="139"/>
        <v xml:space="preserve">    </v>
      </c>
      <c r="EU302" s="377" t="str">
        <f t="shared" si="140"/>
        <v/>
      </c>
      <c r="EV302" s="377" t="str">
        <f t="shared" si="141"/>
        <v xml:space="preserve">297   </v>
      </c>
      <c r="EW302" s="378" t="str">
        <f>IF($H302 = "", "",
IF(OR($H302 = Lists_and_controls!$AO$9, $H302 = Lists_and_controls!$AO$11, $H302 = Lists_and_controls!$AO$14, $H302 = Lists_and_controls!$AO$16), MAX(Day_30),
IF(OR($H302 = Lists_and_controls!$AO$6, $H302 = Lists_and_controls!$AO$8, $H302 = Lists_and_controls!$AO$10, $H302 = Lists_and_controls!$AO$12, $H302 = Lists_and_controls!$AO$13, $H302 = Lists_and_controls!$AO$15, $H302 = Lists_and_controls!$AO$17), MAX(Day_31),
IF($H302 = Lists_and_controls!$AO$7, IF(INDEX(Leap_Year_YN, MATCH($G302, Year_2, 0)) = 1, MAX(Day_Feb_LY), MAX(Day_Feb) )))))</f>
        <v/>
      </c>
      <c r="EX302" s="377" t="str">
        <f t="shared" si="142"/>
        <v xml:space="preserve">  </v>
      </c>
      <c r="EY302" s="378"/>
    </row>
    <row r="303" spans="1:155" s="321" customFormat="1" ht="14" hidden="1" x14ac:dyDescent="0.3">
      <c r="A303" s="367">
        <v>298</v>
      </c>
      <c r="B303" s="368"/>
      <c r="C303" s="368"/>
      <c r="D303" s="368"/>
      <c r="E303" s="368"/>
      <c r="F303" s="368"/>
      <c r="G303" s="368"/>
      <c r="H303" s="368"/>
      <c r="I303" s="368"/>
      <c r="J303" s="369" t="str">
        <f t="shared" si="119"/>
        <v/>
      </c>
      <c r="K303" s="370" t="str">
        <f t="shared" si="120"/>
        <v/>
      </c>
      <c r="L303" s="368"/>
      <c r="M303" s="368"/>
      <c r="N303" s="368"/>
      <c r="O303" s="368"/>
      <c r="P303" s="368"/>
      <c r="Q303" s="368"/>
      <c r="R303" s="368"/>
      <c r="S303" s="371" t="str">
        <f t="shared" si="132"/>
        <v/>
      </c>
      <c r="T303" s="368"/>
      <c r="U303" s="368"/>
      <c r="V303" s="372"/>
      <c r="W303" s="372"/>
      <c r="X303" s="368"/>
      <c r="Y303" s="372"/>
      <c r="Z303" s="368"/>
      <c r="AA303" s="368"/>
      <c r="AB303" s="368"/>
      <c r="AC303" s="368"/>
      <c r="AD303" s="368"/>
      <c r="AE303" s="368"/>
      <c r="AF303" s="368"/>
      <c r="AG303" s="368"/>
      <c r="AH303" s="368"/>
      <c r="AI303" s="368"/>
      <c r="AJ303" s="368"/>
      <c r="AK303" s="373"/>
      <c r="AL303" s="368"/>
      <c r="AM303" s="373"/>
      <c r="AN303" s="373"/>
      <c r="AO303" s="373"/>
      <c r="AP303" s="373"/>
      <c r="AQ303" s="373"/>
      <c r="AR303" s="373"/>
      <c r="AS303" s="373"/>
      <c r="AT303" s="373"/>
      <c r="AU303" s="373"/>
      <c r="AV303" s="373"/>
      <c r="AW303" s="373"/>
      <c r="AX303" s="373"/>
      <c r="AY303" s="373"/>
      <c r="AZ303" s="373"/>
      <c r="BA303" s="373"/>
      <c r="BB303" s="373"/>
      <c r="BC303" s="374">
        <f t="shared" si="133"/>
        <v>0</v>
      </c>
      <c r="BD303" s="373"/>
      <c r="BE303" s="373"/>
      <c r="BF303" s="373"/>
      <c r="BG303" s="373"/>
      <c r="BH303" s="373"/>
      <c r="BI303" s="373"/>
      <c r="BJ303" s="373"/>
      <c r="BK303" s="373"/>
      <c r="BL303" s="373"/>
      <c r="BM303" s="373"/>
      <c r="BN303" s="373"/>
      <c r="BO303" s="373"/>
      <c r="BP303" s="373"/>
      <c r="BQ303" s="373"/>
      <c r="BR303" s="373"/>
      <c r="BS303" s="374">
        <f t="shared" si="121"/>
        <v>0</v>
      </c>
      <c r="BT303" s="374">
        <f t="shared" si="118"/>
        <v>0</v>
      </c>
      <c r="BU303" s="374">
        <f t="shared" si="118"/>
        <v>0</v>
      </c>
      <c r="BV303" s="374">
        <f t="shared" si="118"/>
        <v>0</v>
      </c>
      <c r="BW303" s="374">
        <f t="shared" si="118"/>
        <v>0</v>
      </c>
      <c r="BX303" s="374">
        <f t="shared" si="118"/>
        <v>0</v>
      </c>
      <c r="BY303" s="374">
        <f t="shared" si="118"/>
        <v>0</v>
      </c>
      <c r="BZ303" s="374">
        <f t="shared" si="144"/>
        <v>0</v>
      </c>
      <c r="CA303" s="374">
        <f t="shared" si="144"/>
        <v>0</v>
      </c>
      <c r="CB303" s="374">
        <f t="shared" si="144"/>
        <v>0</v>
      </c>
      <c r="CC303" s="374">
        <f t="shared" si="144"/>
        <v>0</v>
      </c>
      <c r="CD303" s="374">
        <f t="shared" si="144"/>
        <v>0</v>
      </c>
      <c r="CE303" s="374">
        <f t="shared" si="144"/>
        <v>0</v>
      </c>
      <c r="CF303" s="374">
        <f t="shared" si="144"/>
        <v>0</v>
      </c>
      <c r="CG303" s="374">
        <f t="shared" si="144"/>
        <v>0</v>
      </c>
      <c r="CH303" s="374">
        <f t="shared" si="144"/>
        <v>0</v>
      </c>
      <c r="CI303" s="374">
        <f t="shared" si="144"/>
        <v>0</v>
      </c>
      <c r="CJ303" s="368"/>
      <c r="CK303" s="368"/>
      <c r="CL303" s="373"/>
      <c r="CM303" s="375"/>
      <c r="CN303" s="371" t="s">
        <v>176</v>
      </c>
      <c r="CO303" s="373"/>
      <c r="CP303" s="373"/>
      <c r="CQ303" s="374">
        <f t="shared" si="122"/>
        <v>0</v>
      </c>
      <c r="CR303" s="373"/>
      <c r="CS303" s="373"/>
      <c r="CT303" s="374">
        <f t="shared" si="123"/>
        <v>0</v>
      </c>
      <c r="CU303" s="375"/>
      <c r="CV303" s="368"/>
      <c r="CW303" s="368"/>
      <c r="CX303" s="368"/>
      <c r="CY303" s="368"/>
      <c r="CZ303" s="368"/>
      <c r="DA303" s="368"/>
      <c r="DB303" s="368"/>
      <c r="DC303" s="368"/>
      <c r="DD303" s="368"/>
      <c r="DE303" s="368"/>
      <c r="DF303" s="368"/>
      <c r="DG303" s="375"/>
      <c r="DH303" s="371" t="s">
        <v>176</v>
      </c>
      <c r="DI303" s="373"/>
      <c r="DJ303" s="373"/>
      <c r="DK303" s="374">
        <f t="shared" si="143"/>
        <v>0</v>
      </c>
      <c r="DL303" s="373"/>
      <c r="DM303" s="373"/>
      <c r="DN303" s="374">
        <f t="shared" si="124"/>
        <v>0</v>
      </c>
      <c r="DO303" s="368"/>
      <c r="DP303" s="371" t="str">
        <f t="shared" si="134"/>
        <v/>
      </c>
      <c r="DQ303" s="374">
        <f t="shared" si="135"/>
        <v>0</v>
      </c>
      <c r="DR303" s="374">
        <f t="shared" si="125"/>
        <v>0</v>
      </c>
      <c r="DS303" s="374">
        <f t="shared" si="126"/>
        <v>0</v>
      </c>
      <c r="DT303" s="374">
        <f t="shared" si="136"/>
        <v>0</v>
      </c>
      <c r="DU303" s="374">
        <f t="shared" si="137"/>
        <v>0</v>
      </c>
      <c r="DV303" s="374">
        <f>Deduct_dependent * COUNTIFS(Part_8!$A:$A, $EV303)</f>
        <v>0</v>
      </c>
      <c r="DW303" s="374">
        <f t="shared" si="127"/>
        <v>0</v>
      </c>
      <c r="DX303" s="374">
        <f t="shared" si="128"/>
        <v>0</v>
      </c>
      <c r="DY303" s="374">
        <f t="shared" si="129"/>
        <v>0</v>
      </c>
      <c r="DZ303" s="374">
        <f t="shared" si="130"/>
        <v>0</v>
      </c>
      <c r="EA303" s="373"/>
      <c r="EB303" s="373"/>
      <c r="EC303" s="373"/>
      <c r="ED303" s="374" t="str">
        <f t="shared" si="138"/>
        <v/>
      </c>
      <c r="EE303" s="374"/>
      <c r="EF303" s="374" t="str">
        <f>IF(AND($AN303 = "", $AO303 = "", $AP303 = "", $AQ303 = "", $AR303 = "", $AS303 = "", $AT303 = "", $AU303 = "", $AV303 = "", $AW303 = "", $AX303 = "", $AY303 = "", $AZ303 = "", $BA303 = "", $BB303 = "",
$BD303= "", $BE303 = "", $BF303 = "", $BG303 = "", $BH303 = "", $BI303 = "", $BJ303 = "", $BK303 = "", $BL303 = "", $BM303 = "", $BN303 = "", $BO303 = "", $BP303 = "", $BQ303 = "", $BR303 = ""), "",
IF($DZ303 &lt;= Claim_for_Reimbursement_CAT!$F$24, Claim_for_Reimbursement_CAT!$H$24,
IF(AND($DZ303 &gt;= Claim_for_Reimbursement_CAT!$D$25, $DZ303 &lt;= Claim_for_Reimbursement_CAT!$F$25), Claim_for_Reimbursement_CAT!$H$25,
IF(AND($DZ303 &gt;= Claim_for_Reimbursement_CAT!$D$26, $DZ303 &lt;= Claim_for_Reimbursement_CAT!$F$26), Claim_for_Reimbursement_CAT!$H$26,
IF(AND($DZ303 &gt;= Claim_for_Reimbursement_CAT!$D$27, $DZ303 &lt;= Claim_for_Reimbursement_CAT!$F$27), Claim_for_Reimbursement_CAT!$H$27,
IF(AND($DZ303 &gt;= Claim_for_Reimbursement_CAT!$D$28, $DZ303 &lt;= Claim_for_Reimbursement_CAT!$F$28), Claim_for_Reimbursement_CAT!$H$28,
IF(AND($DZ303 &gt;= Claim_for_Reimbursement_CAT!$D$29, $DZ303 &lt;= Claim_for_Reimbursement_CAT!$F$29), Claim_for_Reimbursement_CAT!$H$29,
IF(AND($DZ303 &gt;= Claim_for_Reimbursement_CAT!$D$30, $DZ303 &lt;= Claim_for_Reimbursement_CAT!$F$30), Claim_for_Reimbursement_CAT!$H$30,
IF(AND($DZ303 &gt;= Claim_for_Reimbursement_CAT!$D$31, $DZ303 &lt;= Claim_for_Reimbursement_CAT!$F$31), Claim_for_Reimbursement_CAT!$H$31,
IF(AND($DZ303 &gt;= Claim_for_Reimbursement_CAT!$D$32, $DZ303 &lt;= Claim_for_Reimbursement_CAT!$F$32), Claim_for_Reimbursement_CAT!$H$32,
IF(AND($DZ303 &gt;= Claim_for_Reimbursement_CAT!$D$33, $DZ303 &lt;= Claim_for_Reimbursement_CAT!$F$33), Claim_for_Reimbursement_CAT!$H$33,
IF(AND($DZ303 &gt;= Claim_for_Reimbursement_CAT!$D$34, $DZ303 &lt;= Claim_for_Reimbursement_CAT!$F$34), Claim_for_Reimbursement_CAT!$H$34, Claim_for_Reimbursement_CAT!$H$35))))))))))))</f>
        <v/>
      </c>
      <c r="EG303" s="373"/>
      <c r="EH303" s="373"/>
      <c r="EI303" s="373"/>
      <c r="EJ303" s="373"/>
      <c r="EK303" s="373"/>
      <c r="EL303" s="368"/>
      <c r="EM303" s="373"/>
      <c r="EN303" s="373"/>
      <c r="ES303" s="376" t="str">
        <f t="shared" si="131"/>
        <v/>
      </c>
      <c r="ET303" s="377" t="str">
        <f t="shared" si="139"/>
        <v xml:space="preserve">    </v>
      </c>
      <c r="EU303" s="377" t="str">
        <f t="shared" si="140"/>
        <v/>
      </c>
      <c r="EV303" s="377" t="str">
        <f t="shared" si="141"/>
        <v xml:space="preserve">298   </v>
      </c>
      <c r="EW303" s="378" t="str">
        <f>IF($H303 = "", "",
IF(OR($H303 = Lists_and_controls!$AO$9, $H303 = Lists_and_controls!$AO$11, $H303 = Lists_and_controls!$AO$14, $H303 = Lists_and_controls!$AO$16), MAX(Day_30),
IF(OR($H303 = Lists_and_controls!$AO$6, $H303 = Lists_and_controls!$AO$8, $H303 = Lists_and_controls!$AO$10, $H303 = Lists_and_controls!$AO$12, $H303 = Lists_and_controls!$AO$13, $H303 = Lists_and_controls!$AO$15, $H303 = Lists_and_controls!$AO$17), MAX(Day_31),
IF($H303 = Lists_and_controls!$AO$7, IF(INDEX(Leap_Year_YN, MATCH($G303, Year_2, 0)) = 1, MAX(Day_Feb_LY), MAX(Day_Feb) )))))</f>
        <v/>
      </c>
      <c r="EX303" s="377" t="str">
        <f t="shared" si="142"/>
        <v xml:space="preserve">  </v>
      </c>
      <c r="EY303" s="378"/>
    </row>
    <row r="304" spans="1:155" s="321" customFormat="1" ht="14" hidden="1" x14ac:dyDescent="0.3">
      <c r="A304" s="367">
        <v>299</v>
      </c>
      <c r="B304" s="368"/>
      <c r="C304" s="368"/>
      <c r="D304" s="368"/>
      <c r="E304" s="368"/>
      <c r="F304" s="368"/>
      <c r="G304" s="368"/>
      <c r="H304" s="368"/>
      <c r="I304" s="368"/>
      <c r="J304" s="369" t="str">
        <f t="shared" si="119"/>
        <v/>
      </c>
      <c r="K304" s="370" t="str">
        <f t="shared" si="120"/>
        <v/>
      </c>
      <c r="L304" s="368"/>
      <c r="M304" s="368"/>
      <c r="N304" s="368"/>
      <c r="O304" s="368"/>
      <c r="P304" s="368"/>
      <c r="Q304" s="368"/>
      <c r="R304" s="368"/>
      <c r="S304" s="371" t="str">
        <f t="shared" si="132"/>
        <v/>
      </c>
      <c r="T304" s="368"/>
      <c r="U304" s="368"/>
      <c r="V304" s="372"/>
      <c r="W304" s="372"/>
      <c r="X304" s="368"/>
      <c r="Y304" s="372"/>
      <c r="Z304" s="368"/>
      <c r="AA304" s="368"/>
      <c r="AB304" s="368"/>
      <c r="AC304" s="368"/>
      <c r="AD304" s="368"/>
      <c r="AE304" s="368"/>
      <c r="AF304" s="368"/>
      <c r="AG304" s="368"/>
      <c r="AH304" s="368"/>
      <c r="AI304" s="368"/>
      <c r="AJ304" s="368"/>
      <c r="AK304" s="373"/>
      <c r="AL304" s="368"/>
      <c r="AM304" s="373"/>
      <c r="AN304" s="373"/>
      <c r="AO304" s="373"/>
      <c r="AP304" s="373"/>
      <c r="AQ304" s="373"/>
      <c r="AR304" s="373"/>
      <c r="AS304" s="373"/>
      <c r="AT304" s="373"/>
      <c r="AU304" s="373"/>
      <c r="AV304" s="373"/>
      <c r="AW304" s="373"/>
      <c r="AX304" s="373"/>
      <c r="AY304" s="373"/>
      <c r="AZ304" s="373"/>
      <c r="BA304" s="373"/>
      <c r="BB304" s="373"/>
      <c r="BC304" s="374">
        <f t="shared" si="133"/>
        <v>0</v>
      </c>
      <c r="BD304" s="373"/>
      <c r="BE304" s="373"/>
      <c r="BF304" s="373"/>
      <c r="BG304" s="373"/>
      <c r="BH304" s="373"/>
      <c r="BI304" s="373"/>
      <c r="BJ304" s="373"/>
      <c r="BK304" s="373"/>
      <c r="BL304" s="373"/>
      <c r="BM304" s="373"/>
      <c r="BN304" s="373"/>
      <c r="BO304" s="373"/>
      <c r="BP304" s="373"/>
      <c r="BQ304" s="373"/>
      <c r="BR304" s="373"/>
      <c r="BS304" s="374">
        <f t="shared" si="121"/>
        <v>0</v>
      </c>
      <c r="BT304" s="374">
        <f t="shared" si="118"/>
        <v>0</v>
      </c>
      <c r="BU304" s="374">
        <f t="shared" si="118"/>
        <v>0</v>
      </c>
      <c r="BV304" s="374">
        <f t="shared" ref="BV304:CD367" si="145" xml:space="preserve"> AP304 + BF304</f>
        <v>0</v>
      </c>
      <c r="BW304" s="374">
        <f t="shared" si="145"/>
        <v>0</v>
      </c>
      <c r="BX304" s="374">
        <f t="shared" si="145"/>
        <v>0</v>
      </c>
      <c r="BY304" s="374">
        <f t="shared" si="145"/>
        <v>0</v>
      </c>
      <c r="BZ304" s="374">
        <f t="shared" si="144"/>
        <v>0</v>
      </c>
      <c r="CA304" s="374">
        <f t="shared" si="144"/>
        <v>0</v>
      </c>
      <c r="CB304" s="374">
        <f t="shared" si="144"/>
        <v>0</v>
      </c>
      <c r="CC304" s="374">
        <f t="shared" si="144"/>
        <v>0</v>
      </c>
      <c r="CD304" s="374">
        <f t="shared" si="144"/>
        <v>0</v>
      </c>
      <c r="CE304" s="374">
        <f t="shared" si="144"/>
        <v>0</v>
      </c>
      <c r="CF304" s="374">
        <f t="shared" si="144"/>
        <v>0</v>
      </c>
      <c r="CG304" s="374">
        <f t="shared" si="144"/>
        <v>0</v>
      </c>
      <c r="CH304" s="374">
        <f t="shared" si="144"/>
        <v>0</v>
      </c>
      <c r="CI304" s="374">
        <f t="shared" si="144"/>
        <v>0</v>
      </c>
      <c r="CJ304" s="368"/>
      <c r="CK304" s="368"/>
      <c r="CL304" s="373"/>
      <c r="CM304" s="375"/>
      <c r="CN304" s="371" t="s">
        <v>176</v>
      </c>
      <c r="CO304" s="373"/>
      <c r="CP304" s="373"/>
      <c r="CQ304" s="374">
        <f t="shared" si="122"/>
        <v>0</v>
      </c>
      <c r="CR304" s="373"/>
      <c r="CS304" s="373"/>
      <c r="CT304" s="374">
        <f t="shared" si="123"/>
        <v>0</v>
      </c>
      <c r="CU304" s="375"/>
      <c r="CV304" s="368"/>
      <c r="CW304" s="368"/>
      <c r="CX304" s="368"/>
      <c r="CY304" s="368"/>
      <c r="CZ304" s="368"/>
      <c r="DA304" s="368"/>
      <c r="DB304" s="368"/>
      <c r="DC304" s="368"/>
      <c r="DD304" s="368"/>
      <c r="DE304" s="368"/>
      <c r="DF304" s="368"/>
      <c r="DG304" s="375"/>
      <c r="DH304" s="371" t="s">
        <v>176</v>
      </c>
      <c r="DI304" s="373"/>
      <c r="DJ304" s="373"/>
      <c r="DK304" s="374">
        <f t="shared" si="143"/>
        <v>0</v>
      </c>
      <c r="DL304" s="373"/>
      <c r="DM304" s="373"/>
      <c r="DN304" s="374">
        <f t="shared" si="124"/>
        <v>0</v>
      </c>
      <c r="DO304" s="368"/>
      <c r="DP304" s="371" t="str">
        <f t="shared" si="134"/>
        <v/>
      </c>
      <c r="DQ304" s="374">
        <f t="shared" si="135"/>
        <v>0</v>
      </c>
      <c r="DR304" s="374">
        <f t="shared" si="125"/>
        <v>0</v>
      </c>
      <c r="DS304" s="374">
        <f t="shared" si="126"/>
        <v>0</v>
      </c>
      <c r="DT304" s="374">
        <f t="shared" si="136"/>
        <v>0</v>
      </c>
      <c r="DU304" s="374">
        <f t="shared" si="137"/>
        <v>0</v>
      </c>
      <c r="DV304" s="374">
        <f>Deduct_dependent * COUNTIFS(Part_8!$A:$A, $EV304)</f>
        <v>0</v>
      </c>
      <c r="DW304" s="374">
        <f t="shared" si="127"/>
        <v>0</v>
      </c>
      <c r="DX304" s="374">
        <f t="shared" si="128"/>
        <v>0</v>
      </c>
      <c r="DY304" s="374">
        <f t="shared" si="129"/>
        <v>0</v>
      </c>
      <c r="DZ304" s="374">
        <f t="shared" si="130"/>
        <v>0</v>
      </c>
      <c r="EA304" s="373"/>
      <c r="EB304" s="373"/>
      <c r="EC304" s="373"/>
      <c r="ED304" s="374" t="str">
        <f t="shared" si="138"/>
        <v/>
      </c>
      <c r="EE304" s="374"/>
      <c r="EF304" s="374" t="str">
        <f>IF(AND($AN304 = "", $AO304 = "", $AP304 = "", $AQ304 = "", $AR304 = "", $AS304 = "", $AT304 = "", $AU304 = "", $AV304 = "", $AW304 = "", $AX304 = "", $AY304 = "", $AZ304 = "", $BA304 = "", $BB304 = "",
$BD304= "", $BE304 = "", $BF304 = "", $BG304 = "", $BH304 = "", $BI304 = "", $BJ304 = "", $BK304 = "", $BL304 = "", $BM304 = "", $BN304 = "", $BO304 = "", $BP304 = "", $BQ304 = "", $BR304 = ""), "",
IF($DZ304 &lt;= Claim_for_Reimbursement_CAT!$F$24, Claim_for_Reimbursement_CAT!$H$24,
IF(AND($DZ304 &gt;= Claim_for_Reimbursement_CAT!$D$25, $DZ304 &lt;= Claim_for_Reimbursement_CAT!$F$25), Claim_for_Reimbursement_CAT!$H$25,
IF(AND($DZ304 &gt;= Claim_for_Reimbursement_CAT!$D$26, $DZ304 &lt;= Claim_for_Reimbursement_CAT!$F$26), Claim_for_Reimbursement_CAT!$H$26,
IF(AND($DZ304 &gt;= Claim_for_Reimbursement_CAT!$D$27, $DZ304 &lt;= Claim_for_Reimbursement_CAT!$F$27), Claim_for_Reimbursement_CAT!$H$27,
IF(AND($DZ304 &gt;= Claim_for_Reimbursement_CAT!$D$28, $DZ304 &lt;= Claim_for_Reimbursement_CAT!$F$28), Claim_for_Reimbursement_CAT!$H$28,
IF(AND($DZ304 &gt;= Claim_for_Reimbursement_CAT!$D$29, $DZ304 &lt;= Claim_for_Reimbursement_CAT!$F$29), Claim_for_Reimbursement_CAT!$H$29,
IF(AND($DZ304 &gt;= Claim_for_Reimbursement_CAT!$D$30, $DZ304 &lt;= Claim_for_Reimbursement_CAT!$F$30), Claim_for_Reimbursement_CAT!$H$30,
IF(AND($DZ304 &gt;= Claim_for_Reimbursement_CAT!$D$31, $DZ304 &lt;= Claim_for_Reimbursement_CAT!$F$31), Claim_for_Reimbursement_CAT!$H$31,
IF(AND($DZ304 &gt;= Claim_for_Reimbursement_CAT!$D$32, $DZ304 &lt;= Claim_for_Reimbursement_CAT!$F$32), Claim_for_Reimbursement_CAT!$H$32,
IF(AND($DZ304 &gt;= Claim_for_Reimbursement_CAT!$D$33, $DZ304 &lt;= Claim_for_Reimbursement_CAT!$F$33), Claim_for_Reimbursement_CAT!$H$33,
IF(AND($DZ304 &gt;= Claim_for_Reimbursement_CAT!$D$34, $DZ304 &lt;= Claim_for_Reimbursement_CAT!$F$34), Claim_for_Reimbursement_CAT!$H$34, Claim_for_Reimbursement_CAT!$H$35))))))))))))</f>
        <v/>
      </c>
      <c r="EG304" s="373"/>
      <c r="EH304" s="373"/>
      <c r="EI304" s="373"/>
      <c r="EJ304" s="373"/>
      <c r="EK304" s="373"/>
      <c r="EL304" s="368"/>
      <c r="EM304" s="373"/>
      <c r="EN304" s="373"/>
      <c r="ES304" s="376" t="str">
        <f t="shared" si="131"/>
        <v/>
      </c>
      <c r="ET304" s="377" t="str">
        <f t="shared" si="139"/>
        <v xml:space="preserve">    </v>
      </c>
      <c r="EU304" s="377" t="str">
        <f t="shared" si="140"/>
        <v/>
      </c>
      <c r="EV304" s="377" t="str">
        <f t="shared" si="141"/>
        <v xml:space="preserve">299   </v>
      </c>
      <c r="EW304" s="378" t="str">
        <f>IF($H304 = "", "",
IF(OR($H304 = Lists_and_controls!$AO$9, $H304 = Lists_and_controls!$AO$11, $H304 = Lists_and_controls!$AO$14, $H304 = Lists_and_controls!$AO$16), MAX(Day_30),
IF(OR($H304 = Lists_and_controls!$AO$6, $H304 = Lists_and_controls!$AO$8, $H304 = Lists_and_controls!$AO$10, $H304 = Lists_and_controls!$AO$12, $H304 = Lists_and_controls!$AO$13, $H304 = Lists_and_controls!$AO$15, $H304 = Lists_and_controls!$AO$17), MAX(Day_31),
IF($H304 = Lists_and_controls!$AO$7, IF(INDEX(Leap_Year_YN, MATCH($G304, Year_2, 0)) = 1, MAX(Day_Feb_LY), MAX(Day_Feb) )))))</f>
        <v/>
      </c>
      <c r="EX304" s="377" t="str">
        <f t="shared" si="142"/>
        <v xml:space="preserve">  </v>
      </c>
      <c r="EY304" s="378"/>
    </row>
    <row r="305" spans="1:155" s="321" customFormat="1" ht="14" hidden="1" x14ac:dyDescent="0.3">
      <c r="A305" s="367">
        <v>300</v>
      </c>
      <c r="B305" s="368"/>
      <c r="C305" s="368"/>
      <c r="D305" s="368"/>
      <c r="E305" s="368"/>
      <c r="F305" s="368"/>
      <c r="G305" s="368"/>
      <c r="H305" s="368"/>
      <c r="I305" s="368"/>
      <c r="J305" s="369" t="str">
        <f t="shared" si="119"/>
        <v/>
      </c>
      <c r="K305" s="370" t="str">
        <f t="shared" si="120"/>
        <v/>
      </c>
      <c r="L305" s="368"/>
      <c r="M305" s="368"/>
      <c r="N305" s="368"/>
      <c r="O305" s="368"/>
      <c r="P305" s="368"/>
      <c r="Q305" s="368"/>
      <c r="R305" s="368"/>
      <c r="S305" s="371" t="str">
        <f t="shared" si="132"/>
        <v/>
      </c>
      <c r="T305" s="368"/>
      <c r="U305" s="368"/>
      <c r="V305" s="372"/>
      <c r="W305" s="372"/>
      <c r="X305" s="368"/>
      <c r="Y305" s="372"/>
      <c r="Z305" s="368"/>
      <c r="AA305" s="368"/>
      <c r="AB305" s="368"/>
      <c r="AC305" s="368"/>
      <c r="AD305" s="368"/>
      <c r="AE305" s="368"/>
      <c r="AF305" s="368"/>
      <c r="AG305" s="368"/>
      <c r="AH305" s="368"/>
      <c r="AI305" s="368"/>
      <c r="AJ305" s="368"/>
      <c r="AK305" s="373"/>
      <c r="AL305" s="368"/>
      <c r="AM305" s="373"/>
      <c r="AN305" s="373"/>
      <c r="AO305" s="373"/>
      <c r="AP305" s="373"/>
      <c r="AQ305" s="373"/>
      <c r="AR305" s="373"/>
      <c r="AS305" s="373"/>
      <c r="AT305" s="373"/>
      <c r="AU305" s="373"/>
      <c r="AV305" s="373"/>
      <c r="AW305" s="373"/>
      <c r="AX305" s="373"/>
      <c r="AY305" s="373"/>
      <c r="AZ305" s="373"/>
      <c r="BA305" s="373"/>
      <c r="BB305" s="373"/>
      <c r="BC305" s="374">
        <f t="shared" si="133"/>
        <v>0</v>
      </c>
      <c r="BD305" s="373"/>
      <c r="BE305" s="373"/>
      <c r="BF305" s="373"/>
      <c r="BG305" s="373"/>
      <c r="BH305" s="373"/>
      <c r="BI305" s="373"/>
      <c r="BJ305" s="373"/>
      <c r="BK305" s="373"/>
      <c r="BL305" s="373"/>
      <c r="BM305" s="373"/>
      <c r="BN305" s="373"/>
      <c r="BO305" s="373"/>
      <c r="BP305" s="373"/>
      <c r="BQ305" s="373"/>
      <c r="BR305" s="373"/>
      <c r="BS305" s="374">
        <f t="shared" si="121"/>
        <v>0</v>
      </c>
      <c r="BT305" s="374">
        <f t="shared" ref="BT305:BZ368" si="146" xml:space="preserve"> AN305 + BD305</f>
        <v>0</v>
      </c>
      <c r="BU305" s="374">
        <f t="shared" si="146"/>
        <v>0</v>
      </c>
      <c r="BV305" s="374">
        <f t="shared" si="145"/>
        <v>0</v>
      </c>
      <c r="BW305" s="374">
        <f t="shared" si="145"/>
        <v>0</v>
      </c>
      <c r="BX305" s="374">
        <f t="shared" si="145"/>
        <v>0</v>
      </c>
      <c r="BY305" s="374">
        <f t="shared" si="145"/>
        <v>0</v>
      </c>
      <c r="BZ305" s="374">
        <f t="shared" si="144"/>
        <v>0</v>
      </c>
      <c r="CA305" s="374">
        <f t="shared" si="144"/>
        <v>0</v>
      </c>
      <c r="CB305" s="374">
        <f t="shared" si="144"/>
        <v>0</v>
      </c>
      <c r="CC305" s="374">
        <f t="shared" si="144"/>
        <v>0</v>
      </c>
      <c r="CD305" s="374">
        <f t="shared" si="144"/>
        <v>0</v>
      </c>
      <c r="CE305" s="374">
        <f t="shared" si="144"/>
        <v>0</v>
      </c>
      <c r="CF305" s="374">
        <f t="shared" si="144"/>
        <v>0</v>
      </c>
      <c r="CG305" s="374">
        <f t="shared" si="144"/>
        <v>0</v>
      </c>
      <c r="CH305" s="374">
        <f t="shared" si="144"/>
        <v>0</v>
      </c>
      <c r="CI305" s="374">
        <f t="shared" si="144"/>
        <v>0</v>
      </c>
      <c r="CJ305" s="368"/>
      <c r="CK305" s="368"/>
      <c r="CL305" s="373"/>
      <c r="CM305" s="375"/>
      <c r="CN305" s="371" t="s">
        <v>176</v>
      </c>
      <c r="CO305" s="373"/>
      <c r="CP305" s="373"/>
      <c r="CQ305" s="374">
        <f t="shared" si="122"/>
        <v>0</v>
      </c>
      <c r="CR305" s="373"/>
      <c r="CS305" s="373"/>
      <c r="CT305" s="374">
        <f t="shared" si="123"/>
        <v>0</v>
      </c>
      <c r="CU305" s="375"/>
      <c r="CV305" s="368"/>
      <c r="CW305" s="368"/>
      <c r="CX305" s="368"/>
      <c r="CY305" s="368"/>
      <c r="CZ305" s="368"/>
      <c r="DA305" s="368"/>
      <c r="DB305" s="368"/>
      <c r="DC305" s="368"/>
      <c r="DD305" s="368"/>
      <c r="DE305" s="368"/>
      <c r="DF305" s="368"/>
      <c r="DG305" s="375"/>
      <c r="DH305" s="371" t="s">
        <v>176</v>
      </c>
      <c r="DI305" s="373"/>
      <c r="DJ305" s="373"/>
      <c r="DK305" s="374">
        <f t="shared" si="143"/>
        <v>0</v>
      </c>
      <c r="DL305" s="373"/>
      <c r="DM305" s="373"/>
      <c r="DN305" s="374">
        <f t="shared" si="124"/>
        <v>0</v>
      </c>
      <c r="DO305" s="368"/>
      <c r="DP305" s="371" t="str">
        <f t="shared" si="134"/>
        <v/>
      </c>
      <c r="DQ305" s="374">
        <f t="shared" si="135"/>
        <v>0</v>
      </c>
      <c r="DR305" s="374">
        <f t="shared" si="125"/>
        <v>0</v>
      </c>
      <c r="DS305" s="374">
        <f t="shared" si="126"/>
        <v>0</v>
      </c>
      <c r="DT305" s="374">
        <f t="shared" si="136"/>
        <v>0</v>
      </c>
      <c r="DU305" s="374">
        <f t="shared" si="137"/>
        <v>0</v>
      </c>
      <c r="DV305" s="374">
        <f>Deduct_dependent * COUNTIFS(Part_8!$A:$A, $EV305)</f>
        <v>0</v>
      </c>
      <c r="DW305" s="374">
        <f t="shared" si="127"/>
        <v>0</v>
      </c>
      <c r="DX305" s="374">
        <f t="shared" si="128"/>
        <v>0</v>
      </c>
      <c r="DY305" s="374">
        <f t="shared" si="129"/>
        <v>0</v>
      </c>
      <c r="DZ305" s="374">
        <f t="shared" si="130"/>
        <v>0</v>
      </c>
      <c r="EA305" s="373"/>
      <c r="EB305" s="373"/>
      <c r="EC305" s="373"/>
      <c r="ED305" s="374" t="str">
        <f t="shared" si="138"/>
        <v/>
      </c>
      <c r="EE305" s="374"/>
      <c r="EF305" s="374" t="str">
        <f>IF(AND($AN305 = "", $AO305 = "", $AP305 = "", $AQ305 = "", $AR305 = "", $AS305 = "", $AT305 = "", $AU305 = "", $AV305 = "", $AW305 = "", $AX305 = "", $AY305 = "", $AZ305 = "", $BA305 = "", $BB305 = "",
$BD305= "", $BE305 = "", $BF305 = "", $BG305 = "", $BH305 = "", $BI305 = "", $BJ305 = "", $BK305 = "", $BL305 = "", $BM305 = "", $BN305 = "", $BO305 = "", $BP305 = "", $BQ305 = "", $BR305 = ""), "",
IF($DZ305 &lt;= Claim_for_Reimbursement_CAT!$F$24, Claim_for_Reimbursement_CAT!$H$24,
IF(AND($DZ305 &gt;= Claim_for_Reimbursement_CAT!$D$25, $DZ305 &lt;= Claim_for_Reimbursement_CAT!$F$25), Claim_for_Reimbursement_CAT!$H$25,
IF(AND($DZ305 &gt;= Claim_for_Reimbursement_CAT!$D$26, $DZ305 &lt;= Claim_for_Reimbursement_CAT!$F$26), Claim_for_Reimbursement_CAT!$H$26,
IF(AND($DZ305 &gt;= Claim_for_Reimbursement_CAT!$D$27, $DZ305 &lt;= Claim_for_Reimbursement_CAT!$F$27), Claim_for_Reimbursement_CAT!$H$27,
IF(AND($DZ305 &gt;= Claim_for_Reimbursement_CAT!$D$28, $DZ305 &lt;= Claim_for_Reimbursement_CAT!$F$28), Claim_for_Reimbursement_CAT!$H$28,
IF(AND($DZ305 &gt;= Claim_for_Reimbursement_CAT!$D$29, $DZ305 &lt;= Claim_for_Reimbursement_CAT!$F$29), Claim_for_Reimbursement_CAT!$H$29,
IF(AND($DZ305 &gt;= Claim_for_Reimbursement_CAT!$D$30, $DZ305 &lt;= Claim_for_Reimbursement_CAT!$F$30), Claim_for_Reimbursement_CAT!$H$30,
IF(AND($DZ305 &gt;= Claim_for_Reimbursement_CAT!$D$31, $DZ305 &lt;= Claim_for_Reimbursement_CAT!$F$31), Claim_for_Reimbursement_CAT!$H$31,
IF(AND($DZ305 &gt;= Claim_for_Reimbursement_CAT!$D$32, $DZ305 &lt;= Claim_for_Reimbursement_CAT!$F$32), Claim_for_Reimbursement_CAT!$H$32,
IF(AND($DZ305 &gt;= Claim_for_Reimbursement_CAT!$D$33, $DZ305 &lt;= Claim_for_Reimbursement_CAT!$F$33), Claim_for_Reimbursement_CAT!$H$33,
IF(AND($DZ305 &gt;= Claim_for_Reimbursement_CAT!$D$34, $DZ305 &lt;= Claim_for_Reimbursement_CAT!$F$34), Claim_for_Reimbursement_CAT!$H$34, Claim_for_Reimbursement_CAT!$H$35))))))))))))</f>
        <v/>
      </c>
      <c r="EG305" s="373"/>
      <c r="EH305" s="373"/>
      <c r="EI305" s="373"/>
      <c r="EJ305" s="373"/>
      <c r="EK305" s="373"/>
      <c r="EL305" s="368"/>
      <c r="EM305" s="373"/>
      <c r="EN305" s="373"/>
      <c r="ES305" s="376" t="str">
        <f t="shared" si="131"/>
        <v/>
      </c>
      <c r="ET305" s="377" t="str">
        <f t="shared" si="139"/>
        <v xml:space="preserve">    </v>
      </c>
      <c r="EU305" s="377" t="str">
        <f t="shared" si="140"/>
        <v/>
      </c>
      <c r="EV305" s="377" t="str">
        <f t="shared" si="141"/>
        <v xml:space="preserve">300   </v>
      </c>
      <c r="EW305" s="378" t="str">
        <f>IF($H305 = "", "",
IF(OR($H305 = Lists_and_controls!$AO$9, $H305 = Lists_and_controls!$AO$11, $H305 = Lists_and_controls!$AO$14, $H305 = Lists_and_controls!$AO$16), MAX(Day_30),
IF(OR($H305 = Lists_and_controls!$AO$6, $H305 = Lists_and_controls!$AO$8, $H305 = Lists_and_controls!$AO$10, $H305 = Lists_and_controls!$AO$12, $H305 = Lists_and_controls!$AO$13, $H305 = Lists_and_controls!$AO$15, $H305 = Lists_and_controls!$AO$17), MAX(Day_31),
IF($H305 = Lists_and_controls!$AO$7, IF(INDEX(Leap_Year_YN, MATCH($G305, Year_2, 0)) = 1, MAX(Day_Feb_LY), MAX(Day_Feb) )))))</f>
        <v/>
      </c>
      <c r="EX305" s="377" t="str">
        <f t="shared" si="142"/>
        <v xml:space="preserve">  </v>
      </c>
      <c r="EY305" s="378"/>
    </row>
    <row r="306" spans="1:155" s="321" customFormat="1" ht="14" hidden="1" x14ac:dyDescent="0.3">
      <c r="A306" s="367">
        <v>301</v>
      </c>
      <c r="B306" s="368"/>
      <c r="C306" s="368"/>
      <c r="D306" s="368"/>
      <c r="E306" s="368"/>
      <c r="F306" s="368"/>
      <c r="G306" s="368"/>
      <c r="H306" s="368"/>
      <c r="I306" s="368"/>
      <c r="J306" s="369" t="str">
        <f t="shared" si="119"/>
        <v/>
      </c>
      <c r="K306" s="370" t="str">
        <f t="shared" si="120"/>
        <v/>
      </c>
      <c r="L306" s="368"/>
      <c r="M306" s="368"/>
      <c r="N306" s="368"/>
      <c r="O306" s="368"/>
      <c r="P306" s="368"/>
      <c r="Q306" s="368"/>
      <c r="R306" s="368"/>
      <c r="S306" s="371" t="str">
        <f t="shared" si="132"/>
        <v/>
      </c>
      <c r="T306" s="368"/>
      <c r="U306" s="368"/>
      <c r="V306" s="372"/>
      <c r="W306" s="372"/>
      <c r="X306" s="368"/>
      <c r="Y306" s="372"/>
      <c r="Z306" s="368"/>
      <c r="AA306" s="368"/>
      <c r="AB306" s="368"/>
      <c r="AC306" s="368"/>
      <c r="AD306" s="368"/>
      <c r="AE306" s="368"/>
      <c r="AF306" s="368"/>
      <c r="AG306" s="368"/>
      <c r="AH306" s="368"/>
      <c r="AI306" s="368"/>
      <c r="AJ306" s="368"/>
      <c r="AK306" s="373"/>
      <c r="AL306" s="368"/>
      <c r="AM306" s="373"/>
      <c r="AN306" s="373"/>
      <c r="AO306" s="373"/>
      <c r="AP306" s="373"/>
      <c r="AQ306" s="373"/>
      <c r="AR306" s="373"/>
      <c r="AS306" s="373"/>
      <c r="AT306" s="373"/>
      <c r="AU306" s="373"/>
      <c r="AV306" s="373"/>
      <c r="AW306" s="373"/>
      <c r="AX306" s="373"/>
      <c r="AY306" s="373"/>
      <c r="AZ306" s="373"/>
      <c r="BA306" s="373"/>
      <c r="BB306" s="373"/>
      <c r="BC306" s="374">
        <f t="shared" si="133"/>
        <v>0</v>
      </c>
      <c r="BD306" s="373"/>
      <c r="BE306" s="373"/>
      <c r="BF306" s="373"/>
      <c r="BG306" s="373"/>
      <c r="BH306" s="373"/>
      <c r="BI306" s="373"/>
      <c r="BJ306" s="373"/>
      <c r="BK306" s="373"/>
      <c r="BL306" s="373"/>
      <c r="BM306" s="373"/>
      <c r="BN306" s="373"/>
      <c r="BO306" s="373"/>
      <c r="BP306" s="373"/>
      <c r="BQ306" s="373"/>
      <c r="BR306" s="373"/>
      <c r="BS306" s="374">
        <f t="shared" si="121"/>
        <v>0</v>
      </c>
      <c r="BT306" s="374">
        <f t="shared" si="146"/>
        <v>0</v>
      </c>
      <c r="BU306" s="374">
        <f t="shared" si="146"/>
        <v>0</v>
      </c>
      <c r="BV306" s="374">
        <f t="shared" si="145"/>
        <v>0</v>
      </c>
      <c r="BW306" s="374">
        <f t="shared" si="145"/>
        <v>0</v>
      </c>
      <c r="BX306" s="374">
        <f t="shared" si="145"/>
        <v>0</v>
      </c>
      <c r="BY306" s="374">
        <f t="shared" si="145"/>
        <v>0</v>
      </c>
      <c r="BZ306" s="374">
        <f t="shared" si="144"/>
        <v>0</v>
      </c>
      <c r="CA306" s="374">
        <f t="shared" si="144"/>
        <v>0</v>
      </c>
      <c r="CB306" s="374">
        <f t="shared" si="144"/>
        <v>0</v>
      </c>
      <c r="CC306" s="374">
        <f t="shared" si="144"/>
        <v>0</v>
      </c>
      <c r="CD306" s="374">
        <f t="shared" si="144"/>
        <v>0</v>
      </c>
      <c r="CE306" s="374">
        <f t="shared" si="144"/>
        <v>0</v>
      </c>
      <c r="CF306" s="374">
        <f t="shared" si="144"/>
        <v>0</v>
      </c>
      <c r="CG306" s="374">
        <f t="shared" si="144"/>
        <v>0</v>
      </c>
      <c r="CH306" s="374">
        <f t="shared" si="144"/>
        <v>0</v>
      </c>
      <c r="CI306" s="374">
        <f t="shared" si="144"/>
        <v>0</v>
      </c>
      <c r="CJ306" s="368"/>
      <c r="CK306" s="368"/>
      <c r="CL306" s="373"/>
      <c r="CM306" s="375"/>
      <c r="CN306" s="371" t="s">
        <v>176</v>
      </c>
      <c r="CO306" s="373"/>
      <c r="CP306" s="373"/>
      <c r="CQ306" s="374">
        <f t="shared" si="122"/>
        <v>0</v>
      </c>
      <c r="CR306" s="373"/>
      <c r="CS306" s="373"/>
      <c r="CT306" s="374">
        <f t="shared" si="123"/>
        <v>0</v>
      </c>
      <c r="CU306" s="375"/>
      <c r="CV306" s="368"/>
      <c r="CW306" s="368"/>
      <c r="CX306" s="368"/>
      <c r="CY306" s="368"/>
      <c r="CZ306" s="368"/>
      <c r="DA306" s="368"/>
      <c r="DB306" s="368"/>
      <c r="DC306" s="368"/>
      <c r="DD306" s="368"/>
      <c r="DE306" s="368"/>
      <c r="DF306" s="368"/>
      <c r="DG306" s="375"/>
      <c r="DH306" s="371" t="s">
        <v>176</v>
      </c>
      <c r="DI306" s="373"/>
      <c r="DJ306" s="373"/>
      <c r="DK306" s="374">
        <f t="shared" si="143"/>
        <v>0</v>
      </c>
      <c r="DL306" s="373"/>
      <c r="DM306" s="373"/>
      <c r="DN306" s="374">
        <f t="shared" si="124"/>
        <v>0</v>
      </c>
      <c r="DO306" s="368"/>
      <c r="DP306" s="371" t="str">
        <f t="shared" si="134"/>
        <v/>
      </c>
      <c r="DQ306" s="374">
        <f t="shared" si="135"/>
        <v>0</v>
      </c>
      <c r="DR306" s="374">
        <f t="shared" si="125"/>
        <v>0</v>
      </c>
      <c r="DS306" s="374">
        <f t="shared" si="126"/>
        <v>0</v>
      </c>
      <c r="DT306" s="374">
        <f t="shared" si="136"/>
        <v>0</v>
      </c>
      <c r="DU306" s="374">
        <f t="shared" si="137"/>
        <v>0</v>
      </c>
      <c r="DV306" s="374">
        <f>Deduct_dependent * COUNTIFS(Part_8!$A:$A, $EV306)</f>
        <v>0</v>
      </c>
      <c r="DW306" s="374">
        <f t="shared" si="127"/>
        <v>0</v>
      </c>
      <c r="DX306" s="374">
        <f t="shared" si="128"/>
        <v>0</v>
      </c>
      <c r="DY306" s="374">
        <f t="shared" si="129"/>
        <v>0</v>
      </c>
      <c r="DZ306" s="374">
        <f t="shared" si="130"/>
        <v>0</v>
      </c>
      <c r="EA306" s="373"/>
      <c r="EB306" s="373"/>
      <c r="EC306" s="373"/>
      <c r="ED306" s="374" t="str">
        <f t="shared" si="138"/>
        <v/>
      </c>
      <c r="EE306" s="374"/>
      <c r="EF306" s="374" t="str">
        <f>IF(AND($AN306 = "", $AO306 = "", $AP306 = "", $AQ306 = "", $AR306 = "", $AS306 = "", $AT306 = "", $AU306 = "", $AV306 = "", $AW306 = "", $AX306 = "", $AY306 = "", $AZ306 = "", $BA306 = "", $BB306 = "",
$BD306= "", $BE306 = "", $BF306 = "", $BG306 = "", $BH306 = "", $BI306 = "", $BJ306 = "", $BK306 = "", $BL306 = "", $BM306 = "", $BN306 = "", $BO306 = "", $BP306 = "", $BQ306 = "", $BR306 = ""), "",
IF($DZ306 &lt;= Claim_for_Reimbursement_CAT!$F$24, Claim_for_Reimbursement_CAT!$H$24,
IF(AND($DZ306 &gt;= Claim_for_Reimbursement_CAT!$D$25, $DZ306 &lt;= Claim_for_Reimbursement_CAT!$F$25), Claim_for_Reimbursement_CAT!$H$25,
IF(AND($DZ306 &gt;= Claim_for_Reimbursement_CAT!$D$26, $DZ306 &lt;= Claim_for_Reimbursement_CAT!$F$26), Claim_for_Reimbursement_CAT!$H$26,
IF(AND($DZ306 &gt;= Claim_for_Reimbursement_CAT!$D$27, $DZ306 &lt;= Claim_for_Reimbursement_CAT!$F$27), Claim_for_Reimbursement_CAT!$H$27,
IF(AND($DZ306 &gt;= Claim_for_Reimbursement_CAT!$D$28, $DZ306 &lt;= Claim_for_Reimbursement_CAT!$F$28), Claim_for_Reimbursement_CAT!$H$28,
IF(AND($DZ306 &gt;= Claim_for_Reimbursement_CAT!$D$29, $DZ306 &lt;= Claim_for_Reimbursement_CAT!$F$29), Claim_for_Reimbursement_CAT!$H$29,
IF(AND($DZ306 &gt;= Claim_for_Reimbursement_CAT!$D$30, $DZ306 &lt;= Claim_for_Reimbursement_CAT!$F$30), Claim_for_Reimbursement_CAT!$H$30,
IF(AND($DZ306 &gt;= Claim_for_Reimbursement_CAT!$D$31, $DZ306 &lt;= Claim_for_Reimbursement_CAT!$F$31), Claim_for_Reimbursement_CAT!$H$31,
IF(AND($DZ306 &gt;= Claim_for_Reimbursement_CAT!$D$32, $DZ306 &lt;= Claim_for_Reimbursement_CAT!$F$32), Claim_for_Reimbursement_CAT!$H$32,
IF(AND($DZ306 &gt;= Claim_for_Reimbursement_CAT!$D$33, $DZ306 &lt;= Claim_for_Reimbursement_CAT!$F$33), Claim_for_Reimbursement_CAT!$H$33,
IF(AND($DZ306 &gt;= Claim_for_Reimbursement_CAT!$D$34, $DZ306 &lt;= Claim_for_Reimbursement_CAT!$F$34), Claim_for_Reimbursement_CAT!$H$34, Claim_for_Reimbursement_CAT!$H$35))))))))))))</f>
        <v/>
      </c>
      <c r="EG306" s="373"/>
      <c r="EH306" s="373"/>
      <c r="EI306" s="373"/>
      <c r="EJ306" s="373"/>
      <c r="EK306" s="373"/>
      <c r="EL306" s="368"/>
      <c r="EM306" s="373"/>
      <c r="EN306" s="373"/>
      <c r="ES306" s="376" t="str">
        <f t="shared" si="131"/>
        <v/>
      </c>
      <c r="ET306" s="377" t="str">
        <f t="shared" si="139"/>
        <v xml:space="preserve">    </v>
      </c>
      <c r="EU306" s="377" t="str">
        <f t="shared" si="140"/>
        <v/>
      </c>
      <c r="EV306" s="377" t="str">
        <f t="shared" si="141"/>
        <v xml:space="preserve">301   </v>
      </c>
      <c r="EW306" s="378" t="str">
        <f>IF($H306 = "", "",
IF(OR($H306 = Lists_and_controls!$AO$9, $H306 = Lists_and_controls!$AO$11, $H306 = Lists_and_controls!$AO$14, $H306 = Lists_and_controls!$AO$16), MAX(Day_30),
IF(OR($H306 = Lists_and_controls!$AO$6, $H306 = Lists_and_controls!$AO$8, $H306 = Lists_and_controls!$AO$10, $H306 = Lists_and_controls!$AO$12, $H306 = Lists_and_controls!$AO$13, $H306 = Lists_and_controls!$AO$15, $H306 = Lists_and_controls!$AO$17), MAX(Day_31),
IF($H306 = Lists_and_controls!$AO$7, IF(INDEX(Leap_Year_YN, MATCH($G306, Year_2, 0)) = 1, MAX(Day_Feb_LY), MAX(Day_Feb) )))))</f>
        <v/>
      </c>
      <c r="EX306" s="377" t="str">
        <f t="shared" si="142"/>
        <v xml:space="preserve">  </v>
      </c>
      <c r="EY306" s="378"/>
    </row>
    <row r="307" spans="1:155" s="321" customFormat="1" ht="14" hidden="1" x14ac:dyDescent="0.3">
      <c r="A307" s="367">
        <v>302</v>
      </c>
      <c r="B307" s="368"/>
      <c r="C307" s="368"/>
      <c r="D307" s="368"/>
      <c r="E307" s="368"/>
      <c r="F307" s="368"/>
      <c r="G307" s="368"/>
      <c r="H307" s="368"/>
      <c r="I307" s="368"/>
      <c r="J307" s="369" t="str">
        <f t="shared" si="119"/>
        <v/>
      </c>
      <c r="K307" s="370" t="str">
        <f t="shared" si="120"/>
        <v/>
      </c>
      <c r="L307" s="368"/>
      <c r="M307" s="368"/>
      <c r="N307" s="368"/>
      <c r="O307" s="368"/>
      <c r="P307" s="368"/>
      <c r="Q307" s="368"/>
      <c r="R307" s="368"/>
      <c r="S307" s="371" t="str">
        <f t="shared" si="132"/>
        <v/>
      </c>
      <c r="T307" s="368"/>
      <c r="U307" s="368"/>
      <c r="V307" s="372"/>
      <c r="W307" s="372"/>
      <c r="X307" s="368"/>
      <c r="Y307" s="372"/>
      <c r="Z307" s="368"/>
      <c r="AA307" s="368"/>
      <c r="AB307" s="368"/>
      <c r="AC307" s="368"/>
      <c r="AD307" s="368"/>
      <c r="AE307" s="368"/>
      <c r="AF307" s="368"/>
      <c r="AG307" s="368"/>
      <c r="AH307" s="368"/>
      <c r="AI307" s="368"/>
      <c r="AJ307" s="368"/>
      <c r="AK307" s="373"/>
      <c r="AL307" s="368"/>
      <c r="AM307" s="373"/>
      <c r="AN307" s="373"/>
      <c r="AO307" s="373"/>
      <c r="AP307" s="373"/>
      <c r="AQ307" s="373"/>
      <c r="AR307" s="373"/>
      <c r="AS307" s="373"/>
      <c r="AT307" s="373"/>
      <c r="AU307" s="373"/>
      <c r="AV307" s="373"/>
      <c r="AW307" s="373"/>
      <c r="AX307" s="373"/>
      <c r="AY307" s="373"/>
      <c r="AZ307" s="373"/>
      <c r="BA307" s="373"/>
      <c r="BB307" s="373"/>
      <c r="BC307" s="374">
        <f t="shared" si="133"/>
        <v>0</v>
      </c>
      <c r="BD307" s="373"/>
      <c r="BE307" s="373"/>
      <c r="BF307" s="373"/>
      <c r="BG307" s="373"/>
      <c r="BH307" s="373"/>
      <c r="BI307" s="373"/>
      <c r="BJ307" s="373"/>
      <c r="BK307" s="373"/>
      <c r="BL307" s="373"/>
      <c r="BM307" s="373"/>
      <c r="BN307" s="373"/>
      <c r="BO307" s="373"/>
      <c r="BP307" s="373"/>
      <c r="BQ307" s="373"/>
      <c r="BR307" s="373"/>
      <c r="BS307" s="374">
        <f t="shared" si="121"/>
        <v>0</v>
      </c>
      <c r="BT307" s="374">
        <f t="shared" si="146"/>
        <v>0</v>
      </c>
      <c r="BU307" s="374">
        <f t="shared" si="146"/>
        <v>0</v>
      </c>
      <c r="BV307" s="374">
        <f t="shared" si="145"/>
        <v>0</v>
      </c>
      <c r="BW307" s="374">
        <f t="shared" si="145"/>
        <v>0</v>
      </c>
      <c r="BX307" s="374">
        <f t="shared" si="145"/>
        <v>0</v>
      </c>
      <c r="BY307" s="374">
        <f t="shared" si="145"/>
        <v>0</v>
      </c>
      <c r="BZ307" s="374">
        <f t="shared" si="144"/>
        <v>0</v>
      </c>
      <c r="CA307" s="374">
        <f t="shared" si="144"/>
        <v>0</v>
      </c>
      <c r="CB307" s="374">
        <f t="shared" si="144"/>
        <v>0</v>
      </c>
      <c r="CC307" s="374">
        <f t="shared" si="144"/>
        <v>0</v>
      </c>
      <c r="CD307" s="374">
        <f t="shared" si="144"/>
        <v>0</v>
      </c>
      <c r="CE307" s="374">
        <f t="shared" ref="CE307:CI370" si="147" xml:space="preserve"> AY307 + BO307</f>
        <v>0</v>
      </c>
      <c r="CF307" s="374">
        <f t="shared" si="147"/>
        <v>0</v>
      </c>
      <c r="CG307" s="374">
        <f t="shared" si="147"/>
        <v>0</v>
      </c>
      <c r="CH307" s="374">
        <f t="shared" si="147"/>
        <v>0</v>
      </c>
      <c r="CI307" s="374">
        <f t="shared" si="147"/>
        <v>0</v>
      </c>
      <c r="CJ307" s="368"/>
      <c r="CK307" s="368"/>
      <c r="CL307" s="373"/>
      <c r="CM307" s="375"/>
      <c r="CN307" s="371" t="s">
        <v>176</v>
      </c>
      <c r="CO307" s="373"/>
      <c r="CP307" s="373"/>
      <c r="CQ307" s="374">
        <f t="shared" si="122"/>
        <v>0</v>
      </c>
      <c r="CR307" s="373"/>
      <c r="CS307" s="373"/>
      <c r="CT307" s="374">
        <f t="shared" si="123"/>
        <v>0</v>
      </c>
      <c r="CU307" s="375"/>
      <c r="CV307" s="368"/>
      <c r="CW307" s="368"/>
      <c r="CX307" s="368"/>
      <c r="CY307" s="368"/>
      <c r="CZ307" s="368"/>
      <c r="DA307" s="368"/>
      <c r="DB307" s="368"/>
      <c r="DC307" s="368"/>
      <c r="DD307" s="368"/>
      <c r="DE307" s="368"/>
      <c r="DF307" s="368"/>
      <c r="DG307" s="375"/>
      <c r="DH307" s="371" t="s">
        <v>176</v>
      </c>
      <c r="DI307" s="373"/>
      <c r="DJ307" s="373"/>
      <c r="DK307" s="374">
        <f t="shared" si="143"/>
        <v>0</v>
      </c>
      <c r="DL307" s="373"/>
      <c r="DM307" s="373"/>
      <c r="DN307" s="374">
        <f t="shared" si="124"/>
        <v>0</v>
      </c>
      <c r="DO307" s="368"/>
      <c r="DP307" s="371" t="str">
        <f t="shared" si="134"/>
        <v/>
      </c>
      <c r="DQ307" s="374">
        <f t="shared" si="135"/>
        <v>0</v>
      </c>
      <c r="DR307" s="374">
        <f t="shared" si="125"/>
        <v>0</v>
      </c>
      <c r="DS307" s="374">
        <f t="shared" si="126"/>
        <v>0</v>
      </c>
      <c r="DT307" s="374">
        <f t="shared" si="136"/>
        <v>0</v>
      </c>
      <c r="DU307" s="374">
        <f t="shared" si="137"/>
        <v>0</v>
      </c>
      <c r="DV307" s="374">
        <f>Deduct_dependent * COUNTIFS(Part_8!$A:$A, $EV307)</f>
        <v>0</v>
      </c>
      <c r="DW307" s="374">
        <f t="shared" si="127"/>
        <v>0</v>
      </c>
      <c r="DX307" s="374">
        <f t="shared" si="128"/>
        <v>0</v>
      </c>
      <c r="DY307" s="374">
        <f t="shared" si="129"/>
        <v>0</v>
      </c>
      <c r="DZ307" s="374">
        <f t="shared" si="130"/>
        <v>0</v>
      </c>
      <c r="EA307" s="373"/>
      <c r="EB307" s="373"/>
      <c r="EC307" s="373"/>
      <c r="ED307" s="374" t="str">
        <f t="shared" si="138"/>
        <v/>
      </c>
      <c r="EE307" s="374"/>
      <c r="EF307" s="374" t="str">
        <f>IF(AND($AN307 = "", $AO307 = "", $AP307 = "", $AQ307 = "", $AR307 = "", $AS307 = "", $AT307 = "", $AU307 = "", $AV307 = "", $AW307 = "", $AX307 = "", $AY307 = "", $AZ307 = "", $BA307 = "", $BB307 = "",
$BD307= "", $BE307 = "", $BF307 = "", $BG307 = "", $BH307 = "", $BI307 = "", $BJ307 = "", $BK307 = "", $BL307 = "", $BM307 = "", $BN307 = "", $BO307 = "", $BP307 = "", $BQ307 = "", $BR307 = ""), "",
IF($DZ307 &lt;= Claim_for_Reimbursement_CAT!$F$24, Claim_for_Reimbursement_CAT!$H$24,
IF(AND($DZ307 &gt;= Claim_for_Reimbursement_CAT!$D$25, $DZ307 &lt;= Claim_for_Reimbursement_CAT!$F$25), Claim_for_Reimbursement_CAT!$H$25,
IF(AND($DZ307 &gt;= Claim_for_Reimbursement_CAT!$D$26, $DZ307 &lt;= Claim_for_Reimbursement_CAT!$F$26), Claim_for_Reimbursement_CAT!$H$26,
IF(AND($DZ307 &gt;= Claim_for_Reimbursement_CAT!$D$27, $DZ307 &lt;= Claim_for_Reimbursement_CAT!$F$27), Claim_for_Reimbursement_CAT!$H$27,
IF(AND($DZ307 &gt;= Claim_for_Reimbursement_CAT!$D$28, $DZ307 &lt;= Claim_for_Reimbursement_CAT!$F$28), Claim_for_Reimbursement_CAT!$H$28,
IF(AND($DZ307 &gt;= Claim_for_Reimbursement_CAT!$D$29, $DZ307 &lt;= Claim_for_Reimbursement_CAT!$F$29), Claim_for_Reimbursement_CAT!$H$29,
IF(AND($DZ307 &gt;= Claim_for_Reimbursement_CAT!$D$30, $DZ307 &lt;= Claim_for_Reimbursement_CAT!$F$30), Claim_for_Reimbursement_CAT!$H$30,
IF(AND($DZ307 &gt;= Claim_for_Reimbursement_CAT!$D$31, $DZ307 &lt;= Claim_for_Reimbursement_CAT!$F$31), Claim_for_Reimbursement_CAT!$H$31,
IF(AND($DZ307 &gt;= Claim_for_Reimbursement_CAT!$D$32, $DZ307 &lt;= Claim_for_Reimbursement_CAT!$F$32), Claim_for_Reimbursement_CAT!$H$32,
IF(AND($DZ307 &gt;= Claim_for_Reimbursement_CAT!$D$33, $DZ307 &lt;= Claim_for_Reimbursement_CAT!$F$33), Claim_for_Reimbursement_CAT!$H$33,
IF(AND($DZ307 &gt;= Claim_for_Reimbursement_CAT!$D$34, $DZ307 &lt;= Claim_for_Reimbursement_CAT!$F$34), Claim_for_Reimbursement_CAT!$H$34, Claim_for_Reimbursement_CAT!$H$35))))))))))))</f>
        <v/>
      </c>
      <c r="EG307" s="373"/>
      <c r="EH307" s="373"/>
      <c r="EI307" s="373"/>
      <c r="EJ307" s="373"/>
      <c r="EK307" s="373"/>
      <c r="EL307" s="368"/>
      <c r="EM307" s="373"/>
      <c r="EN307" s="373"/>
      <c r="ES307" s="376" t="str">
        <f t="shared" si="131"/>
        <v/>
      </c>
      <c r="ET307" s="377" t="str">
        <f t="shared" si="139"/>
        <v xml:space="preserve">    </v>
      </c>
      <c r="EU307" s="377" t="str">
        <f t="shared" si="140"/>
        <v/>
      </c>
      <c r="EV307" s="377" t="str">
        <f t="shared" si="141"/>
        <v xml:space="preserve">302   </v>
      </c>
      <c r="EW307" s="378" t="str">
        <f>IF($H307 = "", "",
IF(OR($H307 = Lists_and_controls!$AO$9, $H307 = Lists_and_controls!$AO$11, $H307 = Lists_and_controls!$AO$14, $H307 = Lists_and_controls!$AO$16), MAX(Day_30),
IF(OR($H307 = Lists_and_controls!$AO$6, $H307 = Lists_and_controls!$AO$8, $H307 = Lists_and_controls!$AO$10, $H307 = Lists_and_controls!$AO$12, $H307 = Lists_and_controls!$AO$13, $H307 = Lists_and_controls!$AO$15, $H307 = Lists_and_controls!$AO$17), MAX(Day_31),
IF($H307 = Lists_and_controls!$AO$7, IF(INDEX(Leap_Year_YN, MATCH($G307, Year_2, 0)) = 1, MAX(Day_Feb_LY), MAX(Day_Feb) )))))</f>
        <v/>
      </c>
      <c r="EX307" s="377" t="str">
        <f t="shared" si="142"/>
        <v xml:space="preserve">  </v>
      </c>
      <c r="EY307" s="378"/>
    </row>
    <row r="308" spans="1:155" s="321" customFormat="1" ht="14" hidden="1" x14ac:dyDescent="0.3">
      <c r="A308" s="367">
        <v>303</v>
      </c>
      <c r="B308" s="368"/>
      <c r="C308" s="368"/>
      <c r="D308" s="368"/>
      <c r="E308" s="368"/>
      <c r="F308" s="368"/>
      <c r="G308" s="368"/>
      <c r="H308" s="368"/>
      <c r="I308" s="368"/>
      <c r="J308" s="369" t="str">
        <f t="shared" si="119"/>
        <v/>
      </c>
      <c r="K308" s="370" t="str">
        <f t="shared" si="120"/>
        <v/>
      </c>
      <c r="L308" s="368"/>
      <c r="M308" s="368"/>
      <c r="N308" s="368"/>
      <c r="O308" s="368"/>
      <c r="P308" s="368"/>
      <c r="Q308" s="368"/>
      <c r="R308" s="368"/>
      <c r="S308" s="371" t="str">
        <f t="shared" si="132"/>
        <v/>
      </c>
      <c r="T308" s="368"/>
      <c r="U308" s="368"/>
      <c r="V308" s="372"/>
      <c r="W308" s="372"/>
      <c r="X308" s="368"/>
      <c r="Y308" s="372"/>
      <c r="Z308" s="368"/>
      <c r="AA308" s="368"/>
      <c r="AB308" s="368"/>
      <c r="AC308" s="368"/>
      <c r="AD308" s="368"/>
      <c r="AE308" s="368"/>
      <c r="AF308" s="368"/>
      <c r="AG308" s="368"/>
      <c r="AH308" s="368"/>
      <c r="AI308" s="368"/>
      <c r="AJ308" s="368"/>
      <c r="AK308" s="373"/>
      <c r="AL308" s="368"/>
      <c r="AM308" s="373"/>
      <c r="AN308" s="373"/>
      <c r="AO308" s="373"/>
      <c r="AP308" s="373"/>
      <c r="AQ308" s="373"/>
      <c r="AR308" s="373"/>
      <c r="AS308" s="373"/>
      <c r="AT308" s="373"/>
      <c r="AU308" s="373"/>
      <c r="AV308" s="373"/>
      <c r="AW308" s="373"/>
      <c r="AX308" s="373"/>
      <c r="AY308" s="373"/>
      <c r="AZ308" s="373"/>
      <c r="BA308" s="373"/>
      <c r="BB308" s="373"/>
      <c r="BC308" s="374">
        <f t="shared" si="133"/>
        <v>0</v>
      </c>
      <c r="BD308" s="373"/>
      <c r="BE308" s="373"/>
      <c r="BF308" s="373"/>
      <c r="BG308" s="373"/>
      <c r="BH308" s="373"/>
      <c r="BI308" s="373"/>
      <c r="BJ308" s="373"/>
      <c r="BK308" s="373"/>
      <c r="BL308" s="373"/>
      <c r="BM308" s="373"/>
      <c r="BN308" s="373"/>
      <c r="BO308" s="373"/>
      <c r="BP308" s="373"/>
      <c r="BQ308" s="373"/>
      <c r="BR308" s="373"/>
      <c r="BS308" s="374">
        <f t="shared" si="121"/>
        <v>0</v>
      </c>
      <c r="BT308" s="374">
        <f t="shared" si="146"/>
        <v>0</v>
      </c>
      <c r="BU308" s="374">
        <f t="shared" si="146"/>
        <v>0</v>
      </c>
      <c r="BV308" s="374">
        <f t="shared" si="145"/>
        <v>0</v>
      </c>
      <c r="BW308" s="374">
        <f t="shared" si="145"/>
        <v>0</v>
      </c>
      <c r="BX308" s="374">
        <f t="shared" si="145"/>
        <v>0</v>
      </c>
      <c r="BY308" s="374">
        <f t="shared" si="145"/>
        <v>0</v>
      </c>
      <c r="BZ308" s="374">
        <f t="shared" si="145"/>
        <v>0</v>
      </c>
      <c r="CA308" s="374">
        <f t="shared" si="145"/>
        <v>0</v>
      </c>
      <c r="CB308" s="374">
        <f t="shared" si="145"/>
        <v>0</v>
      </c>
      <c r="CC308" s="374">
        <f t="shared" si="145"/>
        <v>0</v>
      </c>
      <c r="CD308" s="374">
        <f t="shared" si="145"/>
        <v>0</v>
      </c>
      <c r="CE308" s="374">
        <f t="shared" si="147"/>
        <v>0</v>
      </c>
      <c r="CF308" s="374">
        <f t="shared" si="147"/>
        <v>0</v>
      </c>
      <c r="CG308" s="374">
        <f t="shared" si="147"/>
        <v>0</v>
      </c>
      <c r="CH308" s="374">
        <f t="shared" si="147"/>
        <v>0</v>
      </c>
      <c r="CI308" s="374">
        <f t="shared" si="147"/>
        <v>0</v>
      </c>
      <c r="CJ308" s="368"/>
      <c r="CK308" s="368"/>
      <c r="CL308" s="373"/>
      <c r="CM308" s="375"/>
      <c r="CN308" s="371" t="s">
        <v>176</v>
      </c>
      <c r="CO308" s="373"/>
      <c r="CP308" s="373"/>
      <c r="CQ308" s="374">
        <f t="shared" si="122"/>
        <v>0</v>
      </c>
      <c r="CR308" s="373"/>
      <c r="CS308" s="373"/>
      <c r="CT308" s="374">
        <f t="shared" si="123"/>
        <v>0</v>
      </c>
      <c r="CU308" s="375"/>
      <c r="CV308" s="368"/>
      <c r="CW308" s="368"/>
      <c r="CX308" s="368"/>
      <c r="CY308" s="368"/>
      <c r="CZ308" s="368"/>
      <c r="DA308" s="368"/>
      <c r="DB308" s="368"/>
      <c r="DC308" s="368"/>
      <c r="DD308" s="368"/>
      <c r="DE308" s="368"/>
      <c r="DF308" s="368"/>
      <c r="DG308" s="375"/>
      <c r="DH308" s="371" t="s">
        <v>176</v>
      </c>
      <c r="DI308" s="373"/>
      <c r="DJ308" s="373"/>
      <c r="DK308" s="374">
        <f t="shared" si="143"/>
        <v>0</v>
      </c>
      <c r="DL308" s="373"/>
      <c r="DM308" s="373"/>
      <c r="DN308" s="374">
        <f t="shared" si="124"/>
        <v>0</v>
      </c>
      <c r="DO308" s="368"/>
      <c r="DP308" s="371" t="str">
        <f t="shared" si="134"/>
        <v/>
      </c>
      <c r="DQ308" s="374">
        <f t="shared" si="135"/>
        <v>0</v>
      </c>
      <c r="DR308" s="374">
        <f t="shared" si="125"/>
        <v>0</v>
      </c>
      <c r="DS308" s="374">
        <f t="shared" si="126"/>
        <v>0</v>
      </c>
      <c r="DT308" s="374">
        <f t="shared" si="136"/>
        <v>0</v>
      </c>
      <c r="DU308" s="374">
        <f t="shared" si="137"/>
        <v>0</v>
      </c>
      <c r="DV308" s="374">
        <f>Deduct_dependent * COUNTIFS(Part_8!$A:$A, $EV308)</f>
        <v>0</v>
      </c>
      <c r="DW308" s="374">
        <f t="shared" si="127"/>
        <v>0</v>
      </c>
      <c r="DX308" s="374">
        <f t="shared" si="128"/>
        <v>0</v>
      </c>
      <c r="DY308" s="374">
        <f t="shared" si="129"/>
        <v>0</v>
      </c>
      <c r="DZ308" s="374">
        <f t="shared" si="130"/>
        <v>0</v>
      </c>
      <c r="EA308" s="373"/>
      <c r="EB308" s="373"/>
      <c r="EC308" s="373"/>
      <c r="ED308" s="374" t="str">
        <f t="shared" si="138"/>
        <v/>
      </c>
      <c r="EE308" s="374"/>
      <c r="EF308" s="374" t="str">
        <f>IF(AND($AN308 = "", $AO308 = "", $AP308 = "", $AQ308 = "", $AR308 = "", $AS308 = "", $AT308 = "", $AU308 = "", $AV308 = "", $AW308 = "", $AX308 = "", $AY308 = "", $AZ308 = "", $BA308 = "", $BB308 = "",
$BD308= "", $BE308 = "", $BF308 = "", $BG308 = "", $BH308 = "", $BI308 = "", $BJ308 = "", $BK308 = "", $BL308 = "", $BM308 = "", $BN308 = "", $BO308 = "", $BP308 = "", $BQ308 = "", $BR308 = ""), "",
IF($DZ308 &lt;= Claim_for_Reimbursement_CAT!$F$24, Claim_for_Reimbursement_CAT!$H$24,
IF(AND($DZ308 &gt;= Claim_for_Reimbursement_CAT!$D$25, $DZ308 &lt;= Claim_for_Reimbursement_CAT!$F$25), Claim_for_Reimbursement_CAT!$H$25,
IF(AND($DZ308 &gt;= Claim_for_Reimbursement_CAT!$D$26, $DZ308 &lt;= Claim_for_Reimbursement_CAT!$F$26), Claim_for_Reimbursement_CAT!$H$26,
IF(AND($DZ308 &gt;= Claim_for_Reimbursement_CAT!$D$27, $DZ308 &lt;= Claim_for_Reimbursement_CAT!$F$27), Claim_for_Reimbursement_CAT!$H$27,
IF(AND($DZ308 &gt;= Claim_for_Reimbursement_CAT!$D$28, $DZ308 &lt;= Claim_for_Reimbursement_CAT!$F$28), Claim_for_Reimbursement_CAT!$H$28,
IF(AND($DZ308 &gt;= Claim_for_Reimbursement_CAT!$D$29, $DZ308 &lt;= Claim_for_Reimbursement_CAT!$F$29), Claim_for_Reimbursement_CAT!$H$29,
IF(AND($DZ308 &gt;= Claim_for_Reimbursement_CAT!$D$30, $DZ308 &lt;= Claim_for_Reimbursement_CAT!$F$30), Claim_for_Reimbursement_CAT!$H$30,
IF(AND($DZ308 &gt;= Claim_for_Reimbursement_CAT!$D$31, $DZ308 &lt;= Claim_for_Reimbursement_CAT!$F$31), Claim_for_Reimbursement_CAT!$H$31,
IF(AND($DZ308 &gt;= Claim_for_Reimbursement_CAT!$D$32, $DZ308 &lt;= Claim_for_Reimbursement_CAT!$F$32), Claim_for_Reimbursement_CAT!$H$32,
IF(AND($DZ308 &gt;= Claim_for_Reimbursement_CAT!$D$33, $DZ308 &lt;= Claim_for_Reimbursement_CAT!$F$33), Claim_for_Reimbursement_CAT!$H$33,
IF(AND($DZ308 &gt;= Claim_for_Reimbursement_CAT!$D$34, $DZ308 &lt;= Claim_for_Reimbursement_CAT!$F$34), Claim_for_Reimbursement_CAT!$H$34, Claim_for_Reimbursement_CAT!$H$35))))))))))))</f>
        <v/>
      </c>
      <c r="EG308" s="373"/>
      <c r="EH308" s="373"/>
      <c r="EI308" s="373"/>
      <c r="EJ308" s="373"/>
      <c r="EK308" s="373"/>
      <c r="EL308" s="368"/>
      <c r="EM308" s="373"/>
      <c r="EN308" s="373"/>
      <c r="ES308" s="376" t="str">
        <f t="shared" si="131"/>
        <v/>
      </c>
      <c r="ET308" s="377" t="str">
        <f t="shared" si="139"/>
        <v xml:space="preserve">    </v>
      </c>
      <c r="EU308" s="377" t="str">
        <f t="shared" si="140"/>
        <v/>
      </c>
      <c r="EV308" s="377" t="str">
        <f t="shared" si="141"/>
        <v xml:space="preserve">303   </v>
      </c>
      <c r="EW308" s="378" t="str">
        <f>IF($H308 = "", "",
IF(OR($H308 = Lists_and_controls!$AO$9, $H308 = Lists_and_controls!$AO$11, $H308 = Lists_and_controls!$AO$14, $H308 = Lists_and_controls!$AO$16), MAX(Day_30),
IF(OR($H308 = Lists_and_controls!$AO$6, $H308 = Lists_and_controls!$AO$8, $H308 = Lists_and_controls!$AO$10, $H308 = Lists_and_controls!$AO$12, $H308 = Lists_and_controls!$AO$13, $H308 = Lists_and_controls!$AO$15, $H308 = Lists_and_controls!$AO$17), MAX(Day_31),
IF($H308 = Lists_and_controls!$AO$7, IF(INDEX(Leap_Year_YN, MATCH($G308, Year_2, 0)) = 1, MAX(Day_Feb_LY), MAX(Day_Feb) )))))</f>
        <v/>
      </c>
      <c r="EX308" s="377" t="str">
        <f t="shared" si="142"/>
        <v xml:space="preserve">  </v>
      </c>
      <c r="EY308" s="378"/>
    </row>
    <row r="309" spans="1:155" s="321" customFormat="1" ht="14" hidden="1" x14ac:dyDescent="0.3">
      <c r="A309" s="367">
        <v>304</v>
      </c>
      <c r="B309" s="368"/>
      <c r="C309" s="368"/>
      <c r="D309" s="368"/>
      <c r="E309" s="368"/>
      <c r="F309" s="368"/>
      <c r="G309" s="368"/>
      <c r="H309" s="368"/>
      <c r="I309" s="368"/>
      <c r="J309" s="369" t="str">
        <f t="shared" si="119"/>
        <v/>
      </c>
      <c r="K309" s="370" t="str">
        <f t="shared" si="120"/>
        <v/>
      </c>
      <c r="L309" s="368"/>
      <c r="M309" s="368"/>
      <c r="N309" s="368"/>
      <c r="O309" s="368"/>
      <c r="P309" s="368"/>
      <c r="Q309" s="368"/>
      <c r="R309" s="368"/>
      <c r="S309" s="371" t="str">
        <f t="shared" si="132"/>
        <v/>
      </c>
      <c r="T309" s="368"/>
      <c r="U309" s="368"/>
      <c r="V309" s="372"/>
      <c r="W309" s="372"/>
      <c r="X309" s="368"/>
      <c r="Y309" s="372"/>
      <c r="Z309" s="368"/>
      <c r="AA309" s="368"/>
      <c r="AB309" s="368"/>
      <c r="AC309" s="368"/>
      <c r="AD309" s="368"/>
      <c r="AE309" s="368"/>
      <c r="AF309" s="368"/>
      <c r="AG309" s="368"/>
      <c r="AH309" s="368"/>
      <c r="AI309" s="368"/>
      <c r="AJ309" s="368"/>
      <c r="AK309" s="373"/>
      <c r="AL309" s="368"/>
      <c r="AM309" s="373"/>
      <c r="AN309" s="373"/>
      <c r="AO309" s="373"/>
      <c r="AP309" s="373"/>
      <c r="AQ309" s="373"/>
      <c r="AR309" s="373"/>
      <c r="AS309" s="373"/>
      <c r="AT309" s="373"/>
      <c r="AU309" s="373"/>
      <c r="AV309" s="373"/>
      <c r="AW309" s="373"/>
      <c r="AX309" s="373"/>
      <c r="AY309" s="373"/>
      <c r="AZ309" s="373"/>
      <c r="BA309" s="373"/>
      <c r="BB309" s="373"/>
      <c r="BC309" s="374">
        <f t="shared" si="133"/>
        <v>0</v>
      </c>
      <c r="BD309" s="373"/>
      <c r="BE309" s="373"/>
      <c r="BF309" s="373"/>
      <c r="BG309" s="373"/>
      <c r="BH309" s="373"/>
      <c r="BI309" s="373"/>
      <c r="BJ309" s="373"/>
      <c r="BK309" s="373"/>
      <c r="BL309" s="373"/>
      <c r="BM309" s="373"/>
      <c r="BN309" s="373"/>
      <c r="BO309" s="373"/>
      <c r="BP309" s="373"/>
      <c r="BQ309" s="373"/>
      <c r="BR309" s="373"/>
      <c r="BS309" s="374">
        <f t="shared" si="121"/>
        <v>0</v>
      </c>
      <c r="BT309" s="374">
        <f t="shared" si="146"/>
        <v>0</v>
      </c>
      <c r="BU309" s="374">
        <f t="shared" si="146"/>
        <v>0</v>
      </c>
      <c r="BV309" s="374">
        <f t="shared" si="145"/>
        <v>0</v>
      </c>
      <c r="BW309" s="374">
        <f t="shared" si="145"/>
        <v>0</v>
      </c>
      <c r="BX309" s="374">
        <f t="shared" si="145"/>
        <v>0</v>
      </c>
      <c r="BY309" s="374">
        <f t="shared" si="145"/>
        <v>0</v>
      </c>
      <c r="BZ309" s="374">
        <f t="shared" si="145"/>
        <v>0</v>
      </c>
      <c r="CA309" s="374">
        <f t="shared" si="145"/>
        <v>0</v>
      </c>
      <c r="CB309" s="374">
        <f t="shared" si="145"/>
        <v>0</v>
      </c>
      <c r="CC309" s="374">
        <f t="shared" si="145"/>
        <v>0</v>
      </c>
      <c r="CD309" s="374">
        <f t="shared" si="145"/>
        <v>0</v>
      </c>
      <c r="CE309" s="374">
        <f t="shared" si="147"/>
        <v>0</v>
      </c>
      <c r="CF309" s="374">
        <f t="shared" si="147"/>
        <v>0</v>
      </c>
      <c r="CG309" s="374">
        <f t="shared" si="147"/>
        <v>0</v>
      </c>
      <c r="CH309" s="374">
        <f t="shared" si="147"/>
        <v>0</v>
      </c>
      <c r="CI309" s="374">
        <f t="shared" si="147"/>
        <v>0</v>
      </c>
      <c r="CJ309" s="368"/>
      <c r="CK309" s="368"/>
      <c r="CL309" s="373"/>
      <c r="CM309" s="375"/>
      <c r="CN309" s="371" t="s">
        <v>176</v>
      </c>
      <c r="CO309" s="373"/>
      <c r="CP309" s="373"/>
      <c r="CQ309" s="374">
        <f t="shared" si="122"/>
        <v>0</v>
      </c>
      <c r="CR309" s="373"/>
      <c r="CS309" s="373"/>
      <c r="CT309" s="374">
        <f t="shared" si="123"/>
        <v>0</v>
      </c>
      <c r="CU309" s="375"/>
      <c r="CV309" s="368"/>
      <c r="CW309" s="368"/>
      <c r="CX309" s="368"/>
      <c r="CY309" s="368"/>
      <c r="CZ309" s="368"/>
      <c r="DA309" s="368"/>
      <c r="DB309" s="368"/>
      <c r="DC309" s="368"/>
      <c r="DD309" s="368"/>
      <c r="DE309" s="368"/>
      <c r="DF309" s="368"/>
      <c r="DG309" s="375"/>
      <c r="DH309" s="371" t="s">
        <v>176</v>
      </c>
      <c r="DI309" s="373"/>
      <c r="DJ309" s="373"/>
      <c r="DK309" s="374">
        <f t="shared" si="143"/>
        <v>0</v>
      </c>
      <c r="DL309" s="373"/>
      <c r="DM309" s="373"/>
      <c r="DN309" s="374">
        <f t="shared" si="124"/>
        <v>0</v>
      </c>
      <c r="DO309" s="368"/>
      <c r="DP309" s="371" t="str">
        <f t="shared" si="134"/>
        <v/>
      </c>
      <c r="DQ309" s="374">
        <f t="shared" si="135"/>
        <v>0</v>
      </c>
      <c r="DR309" s="374">
        <f t="shared" si="125"/>
        <v>0</v>
      </c>
      <c r="DS309" s="374">
        <f t="shared" si="126"/>
        <v>0</v>
      </c>
      <c r="DT309" s="374">
        <f t="shared" si="136"/>
        <v>0</v>
      </c>
      <c r="DU309" s="374">
        <f t="shared" si="137"/>
        <v>0</v>
      </c>
      <c r="DV309" s="374">
        <f>Deduct_dependent * COUNTIFS(Part_8!$A:$A, $EV309)</f>
        <v>0</v>
      </c>
      <c r="DW309" s="374">
        <f t="shared" si="127"/>
        <v>0</v>
      </c>
      <c r="DX309" s="374">
        <f t="shared" si="128"/>
        <v>0</v>
      </c>
      <c r="DY309" s="374">
        <f t="shared" si="129"/>
        <v>0</v>
      </c>
      <c r="DZ309" s="374">
        <f t="shared" si="130"/>
        <v>0</v>
      </c>
      <c r="EA309" s="373"/>
      <c r="EB309" s="373"/>
      <c r="EC309" s="373"/>
      <c r="ED309" s="374" t="str">
        <f t="shared" si="138"/>
        <v/>
      </c>
      <c r="EE309" s="374"/>
      <c r="EF309" s="374" t="str">
        <f>IF(AND($AN309 = "", $AO309 = "", $AP309 = "", $AQ309 = "", $AR309 = "", $AS309 = "", $AT309 = "", $AU309 = "", $AV309 = "", $AW309 = "", $AX309 = "", $AY309 = "", $AZ309 = "", $BA309 = "", $BB309 = "",
$BD309= "", $BE309 = "", $BF309 = "", $BG309 = "", $BH309 = "", $BI309 = "", $BJ309 = "", $BK309 = "", $BL309 = "", $BM309 = "", $BN309 = "", $BO309 = "", $BP309 = "", $BQ309 = "", $BR309 = ""), "",
IF($DZ309 &lt;= Claim_for_Reimbursement_CAT!$F$24, Claim_for_Reimbursement_CAT!$H$24,
IF(AND($DZ309 &gt;= Claim_for_Reimbursement_CAT!$D$25, $DZ309 &lt;= Claim_for_Reimbursement_CAT!$F$25), Claim_for_Reimbursement_CAT!$H$25,
IF(AND($DZ309 &gt;= Claim_for_Reimbursement_CAT!$D$26, $DZ309 &lt;= Claim_for_Reimbursement_CAT!$F$26), Claim_for_Reimbursement_CAT!$H$26,
IF(AND($DZ309 &gt;= Claim_for_Reimbursement_CAT!$D$27, $DZ309 &lt;= Claim_for_Reimbursement_CAT!$F$27), Claim_for_Reimbursement_CAT!$H$27,
IF(AND($DZ309 &gt;= Claim_for_Reimbursement_CAT!$D$28, $DZ309 &lt;= Claim_for_Reimbursement_CAT!$F$28), Claim_for_Reimbursement_CAT!$H$28,
IF(AND($DZ309 &gt;= Claim_for_Reimbursement_CAT!$D$29, $DZ309 &lt;= Claim_for_Reimbursement_CAT!$F$29), Claim_for_Reimbursement_CAT!$H$29,
IF(AND($DZ309 &gt;= Claim_for_Reimbursement_CAT!$D$30, $DZ309 &lt;= Claim_for_Reimbursement_CAT!$F$30), Claim_for_Reimbursement_CAT!$H$30,
IF(AND($DZ309 &gt;= Claim_for_Reimbursement_CAT!$D$31, $DZ309 &lt;= Claim_for_Reimbursement_CAT!$F$31), Claim_for_Reimbursement_CAT!$H$31,
IF(AND($DZ309 &gt;= Claim_for_Reimbursement_CAT!$D$32, $DZ309 &lt;= Claim_for_Reimbursement_CAT!$F$32), Claim_for_Reimbursement_CAT!$H$32,
IF(AND($DZ309 &gt;= Claim_for_Reimbursement_CAT!$D$33, $DZ309 &lt;= Claim_for_Reimbursement_CAT!$F$33), Claim_for_Reimbursement_CAT!$H$33,
IF(AND($DZ309 &gt;= Claim_for_Reimbursement_CAT!$D$34, $DZ309 &lt;= Claim_for_Reimbursement_CAT!$F$34), Claim_for_Reimbursement_CAT!$H$34, Claim_for_Reimbursement_CAT!$H$35))))))))))))</f>
        <v/>
      </c>
      <c r="EG309" s="373"/>
      <c r="EH309" s="373"/>
      <c r="EI309" s="373"/>
      <c r="EJ309" s="373"/>
      <c r="EK309" s="373"/>
      <c r="EL309" s="368"/>
      <c r="EM309" s="373"/>
      <c r="EN309" s="373"/>
      <c r="ES309" s="376" t="str">
        <f t="shared" si="131"/>
        <v/>
      </c>
      <c r="ET309" s="377" t="str">
        <f t="shared" si="139"/>
        <v xml:space="preserve">    </v>
      </c>
      <c r="EU309" s="377" t="str">
        <f t="shared" si="140"/>
        <v/>
      </c>
      <c r="EV309" s="377" t="str">
        <f t="shared" si="141"/>
        <v xml:space="preserve">304   </v>
      </c>
      <c r="EW309" s="378" t="str">
        <f>IF($H309 = "", "",
IF(OR($H309 = Lists_and_controls!$AO$9, $H309 = Lists_and_controls!$AO$11, $H309 = Lists_and_controls!$AO$14, $H309 = Lists_and_controls!$AO$16), MAX(Day_30),
IF(OR($H309 = Lists_and_controls!$AO$6, $H309 = Lists_and_controls!$AO$8, $H309 = Lists_and_controls!$AO$10, $H309 = Lists_and_controls!$AO$12, $H309 = Lists_and_controls!$AO$13, $H309 = Lists_and_controls!$AO$15, $H309 = Lists_and_controls!$AO$17), MAX(Day_31),
IF($H309 = Lists_and_controls!$AO$7, IF(INDEX(Leap_Year_YN, MATCH($G309, Year_2, 0)) = 1, MAX(Day_Feb_LY), MAX(Day_Feb) )))))</f>
        <v/>
      </c>
      <c r="EX309" s="377" t="str">
        <f t="shared" si="142"/>
        <v xml:space="preserve">  </v>
      </c>
      <c r="EY309" s="378"/>
    </row>
    <row r="310" spans="1:155" s="321" customFormat="1" ht="14" hidden="1" x14ac:dyDescent="0.3">
      <c r="A310" s="367">
        <v>305</v>
      </c>
      <c r="B310" s="368"/>
      <c r="C310" s="368"/>
      <c r="D310" s="368"/>
      <c r="E310" s="368"/>
      <c r="F310" s="368"/>
      <c r="G310" s="368"/>
      <c r="H310" s="368"/>
      <c r="I310" s="368"/>
      <c r="J310" s="369" t="str">
        <f t="shared" si="119"/>
        <v/>
      </c>
      <c r="K310" s="370" t="str">
        <f t="shared" si="120"/>
        <v/>
      </c>
      <c r="L310" s="368"/>
      <c r="M310" s="368"/>
      <c r="N310" s="368"/>
      <c r="O310" s="368"/>
      <c r="P310" s="368"/>
      <c r="Q310" s="368"/>
      <c r="R310" s="368"/>
      <c r="S310" s="371" t="str">
        <f t="shared" si="132"/>
        <v/>
      </c>
      <c r="T310" s="368"/>
      <c r="U310" s="368"/>
      <c r="V310" s="372"/>
      <c r="W310" s="372"/>
      <c r="X310" s="368"/>
      <c r="Y310" s="372"/>
      <c r="Z310" s="368"/>
      <c r="AA310" s="368"/>
      <c r="AB310" s="368"/>
      <c r="AC310" s="368"/>
      <c r="AD310" s="368"/>
      <c r="AE310" s="368"/>
      <c r="AF310" s="368"/>
      <c r="AG310" s="368"/>
      <c r="AH310" s="368"/>
      <c r="AI310" s="368"/>
      <c r="AJ310" s="368"/>
      <c r="AK310" s="373"/>
      <c r="AL310" s="368"/>
      <c r="AM310" s="373"/>
      <c r="AN310" s="373"/>
      <c r="AO310" s="373"/>
      <c r="AP310" s="373"/>
      <c r="AQ310" s="373"/>
      <c r="AR310" s="373"/>
      <c r="AS310" s="373"/>
      <c r="AT310" s="373"/>
      <c r="AU310" s="373"/>
      <c r="AV310" s="373"/>
      <c r="AW310" s="373"/>
      <c r="AX310" s="373"/>
      <c r="AY310" s="373"/>
      <c r="AZ310" s="373"/>
      <c r="BA310" s="373"/>
      <c r="BB310" s="373"/>
      <c r="BC310" s="374">
        <f t="shared" si="133"/>
        <v>0</v>
      </c>
      <c r="BD310" s="373"/>
      <c r="BE310" s="373"/>
      <c r="BF310" s="373"/>
      <c r="BG310" s="373"/>
      <c r="BH310" s="373"/>
      <c r="BI310" s="373"/>
      <c r="BJ310" s="373"/>
      <c r="BK310" s="373"/>
      <c r="BL310" s="373"/>
      <c r="BM310" s="373"/>
      <c r="BN310" s="373"/>
      <c r="BO310" s="373"/>
      <c r="BP310" s="373"/>
      <c r="BQ310" s="373"/>
      <c r="BR310" s="373"/>
      <c r="BS310" s="374">
        <f t="shared" si="121"/>
        <v>0</v>
      </c>
      <c r="BT310" s="374">
        <f t="shared" si="146"/>
        <v>0</v>
      </c>
      <c r="BU310" s="374">
        <f t="shared" si="146"/>
        <v>0</v>
      </c>
      <c r="BV310" s="374">
        <f t="shared" si="145"/>
        <v>0</v>
      </c>
      <c r="BW310" s="374">
        <f t="shared" si="145"/>
        <v>0</v>
      </c>
      <c r="BX310" s="374">
        <f t="shared" si="145"/>
        <v>0</v>
      </c>
      <c r="BY310" s="374">
        <f t="shared" si="145"/>
        <v>0</v>
      </c>
      <c r="BZ310" s="374">
        <f t="shared" si="145"/>
        <v>0</v>
      </c>
      <c r="CA310" s="374">
        <f t="shared" si="145"/>
        <v>0</v>
      </c>
      <c r="CB310" s="374">
        <f t="shared" si="145"/>
        <v>0</v>
      </c>
      <c r="CC310" s="374">
        <f t="shared" si="145"/>
        <v>0</v>
      </c>
      <c r="CD310" s="374">
        <f t="shared" si="145"/>
        <v>0</v>
      </c>
      <c r="CE310" s="374">
        <f t="shared" si="147"/>
        <v>0</v>
      </c>
      <c r="CF310" s="374">
        <f t="shared" si="147"/>
        <v>0</v>
      </c>
      <c r="CG310" s="374">
        <f t="shared" si="147"/>
        <v>0</v>
      </c>
      <c r="CH310" s="374">
        <f t="shared" si="147"/>
        <v>0</v>
      </c>
      <c r="CI310" s="374">
        <f t="shared" si="147"/>
        <v>0</v>
      </c>
      <c r="CJ310" s="368"/>
      <c r="CK310" s="368"/>
      <c r="CL310" s="373"/>
      <c r="CM310" s="375"/>
      <c r="CN310" s="371" t="s">
        <v>176</v>
      </c>
      <c r="CO310" s="373"/>
      <c r="CP310" s="373"/>
      <c r="CQ310" s="374">
        <f t="shared" si="122"/>
        <v>0</v>
      </c>
      <c r="CR310" s="373"/>
      <c r="CS310" s="373"/>
      <c r="CT310" s="374">
        <f t="shared" si="123"/>
        <v>0</v>
      </c>
      <c r="CU310" s="375"/>
      <c r="CV310" s="368"/>
      <c r="CW310" s="368"/>
      <c r="CX310" s="368"/>
      <c r="CY310" s="368"/>
      <c r="CZ310" s="368"/>
      <c r="DA310" s="368"/>
      <c r="DB310" s="368"/>
      <c r="DC310" s="368"/>
      <c r="DD310" s="368"/>
      <c r="DE310" s="368"/>
      <c r="DF310" s="368"/>
      <c r="DG310" s="375"/>
      <c r="DH310" s="371" t="s">
        <v>176</v>
      </c>
      <c r="DI310" s="373"/>
      <c r="DJ310" s="373"/>
      <c r="DK310" s="374">
        <f t="shared" si="143"/>
        <v>0</v>
      </c>
      <c r="DL310" s="373"/>
      <c r="DM310" s="373"/>
      <c r="DN310" s="374">
        <f t="shared" si="124"/>
        <v>0</v>
      </c>
      <c r="DO310" s="368"/>
      <c r="DP310" s="371" t="str">
        <f t="shared" si="134"/>
        <v/>
      </c>
      <c r="DQ310" s="374">
        <f t="shared" si="135"/>
        <v>0</v>
      </c>
      <c r="DR310" s="374">
        <f t="shared" si="125"/>
        <v>0</v>
      </c>
      <c r="DS310" s="374">
        <f t="shared" si="126"/>
        <v>0</v>
      </c>
      <c r="DT310" s="374">
        <f t="shared" si="136"/>
        <v>0</v>
      </c>
      <c r="DU310" s="374">
        <f t="shared" si="137"/>
        <v>0</v>
      </c>
      <c r="DV310" s="374">
        <f>Deduct_dependent * COUNTIFS(Part_8!$A:$A, $EV310)</f>
        <v>0</v>
      </c>
      <c r="DW310" s="374">
        <f t="shared" si="127"/>
        <v>0</v>
      </c>
      <c r="DX310" s="374">
        <f t="shared" si="128"/>
        <v>0</v>
      </c>
      <c r="DY310" s="374">
        <f t="shared" si="129"/>
        <v>0</v>
      </c>
      <c r="DZ310" s="374">
        <f t="shared" si="130"/>
        <v>0</v>
      </c>
      <c r="EA310" s="373"/>
      <c r="EB310" s="373"/>
      <c r="EC310" s="373"/>
      <c r="ED310" s="374" t="str">
        <f t="shared" si="138"/>
        <v/>
      </c>
      <c r="EE310" s="374"/>
      <c r="EF310" s="374" t="str">
        <f>IF(AND($AN310 = "", $AO310 = "", $AP310 = "", $AQ310 = "", $AR310 = "", $AS310 = "", $AT310 = "", $AU310 = "", $AV310 = "", $AW310 = "", $AX310 = "", $AY310 = "", $AZ310 = "", $BA310 = "", $BB310 = "",
$BD310= "", $BE310 = "", $BF310 = "", $BG310 = "", $BH310 = "", $BI310 = "", $BJ310 = "", $BK310 = "", $BL310 = "", $BM310 = "", $BN310 = "", $BO310 = "", $BP310 = "", $BQ310 = "", $BR310 = ""), "",
IF($DZ310 &lt;= Claim_for_Reimbursement_CAT!$F$24, Claim_for_Reimbursement_CAT!$H$24,
IF(AND($DZ310 &gt;= Claim_for_Reimbursement_CAT!$D$25, $DZ310 &lt;= Claim_for_Reimbursement_CAT!$F$25), Claim_for_Reimbursement_CAT!$H$25,
IF(AND($DZ310 &gt;= Claim_for_Reimbursement_CAT!$D$26, $DZ310 &lt;= Claim_for_Reimbursement_CAT!$F$26), Claim_for_Reimbursement_CAT!$H$26,
IF(AND($DZ310 &gt;= Claim_for_Reimbursement_CAT!$D$27, $DZ310 &lt;= Claim_for_Reimbursement_CAT!$F$27), Claim_for_Reimbursement_CAT!$H$27,
IF(AND($DZ310 &gt;= Claim_for_Reimbursement_CAT!$D$28, $DZ310 &lt;= Claim_for_Reimbursement_CAT!$F$28), Claim_for_Reimbursement_CAT!$H$28,
IF(AND($DZ310 &gt;= Claim_for_Reimbursement_CAT!$D$29, $DZ310 &lt;= Claim_for_Reimbursement_CAT!$F$29), Claim_for_Reimbursement_CAT!$H$29,
IF(AND($DZ310 &gt;= Claim_for_Reimbursement_CAT!$D$30, $DZ310 &lt;= Claim_for_Reimbursement_CAT!$F$30), Claim_for_Reimbursement_CAT!$H$30,
IF(AND($DZ310 &gt;= Claim_for_Reimbursement_CAT!$D$31, $DZ310 &lt;= Claim_for_Reimbursement_CAT!$F$31), Claim_for_Reimbursement_CAT!$H$31,
IF(AND($DZ310 &gt;= Claim_for_Reimbursement_CAT!$D$32, $DZ310 &lt;= Claim_for_Reimbursement_CAT!$F$32), Claim_for_Reimbursement_CAT!$H$32,
IF(AND($DZ310 &gt;= Claim_for_Reimbursement_CAT!$D$33, $DZ310 &lt;= Claim_for_Reimbursement_CAT!$F$33), Claim_for_Reimbursement_CAT!$H$33,
IF(AND($DZ310 &gt;= Claim_for_Reimbursement_CAT!$D$34, $DZ310 &lt;= Claim_for_Reimbursement_CAT!$F$34), Claim_for_Reimbursement_CAT!$H$34, Claim_for_Reimbursement_CAT!$H$35))))))))))))</f>
        <v/>
      </c>
      <c r="EG310" s="373"/>
      <c r="EH310" s="373"/>
      <c r="EI310" s="373"/>
      <c r="EJ310" s="373"/>
      <c r="EK310" s="373"/>
      <c r="EL310" s="368"/>
      <c r="EM310" s="373"/>
      <c r="EN310" s="373"/>
      <c r="ES310" s="376" t="str">
        <f t="shared" si="131"/>
        <v/>
      </c>
      <c r="ET310" s="377" t="str">
        <f t="shared" si="139"/>
        <v xml:space="preserve">    </v>
      </c>
      <c r="EU310" s="377" t="str">
        <f t="shared" si="140"/>
        <v/>
      </c>
      <c r="EV310" s="377" t="str">
        <f t="shared" si="141"/>
        <v xml:space="preserve">305   </v>
      </c>
      <c r="EW310" s="378" t="str">
        <f>IF($H310 = "", "",
IF(OR($H310 = Lists_and_controls!$AO$9, $H310 = Lists_and_controls!$AO$11, $H310 = Lists_and_controls!$AO$14, $H310 = Lists_and_controls!$AO$16), MAX(Day_30),
IF(OR($H310 = Lists_and_controls!$AO$6, $H310 = Lists_and_controls!$AO$8, $H310 = Lists_and_controls!$AO$10, $H310 = Lists_and_controls!$AO$12, $H310 = Lists_and_controls!$AO$13, $H310 = Lists_and_controls!$AO$15, $H310 = Lists_and_controls!$AO$17), MAX(Day_31),
IF($H310 = Lists_and_controls!$AO$7, IF(INDEX(Leap_Year_YN, MATCH($G310, Year_2, 0)) = 1, MAX(Day_Feb_LY), MAX(Day_Feb) )))))</f>
        <v/>
      </c>
      <c r="EX310" s="377" t="str">
        <f t="shared" si="142"/>
        <v xml:space="preserve">  </v>
      </c>
      <c r="EY310" s="378"/>
    </row>
    <row r="311" spans="1:155" s="321" customFormat="1" ht="14" hidden="1" x14ac:dyDescent="0.3">
      <c r="A311" s="367">
        <v>306</v>
      </c>
      <c r="B311" s="368"/>
      <c r="C311" s="368"/>
      <c r="D311" s="368"/>
      <c r="E311" s="368"/>
      <c r="F311" s="368"/>
      <c r="G311" s="368"/>
      <c r="H311" s="368"/>
      <c r="I311" s="368"/>
      <c r="J311" s="369" t="str">
        <f t="shared" si="119"/>
        <v/>
      </c>
      <c r="K311" s="370" t="str">
        <f t="shared" si="120"/>
        <v/>
      </c>
      <c r="L311" s="368"/>
      <c r="M311" s="368"/>
      <c r="N311" s="368"/>
      <c r="O311" s="368"/>
      <c r="P311" s="368"/>
      <c r="Q311" s="368"/>
      <c r="R311" s="368"/>
      <c r="S311" s="371" t="str">
        <f t="shared" si="132"/>
        <v/>
      </c>
      <c r="T311" s="368"/>
      <c r="U311" s="368"/>
      <c r="V311" s="372"/>
      <c r="W311" s="372"/>
      <c r="X311" s="368"/>
      <c r="Y311" s="372"/>
      <c r="Z311" s="368"/>
      <c r="AA311" s="368"/>
      <c r="AB311" s="368"/>
      <c r="AC311" s="368"/>
      <c r="AD311" s="368"/>
      <c r="AE311" s="368"/>
      <c r="AF311" s="368"/>
      <c r="AG311" s="368"/>
      <c r="AH311" s="368"/>
      <c r="AI311" s="368"/>
      <c r="AJ311" s="368"/>
      <c r="AK311" s="373"/>
      <c r="AL311" s="368"/>
      <c r="AM311" s="373"/>
      <c r="AN311" s="373"/>
      <c r="AO311" s="373"/>
      <c r="AP311" s="373"/>
      <c r="AQ311" s="373"/>
      <c r="AR311" s="373"/>
      <c r="AS311" s="373"/>
      <c r="AT311" s="373"/>
      <c r="AU311" s="373"/>
      <c r="AV311" s="373"/>
      <c r="AW311" s="373"/>
      <c r="AX311" s="373"/>
      <c r="AY311" s="373"/>
      <c r="AZ311" s="373"/>
      <c r="BA311" s="373"/>
      <c r="BB311" s="373"/>
      <c r="BC311" s="374">
        <f t="shared" si="133"/>
        <v>0</v>
      </c>
      <c r="BD311" s="373"/>
      <c r="BE311" s="373"/>
      <c r="BF311" s="373"/>
      <c r="BG311" s="373"/>
      <c r="BH311" s="373"/>
      <c r="BI311" s="373"/>
      <c r="BJ311" s="373"/>
      <c r="BK311" s="373"/>
      <c r="BL311" s="373"/>
      <c r="BM311" s="373"/>
      <c r="BN311" s="373"/>
      <c r="BO311" s="373"/>
      <c r="BP311" s="373"/>
      <c r="BQ311" s="373"/>
      <c r="BR311" s="373"/>
      <c r="BS311" s="374">
        <f t="shared" si="121"/>
        <v>0</v>
      </c>
      <c r="BT311" s="374">
        <f t="shared" si="146"/>
        <v>0</v>
      </c>
      <c r="BU311" s="374">
        <f t="shared" si="146"/>
        <v>0</v>
      </c>
      <c r="BV311" s="374">
        <f t="shared" si="145"/>
        <v>0</v>
      </c>
      <c r="BW311" s="374">
        <f t="shared" si="145"/>
        <v>0</v>
      </c>
      <c r="BX311" s="374">
        <f t="shared" si="145"/>
        <v>0</v>
      </c>
      <c r="BY311" s="374">
        <f t="shared" si="145"/>
        <v>0</v>
      </c>
      <c r="BZ311" s="374">
        <f t="shared" si="145"/>
        <v>0</v>
      </c>
      <c r="CA311" s="374">
        <f t="shared" si="145"/>
        <v>0</v>
      </c>
      <c r="CB311" s="374">
        <f t="shared" si="145"/>
        <v>0</v>
      </c>
      <c r="CC311" s="374">
        <f t="shared" si="145"/>
        <v>0</v>
      </c>
      <c r="CD311" s="374">
        <f t="shared" si="145"/>
        <v>0</v>
      </c>
      <c r="CE311" s="374">
        <f t="shared" si="147"/>
        <v>0</v>
      </c>
      <c r="CF311" s="374">
        <f t="shared" si="147"/>
        <v>0</v>
      </c>
      <c r="CG311" s="374">
        <f t="shared" si="147"/>
        <v>0</v>
      </c>
      <c r="CH311" s="374">
        <f t="shared" si="147"/>
        <v>0</v>
      </c>
      <c r="CI311" s="374">
        <f t="shared" si="147"/>
        <v>0</v>
      </c>
      <c r="CJ311" s="368"/>
      <c r="CK311" s="368"/>
      <c r="CL311" s="373"/>
      <c r="CM311" s="375"/>
      <c r="CN311" s="371" t="s">
        <v>176</v>
      </c>
      <c r="CO311" s="373"/>
      <c r="CP311" s="373"/>
      <c r="CQ311" s="374">
        <f t="shared" si="122"/>
        <v>0</v>
      </c>
      <c r="CR311" s="373"/>
      <c r="CS311" s="373"/>
      <c r="CT311" s="374">
        <f t="shared" si="123"/>
        <v>0</v>
      </c>
      <c r="CU311" s="375"/>
      <c r="CV311" s="368"/>
      <c r="CW311" s="368"/>
      <c r="CX311" s="368"/>
      <c r="CY311" s="368"/>
      <c r="CZ311" s="368"/>
      <c r="DA311" s="368"/>
      <c r="DB311" s="368"/>
      <c r="DC311" s="368"/>
      <c r="DD311" s="368"/>
      <c r="DE311" s="368"/>
      <c r="DF311" s="368"/>
      <c r="DG311" s="375"/>
      <c r="DH311" s="371" t="s">
        <v>176</v>
      </c>
      <c r="DI311" s="373"/>
      <c r="DJ311" s="373"/>
      <c r="DK311" s="374">
        <f t="shared" si="143"/>
        <v>0</v>
      </c>
      <c r="DL311" s="373"/>
      <c r="DM311" s="373"/>
      <c r="DN311" s="374">
        <f t="shared" si="124"/>
        <v>0</v>
      </c>
      <c r="DO311" s="368"/>
      <c r="DP311" s="371" t="str">
        <f t="shared" si="134"/>
        <v/>
      </c>
      <c r="DQ311" s="374">
        <f t="shared" si="135"/>
        <v>0</v>
      </c>
      <c r="DR311" s="374">
        <f t="shared" si="125"/>
        <v>0</v>
      </c>
      <c r="DS311" s="374">
        <f t="shared" si="126"/>
        <v>0</v>
      </c>
      <c r="DT311" s="374">
        <f t="shared" si="136"/>
        <v>0</v>
      </c>
      <c r="DU311" s="374">
        <f t="shared" si="137"/>
        <v>0</v>
      </c>
      <c r="DV311" s="374">
        <f>Deduct_dependent * COUNTIFS(Part_8!$A:$A, $EV311)</f>
        <v>0</v>
      </c>
      <c r="DW311" s="374">
        <f t="shared" si="127"/>
        <v>0</v>
      </c>
      <c r="DX311" s="374">
        <f t="shared" si="128"/>
        <v>0</v>
      </c>
      <c r="DY311" s="374">
        <f t="shared" si="129"/>
        <v>0</v>
      </c>
      <c r="DZ311" s="374">
        <f t="shared" si="130"/>
        <v>0</v>
      </c>
      <c r="EA311" s="373"/>
      <c r="EB311" s="373"/>
      <c r="EC311" s="373"/>
      <c r="ED311" s="374" t="str">
        <f t="shared" si="138"/>
        <v/>
      </c>
      <c r="EE311" s="374"/>
      <c r="EF311" s="374" t="str">
        <f>IF(AND($AN311 = "", $AO311 = "", $AP311 = "", $AQ311 = "", $AR311 = "", $AS311 = "", $AT311 = "", $AU311 = "", $AV311 = "", $AW311 = "", $AX311 = "", $AY311 = "", $AZ311 = "", $BA311 = "", $BB311 = "",
$BD311= "", $BE311 = "", $BF311 = "", $BG311 = "", $BH311 = "", $BI311 = "", $BJ311 = "", $BK311 = "", $BL311 = "", $BM311 = "", $BN311 = "", $BO311 = "", $BP311 = "", $BQ311 = "", $BR311 = ""), "",
IF($DZ311 &lt;= Claim_for_Reimbursement_CAT!$F$24, Claim_for_Reimbursement_CAT!$H$24,
IF(AND($DZ311 &gt;= Claim_for_Reimbursement_CAT!$D$25, $DZ311 &lt;= Claim_for_Reimbursement_CAT!$F$25), Claim_for_Reimbursement_CAT!$H$25,
IF(AND($DZ311 &gt;= Claim_for_Reimbursement_CAT!$D$26, $DZ311 &lt;= Claim_for_Reimbursement_CAT!$F$26), Claim_for_Reimbursement_CAT!$H$26,
IF(AND($DZ311 &gt;= Claim_for_Reimbursement_CAT!$D$27, $DZ311 &lt;= Claim_for_Reimbursement_CAT!$F$27), Claim_for_Reimbursement_CAT!$H$27,
IF(AND($DZ311 &gt;= Claim_for_Reimbursement_CAT!$D$28, $DZ311 &lt;= Claim_for_Reimbursement_CAT!$F$28), Claim_for_Reimbursement_CAT!$H$28,
IF(AND($DZ311 &gt;= Claim_for_Reimbursement_CAT!$D$29, $DZ311 &lt;= Claim_for_Reimbursement_CAT!$F$29), Claim_for_Reimbursement_CAT!$H$29,
IF(AND($DZ311 &gt;= Claim_for_Reimbursement_CAT!$D$30, $DZ311 &lt;= Claim_for_Reimbursement_CAT!$F$30), Claim_for_Reimbursement_CAT!$H$30,
IF(AND($DZ311 &gt;= Claim_for_Reimbursement_CAT!$D$31, $DZ311 &lt;= Claim_for_Reimbursement_CAT!$F$31), Claim_for_Reimbursement_CAT!$H$31,
IF(AND($DZ311 &gt;= Claim_for_Reimbursement_CAT!$D$32, $DZ311 &lt;= Claim_for_Reimbursement_CAT!$F$32), Claim_for_Reimbursement_CAT!$H$32,
IF(AND($DZ311 &gt;= Claim_for_Reimbursement_CAT!$D$33, $DZ311 &lt;= Claim_for_Reimbursement_CAT!$F$33), Claim_for_Reimbursement_CAT!$H$33,
IF(AND($DZ311 &gt;= Claim_for_Reimbursement_CAT!$D$34, $DZ311 &lt;= Claim_for_Reimbursement_CAT!$F$34), Claim_for_Reimbursement_CAT!$H$34, Claim_for_Reimbursement_CAT!$H$35))))))))))))</f>
        <v/>
      </c>
      <c r="EG311" s="373"/>
      <c r="EH311" s="373"/>
      <c r="EI311" s="373"/>
      <c r="EJ311" s="373"/>
      <c r="EK311" s="373"/>
      <c r="EL311" s="368"/>
      <c r="EM311" s="373"/>
      <c r="EN311" s="373"/>
      <c r="ES311" s="376" t="str">
        <f t="shared" si="131"/>
        <v/>
      </c>
      <c r="ET311" s="377" t="str">
        <f t="shared" si="139"/>
        <v xml:space="preserve">    </v>
      </c>
      <c r="EU311" s="377" t="str">
        <f t="shared" si="140"/>
        <v/>
      </c>
      <c r="EV311" s="377" t="str">
        <f t="shared" si="141"/>
        <v xml:space="preserve">306   </v>
      </c>
      <c r="EW311" s="378" t="str">
        <f>IF($H311 = "", "",
IF(OR($H311 = Lists_and_controls!$AO$9, $H311 = Lists_and_controls!$AO$11, $H311 = Lists_and_controls!$AO$14, $H311 = Lists_and_controls!$AO$16), MAX(Day_30),
IF(OR($H311 = Lists_and_controls!$AO$6, $H311 = Lists_and_controls!$AO$8, $H311 = Lists_and_controls!$AO$10, $H311 = Lists_and_controls!$AO$12, $H311 = Lists_and_controls!$AO$13, $H311 = Lists_and_controls!$AO$15, $H311 = Lists_and_controls!$AO$17), MAX(Day_31),
IF($H311 = Lists_and_controls!$AO$7, IF(INDEX(Leap_Year_YN, MATCH($G311, Year_2, 0)) = 1, MAX(Day_Feb_LY), MAX(Day_Feb) )))))</f>
        <v/>
      </c>
      <c r="EX311" s="377" t="str">
        <f t="shared" si="142"/>
        <v xml:space="preserve">  </v>
      </c>
      <c r="EY311" s="378"/>
    </row>
    <row r="312" spans="1:155" s="321" customFormat="1" ht="14" hidden="1" x14ac:dyDescent="0.3">
      <c r="A312" s="367">
        <v>307</v>
      </c>
      <c r="B312" s="368"/>
      <c r="C312" s="368"/>
      <c r="D312" s="368"/>
      <c r="E312" s="368"/>
      <c r="F312" s="368"/>
      <c r="G312" s="368"/>
      <c r="H312" s="368"/>
      <c r="I312" s="368"/>
      <c r="J312" s="369" t="str">
        <f t="shared" si="119"/>
        <v/>
      </c>
      <c r="K312" s="370" t="str">
        <f t="shared" si="120"/>
        <v/>
      </c>
      <c r="L312" s="368"/>
      <c r="M312" s="368"/>
      <c r="N312" s="368"/>
      <c r="O312" s="368"/>
      <c r="P312" s="368"/>
      <c r="Q312" s="368"/>
      <c r="R312" s="368"/>
      <c r="S312" s="371" t="str">
        <f t="shared" si="132"/>
        <v/>
      </c>
      <c r="T312" s="368"/>
      <c r="U312" s="368"/>
      <c r="V312" s="372"/>
      <c r="W312" s="372"/>
      <c r="X312" s="368"/>
      <c r="Y312" s="372"/>
      <c r="Z312" s="368"/>
      <c r="AA312" s="368"/>
      <c r="AB312" s="368"/>
      <c r="AC312" s="368"/>
      <c r="AD312" s="368"/>
      <c r="AE312" s="368"/>
      <c r="AF312" s="368"/>
      <c r="AG312" s="368"/>
      <c r="AH312" s="368"/>
      <c r="AI312" s="368"/>
      <c r="AJ312" s="368"/>
      <c r="AK312" s="373"/>
      <c r="AL312" s="368"/>
      <c r="AM312" s="373"/>
      <c r="AN312" s="373"/>
      <c r="AO312" s="373"/>
      <c r="AP312" s="373"/>
      <c r="AQ312" s="373"/>
      <c r="AR312" s="373"/>
      <c r="AS312" s="373"/>
      <c r="AT312" s="373"/>
      <c r="AU312" s="373"/>
      <c r="AV312" s="373"/>
      <c r="AW312" s="373"/>
      <c r="AX312" s="373"/>
      <c r="AY312" s="373"/>
      <c r="AZ312" s="373"/>
      <c r="BA312" s="373"/>
      <c r="BB312" s="373"/>
      <c r="BC312" s="374">
        <f t="shared" si="133"/>
        <v>0</v>
      </c>
      <c r="BD312" s="373"/>
      <c r="BE312" s="373"/>
      <c r="BF312" s="373"/>
      <c r="BG312" s="373"/>
      <c r="BH312" s="373"/>
      <c r="BI312" s="373"/>
      <c r="BJ312" s="373"/>
      <c r="BK312" s="373"/>
      <c r="BL312" s="373"/>
      <c r="BM312" s="373"/>
      <c r="BN312" s="373"/>
      <c r="BO312" s="373"/>
      <c r="BP312" s="373"/>
      <c r="BQ312" s="373"/>
      <c r="BR312" s="373"/>
      <c r="BS312" s="374">
        <f t="shared" si="121"/>
        <v>0</v>
      </c>
      <c r="BT312" s="374">
        <f t="shared" si="146"/>
        <v>0</v>
      </c>
      <c r="BU312" s="374">
        <f t="shared" si="146"/>
        <v>0</v>
      </c>
      <c r="BV312" s="374">
        <f t="shared" si="145"/>
        <v>0</v>
      </c>
      <c r="BW312" s="374">
        <f t="shared" si="145"/>
        <v>0</v>
      </c>
      <c r="BX312" s="374">
        <f t="shared" si="145"/>
        <v>0</v>
      </c>
      <c r="BY312" s="374">
        <f t="shared" si="145"/>
        <v>0</v>
      </c>
      <c r="BZ312" s="374">
        <f t="shared" si="145"/>
        <v>0</v>
      </c>
      <c r="CA312" s="374">
        <f t="shared" si="145"/>
        <v>0</v>
      </c>
      <c r="CB312" s="374">
        <f t="shared" si="145"/>
        <v>0</v>
      </c>
      <c r="CC312" s="374">
        <f t="shared" si="145"/>
        <v>0</v>
      </c>
      <c r="CD312" s="374">
        <f t="shared" si="145"/>
        <v>0</v>
      </c>
      <c r="CE312" s="374">
        <f t="shared" si="147"/>
        <v>0</v>
      </c>
      <c r="CF312" s="374">
        <f t="shared" si="147"/>
        <v>0</v>
      </c>
      <c r="CG312" s="374">
        <f t="shared" si="147"/>
        <v>0</v>
      </c>
      <c r="CH312" s="374">
        <f t="shared" si="147"/>
        <v>0</v>
      </c>
      <c r="CI312" s="374">
        <f t="shared" si="147"/>
        <v>0</v>
      </c>
      <c r="CJ312" s="368"/>
      <c r="CK312" s="368"/>
      <c r="CL312" s="373"/>
      <c r="CM312" s="375"/>
      <c r="CN312" s="371" t="s">
        <v>176</v>
      </c>
      <c r="CO312" s="373"/>
      <c r="CP312" s="373"/>
      <c r="CQ312" s="374">
        <f t="shared" si="122"/>
        <v>0</v>
      </c>
      <c r="CR312" s="373"/>
      <c r="CS312" s="373"/>
      <c r="CT312" s="374">
        <f t="shared" si="123"/>
        <v>0</v>
      </c>
      <c r="CU312" s="375"/>
      <c r="CV312" s="368"/>
      <c r="CW312" s="368"/>
      <c r="CX312" s="368"/>
      <c r="CY312" s="368"/>
      <c r="CZ312" s="368"/>
      <c r="DA312" s="368"/>
      <c r="DB312" s="368"/>
      <c r="DC312" s="368"/>
      <c r="DD312" s="368"/>
      <c r="DE312" s="368"/>
      <c r="DF312" s="368"/>
      <c r="DG312" s="375"/>
      <c r="DH312" s="371" t="s">
        <v>176</v>
      </c>
      <c r="DI312" s="373"/>
      <c r="DJ312" s="373"/>
      <c r="DK312" s="374">
        <f t="shared" si="143"/>
        <v>0</v>
      </c>
      <c r="DL312" s="373"/>
      <c r="DM312" s="373"/>
      <c r="DN312" s="374">
        <f t="shared" si="124"/>
        <v>0</v>
      </c>
      <c r="DO312" s="368"/>
      <c r="DP312" s="371" t="str">
        <f t="shared" si="134"/>
        <v/>
      </c>
      <c r="DQ312" s="374">
        <f t="shared" si="135"/>
        <v>0</v>
      </c>
      <c r="DR312" s="374">
        <f t="shared" si="125"/>
        <v>0</v>
      </c>
      <c r="DS312" s="374">
        <f t="shared" si="126"/>
        <v>0</v>
      </c>
      <c r="DT312" s="374">
        <f t="shared" si="136"/>
        <v>0</v>
      </c>
      <c r="DU312" s="374">
        <f t="shared" si="137"/>
        <v>0</v>
      </c>
      <c r="DV312" s="374">
        <f>Deduct_dependent * COUNTIFS(Part_8!$A:$A, $EV312)</f>
        <v>0</v>
      </c>
      <c r="DW312" s="374">
        <f t="shared" si="127"/>
        <v>0</v>
      </c>
      <c r="DX312" s="374">
        <f t="shared" si="128"/>
        <v>0</v>
      </c>
      <c r="DY312" s="374">
        <f t="shared" si="129"/>
        <v>0</v>
      </c>
      <c r="DZ312" s="374">
        <f t="shared" si="130"/>
        <v>0</v>
      </c>
      <c r="EA312" s="373"/>
      <c r="EB312" s="373"/>
      <c r="EC312" s="373"/>
      <c r="ED312" s="374" t="str">
        <f t="shared" si="138"/>
        <v/>
      </c>
      <c r="EE312" s="374"/>
      <c r="EF312" s="374" t="str">
        <f>IF(AND($AN312 = "", $AO312 = "", $AP312 = "", $AQ312 = "", $AR312 = "", $AS312 = "", $AT312 = "", $AU312 = "", $AV312 = "", $AW312 = "", $AX312 = "", $AY312 = "", $AZ312 = "", $BA312 = "", $BB312 = "",
$BD312= "", $BE312 = "", $BF312 = "", $BG312 = "", $BH312 = "", $BI312 = "", $BJ312 = "", $BK312 = "", $BL312 = "", $BM312 = "", $BN312 = "", $BO312 = "", $BP312 = "", $BQ312 = "", $BR312 = ""), "",
IF($DZ312 &lt;= Claim_for_Reimbursement_CAT!$F$24, Claim_for_Reimbursement_CAT!$H$24,
IF(AND($DZ312 &gt;= Claim_for_Reimbursement_CAT!$D$25, $DZ312 &lt;= Claim_for_Reimbursement_CAT!$F$25), Claim_for_Reimbursement_CAT!$H$25,
IF(AND($DZ312 &gt;= Claim_for_Reimbursement_CAT!$D$26, $DZ312 &lt;= Claim_for_Reimbursement_CAT!$F$26), Claim_for_Reimbursement_CAT!$H$26,
IF(AND($DZ312 &gt;= Claim_for_Reimbursement_CAT!$D$27, $DZ312 &lt;= Claim_for_Reimbursement_CAT!$F$27), Claim_for_Reimbursement_CAT!$H$27,
IF(AND($DZ312 &gt;= Claim_for_Reimbursement_CAT!$D$28, $DZ312 &lt;= Claim_for_Reimbursement_CAT!$F$28), Claim_for_Reimbursement_CAT!$H$28,
IF(AND($DZ312 &gt;= Claim_for_Reimbursement_CAT!$D$29, $DZ312 &lt;= Claim_for_Reimbursement_CAT!$F$29), Claim_for_Reimbursement_CAT!$H$29,
IF(AND($DZ312 &gt;= Claim_for_Reimbursement_CAT!$D$30, $DZ312 &lt;= Claim_for_Reimbursement_CAT!$F$30), Claim_for_Reimbursement_CAT!$H$30,
IF(AND($DZ312 &gt;= Claim_for_Reimbursement_CAT!$D$31, $DZ312 &lt;= Claim_for_Reimbursement_CAT!$F$31), Claim_for_Reimbursement_CAT!$H$31,
IF(AND($DZ312 &gt;= Claim_for_Reimbursement_CAT!$D$32, $DZ312 &lt;= Claim_for_Reimbursement_CAT!$F$32), Claim_for_Reimbursement_CAT!$H$32,
IF(AND($DZ312 &gt;= Claim_for_Reimbursement_CAT!$D$33, $DZ312 &lt;= Claim_for_Reimbursement_CAT!$F$33), Claim_for_Reimbursement_CAT!$H$33,
IF(AND($DZ312 &gt;= Claim_for_Reimbursement_CAT!$D$34, $DZ312 &lt;= Claim_for_Reimbursement_CAT!$F$34), Claim_for_Reimbursement_CAT!$H$34, Claim_for_Reimbursement_CAT!$H$35))))))))))))</f>
        <v/>
      </c>
      <c r="EG312" s="373"/>
      <c r="EH312" s="373"/>
      <c r="EI312" s="373"/>
      <c r="EJ312" s="373"/>
      <c r="EK312" s="373"/>
      <c r="EL312" s="368"/>
      <c r="EM312" s="373"/>
      <c r="EN312" s="373"/>
      <c r="ES312" s="376" t="str">
        <f t="shared" si="131"/>
        <v/>
      </c>
      <c r="ET312" s="377" t="str">
        <f t="shared" si="139"/>
        <v xml:space="preserve">    </v>
      </c>
      <c r="EU312" s="377" t="str">
        <f t="shared" si="140"/>
        <v/>
      </c>
      <c r="EV312" s="377" t="str">
        <f t="shared" si="141"/>
        <v xml:space="preserve">307   </v>
      </c>
      <c r="EW312" s="378" t="str">
        <f>IF($H312 = "", "",
IF(OR($H312 = Lists_and_controls!$AO$9, $H312 = Lists_and_controls!$AO$11, $H312 = Lists_and_controls!$AO$14, $H312 = Lists_and_controls!$AO$16), MAX(Day_30),
IF(OR($H312 = Lists_and_controls!$AO$6, $H312 = Lists_and_controls!$AO$8, $H312 = Lists_and_controls!$AO$10, $H312 = Lists_and_controls!$AO$12, $H312 = Lists_and_controls!$AO$13, $H312 = Lists_and_controls!$AO$15, $H312 = Lists_and_controls!$AO$17), MAX(Day_31),
IF($H312 = Lists_and_controls!$AO$7, IF(INDEX(Leap_Year_YN, MATCH($G312, Year_2, 0)) = 1, MAX(Day_Feb_LY), MAX(Day_Feb) )))))</f>
        <v/>
      </c>
      <c r="EX312" s="377" t="str">
        <f t="shared" si="142"/>
        <v xml:space="preserve">  </v>
      </c>
      <c r="EY312" s="378"/>
    </row>
    <row r="313" spans="1:155" s="321" customFormat="1" ht="14" hidden="1" x14ac:dyDescent="0.3">
      <c r="A313" s="367">
        <v>308</v>
      </c>
      <c r="B313" s="368"/>
      <c r="C313" s="368"/>
      <c r="D313" s="368"/>
      <c r="E313" s="368"/>
      <c r="F313" s="368"/>
      <c r="G313" s="368"/>
      <c r="H313" s="368"/>
      <c r="I313" s="368"/>
      <c r="J313" s="369" t="str">
        <f t="shared" si="119"/>
        <v/>
      </c>
      <c r="K313" s="370" t="str">
        <f t="shared" si="120"/>
        <v/>
      </c>
      <c r="L313" s="368"/>
      <c r="M313" s="368"/>
      <c r="N313" s="368"/>
      <c r="O313" s="368"/>
      <c r="P313" s="368"/>
      <c r="Q313" s="368"/>
      <c r="R313" s="368"/>
      <c r="S313" s="371" t="str">
        <f t="shared" si="132"/>
        <v/>
      </c>
      <c r="T313" s="368"/>
      <c r="U313" s="368"/>
      <c r="V313" s="372"/>
      <c r="W313" s="372"/>
      <c r="X313" s="368"/>
      <c r="Y313" s="372"/>
      <c r="Z313" s="368"/>
      <c r="AA313" s="368"/>
      <c r="AB313" s="368"/>
      <c r="AC313" s="368"/>
      <c r="AD313" s="368"/>
      <c r="AE313" s="368"/>
      <c r="AF313" s="368"/>
      <c r="AG313" s="368"/>
      <c r="AH313" s="368"/>
      <c r="AI313" s="368"/>
      <c r="AJ313" s="368"/>
      <c r="AK313" s="373"/>
      <c r="AL313" s="368"/>
      <c r="AM313" s="373"/>
      <c r="AN313" s="373"/>
      <c r="AO313" s="373"/>
      <c r="AP313" s="373"/>
      <c r="AQ313" s="373"/>
      <c r="AR313" s="373"/>
      <c r="AS313" s="373"/>
      <c r="AT313" s="373"/>
      <c r="AU313" s="373"/>
      <c r="AV313" s="373"/>
      <c r="AW313" s="373"/>
      <c r="AX313" s="373"/>
      <c r="AY313" s="373"/>
      <c r="AZ313" s="373"/>
      <c r="BA313" s="373"/>
      <c r="BB313" s="373"/>
      <c r="BC313" s="374">
        <f t="shared" si="133"/>
        <v>0</v>
      </c>
      <c r="BD313" s="373"/>
      <c r="BE313" s="373"/>
      <c r="BF313" s="373"/>
      <c r="BG313" s="373"/>
      <c r="BH313" s="373"/>
      <c r="BI313" s="373"/>
      <c r="BJ313" s="373"/>
      <c r="BK313" s="373"/>
      <c r="BL313" s="373"/>
      <c r="BM313" s="373"/>
      <c r="BN313" s="373"/>
      <c r="BO313" s="373"/>
      <c r="BP313" s="373"/>
      <c r="BQ313" s="373"/>
      <c r="BR313" s="373"/>
      <c r="BS313" s="374">
        <f t="shared" si="121"/>
        <v>0</v>
      </c>
      <c r="BT313" s="374">
        <f t="shared" si="146"/>
        <v>0</v>
      </c>
      <c r="BU313" s="374">
        <f t="shared" si="146"/>
        <v>0</v>
      </c>
      <c r="BV313" s="374">
        <f t="shared" si="145"/>
        <v>0</v>
      </c>
      <c r="BW313" s="374">
        <f t="shared" si="145"/>
        <v>0</v>
      </c>
      <c r="BX313" s="374">
        <f t="shared" si="145"/>
        <v>0</v>
      </c>
      <c r="BY313" s="374">
        <f t="shared" si="145"/>
        <v>0</v>
      </c>
      <c r="BZ313" s="374">
        <f t="shared" si="145"/>
        <v>0</v>
      </c>
      <c r="CA313" s="374">
        <f t="shared" si="145"/>
        <v>0</v>
      </c>
      <c r="CB313" s="374">
        <f t="shared" si="145"/>
        <v>0</v>
      </c>
      <c r="CC313" s="374">
        <f t="shared" si="145"/>
        <v>0</v>
      </c>
      <c r="CD313" s="374">
        <f t="shared" si="145"/>
        <v>0</v>
      </c>
      <c r="CE313" s="374">
        <f t="shared" si="147"/>
        <v>0</v>
      </c>
      <c r="CF313" s="374">
        <f t="shared" si="147"/>
        <v>0</v>
      </c>
      <c r="CG313" s="374">
        <f t="shared" si="147"/>
        <v>0</v>
      </c>
      <c r="CH313" s="374">
        <f t="shared" si="147"/>
        <v>0</v>
      </c>
      <c r="CI313" s="374">
        <f t="shared" si="147"/>
        <v>0</v>
      </c>
      <c r="CJ313" s="368"/>
      <c r="CK313" s="368"/>
      <c r="CL313" s="373"/>
      <c r="CM313" s="375"/>
      <c r="CN313" s="371" t="s">
        <v>176</v>
      </c>
      <c r="CO313" s="373"/>
      <c r="CP313" s="373"/>
      <c r="CQ313" s="374">
        <f t="shared" si="122"/>
        <v>0</v>
      </c>
      <c r="CR313" s="373"/>
      <c r="CS313" s="373"/>
      <c r="CT313" s="374">
        <f t="shared" si="123"/>
        <v>0</v>
      </c>
      <c r="CU313" s="375"/>
      <c r="CV313" s="368"/>
      <c r="CW313" s="368"/>
      <c r="CX313" s="368"/>
      <c r="CY313" s="368"/>
      <c r="CZ313" s="368"/>
      <c r="DA313" s="368"/>
      <c r="DB313" s="368"/>
      <c r="DC313" s="368"/>
      <c r="DD313" s="368"/>
      <c r="DE313" s="368"/>
      <c r="DF313" s="368"/>
      <c r="DG313" s="375"/>
      <c r="DH313" s="371" t="s">
        <v>176</v>
      </c>
      <c r="DI313" s="373"/>
      <c r="DJ313" s="373"/>
      <c r="DK313" s="374">
        <f t="shared" si="143"/>
        <v>0</v>
      </c>
      <c r="DL313" s="373"/>
      <c r="DM313" s="373"/>
      <c r="DN313" s="374">
        <f t="shared" si="124"/>
        <v>0</v>
      </c>
      <c r="DO313" s="368"/>
      <c r="DP313" s="371" t="str">
        <f t="shared" si="134"/>
        <v/>
      </c>
      <c r="DQ313" s="374">
        <f t="shared" si="135"/>
        <v>0</v>
      </c>
      <c r="DR313" s="374">
        <f t="shared" si="125"/>
        <v>0</v>
      </c>
      <c r="DS313" s="374">
        <f t="shared" si="126"/>
        <v>0</v>
      </c>
      <c r="DT313" s="374">
        <f t="shared" si="136"/>
        <v>0</v>
      </c>
      <c r="DU313" s="374">
        <f t="shared" si="137"/>
        <v>0</v>
      </c>
      <c r="DV313" s="374">
        <f>Deduct_dependent * COUNTIFS(Part_8!$A:$A, $EV313)</f>
        <v>0</v>
      </c>
      <c r="DW313" s="374">
        <f t="shared" si="127"/>
        <v>0</v>
      </c>
      <c r="DX313" s="374">
        <f t="shared" si="128"/>
        <v>0</v>
      </c>
      <c r="DY313" s="374">
        <f t="shared" si="129"/>
        <v>0</v>
      </c>
      <c r="DZ313" s="374">
        <f t="shared" si="130"/>
        <v>0</v>
      </c>
      <c r="EA313" s="373"/>
      <c r="EB313" s="373"/>
      <c r="EC313" s="373"/>
      <c r="ED313" s="374" t="str">
        <f t="shared" si="138"/>
        <v/>
      </c>
      <c r="EE313" s="374"/>
      <c r="EF313" s="374" t="str">
        <f>IF(AND($AN313 = "", $AO313 = "", $AP313 = "", $AQ313 = "", $AR313 = "", $AS313 = "", $AT313 = "", $AU313 = "", $AV313 = "", $AW313 = "", $AX313 = "", $AY313 = "", $AZ313 = "", $BA313 = "", $BB313 = "",
$BD313= "", $BE313 = "", $BF313 = "", $BG313 = "", $BH313 = "", $BI313 = "", $BJ313 = "", $BK313 = "", $BL313 = "", $BM313 = "", $BN313 = "", $BO313 = "", $BP313 = "", $BQ313 = "", $BR313 = ""), "",
IF($DZ313 &lt;= Claim_for_Reimbursement_CAT!$F$24, Claim_for_Reimbursement_CAT!$H$24,
IF(AND($DZ313 &gt;= Claim_for_Reimbursement_CAT!$D$25, $DZ313 &lt;= Claim_for_Reimbursement_CAT!$F$25), Claim_for_Reimbursement_CAT!$H$25,
IF(AND($DZ313 &gt;= Claim_for_Reimbursement_CAT!$D$26, $DZ313 &lt;= Claim_for_Reimbursement_CAT!$F$26), Claim_for_Reimbursement_CAT!$H$26,
IF(AND($DZ313 &gt;= Claim_for_Reimbursement_CAT!$D$27, $DZ313 &lt;= Claim_for_Reimbursement_CAT!$F$27), Claim_for_Reimbursement_CAT!$H$27,
IF(AND($DZ313 &gt;= Claim_for_Reimbursement_CAT!$D$28, $DZ313 &lt;= Claim_for_Reimbursement_CAT!$F$28), Claim_for_Reimbursement_CAT!$H$28,
IF(AND($DZ313 &gt;= Claim_for_Reimbursement_CAT!$D$29, $DZ313 &lt;= Claim_for_Reimbursement_CAT!$F$29), Claim_for_Reimbursement_CAT!$H$29,
IF(AND($DZ313 &gt;= Claim_for_Reimbursement_CAT!$D$30, $DZ313 &lt;= Claim_for_Reimbursement_CAT!$F$30), Claim_for_Reimbursement_CAT!$H$30,
IF(AND($DZ313 &gt;= Claim_for_Reimbursement_CAT!$D$31, $DZ313 &lt;= Claim_for_Reimbursement_CAT!$F$31), Claim_for_Reimbursement_CAT!$H$31,
IF(AND($DZ313 &gt;= Claim_for_Reimbursement_CAT!$D$32, $DZ313 &lt;= Claim_for_Reimbursement_CAT!$F$32), Claim_for_Reimbursement_CAT!$H$32,
IF(AND($DZ313 &gt;= Claim_for_Reimbursement_CAT!$D$33, $DZ313 &lt;= Claim_for_Reimbursement_CAT!$F$33), Claim_for_Reimbursement_CAT!$H$33,
IF(AND($DZ313 &gt;= Claim_for_Reimbursement_CAT!$D$34, $DZ313 &lt;= Claim_for_Reimbursement_CAT!$F$34), Claim_for_Reimbursement_CAT!$H$34, Claim_for_Reimbursement_CAT!$H$35))))))))))))</f>
        <v/>
      </c>
      <c r="EG313" s="373"/>
      <c r="EH313" s="373"/>
      <c r="EI313" s="373"/>
      <c r="EJ313" s="373"/>
      <c r="EK313" s="373"/>
      <c r="EL313" s="368"/>
      <c r="EM313" s="373"/>
      <c r="EN313" s="373"/>
      <c r="ES313" s="376" t="str">
        <f t="shared" si="131"/>
        <v/>
      </c>
      <c r="ET313" s="377" t="str">
        <f t="shared" si="139"/>
        <v xml:space="preserve">    </v>
      </c>
      <c r="EU313" s="377" t="str">
        <f t="shared" si="140"/>
        <v/>
      </c>
      <c r="EV313" s="377" t="str">
        <f t="shared" si="141"/>
        <v xml:space="preserve">308   </v>
      </c>
      <c r="EW313" s="378" t="str">
        <f>IF($H313 = "", "",
IF(OR($H313 = Lists_and_controls!$AO$9, $H313 = Lists_and_controls!$AO$11, $H313 = Lists_and_controls!$AO$14, $H313 = Lists_and_controls!$AO$16), MAX(Day_30),
IF(OR($H313 = Lists_and_controls!$AO$6, $H313 = Lists_and_controls!$AO$8, $H313 = Lists_and_controls!$AO$10, $H313 = Lists_and_controls!$AO$12, $H313 = Lists_and_controls!$AO$13, $H313 = Lists_and_controls!$AO$15, $H313 = Lists_and_controls!$AO$17), MAX(Day_31),
IF($H313 = Lists_and_controls!$AO$7, IF(INDEX(Leap_Year_YN, MATCH($G313, Year_2, 0)) = 1, MAX(Day_Feb_LY), MAX(Day_Feb) )))))</f>
        <v/>
      </c>
      <c r="EX313" s="377" t="str">
        <f t="shared" si="142"/>
        <v xml:space="preserve">  </v>
      </c>
      <c r="EY313" s="378"/>
    </row>
    <row r="314" spans="1:155" s="321" customFormat="1" ht="14" hidden="1" x14ac:dyDescent="0.3">
      <c r="A314" s="367">
        <v>309</v>
      </c>
      <c r="B314" s="368"/>
      <c r="C314" s="368"/>
      <c r="D314" s="368"/>
      <c r="E314" s="368"/>
      <c r="F314" s="368"/>
      <c r="G314" s="368"/>
      <c r="H314" s="368"/>
      <c r="I314" s="368"/>
      <c r="J314" s="369" t="str">
        <f t="shared" si="119"/>
        <v/>
      </c>
      <c r="K314" s="370" t="str">
        <f t="shared" si="120"/>
        <v/>
      </c>
      <c r="L314" s="368"/>
      <c r="M314" s="368"/>
      <c r="N314" s="368"/>
      <c r="O314" s="368"/>
      <c r="P314" s="368"/>
      <c r="Q314" s="368"/>
      <c r="R314" s="368"/>
      <c r="S314" s="371" t="str">
        <f t="shared" si="132"/>
        <v/>
      </c>
      <c r="T314" s="368"/>
      <c r="U314" s="368"/>
      <c r="V314" s="372"/>
      <c r="W314" s="372"/>
      <c r="X314" s="368"/>
      <c r="Y314" s="372"/>
      <c r="Z314" s="368"/>
      <c r="AA314" s="368"/>
      <c r="AB314" s="368"/>
      <c r="AC314" s="368"/>
      <c r="AD314" s="368"/>
      <c r="AE314" s="368"/>
      <c r="AF314" s="368"/>
      <c r="AG314" s="368"/>
      <c r="AH314" s="368"/>
      <c r="AI314" s="368"/>
      <c r="AJ314" s="368"/>
      <c r="AK314" s="373"/>
      <c r="AL314" s="368"/>
      <c r="AM314" s="373"/>
      <c r="AN314" s="373"/>
      <c r="AO314" s="373"/>
      <c r="AP314" s="373"/>
      <c r="AQ314" s="373"/>
      <c r="AR314" s="373"/>
      <c r="AS314" s="373"/>
      <c r="AT314" s="373"/>
      <c r="AU314" s="373"/>
      <c r="AV314" s="373"/>
      <c r="AW314" s="373"/>
      <c r="AX314" s="373"/>
      <c r="AY314" s="373"/>
      <c r="AZ314" s="373"/>
      <c r="BA314" s="373"/>
      <c r="BB314" s="373"/>
      <c r="BC314" s="374">
        <f t="shared" si="133"/>
        <v>0</v>
      </c>
      <c r="BD314" s="373"/>
      <c r="BE314" s="373"/>
      <c r="BF314" s="373"/>
      <c r="BG314" s="373"/>
      <c r="BH314" s="373"/>
      <c r="BI314" s="373"/>
      <c r="BJ314" s="373"/>
      <c r="BK314" s="373"/>
      <c r="BL314" s="373"/>
      <c r="BM314" s="373"/>
      <c r="BN314" s="373"/>
      <c r="BO314" s="373"/>
      <c r="BP314" s="373"/>
      <c r="BQ314" s="373"/>
      <c r="BR314" s="373"/>
      <c r="BS314" s="374">
        <f t="shared" si="121"/>
        <v>0</v>
      </c>
      <c r="BT314" s="374">
        <f t="shared" si="146"/>
        <v>0</v>
      </c>
      <c r="BU314" s="374">
        <f t="shared" si="146"/>
        <v>0</v>
      </c>
      <c r="BV314" s="374">
        <f t="shared" si="145"/>
        <v>0</v>
      </c>
      <c r="BW314" s="374">
        <f t="shared" si="145"/>
        <v>0</v>
      </c>
      <c r="BX314" s="374">
        <f t="shared" si="145"/>
        <v>0</v>
      </c>
      <c r="BY314" s="374">
        <f t="shared" si="145"/>
        <v>0</v>
      </c>
      <c r="BZ314" s="374">
        <f t="shared" si="145"/>
        <v>0</v>
      </c>
      <c r="CA314" s="374">
        <f t="shared" si="145"/>
        <v>0</v>
      </c>
      <c r="CB314" s="374">
        <f t="shared" si="145"/>
        <v>0</v>
      </c>
      <c r="CC314" s="374">
        <f t="shared" si="145"/>
        <v>0</v>
      </c>
      <c r="CD314" s="374">
        <f t="shared" si="145"/>
        <v>0</v>
      </c>
      <c r="CE314" s="374">
        <f t="shared" si="147"/>
        <v>0</v>
      </c>
      <c r="CF314" s="374">
        <f t="shared" si="147"/>
        <v>0</v>
      </c>
      <c r="CG314" s="374">
        <f t="shared" si="147"/>
        <v>0</v>
      </c>
      <c r="CH314" s="374">
        <f t="shared" si="147"/>
        <v>0</v>
      </c>
      <c r="CI314" s="374">
        <f t="shared" si="147"/>
        <v>0</v>
      </c>
      <c r="CJ314" s="368"/>
      <c r="CK314" s="368"/>
      <c r="CL314" s="373"/>
      <c r="CM314" s="375"/>
      <c r="CN314" s="371" t="s">
        <v>176</v>
      </c>
      <c r="CO314" s="373"/>
      <c r="CP314" s="373"/>
      <c r="CQ314" s="374">
        <f t="shared" si="122"/>
        <v>0</v>
      </c>
      <c r="CR314" s="373"/>
      <c r="CS314" s="373"/>
      <c r="CT314" s="374">
        <f t="shared" si="123"/>
        <v>0</v>
      </c>
      <c r="CU314" s="375"/>
      <c r="CV314" s="368"/>
      <c r="CW314" s="368"/>
      <c r="CX314" s="368"/>
      <c r="CY314" s="368"/>
      <c r="CZ314" s="368"/>
      <c r="DA314" s="368"/>
      <c r="DB314" s="368"/>
      <c r="DC314" s="368"/>
      <c r="DD314" s="368"/>
      <c r="DE314" s="368"/>
      <c r="DF314" s="368"/>
      <c r="DG314" s="375"/>
      <c r="DH314" s="371" t="s">
        <v>176</v>
      </c>
      <c r="DI314" s="373"/>
      <c r="DJ314" s="373"/>
      <c r="DK314" s="374">
        <f t="shared" si="143"/>
        <v>0</v>
      </c>
      <c r="DL314" s="373"/>
      <c r="DM314" s="373"/>
      <c r="DN314" s="374">
        <f t="shared" si="124"/>
        <v>0</v>
      </c>
      <c r="DO314" s="368"/>
      <c r="DP314" s="371" t="str">
        <f t="shared" si="134"/>
        <v/>
      </c>
      <c r="DQ314" s="374">
        <f t="shared" si="135"/>
        <v>0</v>
      </c>
      <c r="DR314" s="374">
        <f t="shared" si="125"/>
        <v>0</v>
      </c>
      <c r="DS314" s="374">
        <f t="shared" si="126"/>
        <v>0</v>
      </c>
      <c r="DT314" s="374">
        <f t="shared" si="136"/>
        <v>0</v>
      </c>
      <c r="DU314" s="374">
        <f t="shared" si="137"/>
        <v>0</v>
      </c>
      <c r="DV314" s="374">
        <f>Deduct_dependent * COUNTIFS(Part_8!$A:$A, $EV314)</f>
        <v>0</v>
      </c>
      <c r="DW314" s="374">
        <f t="shared" si="127"/>
        <v>0</v>
      </c>
      <c r="DX314" s="374">
        <f t="shared" si="128"/>
        <v>0</v>
      </c>
      <c r="DY314" s="374">
        <f t="shared" si="129"/>
        <v>0</v>
      </c>
      <c r="DZ314" s="374">
        <f t="shared" si="130"/>
        <v>0</v>
      </c>
      <c r="EA314" s="373"/>
      <c r="EB314" s="373"/>
      <c r="EC314" s="373"/>
      <c r="ED314" s="374" t="str">
        <f t="shared" si="138"/>
        <v/>
      </c>
      <c r="EE314" s="374"/>
      <c r="EF314" s="374" t="str">
        <f>IF(AND($AN314 = "", $AO314 = "", $AP314 = "", $AQ314 = "", $AR314 = "", $AS314 = "", $AT314 = "", $AU314 = "", $AV314 = "", $AW314 = "", $AX314 = "", $AY314 = "", $AZ314 = "", $BA314 = "", $BB314 = "",
$BD314= "", $BE314 = "", $BF314 = "", $BG314 = "", $BH314 = "", $BI314 = "", $BJ314 = "", $BK314 = "", $BL314 = "", $BM314 = "", $BN314 = "", $BO314 = "", $BP314 = "", $BQ314 = "", $BR314 = ""), "",
IF($DZ314 &lt;= Claim_for_Reimbursement_CAT!$F$24, Claim_for_Reimbursement_CAT!$H$24,
IF(AND($DZ314 &gt;= Claim_for_Reimbursement_CAT!$D$25, $DZ314 &lt;= Claim_for_Reimbursement_CAT!$F$25), Claim_for_Reimbursement_CAT!$H$25,
IF(AND($DZ314 &gt;= Claim_for_Reimbursement_CAT!$D$26, $DZ314 &lt;= Claim_for_Reimbursement_CAT!$F$26), Claim_for_Reimbursement_CAT!$H$26,
IF(AND($DZ314 &gt;= Claim_for_Reimbursement_CAT!$D$27, $DZ314 &lt;= Claim_for_Reimbursement_CAT!$F$27), Claim_for_Reimbursement_CAT!$H$27,
IF(AND($DZ314 &gt;= Claim_for_Reimbursement_CAT!$D$28, $DZ314 &lt;= Claim_for_Reimbursement_CAT!$F$28), Claim_for_Reimbursement_CAT!$H$28,
IF(AND($DZ314 &gt;= Claim_for_Reimbursement_CAT!$D$29, $DZ314 &lt;= Claim_for_Reimbursement_CAT!$F$29), Claim_for_Reimbursement_CAT!$H$29,
IF(AND($DZ314 &gt;= Claim_for_Reimbursement_CAT!$D$30, $DZ314 &lt;= Claim_for_Reimbursement_CAT!$F$30), Claim_for_Reimbursement_CAT!$H$30,
IF(AND($DZ314 &gt;= Claim_for_Reimbursement_CAT!$D$31, $DZ314 &lt;= Claim_for_Reimbursement_CAT!$F$31), Claim_for_Reimbursement_CAT!$H$31,
IF(AND($DZ314 &gt;= Claim_for_Reimbursement_CAT!$D$32, $DZ314 &lt;= Claim_for_Reimbursement_CAT!$F$32), Claim_for_Reimbursement_CAT!$H$32,
IF(AND($DZ314 &gt;= Claim_for_Reimbursement_CAT!$D$33, $DZ314 &lt;= Claim_for_Reimbursement_CAT!$F$33), Claim_for_Reimbursement_CAT!$H$33,
IF(AND($DZ314 &gt;= Claim_for_Reimbursement_CAT!$D$34, $DZ314 &lt;= Claim_for_Reimbursement_CAT!$F$34), Claim_for_Reimbursement_CAT!$H$34, Claim_for_Reimbursement_CAT!$H$35))))))))))))</f>
        <v/>
      </c>
      <c r="EG314" s="373"/>
      <c r="EH314" s="373"/>
      <c r="EI314" s="373"/>
      <c r="EJ314" s="373"/>
      <c r="EK314" s="373"/>
      <c r="EL314" s="368"/>
      <c r="EM314" s="373"/>
      <c r="EN314" s="373"/>
      <c r="ES314" s="376" t="str">
        <f t="shared" si="131"/>
        <v/>
      </c>
      <c r="ET314" s="377" t="str">
        <f t="shared" si="139"/>
        <v xml:space="preserve">    </v>
      </c>
      <c r="EU314" s="377" t="str">
        <f t="shared" si="140"/>
        <v/>
      </c>
      <c r="EV314" s="377" t="str">
        <f t="shared" si="141"/>
        <v xml:space="preserve">309   </v>
      </c>
      <c r="EW314" s="378" t="str">
        <f>IF($H314 = "", "",
IF(OR($H314 = Lists_and_controls!$AO$9, $H314 = Lists_and_controls!$AO$11, $H314 = Lists_and_controls!$AO$14, $H314 = Lists_and_controls!$AO$16), MAX(Day_30),
IF(OR($H314 = Lists_and_controls!$AO$6, $H314 = Lists_and_controls!$AO$8, $H314 = Lists_and_controls!$AO$10, $H314 = Lists_and_controls!$AO$12, $H314 = Lists_and_controls!$AO$13, $H314 = Lists_and_controls!$AO$15, $H314 = Lists_and_controls!$AO$17), MAX(Day_31),
IF($H314 = Lists_and_controls!$AO$7, IF(INDEX(Leap_Year_YN, MATCH($G314, Year_2, 0)) = 1, MAX(Day_Feb_LY), MAX(Day_Feb) )))))</f>
        <v/>
      </c>
      <c r="EX314" s="377" t="str">
        <f t="shared" si="142"/>
        <v xml:space="preserve">  </v>
      </c>
      <c r="EY314" s="378"/>
    </row>
    <row r="315" spans="1:155" s="321" customFormat="1" ht="14" hidden="1" x14ac:dyDescent="0.3">
      <c r="A315" s="367">
        <v>310</v>
      </c>
      <c r="B315" s="368"/>
      <c r="C315" s="368"/>
      <c r="D315" s="368"/>
      <c r="E315" s="368"/>
      <c r="F315" s="368"/>
      <c r="G315" s="368"/>
      <c r="H315" s="368"/>
      <c r="I315" s="368"/>
      <c r="J315" s="369" t="str">
        <f t="shared" si="119"/>
        <v/>
      </c>
      <c r="K315" s="370" t="str">
        <f t="shared" si="120"/>
        <v/>
      </c>
      <c r="L315" s="368"/>
      <c r="M315" s="368"/>
      <c r="N315" s="368"/>
      <c r="O315" s="368"/>
      <c r="P315" s="368"/>
      <c r="Q315" s="368"/>
      <c r="R315" s="368"/>
      <c r="S315" s="371" t="str">
        <f t="shared" si="132"/>
        <v/>
      </c>
      <c r="T315" s="368"/>
      <c r="U315" s="368"/>
      <c r="V315" s="372"/>
      <c r="W315" s="372"/>
      <c r="X315" s="368"/>
      <c r="Y315" s="372"/>
      <c r="Z315" s="368"/>
      <c r="AA315" s="368"/>
      <c r="AB315" s="368"/>
      <c r="AC315" s="368"/>
      <c r="AD315" s="368"/>
      <c r="AE315" s="368"/>
      <c r="AF315" s="368"/>
      <c r="AG315" s="368"/>
      <c r="AH315" s="368"/>
      <c r="AI315" s="368"/>
      <c r="AJ315" s="368"/>
      <c r="AK315" s="373"/>
      <c r="AL315" s="368"/>
      <c r="AM315" s="373"/>
      <c r="AN315" s="373"/>
      <c r="AO315" s="373"/>
      <c r="AP315" s="373"/>
      <c r="AQ315" s="373"/>
      <c r="AR315" s="373"/>
      <c r="AS315" s="373"/>
      <c r="AT315" s="373"/>
      <c r="AU315" s="373"/>
      <c r="AV315" s="373"/>
      <c r="AW315" s="373"/>
      <c r="AX315" s="373"/>
      <c r="AY315" s="373"/>
      <c r="AZ315" s="373"/>
      <c r="BA315" s="373"/>
      <c r="BB315" s="373"/>
      <c r="BC315" s="374">
        <f t="shared" si="133"/>
        <v>0</v>
      </c>
      <c r="BD315" s="373"/>
      <c r="BE315" s="373"/>
      <c r="BF315" s="373"/>
      <c r="BG315" s="373"/>
      <c r="BH315" s="373"/>
      <c r="BI315" s="373"/>
      <c r="BJ315" s="373"/>
      <c r="BK315" s="373"/>
      <c r="BL315" s="373"/>
      <c r="BM315" s="373"/>
      <c r="BN315" s="373"/>
      <c r="BO315" s="373"/>
      <c r="BP315" s="373"/>
      <c r="BQ315" s="373"/>
      <c r="BR315" s="373"/>
      <c r="BS315" s="374">
        <f t="shared" si="121"/>
        <v>0</v>
      </c>
      <c r="BT315" s="374">
        <f t="shared" si="146"/>
        <v>0</v>
      </c>
      <c r="BU315" s="374">
        <f t="shared" si="146"/>
        <v>0</v>
      </c>
      <c r="BV315" s="374">
        <f t="shared" si="145"/>
        <v>0</v>
      </c>
      <c r="BW315" s="374">
        <f t="shared" si="145"/>
        <v>0</v>
      </c>
      <c r="BX315" s="374">
        <f t="shared" si="145"/>
        <v>0</v>
      </c>
      <c r="BY315" s="374">
        <f t="shared" si="145"/>
        <v>0</v>
      </c>
      <c r="BZ315" s="374">
        <f t="shared" si="145"/>
        <v>0</v>
      </c>
      <c r="CA315" s="374">
        <f t="shared" si="145"/>
        <v>0</v>
      </c>
      <c r="CB315" s="374">
        <f t="shared" si="145"/>
        <v>0</v>
      </c>
      <c r="CC315" s="374">
        <f t="shared" si="145"/>
        <v>0</v>
      </c>
      <c r="CD315" s="374">
        <f t="shared" si="145"/>
        <v>0</v>
      </c>
      <c r="CE315" s="374">
        <f t="shared" si="147"/>
        <v>0</v>
      </c>
      <c r="CF315" s="374">
        <f t="shared" si="147"/>
        <v>0</v>
      </c>
      <c r="CG315" s="374">
        <f t="shared" si="147"/>
        <v>0</v>
      </c>
      <c r="CH315" s="374">
        <f t="shared" si="147"/>
        <v>0</v>
      </c>
      <c r="CI315" s="374">
        <f t="shared" si="147"/>
        <v>0</v>
      </c>
      <c r="CJ315" s="368"/>
      <c r="CK315" s="368"/>
      <c r="CL315" s="373"/>
      <c r="CM315" s="375"/>
      <c r="CN315" s="371" t="s">
        <v>176</v>
      </c>
      <c r="CO315" s="373"/>
      <c r="CP315" s="373"/>
      <c r="CQ315" s="374">
        <f t="shared" si="122"/>
        <v>0</v>
      </c>
      <c r="CR315" s="373"/>
      <c r="CS315" s="373"/>
      <c r="CT315" s="374">
        <f t="shared" si="123"/>
        <v>0</v>
      </c>
      <c r="CU315" s="375"/>
      <c r="CV315" s="368"/>
      <c r="CW315" s="368"/>
      <c r="CX315" s="368"/>
      <c r="CY315" s="368"/>
      <c r="CZ315" s="368"/>
      <c r="DA315" s="368"/>
      <c r="DB315" s="368"/>
      <c r="DC315" s="368"/>
      <c r="DD315" s="368"/>
      <c r="DE315" s="368"/>
      <c r="DF315" s="368"/>
      <c r="DG315" s="375"/>
      <c r="DH315" s="371" t="s">
        <v>176</v>
      </c>
      <c r="DI315" s="373"/>
      <c r="DJ315" s="373"/>
      <c r="DK315" s="374">
        <f t="shared" si="143"/>
        <v>0</v>
      </c>
      <c r="DL315" s="373"/>
      <c r="DM315" s="373"/>
      <c r="DN315" s="374">
        <f t="shared" si="124"/>
        <v>0</v>
      </c>
      <c r="DO315" s="368"/>
      <c r="DP315" s="371" t="str">
        <f t="shared" si="134"/>
        <v/>
      </c>
      <c r="DQ315" s="374">
        <f t="shared" si="135"/>
        <v>0</v>
      </c>
      <c r="DR315" s="374">
        <f t="shared" si="125"/>
        <v>0</v>
      </c>
      <c r="DS315" s="374">
        <f t="shared" si="126"/>
        <v>0</v>
      </c>
      <c r="DT315" s="374">
        <f t="shared" si="136"/>
        <v>0</v>
      </c>
      <c r="DU315" s="374">
        <f t="shared" si="137"/>
        <v>0</v>
      </c>
      <c r="DV315" s="374">
        <f>Deduct_dependent * COUNTIFS(Part_8!$A:$A, $EV315)</f>
        <v>0</v>
      </c>
      <c r="DW315" s="374">
        <f t="shared" si="127"/>
        <v>0</v>
      </c>
      <c r="DX315" s="374">
        <f t="shared" si="128"/>
        <v>0</v>
      </c>
      <c r="DY315" s="374">
        <f t="shared" si="129"/>
        <v>0</v>
      </c>
      <c r="DZ315" s="374">
        <f t="shared" si="130"/>
        <v>0</v>
      </c>
      <c r="EA315" s="373"/>
      <c r="EB315" s="373"/>
      <c r="EC315" s="373"/>
      <c r="ED315" s="374" t="str">
        <f t="shared" si="138"/>
        <v/>
      </c>
      <c r="EE315" s="374"/>
      <c r="EF315" s="374" t="str">
        <f>IF(AND($AN315 = "", $AO315 = "", $AP315 = "", $AQ315 = "", $AR315 = "", $AS315 = "", $AT315 = "", $AU315 = "", $AV315 = "", $AW315 = "", $AX315 = "", $AY315 = "", $AZ315 = "", $BA315 = "", $BB315 = "",
$BD315= "", $BE315 = "", $BF315 = "", $BG315 = "", $BH315 = "", $BI315 = "", $BJ315 = "", $BK315 = "", $BL315 = "", $BM315 = "", $BN315 = "", $BO315 = "", $BP315 = "", $BQ315 = "", $BR315 = ""), "",
IF($DZ315 &lt;= Claim_for_Reimbursement_CAT!$F$24, Claim_for_Reimbursement_CAT!$H$24,
IF(AND($DZ315 &gt;= Claim_for_Reimbursement_CAT!$D$25, $DZ315 &lt;= Claim_for_Reimbursement_CAT!$F$25), Claim_for_Reimbursement_CAT!$H$25,
IF(AND($DZ315 &gt;= Claim_for_Reimbursement_CAT!$D$26, $DZ315 &lt;= Claim_for_Reimbursement_CAT!$F$26), Claim_for_Reimbursement_CAT!$H$26,
IF(AND($DZ315 &gt;= Claim_for_Reimbursement_CAT!$D$27, $DZ315 &lt;= Claim_for_Reimbursement_CAT!$F$27), Claim_for_Reimbursement_CAT!$H$27,
IF(AND($DZ315 &gt;= Claim_for_Reimbursement_CAT!$D$28, $DZ315 &lt;= Claim_for_Reimbursement_CAT!$F$28), Claim_for_Reimbursement_CAT!$H$28,
IF(AND($DZ315 &gt;= Claim_for_Reimbursement_CAT!$D$29, $DZ315 &lt;= Claim_for_Reimbursement_CAT!$F$29), Claim_for_Reimbursement_CAT!$H$29,
IF(AND($DZ315 &gt;= Claim_for_Reimbursement_CAT!$D$30, $DZ315 &lt;= Claim_for_Reimbursement_CAT!$F$30), Claim_for_Reimbursement_CAT!$H$30,
IF(AND($DZ315 &gt;= Claim_for_Reimbursement_CAT!$D$31, $DZ315 &lt;= Claim_for_Reimbursement_CAT!$F$31), Claim_for_Reimbursement_CAT!$H$31,
IF(AND($DZ315 &gt;= Claim_for_Reimbursement_CAT!$D$32, $DZ315 &lt;= Claim_for_Reimbursement_CAT!$F$32), Claim_for_Reimbursement_CAT!$H$32,
IF(AND($DZ315 &gt;= Claim_for_Reimbursement_CAT!$D$33, $DZ315 &lt;= Claim_for_Reimbursement_CAT!$F$33), Claim_for_Reimbursement_CAT!$H$33,
IF(AND($DZ315 &gt;= Claim_for_Reimbursement_CAT!$D$34, $DZ315 &lt;= Claim_for_Reimbursement_CAT!$F$34), Claim_for_Reimbursement_CAT!$H$34, Claim_for_Reimbursement_CAT!$H$35))))))))))))</f>
        <v/>
      </c>
      <c r="EG315" s="373"/>
      <c r="EH315" s="373"/>
      <c r="EI315" s="373"/>
      <c r="EJ315" s="373"/>
      <c r="EK315" s="373"/>
      <c r="EL315" s="368"/>
      <c r="EM315" s="373"/>
      <c r="EN315" s="373"/>
      <c r="ES315" s="376" t="str">
        <f t="shared" si="131"/>
        <v/>
      </c>
      <c r="ET315" s="377" t="str">
        <f t="shared" si="139"/>
        <v xml:space="preserve">    </v>
      </c>
      <c r="EU315" s="377" t="str">
        <f t="shared" si="140"/>
        <v/>
      </c>
      <c r="EV315" s="377" t="str">
        <f t="shared" si="141"/>
        <v xml:space="preserve">310   </v>
      </c>
      <c r="EW315" s="378" t="str">
        <f>IF($H315 = "", "",
IF(OR($H315 = Lists_and_controls!$AO$9, $H315 = Lists_and_controls!$AO$11, $H315 = Lists_and_controls!$AO$14, $H315 = Lists_and_controls!$AO$16), MAX(Day_30),
IF(OR($H315 = Lists_and_controls!$AO$6, $H315 = Lists_and_controls!$AO$8, $H315 = Lists_and_controls!$AO$10, $H315 = Lists_and_controls!$AO$12, $H315 = Lists_and_controls!$AO$13, $H315 = Lists_and_controls!$AO$15, $H315 = Lists_and_controls!$AO$17), MAX(Day_31),
IF($H315 = Lists_and_controls!$AO$7, IF(INDEX(Leap_Year_YN, MATCH($G315, Year_2, 0)) = 1, MAX(Day_Feb_LY), MAX(Day_Feb) )))))</f>
        <v/>
      </c>
      <c r="EX315" s="377" t="str">
        <f t="shared" si="142"/>
        <v xml:space="preserve">  </v>
      </c>
      <c r="EY315" s="378"/>
    </row>
    <row r="316" spans="1:155" s="321" customFormat="1" ht="14" hidden="1" x14ac:dyDescent="0.3">
      <c r="A316" s="367">
        <v>311</v>
      </c>
      <c r="B316" s="368"/>
      <c r="C316" s="368"/>
      <c r="D316" s="368"/>
      <c r="E316" s="368"/>
      <c r="F316" s="368"/>
      <c r="G316" s="368"/>
      <c r="H316" s="368"/>
      <c r="I316" s="368"/>
      <c r="J316" s="369" t="str">
        <f t="shared" si="119"/>
        <v/>
      </c>
      <c r="K316" s="370" t="str">
        <f t="shared" si="120"/>
        <v/>
      </c>
      <c r="L316" s="368"/>
      <c r="M316" s="368"/>
      <c r="N316" s="368"/>
      <c r="O316" s="368"/>
      <c r="P316" s="368"/>
      <c r="Q316" s="368"/>
      <c r="R316" s="368"/>
      <c r="S316" s="371" t="str">
        <f t="shared" si="132"/>
        <v/>
      </c>
      <c r="T316" s="368"/>
      <c r="U316" s="368"/>
      <c r="V316" s="372"/>
      <c r="W316" s="372"/>
      <c r="X316" s="368"/>
      <c r="Y316" s="372"/>
      <c r="Z316" s="368"/>
      <c r="AA316" s="368"/>
      <c r="AB316" s="368"/>
      <c r="AC316" s="368"/>
      <c r="AD316" s="368"/>
      <c r="AE316" s="368"/>
      <c r="AF316" s="368"/>
      <c r="AG316" s="368"/>
      <c r="AH316" s="368"/>
      <c r="AI316" s="368"/>
      <c r="AJ316" s="368"/>
      <c r="AK316" s="373"/>
      <c r="AL316" s="368"/>
      <c r="AM316" s="373"/>
      <c r="AN316" s="373"/>
      <c r="AO316" s="373"/>
      <c r="AP316" s="373"/>
      <c r="AQ316" s="373"/>
      <c r="AR316" s="373"/>
      <c r="AS316" s="373"/>
      <c r="AT316" s="373"/>
      <c r="AU316" s="373"/>
      <c r="AV316" s="373"/>
      <c r="AW316" s="373"/>
      <c r="AX316" s="373"/>
      <c r="AY316" s="373"/>
      <c r="AZ316" s="373"/>
      <c r="BA316" s="373"/>
      <c r="BB316" s="373"/>
      <c r="BC316" s="374">
        <f t="shared" si="133"/>
        <v>0</v>
      </c>
      <c r="BD316" s="373"/>
      <c r="BE316" s="373"/>
      <c r="BF316" s="373"/>
      <c r="BG316" s="373"/>
      <c r="BH316" s="373"/>
      <c r="BI316" s="373"/>
      <c r="BJ316" s="373"/>
      <c r="BK316" s="373"/>
      <c r="BL316" s="373"/>
      <c r="BM316" s="373"/>
      <c r="BN316" s="373"/>
      <c r="BO316" s="373"/>
      <c r="BP316" s="373"/>
      <c r="BQ316" s="373"/>
      <c r="BR316" s="373"/>
      <c r="BS316" s="374">
        <f t="shared" si="121"/>
        <v>0</v>
      </c>
      <c r="BT316" s="374">
        <f t="shared" si="146"/>
        <v>0</v>
      </c>
      <c r="BU316" s="374">
        <f t="shared" si="146"/>
        <v>0</v>
      </c>
      <c r="BV316" s="374">
        <f t="shared" si="145"/>
        <v>0</v>
      </c>
      <c r="BW316" s="374">
        <f t="shared" si="145"/>
        <v>0</v>
      </c>
      <c r="BX316" s="374">
        <f t="shared" si="145"/>
        <v>0</v>
      </c>
      <c r="BY316" s="374">
        <f t="shared" si="145"/>
        <v>0</v>
      </c>
      <c r="BZ316" s="374">
        <f t="shared" si="145"/>
        <v>0</v>
      </c>
      <c r="CA316" s="374">
        <f t="shared" si="145"/>
        <v>0</v>
      </c>
      <c r="CB316" s="374">
        <f t="shared" si="145"/>
        <v>0</v>
      </c>
      <c r="CC316" s="374">
        <f t="shared" si="145"/>
        <v>0</v>
      </c>
      <c r="CD316" s="374">
        <f t="shared" si="145"/>
        <v>0</v>
      </c>
      <c r="CE316" s="374">
        <f t="shared" si="147"/>
        <v>0</v>
      </c>
      <c r="CF316" s="374">
        <f t="shared" si="147"/>
        <v>0</v>
      </c>
      <c r="CG316" s="374">
        <f t="shared" si="147"/>
        <v>0</v>
      </c>
      <c r="CH316" s="374">
        <f t="shared" si="147"/>
        <v>0</v>
      </c>
      <c r="CI316" s="374">
        <f t="shared" si="147"/>
        <v>0</v>
      </c>
      <c r="CJ316" s="368"/>
      <c r="CK316" s="368"/>
      <c r="CL316" s="373"/>
      <c r="CM316" s="375"/>
      <c r="CN316" s="371" t="s">
        <v>176</v>
      </c>
      <c r="CO316" s="373"/>
      <c r="CP316" s="373"/>
      <c r="CQ316" s="374">
        <f t="shared" si="122"/>
        <v>0</v>
      </c>
      <c r="CR316" s="373"/>
      <c r="CS316" s="373"/>
      <c r="CT316" s="374">
        <f t="shared" si="123"/>
        <v>0</v>
      </c>
      <c r="CU316" s="375"/>
      <c r="CV316" s="368"/>
      <c r="CW316" s="368"/>
      <c r="CX316" s="368"/>
      <c r="CY316" s="368"/>
      <c r="CZ316" s="368"/>
      <c r="DA316" s="368"/>
      <c r="DB316" s="368"/>
      <c r="DC316" s="368"/>
      <c r="DD316" s="368"/>
      <c r="DE316" s="368"/>
      <c r="DF316" s="368"/>
      <c r="DG316" s="375"/>
      <c r="DH316" s="371" t="s">
        <v>176</v>
      </c>
      <c r="DI316" s="373"/>
      <c r="DJ316" s="373"/>
      <c r="DK316" s="374">
        <f t="shared" si="143"/>
        <v>0</v>
      </c>
      <c r="DL316" s="373"/>
      <c r="DM316" s="373"/>
      <c r="DN316" s="374">
        <f t="shared" si="124"/>
        <v>0</v>
      </c>
      <c r="DO316" s="368"/>
      <c r="DP316" s="371" t="str">
        <f t="shared" si="134"/>
        <v/>
      </c>
      <c r="DQ316" s="374">
        <f t="shared" si="135"/>
        <v>0</v>
      </c>
      <c r="DR316" s="374">
        <f t="shared" si="125"/>
        <v>0</v>
      </c>
      <c r="DS316" s="374">
        <f t="shared" si="126"/>
        <v>0</v>
      </c>
      <c r="DT316" s="374">
        <f t="shared" si="136"/>
        <v>0</v>
      </c>
      <c r="DU316" s="374">
        <f t="shared" si="137"/>
        <v>0</v>
      </c>
      <c r="DV316" s="374">
        <f>Deduct_dependent * COUNTIFS(Part_8!$A:$A, $EV316)</f>
        <v>0</v>
      </c>
      <c r="DW316" s="374">
        <f t="shared" si="127"/>
        <v>0</v>
      </c>
      <c r="DX316" s="374">
        <f t="shared" si="128"/>
        <v>0</v>
      </c>
      <c r="DY316" s="374">
        <f t="shared" si="129"/>
        <v>0</v>
      </c>
      <c r="DZ316" s="374">
        <f t="shared" si="130"/>
        <v>0</v>
      </c>
      <c r="EA316" s="373"/>
      <c r="EB316" s="373"/>
      <c r="EC316" s="373"/>
      <c r="ED316" s="374" t="str">
        <f t="shared" si="138"/>
        <v/>
      </c>
      <c r="EE316" s="374"/>
      <c r="EF316" s="374" t="str">
        <f>IF(AND($AN316 = "", $AO316 = "", $AP316 = "", $AQ316 = "", $AR316 = "", $AS316 = "", $AT316 = "", $AU316 = "", $AV316 = "", $AW316 = "", $AX316 = "", $AY316 = "", $AZ316 = "", $BA316 = "", $BB316 = "",
$BD316= "", $BE316 = "", $BF316 = "", $BG316 = "", $BH316 = "", $BI316 = "", $BJ316 = "", $BK316 = "", $BL316 = "", $BM316 = "", $BN316 = "", $BO316 = "", $BP316 = "", $BQ316 = "", $BR316 = ""), "",
IF($DZ316 &lt;= Claim_for_Reimbursement_CAT!$F$24, Claim_for_Reimbursement_CAT!$H$24,
IF(AND($DZ316 &gt;= Claim_for_Reimbursement_CAT!$D$25, $DZ316 &lt;= Claim_for_Reimbursement_CAT!$F$25), Claim_for_Reimbursement_CAT!$H$25,
IF(AND($DZ316 &gt;= Claim_for_Reimbursement_CAT!$D$26, $DZ316 &lt;= Claim_for_Reimbursement_CAT!$F$26), Claim_for_Reimbursement_CAT!$H$26,
IF(AND($DZ316 &gt;= Claim_for_Reimbursement_CAT!$D$27, $DZ316 &lt;= Claim_for_Reimbursement_CAT!$F$27), Claim_for_Reimbursement_CAT!$H$27,
IF(AND($DZ316 &gt;= Claim_for_Reimbursement_CAT!$D$28, $DZ316 &lt;= Claim_for_Reimbursement_CAT!$F$28), Claim_for_Reimbursement_CAT!$H$28,
IF(AND($DZ316 &gt;= Claim_for_Reimbursement_CAT!$D$29, $DZ316 &lt;= Claim_for_Reimbursement_CAT!$F$29), Claim_for_Reimbursement_CAT!$H$29,
IF(AND($DZ316 &gt;= Claim_for_Reimbursement_CAT!$D$30, $DZ316 &lt;= Claim_for_Reimbursement_CAT!$F$30), Claim_for_Reimbursement_CAT!$H$30,
IF(AND($DZ316 &gt;= Claim_for_Reimbursement_CAT!$D$31, $DZ316 &lt;= Claim_for_Reimbursement_CAT!$F$31), Claim_for_Reimbursement_CAT!$H$31,
IF(AND($DZ316 &gt;= Claim_for_Reimbursement_CAT!$D$32, $DZ316 &lt;= Claim_for_Reimbursement_CAT!$F$32), Claim_for_Reimbursement_CAT!$H$32,
IF(AND($DZ316 &gt;= Claim_for_Reimbursement_CAT!$D$33, $DZ316 &lt;= Claim_for_Reimbursement_CAT!$F$33), Claim_for_Reimbursement_CAT!$H$33,
IF(AND($DZ316 &gt;= Claim_for_Reimbursement_CAT!$D$34, $DZ316 &lt;= Claim_for_Reimbursement_CAT!$F$34), Claim_for_Reimbursement_CAT!$H$34, Claim_for_Reimbursement_CAT!$H$35))))))))))))</f>
        <v/>
      </c>
      <c r="EG316" s="373"/>
      <c r="EH316" s="373"/>
      <c r="EI316" s="373"/>
      <c r="EJ316" s="373"/>
      <c r="EK316" s="373"/>
      <c r="EL316" s="368"/>
      <c r="EM316" s="373"/>
      <c r="EN316" s="373"/>
      <c r="ES316" s="376" t="str">
        <f t="shared" si="131"/>
        <v/>
      </c>
      <c r="ET316" s="377" t="str">
        <f t="shared" si="139"/>
        <v xml:space="preserve">    </v>
      </c>
      <c r="EU316" s="377" t="str">
        <f t="shared" si="140"/>
        <v/>
      </c>
      <c r="EV316" s="377" t="str">
        <f t="shared" si="141"/>
        <v xml:space="preserve">311   </v>
      </c>
      <c r="EW316" s="378" t="str">
        <f>IF($H316 = "", "",
IF(OR($H316 = Lists_and_controls!$AO$9, $H316 = Lists_and_controls!$AO$11, $H316 = Lists_and_controls!$AO$14, $H316 = Lists_and_controls!$AO$16), MAX(Day_30),
IF(OR($H316 = Lists_and_controls!$AO$6, $H316 = Lists_and_controls!$AO$8, $H316 = Lists_and_controls!$AO$10, $H316 = Lists_and_controls!$AO$12, $H316 = Lists_and_controls!$AO$13, $H316 = Lists_and_controls!$AO$15, $H316 = Lists_and_controls!$AO$17), MAX(Day_31),
IF($H316 = Lists_and_controls!$AO$7, IF(INDEX(Leap_Year_YN, MATCH($G316, Year_2, 0)) = 1, MAX(Day_Feb_LY), MAX(Day_Feb) )))))</f>
        <v/>
      </c>
      <c r="EX316" s="377" t="str">
        <f t="shared" si="142"/>
        <v xml:space="preserve">  </v>
      </c>
      <c r="EY316" s="378"/>
    </row>
    <row r="317" spans="1:155" s="321" customFormat="1" ht="14" hidden="1" x14ac:dyDescent="0.3">
      <c r="A317" s="367">
        <v>312</v>
      </c>
      <c r="B317" s="368"/>
      <c r="C317" s="368"/>
      <c r="D317" s="368"/>
      <c r="E317" s="368"/>
      <c r="F317" s="368"/>
      <c r="G317" s="368"/>
      <c r="H317" s="368"/>
      <c r="I317" s="368"/>
      <c r="J317" s="369" t="str">
        <f t="shared" si="119"/>
        <v/>
      </c>
      <c r="K317" s="370" t="str">
        <f t="shared" si="120"/>
        <v/>
      </c>
      <c r="L317" s="368"/>
      <c r="M317" s="368"/>
      <c r="N317" s="368"/>
      <c r="O317" s="368"/>
      <c r="P317" s="368"/>
      <c r="Q317" s="368"/>
      <c r="R317" s="368"/>
      <c r="S317" s="371" t="str">
        <f t="shared" si="132"/>
        <v/>
      </c>
      <c r="T317" s="368"/>
      <c r="U317" s="368"/>
      <c r="V317" s="372"/>
      <c r="W317" s="372"/>
      <c r="X317" s="368"/>
      <c r="Y317" s="372"/>
      <c r="Z317" s="368"/>
      <c r="AA317" s="368"/>
      <c r="AB317" s="368"/>
      <c r="AC317" s="368"/>
      <c r="AD317" s="368"/>
      <c r="AE317" s="368"/>
      <c r="AF317" s="368"/>
      <c r="AG317" s="368"/>
      <c r="AH317" s="368"/>
      <c r="AI317" s="368"/>
      <c r="AJ317" s="368"/>
      <c r="AK317" s="373"/>
      <c r="AL317" s="368"/>
      <c r="AM317" s="373"/>
      <c r="AN317" s="373"/>
      <c r="AO317" s="373"/>
      <c r="AP317" s="373"/>
      <c r="AQ317" s="373"/>
      <c r="AR317" s="373"/>
      <c r="AS317" s="373"/>
      <c r="AT317" s="373"/>
      <c r="AU317" s="373"/>
      <c r="AV317" s="373"/>
      <c r="AW317" s="373"/>
      <c r="AX317" s="373"/>
      <c r="AY317" s="373"/>
      <c r="AZ317" s="373"/>
      <c r="BA317" s="373"/>
      <c r="BB317" s="373"/>
      <c r="BC317" s="374">
        <f t="shared" si="133"/>
        <v>0</v>
      </c>
      <c r="BD317" s="373"/>
      <c r="BE317" s="373"/>
      <c r="BF317" s="373"/>
      <c r="BG317" s="373"/>
      <c r="BH317" s="373"/>
      <c r="BI317" s="373"/>
      <c r="BJ317" s="373"/>
      <c r="BK317" s="373"/>
      <c r="BL317" s="373"/>
      <c r="BM317" s="373"/>
      <c r="BN317" s="373"/>
      <c r="BO317" s="373"/>
      <c r="BP317" s="373"/>
      <c r="BQ317" s="373"/>
      <c r="BR317" s="373"/>
      <c r="BS317" s="374">
        <f t="shared" si="121"/>
        <v>0</v>
      </c>
      <c r="BT317" s="374">
        <f t="shared" si="146"/>
        <v>0</v>
      </c>
      <c r="BU317" s="374">
        <f t="shared" si="146"/>
        <v>0</v>
      </c>
      <c r="BV317" s="374">
        <f t="shared" si="145"/>
        <v>0</v>
      </c>
      <c r="BW317" s="374">
        <f t="shared" si="145"/>
        <v>0</v>
      </c>
      <c r="BX317" s="374">
        <f t="shared" si="145"/>
        <v>0</v>
      </c>
      <c r="BY317" s="374">
        <f t="shared" si="145"/>
        <v>0</v>
      </c>
      <c r="BZ317" s="374">
        <f t="shared" si="145"/>
        <v>0</v>
      </c>
      <c r="CA317" s="374">
        <f t="shared" si="145"/>
        <v>0</v>
      </c>
      <c r="CB317" s="374">
        <f t="shared" si="145"/>
        <v>0</v>
      </c>
      <c r="CC317" s="374">
        <f t="shared" si="145"/>
        <v>0</v>
      </c>
      <c r="CD317" s="374">
        <f t="shared" si="145"/>
        <v>0</v>
      </c>
      <c r="CE317" s="374">
        <f t="shared" si="147"/>
        <v>0</v>
      </c>
      <c r="CF317" s="374">
        <f t="shared" si="147"/>
        <v>0</v>
      </c>
      <c r="CG317" s="374">
        <f t="shared" si="147"/>
        <v>0</v>
      </c>
      <c r="CH317" s="374">
        <f t="shared" si="147"/>
        <v>0</v>
      </c>
      <c r="CI317" s="374">
        <f t="shared" si="147"/>
        <v>0</v>
      </c>
      <c r="CJ317" s="368"/>
      <c r="CK317" s="368"/>
      <c r="CL317" s="373"/>
      <c r="CM317" s="375"/>
      <c r="CN317" s="371" t="s">
        <v>176</v>
      </c>
      <c r="CO317" s="373"/>
      <c r="CP317" s="373"/>
      <c r="CQ317" s="374">
        <f t="shared" si="122"/>
        <v>0</v>
      </c>
      <c r="CR317" s="373"/>
      <c r="CS317" s="373"/>
      <c r="CT317" s="374">
        <f t="shared" si="123"/>
        <v>0</v>
      </c>
      <c r="CU317" s="375"/>
      <c r="CV317" s="368"/>
      <c r="CW317" s="368"/>
      <c r="CX317" s="368"/>
      <c r="CY317" s="368"/>
      <c r="CZ317" s="368"/>
      <c r="DA317" s="368"/>
      <c r="DB317" s="368"/>
      <c r="DC317" s="368"/>
      <c r="DD317" s="368"/>
      <c r="DE317" s="368"/>
      <c r="DF317" s="368"/>
      <c r="DG317" s="375"/>
      <c r="DH317" s="371" t="s">
        <v>176</v>
      </c>
      <c r="DI317" s="373"/>
      <c r="DJ317" s="373"/>
      <c r="DK317" s="374">
        <f t="shared" si="143"/>
        <v>0</v>
      </c>
      <c r="DL317" s="373"/>
      <c r="DM317" s="373"/>
      <c r="DN317" s="374">
        <f t="shared" si="124"/>
        <v>0</v>
      </c>
      <c r="DO317" s="368"/>
      <c r="DP317" s="371" t="str">
        <f t="shared" si="134"/>
        <v/>
      </c>
      <c r="DQ317" s="374">
        <f t="shared" si="135"/>
        <v>0</v>
      </c>
      <c r="DR317" s="374">
        <f t="shared" si="125"/>
        <v>0</v>
      </c>
      <c r="DS317" s="374">
        <f t="shared" si="126"/>
        <v>0</v>
      </c>
      <c r="DT317" s="374">
        <f t="shared" si="136"/>
        <v>0</v>
      </c>
      <c r="DU317" s="374">
        <f t="shared" si="137"/>
        <v>0</v>
      </c>
      <c r="DV317" s="374">
        <f>Deduct_dependent * COUNTIFS(Part_8!$A:$A, $EV317)</f>
        <v>0</v>
      </c>
      <c r="DW317" s="374">
        <f t="shared" si="127"/>
        <v>0</v>
      </c>
      <c r="DX317" s="374">
        <f t="shared" si="128"/>
        <v>0</v>
      </c>
      <c r="DY317" s="374">
        <f t="shared" si="129"/>
        <v>0</v>
      </c>
      <c r="DZ317" s="374">
        <f t="shared" si="130"/>
        <v>0</v>
      </c>
      <c r="EA317" s="373"/>
      <c r="EB317" s="373"/>
      <c r="EC317" s="373"/>
      <c r="ED317" s="374" t="str">
        <f t="shared" si="138"/>
        <v/>
      </c>
      <c r="EE317" s="374"/>
      <c r="EF317" s="374" t="str">
        <f>IF(AND($AN317 = "", $AO317 = "", $AP317 = "", $AQ317 = "", $AR317 = "", $AS317 = "", $AT317 = "", $AU317 = "", $AV317 = "", $AW317 = "", $AX317 = "", $AY317 = "", $AZ317 = "", $BA317 = "", $BB317 = "",
$BD317= "", $BE317 = "", $BF317 = "", $BG317 = "", $BH317 = "", $BI317 = "", $BJ317 = "", $BK317 = "", $BL317 = "", $BM317 = "", $BN317 = "", $BO317 = "", $BP317 = "", $BQ317 = "", $BR317 = ""), "",
IF($DZ317 &lt;= Claim_for_Reimbursement_CAT!$F$24, Claim_for_Reimbursement_CAT!$H$24,
IF(AND($DZ317 &gt;= Claim_for_Reimbursement_CAT!$D$25, $DZ317 &lt;= Claim_for_Reimbursement_CAT!$F$25), Claim_for_Reimbursement_CAT!$H$25,
IF(AND($DZ317 &gt;= Claim_for_Reimbursement_CAT!$D$26, $DZ317 &lt;= Claim_for_Reimbursement_CAT!$F$26), Claim_for_Reimbursement_CAT!$H$26,
IF(AND($DZ317 &gt;= Claim_for_Reimbursement_CAT!$D$27, $DZ317 &lt;= Claim_for_Reimbursement_CAT!$F$27), Claim_for_Reimbursement_CAT!$H$27,
IF(AND($DZ317 &gt;= Claim_for_Reimbursement_CAT!$D$28, $DZ317 &lt;= Claim_for_Reimbursement_CAT!$F$28), Claim_for_Reimbursement_CAT!$H$28,
IF(AND($DZ317 &gt;= Claim_for_Reimbursement_CAT!$D$29, $DZ317 &lt;= Claim_for_Reimbursement_CAT!$F$29), Claim_for_Reimbursement_CAT!$H$29,
IF(AND($DZ317 &gt;= Claim_for_Reimbursement_CAT!$D$30, $DZ317 &lt;= Claim_for_Reimbursement_CAT!$F$30), Claim_for_Reimbursement_CAT!$H$30,
IF(AND($DZ317 &gt;= Claim_for_Reimbursement_CAT!$D$31, $DZ317 &lt;= Claim_for_Reimbursement_CAT!$F$31), Claim_for_Reimbursement_CAT!$H$31,
IF(AND($DZ317 &gt;= Claim_for_Reimbursement_CAT!$D$32, $DZ317 &lt;= Claim_for_Reimbursement_CAT!$F$32), Claim_for_Reimbursement_CAT!$H$32,
IF(AND($DZ317 &gt;= Claim_for_Reimbursement_CAT!$D$33, $DZ317 &lt;= Claim_for_Reimbursement_CAT!$F$33), Claim_for_Reimbursement_CAT!$H$33,
IF(AND($DZ317 &gt;= Claim_for_Reimbursement_CAT!$D$34, $DZ317 &lt;= Claim_for_Reimbursement_CAT!$F$34), Claim_for_Reimbursement_CAT!$H$34, Claim_for_Reimbursement_CAT!$H$35))))))))))))</f>
        <v/>
      </c>
      <c r="EG317" s="373"/>
      <c r="EH317" s="373"/>
      <c r="EI317" s="373"/>
      <c r="EJ317" s="373"/>
      <c r="EK317" s="373"/>
      <c r="EL317" s="368"/>
      <c r="EM317" s="373"/>
      <c r="EN317" s="373"/>
      <c r="ES317" s="376" t="str">
        <f t="shared" si="131"/>
        <v/>
      </c>
      <c r="ET317" s="377" t="str">
        <f t="shared" si="139"/>
        <v xml:space="preserve">    </v>
      </c>
      <c r="EU317" s="377" t="str">
        <f t="shared" si="140"/>
        <v/>
      </c>
      <c r="EV317" s="377" t="str">
        <f t="shared" si="141"/>
        <v xml:space="preserve">312   </v>
      </c>
      <c r="EW317" s="378" t="str">
        <f>IF($H317 = "", "",
IF(OR($H317 = Lists_and_controls!$AO$9, $H317 = Lists_and_controls!$AO$11, $H317 = Lists_and_controls!$AO$14, $H317 = Lists_and_controls!$AO$16), MAX(Day_30),
IF(OR($H317 = Lists_and_controls!$AO$6, $H317 = Lists_and_controls!$AO$8, $H317 = Lists_and_controls!$AO$10, $H317 = Lists_and_controls!$AO$12, $H317 = Lists_and_controls!$AO$13, $H317 = Lists_and_controls!$AO$15, $H317 = Lists_and_controls!$AO$17), MAX(Day_31),
IF($H317 = Lists_and_controls!$AO$7, IF(INDEX(Leap_Year_YN, MATCH($G317, Year_2, 0)) = 1, MAX(Day_Feb_LY), MAX(Day_Feb) )))))</f>
        <v/>
      </c>
      <c r="EX317" s="377" t="str">
        <f t="shared" si="142"/>
        <v xml:space="preserve">  </v>
      </c>
      <c r="EY317" s="378"/>
    </row>
    <row r="318" spans="1:155" s="321" customFormat="1" ht="14" hidden="1" x14ac:dyDescent="0.3">
      <c r="A318" s="367">
        <v>313</v>
      </c>
      <c r="B318" s="368"/>
      <c r="C318" s="368"/>
      <c r="D318" s="368"/>
      <c r="E318" s="368"/>
      <c r="F318" s="368"/>
      <c r="G318" s="368"/>
      <c r="H318" s="368"/>
      <c r="I318" s="368"/>
      <c r="J318" s="369" t="str">
        <f t="shared" si="119"/>
        <v/>
      </c>
      <c r="K318" s="370" t="str">
        <f t="shared" si="120"/>
        <v/>
      </c>
      <c r="L318" s="368"/>
      <c r="M318" s="368"/>
      <c r="N318" s="368"/>
      <c r="O318" s="368"/>
      <c r="P318" s="368"/>
      <c r="Q318" s="368"/>
      <c r="R318" s="368"/>
      <c r="S318" s="371" t="str">
        <f t="shared" si="132"/>
        <v/>
      </c>
      <c r="T318" s="368"/>
      <c r="U318" s="368"/>
      <c r="V318" s="372"/>
      <c r="W318" s="372"/>
      <c r="X318" s="368"/>
      <c r="Y318" s="372"/>
      <c r="Z318" s="368"/>
      <c r="AA318" s="368"/>
      <c r="AB318" s="368"/>
      <c r="AC318" s="368"/>
      <c r="AD318" s="368"/>
      <c r="AE318" s="368"/>
      <c r="AF318" s="368"/>
      <c r="AG318" s="368"/>
      <c r="AH318" s="368"/>
      <c r="AI318" s="368"/>
      <c r="AJ318" s="368"/>
      <c r="AK318" s="373"/>
      <c r="AL318" s="368"/>
      <c r="AM318" s="373"/>
      <c r="AN318" s="373"/>
      <c r="AO318" s="373"/>
      <c r="AP318" s="373"/>
      <c r="AQ318" s="373"/>
      <c r="AR318" s="373"/>
      <c r="AS318" s="373"/>
      <c r="AT318" s="373"/>
      <c r="AU318" s="373"/>
      <c r="AV318" s="373"/>
      <c r="AW318" s="373"/>
      <c r="AX318" s="373"/>
      <c r="AY318" s="373"/>
      <c r="AZ318" s="373"/>
      <c r="BA318" s="373"/>
      <c r="BB318" s="373"/>
      <c r="BC318" s="374">
        <f t="shared" si="133"/>
        <v>0</v>
      </c>
      <c r="BD318" s="373"/>
      <c r="BE318" s="373"/>
      <c r="BF318" s="373"/>
      <c r="BG318" s="373"/>
      <c r="BH318" s="373"/>
      <c r="BI318" s="373"/>
      <c r="BJ318" s="373"/>
      <c r="BK318" s="373"/>
      <c r="BL318" s="373"/>
      <c r="BM318" s="373"/>
      <c r="BN318" s="373"/>
      <c r="BO318" s="373"/>
      <c r="BP318" s="373"/>
      <c r="BQ318" s="373"/>
      <c r="BR318" s="373"/>
      <c r="BS318" s="374">
        <f t="shared" si="121"/>
        <v>0</v>
      </c>
      <c r="BT318" s="374">
        <f t="shared" si="146"/>
        <v>0</v>
      </c>
      <c r="BU318" s="374">
        <f t="shared" si="146"/>
        <v>0</v>
      </c>
      <c r="BV318" s="374">
        <f t="shared" si="145"/>
        <v>0</v>
      </c>
      <c r="BW318" s="374">
        <f t="shared" si="145"/>
        <v>0</v>
      </c>
      <c r="BX318" s="374">
        <f t="shared" si="145"/>
        <v>0</v>
      </c>
      <c r="BY318" s="374">
        <f t="shared" si="145"/>
        <v>0</v>
      </c>
      <c r="BZ318" s="374">
        <f t="shared" si="145"/>
        <v>0</v>
      </c>
      <c r="CA318" s="374">
        <f t="shared" si="145"/>
        <v>0</v>
      </c>
      <c r="CB318" s="374">
        <f t="shared" si="145"/>
        <v>0</v>
      </c>
      <c r="CC318" s="374">
        <f t="shared" si="145"/>
        <v>0</v>
      </c>
      <c r="CD318" s="374">
        <f t="shared" si="145"/>
        <v>0</v>
      </c>
      <c r="CE318" s="374">
        <f t="shared" si="147"/>
        <v>0</v>
      </c>
      <c r="CF318" s="374">
        <f t="shared" si="147"/>
        <v>0</v>
      </c>
      <c r="CG318" s="374">
        <f t="shared" si="147"/>
        <v>0</v>
      </c>
      <c r="CH318" s="374">
        <f t="shared" si="147"/>
        <v>0</v>
      </c>
      <c r="CI318" s="374">
        <f t="shared" si="147"/>
        <v>0</v>
      </c>
      <c r="CJ318" s="368"/>
      <c r="CK318" s="368"/>
      <c r="CL318" s="373"/>
      <c r="CM318" s="375"/>
      <c r="CN318" s="371" t="s">
        <v>176</v>
      </c>
      <c r="CO318" s="373"/>
      <c r="CP318" s="373"/>
      <c r="CQ318" s="374">
        <f t="shared" si="122"/>
        <v>0</v>
      </c>
      <c r="CR318" s="373"/>
      <c r="CS318" s="373"/>
      <c r="CT318" s="374">
        <f t="shared" si="123"/>
        <v>0</v>
      </c>
      <c r="CU318" s="375"/>
      <c r="CV318" s="368"/>
      <c r="CW318" s="368"/>
      <c r="CX318" s="368"/>
      <c r="CY318" s="368"/>
      <c r="CZ318" s="368"/>
      <c r="DA318" s="368"/>
      <c r="DB318" s="368"/>
      <c r="DC318" s="368"/>
      <c r="DD318" s="368"/>
      <c r="DE318" s="368"/>
      <c r="DF318" s="368"/>
      <c r="DG318" s="375"/>
      <c r="DH318" s="371" t="s">
        <v>176</v>
      </c>
      <c r="DI318" s="373"/>
      <c r="DJ318" s="373"/>
      <c r="DK318" s="374">
        <f t="shared" si="143"/>
        <v>0</v>
      </c>
      <c r="DL318" s="373"/>
      <c r="DM318" s="373"/>
      <c r="DN318" s="374">
        <f t="shared" si="124"/>
        <v>0</v>
      </c>
      <c r="DO318" s="368"/>
      <c r="DP318" s="371" t="str">
        <f t="shared" si="134"/>
        <v/>
      </c>
      <c r="DQ318" s="374">
        <f t="shared" si="135"/>
        <v>0</v>
      </c>
      <c r="DR318" s="374">
        <f t="shared" si="125"/>
        <v>0</v>
      </c>
      <c r="DS318" s="374">
        <f t="shared" si="126"/>
        <v>0</v>
      </c>
      <c r="DT318" s="374">
        <f t="shared" si="136"/>
        <v>0</v>
      </c>
      <c r="DU318" s="374">
        <f t="shared" si="137"/>
        <v>0</v>
      </c>
      <c r="DV318" s="374">
        <f>Deduct_dependent * COUNTIFS(Part_8!$A:$A, $EV318)</f>
        <v>0</v>
      </c>
      <c r="DW318" s="374">
        <f t="shared" si="127"/>
        <v>0</v>
      </c>
      <c r="DX318" s="374">
        <f t="shared" si="128"/>
        <v>0</v>
      </c>
      <c r="DY318" s="374">
        <f t="shared" si="129"/>
        <v>0</v>
      </c>
      <c r="DZ318" s="374">
        <f t="shared" si="130"/>
        <v>0</v>
      </c>
      <c r="EA318" s="373"/>
      <c r="EB318" s="373"/>
      <c r="EC318" s="373"/>
      <c r="ED318" s="374" t="str">
        <f t="shared" si="138"/>
        <v/>
      </c>
      <c r="EE318" s="374"/>
      <c r="EF318" s="374" t="str">
        <f>IF(AND($AN318 = "", $AO318 = "", $AP318 = "", $AQ318 = "", $AR318 = "", $AS318 = "", $AT318 = "", $AU318 = "", $AV318 = "", $AW318 = "", $AX318 = "", $AY318 = "", $AZ318 = "", $BA318 = "", $BB318 = "",
$BD318= "", $BE318 = "", $BF318 = "", $BG318 = "", $BH318 = "", $BI318 = "", $BJ318 = "", $BK318 = "", $BL318 = "", $BM318 = "", $BN318 = "", $BO318 = "", $BP318 = "", $BQ318 = "", $BR318 = ""), "",
IF($DZ318 &lt;= Claim_for_Reimbursement_CAT!$F$24, Claim_for_Reimbursement_CAT!$H$24,
IF(AND($DZ318 &gt;= Claim_for_Reimbursement_CAT!$D$25, $DZ318 &lt;= Claim_for_Reimbursement_CAT!$F$25), Claim_for_Reimbursement_CAT!$H$25,
IF(AND($DZ318 &gt;= Claim_for_Reimbursement_CAT!$D$26, $DZ318 &lt;= Claim_for_Reimbursement_CAT!$F$26), Claim_for_Reimbursement_CAT!$H$26,
IF(AND($DZ318 &gt;= Claim_for_Reimbursement_CAT!$D$27, $DZ318 &lt;= Claim_for_Reimbursement_CAT!$F$27), Claim_for_Reimbursement_CAT!$H$27,
IF(AND($DZ318 &gt;= Claim_for_Reimbursement_CAT!$D$28, $DZ318 &lt;= Claim_for_Reimbursement_CAT!$F$28), Claim_for_Reimbursement_CAT!$H$28,
IF(AND($DZ318 &gt;= Claim_for_Reimbursement_CAT!$D$29, $DZ318 &lt;= Claim_for_Reimbursement_CAT!$F$29), Claim_for_Reimbursement_CAT!$H$29,
IF(AND($DZ318 &gt;= Claim_for_Reimbursement_CAT!$D$30, $DZ318 &lt;= Claim_for_Reimbursement_CAT!$F$30), Claim_for_Reimbursement_CAT!$H$30,
IF(AND($DZ318 &gt;= Claim_for_Reimbursement_CAT!$D$31, $DZ318 &lt;= Claim_for_Reimbursement_CAT!$F$31), Claim_for_Reimbursement_CAT!$H$31,
IF(AND($DZ318 &gt;= Claim_for_Reimbursement_CAT!$D$32, $DZ318 &lt;= Claim_for_Reimbursement_CAT!$F$32), Claim_for_Reimbursement_CAT!$H$32,
IF(AND($DZ318 &gt;= Claim_for_Reimbursement_CAT!$D$33, $DZ318 &lt;= Claim_for_Reimbursement_CAT!$F$33), Claim_for_Reimbursement_CAT!$H$33,
IF(AND($DZ318 &gt;= Claim_for_Reimbursement_CAT!$D$34, $DZ318 &lt;= Claim_for_Reimbursement_CAT!$F$34), Claim_for_Reimbursement_CAT!$H$34, Claim_for_Reimbursement_CAT!$H$35))))))))))))</f>
        <v/>
      </c>
      <c r="EG318" s="373"/>
      <c r="EH318" s="373"/>
      <c r="EI318" s="373"/>
      <c r="EJ318" s="373"/>
      <c r="EK318" s="373"/>
      <c r="EL318" s="368"/>
      <c r="EM318" s="373"/>
      <c r="EN318" s="373"/>
      <c r="ES318" s="376" t="str">
        <f t="shared" si="131"/>
        <v/>
      </c>
      <c r="ET318" s="377" t="str">
        <f t="shared" si="139"/>
        <v xml:space="preserve">    </v>
      </c>
      <c r="EU318" s="377" t="str">
        <f t="shared" si="140"/>
        <v/>
      </c>
      <c r="EV318" s="377" t="str">
        <f t="shared" si="141"/>
        <v xml:space="preserve">313   </v>
      </c>
      <c r="EW318" s="378" t="str">
        <f>IF($H318 = "", "",
IF(OR($H318 = Lists_and_controls!$AO$9, $H318 = Lists_and_controls!$AO$11, $H318 = Lists_and_controls!$AO$14, $H318 = Lists_and_controls!$AO$16), MAX(Day_30),
IF(OR($H318 = Lists_and_controls!$AO$6, $H318 = Lists_and_controls!$AO$8, $H318 = Lists_and_controls!$AO$10, $H318 = Lists_and_controls!$AO$12, $H318 = Lists_and_controls!$AO$13, $H318 = Lists_and_controls!$AO$15, $H318 = Lists_and_controls!$AO$17), MAX(Day_31),
IF($H318 = Lists_and_controls!$AO$7, IF(INDEX(Leap_Year_YN, MATCH($G318, Year_2, 0)) = 1, MAX(Day_Feb_LY), MAX(Day_Feb) )))))</f>
        <v/>
      </c>
      <c r="EX318" s="377" t="str">
        <f t="shared" si="142"/>
        <v xml:space="preserve">  </v>
      </c>
      <c r="EY318" s="378"/>
    </row>
    <row r="319" spans="1:155" s="321" customFormat="1" ht="14" hidden="1" x14ac:dyDescent="0.3">
      <c r="A319" s="367">
        <v>314</v>
      </c>
      <c r="B319" s="368"/>
      <c r="C319" s="368"/>
      <c r="D319" s="368"/>
      <c r="E319" s="368"/>
      <c r="F319" s="368"/>
      <c r="G319" s="368"/>
      <c r="H319" s="368"/>
      <c r="I319" s="368"/>
      <c r="J319" s="369" t="str">
        <f t="shared" si="119"/>
        <v/>
      </c>
      <c r="K319" s="370" t="str">
        <f t="shared" si="120"/>
        <v/>
      </c>
      <c r="L319" s="368"/>
      <c r="M319" s="368"/>
      <c r="N319" s="368"/>
      <c r="O319" s="368"/>
      <c r="P319" s="368"/>
      <c r="Q319" s="368"/>
      <c r="R319" s="368"/>
      <c r="S319" s="371" t="str">
        <f t="shared" si="132"/>
        <v/>
      </c>
      <c r="T319" s="368"/>
      <c r="U319" s="368"/>
      <c r="V319" s="372"/>
      <c r="W319" s="372"/>
      <c r="X319" s="368"/>
      <c r="Y319" s="372"/>
      <c r="Z319" s="368"/>
      <c r="AA319" s="368"/>
      <c r="AB319" s="368"/>
      <c r="AC319" s="368"/>
      <c r="AD319" s="368"/>
      <c r="AE319" s="368"/>
      <c r="AF319" s="368"/>
      <c r="AG319" s="368"/>
      <c r="AH319" s="368"/>
      <c r="AI319" s="368"/>
      <c r="AJ319" s="368"/>
      <c r="AK319" s="373"/>
      <c r="AL319" s="368"/>
      <c r="AM319" s="373"/>
      <c r="AN319" s="373"/>
      <c r="AO319" s="373"/>
      <c r="AP319" s="373"/>
      <c r="AQ319" s="373"/>
      <c r="AR319" s="373"/>
      <c r="AS319" s="373"/>
      <c r="AT319" s="373"/>
      <c r="AU319" s="373"/>
      <c r="AV319" s="373"/>
      <c r="AW319" s="373"/>
      <c r="AX319" s="373"/>
      <c r="AY319" s="373"/>
      <c r="AZ319" s="373"/>
      <c r="BA319" s="373"/>
      <c r="BB319" s="373"/>
      <c r="BC319" s="374">
        <f t="shared" si="133"/>
        <v>0</v>
      </c>
      <c r="BD319" s="373"/>
      <c r="BE319" s="373"/>
      <c r="BF319" s="373"/>
      <c r="BG319" s="373"/>
      <c r="BH319" s="373"/>
      <c r="BI319" s="373"/>
      <c r="BJ319" s="373"/>
      <c r="BK319" s="373"/>
      <c r="BL319" s="373"/>
      <c r="BM319" s="373"/>
      <c r="BN319" s="373"/>
      <c r="BO319" s="373"/>
      <c r="BP319" s="373"/>
      <c r="BQ319" s="373"/>
      <c r="BR319" s="373"/>
      <c r="BS319" s="374">
        <f t="shared" si="121"/>
        <v>0</v>
      </c>
      <c r="BT319" s="374">
        <f t="shared" si="146"/>
        <v>0</v>
      </c>
      <c r="BU319" s="374">
        <f t="shared" si="146"/>
        <v>0</v>
      </c>
      <c r="BV319" s="374">
        <f t="shared" si="145"/>
        <v>0</v>
      </c>
      <c r="BW319" s="374">
        <f t="shared" si="145"/>
        <v>0</v>
      </c>
      <c r="BX319" s="374">
        <f t="shared" si="145"/>
        <v>0</v>
      </c>
      <c r="BY319" s="374">
        <f t="shared" si="145"/>
        <v>0</v>
      </c>
      <c r="BZ319" s="374">
        <f t="shared" si="145"/>
        <v>0</v>
      </c>
      <c r="CA319" s="374">
        <f t="shared" si="145"/>
        <v>0</v>
      </c>
      <c r="CB319" s="374">
        <f t="shared" si="145"/>
        <v>0</v>
      </c>
      <c r="CC319" s="374">
        <f t="shared" si="145"/>
        <v>0</v>
      </c>
      <c r="CD319" s="374">
        <f t="shared" si="145"/>
        <v>0</v>
      </c>
      <c r="CE319" s="374">
        <f t="shared" si="147"/>
        <v>0</v>
      </c>
      <c r="CF319" s="374">
        <f t="shared" si="147"/>
        <v>0</v>
      </c>
      <c r="CG319" s="374">
        <f t="shared" si="147"/>
        <v>0</v>
      </c>
      <c r="CH319" s="374">
        <f t="shared" si="147"/>
        <v>0</v>
      </c>
      <c r="CI319" s="374">
        <f t="shared" si="147"/>
        <v>0</v>
      </c>
      <c r="CJ319" s="368"/>
      <c r="CK319" s="368"/>
      <c r="CL319" s="373"/>
      <c r="CM319" s="375"/>
      <c r="CN319" s="371" t="s">
        <v>176</v>
      </c>
      <c r="CO319" s="373"/>
      <c r="CP319" s="373"/>
      <c r="CQ319" s="374">
        <f t="shared" si="122"/>
        <v>0</v>
      </c>
      <c r="CR319" s="373"/>
      <c r="CS319" s="373"/>
      <c r="CT319" s="374">
        <f t="shared" si="123"/>
        <v>0</v>
      </c>
      <c r="CU319" s="375"/>
      <c r="CV319" s="368"/>
      <c r="CW319" s="368"/>
      <c r="CX319" s="368"/>
      <c r="CY319" s="368"/>
      <c r="CZ319" s="368"/>
      <c r="DA319" s="368"/>
      <c r="DB319" s="368"/>
      <c r="DC319" s="368"/>
      <c r="DD319" s="368"/>
      <c r="DE319" s="368"/>
      <c r="DF319" s="368"/>
      <c r="DG319" s="375"/>
      <c r="DH319" s="371" t="s">
        <v>176</v>
      </c>
      <c r="DI319" s="373"/>
      <c r="DJ319" s="373"/>
      <c r="DK319" s="374">
        <f t="shared" si="143"/>
        <v>0</v>
      </c>
      <c r="DL319" s="373"/>
      <c r="DM319" s="373"/>
      <c r="DN319" s="374">
        <f t="shared" si="124"/>
        <v>0</v>
      </c>
      <c r="DO319" s="368"/>
      <c r="DP319" s="371" t="str">
        <f t="shared" si="134"/>
        <v/>
      </c>
      <c r="DQ319" s="374">
        <f t="shared" si="135"/>
        <v>0</v>
      </c>
      <c r="DR319" s="374">
        <f t="shared" si="125"/>
        <v>0</v>
      </c>
      <c r="DS319" s="374">
        <f t="shared" si="126"/>
        <v>0</v>
      </c>
      <c r="DT319" s="374">
        <f t="shared" si="136"/>
        <v>0</v>
      </c>
      <c r="DU319" s="374">
        <f t="shared" si="137"/>
        <v>0</v>
      </c>
      <c r="DV319" s="374">
        <f>Deduct_dependent * COUNTIFS(Part_8!$A:$A, $EV319)</f>
        <v>0</v>
      </c>
      <c r="DW319" s="374">
        <f t="shared" si="127"/>
        <v>0</v>
      </c>
      <c r="DX319" s="374">
        <f t="shared" si="128"/>
        <v>0</v>
      </c>
      <c r="DY319" s="374">
        <f t="shared" si="129"/>
        <v>0</v>
      </c>
      <c r="DZ319" s="374">
        <f t="shared" si="130"/>
        <v>0</v>
      </c>
      <c r="EA319" s="373"/>
      <c r="EB319" s="373"/>
      <c r="EC319" s="373"/>
      <c r="ED319" s="374" t="str">
        <f t="shared" si="138"/>
        <v/>
      </c>
      <c r="EE319" s="374"/>
      <c r="EF319" s="374" t="str">
        <f>IF(AND($AN319 = "", $AO319 = "", $AP319 = "", $AQ319 = "", $AR319 = "", $AS319 = "", $AT319 = "", $AU319 = "", $AV319 = "", $AW319 = "", $AX319 = "", $AY319 = "", $AZ319 = "", $BA319 = "", $BB319 = "",
$BD319= "", $BE319 = "", $BF319 = "", $BG319 = "", $BH319 = "", $BI319 = "", $BJ319 = "", $BK319 = "", $BL319 = "", $BM319 = "", $BN319 = "", $BO319 = "", $BP319 = "", $BQ319 = "", $BR319 = ""), "",
IF($DZ319 &lt;= Claim_for_Reimbursement_CAT!$F$24, Claim_for_Reimbursement_CAT!$H$24,
IF(AND($DZ319 &gt;= Claim_for_Reimbursement_CAT!$D$25, $DZ319 &lt;= Claim_for_Reimbursement_CAT!$F$25), Claim_for_Reimbursement_CAT!$H$25,
IF(AND($DZ319 &gt;= Claim_for_Reimbursement_CAT!$D$26, $DZ319 &lt;= Claim_for_Reimbursement_CAT!$F$26), Claim_for_Reimbursement_CAT!$H$26,
IF(AND($DZ319 &gt;= Claim_for_Reimbursement_CAT!$D$27, $DZ319 &lt;= Claim_for_Reimbursement_CAT!$F$27), Claim_for_Reimbursement_CAT!$H$27,
IF(AND($DZ319 &gt;= Claim_for_Reimbursement_CAT!$D$28, $DZ319 &lt;= Claim_for_Reimbursement_CAT!$F$28), Claim_for_Reimbursement_CAT!$H$28,
IF(AND($DZ319 &gt;= Claim_for_Reimbursement_CAT!$D$29, $DZ319 &lt;= Claim_for_Reimbursement_CAT!$F$29), Claim_for_Reimbursement_CAT!$H$29,
IF(AND($DZ319 &gt;= Claim_for_Reimbursement_CAT!$D$30, $DZ319 &lt;= Claim_for_Reimbursement_CAT!$F$30), Claim_for_Reimbursement_CAT!$H$30,
IF(AND($DZ319 &gt;= Claim_for_Reimbursement_CAT!$D$31, $DZ319 &lt;= Claim_for_Reimbursement_CAT!$F$31), Claim_for_Reimbursement_CAT!$H$31,
IF(AND($DZ319 &gt;= Claim_for_Reimbursement_CAT!$D$32, $DZ319 &lt;= Claim_for_Reimbursement_CAT!$F$32), Claim_for_Reimbursement_CAT!$H$32,
IF(AND($DZ319 &gt;= Claim_for_Reimbursement_CAT!$D$33, $DZ319 &lt;= Claim_for_Reimbursement_CAT!$F$33), Claim_for_Reimbursement_CAT!$H$33,
IF(AND($DZ319 &gt;= Claim_for_Reimbursement_CAT!$D$34, $DZ319 &lt;= Claim_for_Reimbursement_CAT!$F$34), Claim_for_Reimbursement_CAT!$H$34, Claim_for_Reimbursement_CAT!$H$35))))))))))))</f>
        <v/>
      </c>
      <c r="EG319" s="373"/>
      <c r="EH319" s="373"/>
      <c r="EI319" s="373"/>
      <c r="EJ319" s="373"/>
      <c r="EK319" s="373"/>
      <c r="EL319" s="368"/>
      <c r="EM319" s="373"/>
      <c r="EN319" s="373"/>
      <c r="ES319" s="376" t="str">
        <f t="shared" si="131"/>
        <v/>
      </c>
      <c r="ET319" s="377" t="str">
        <f t="shared" si="139"/>
        <v xml:space="preserve">    </v>
      </c>
      <c r="EU319" s="377" t="str">
        <f t="shared" si="140"/>
        <v/>
      </c>
      <c r="EV319" s="377" t="str">
        <f t="shared" si="141"/>
        <v xml:space="preserve">314   </v>
      </c>
      <c r="EW319" s="378" t="str">
        <f>IF($H319 = "", "",
IF(OR($H319 = Lists_and_controls!$AO$9, $H319 = Lists_and_controls!$AO$11, $H319 = Lists_and_controls!$AO$14, $H319 = Lists_and_controls!$AO$16), MAX(Day_30),
IF(OR($H319 = Lists_and_controls!$AO$6, $H319 = Lists_and_controls!$AO$8, $H319 = Lists_and_controls!$AO$10, $H319 = Lists_and_controls!$AO$12, $H319 = Lists_and_controls!$AO$13, $H319 = Lists_and_controls!$AO$15, $H319 = Lists_and_controls!$AO$17), MAX(Day_31),
IF($H319 = Lists_and_controls!$AO$7, IF(INDEX(Leap_Year_YN, MATCH($G319, Year_2, 0)) = 1, MAX(Day_Feb_LY), MAX(Day_Feb) )))))</f>
        <v/>
      </c>
      <c r="EX319" s="377" t="str">
        <f t="shared" si="142"/>
        <v xml:space="preserve">  </v>
      </c>
      <c r="EY319" s="378"/>
    </row>
    <row r="320" spans="1:155" s="321" customFormat="1" ht="14" hidden="1" x14ac:dyDescent="0.3">
      <c r="A320" s="367">
        <v>315</v>
      </c>
      <c r="B320" s="368"/>
      <c r="C320" s="368"/>
      <c r="D320" s="368"/>
      <c r="E320" s="368"/>
      <c r="F320" s="368"/>
      <c r="G320" s="368"/>
      <c r="H320" s="368"/>
      <c r="I320" s="368"/>
      <c r="J320" s="369" t="str">
        <f t="shared" si="119"/>
        <v/>
      </c>
      <c r="K320" s="370" t="str">
        <f t="shared" si="120"/>
        <v/>
      </c>
      <c r="L320" s="368"/>
      <c r="M320" s="368"/>
      <c r="N320" s="368"/>
      <c r="O320" s="368"/>
      <c r="P320" s="368"/>
      <c r="Q320" s="368"/>
      <c r="R320" s="368"/>
      <c r="S320" s="371" t="str">
        <f t="shared" si="132"/>
        <v/>
      </c>
      <c r="T320" s="368"/>
      <c r="U320" s="368"/>
      <c r="V320" s="372"/>
      <c r="W320" s="372"/>
      <c r="X320" s="368"/>
      <c r="Y320" s="372"/>
      <c r="Z320" s="368"/>
      <c r="AA320" s="368"/>
      <c r="AB320" s="368"/>
      <c r="AC320" s="368"/>
      <c r="AD320" s="368"/>
      <c r="AE320" s="368"/>
      <c r="AF320" s="368"/>
      <c r="AG320" s="368"/>
      <c r="AH320" s="368"/>
      <c r="AI320" s="368"/>
      <c r="AJ320" s="368"/>
      <c r="AK320" s="373"/>
      <c r="AL320" s="368"/>
      <c r="AM320" s="373"/>
      <c r="AN320" s="373"/>
      <c r="AO320" s="373"/>
      <c r="AP320" s="373"/>
      <c r="AQ320" s="373"/>
      <c r="AR320" s="373"/>
      <c r="AS320" s="373"/>
      <c r="AT320" s="373"/>
      <c r="AU320" s="373"/>
      <c r="AV320" s="373"/>
      <c r="AW320" s="373"/>
      <c r="AX320" s="373"/>
      <c r="AY320" s="373"/>
      <c r="AZ320" s="373"/>
      <c r="BA320" s="373"/>
      <c r="BB320" s="373"/>
      <c r="BC320" s="374">
        <f t="shared" si="133"/>
        <v>0</v>
      </c>
      <c r="BD320" s="373"/>
      <c r="BE320" s="373"/>
      <c r="BF320" s="373"/>
      <c r="BG320" s="373"/>
      <c r="BH320" s="373"/>
      <c r="BI320" s="373"/>
      <c r="BJ320" s="373"/>
      <c r="BK320" s="373"/>
      <c r="BL320" s="373"/>
      <c r="BM320" s="373"/>
      <c r="BN320" s="373"/>
      <c r="BO320" s="373"/>
      <c r="BP320" s="373"/>
      <c r="BQ320" s="373"/>
      <c r="BR320" s="373"/>
      <c r="BS320" s="374">
        <f t="shared" si="121"/>
        <v>0</v>
      </c>
      <c r="BT320" s="374">
        <f t="shared" si="146"/>
        <v>0</v>
      </c>
      <c r="BU320" s="374">
        <f t="shared" si="146"/>
        <v>0</v>
      </c>
      <c r="BV320" s="374">
        <f t="shared" si="145"/>
        <v>0</v>
      </c>
      <c r="BW320" s="374">
        <f t="shared" si="145"/>
        <v>0</v>
      </c>
      <c r="BX320" s="374">
        <f t="shared" si="145"/>
        <v>0</v>
      </c>
      <c r="BY320" s="374">
        <f t="shared" si="145"/>
        <v>0</v>
      </c>
      <c r="BZ320" s="374">
        <f t="shared" si="145"/>
        <v>0</v>
      </c>
      <c r="CA320" s="374">
        <f t="shared" si="145"/>
        <v>0</v>
      </c>
      <c r="CB320" s="374">
        <f t="shared" si="145"/>
        <v>0</v>
      </c>
      <c r="CC320" s="374">
        <f t="shared" si="145"/>
        <v>0</v>
      </c>
      <c r="CD320" s="374">
        <f t="shared" si="145"/>
        <v>0</v>
      </c>
      <c r="CE320" s="374">
        <f t="shared" si="147"/>
        <v>0</v>
      </c>
      <c r="CF320" s="374">
        <f t="shared" si="147"/>
        <v>0</v>
      </c>
      <c r="CG320" s="374">
        <f t="shared" si="147"/>
        <v>0</v>
      </c>
      <c r="CH320" s="374">
        <f t="shared" si="147"/>
        <v>0</v>
      </c>
      <c r="CI320" s="374">
        <f t="shared" si="147"/>
        <v>0</v>
      </c>
      <c r="CJ320" s="368"/>
      <c r="CK320" s="368"/>
      <c r="CL320" s="373"/>
      <c r="CM320" s="375"/>
      <c r="CN320" s="371" t="s">
        <v>176</v>
      </c>
      <c r="CO320" s="373"/>
      <c r="CP320" s="373"/>
      <c r="CQ320" s="374">
        <f t="shared" si="122"/>
        <v>0</v>
      </c>
      <c r="CR320" s="373"/>
      <c r="CS320" s="373"/>
      <c r="CT320" s="374">
        <f t="shared" si="123"/>
        <v>0</v>
      </c>
      <c r="CU320" s="375"/>
      <c r="CV320" s="368"/>
      <c r="CW320" s="368"/>
      <c r="CX320" s="368"/>
      <c r="CY320" s="368"/>
      <c r="CZ320" s="368"/>
      <c r="DA320" s="368"/>
      <c r="DB320" s="368"/>
      <c r="DC320" s="368"/>
      <c r="DD320" s="368"/>
      <c r="DE320" s="368"/>
      <c r="DF320" s="368"/>
      <c r="DG320" s="375"/>
      <c r="DH320" s="371" t="s">
        <v>176</v>
      </c>
      <c r="DI320" s="373"/>
      <c r="DJ320" s="373"/>
      <c r="DK320" s="374">
        <f t="shared" si="143"/>
        <v>0</v>
      </c>
      <c r="DL320" s="373"/>
      <c r="DM320" s="373"/>
      <c r="DN320" s="374">
        <f t="shared" si="124"/>
        <v>0</v>
      </c>
      <c r="DO320" s="368"/>
      <c r="DP320" s="371" t="str">
        <f t="shared" si="134"/>
        <v/>
      </c>
      <c r="DQ320" s="374">
        <f t="shared" si="135"/>
        <v>0</v>
      </c>
      <c r="DR320" s="374">
        <f t="shared" si="125"/>
        <v>0</v>
      </c>
      <c r="DS320" s="374">
        <f t="shared" si="126"/>
        <v>0</v>
      </c>
      <c r="DT320" s="374">
        <f t="shared" si="136"/>
        <v>0</v>
      </c>
      <c r="DU320" s="374">
        <f t="shared" si="137"/>
        <v>0</v>
      </c>
      <c r="DV320" s="374">
        <f>Deduct_dependent * COUNTIFS(Part_8!$A:$A, $EV320)</f>
        <v>0</v>
      </c>
      <c r="DW320" s="374">
        <f t="shared" si="127"/>
        <v>0</v>
      </c>
      <c r="DX320" s="374">
        <f t="shared" si="128"/>
        <v>0</v>
      </c>
      <c r="DY320" s="374">
        <f t="shared" si="129"/>
        <v>0</v>
      </c>
      <c r="DZ320" s="374">
        <f t="shared" si="130"/>
        <v>0</v>
      </c>
      <c r="EA320" s="373"/>
      <c r="EB320" s="373"/>
      <c r="EC320" s="373"/>
      <c r="ED320" s="374" t="str">
        <f t="shared" si="138"/>
        <v/>
      </c>
      <c r="EE320" s="374"/>
      <c r="EF320" s="374" t="str">
        <f>IF(AND($AN320 = "", $AO320 = "", $AP320 = "", $AQ320 = "", $AR320 = "", $AS320 = "", $AT320 = "", $AU320 = "", $AV320 = "", $AW320 = "", $AX320 = "", $AY320 = "", $AZ320 = "", $BA320 = "", $BB320 = "",
$BD320= "", $BE320 = "", $BF320 = "", $BG320 = "", $BH320 = "", $BI320 = "", $BJ320 = "", $BK320 = "", $BL320 = "", $BM320 = "", $BN320 = "", $BO320 = "", $BP320 = "", $BQ320 = "", $BR320 = ""), "",
IF($DZ320 &lt;= Claim_for_Reimbursement_CAT!$F$24, Claim_for_Reimbursement_CAT!$H$24,
IF(AND($DZ320 &gt;= Claim_for_Reimbursement_CAT!$D$25, $DZ320 &lt;= Claim_for_Reimbursement_CAT!$F$25), Claim_for_Reimbursement_CAT!$H$25,
IF(AND($DZ320 &gt;= Claim_for_Reimbursement_CAT!$D$26, $DZ320 &lt;= Claim_for_Reimbursement_CAT!$F$26), Claim_for_Reimbursement_CAT!$H$26,
IF(AND($DZ320 &gt;= Claim_for_Reimbursement_CAT!$D$27, $DZ320 &lt;= Claim_for_Reimbursement_CAT!$F$27), Claim_for_Reimbursement_CAT!$H$27,
IF(AND($DZ320 &gt;= Claim_for_Reimbursement_CAT!$D$28, $DZ320 &lt;= Claim_for_Reimbursement_CAT!$F$28), Claim_for_Reimbursement_CAT!$H$28,
IF(AND($DZ320 &gt;= Claim_for_Reimbursement_CAT!$D$29, $DZ320 &lt;= Claim_for_Reimbursement_CAT!$F$29), Claim_for_Reimbursement_CAT!$H$29,
IF(AND($DZ320 &gt;= Claim_for_Reimbursement_CAT!$D$30, $DZ320 &lt;= Claim_for_Reimbursement_CAT!$F$30), Claim_for_Reimbursement_CAT!$H$30,
IF(AND($DZ320 &gt;= Claim_for_Reimbursement_CAT!$D$31, $DZ320 &lt;= Claim_for_Reimbursement_CAT!$F$31), Claim_for_Reimbursement_CAT!$H$31,
IF(AND($DZ320 &gt;= Claim_for_Reimbursement_CAT!$D$32, $DZ320 &lt;= Claim_for_Reimbursement_CAT!$F$32), Claim_for_Reimbursement_CAT!$H$32,
IF(AND($DZ320 &gt;= Claim_for_Reimbursement_CAT!$D$33, $DZ320 &lt;= Claim_for_Reimbursement_CAT!$F$33), Claim_for_Reimbursement_CAT!$H$33,
IF(AND($DZ320 &gt;= Claim_for_Reimbursement_CAT!$D$34, $DZ320 &lt;= Claim_for_Reimbursement_CAT!$F$34), Claim_for_Reimbursement_CAT!$H$34, Claim_for_Reimbursement_CAT!$H$35))))))))))))</f>
        <v/>
      </c>
      <c r="EG320" s="373"/>
      <c r="EH320" s="373"/>
      <c r="EI320" s="373"/>
      <c r="EJ320" s="373"/>
      <c r="EK320" s="373"/>
      <c r="EL320" s="368"/>
      <c r="EM320" s="373"/>
      <c r="EN320" s="373"/>
      <c r="ES320" s="376" t="str">
        <f t="shared" si="131"/>
        <v/>
      </c>
      <c r="ET320" s="377" t="str">
        <f t="shared" si="139"/>
        <v xml:space="preserve">    </v>
      </c>
      <c r="EU320" s="377" t="str">
        <f t="shared" si="140"/>
        <v/>
      </c>
      <c r="EV320" s="377" t="str">
        <f t="shared" si="141"/>
        <v xml:space="preserve">315   </v>
      </c>
      <c r="EW320" s="378" t="str">
        <f>IF($H320 = "", "",
IF(OR($H320 = Lists_and_controls!$AO$9, $H320 = Lists_and_controls!$AO$11, $H320 = Lists_and_controls!$AO$14, $H320 = Lists_and_controls!$AO$16), MAX(Day_30),
IF(OR($H320 = Lists_and_controls!$AO$6, $H320 = Lists_and_controls!$AO$8, $H320 = Lists_and_controls!$AO$10, $H320 = Lists_and_controls!$AO$12, $H320 = Lists_and_controls!$AO$13, $H320 = Lists_and_controls!$AO$15, $H320 = Lists_and_controls!$AO$17), MAX(Day_31),
IF($H320 = Lists_and_controls!$AO$7, IF(INDEX(Leap_Year_YN, MATCH($G320, Year_2, 0)) = 1, MAX(Day_Feb_LY), MAX(Day_Feb) )))))</f>
        <v/>
      </c>
      <c r="EX320" s="377" t="str">
        <f t="shared" si="142"/>
        <v xml:space="preserve">  </v>
      </c>
      <c r="EY320" s="378"/>
    </row>
    <row r="321" spans="1:155" s="321" customFormat="1" ht="14" hidden="1" x14ac:dyDescent="0.3">
      <c r="A321" s="367">
        <v>316</v>
      </c>
      <c r="B321" s="368"/>
      <c r="C321" s="368"/>
      <c r="D321" s="368"/>
      <c r="E321" s="368"/>
      <c r="F321" s="368"/>
      <c r="G321" s="368"/>
      <c r="H321" s="368"/>
      <c r="I321" s="368"/>
      <c r="J321" s="369" t="str">
        <f t="shared" si="119"/>
        <v/>
      </c>
      <c r="K321" s="370" t="str">
        <f t="shared" si="120"/>
        <v/>
      </c>
      <c r="L321" s="368"/>
      <c r="M321" s="368"/>
      <c r="N321" s="368"/>
      <c r="O321" s="368"/>
      <c r="P321" s="368"/>
      <c r="Q321" s="368"/>
      <c r="R321" s="368"/>
      <c r="S321" s="371" t="str">
        <f t="shared" si="132"/>
        <v/>
      </c>
      <c r="T321" s="368"/>
      <c r="U321" s="368"/>
      <c r="V321" s="372"/>
      <c r="W321" s="372"/>
      <c r="X321" s="368"/>
      <c r="Y321" s="372"/>
      <c r="Z321" s="368"/>
      <c r="AA321" s="368"/>
      <c r="AB321" s="368"/>
      <c r="AC321" s="368"/>
      <c r="AD321" s="368"/>
      <c r="AE321" s="368"/>
      <c r="AF321" s="368"/>
      <c r="AG321" s="368"/>
      <c r="AH321" s="368"/>
      <c r="AI321" s="368"/>
      <c r="AJ321" s="368"/>
      <c r="AK321" s="373"/>
      <c r="AL321" s="368"/>
      <c r="AM321" s="373"/>
      <c r="AN321" s="373"/>
      <c r="AO321" s="373"/>
      <c r="AP321" s="373"/>
      <c r="AQ321" s="373"/>
      <c r="AR321" s="373"/>
      <c r="AS321" s="373"/>
      <c r="AT321" s="373"/>
      <c r="AU321" s="373"/>
      <c r="AV321" s="373"/>
      <c r="AW321" s="373"/>
      <c r="AX321" s="373"/>
      <c r="AY321" s="373"/>
      <c r="AZ321" s="373"/>
      <c r="BA321" s="373"/>
      <c r="BB321" s="373"/>
      <c r="BC321" s="374">
        <f t="shared" si="133"/>
        <v>0</v>
      </c>
      <c r="BD321" s="373"/>
      <c r="BE321" s="373"/>
      <c r="BF321" s="373"/>
      <c r="BG321" s="373"/>
      <c r="BH321" s="373"/>
      <c r="BI321" s="373"/>
      <c r="BJ321" s="373"/>
      <c r="BK321" s="373"/>
      <c r="BL321" s="373"/>
      <c r="BM321" s="373"/>
      <c r="BN321" s="373"/>
      <c r="BO321" s="373"/>
      <c r="BP321" s="373"/>
      <c r="BQ321" s="373"/>
      <c r="BR321" s="373"/>
      <c r="BS321" s="374">
        <f t="shared" si="121"/>
        <v>0</v>
      </c>
      <c r="BT321" s="374">
        <f t="shared" si="146"/>
        <v>0</v>
      </c>
      <c r="BU321" s="374">
        <f t="shared" si="146"/>
        <v>0</v>
      </c>
      <c r="BV321" s="374">
        <f t="shared" si="145"/>
        <v>0</v>
      </c>
      <c r="BW321" s="374">
        <f t="shared" si="145"/>
        <v>0</v>
      </c>
      <c r="BX321" s="374">
        <f t="shared" si="145"/>
        <v>0</v>
      </c>
      <c r="BY321" s="374">
        <f t="shared" si="145"/>
        <v>0</v>
      </c>
      <c r="BZ321" s="374">
        <f t="shared" si="145"/>
        <v>0</v>
      </c>
      <c r="CA321" s="374">
        <f t="shared" si="145"/>
        <v>0</v>
      </c>
      <c r="CB321" s="374">
        <f t="shared" si="145"/>
        <v>0</v>
      </c>
      <c r="CC321" s="374">
        <f t="shared" si="145"/>
        <v>0</v>
      </c>
      <c r="CD321" s="374">
        <f t="shared" si="145"/>
        <v>0</v>
      </c>
      <c r="CE321" s="374">
        <f t="shared" si="147"/>
        <v>0</v>
      </c>
      <c r="CF321" s="374">
        <f t="shared" si="147"/>
        <v>0</v>
      </c>
      <c r="CG321" s="374">
        <f t="shared" si="147"/>
        <v>0</v>
      </c>
      <c r="CH321" s="374">
        <f t="shared" si="147"/>
        <v>0</v>
      </c>
      <c r="CI321" s="374">
        <f t="shared" si="147"/>
        <v>0</v>
      </c>
      <c r="CJ321" s="368"/>
      <c r="CK321" s="368"/>
      <c r="CL321" s="373"/>
      <c r="CM321" s="375"/>
      <c r="CN321" s="371" t="s">
        <v>176</v>
      </c>
      <c r="CO321" s="373"/>
      <c r="CP321" s="373"/>
      <c r="CQ321" s="374">
        <f t="shared" si="122"/>
        <v>0</v>
      </c>
      <c r="CR321" s="373"/>
      <c r="CS321" s="373"/>
      <c r="CT321" s="374">
        <f t="shared" si="123"/>
        <v>0</v>
      </c>
      <c r="CU321" s="375"/>
      <c r="CV321" s="368"/>
      <c r="CW321" s="368"/>
      <c r="CX321" s="368"/>
      <c r="CY321" s="368"/>
      <c r="CZ321" s="368"/>
      <c r="DA321" s="368"/>
      <c r="DB321" s="368"/>
      <c r="DC321" s="368"/>
      <c r="DD321" s="368"/>
      <c r="DE321" s="368"/>
      <c r="DF321" s="368"/>
      <c r="DG321" s="375"/>
      <c r="DH321" s="371" t="s">
        <v>176</v>
      </c>
      <c r="DI321" s="373"/>
      <c r="DJ321" s="373"/>
      <c r="DK321" s="374">
        <f t="shared" si="143"/>
        <v>0</v>
      </c>
      <c r="DL321" s="373"/>
      <c r="DM321" s="373"/>
      <c r="DN321" s="374">
        <f t="shared" si="124"/>
        <v>0</v>
      </c>
      <c r="DO321" s="368"/>
      <c r="DP321" s="371" t="str">
        <f t="shared" si="134"/>
        <v/>
      </c>
      <c r="DQ321" s="374">
        <f t="shared" si="135"/>
        <v>0</v>
      </c>
      <c r="DR321" s="374">
        <f t="shared" si="125"/>
        <v>0</v>
      </c>
      <c r="DS321" s="374">
        <f t="shared" si="126"/>
        <v>0</v>
      </c>
      <c r="DT321" s="374">
        <f t="shared" si="136"/>
        <v>0</v>
      </c>
      <c r="DU321" s="374">
        <f t="shared" si="137"/>
        <v>0</v>
      </c>
      <c r="DV321" s="374">
        <f>Deduct_dependent * COUNTIFS(Part_8!$A:$A, $EV321)</f>
        <v>0</v>
      </c>
      <c r="DW321" s="374">
        <f t="shared" si="127"/>
        <v>0</v>
      </c>
      <c r="DX321" s="374">
        <f t="shared" si="128"/>
        <v>0</v>
      </c>
      <c r="DY321" s="374">
        <f t="shared" si="129"/>
        <v>0</v>
      </c>
      <c r="DZ321" s="374">
        <f t="shared" si="130"/>
        <v>0</v>
      </c>
      <c r="EA321" s="373"/>
      <c r="EB321" s="373"/>
      <c r="EC321" s="373"/>
      <c r="ED321" s="374" t="str">
        <f t="shared" si="138"/>
        <v/>
      </c>
      <c r="EE321" s="374"/>
      <c r="EF321" s="374" t="str">
        <f>IF(AND($AN321 = "", $AO321 = "", $AP321 = "", $AQ321 = "", $AR321 = "", $AS321 = "", $AT321 = "", $AU321 = "", $AV321 = "", $AW321 = "", $AX321 = "", $AY321 = "", $AZ321 = "", $BA321 = "", $BB321 = "",
$BD321= "", $BE321 = "", $BF321 = "", $BG321 = "", $BH321 = "", $BI321 = "", $BJ321 = "", $BK321 = "", $BL321 = "", $BM321 = "", $BN321 = "", $BO321 = "", $BP321 = "", $BQ321 = "", $BR321 = ""), "",
IF($DZ321 &lt;= Claim_for_Reimbursement_CAT!$F$24, Claim_for_Reimbursement_CAT!$H$24,
IF(AND($DZ321 &gt;= Claim_for_Reimbursement_CAT!$D$25, $DZ321 &lt;= Claim_for_Reimbursement_CAT!$F$25), Claim_for_Reimbursement_CAT!$H$25,
IF(AND($DZ321 &gt;= Claim_for_Reimbursement_CAT!$D$26, $DZ321 &lt;= Claim_for_Reimbursement_CAT!$F$26), Claim_for_Reimbursement_CAT!$H$26,
IF(AND($DZ321 &gt;= Claim_for_Reimbursement_CAT!$D$27, $DZ321 &lt;= Claim_for_Reimbursement_CAT!$F$27), Claim_for_Reimbursement_CAT!$H$27,
IF(AND($DZ321 &gt;= Claim_for_Reimbursement_CAT!$D$28, $DZ321 &lt;= Claim_for_Reimbursement_CAT!$F$28), Claim_for_Reimbursement_CAT!$H$28,
IF(AND($DZ321 &gt;= Claim_for_Reimbursement_CAT!$D$29, $DZ321 &lt;= Claim_for_Reimbursement_CAT!$F$29), Claim_for_Reimbursement_CAT!$H$29,
IF(AND($DZ321 &gt;= Claim_for_Reimbursement_CAT!$D$30, $DZ321 &lt;= Claim_for_Reimbursement_CAT!$F$30), Claim_for_Reimbursement_CAT!$H$30,
IF(AND($DZ321 &gt;= Claim_for_Reimbursement_CAT!$D$31, $DZ321 &lt;= Claim_for_Reimbursement_CAT!$F$31), Claim_for_Reimbursement_CAT!$H$31,
IF(AND($DZ321 &gt;= Claim_for_Reimbursement_CAT!$D$32, $DZ321 &lt;= Claim_for_Reimbursement_CAT!$F$32), Claim_for_Reimbursement_CAT!$H$32,
IF(AND($DZ321 &gt;= Claim_for_Reimbursement_CAT!$D$33, $DZ321 &lt;= Claim_for_Reimbursement_CAT!$F$33), Claim_for_Reimbursement_CAT!$H$33,
IF(AND($DZ321 &gt;= Claim_for_Reimbursement_CAT!$D$34, $DZ321 &lt;= Claim_for_Reimbursement_CAT!$F$34), Claim_for_Reimbursement_CAT!$H$34, Claim_for_Reimbursement_CAT!$H$35))))))))))))</f>
        <v/>
      </c>
      <c r="EG321" s="373"/>
      <c r="EH321" s="373"/>
      <c r="EI321" s="373"/>
      <c r="EJ321" s="373"/>
      <c r="EK321" s="373"/>
      <c r="EL321" s="368"/>
      <c r="EM321" s="373"/>
      <c r="EN321" s="373"/>
      <c r="ES321" s="376" t="str">
        <f t="shared" si="131"/>
        <v/>
      </c>
      <c r="ET321" s="377" t="str">
        <f t="shared" si="139"/>
        <v xml:space="preserve">    </v>
      </c>
      <c r="EU321" s="377" t="str">
        <f t="shared" si="140"/>
        <v/>
      </c>
      <c r="EV321" s="377" t="str">
        <f t="shared" si="141"/>
        <v xml:space="preserve">316   </v>
      </c>
      <c r="EW321" s="378" t="str">
        <f>IF($H321 = "", "",
IF(OR($H321 = Lists_and_controls!$AO$9, $H321 = Lists_and_controls!$AO$11, $H321 = Lists_and_controls!$AO$14, $H321 = Lists_and_controls!$AO$16), MAX(Day_30),
IF(OR($H321 = Lists_and_controls!$AO$6, $H321 = Lists_and_controls!$AO$8, $H321 = Lists_and_controls!$AO$10, $H321 = Lists_and_controls!$AO$12, $H321 = Lists_and_controls!$AO$13, $H321 = Lists_and_controls!$AO$15, $H321 = Lists_and_controls!$AO$17), MAX(Day_31),
IF($H321 = Lists_and_controls!$AO$7, IF(INDEX(Leap_Year_YN, MATCH($G321, Year_2, 0)) = 1, MAX(Day_Feb_LY), MAX(Day_Feb) )))))</f>
        <v/>
      </c>
      <c r="EX321" s="377" t="str">
        <f t="shared" si="142"/>
        <v xml:space="preserve">  </v>
      </c>
      <c r="EY321" s="378"/>
    </row>
    <row r="322" spans="1:155" s="321" customFormat="1" ht="14" hidden="1" x14ac:dyDescent="0.3">
      <c r="A322" s="367">
        <v>317</v>
      </c>
      <c r="B322" s="368"/>
      <c r="C322" s="368"/>
      <c r="D322" s="368"/>
      <c r="E322" s="368"/>
      <c r="F322" s="368"/>
      <c r="G322" s="368"/>
      <c r="H322" s="368"/>
      <c r="I322" s="368"/>
      <c r="J322" s="369" t="str">
        <f t="shared" si="119"/>
        <v/>
      </c>
      <c r="K322" s="370" t="str">
        <f t="shared" si="120"/>
        <v/>
      </c>
      <c r="L322" s="368"/>
      <c r="M322" s="368"/>
      <c r="N322" s="368"/>
      <c r="O322" s="368"/>
      <c r="P322" s="368"/>
      <c r="Q322" s="368"/>
      <c r="R322" s="368"/>
      <c r="S322" s="371" t="str">
        <f t="shared" si="132"/>
        <v/>
      </c>
      <c r="T322" s="368"/>
      <c r="U322" s="368"/>
      <c r="V322" s="372"/>
      <c r="W322" s="372"/>
      <c r="X322" s="368"/>
      <c r="Y322" s="372"/>
      <c r="Z322" s="368"/>
      <c r="AA322" s="368"/>
      <c r="AB322" s="368"/>
      <c r="AC322" s="368"/>
      <c r="AD322" s="368"/>
      <c r="AE322" s="368"/>
      <c r="AF322" s="368"/>
      <c r="AG322" s="368"/>
      <c r="AH322" s="368"/>
      <c r="AI322" s="368"/>
      <c r="AJ322" s="368"/>
      <c r="AK322" s="373"/>
      <c r="AL322" s="368"/>
      <c r="AM322" s="373"/>
      <c r="AN322" s="373"/>
      <c r="AO322" s="373"/>
      <c r="AP322" s="373"/>
      <c r="AQ322" s="373"/>
      <c r="AR322" s="373"/>
      <c r="AS322" s="373"/>
      <c r="AT322" s="373"/>
      <c r="AU322" s="373"/>
      <c r="AV322" s="373"/>
      <c r="AW322" s="373"/>
      <c r="AX322" s="373"/>
      <c r="AY322" s="373"/>
      <c r="AZ322" s="373"/>
      <c r="BA322" s="373"/>
      <c r="BB322" s="373"/>
      <c r="BC322" s="374">
        <f t="shared" si="133"/>
        <v>0</v>
      </c>
      <c r="BD322" s="373"/>
      <c r="BE322" s="373"/>
      <c r="BF322" s="373"/>
      <c r="BG322" s="373"/>
      <c r="BH322" s="373"/>
      <c r="BI322" s="373"/>
      <c r="BJ322" s="373"/>
      <c r="BK322" s="373"/>
      <c r="BL322" s="373"/>
      <c r="BM322" s="373"/>
      <c r="BN322" s="373"/>
      <c r="BO322" s="373"/>
      <c r="BP322" s="373"/>
      <c r="BQ322" s="373"/>
      <c r="BR322" s="373"/>
      <c r="BS322" s="374">
        <f t="shared" si="121"/>
        <v>0</v>
      </c>
      <c r="BT322" s="374">
        <f t="shared" si="146"/>
        <v>0</v>
      </c>
      <c r="BU322" s="374">
        <f t="shared" si="146"/>
        <v>0</v>
      </c>
      <c r="BV322" s="374">
        <f t="shared" si="145"/>
        <v>0</v>
      </c>
      <c r="BW322" s="374">
        <f t="shared" si="145"/>
        <v>0</v>
      </c>
      <c r="BX322" s="374">
        <f t="shared" si="145"/>
        <v>0</v>
      </c>
      <c r="BY322" s="374">
        <f t="shared" si="145"/>
        <v>0</v>
      </c>
      <c r="BZ322" s="374">
        <f t="shared" si="145"/>
        <v>0</v>
      </c>
      <c r="CA322" s="374">
        <f t="shared" si="145"/>
        <v>0</v>
      </c>
      <c r="CB322" s="374">
        <f t="shared" si="145"/>
        <v>0</v>
      </c>
      <c r="CC322" s="374">
        <f t="shared" si="145"/>
        <v>0</v>
      </c>
      <c r="CD322" s="374">
        <f t="shared" si="145"/>
        <v>0</v>
      </c>
      <c r="CE322" s="374">
        <f t="shared" si="147"/>
        <v>0</v>
      </c>
      <c r="CF322" s="374">
        <f t="shared" si="147"/>
        <v>0</v>
      </c>
      <c r="CG322" s="374">
        <f t="shared" si="147"/>
        <v>0</v>
      </c>
      <c r="CH322" s="374">
        <f t="shared" si="147"/>
        <v>0</v>
      </c>
      <c r="CI322" s="374">
        <f t="shared" si="147"/>
        <v>0</v>
      </c>
      <c r="CJ322" s="368"/>
      <c r="CK322" s="368"/>
      <c r="CL322" s="373"/>
      <c r="CM322" s="375"/>
      <c r="CN322" s="371" t="s">
        <v>176</v>
      </c>
      <c r="CO322" s="373"/>
      <c r="CP322" s="373"/>
      <c r="CQ322" s="374">
        <f t="shared" si="122"/>
        <v>0</v>
      </c>
      <c r="CR322" s="373"/>
      <c r="CS322" s="373"/>
      <c r="CT322" s="374">
        <f t="shared" si="123"/>
        <v>0</v>
      </c>
      <c r="CU322" s="375"/>
      <c r="CV322" s="368"/>
      <c r="CW322" s="368"/>
      <c r="CX322" s="368"/>
      <c r="CY322" s="368"/>
      <c r="CZ322" s="368"/>
      <c r="DA322" s="368"/>
      <c r="DB322" s="368"/>
      <c r="DC322" s="368"/>
      <c r="DD322" s="368"/>
      <c r="DE322" s="368"/>
      <c r="DF322" s="368"/>
      <c r="DG322" s="375"/>
      <c r="DH322" s="371" t="s">
        <v>176</v>
      </c>
      <c r="DI322" s="373"/>
      <c r="DJ322" s="373"/>
      <c r="DK322" s="374">
        <f t="shared" si="143"/>
        <v>0</v>
      </c>
      <c r="DL322" s="373"/>
      <c r="DM322" s="373"/>
      <c r="DN322" s="374">
        <f t="shared" si="124"/>
        <v>0</v>
      </c>
      <c r="DO322" s="368"/>
      <c r="DP322" s="371" t="str">
        <f t="shared" si="134"/>
        <v/>
      </c>
      <c r="DQ322" s="374">
        <f t="shared" si="135"/>
        <v>0</v>
      </c>
      <c r="DR322" s="374">
        <f t="shared" si="125"/>
        <v>0</v>
      </c>
      <c r="DS322" s="374">
        <f t="shared" si="126"/>
        <v>0</v>
      </c>
      <c r="DT322" s="374">
        <f t="shared" si="136"/>
        <v>0</v>
      </c>
      <c r="DU322" s="374">
        <f t="shared" si="137"/>
        <v>0</v>
      </c>
      <c r="DV322" s="374">
        <f>Deduct_dependent * COUNTIFS(Part_8!$A:$A, $EV322)</f>
        <v>0</v>
      </c>
      <c r="DW322" s="374">
        <f t="shared" si="127"/>
        <v>0</v>
      </c>
      <c r="DX322" s="374">
        <f t="shared" si="128"/>
        <v>0</v>
      </c>
      <c r="DY322" s="374">
        <f t="shared" si="129"/>
        <v>0</v>
      </c>
      <c r="DZ322" s="374">
        <f t="shared" si="130"/>
        <v>0</v>
      </c>
      <c r="EA322" s="373"/>
      <c r="EB322" s="373"/>
      <c r="EC322" s="373"/>
      <c r="ED322" s="374" t="str">
        <f t="shared" si="138"/>
        <v/>
      </c>
      <c r="EE322" s="374"/>
      <c r="EF322" s="374" t="str">
        <f>IF(AND($AN322 = "", $AO322 = "", $AP322 = "", $AQ322 = "", $AR322 = "", $AS322 = "", $AT322 = "", $AU322 = "", $AV322 = "", $AW322 = "", $AX322 = "", $AY322 = "", $AZ322 = "", $BA322 = "", $BB322 = "",
$BD322= "", $BE322 = "", $BF322 = "", $BG322 = "", $BH322 = "", $BI322 = "", $BJ322 = "", $BK322 = "", $BL322 = "", $BM322 = "", $BN322 = "", $BO322 = "", $BP322 = "", $BQ322 = "", $BR322 = ""), "",
IF($DZ322 &lt;= Claim_for_Reimbursement_CAT!$F$24, Claim_for_Reimbursement_CAT!$H$24,
IF(AND($DZ322 &gt;= Claim_for_Reimbursement_CAT!$D$25, $DZ322 &lt;= Claim_for_Reimbursement_CAT!$F$25), Claim_for_Reimbursement_CAT!$H$25,
IF(AND($DZ322 &gt;= Claim_for_Reimbursement_CAT!$D$26, $DZ322 &lt;= Claim_for_Reimbursement_CAT!$F$26), Claim_for_Reimbursement_CAT!$H$26,
IF(AND($DZ322 &gt;= Claim_for_Reimbursement_CAT!$D$27, $DZ322 &lt;= Claim_for_Reimbursement_CAT!$F$27), Claim_for_Reimbursement_CAT!$H$27,
IF(AND($DZ322 &gt;= Claim_for_Reimbursement_CAT!$D$28, $DZ322 &lt;= Claim_for_Reimbursement_CAT!$F$28), Claim_for_Reimbursement_CAT!$H$28,
IF(AND($DZ322 &gt;= Claim_for_Reimbursement_CAT!$D$29, $DZ322 &lt;= Claim_for_Reimbursement_CAT!$F$29), Claim_for_Reimbursement_CAT!$H$29,
IF(AND($DZ322 &gt;= Claim_for_Reimbursement_CAT!$D$30, $DZ322 &lt;= Claim_for_Reimbursement_CAT!$F$30), Claim_for_Reimbursement_CAT!$H$30,
IF(AND($DZ322 &gt;= Claim_for_Reimbursement_CAT!$D$31, $DZ322 &lt;= Claim_for_Reimbursement_CAT!$F$31), Claim_for_Reimbursement_CAT!$H$31,
IF(AND($DZ322 &gt;= Claim_for_Reimbursement_CAT!$D$32, $DZ322 &lt;= Claim_for_Reimbursement_CAT!$F$32), Claim_for_Reimbursement_CAT!$H$32,
IF(AND($DZ322 &gt;= Claim_for_Reimbursement_CAT!$D$33, $DZ322 &lt;= Claim_for_Reimbursement_CAT!$F$33), Claim_for_Reimbursement_CAT!$H$33,
IF(AND($DZ322 &gt;= Claim_for_Reimbursement_CAT!$D$34, $DZ322 &lt;= Claim_for_Reimbursement_CAT!$F$34), Claim_for_Reimbursement_CAT!$H$34, Claim_for_Reimbursement_CAT!$H$35))))))))))))</f>
        <v/>
      </c>
      <c r="EG322" s="373"/>
      <c r="EH322" s="373"/>
      <c r="EI322" s="373"/>
      <c r="EJ322" s="373"/>
      <c r="EK322" s="373"/>
      <c r="EL322" s="368"/>
      <c r="EM322" s="373"/>
      <c r="EN322" s="373"/>
      <c r="ES322" s="376" t="str">
        <f t="shared" si="131"/>
        <v/>
      </c>
      <c r="ET322" s="377" t="str">
        <f t="shared" si="139"/>
        <v xml:space="preserve">    </v>
      </c>
      <c r="EU322" s="377" t="str">
        <f t="shared" si="140"/>
        <v/>
      </c>
      <c r="EV322" s="377" t="str">
        <f t="shared" si="141"/>
        <v xml:space="preserve">317   </v>
      </c>
      <c r="EW322" s="378" t="str">
        <f>IF($H322 = "", "",
IF(OR($H322 = Lists_and_controls!$AO$9, $H322 = Lists_and_controls!$AO$11, $H322 = Lists_and_controls!$AO$14, $H322 = Lists_and_controls!$AO$16), MAX(Day_30),
IF(OR($H322 = Lists_and_controls!$AO$6, $H322 = Lists_and_controls!$AO$8, $H322 = Lists_and_controls!$AO$10, $H322 = Lists_and_controls!$AO$12, $H322 = Lists_and_controls!$AO$13, $H322 = Lists_and_controls!$AO$15, $H322 = Lists_and_controls!$AO$17), MAX(Day_31),
IF($H322 = Lists_and_controls!$AO$7, IF(INDEX(Leap_Year_YN, MATCH($G322, Year_2, 0)) = 1, MAX(Day_Feb_LY), MAX(Day_Feb) )))))</f>
        <v/>
      </c>
      <c r="EX322" s="377" t="str">
        <f t="shared" si="142"/>
        <v xml:space="preserve">  </v>
      </c>
      <c r="EY322" s="378"/>
    </row>
    <row r="323" spans="1:155" s="321" customFormat="1" ht="14" hidden="1" x14ac:dyDescent="0.3">
      <c r="A323" s="367">
        <v>318</v>
      </c>
      <c r="B323" s="368"/>
      <c r="C323" s="368"/>
      <c r="D323" s="368"/>
      <c r="E323" s="368"/>
      <c r="F323" s="368"/>
      <c r="G323" s="368"/>
      <c r="H323" s="368"/>
      <c r="I323" s="368"/>
      <c r="J323" s="369" t="str">
        <f t="shared" si="119"/>
        <v/>
      </c>
      <c r="K323" s="370" t="str">
        <f t="shared" si="120"/>
        <v/>
      </c>
      <c r="L323" s="368"/>
      <c r="M323" s="368"/>
      <c r="N323" s="368"/>
      <c r="O323" s="368"/>
      <c r="P323" s="368"/>
      <c r="Q323" s="368"/>
      <c r="R323" s="368"/>
      <c r="S323" s="371" t="str">
        <f t="shared" si="132"/>
        <v/>
      </c>
      <c r="T323" s="368"/>
      <c r="U323" s="368"/>
      <c r="V323" s="372"/>
      <c r="W323" s="372"/>
      <c r="X323" s="368"/>
      <c r="Y323" s="372"/>
      <c r="Z323" s="368"/>
      <c r="AA323" s="368"/>
      <c r="AB323" s="368"/>
      <c r="AC323" s="368"/>
      <c r="AD323" s="368"/>
      <c r="AE323" s="368"/>
      <c r="AF323" s="368"/>
      <c r="AG323" s="368"/>
      <c r="AH323" s="368"/>
      <c r="AI323" s="368"/>
      <c r="AJ323" s="368"/>
      <c r="AK323" s="373"/>
      <c r="AL323" s="368"/>
      <c r="AM323" s="373"/>
      <c r="AN323" s="373"/>
      <c r="AO323" s="373"/>
      <c r="AP323" s="373"/>
      <c r="AQ323" s="373"/>
      <c r="AR323" s="373"/>
      <c r="AS323" s="373"/>
      <c r="AT323" s="373"/>
      <c r="AU323" s="373"/>
      <c r="AV323" s="373"/>
      <c r="AW323" s="373"/>
      <c r="AX323" s="373"/>
      <c r="AY323" s="373"/>
      <c r="AZ323" s="373"/>
      <c r="BA323" s="373"/>
      <c r="BB323" s="373"/>
      <c r="BC323" s="374">
        <f t="shared" si="133"/>
        <v>0</v>
      </c>
      <c r="BD323" s="373"/>
      <c r="BE323" s="373"/>
      <c r="BF323" s="373"/>
      <c r="BG323" s="373"/>
      <c r="BH323" s="373"/>
      <c r="BI323" s="373"/>
      <c r="BJ323" s="373"/>
      <c r="BK323" s="373"/>
      <c r="BL323" s="373"/>
      <c r="BM323" s="373"/>
      <c r="BN323" s="373"/>
      <c r="BO323" s="373"/>
      <c r="BP323" s="373"/>
      <c r="BQ323" s="373"/>
      <c r="BR323" s="373"/>
      <c r="BS323" s="374">
        <f t="shared" si="121"/>
        <v>0</v>
      </c>
      <c r="BT323" s="374">
        <f t="shared" si="146"/>
        <v>0</v>
      </c>
      <c r="BU323" s="374">
        <f t="shared" si="146"/>
        <v>0</v>
      </c>
      <c r="BV323" s="374">
        <f t="shared" si="145"/>
        <v>0</v>
      </c>
      <c r="BW323" s="374">
        <f t="shared" si="145"/>
        <v>0</v>
      </c>
      <c r="BX323" s="374">
        <f t="shared" si="145"/>
        <v>0</v>
      </c>
      <c r="BY323" s="374">
        <f t="shared" si="145"/>
        <v>0</v>
      </c>
      <c r="BZ323" s="374">
        <f t="shared" si="145"/>
        <v>0</v>
      </c>
      <c r="CA323" s="374">
        <f t="shared" si="145"/>
        <v>0</v>
      </c>
      <c r="CB323" s="374">
        <f t="shared" si="145"/>
        <v>0</v>
      </c>
      <c r="CC323" s="374">
        <f t="shared" si="145"/>
        <v>0</v>
      </c>
      <c r="CD323" s="374">
        <f t="shared" si="145"/>
        <v>0</v>
      </c>
      <c r="CE323" s="374">
        <f t="shared" si="147"/>
        <v>0</v>
      </c>
      <c r="CF323" s="374">
        <f t="shared" si="147"/>
        <v>0</v>
      </c>
      <c r="CG323" s="374">
        <f t="shared" si="147"/>
        <v>0</v>
      </c>
      <c r="CH323" s="374">
        <f t="shared" si="147"/>
        <v>0</v>
      </c>
      <c r="CI323" s="374">
        <f t="shared" si="147"/>
        <v>0</v>
      </c>
      <c r="CJ323" s="368"/>
      <c r="CK323" s="368"/>
      <c r="CL323" s="373"/>
      <c r="CM323" s="375"/>
      <c r="CN323" s="371" t="s">
        <v>176</v>
      </c>
      <c r="CO323" s="373"/>
      <c r="CP323" s="373"/>
      <c r="CQ323" s="374">
        <f t="shared" si="122"/>
        <v>0</v>
      </c>
      <c r="CR323" s="373"/>
      <c r="CS323" s="373"/>
      <c r="CT323" s="374">
        <f t="shared" si="123"/>
        <v>0</v>
      </c>
      <c r="CU323" s="375"/>
      <c r="CV323" s="368"/>
      <c r="CW323" s="368"/>
      <c r="CX323" s="368"/>
      <c r="CY323" s="368"/>
      <c r="CZ323" s="368"/>
      <c r="DA323" s="368"/>
      <c r="DB323" s="368"/>
      <c r="DC323" s="368"/>
      <c r="DD323" s="368"/>
      <c r="DE323" s="368"/>
      <c r="DF323" s="368"/>
      <c r="DG323" s="375"/>
      <c r="DH323" s="371" t="s">
        <v>176</v>
      </c>
      <c r="DI323" s="373"/>
      <c r="DJ323" s="373"/>
      <c r="DK323" s="374">
        <f t="shared" si="143"/>
        <v>0</v>
      </c>
      <c r="DL323" s="373"/>
      <c r="DM323" s="373"/>
      <c r="DN323" s="374">
        <f t="shared" si="124"/>
        <v>0</v>
      </c>
      <c r="DO323" s="368"/>
      <c r="DP323" s="371" t="str">
        <f t="shared" si="134"/>
        <v/>
      </c>
      <c r="DQ323" s="374">
        <f t="shared" si="135"/>
        <v>0</v>
      </c>
      <c r="DR323" s="374">
        <f t="shared" si="125"/>
        <v>0</v>
      </c>
      <c r="DS323" s="374">
        <f t="shared" si="126"/>
        <v>0</v>
      </c>
      <c r="DT323" s="374">
        <f t="shared" si="136"/>
        <v>0</v>
      </c>
      <c r="DU323" s="374">
        <f t="shared" si="137"/>
        <v>0</v>
      </c>
      <c r="DV323" s="374">
        <f>Deduct_dependent * COUNTIFS(Part_8!$A:$A, $EV323)</f>
        <v>0</v>
      </c>
      <c r="DW323" s="374">
        <f t="shared" si="127"/>
        <v>0</v>
      </c>
      <c r="DX323" s="374">
        <f t="shared" si="128"/>
        <v>0</v>
      </c>
      <c r="DY323" s="374">
        <f t="shared" si="129"/>
        <v>0</v>
      </c>
      <c r="DZ323" s="374">
        <f t="shared" si="130"/>
        <v>0</v>
      </c>
      <c r="EA323" s="373"/>
      <c r="EB323" s="373"/>
      <c r="EC323" s="373"/>
      <c r="ED323" s="374" t="str">
        <f t="shared" si="138"/>
        <v/>
      </c>
      <c r="EE323" s="374"/>
      <c r="EF323" s="374" t="str">
        <f>IF(AND($AN323 = "", $AO323 = "", $AP323 = "", $AQ323 = "", $AR323 = "", $AS323 = "", $AT323 = "", $AU323 = "", $AV323 = "", $AW323 = "", $AX323 = "", $AY323 = "", $AZ323 = "", $BA323 = "", $BB323 = "",
$BD323= "", $BE323 = "", $BF323 = "", $BG323 = "", $BH323 = "", $BI323 = "", $BJ323 = "", $BK323 = "", $BL323 = "", $BM323 = "", $BN323 = "", $BO323 = "", $BP323 = "", $BQ323 = "", $BR323 = ""), "",
IF($DZ323 &lt;= Claim_for_Reimbursement_CAT!$F$24, Claim_for_Reimbursement_CAT!$H$24,
IF(AND($DZ323 &gt;= Claim_for_Reimbursement_CAT!$D$25, $DZ323 &lt;= Claim_for_Reimbursement_CAT!$F$25), Claim_for_Reimbursement_CAT!$H$25,
IF(AND($DZ323 &gt;= Claim_for_Reimbursement_CAT!$D$26, $DZ323 &lt;= Claim_for_Reimbursement_CAT!$F$26), Claim_for_Reimbursement_CAT!$H$26,
IF(AND($DZ323 &gt;= Claim_for_Reimbursement_CAT!$D$27, $DZ323 &lt;= Claim_for_Reimbursement_CAT!$F$27), Claim_for_Reimbursement_CAT!$H$27,
IF(AND($DZ323 &gt;= Claim_for_Reimbursement_CAT!$D$28, $DZ323 &lt;= Claim_for_Reimbursement_CAT!$F$28), Claim_for_Reimbursement_CAT!$H$28,
IF(AND($DZ323 &gt;= Claim_for_Reimbursement_CAT!$D$29, $DZ323 &lt;= Claim_for_Reimbursement_CAT!$F$29), Claim_for_Reimbursement_CAT!$H$29,
IF(AND($DZ323 &gt;= Claim_for_Reimbursement_CAT!$D$30, $DZ323 &lt;= Claim_for_Reimbursement_CAT!$F$30), Claim_for_Reimbursement_CAT!$H$30,
IF(AND($DZ323 &gt;= Claim_for_Reimbursement_CAT!$D$31, $DZ323 &lt;= Claim_for_Reimbursement_CAT!$F$31), Claim_for_Reimbursement_CAT!$H$31,
IF(AND($DZ323 &gt;= Claim_for_Reimbursement_CAT!$D$32, $DZ323 &lt;= Claim_for_Reimbursement_CAT!$F$32), Claim_for_Reimbursement_CAT!$H$32,
IF(AND($DZ323 &gt;= Claim_for_Reimbursement_CAT!$D$33, $DZ323 &lt;= Claim_for_Reimbursement_CAT!$F$33), Claim_for_Reimbursement_CAT!$H$33,
IF(AND($DZ323 &gt;= Claim_for_Reimbursement_CAT!$D$34, $DZ323 &lt;= Claim_for_Reimbursement_CAT!$F$34), Claim_for_Reimbursement_CAT!$H$34, Claim_for_Reimbursement_CAT!$H$35))))))))))))</f>
        <v/>
      </c>
      <c r="EG323" s="373"/>
      <c r="EH323" s="373"/>
      <c r="EI323" s="373"/>
      <c r="EJ323" s="373"/>
      <c r="EK323" s="373"/>
      <c r="EL323" s="368"/>
      <c r="EM323" s="373"/>
      <c r="EN323" s="373"/>
      <c r="ES323" s="376" t="str">
        <f t="shared" si="131"/>
        <v/>
      </c>
      <c r="ET323" s="377" t="str">
        <f t="shared" si="139"/>
        <v xml:space="preserve">    </v>
      </c>
      <c r="EU323" s="377" t="str">
        <f t="shared" si="140"/>
        <v/>
      </c>
      <c r="EV323" s="377" t="str">
        <f t="shared" si="141"/>
        <v xml:space="preserve">318   </v>
      </c>
      <c r="EW323" s="378" t="str">
        <f>IF($H323 = "", "",
IF(OR($H323 = Lists_and_controls!$AO$9, $H323 = Lists_and_controls!$AO$11, $H323 = Lists_and_controls!$AO$14, $H323 = Lists_and_controls!$AO$16), MAX(Day_30),
IF(OR($H323 = Lists_and_controls!$AO$6, $H323 = Lists_and_controls!$AO$8, $H323 = Lists_and_controls!$AO$10, $H323 = Lists_and_controls!$AO$12, $H323 = Lists_and_controls!$AO$13, $H323 = Lists_and_controls!$AO$15, $H323 = Lists_and_controls!$AO$17), MAX(Day_31),
IF($H323 = Lists_and_controls!$AO$7, IF(INDEX(Leap_Year_YN, MATCH($G323, Year_2, 0)) = 1, MAX(Day_Feb_LY), MAX(Day_Feb) )))))</f>
        <v/>
      </c>
      <c r="EX323" s="377" t="str">
        <f t="shared" si="142"/>
        <v xml:space="preserve">  </v>
      </c>
      <c r="EY323" s="378"/>
    </row>
    <row r="324" spans="1:155" s="321" customFormat="1" ht="14" hidden="1" x14ac:dyDescent="0.3">
      <c r="A324" s="367">
        <v>319</v>
      </c>
      <c r="B324" s="368"/>
      <c r="C324" s="368"/>
      <c r="D324" s="368"/>
      <c r="E324" s="368"/>
      <c r="F324" s="368"/>
      <c r="G324" s="368"/>
      <c r="H324" s="368"/>
      <c r="I324" s="368"/>
      <c r="J324" s="369" t="str">
        <f t="shared" si="119"/>
        <v/>
      </c>
      <c r="K324" s="370" t="str">
        <f t="shared" si="120"/>
        <v/>
      </c>
      <c r="L324" s="368"/>
      <c r="M324" s="368"/>
      <c r="N324" s="368"/>
      <c r="O324" s="368"/>
      <c r="P324" s="368"/>
      <c r="Q324" s="368"/>
      <c r="R324" s="368"/>
      <c r="S324" s="371" t="str">
        <f t="shared" si="132"/>
        <v/>
      </c>
      <c r="T324" s="368"/>
      <c r="U324" s="368"/>
      <c r="V324" s="372"/>
      <c r="W324" s="372"/>
      <c r="X324" s="368"/>
      <c r="Y324" s="372"/>
      <c r="Z324" s="368"/>
      <c r="AA324" s="368"/>
      <c r="AB324" s="368"/>
      <c r="AC324" s="368"/>
      <c r="AD324" s="368"/>
      <c r="AE324" s="368"/>
      <c r="AF324" s="368"/>
      <c r="AG324" s="368"/>
      <c r="AH324" s="368"/>
      <c r="AI324" s="368"/>
      <c r="AJ324" s="368"/>
      <c r="AK324" s="373"/>
      <c r="AL324" s="368"/>
      <c r="AM324" s="373"/>
      <c r="AN324" s="373"/>
      <c r="AO324" s="373"/>
      <c r="AP324" s="373"/>
      <c r="AQ324" s="373"/>
      <c r="AR324" s="373"/>
      <c r="AS324" s="373"/>
      <c r="AT324" s="373"/>
      <c r="AU324" s="373"/>
      <c r="AV324" s="373"/>
      <c r="AW324" s="373"/>
      <c r="AX324" s="373"/>
      <c r="AY324" s="373"/>
      <c r="AZ324" s="373"/>
      <c r="BA324" s="373"/>
      <c r="BB324" s="373"/>
      <c r="BC324" s="374">
        <f t="shared" si="133"/>
        <v>0</v>
      </c>
      <c r="BD324" s="373"/>
      <c r="BE324" s="373"/>
      <c r="BF324" s="373"/>
      <c r="BG324" s="373"/>
      <c r="BH324" s="373"/>
      <c r="BI324" s="373"/>
      <c r="BJ324" s="373"/>
      <c r="BK324" s="373"/>
      <c r="BL324" s="373"/>
      <c r="BM324" s="373"/>
      <c r="BN324" s="373"/>
      <c r="BO324" s="373"/>
      <c r="BP324" s="373"/>
      <c r="BQ324" s="373"/>
      <c r="BR324" s="373"/>
      <c r="BS324" s="374">
        <f t="shared" si="121"/>
        <v>0</v>
      </c>
      <c r="BT324" s="374">
        <f t="shared" si="146"/>
        <v>0</v>
      </c>
      <c r="BU324" s="374">
        <f t="shared" si="146"/>
        <v>0</v>
      </c>
      <c r="BV324" s="374">
        <f t="shared" si="145"/>
        <v>0</v>
      </c>
      <c r="BW324" s="374">
        <f t="shared" si="145"/>
        <v>0</v>
      </c>
      <c r="BX324" s="374">
        <f t="shared" si="145"/>
        <v>0</v>
      </c>
      <c r="BY324" s="374">
        <f t="shared" si="145"/>
        <v>0</v>
      </c>
      <c r="BZ324" s="374">
        <f t="shared" si="145"/>
        <v>0</v>
      </c>
      <c r="CA324" s="374">
        <f t="shared" si="145"/>
        <v>0</v>
      </c>
      <c r="CB324" s="374">
        <f t="shared" si="145"/>
        <v>0</v>
      </c>
      <c r="CC324" s="374">
        <f t="shared" si="145"/>
        <v>0</v>
      </c>
      <c r="CD324" s="374">
        <f t="shared" si="145"/>
        <v>0</v>
      </c>
      <c r="CE324" s="374">
        <f t="shared" si="147"/>
        <v>0</v>
      </c>
      <c r="CF324" s="374">
        <f t="shared" si="147"/>
        <v>0</v>
      </c>
      <c r="CG324" s="374">
        <f t="shared" si="147"/>
        <v>0</v>
      </c>
      <c r="CH324" s="374">
        <f t="shared" si="147"/>
        <v>0</v>
      </c>
      <c r="CI324" s="374">
        <f t="shared" si="147"/>
        <v>0</v>
      </c>
      <c r="CJ324" s="368"/>
      <c r="CK324" s="368"/>
      <c r="CL324" s="373"/>
      <c r="CM324" s="375"/>
      <c r="CN324" s="371" t="s">
        <v>176</v>
      </c>
      <c r="CO324" s="373"/>
      <c r="CP324" s="373"/>
      <c r="CQ324" s="374">
        <f t="shared" si="122"/>
        <v>0</v>
      </c>
      <c r="CR324" s="373"/>
      <c r="CS324" s="373"/>
      <c r="CT324" s="374">
        <f t="shared" si="123"/>
        <v>0</v>
      </c>
      <c r="CU324" s="375"/>
      <c r="CV324" s="368"/>
      <c r="CW324" s="368"/>
      <c r="CX324" s="368"/>
      <c r="CY324" s="368"/>
      <c r="CZ324" s="368"/>
      <c r="DA324" s="368"/>
      <c r="DB324" s="368"/>
      <c r="DC324" s="368"/>
      <c r="DD324" s="368"/>
      <c r="DE324" s="368"/>
      <c r="DF324" s="368"/>
      <c r="DG324" s="375"/>
      <c r="DH324" s="371" t="s">
        <v>176</v>
      </c>
      <c r="DI324" s="373"/>
      <c r="DJ324" s="373"/>
      <c r="DK324" s="374">
        <f t="shared" si="143"/>
        <v>0</v>
      </c>
      <c r="DL324" s="373"/>
      <c r="DM324" s="373"/>
      <c r="DN324" s="374">
        <f t="shared" si="124"/>
        <v>0</v>
      </c>
      <c r="DO324" s="368"/>
      <c r="DP324" s="371" t="str">
        <f t="shared" si="134"/>
        <v/>
      </c>
      <c r="DQ324" s="374">
        <f t="shared" si="135"/>
        <v>0</v>
      </c>
      <c r="DR324" s="374">
        <f t="shared" si="125"/>
        <v>0</v>
      </c>
      <c r="DS324" s="374">
        <f t="shared" si="126"/>
        <v>0</v>
      </c>
      <c r="DT324" s="374">
        <f t="shared" si="136"/>
        <v>0</v>
      </c>
      <c r="DU324" s="374">
        <f t="shared" si="137"/>
        <v>0</v>
      </c>
      <c r="DV324" s="374">
        <f>Deduct_dependent * COUNTIFS(Part_8!$A:$A, $EV324)</f>
        <v>0</v>
      </c>
      <c r="DW324" s="374">
        <f t="shared" si="127"/>
        <v>0</v>
      </c>
      <c r="DX324" s="374">
        <f t="shared" si="128"/>
        <v>0</v>
      </c>
      <c r="DY324" s="374">
        <f t="shared" si="129"/>
        <v>0</v>
      </c>
      <c r="DZ324" s="374">
        <f t="shared" si="130"/>
        <v>0</v>
      </c>
      <c r="EA324" s="373"/>
      <c r="EB324" s="373"/>
      <c r="EC324" s="373"/>
      <c r="ED324" s="374" t="str">
        <f t="shared" si="138"/>
        <v/>
      </c>
      <c r="EE324" s="374"/>
      <c r="EF324" s="374" t="str">
        <f>IF(AND($AN324 = "", $AO324 = "", $AP324 = "", $AQ324 = "", $AR324 = "", $AS324 = "", $AT324 = "", $AU324 = "", $AV324 = "", $AW324 = "", $AX324 = "", $AY324 = "", $AZ324 = "", $BA324 = "", $BB324 = "",
$BD324= "", $BE324 = "", $BF324 = "", $BG324 = "", $BH324 = "", $BI324 = "", $BJ324 = "", $BK324 = "", $BL324 = "", $BM324 = "", $BN324 = "", $BO324 = "", $BP324 = "", $BQ324 = "", $BR324 = ""), "",
IF($DZ324 &lt;= Claim_for_Reimbursement_CAT!$F$24, Claim_for_Reimbursement_CAT!$H$24,
IF(AND($DZ324 &gt;= Claim_for_Reimbursement_CAT!$D$25, $DZ324 &lt;= Claim_for_Reimbursement_CAT!$F$25), Claim_for_Reimbursement_CAT!$H$25,
IF(AND($DZ324 &gt;= Claim_for_Reimbursement_CAT!$D$26, $DZ324 &lt;= Claim_for_Reimbursement_CAT!$F$26), Claim_for_Reimbursement_CAT!$H$26,
IF(AND($DZ324 &gt;= Claim_for_Reimbursement_CAT!$D$27, $DZ324 &lt;= Claim_for_Reimbursement_CAT!$F$27), Claim_for_Reimbursement_CAT!$H$27,
IF(AND($DZ324 &gt;= Claim_for_Reimbursement_CAT!$D$28, $DZ324 &lt;= Claim_for_Reimbursement_CAT!$F$28), Claim_for_Reimbursement_CAT!$H$28,
IF(AND($DZ324 &gt;= Claim_for_Reimbursement_CAT!$D$29, $DZ324 &lt;= Claim_for_Reimbursement_CAT!$F$29), Claim_for_Reimbursement_CAT!$H$29,
IF(AND($DZ324 &gt;= Claim_for_Reimbursement_CAT!$D$30, $DZ324 &lt;= Claim_for_Reimbursement_CAT!$F$30), Claim_for_Reimbursement_CAT!$H$30,
IF(AND($DZ324 &gt;= Claim_for_Reimbursement_CAT!$D$31, $DZ324 &lt;= Claim_for_Reimbursement_CAT!$F$31), Claim_for_Reimbursement_CAT!$H$31,
IF(AND($DZ324 &gt;= Claim_for_Reimbursement_CAT!$D$32, $DZ324 &lt;= Claim_for_Reimbursement_CAT!$F$32), Claim_for_Reimbursement_CAT!$H$32,
IF(AND($DZ324 &gt;= Claim_for_Reimbursement_CAT!$D$33, $DZ324 &lt;= Claim_for_Reimbursement_CAT!$F$33), Claim_for_Reimbursement_CAT!$H$33,
IF(AND($DZ324 &gt;= Claim_for_Reimbursement_CAT!$D$34, $DZ324 &lt;= Claim_for_Reimbursement_CAT!$F$34), Claim_for_Reimbursement_CAT!$H$34, Claim_for_Reimbursement_CAT!$H$35))))))))))))</f>
        <v/>
      </c>
      <c r="EG324" s="373"/>
      <c r="EH324" s="373"/>
      <c r="EI324" s="373"/>
      <c r="EJ324" s="373"/>
      <c r="EK324" s="373"/>
      <c r="EL324" s="368"/>
      <c r="EM324" s="373"/>
      <c r="EN324" s="373"/>
      <c r="ES324" s="376" t="str">
        <f t="shared" si="131"/>
        <v/>
      </c>
      <c r="ET324" s="377" t="str">
        <f t="shared" si="139"/>
        <v xml:space="preserve">    </v>
      </c>
      <c r="EU324" s="377" t="str">
        <f t="shared" si="140"/>
        <v/>
      </c>
      <c r="EV324" s="377" t="str">
        <f t="shared" si="141"/>
        <v xml:space="preserve">319   </v>
      </c>
      <c r="EW324" s="378" t="str">
        <f>IF($H324 = "", "",
IF(OR($H324 = Lists_and_controls!$AO$9, $H324 = Lists_and_controls!$AO$11, $H324 = Lists_and_controls!$AO$14, $H324 = Lists_and_controls!$AO$16), MAX(Day_30),
IF(OR($H324 = Lists_and_controls!$AO$6, $H324 = Lists_and_controls!$AO$8, $H324 = Lists_and_controls!$AO$10, $H324 = Lists_and_controls!$AO$12, $H324 = Lists_and_controls!$AO$13, $H324 = Lists_and_controls!$AO$15, $H324 = Lists_and_controls!$AO$17), MAX(Day_31),
IF($H324 = Lists_and_controls!$AO$7, IF(INDEX(Leap_Year_YN, MATCH($G324, Year_2, 0)) = 1, MAX(Day_Feb_LY), MAX(Day_Feb) )))))</f>
        <v/>
      </c>
      <c r="EX324" s="377" t="str">
        <f t="shared" si="142"/>
        <v xml:space="preserve">  </v>
      </c>
      <c r="EY324" s="378"/>
    </row>
    <row r="325" spans="1:155" s="321" customFormat="1" ht="14" hidden="1" x14ac:dyDescent="0.3">
      <c r="A325" s="367">
        <v>320</v>
      </c>
      <c r="B325" s="368"/>
      <c r="C325" s="368"/>
      <c r="D325" s="368"/>
      <c r="E325" s="368"/>
      <c r="F325" s="368"/>
      <c r="G325" s="368"/>
      <c r="H325" s="368"/>
      <c r="I325" s="368"/>
      <c r="J325" s="369" t="str">
        <f t="shared" si="119"/>
        <v/>
      </c>
      <c r="K325" s="370" t="str">
        <f t="shared" si="120"/>
        <v/>
      </c>
      <c r="L325" s="368"/>
      <c r="M325" s="368"/>
      <c r="N325" s="368"/>
      <c r="O325" s="368"/>
      <c r="P325" s="368"/>
      <c r="Q325" s="368"/>
      <c r="R325" s="368"/>
      <c r="S325" s="371" t="str">
        <f t="shared" si="132"/>
        <v/>
      </c>
      <c r="T325" s="368"/>
      <c r="U325" s="368"/>
      <c r="V325" s="372"/>
      <c r="W325" s="372"/>
      <c r="X325" s="368"/>
      <c r="Y325" s="372"/>
      <c r="Z325" s="368"/>
      <c r="AA325" s="368"/>
      <c r="AB325" s="368"/>
      <c r="AC325" s="368"/>
      <c r="AD325" s="368"/>
      <c r="AE325" s="368"/>
      <c r="AF325" s="368"/>
      <c r="AG325" s="368"/>
      <c r="AH325" s="368"/>
      <c r="AI325" s="368"/>
      <c r="AJ325" s="368"/>
      <c r="AK325" s="373"/>
      <c r="AL325" s="368"/>
      <c r="AM325" s="373"/>
      <c r="AN325" s="373"/>
      <c r="AO325" s="373"/>
      <c r="AP325" s="373"/>
      <c r="AQ325" s="373"/>
      <c r="AR325" s="373"/>
      <c r="AS325" s="373"/>
      <c r="AT325" s="373"/>
      <c r="AU325" s="373"/>
      <c r="AV325" s="373"/>
      <c r="AW325" s="373"/>
      <c r="AX325" s="373"/>
      <c r="AY325" s="373"/>
      <c r="AZ325" s="373"/>
      <c r="BA325" s="373"/>
      <c r="BB325" s="373"/>
      <c r="BC325" s="374">
        <f t="shared" si="133"/>
        <v>0</v>
      </c>
      <c r="BD325" s="373"/>
      <c r="BE325" s="373"/>
      <c r="BF325" s="373"/>
      <c r="BG325" s="373"/>
      <c r="BH325" s="373"/>
      <c r="BI325" s="373"/>
      <c r="BJ325" s="373"/>
      <c r="BK325" s="373"/>
      <c r="BL325" s="373"/>
      <c r="BM325" s="373"/>
      <c r="BN325" s="373"/>
      <c r="BO325" s="373"/>
      <c r="BP325" s="373"/>
      <c r="BQ325" s="373"/>
      <c r="BR325" s="373"/>
      <c r="BS325" s="374">
        <f t="shared" si="121"/>
        <v>0</v>
      </c>
      <c r="BT325" s="374">
        <f t="shared" si="146"/>
        <v>0</v>
      </c>
      <c r="BU325" s="374">
        <f t="shared" si="146"/>
        <v>0</v>
      </c>
      <c r="BV325" s="374">
        <f t="shared" si="145"/>
        <v>0</v>
      </c>
      <c r="BW325" s="374">
        <f t="shared" si="145"/>
        <v>0</v>
      </c>
      <c r="BX325" s="374">
        <f t="shared" si="145"/>
        <v>0</v>
      </c>
      <c r="BY325" s="374">
        <f t="shared" si="145"/>
        <v>0</v>
      </c>
      <c r="BZ325" s="374">
        <f t="shared" si="145"/>
        <v>0</v>
      </c>
      <c r="CA325" s="374">
        <f t="shared" si="145"/>
        <v>0</v>
      </c>
      <c r="CB325" s="374">
        <f t="shared" si="145"/>
        <v>0</v>
      </c>
      <c r="CC325" s="374">
        <f t="shared" si="145"/>
        <v>0</v>
      </c>
      <c r="CD325" s="374">
        <f t="shared" si="145"/>
        <v>0</v>
      </c>
      <c r="CE325" s="374">
        <f t="shared" si="147"/>
        <v>0</v>
      </c>
      <c r="CF325" s="374">
        <f t="shared" si="147"/>
        <v>0</v>
      </c>
      <c r="CG325" s="374">
        <f t="shared" si="147"/>
        <v>0</v>
      </c>
      <c r="CH325" s="374">
        <f t="shared" si="147"/>
        <v>0</v>
      </c>
      <c r="CI325" s="374">
        <f t="shared" si="147"/>
        <v>0</v>
      </c>
      <c r="CJ325" s="368"/>
      <c r="CK325" s="368"/>
      <c r="CL325" s="373"/>
      <c r="CM325" s="375"/>
      <c r="CN325" s="371" t="s">
        <v>176</v>
      </c>
      <c r="CO325" s="373"/>
      <c r="CP325" s="373"/>
      <c r="CQ325" s="374">
        <f t="shared" si="122"/>
        <v>0</v>
      </c>
      <c r="CR325" s="373"/>
      <c r="CS325" s="373"/>
      <c r="CT325" s="374">
        <f t="shared" si="123"/>
        <v>0</v>
      </c>
      <c r="CU325" s="375"/>
      <c r="CV325" s="368"/>
      <c r="CW325" s="368"/>
      <c r="CX325" s="368"/>
      <c r="CY325" s="368"/>
      <c r="CZ325" s="368"/>
      <c r="DA325" s="368"/>
      <c r="DB325" s="368"/>
      <c r="DC325" s="368"/>
      <c r="DD325" s="368"/>
      <c r="DE325" s="368"/>
      <c r="DF325" s="368"/>
      <c r="DG325" s="375"/>
      <c r="DH325" s="371" t="s">
        <v>176</v>
      </c>
      <c r="DI325" s="373"/>
      <c r="DJ325" s="373"/>
      <c r="DK325" s="374">
        <f t="shared" si="143"/>
        <v>0</v>
      </c>
      <c r="DL325" s="373"/>
      <c r="DM325" s="373"/>
      <c r="DN325" s="374">
        <f t="shared" si="124"/>
        <v>0</v>
      </c>
      <c r="DO325" s="368"/>
      <c r="DP325" s="371" t="str">
        <f t="shared" si="134"/>
        <v/>
      </c>
      <c r="DQ325" s="374">
        <f t="shared" si="135"/>
        <v>0</v>
      </c>
      <c r="DR325" s="374">
        <f t="shared" si="125"/>
        <v>0</v>
      </c>
      <c r="DS325" s="374">
        <f t="shared" si="126"/>
        <v>0</v>
      </c>
      <c r="DT325" s="374">
        <f t="shared" si="136"/>
        <v>0</v>
      </c>
      <c r="DU325" s="374">
        <f t="shared" si="137"/>
        <v>0</v>
      </c>
      <c r="DV325" s="374">
        <f>Deduct_dependent * COUNTIFS(Part_8!$A:$A, $EV325)</f>
        <v>0</v>
      </c>
      <c r="DW325" s="374">
        <f t="shared" si="127"/>
        <v>0</v>
      </c>
      <c r="DX325" s="374">
        <f t="shared" si="128"/>
        <v>0</v>
      </c>
      <c r="DY325" s="374">
        <f t="shared" si="129"/>
        <v>0</v>
      </c>
      <c r="DZ325" s="374">
        <f t="shared" si="130"/>
        <v>0</v>
      </c>
      <c r="EA325" s="373"/>
      <c r="EB325" s="373"/>
      <c r="EC325" s="373"/>
      <c r="ED325" s="374" t="str">
        <f t="shared" si="138"/>
        <v/>
      </c>
      <c r="EE325" s="374"/>
      <c r="EF325" s="374" t="str">
        <f>IF(AND($AN325 = "", $AO325 = "", $AP325 = "", $AQ325 = "", $AR325 = "", $AS325 = "", $AT325 = "", $AU325 = "", $AV325 = "", $AW325 = "", $AX325 = "", $AY325 = "", $AZ325 = "", $BA325 = "", $BB325 = "",
$BD325= "", $BE325 = "", $BF325 = "", $BG325 = "", $BH325 = "", $BI325 = "", $BJ325 = "", $BK325 = "", $BL325 = "", $BM325 = "", $BN325 = "", $BO325 = "", $BP325 = "", $BQ325 = "", $BR325 = ""), "",
IF($DZ325 &lt;= Claim_for_Reimbursement_CAT!$F$24, Claim_for_Reimbursement_CAT!$H$24,
IF(AND($DZ325 &gt;= Claim_for_Reimbursement_CAT!$D$25, $DZ325 &lt;= Claim_for_Reimbursement_CAT!$F$25), Claim_for_Reimbursement_CAT!$H$25,
IF(AND($DZ325 &gt;= Claim_for_Reimbursement_CAT!$D$26, $DZ325 &lt;= Claim_for_Reimbursement_CAT!$F$26), Claim_for_Reimbursement_CAT!$H$26,
IF(AND($DZ325 &gt;= Claim_for_Reimbursement_CAT!$D$27, $DZ325 &lt;= Claim_for_Reimbursement_CAT!$F$27), Claim_for_Reimbursement_CAT!$H$27,
IF(AND($DZ325 &gt;= Claim_for_Reimbursement_CAT!$D$28, $DZ325 &lt;= Claim_for_Reimbursement_CAT!$F$28), Claim_for_Reimbursement_CAT!$H$28,
IF(AND($DZ325 &gt;= Claim_for_Reimbursement_CAT!$D$29, $DZ325 &lt;= Claim_for_Reimbursement_CAT!$F$29), Claim_for_Reimbursement_CAT!$H$29,
IF(AND($DZ325 &gt;= Claim_for_Reimbursement_CAT!$D$30, $DZ325 &lt;= Claim_for_Reimbursement_CAT!$F$30), Claim_for_Reimbursement_CAT!$H$30,
IF(AND($DZ325 &gt;= Claim_for_Reimbursement_CAT!$D$31, $DZ325 &lt;= Claim_for_Reimbursement_CAT!$F$31), Claim_for_Reimbursement_CAT!$H$31,
IF(AND($DZ325 &gt;= Claim_for_Reimbursement_CAT!$D$32, $DZ325 &lt;= Claim_for_Reimbursement_CAT!$F$32), Claim_for_Reimbursement_CAT!$H$32,
IF(AND($DZ325 &gt;= Claim_for_Reimbursement_CAT!$D$33, $DZ325 &lt;= Claim_for_Reimbursement_CAT!$F$33), Claim_for_Reimbursement_CAT!$H$33,
IF(AND($DZ325 &gt;= Claim_for_Reimbursement_CAT!$D$34, $DZ325 &lt;= Claim_for_Reimbursement_CAT!$F$34), Claim_for_Reimbursement_CAT!$H$34, Claim_for_Reimbursement_CAT!$H$35))))))))))))</f>
        <v/>
      </c>
      <c r="EG325" s="373"/>
      <c r="EH325" s="373"/>
      <c r="EI325" s="373"/>
      <c r="EJ325" s="373"/>
      <c r="EK325" s="373"/>
      <c r="EL325" s="368"/>
      <c r="EM325" s="373"/>
      <c r="EN325" s="373"/>
      <c r="ES325" s="376" t="str">
        <f t="shared" si="131"/>
        <v/>
      </c>
      <c r="ET325" s="377" t="str">
        <f t="shared" si="139"/>
        <v xml:space="preserve">    </v>
      </c>
      <c r="EU325" s="377" t="str">
        <f t="shared" si="140"/>
        <v/>
      </c>
      <c r="EV325" s="377" t="str">
        <f t="shared" si="141"/>
        <v xml:space="preserve">320   </v>
      </c>
      <c r="EW325" s="378" t="str">
        <f>IF($H325 = "", "",
IF(OR($H325 = Lists_and_controls!$AO$9, $H325 = Lists_and_controls!$AO$11, $H325 = Lists_and_controls!$AO$14, $H325 = Lists_and_controls!$AO$16), MAX(Day_30),
IF(OR($H325 = Lists_and_controls!$AO$6, $H325 = Lists_and_controls!$AO$8, $H325 = Lists_and_controls!$AO$10, $H325 = Lists_and_controls!$AO$12, $H325 = Lists_and_controls!$AO$13, $H325 = Lists_and_controls!$AO$15, $H325 = Lists_and_controls!$AO$17), MAX(Day_31),
IF($H325 = Lists_and_controls!$AO$7, IF(INDEX(Leap_Year_YN, MATCH($G325, Year_2, 0)) = 1, MAX(Day_Feb_LY), MAX(Day_Feb) )))))</f>
        <v/>
      </c>
      <c r="EX325" s="377" t="str">
        <f t="shared" si="142"/>
        <v xml:space="preserve">  </v>
      </c>
      <c r="EY325" s="378"/>
    </row>
    <row r="326" spans="1:155" s="321" customFormat="1" ht="14" hidden="1" x14ac:dyDescent="0.3">
      <c r="A326" s="367">
        <v>321</v>
      </c>
      <c r="B326" s="368"/>
      <c r="C326" s="368"/>
      <c r="D326" s="368"/>
      <c r="E326" s="368"/>
      <c r="F326" s="368"/>
      <c r="G326" s="368"/>
      <c r="H326" s="368"/>
      <c r="I326" s="368"/>
      <c r="J326" s="369" t="str">
        <f t="shared" ref="J326:J389" si="148">IF(AND($G326 &lt;&gt; "", $H326 &lt;&gt; "", $I326 &lt;&gt; ""), DATE($G326, INDEX(Month_value, MATCH($H326, Month, 0)), $I326), "")</f>
        <v/>
      </c>
      <c r="K326" s="370" t="str">
        <f t="shared" ref="K326:K389" si="149">IF($J326="", "", (Start_September-$J326)/Days_years)</f>
        <v/>
      </c>
      <c r="L326" s="368"/>
      <c r="M326" s="368"/>
      <c r="N326" s="368"/>
      <c r="O326" s="368"/>
      <c r="P326" s="368"/>
      <c r="Q326" s="368"/>
      <c r="R326" s="368"/>
      <c r="S326" s="371" t="str">
        <f t="shared" si="132"/>
        <v/>
      </c>
      <c r="T326" s="368"/>
      <c r="U326" s="368"/>
      <c r="V326" s="372"/>
      <c r="W326" s="372"/>
      <c r="X326" s="368"/>
      <c r="Y326" s="372"/>
      <c r="Z326" s="368"/>
      <c r="AA326" s="368"/>
      <c r="AB326" s="368"/>
      <c r="AC326" s="368"/>
      <c r="AD326" s="368"/>
      <c r="AE326" s="368"/>
      <c r="AF326" s="368"/>
      <c r="AG326" s="368"/>
      <c r="AH326" s="368"/>
      <c r="AI326" s="368"/>
      <c r="AJ326" s="368"/>
      <c r="AK326" s="373"/>
      <c r="AL326" s="368"/>
      <c r="AM326" s="373"/>
      <c r="AN326" s="373"/>
      <c r="AO326" s="373"/>
      <c r="AP326" s="373"/>
      <c r="AQ326" s="373"/>
      <c r="AR326" s="373"/>
      <c r="AS326" s="373"/>
      <c r="AT326" s="373"/>
      <c r="AU326" s="373"/>
      <c r="AV326" s="373"/>
      <c r="AW326" s="373"/>
      <c r="AX326" s="373"/>
      <c r="AY326" s="373"/>
      <c r="AZ326" s="373"/>
      <c r="BA326" s="373"/>
      <c r="BB326" s="373"/>
      <c r="BC326" s="374">
        <f t="shared" si="133"/>
        <v>0</v>
      </c>
      <c r="BD326" s="373"/>
      <c r="BE326" s="373"/>
      <c r="BF326" s="373"/>
      <c r="BG326" s="373"/>
      <c r="BH326" s="373"/>
      <c r="BI326" s="373"/>
      <c r="BJ326" s="373"/>
      <c r="BK326" s="373"/>
      <c r="BL326" s="373"/>
      <c r="BM326" s="373"/>
      <c r="BN326" s="373"/>
      <c r="BO326" s="373"/>
      <c r="BP326" s="373"/>
      <c r="BQ326" s="373"/>
      <c r="BR326" s="373"/>
      <c r="BS326" s="374">
        <f t="shared" ref="BS326:BS389" si="150">SUM(BD326:BR326)</f>
        <v>0</v>
      </c>
      <c r="BT326" s="374">
        <f t="shared" si="146"/>
        <v>0</v>
      </c>
      <c r="BU326" s="374">
        <f t="shared" si="146"/>
        <v>0</v>
      </c>
      <c r="BV326" s="374">
        <f t="shared" si="145"/>
        <v>0</v>
      </c>
      <c r="BW326" s="374">
        <f t="shared" si="145"/>
        <v>0</v>
      </c>
      <c r="BX326" s="374">
        <f t="shared" si="145"/>
        <v>0</v>
      </c>
      <c r="BY326" s="374">
        <f t="shared" si="145"/>
        <v>0</v>
      </c>
      <c r="BZ326" s="374">
        <f t="shared" si="145"/>
        <v>0</v>
      </c>
      <c r="CA326" s="374">
        <f t="shared" si="145"/>
        <v>0</v>
      </c>
      <c r="CB326" s="374">
        <f t="shared" si="145"/>
        <v>0</v>
      </c>
      <c r="CC326" s="374">
        <f t="shared" si="145"/>
        <v>0</v>
      </c>
      <c r="CD326" s="374">
        <f t="shared" si="145"/>
        <v>0</v>
      </c>
      <c r="CE326" s="374">
        <f t="shared" si="147"/>
        <v>0</v>
      </c>
      <c r="CF326" s="374">
        <f t="shared" si="147"/>
        <v>0</v>
      </c>
      <c r="CG326" s="374">
        <f t="shared" si="147"/>
        <v>0</v>
      </c>
      <c r="CH326" s="374">
        <f t="shared" si="147"/>
        <v>0</v>
      </c>
      <c r="CI326" s="374">
        <f t="shared" si="147"/>
        <v>0</v>
      </c>
      <c r="CJ326" s="368"/>
      <c r="CK326" s="368"/>
      <c r="CL326" s="373"/>
      <c r="CM326" s="375"/>
      <c r="CN326" s="371" t="s">
        <v>176</v>
      </c>
      <c r="CO326" s="373"/>
      <c r="CP326" s="373"/>
      <c r="CQ326" s="374">
        <f t="shared" ref="CQ326:CQ389" si="151">CO326-CP326</f>
        <v>0</v>
      </c>
      <c r="CR326" s="373"/>
      <c r="CS326" s="373"/>
      <c r="CT326" s="374">
        <f t="shared" ref="CT326:CT389" si="152">CR326-CS326</f>
        <v>0</v>
      </c>
      <c r="CU326" s="375"/>
      <c r="CV326" s="368"/>
      <c r="CW326" s="368"/>
      <c r="CX326" s="368"/>
      <c r="CY326" s="368"/>
      <c r="CZ326" s="368"/>
      <c r="DA326" s="368"/>
      <c r="DB326" s="368"/>
      <c r="DC326" s="368"/>
      <c r="DD326" s="368"/>
      <c r="DE326" s="368"/>
      <c r="DF326" s="368"/>
      <c r="DG326" s="375"/>
      <c r="DH326" s="371" t="s">
        <v>176</v>
      </c>
      <c r="DI326" s="373"/>
      <c r="DJ326" s="373"/>
      <c r="DK326" s="374">
        <f t="shared" si="143"/>
        <v>0</v>
      </c>
      <c r="DL326" s="373"/>
      <c r="DM326" s="373"/>
      <c r="DN326" s="374">
        <f t="shared" ref="DN326:DN389" si="153">DL326-DM326</f>
        <v>0</v>
      </c>
      <c r="DO326" s="368"/>
      <c r="DP326" s="371" t="str">
        <f t="shared" si="134"/>
        <v/>
      </c>
      <c r="DQ326" s="374">
        <f t="shared" si="135"/>
        <v>0</v>
      </c>
      <c r="DR326" s="374">
        <f t="shared" ref="DR326:DR389" si="154">$CL326</f>
        <v>0</v>
      </c>
      <c r="DS326" s="374">
        <f t="shared" ref="DS326:DS389" si="155" xml:space="preserve"> DQ326 + DR326</f>
        <v>0</v>
      </c>
      <c r="DT326" s="374">
        <f t="shared" si="136"/>
        <v>0</v>
      </c>
      <c r="DU326" s="374">
        <f t="shared" si="137"/>
        <v>0</v>
      </c>
      <c r="DV326" s="374">
        <f>Deduct_dependent * COUNTIFS(Part_8!$A:$A, $EV326)</f>
        <v>0</v>
      </c>
      <c r="DW326" s="374">
        <f t="shared" ref="DW326:DW389" si="156" xml:space="preserve"> $CQ326 + $CT326</f>
        <v>0</v>
      </c>
      <c r="DX326" s="374">
        <f t="shared" ref="DX326:DX389" si="157" xml:space="preserve"> Deduct_blind * (0 + IF($AE326 = "Yes", 1, 0) + IF($AH326 = "Yes", 1, 0) )</f>
        <v>0</v>
      </c>
      <c r="DY326" s="374">
        <f t="shared" ref="DY326:DY389" si="158" xml:space="preserve"> SUM($DT326:$DX326)</f>
        <v>0</v>
      </c>
      <c r="DZ326" s="374">
        <f t="shared" ref="DZ326:DZ389" si="159" xml:space="preserve"> $DS326 - $DY326</f>
        <v>0</v>
      </c>
      <c r="EA326" s="373"/>
      <c r="EB326" s="373"/>
      <c r="EC326" s="373"/>
      <c r="ED326" s="374" t="str">
        <f t="shared" si="138"/>
        <v/>
      </c>
      <c r="EE326" s="374"/>
      <c r="EF326" s="374" t="str">
        <f>IF(AND($AN326 = "", $AO326 = "", $AP326 = "", $AQ326 = "", $AR326 = "", $AS326 = "", $AT326 = "", $AU326 = "", $AV326 = "", $AW326 = "", $AX326 = "", $AY326 = "", $AZ326 = "", $BA326 = "", $BB326 = "",
$BD326= "", $BE326 = "", $BF326 = "", $BG326 = "", $BH326 = "", $BI326 = "", $BJ326 = "", $BK326 = "", $BL326 = "", $BM326 = "", $BN326 = "", $BO326 = "", $BP326 = "", $BQ326 = "", $BR326 = ""), "",
IF($DZ326 &lt;= Claim_for_Reimbursement_CAT!$F$24, Claim_for_Reimbursement_CAT!$H$24,
IF(AND($DZ326 &gt;= Claim_for_Reimbursement_CAT!$D$25, $DZ326 &lt;= Claim_for_Reimbursement_CAT!$F$25), Claim_for_Reimbursement_CAT!$H$25,
IF(AND($DZ326 &gt;= Claim_for_Reimbursement_CAT!$D$26, $DZ326 &lt;= Claim_for_Reimbursement_CAT!$F$26), Claim_for_Reimbursement_CAT!$H$26,
IF(AND($DZ326 &gt;= Claim_for_Reimbursement_CAT!$D$27, $DZ326 &lt;= Claim_for_Reimbursement_CAT!$F$27), Claim_for_Reimbursement_CAT!$H$27,
IF(AND($DZ326 &gt;= Claim_for_Reimbursement_CAT!$D$28, $DZ326 &lt;= Claim_for_Reimbursement_CAT!$F$28), Claim_for_Reimbursement_CAT!$H$28,
IF(AND($DZ326 &gt;= Claim_for_Reimbursement_CAT!$D$29, $DZ326 &lt;= Claim_for_Reimbursement_CAT!$F$29), Claim_for_Reimbursement_CAT!$H$29,
IF(AND($DZ326 &gt;= Claim_for_Reimbursement_CAT!$D$30, $DZ326 &lt;= Claim_for_Reimbursement_CAT!$F$30), Claim_for_Reimbursement_CAT!$H$30,
IF(AND($DZ326 &gt;= Claim_for_Reimbursement_CAT!$D$31, $DZ326 &lt;= Claim_for_Reimbursement_CAT!$F$31), Claim_for_Reimbursement_CAT!$H$31,
IF(AND($DZ326 &gt;= Claim_for_Reimbursement_CAT!$D$32, $DZ326 &lt;= Claim_for_Reimbursement_CAT!$F$32), Claim_for_Reimbursement_CAT!$H$32,
IF(AND($DZ326 &gt;= Claim_for_Reimbursement_CAT!$D$33, $DZ326 &lt;= Claim_for_Reimbursement_CAT!$F$33), Claim_for_Reimbursement_CAT!$H$33,
IF(AND($DZ326 &gt;= Claim_for_Reimbursement_CAT!$D$34, $DZ326 &lt;= Claim_for_Reimbursement_CAT!$F$34), Claim_for_Reimbursement_CAT!$H$34, Claim_for_Reimbursement_CAT!$H$35))))))))))))</f>
        <v/>
      </c>
      <c r="EG326" s="373"/>
      <c r="EH326" s="373"/>
      <c r="EI326" s="373"/>
      <c r="EJ326" s="373"/>
      <c r="EK326" s="373"/>
      <c r="EL326" s="368"/>
      <c r="EM326" s="373"/>
      <c r="EN326" s="373"/>
      <c r="ES326" s="376" t="str">
        <f t="shared" ref="ES326:ES389" si="160">IF($L326="", "", AND(LEN($L326)&gt;=Postcode_min, LEN($L326)&lt;=Postcode_max,
LEN(MID($L326, FIND(" ", $L326) + 1, 4))=3,
ISNUMBER(VALUE(MID($L326, FIND(" ", $L326) + 1, 1))),
NOT(ISNUMBER(VALUE(MID($L326, FIND(" ", $L326) + 2, 1)))), MID($L326, FIND(" ", $L326) + 2, 1)&lt;&gt;" ",
NOT(ISNUMBER(VALUE(MID($L326, FIND(" ", $L326) + 3, 1)))), MID($L326, FIND(" ", $L326) + 3, 1)&lt;&gt;" ") )</f>
        <v/>
      </c>
      <c r="ET326" s="377" t="str">
        <f t="shared" si="139"/>
        <v xml:space="preserve">    </v>
      </c>
      <c r="EU326" s="377" t="str">
        <f t="shared" si="140"/>
        <v/>
      </c>
      <c r="EV326" s="377" t="str">
        <f t="shared" si="141"/>
        <v xml:space="preserve">321   </v>
      </c>
      <c r="EW326" s="378" t="str">
        <f>IF($H326 = "", "",
IF(OR($H326 = Lists_and_controls!$AO$9, $H326 = Lists_and_controls!$AO$11, $H326 = Lists_and_controls!$AO$14, $H326 = Lists_and_controls!$AO$16), MAX(Day_30),
IF(OR($H326 = Lists_and_controls!$AO$6, $H326 = Lists_and_controls!$AO$8, $H326 = Lists_and_controls!$AO$10, $H326 = Lists_and_controls!$AO$12, $H326 = Lists_and_controls!$AO$13, $H326 = Lists_and_controls!$AO$15, $H326 = Lists_and_controls!$AO$17), MAX(Day_31),
IF($H326 = Lists_and_controls!$AO$7, IF(INDEX(Leap_Year_YN, MATCH($G326, Year_2, 0)) = 1, MAX(Day_Feb_LY), MAX(Day_Feb) )))))</f>
        <v/>
      </c>
      <c r="EX326" s="377" t="str">
        <f t="shared" si="142"/>
        <v xml:space="preserve">  </v>
      </c>
      <c r="EY326" s="378"/>
    </row>
    <row r="327" spans="1:155" s="321" customFormat="1" ht="14" hidden="1" x14ac:dyDescent="0.3">
      <c r="A327" s="367">
        <v>322</v>
      </c>
      <c r="B327" s="368"/>
      <c r="C327" s="368"/>
      <c r="D327" s="368"/>
      <c r="E327" s="368"/>
      <c r="F327" s="368"/>
      <c r="G327" s="368"/>
      <c r="H327" s="368"/>
      <c r="I327" s="368"/>
      <c r="J327" s="369" t="str">
        <f t="shared" si="148"/>
        <v/>
      </c>
      <c r="K327" s="370" t="str">
        <f t="shared" si="149"/>
        <v/>
      </c>
      <c r="L327" s="368"/>
      <c r="M327" s="368"/>
      <c r="N327" s="368"/>
      <c r="O327" s="368"/>
      <c r="P327" s="368"/>
      <c r="Q327" s="368"/>
      <c r="R327" s="368"/>
      <c r="S327" s="371" t="str">
        <f t="shared" ref="S327:S390" si="161">IF(AND($Q327 = "", $R327 = ""), "", ROUND($Q327 + ($R327/12), 2))</f>
        <v/>
      </c>
      <c r="T327" s="368"/>
      <c r="U327" s="368"/>
      <c r="V327" s="372"/>
      <c r="W327" s="372"/>
      <c r="X327" s="368"/>
      <c r="Y327" s="372"/>
      <c r="Z327" s="368"/>
      <c r="AA327" s="368"/>
      <c r="AB327" s="368"/>
      <c r="AC327" s="368"/>
      <c r="AD327" s="368"/>
      <c r="AE327" s="368"/>
      <c r="AF327" s="368"/>
      <c r="AG327" s="368"/>
      <c r="AH327" s="368"/>
      <c r="AI327" s="368"/>
      <c r="AJ327" s="368"/>
      <c r="AK327" s="373"/>
      <c r="AL327" s="368"/>
      <c r="AM327" s="373"/>
      <c r="AN327" s="373"/>
      <c r="AO327" s="373"/>
      <c r="AP327" s="373"/>
      <c r="AQ327" s="373"/>
      <c r="AR327" s="373"/>
      <c r="AS327" s="373"/>
      <c r="AT327" s="373"/>
      <c r="AU327" s="373"/>
      <c r="AV327" s="373"/>
      <c r="AW327" s="373"/>
      <c r="AX327" s="373"/>
      <c r="AY327" s="373"/>
      <c r="AZ327" s="373"/>
      <c r="BA327" s="373"/>
      <c r="BB327" s="373"/>
      <c r="BC327" s="374">
        <f t="shared" ref="BC327:BC390" si="162">SUM(AN327:BB327)</f>
        <v>0</v>
      </c>
      <c r="BD327" s="373"/>
      <c r="BE327" s="373"/>
      <c r="BF327" s="373"/>
      <c r="BG327" s="373"/>
      <c r="BH327" s="373"/>
      <c r="BI327" s="373"/>
      <c r="BJ327" s="373"/>
      <c r="BK327" s="373"/>
      <c r="BL327" s="373"/>
      <c r="BM327" s="373"/>
      <c r="BN327" s="373"/>
      <c r="BO327" s="373"/>
      <c r="BP327" s="373"/>
      <c r="BQ327" s="373"/>
      <c r="BR327" s="373"/>
      <c r="BS327" s="374">
        <f t="shared" si="150"/>
        <v>0</v>
      </c>
      <c r="BT327" s="374">
        <f t="shared" si="146"/>
        <v>0</v>
      </c>
      <c r="BU327" s="374">
        <f t="shared" si="146"/>
        <v>0</v>
      </c>
      <c r="BV327" s="374">
        <f t="shared" si="145"/>
        <v>0</v>
      </c>
      <c r="BW327" s="374">
        <f t="shared" si="145"/>
        <v>0</v>
      </c>
      <c r="BX327" s="374">
        <f t="shared" si="145"/>
        <v>0</v>
      </c>
      <c r="BY327" s="374">
        <f t="shared" si="145"/>
        <v>0</v>
      </c>
      <c r="BZ327" s="374">
        <f t="shared" si="145"/>
        <v>0</v>
      </c>
      <c r="CA327" s="374">
        <f t="shared" si="145"/>
        <v>0</v>
      </c>
      <c r="CB327" s="374">
        <f t="shared" si="145"/>
        <v>0</v>
      </c>
      <c r="CC327" s="374">
        <f t="shared" si="145"/>
        <v>0</v>
      </c>
      <c r="CD327" s="374">
        <f t="shared" si="145"/>
        <v>0</v>
      </c>
      <c r="CE327" s="374">
        <f t="shared" si="147"/>
        <v>0</v>
      </c>
      <c r="CF327" s="374">
        <f t="shared" si="147"/>
        <v>0</v>
      </c>
      <c r="CG327" s="374">
        <f t="shared" si="147"/>
        <v>0</v>
      </c>
      <c r="CH327" s="374">
        <f t="shared" si="147"/>
        <v>0</v>
      </c>
      <c r="CI327" s="374">
        <f t="shared" si="147"/>
        <v>0</v>
      </c>
      <c r="CJ327" s="368"/>
      <c r="CK327" s="368"/>
      <c r="CL327" s="373"/>
      <c r="CM327" s="375"/>
      <c r="CN327" s="371" t="s">
        <v>176</v>
      </c>
      <c r="CO327" s="373"/>
      <c r="CP327" s="373"/>
      <c r="CQ327" s="374">
        <f t="shared" si="151"/>
        <v>0</v>
      </c>
      <c r="CR327" s="373"/>
      <c r="CS327" s="373"/>
      <c r="CT327" s="374">
        <f t="shared" si="152"/>
        <v>0</v>
      </c>
      <c r="CU327" s="375"/>
      <c r="CV327" s="368"/>
      <c r="CW327" s="368"/>
      <c r="CX327" s="368"/>
      <c r="CY327" s="368"/>
      <c r="CZ327" s="368"/>
      <c r="DA327" s="368"/>
      <c r="DB327" s="368"/>
      <c r="DC327" s="368"/>
      <c r="DD327" s="368"/>
      <c r="DE327" s="368"/>
      <c r="DF327" s="368"/>
      <c r="DG327" s="375"/>
      <c r="DH327" s="371" t="s">
        <v>176</v>
      </c>
      <c r="DI327" s="373"/>
      <c r="DJ327" s="373"/>
      <c r="DK327" s="374">
        <f t="shared" si="143"/>
        <v>0</v>
      </c>
      <c r="DL327" s="373"/>
      <c r="DM327" s="373"/>
      <c r="DN327" s="374">
        <f t="shared" si="153"/>
        <v>0</v>
      </c>
      <c r="DO327" s="368"/>
      <c r="DP327" s="371" t="str">
        <f t="shared" ref="DP327:DP390" si="163">IF(OR(DO327 = "", DO327 = "No"), "", "Go to ''Other financial support'' sheet")</f>
        <v/>
      </c>
      <c r="DQ327" s="374">
        <f t="shared" ref="DQ327:DQ390" si="164">$CI327</f>
        <v>0</v>
      </c>
      <c r="DR327" s="374">
        <f t="shared" si="154"/>
        <v>0</v>
      </c>
      <c r="DS327" s="374">
        <f t="shared" si="155"/>
        <v>0</v>
      </c>
      <c r="DT327" s="374">
        <f t="shared" ref="DT327:DT390" si="165" xml:space="preserve"> $CA327</f>
        <v>0</v>
      </c>
      <c r="DU327" s="374">
        <f t="shared" ref="DU327:DU390" si="166" xml:space="preserve"> $CG327</f>
        <v>0</v>
      </c>
      <c r="DV327" s="374">
        <f>Deduct_dependent * COUNTIFS(Part_8!$A:$A, $EV327)</f>
        <v>0</v>
      </c>
      <c r="DW327" s="374">
        <f t="shared" si="156"/>
        <v>0</v>
      </c>
      <c r="DX327" s="374">
        <f t="shared" si="157"/>
        <v>0</v>
      </c>
      <c r="DY327" s="374">
        <f t="shared" si="158"/>
        <v>0</v>
      </c>
      <c r="DZ327" s="374">
        <f t="shared" si="159"/>
        <v>0</v>
      </c>
      <c r="EA327" s="373"/>
      <c r="EB327" s="373"/>
      <c r="EC327" s="373"/>
      <c r="ED327" s="374" t="str">
        <f t="shared" ref="ED327:ED390" si="167" xml:space="preserve"> IF(IF(AND($EB327="", $EF327="", $EK327=""), "", $EB327 - IF($EF327="", 0, EF327) - $EK327)&lt;0,0,IF(AND($EB327="", $EF327="", $EK327=""), "", $EB327 - IF($EF327="", 0, EF327) - $EK327))</f>
        <v/>
      </c>
      <c r="EE327" s="374"/>
      <c r="EF327" s="374" t="str">
        <f>IF(AND($AN327 = "", $AO327 = "", $AP327 = "", $AQ327 = "", $AR327 = "", $AS327 = "", $AT327 = "", $AU327 = "", $AV327 = "", $AW327 = "", $AX327 = "", $AY327 = "", $AZ327 = "", $BA327 = "", $BB327 = "",
$BD327= "", $BE327 = "", $BF327 = "", $BG327 = "", $BH327 = "", $BI327 = "", $BJ327 = "", $BK327 = "", $BL327 = "", $BM327 = "", $BN327 = "", $BO327 = "", $BP327 = "", $BQ327 = "", $BR327 = ""), "",
IF($DZ327 &lt;= Claim_for_Reimbursement_CAT!$F$24, Claim_for_Reimbursement_CAT!$H$24,
IF(AND($DZ327 &gt;= Claim_for_Reimbursement_CAT!$D$25, $DZ327 &lt;= Claim_for_Reimbursement_CAT!$F$25), Claim_for_Reimbursement_CAT!$H$25,
IF(AND($DZ327 &gt;= Claim_for_Reimbursement_CAT!$D$26, $DZ327 &lt;= Claim_for_Reimbursement_CAT!$F$26), Claim_for_Reimbursement_CAT!$H$26,
IF(AND($DZ327 &gt;= Claim_for_Reimbursement_CAT!$D$27, $DZ327 &lt;= Claim_for_Reimbursement_CAT!$F$27), Claim_for_Reimbursement_CAT!$H$27,
IF(AND($DZ327 &gt;= Claim_for_Reimbursement_CAT!$D$28, $DZ327 &lt;= Claim_for_Reimbursement_CAT!$F$28), Claim_for_Reimbursement_CAT!$H$28,
IF(AND($DZ327 &gt;= Claim_for_Reimbursement_CAT!$D$29, $DZ327 &lt;= Claim_for_Reimbursement_CAT!$F$29), Claim_for_Reimbursement_CAT!$H$29,
IF(AND($DZ327 &gt;= Claim_for_Reimbursement_CAT!$D$30, $DZ327 &lt;= Claim_for_Reimbursement_CAT!$F$30), Claim_for_Reimbursement_CAT!$H$30,
IF(AND($DZ327 &gt;= Claim_for_Reimbursement_CAT!$D$31, $DZ327 &lt;= Claim_for_Reimbursement_CAT!$F$31), Claim_for_Reimbursement_CAT!$H$31,
IF(AND($DZ327 &gt;= Claim_for_Reimbursement_CAT!$D$32, $DZ327 &lt;= Claim_for_Reimbursement_CAT!$F$32), Claim_for_Reimbursement_CAT!$H$32,
IF(AND($DZ327 &gt;= Claim_for_Reimbursement_CAT!$D$33, $DZ327 &lt;= Claim_for_Reimbursement_CAT!$F$33), Claim_for_Reimbursement_CAT!$H$33,
IF(AND($DZ327 &gt;= Claim_for_Reimbursement_CAT!$D$34, $DZ327 &lt;= Claim_for_Reimbursement_CAT!$F$34), Claim_for_Reimbursement_CAT!$H$34, Claim_for_Reimbursement_CAT!$H$35))))))))))))</f>
        <v/>
      </c>
      <c r="EG327" s="373"/>
      <c r="EH327" s="373"/>
      <c r="EI327" s="373"/>
      <c r="EJ327" s="373"/>
      <c r="EK327" s="373"/>
      <c r="EL327" s="368"/>
      <c r="EM327" s="373"/>
      <c r="EN327" s="373"/>
      <c r="ES327" s="376" t="str">
        <f t="shared" si="160"/>
        <v/>
      </c>
      <c r="ET327" s="377" t="str">
        <f t="shared" ref="ET327:ET390" si="168">$B327&amp;" "&amp;$C327&amp;" "&amp;$D327&amp;" "&amp;$J327&amp;" "&amp;$L327</f>
        <v xml:space="preserve">    </v>
      </c>
      <c r="EU327" s="377" t="str">
        <f t="shared" ref="EU327:EU390" si="169">IF(ET327="    ", "", COUNTIFS($ET$6:$ET$506, $ET327))</f>
        <v/>
      </c>
      <c r="EV327" s="377" t="str">
        <f t="shared" ref="EV327:EV390" si="170">$A327&amp;" "&amp;$B327&amp;" "&amp;$C327&amp;" "&amp;$D327</f>
        <v xml:space="preserve">322   </v>
      </c>
      <c r="EW327" s="378" t="str">
        <f>IF($H327 = "", "",
IF(OR($H327 = Lists_and_controls!$AO$9, $H327 = Lists_and_controls!$AO$11, $H327 = Lists_and_controls!$AO$14, $H327 = Lists_and_controls!$AO$16), MAX(Day_30),
IF(OR($H327 = Lists_and_controls!$AO$6, $H327 = Lists_and_controls!$AO$8, $H327 = Lists_and_controls!$AO$10, $H327 = Lists_and_controls!$AO$12, $H327 = Lists_and_controls!$AO$13, $H327 = Lists_and_controls!$AO$15, $H327 = Lists_and_controls!$AO$17), MAX(Day_31),
IF($H327 = Lists_and_controls!$AO$7, IF(INDEX(Leap_Year_YN, MATCH($G327, Year_2, 0)) = 1, MAX(Day_Feb_LY), MAX(Day_Feb) )))))</f>
        <v/>
      </c>
      <c r="EX327" s="377" t="str">
        <f t="shared" ref="EX327:EX390" si="171">$B327&amp;" "&amp;$C327&amp;" "&amp;$D327</f>
        <v xml:space="preserve">  </v>
      </c>
      <c r="EY327" s="378"/>
    </row>
    <row r="328" spans="1:155" s="321" customFormat="1" ht="14" hidden="1" x14ac:dyDescent="0.3">
      <c r="A328" s="367">
        <v>323</v>
      </c>
      <c r="B328" s="368"/>
      <c r="C328" s="368"/>
      <c r="D328" s="368"/>
      <c r="E328" s="368"/>
      <c r="F328" s="368"/>
      <c r="G328" s="368"/>
      <c r="H328" s="368"/>
      <c r="I328" s="368"/>
      <c r="J328" s="369" t="str">
        <f t="shared" si="148"/>
        <v/>
      </c>
      <c r="K328" s="370" t="str">
        <f t="shared" si="149"/>
        <v/>
      </c>
      <c r="L328" s="368"/>
      <c r="M328" s="368"/>
      <c r="N328" s="368"/>
      <c r="O328" s="368"/>
      <c r="P328" s="368"/>
      <c r="Q328" s="368"/>
      <c r="R328" s="368"/>
      <c r="S328" s="371" t="str">
        <f t="shared" si="161"/>
        <v/>
      </c>
      <c r="T328" s="368"/>
      <c r="U328" s="368"/>
      <c r="V328" s="372"/>
      <c r="W328" s="372"/>
      <c r="X328" s="368"/>
      <c r="Y328" s="372"/>
      <c r="Z328" s="368"/>
      <c r="AA328" s="368"/>
      <c r="AB328" s="368"/>
      <c r="AC328" s="368"/>
      <c r="AD328" s="368"/>
      <c r="AE328" s="368"/>
      <c r="AF328" s="368"/>
      <c r="AG328" s="368"/>
      <c r="AH328" s="368"/>
      <c r="AI328" s="368"/>
      <c r="AJ328" s="368"/>
      <c r="AK328" s="373"/>
      <c r="AL328" s="368"/>
      <c r="AM328" s="373"/>
      <c r="AN328" s="373"/>
      <c r="AO328" s="373"/>
      <c r="AP328" s="373"/>
      <c r="AQ328" s="373"/>
      <c r="AR328" s="373"/>
      <c r="AS328" s="373"/>
      <c r="AT328" s="373"/>
      <c r="AU328" s="373"/>
      <c r="AV328" s="373"/>
      <c r="AW328" s="373"/>
      <c r="AX328" s="373"/>
      <c r="AY328" s="373"/>
      <c r="AZ328" s="373"/>
      <c r="BA328" s="373"/>
      <c r="BB328" s="373"/>
      <c r="BC328" s="374">
        <f t="shared" si="162"/>
        <v>0</v>
      </c>
      <c r="BD328" s="373"/>
      <c r="BE328" s="373"/>
      <c r="BF328" s="373"/>
      <c r="BG328" s="373"/>
      <c r="BH328" s="373"/>
      <c r="BI328" s="373"/>
      <c r="BJ328" s="373"/>
      <c r="BK328" s="373"/>
      <c r="BL328" s="373"/>
      <c r="BM328" s="373"/>
      <c r="BN328" s="373"/>
      <c r="BO328" s="373"/>
      <c r="BP328" s="373"/>
      <c r="BQ328" s="373"/>
      <c r="BR328" s="373"/>
      <c r="BS328" s="374">
        <f t="shared" si="150"/>
        <v>0</v>
      </c>
      <c r="BT328" s="374">
        <f t="shared" si="146"/>
        <v>0</v>
      </c>
      <c r="BU328" s="374">
        <f t="shared" si="146"/>
        <v>0</v>
      </c>
      <c r="BV328" s="374">
        <f t="shared" si="145"/>
        <v>0</v>
      </c>
      <c r="BW328" s="374">
        <f t="shared" si="145"/>
        <v>0</v>
      </c>
      <c r="BX328" s="374">
        <f t="shared" si="145"/>
        <v>0</v>
      </c>
      <c r="BY328" s="374">
        <f t="shared" si="145"/>
        <v>0</v>
      </c>
      <c r="BZ328" s="374">
        <f t="shared" si="145"/>
        <v>0</v>
      </c>
      <c r="CA328" s="374">
        <f t="shared" si="145"/>
        <v>0</v>
      </c>
      <c r="CB328" s="374">
        <f t="shared" si="145"/>
        <v>0</v>
      </c>
      <c r="CC328" s="374">
        <f t="shared" si="145"/>
        <v>0</v>
      </c>
      <c r="CD328" s="374">
        <f t="shared" si="145"/>
        <v>0</v>
      </c>
      <c r="CE328" s="374">
        <f t="shared" si="147"/>
        <v>0</v>
      </c>
      <c r="CF328" s="374">
        <f t="shared" si="147"/>
        <v>0</v>
      </c>
      <c r="CG328" s="374">
        <f t="shared" si="147"/>
        <v>0</v>
      </c>
      <c r="CH328" s="374">
        <f t="shared" si="147"/>
        <v>0</v>
      </c>
      <c r="CI328" s="374">
        <f t="shared" si="147"/>
        <v>0</v>
      </c>
      <c r="CJ328" s="368"/>
      <c r="CK328" s="368"/>
      <c r="CL328" s="373"/>
      <c r="CM328" s="375"/>
      <c r="CN328" s="371" t="s">
        <v>176</v>
      </c>
      <c r="CO328" s="373"/>
      <c r="CP328" s="373"/>
      <c r="CQ328" s="374">
        <f t="shared" si="151"/>
        <v>0</v>
      </c>
      <c r="CR328" s="373"/>
      <c r="CS328" s="373"/>
      <c r="CT328" s="374">
        <f t="shared" si="152"/>
        <v>0</v>
      </c>
      <c r="CU328" s="375"/>
      <c r="CV328" s="368"/>
      <c r="CW328" s="368"/>
      <c r="CX328" s="368"/>
      <c r="CY328" s="368"/>
      <c r="CZ328" s="368"/>
      <c r="DA328" s="368"/>
      <c r="DB328" s="368"/>
      <c r="DC328" s="368"/>
      <c r="DD328" s="368"/>
      <c r="DE328" s="368"/>
      <c r="DF328" s="368"/>
      <c r="DG328" s="375"/>
      <c r="DH328" s="371" t="s">
        <v>176</v>
      </c>
      <c r="DI328" s="373"/>
      <c r="DJ328" s="373"/>
      <c r="DK328" s="374">
        <f t="shared" ref="DK328:DK391" si="172">DI328-DJ328</f>
        <v>0</v>
      </c>
      <c r="DL328" s="373"/>
      <c r="DM328" s="373"/>
      <c r="DN328" s="374">
        <f t="shared" si="153"/>
        <v>0</v>
      </c>
      <c r="DO328" s="368"/>
      <c r="DP328" s="371" t="str">
        <f t="shared" si="163"/>
        <v/>
      </c>
      <c r="DQ328" s="374">
        <f t="shared" si="164"/>
        <v>0</v>
      </c>
      <c r="DR328" s="374">
        <f t="shared" si="154"/>
        <v>0</v>
      </c>
      <c r="DS328" s="374">
        <f t="shared" si="155"/>
        <v>0</v>
      </c>
      <c r="DT328" s="374">
        <f t="shared" si="165"/>
        <v>0</v>
      </c>
      <c r="DU328" s="374">
        <f t="shared" si="166"/>
        <v>0</v>
      </c>
      <c r="DV328" s="374">
        <f>Deduct_dependent * COUNTIFS(Part_8!$A:$A, $EV328)</f>
        <v>0</v>
      </c>
      <c r="DW328" s="374">
        <f t="shared" si="156"/>
        <v>0</v>
      </c>
      <c r="DX328" s="374">
        <f t="shared" si="157"/>
        <v>0</v>
      </c>
      <c r="DY328" s="374">
        <f t="shared" si="158"/>
        <v>0</v>
      </c>
      <c r="DZ328" s="374">
        <f t="shared" si="159"/>
        <v>0</v>
      </c>
      <c r="EA328" s="373"/>
      <c r="EB328" s="373"/>
      <c r="EC328" s="373"/>
      <c r="ED328" s="374" t="str">
        <f t="shared" si="167"/>
        <v/>
      </c>
      <c r="EE328" s="374"/>
      <c r="EF328" s="374" t="str">
        <f>IF(AND($AN328 = "", $AO328 = "", $AP328 = "", $AQ328 = "", $AR328 = "", $AS328 = "", $AT328 = "", $AU328 = "", $AV328 = "", $AW328 = "", $AX328 = "", $AY328 = "", $AZ328 = "", $BA328 = "", $BB328 = "",
$BD328= "", $BE328 = "", $BF328 = "", $BG328 = "", $BH328 = "", $BI328 = "", $BJ328 = "", $BK328 = "", $BL328 = "", $BM328 = "", $BN328 = "", $BO328 = "", $BP328 = "", $BQ328 = "", $BR328 = ""), "",
IF($DZ328 &lt;= Claim_for_Reimbursement_CAT!$F$24, Claim_for_Reimbursement_CAT!$H$24,
IF(AND($DZ328 &gt;= Claim_for_Reimbursement_CAT!$D$25, $DZ328 &lt;= Claim_for_Reimbursement_CAT!$F$25), Claim_for_Reimbursement_CAT!$H$25,
IF(AND($DZ328 &gt;= Claim_for_Reimbursement_CAT!$D$26, $DZ328 &lt;= Claim_for_Reimbursement_CAT!$F$26), Claim_for_Reimbursement_CAT!$H$26,
IF(AND($DZ328 &gt;= Claim_for_Reimbursement_CAT!$D$27, $DZ328 &lt;= Claim_for_Reimbursement_CAT!$F$27), Claim_for_Reimbursement_CAT!$H$27,
IF(AND($DZ328 &gt;= Claim_for_Reimbursement_CAT!$D$28, $DZ328 &lt;= Claim_for_Reimbursement_CAT!$F$28), Claim_for_Reimbursement_CAT!$H$28,
IF(AND($DZ328 &gt;= Claim_for_Reimbursement_CAT!$D$29, $DZ328 &lt;= Claim_for_Reimbursement_CAT!$F$29), Claim_for_Reimbursement_CAT!$H$29,
IF(AND($DZ328 &gt;= Claim_for_Reimbursement_CAT!$D$30, $DZ328 &lt;= Claim_for_Reimbursement_CAT!$F$30), Claim_for_Reimbursement_CAT!$H$30,
IF(AND($DZ328 &gt;= Claim_for_Reimbursement_CAT!$D$31, $DZ328 &lt;= Claim_for_Reimbursement_CAT!$F$31), Claim_for_Reimbursement_CAT!$H$31,
IF(AND($DZ328 &gt;= Claim_for_Reimbursement_CAT!$D$32, $DZ328 &lt;= Claim_for_Reimbursement_CAT!$F$32), Claim_for_Reimbursement_CAT!$H$32,
IF(AND($DZ328 &gt;= Claim_for_Reimbursement_CAT!$D$33, $DZ328 &lt;= Claim_for_Reimbursement_CAT!$F$33), Claim_for_Reimbursement_CAT!$H$33,
IF(AND($DZ328 &gt;= Claim_for_Reimbursement_CAT!$D$34, $DZ328 &lt;= Claim_for_Reimbursement_CAT!$F$34), Claim_for_Reimbursement_CAT!$H$34, Claim_for_Reimbursement_CAT!$H$35))))))))))))</f>
        <v/>
      </c>
      <c r="EG328" s="373"/>
      <c r="EH328" s="373"/>
      <c r="EI328" s="373"/>
      <c r="EJ328" s="373"/>
      <c r="EK328" s="373"/>
      <c r="EL328" s="368"/>
      <c r="EM328" s="373"/>
      <c r="EN328" s="373"/>
      <c r="ES328" s="376" t="str">
        <f t="shared" si="160"/>
        <v/>
      </c>
      <c r="ET328" s="377" t="str">
        <f t="shared" si="168"/>
        <v xml:space="preserve">    </v>
      </c>
      <c r="EU328" s="377" t="str">
        <f t="shared" si="169"/>
        <v/>
      </c>
      <c r="EV328" s="377" t="str">
        <f t="shared" si="170"/>
        <v xml:space="preserve">323   </v>
      </c>
      <c r="EW328" s="378" t="str">
        <f>IF($H328 = "", "",
IF(OR($H328 = Lists_and_controls!$AO$9, $H328 = Lists_and_controls!$AO$11, $H328 = Lists_and_controls!$AO$14, $H328 = Lists_and_controls!$AO$16), MAX(Day_30),
IF(OR($H328 = Lists_and_controls!$AO$6, $H328 = Lists_and_controls!$AO$8, $H328 = Lists_and_controls!$AO$10, $H328 = Lists_and_controls!$AO$12, $H328 = Lists_and_controls!$AO$13, $H328 = Lists_and_controls!$AO$15, $H328 = Lists_and_controls!$AO$17), MAX(Day_31),
IF($H328 = Lists_and_controls!$AO$7, IF(INDEX(Leap_Year_YN, MATCH($G328, Year_2, 0)) = 1, MAX(Day_Feb_LY), MAX(Day_Feb) )))))</f>
        <v/>
      </c>
      <c r="EX328" s="377" t="str">
        <f t="shared" si="171"/>
        <v xml:space="preserve">  </v>
      </c>
      <c r="EY328" s="378"/>
    </row>
    <row r="329" spans="1:155" s="321" customFormat="1" ht="14" hidden="1" x14ac:dyDescent="0.3">
      <c r="A329" s="367">
        <v>324</v>
      </c>
      <c r="B329" s="368"/>
      <c r="C329" s="368"/>
      <c r="D329" s="368"/>
      <c r="E329" s="368"/>
      <c r="F329" s="368"/>
      <c r="G329" s="368"/>
      <c r="H329" s="368"/>
      <c r="I329" s="368"/>
      <c r="J329" s="369" t="str">
        <f t="shared" si="148"/>
        <v/>
      </c>
      <c r="K329" s="370" t="str">
        <f t="shared" si="149"/>
        <v/>
      </c>
      <c r="L329" s="368"/>
      <c r="M329" s="368"/>
      <c r="N329" s="368"/>
      <c r="O329" s="368"/>
      <c r="P329" s="368"/>
      <c r="Q329" s="368"/>
      <c r="R329" s="368"/>
      <c r="S329" s="371" t="str">
        <f t="shared" si="161"/>
        <v/>
      </c>
      <c r="T329" s="368"/>
      <c r="U329" s="368"/>
      <c r="V329" s="372"/>
      <c r="W329" s="372"/>
      <c r="X329" s="368"/>
      <c r="Y329" s="372"/>
      <c r="Z329" s="368"/>
      <c r="AA329" s="368"/>
      <c r="AB329" s="368"/>
      <c r="AC329" s="368"/>
      <c r="AD329" s="368"/>
      <c r="AE329" s="368"/>
      <c r="AF329" s="368"/>
      <c r="AG329" s="368"/>
      <c r="AH329" s="368"/>
      <c r="AI329" s="368"/>
      <c r="AJ329" s="368"/>
      <c r="AK329" s="373"/>
      <c r="AL329" s="368"/>
      <c r="AM329" s="373"/>
      <c r="AN329" s="373"/>
      <c r="AO329" s="373"/>
      <c r="AP329" s="373"/>
      <c r="AQ329" s="373"/>
      <c r="AR329" s="373"/>
      <c r="AS329" s="373"/>
      <c r="AT329" s="373"/>
      <c r="AU329" s="373"/>
      <c r="AV329" s="373"/>
      <c r="AW329" s="373"/>
      <c r="AX329" s="373"/>
      <c r="AY329" s="373"/>
      <c r="AZ329" s="373"/>
      <c r="BA329" s="373"/>
      <c r="BB329" s="373"/>
      <c r="BC329" s="374">
        <f t="shared" si="162"/>
        <v>0</v>
      </c>
      <c r="BD329" s="373"/>
      <c r="BE329" s="373"/>
      <c r="BF329" s="373"/>
      <c r="BG329" s="373"/>
      <c r="BH329" s="373"/>
      <c r="BI329" s="373"/>
      <c r="BJ329" s="373"/>
      <c r="BK329" s="373"/>
      <c r="BL329" s="373"/>
      <c r="BM329" s="373"/>
      <c r="BN329" s="373"/>
      <c r="BO329" s="373"/>
      <c r="BP329" s="373"/>
      <c r="BQ329" s="373"/>
      <c r="BR329" s="373"/>
      <c r="BS329" s="374">
        <f t="shared" si="150"/>
        <v>0</v>
      </c>
      <c r="BT329" s="374">
        <f t="shared" si="146"/>
        <v>0</v>
      </c>
      <c r="BU329" s="374">
        <f t="shared" si="146"/>
        <v>0</v>
      </c>
      <c r="BV329" s="374">
        <f t="shared" si="145"/>
        <v>0</v>
      </c>
      <c r="BW329" s="374">
        <f t="shared" si="145"/>
        <v>0</v>
      </c>
      <c r="BX329" s="374">
        <f t="shared" si="145"/>
        <v>0</v>
      </c>
      <c r="BY329" s="374">
        <f t="shared" si="145"/>
        <v>0</v>
      </c>
      <c r="BZ329" s="374">
        <f t="shared" si="145"/>
        <v>0</v>
      </c>
      <c r="CA329" s="374">
        <f t="shared" si="145"/>
        <v>0</v>
      </c>
      <c r="CB329" s="374">
        <f t="shared" si="145"/>
        <v>0</v>
      </c>
      <c r="CC329" s="374">
        <f t="shared" si="145"/>
        <v>0</v>
      </c>
      <c r="CD329" s="374">
        <f t="shared" si="145"/>
        <v>0</v>
      </c>
      <c r="CE329" s="374">
        <f t="shared" si="147"/>
        <v>0</v>
      </c>
      <c r="CF329" s="374">
        <f t="shared" si="147"/>
        <v>0</v>
      </c>
      <c r="CG329" s="374">
        <f t="shared" si="147"/>
        <v>0</v>
      </c>
      <c r="CH329" s="374">
        <f t="shared" si="147"/>
        <v>0</v>
      </c>
      <c r="CI329" s="374">
        <f t="shared" si="147"/>
        <v>0</v>
      </c>
      <c r="CJ329" s="368"/>
      <c r="CK329" s="368"/>
      <c r="CL329" s="373"/>
      <c r="CM329" s="375"/>
      <c r="CN329" s="371" t="s">
        <v>176</v>
      </c>
      <c r="CO329" s="373"/>
      <c r="CP329" s="373"/>
      <c r="CQ329" s="374">
        <f t="shared" si="151"/>
        <v>0</v>
      </c>
      <c r="CR329" s="373"/>
      <c r="CS329" s="373"/>
      <c r="CT329" s="374">
        <f t="shared" si="152"/>
        <v>0</v>
      </c>
      <c r="CU329" s="375"/>
      <c r="CV329" s="368"/>
      <c r="CW329" s="368"/>
      <c r="CX329" s="368"/>
      <c r="CY329" s="368"/>
      <c r="CZ329" s="368"/>
      <c r="DA329" s="368"/>
      <c r="DB329" s="368"/>
      <c r="DC329" s="368"/>
      <c r="DD329" s="368"/>
      <c r="DE329" s="368"/>
      <c r="DF329" s="368"/>
      <c r="DG329" s="375"/>
      <c r="DH329" s="371" t="s">
        <v>176</v>
      </c>
      <c r="DI329" s="373"/>
      <c r="DJ329" s="373"/>
      <c r="DK329" s="374">
        <f t="shared" si="172"/>
        <v>0</v>
      </c>
      <c r="DL329" s="373"/>
      <c r="DM329" s="373"/>
      <c r="DN329" s="374">
        <f t="shared" si="153"/>
        <v>0</v>
      </c>
      <c r="DO329" s="368"/>
      <c r="DP329" s="371" t="str">
        <f t="shared" si="163"/>
        <v/>
      </c>
      <c r="DQ329" s="374">
        <f t="shared" si="164"/>
        <v>0</v>
      </c>
      <c r="DR329" s="374">
        <f t="shared" si="154"/>
        <v>0</v>
      </c>
      <c r="DS329" s="374">
        <f t="shared" si="155"/>
        <v>0</v>
      </c>
      <c r="DT329" s="374">
        <f t="shared" si="165"/>
        <v>0</v>
      </c>
      <c r="DU329" s="374">
        <f t="shared" si="166"/>
        <v>0</v>
      </c>
      <c r="DV329" s="374">
        <f>Deduct_dependent * COUNTIFS(Part_8!$A:$A, $EV329)</f>
        <v>0</v>
      </c>
      <c r="DW329" s="374">
        <f t="shared" si="156"/>
        <v>0</v>
      </c>
      <c r="DX329" s="374">
        <f t="shared" si="157"/>
        <v>0</v>
      </c>
      <c r="DY329" s="374">
        <f t="shared" si="158"/>
        <v>0</v>
      </c>
      <c r="DZ329" s="374">
        <f t="shared" si="159"/>
        <v>0</v>
      </c>
      <c r="EA329" s="373"/>
      <c r="EB329" s="373"/>
      <c r="EC329" s="373"/>
      <c r="ED329" s="374" t="str">
        <f t="shared" si="167"/>
        <v/>
      </c>
      <c r="EE329" s="374"/>
      <c r="EF329" s="374" t="str">
        <f>IF(AND($AN329 = "", $AO329 = "", $AP329 = "", $AQ329 = "", $AR329 = "", $AS329 = "", $AT329 = "", $AU329 = "", $AV329 = "", $AW329 = "", $AX329 = "", $AY329 = "", $AZ329 = "", $BA329 = "", $BB329 = "",
$BD329= "", $BE329 = "", $BF329 = "", $BG329 = "", $BH329 = "", $BI329 = "", $BJ329 = "", $BK329 = "", $BL329 = "", $BM329 = "", $BN329 = "", $BO329 = "", $BP329 = "", $BQ329 = "", $BR329 = ""), "",
IF($DZ329 &lt;= Claim_for_Reimbursement_CAT!$F$24, Claim_for_Reimbursement_CAT!$H$24,
IF(AND($DZ329 &gt;= Claim_for_Reimbursement_CAT!$D$25, $DZ329 &lt;= Claim_for_Reimbursement_CAT!$F$25), Claim_for_Reimbursement_CAT!$H$25,
IF(AND($DZ329 &gt;= Claim_for_Reimbursement_CAT!$D$26, $DZ329 &lt;= Claim_for_Reimbursement_CAT!$F$26), Claim_for_Reimbursement_CAT!$H$26,
IF(AND($DZ329 &gt;= Claim_for_Reimbursement_CAT!$D$27, $DZ329 &lt;= Claim_for_Reimbursement_CAT!$F$27), Claim_for_Reimbursement_CAT!$H$27,
IF(AND($DZ329 &gt;= Claim_for_Reimbursement_CAT!$D$28, $DZ329 &lt;= Claim_for_Reimbursement_CAT!$F$28), Claim_for_Reimbursement_CAT!$H$28,
IF(AND($DZ329 &gt;= Claim_for_Reimbursement_CAT!$D$29, $DZ329 &lt;= Claim_for_Reimbursement_CAT!$F$29), Claim_for_Reimbursement_CAT!$H$29,
IF(AND($DZ329 &gt;= Claim_for_Reimbursement_CAT!$D$30, $DZ329 &lt;= Claim_for_Reimbursement_CAT!$F$30), Claim_for_Reimbursement_CAT!$H$30,
IF(AND($DZ329 &gt;= Claim_for_Reimbursement_CAT!$D$31, $DZ329 &lt;= Claim_for_Reimbursement_CAT!$F$31), Claim_for_Reimbursement_CAT!$H$31,
IF(AND($DZ329 &gt;= Claim_for_Reimbursement_CAT!$D$32, $DZ329 &lt;= Claim_for_Reimbursement_CAT!$F$32), Claim_for_Reimbursement_CAT!$H$32,
IF(AND($DZ329 &gt;= Claim_for_Reimbursement_CAT!$D$33, $DZ329 &lt;= Claim_for_Reimbursement_CAT!$F$33), Claim_for_Reimbursement_CAT!$H$33,
IF(AND($DZ329 &gt;= Claim_for_Reimbursement_CAT!$D$34, $DZ329 &lt;= Claim_for_Reimbursement_CAT!$F$34), Claim_for_Reimbursement_CAT!$H$34, Claim_for_Reimbursement_CAT!$H$35))))))))))))</f>
        <v/>
      </c>
      <c r="EG329" s="373"/>
      <c r="EH329" s="373"/>
      <c r="EI329" s="373"/>
      <c r="EJ329" s="373"/>
      <c r="EK329" s="373"/>
      <c r="EL329" s="368"/>
      <c r="EM329" s="373"/>
      <c r="EN329" s="373"/>
      <c r="ES329" s="376" t="str">
        <f t="shared" si="160"/>
        <v/>
      </c>
      <c r="ET329" s="377" t="str">
        <f t="shared" si="168"/>
        <v xml:space="preserve">    </v>
      </c>
      <c r="EU329" s="377" t="str">
        <f t="shared" si="169"/>
        <v/>
      </c>
      <c r="EV329" s="377" t="str">
        <f t="shared" si="170"/>
        <v xml:space="preserve">324   </v>
      </c>
      <c r="EW329" s="378" t="str">
        <f>IF($H329 = "", "",
IF(OR($H329 = Lists_and_controls!$AO$9, $H329 = Lists_and_controls!$AO$11, $H329 = Lists_and_controls!$AO$14, $H329 = Lists_and_controls!$AO$16), MAX(Day_30),
IF(OR($H329 = Lists_and_controls!$AO$6, $H329 = Lists_and_controls!$AO$8, $H329 = Lists_and_controls!$AO$10, $H329 = Lists_and_controls!$AO$12, $H329 = Lists_and_controls!$AO$13, $H329 = Lists_and_controls!$AO$15, $H329 = Lists_and_controls!$AO$17), MAX(Day_31),
IF($H329 = Lists_and_controls!$AO$7, IF(INDEX(Leap_Year_YN, MATCH($G329, Year_2, 0)) = 1, MAX(Day_Feb_LY), MAX(Day_Feb) )))))</f>
        <v/>
      </c>
      <c r="EX329" s="377" t="str">
        <f t="shared" si="171"/>
        <v xml:space="preserve">  </v>
      </c>
      <c r="EY329" s="378"/>
    </row>
    <row r="330" spans="1:155" s="321" customFormat="1" ht="14" hidden="1" x14ac:dyDescent="0.3">
      <c r="A330" s="367">
        <v>325</v>
      </c>
      <c r="B330" s="368"/>
      <c r="C330" s="368"/>
      <c r="D330" s="368"/>
      <c r="E330" s="368"/>
      <c r="F330" s="368"/>
      <c r="G330" s="368"/>
      <c r="H330" s="368"/>
      <c r="I330" s="368"/>
      <c r="J330" s="369" t="str">
        <f t="shared" si="148"/>
        <v/>
      </c>
      <c r="K330" s="370" t="str">
        <f t="shared" si="149"/>
        <v/>
      </c>
      <c r="L330" s="368"/>
      <c r="M330" s="368"/>
      <c r="N330" s="368"/>
      <c r="O330" s="368"/>
      <c r="P330" s="368"/>
      <c r="Q330" s="368"/>
      <c r="R330" s="368"/>
      <c r="S330" s="371" t="str">
        <f t="shared" si="161"/>
        <v/>
      </c>
      <c r="T330" s="368"/>
      <c r="U330" s="368"/>
      <c r="V330" s="372"/>
      <c r="W330" s="372"/>
      <c r="X330" s="368"/>
      <c r="Y330" s="372"/>
      <c r="Z330" s="368"/>
      <c r="AA330" s="368"/>
      <c r="AB330" s="368"/>
      <c r="AC330" s="368"/>
      <c r="AD330" s="368"/>
      <c r="AE330" s="368"/>
      <c r="AF330" s="368"/>
      <c r="AG330" s="368"/>
      <c r="AH330" s="368"/>
      <c r="AI330" s="368"/>
      <c r="AJ330" s="368"/>
      <c r="AK330" s="373"/>
      <c r="AL330" s="368"/>
      <c r="AM330" s="373"/>
      <c r="AN330" s="373"/>
      <c r="AO330" s="373"/>
      <c r="AP330" s="373"/>
      <c r="AQ330" s="373"/>
      <c r="AR330" s="373"/>
      <c r="AS330" s="373"/>
      <c r="AT330" s="373"/>
      <c r="AU330" s="373"/>
      <c r="AV330" s="373"/>
      <c r="AW330" s="373"/>
      <c r="AX330" s="373"/>
      <c r="AY330" s="373"/>
      <c r="AZ330" s="373"/>
      <c r="BA330" s="373"/>
      <c r="BB330" s="373"/>
      <c r="BC330" s="374">
        <f t="shared" si="162"/>
        <v>0</v>
      </c>
      <c r="BD330" s="373"/>
      <c r="BE330" s="373"/>
      <c r="BF330" s="373"/>
      <c r="BG330" s="373"/>
      <c r="BH330" s="373"/>
      <c r="BI330" s="373"/>
      <c r="BJ330" s="373"/>
      <c r="BK330" s="373"/>
      <c r="BL330" s="373"/>
      <c r="BM330" s="373"/>
      <c r="BN330" s="373"/>
      <c r="BO330" s="373"/>
      <c r="BP330" s="373"/>
      <c r="BQ330" s="373"/>
      <c r="BR330" s="373"/>
      <c r="BS330" s="374">
        <f t="shared" si="150"/>
        <v>0</v>
      </c>
      <c r="BT330" s="374">
        <f t="shared" si="146"/>
        <v>0</v>
      </c>
      <c r="BU330" s="374">
        <f t="shared" si="146"/>
        <v>0</v>
      </c>
      <c r="BV330" s="374">
        <f t="shared" si="145"/>
        <v>0</v>
      </c>
      <c r="BW330" s="374">
        <f t="shared" si="145"/>
        <v>0</v>
      </c>
      <c r="BX330" s="374">
        <f t="shared" si="145"/>
        <v>0</v>
      </c>
      <c r="BY330" s="374">
        <f t="shared" si="145"/>
        <v>0</v>
      </c>
      <c r="BZ330" s="374">
        <f t="shared" si="145"/>
        <v>0</v>
      </c>
      <c r="CA330" s="374">
        <f t="shared" si="145"/>
        <v>0</v>
      </c>
      <c r="CB330" s="374">
        <f t="shared" si="145"/>
        <v>0</v>
      </c>
      <c r="CC330" s="374">
        <f t="shared" si="145"/>
        <v>0</v>
      </c>
      <c r="CD330" s="374">
        <f t="shared" si="145"/>
        <v>0</v>
      </c>
      <c r="CE330" s="374">
        <f t="shared" si="147"/>
        <v>0</v>
      </c>
      <c r="CF330" s="374">
        <f t="shared" si="147"/>
        <v>0</v>
      </c>
      <c r="CG330" s="374">
        <f t="shared" si="147"/>
        <v>0</v>
      </c>
      <c r="CH330" s="374">
        <f t="shared" si="147"/>
        <v>0</v>
      </c>
      <c r="CI330" s="374">
        <f t="shared" si="147"/>
        <v>0</v>
      </c>
      <c r="CJ330" s="368"/>
      <c r="CK330" s="368"/>
      <c r="CL330" s="373"/>
      <c r="CM330" s="375"/>
      <c r="CN330" s="371" t="s">
        <v>176</v>
      </c>
      <c r="CO330" s="373"/>
      <c r="CP330" s="373"/>
      <c r="CQ330" s="374">
        <f t="shared" si="151"/>
        <v>0</v>
      </c>
      <c r="CR330" s="373"/>
      <c r="CS330" s="373"/>
      <c r="CT330" s="374">
        <f t="shared" si="152"/>
        <v>0</v>
      </c>
      <c r="CU330" s="375"/>
      <c r="CV330" s="368"/>
      <c r="CW330" s="368"/>
      <c r="CX330" s="368"/>
      <c r="CY330" s="368"/>
      <c r="CZ330" s="368"/>
      <c r="DA330" s="368"/>
      <c r="DB330" s="368"/>
      <c r="DC330" s="368"/>
      <c r="DD330" s="368"/>
      <c r="DE330" s="368"/>
      <c r="DF330" s="368"/>
      <c r="DG330" s="375"/>
      <c r="DH330" s="371" t="s">
        <v>176</v>
      </c>
      <c r="DI330" s="373"/>
      <c r="DJ330" s="373"/>
      <c r="DK330" s="374">
        <f t="shared" si="172"/>
        <v>0</v>
      </c>
      <c r="DL330" s="373"/>
      <c r="DM330" s="373"/>
      <c r="DN330" s="374">
        <f t="shared" si="153"/>
        <v>0</v>
      </c>
      <c r="DO330" s="368"/>
      <c r="DP330" s="371" t="str">
        <f t="shared" si="163"/>
        <v/>
      </c>
      <c r="DQ330" s="374">
        <f t="shared" si="164"/>
        <v>0</v>
      </c>
      <c r="DR330" s="374">
        <f t="shared" si="154"/>
        <v>0</v>
      </c>
      <c r="DS330" s="374">
        <f t="shared" si="155"/>
        <v>0</v>
      </c>
      <c r="DT330" s="374">
        <f t="shared" si="165"/>
        <v>0</v>
      </c>
      <c r="DU330" s="374">
        <f t="shared" si="166"/>
        <v>0</v>
      </c>
      <c r="DV330" s="374">
        <f>Deduct_dependent * COUNTIFS(Part_8!$A:$A, $EV330)</f>
        <v>0</v>
      </c>
      <c r="DW330" s="374">
        <f t="shared" si="156"/>
        <v>0</v>
      </c>
      <c r="DX330" s="374">
        <f t="shared" si="157"/>
        <v>0</v>
      </c>
      <c r="DY330" s="374">
        <f t="shared" si="158"/>
        <v>0</v>
      </c>
      <c r="DZ330" s="374">
        <f t="shared" si="159"/>
        <v>0</v>
      </c>
      <c r="EA330" s="373"/>
      <c r="EB330" s="373"/>
      <c r="EC330" s="373"/>
      <c r="ED330" s="374" t="str">
        <f t="shared" si="167"/>
        <v/>
      </c>
      <c r="EE330" s="374"/>
      <c r="EF330" s="374" t="str">
        <f>IF(AND($AN330 = "", $AO330 = "", $AP330 = "", $AQ330 = "", $AR330 = "", $AS330 = "", $AT330 = "", $AU330 = "", $AV330 = "", $AW330 = "", $AX330 = "", $AY330 = "", $AZ330 = "", $BA330 = "", $BB330 = "",
$BD330= "", $BE330 = "", $BF330 = "", $BG330 = "", $BH330 = "", $BI330 = "", $BJ330 = "", $BK330 = "", $BL330 = "", $BM330 = "", $BN330 = "", $BO330 = "", $BP330 = "", $BQ330 = "", $BR330 = ""), "",
IF($DZ330 &lt;= Claim_for_Reimbursement_CAT!$F$24, Claim_for_Reimbursement_CAT!$H$24,
IF(AND($DZ330 &gt;= Claim_for_Reimbursement_CAT!$D$25, $DZ330 &lt;= Claim_for_Reimbursement_CAT!$F$25), Claim_for_Reimbursement_CAT!$H$25,
IF(AND($DZ330 &gt;= Claim_for_Reimbursement_CAT!$D$26, $DZ330 &lt;= Claim_for_Reimbursement_CAT!$F$26), Claim_for_Reimbursement_CAT!$H$26,
IF(AND($DZ330 &gt;= Claim_for_Reimbursement_CAT!$D$27, $DZ330 &lt;= Claim_for_Reimbursement_CAT!$F$27), Claim_for_Reimbursement_CAT!$H$27,
IF(AND($DZ330 &gt;= Claim_for_Reimbursement_CAT!$D$28, $DZ330 &lt;= Claim_for_Reimbursement_CAT!$F$28), Claim_for_Reimbursement_CAT!$H$28,
IF(AND($DZ330 &gt;= Claim_for_Reimbursement_CAT!$D$29, $DZ330 &lt;= Claim_for_Reimbursement_CAT!$F$29), Claim_for_Reimbursement_CAT!$H$29,
IF(AND($DZ330 &gt;= Claim_for_Reimbursement_CAT!$D$30, $DZ330 &lt;= Claim_for_Reimbursement_CAT!$F$30), Claim_for_Reimbursement_CAT!$H$30,
IF(AND($DZ330 &gt;= Claim_for_Reimbursement_CAT!$D$31, $DZ330 &lt;= Claim_for_Reimbursement_CAT!$F$31), Claim_for_Reimbursement_CAT!$H$31,
IF(AND($DZ330 &gt;= Claim_for_Reimbursement_CAT!$D$32, $DZ330 &lt;= Claim_for_Reimbursement_CAT!$F$32), Claim_for_Reimbursement_CAT!$H$32,
IF(AND($DZ330 &gt;= Claim_for_Reimbursement_CAT!$D$33, $DZ330 &lt;= Claim_for_Reimbursement_CAT!$F$33), Claim_for_Reimbursement_CAT!$H$33,
IF(AND($DZ330 &gt;= Claim_for_Reimbursement_CAT!$D$34, $DZ330 &lt;= Claim_for_Reimbursement_CAT!$F$34), Claim_for_Reimbursement_CAT!$H$34, Claim_for_Reimbursement_CAT!$H$35))))))))))))</f>
        <v/>
      </c>
      <c r="EG330" s="373"/>
      <c r="EH330" s="373"/>
      <c r="EI330" s="373"/>
      <c r="EJ330" s="373"/>
      <c r="EK330" s="373"/>
      <c r="EL330" s="368"/>
      <c r="EM330" s="373"/>
      <c r="EN330" s="373"/>
      <c r="ES330" s="376" t="str">
        <f t="shared" si="160"/>
        <v/>
      </c>
      <c r="ET330" s="377" t="str">
        <f t="shared" si="168"/>
        <v xml:space="preserve">    </v>
      </c>
      <c r="EU330" s="377" t="str">
        <f t="shared" si="169"/>
        <v/>
      </c>
      <c r="EV330" s="377" t="str">
        <f t="shared" si="170"/>
        <v xml:space="preserve">325   </v>
      </c>
      <c r="EW330" s="378" t="str">
        <f>IF($H330 = "", "",
IF(OR($H330 = Lists_and_controls!$AO$9, $H330 = Lists_and_controls!$AO$11, $H330 = Lists_and_controls!$AO$14, $H330 = Lists_and_controls!$AO$16), MAX(Day_30),
IF(OR($H330 = Lists_and_controls!$AO$6, $H330 = Lists_and_controls!$AO$8, $H330 = Lists_and_controls!$AO$10, $H330 = Lists_and_controls!$AO$12, $H330 = Lists_and_controls!$AO$13, $H330 = Lists_and_controls!$AO$15, $H330 = Lists_and_controls!$AO$17), MAX(Day_31),
IF($H330 = Lists_and_controls!$AO$7, IF(INDEX(Leap_Year_YN, MATCH($G330, Year_2, 0)) = 1, MAX(Day_Feb_LY), MAX(Day_Feb) )))))</f>
        <v/>
      </c>
      <c r="EX330" s="377" t="str">
        <f t="shared" si="171"/>
        <v xml:space="preserve">  </v>
      </c>
      <c r="EY330" s="378"/>
    </row>
    <row r="331" spans="1:155" s="321" customFormat="1" ht="14" hidden="1" x14ac:dyDescent="0.3">
      <c r="A331" s="367">
        <v>326</v>
      </c>
      <c r="B331" s="368"/>
      <c r="C331" s="368"/>
      <c r="D331" s="368"/>
      <c r="E331" s="368"/>
      <c r="F331" s="368"/>
      <c r="G331" s="368"/>
      <c r="H331" s="368"/>
      <c r="I331" s="368"/>
      <c r="J331" s="369" t="str">
        <f t="shared" si="148"/>
        <v/>
      </c>
      <c r="K331" s="370" t="str">
        <f t="shared" si="149"/>
        <v/>
      </c>
      <c r="L331" s="368"/>
      <c r="M331" s="368"/>
      <c r="N331" s="368"/>
      <c r="O331" s="368"/>
      <c r="P331" s="368"/>
      <c r="Q331" s="368"/>
      <c r="R331" s="368"/>
      <c r="S331" s="371" t="str">
        <f t="shared" si="161"/>
        <v/>
      </c>
      <c r="T331" s="368"/>
      <c r="U331" s="368"/>
      <c r="V331" s="372"/>
      <c r="W331" s="372"/>
      <c r="X331" s="368"/>
      <c r="Y331" s="372"/>
      <c r="Z331" s="368"/>
      <c r="AA331" s="368"/>
      <c r="AB331" s="368"/>
      <c r="AC331" s="368"/>
      <c r="AD331" s="368"/>
      <c r="AE331" s="368"/>
      <c r="AF331" s="368"/>
      <c r="AG331" s="368"/>
      <c r="AH331" s="368"/>
      <c r="AI331" s="368"/>
      <c r="AJ331" s="368"/>
      <c r="AK331" s="373"/>
      <c r="AL331" s="368"/>
      <c r="AM331" s="373"/>
      <c r="AN331" s="373"/>
      <c r="AO331" s="373"/>
      <c r="AP331" s="373"/>
      <c r="AQ331" s="373"/>
      <c r="AR331" s="373"/>
      <c r="AS331" s="373"/>
      <c r="AT331" s="373"/>
      <c r="AU331" s="373"/>
      <c r="AV331" s="373"/>
      <c r="AW331" s="373"/>
      <c r="AX331" s="373"/>
      <c r="AY331" s="373"/>
      <c r="AZ331" s="373"/>
      <c r="BA331" s="373"/>
      <c r="BB331" s="373"/>
      <c r="BC331" s="374">
        <f t="shared" si="162"/>
        <v>0</v>
      </c>
      <c r="BD331" s="373"/>
      <c r="BE331" s="373"/>
      <c r="BF331" s="373"/>
      <c r="BG331" s="373"/>
      <c r="BH331" s="373"/>
      <c r="BI331" s="373"/>
      <c r="BJ331" s="373"/>
      <c r="BK331" s="373"/>
      <c r="BL331" s="373"/>
      <c r="BM331" s="373"/>
      <c r="BN331" s="373"/>
      <c r="BO331" s="373"/>
      <c r="BP331" s="373"/>
      <c r="BQ331" s="373"/>
      <c r="BR331" s="373"/>
      <c r="BS331" s="374">
        <f t="shared" si="150"/>
        <v>0</v>
      </c>
      <c r="BT331" s="374">
        <f t="shared" si="146"/>
        <v>0</v>
      </c>
      <c r="BU331" s="374">
        <f t="shared" si="146"/>
        <v>0</v>
      </c>
      <c r="BV331" s="374">
        <f t="shared" si="145"/>
        <v>0</v>
      </c>
      <c r="BW331" s="374">
        <f t="shared" si="145"/>
        <v>0</v>
      </c>
      <c r="BX331" s="374">
        <f t="shared" si="145"/>
        <v>0</v>
      </c>
      <c r="BY331" s="374">
        <f t="shared" si="145"/>
        <v>0</v>
      </c>
      <c r="BZ331" s="374">
        <f t="shared" si="145"/>
        <v>0</v>
      </c>
      <c r="CA331" s="374">
        <f t="shared" si="145"/>
        <v>0</v>
      </c>
      <c r="CB331" s="374">
        <f t="shared" si="145"/>
        <v>0</v>
      </c>
      <c r="CC331" s="374">
        <f t="shared" si="145"/>
        <v>0</v>
      </c>
      <c r="CD331" s="374">
        <f t="shared" si="145"/>
        <v>0</v>
      </c>
      <c r="CE331" s="374">
        <f t="shared" si="147"/>
        <v>0</v>
      </c>
      <c r="CF331" s="374">
        <f t="shared" si="147"/>
        <v>0</v>
      </c>
      <c r="CG331" s="374">
        <f t="shared" si="147"/>
        <v>0</v>
      </c>
      <c r="CH331" s="374">
        <f t="shared" si="147"/>
        <v>0</v>
      </c>
      <c r="CI331" s="374">
        <f t="shared" si="147"/>
        <v>0</v>
      </c>
      <c r="CJ331" s="368"/>
      <c r="CK331" s="368"/>
      <c r="CL331" s="373"/>
      <c r="CM331" s="375"/>
      <c r="CN331" s="371" t="s">
        <v>176</v>
      </c>
      <c r="CO331" s="373"/>
      <c r="CP331" s="373"/>
      <c r="CQ331" s="374">
        <f t="shared" si="151"/>
        <v>0</v>
      </c>
      <c r="CR331" s="373"/>
      <c r="CS331" s="373"/>
      <c r="CT331" s="374">
        <f t="shared" si="152"/>
        <v>0</v>
      </c>
      <c r="CU331" s="375"/>
      <c r="CV331" s="368"/>
      <c r="CW331" s="368"/>
      <c r="CX331" s="368"/>
      <c r="CY331" s="368"/>
      <c r="CZ331" s="368"/>
      <c r="DA331" s="368"/>
      <c r="DB331" s="368"/>
      <c r="DC331" s="368"/>
      <c r="DD331" s="368"/>
      <c r="DE331" s="368"/>
      <c r="DF331" s="368"/>
      <c r="DG331" s="375"/>
      <c r="DH331" s="371" t="s">
        <v>176</v>
      </c>
      <c r="DI331" s="373"/>
      <c r="DJ331" s="373"/>
      <c r="DK331" s="374">
        <f t="shared" si="172"/>
        <v>0</v>
      </c>
      <c r="DL331" s="373"/>
      <c r="DM331" s="373"/>
      <c r="DN331" s="374">
        <f t="shared" si="153"/>
        <v>0</v>
      </c>
      <c r="DO331" s="368"/>
      <c r="DP331" s="371" t="str">
        <f t="shared" si="163"/>
        <v/>
      </c>
      <c r="DQ331" s="374">
        <f t="shared" si="164"/>
        <v>0</v>
      </c>
      <c r="DR331" s="374">
        <f t="shared" si="154"/>
        <v>0</v>
      </c>
      <c r="DS331" s="374">
        <f t="shared" si="155"/>
        <v>0</v>
      </c>
      <c r="DT331" s="374">
        <f t="shared" si="165"/>
        <v>0</v>
      </c>
      <c r="DU331" s="374">
        <f t="shared" si="166"/>
        <v>0</v>
      </c>
      <c r="DV331" s="374">
        <f>Deduct_dependent * COUNTIFS(Part_8!$A:$A, $EV331)</f>
        <v>0</v>
      </c>
      <c r="DW331" s="374">
        <f t="shared" si="156"/>
        <v>0</v>
      </c>
      <c r="DX331" s="374">
        <f t="shared" si="157"/>
        <v>0</v>
      </c>
      <c r="DY331" s="374">
        <f t="shared" si="158"/>
        <v>0</v>
      </c>
      <c r="DZ331" s="374">
        <f t="shared" si="159"/>
        <v>0</v>
      </c>
      <c r="EA331" s="373"/>
      <c r="EB331" s="373"/>
      <c r="EC331" s="373"/>
      <c r="ED331" s="374" t="str">
        <f t="shared" si="167"/>
        <v/>
      </c>
      <c r="EE331" s="374"/>
      <c r="EF331" s="374" t="str">
        <f>IF(AND($AN331 = "", $AO331 = "", $AP331 = "", $AQ331 = "", $AR331 = "", $AS331 = "", $AT331 = "", $AU331 = "", $AV331 = "", $AW331 = "", $AX331 = "", $AY331 = "", $AZ331 = "", $BA331 = "", $BB331 = "",
$BD331= "", $BE331 = "", $BF331 = "", $BG331 = "", $BH331 = "", $BI331 = "", $BJ331 = "", $BK331 = "", $BL331 = "", $BM331 = "", $BN331 = "", $BO331 = "", $BP331 = "", $BQ331 = "", $BR331 = ""), "",
IF($DZ331 &lt;= Claim_for_Reimbursement_CAT!$F$24, Claim_for_Reimbursement_CAT!$H$24,
IF(AND($DZ331 &gt;= Claim_for_Reimbursement_CAT!$D$25, $DZ331 &lt;= Claim_for_Reimbursement_CAT!$F$25), Claim_for_Reimbursement_CAT!$H$25,
IF(AND($DZ331 &gt;= Claim_for_Reimbursement_CAT!$D$26, $DZ331 &lt;= Claim_for_Reimbursement_CAT!$F$26), Claim_for_Reimbursement_CAT!$H$26,
IF(AND($DZ331 &gt;= Claim_for_Reimbursement_CAT!$D$27, $DZ331 &lt;= Claim_for_Reimbursement_CAT!$F$27), Claim_for_Reimbursement_CAT!$H$27,
IF(AND($DZ331 &gt;= Claim_for_Reimbursement_CAT!$D$28, $DZ331 &lt;= Claim_for_Reimbursement_CAT!$F$28), Claim_for_Reimbursement_CAT!$H$28,
IF(AND($DZ331 &gt;= Claim_for_Reimbursement_CAT!$D$29, $DZ331 &lt;= Claim_for_Reimbursement_CAT!$F$29), Claim_for_Reimbursement_CAT!$H$29,
IF(AND($DZ331 &gt;= Claim_for_Reimbursement_CAT!$D$30, $DZ331 &lt;= Claim_for_Reimbursement_CAT!$F$30), Claim_for_Reimbursement_CAT!$H$30,
IF(AND($DZ331 &gt;= Claim_for_Reimbursement_CAT!$D$31, $DZ331 &lt;= Claim_for_Reimbursement_CAT!$F$31), Claim_for_Reimbursement_CAT!$H$31,
IF(AND($DZ331 &gt;= Claim_for_Reimbursement_CAT!$D$32, $DZ331 &lt;= Claim_for_Reimbursement_CAT!$F$32), Claim_for_Reimbursement_CAT!$H$32,
IF(AND($DZ331 &gt;= Claim_for_Reimbursement_CAT!$D$33, $DZ331 &lt;= Claim_for_Reimbursement_CAT!$F$33), Claim_for_Reimbursement_CAT!$H$33,
IF(AND($DZ331 &gt;= Claim_for_Reimbursement_CAT!$D$34, $DZ331 &lt;= Claim_for_Reimbursement_CAT!$F$34), Claim_for_Reimbursement_CAT!$H$34, Claim_for_Reimbursement_CAT!$H$35))))))))))))</f>
        <v/>
      </c>
      <c r="EG331" s="373"/>
      <c r="EH331" s="373"/>
      <c r="EI331" s="373"/>
      <c r="EJ331" s="373"/>
      <c r="EK331" s="373"/>
      <c r="EL331" s="368"/>
      <c r="EM331" s="373"/>
      <c r="EN331" s="373"/>
      <c r="ES331" s="376" t="str">
        <f t="shared" si="160"/>
        <v/>
      </c>
      <c r="ET331" s="377" t="str">
        <f t="shared" si="168"/>
        <v xml:space="preserve">    </v>
      </c>
      <c r="EU331" s="377" t="str">
        <f t="shared" si="169"/>
        <v/>
      </c>
      <c r="EV331" s="377" t="str">
        <f t="shared" si="170"/>
        <v xml:space="preserve">326   </v>
      </c>
      <c r="EW331" s="378" t="str">
        <f>IF($H331 = "", "",
IF(OR($H331 = Lists_and_controls!$AO$9, $H331 = Lists_and_controls!$AO$11, $H331 = Lists_and_controls!$AO$14, $H331 = Lists_and_controls!$AO$16), MAX(Day_30),
IF(OR($H331 = Lists_and_controls!$AO$6, $H331 = Lists_and_controls!$AO$8, $H331 = Lists_and_controls!$AO$10, $H331 = Lists_and_controls!$AO$12, $H331 = Lists_and_controls!$AO$13, $H331 = Lists_and_controls!$AO$15, $H331 = Lists_and_controls!$AO$17), MAX(Day_31),
IF($H331 = Lists_and_controls!$AO$7, IF(INDEX(Leap_Year_YN, MATCH($G331, Year_2, 0)) = 1, MAX(Day_Feb_LY), MAX(Day_Feb) )))))</f>
        <v/>
      </c>
      <c r="EX331" s="377" t="str">
        <f t="shared" si="171"/>
        <v xml:space="preserve">  </v>
      </c>
      <c r="EY331" s="378"/>
    </row>
    <row r="332" spans="1:155" s="321" customFormat="1" ht="14" hidden="1" x14ac:dyDescent="0.3">
      <c r="A332" s="367">
        <v>327</v>
      </c>
      <c r="B332" s="368"/>
      <c r="C332" s="368"/>
      <c r="D332" s="368"/>
      <c r="E332" s="368"/>
      <c r="F332" s="368"/>
      <c r="G332" s="368"/>
      <c r="H332" s="368"/>
      <c r="I332" s="368"/>
      <c r="J332" s="369" t="str">
        <f t="shared" si="148"/>
        <v/>
      </c>
      <c r="K332" s="370" t="str">
        <f t="shared" si="149"/>
        <v/>
      </c>
      <c r="L332" s="368"/>
      <c r="M332" s="368"/>
      <c r="N332" s="368"/>
      <c r="O332" s="368"/>
      <c r="P332" s="368"/>
      <c r="Q332" s="368"/>
      <c r="R332" s="368"/>
      <c r="S332" s="371" t="str">
        <f t="shared" si="161"/>
        <v/>
      </c>
      <c r="T332" s="368"/>
      <c r="U332" s="368"/>
      <c r="V332" s="372"/>
      <c r="W332" s="372"/>
      <c r="X332" s="368"/>
      <c r="Y332" s="372"/>
      <c r="Z332" s="368"/>
      <c r="AA332" s="368"/>
      <c r="AB332" s="368"/>
      <c r="AC332" s="368"/>
      <c r="AD332" s="368"/>
      <c r="AE332" s="368"/>
      <c r="AF332" s="368"/>
      <c r="AG332" s="368"/>
      <c r="AH332" s="368"/>
      <c r="AI332" s="368"/>
      <c r="AJ332" s="368"/>
      <c r="AK332" s="373"/>
      <c r="AL332" s="368"/>
      <c r="AM332" s="373"/>
      <c r="AN332" s="373"/>
      <c r="AO332" s="373"/>
      <c r="AP332" s="373"/>
      <c r="AQ332" s="373"/>
      <c r="AR332" s="373"/>
      <c r="AS332" s="373"/>
      <c r="AT332" s="373"/>
      <c r="AU332" s="373"/>
      <c r="AV332" s="373"/>
      <c r="AW332" s="373"/>
      <c r="AX332" s="373"/>
      <c r="AY332" s="373"/>
      <c r="AZ332" s="373"/>
      <c r="BA332" s="373"/>
      <c r="BB332" s="373"/>
      <c r="BC332" s="374">
        <f t="shared" si="162"/>
        <v>0</v>
      </c>
      <c r="BD332" s="373"/>
      <c r="BE332" s="373"/>
      <c r="BF332" s="373"/>
      <c r="BG332" s="373"/>
      <c r="BH332" s="373"/>
      <c r="BI332" s="373"/>
      <c r="BJ332" s="373"/>
      <c r="BK332" s="373"/>
      <c r="BL332" s="373"/>
      <c r="BM332" s="373"/>
      <c r="BN332" s="373"/>
      <c r="BO332" s="373"/>
      <c r="BP332" s="373"/>
      <c r="BQ332" s="373"/>
      <c r="BR332" s="373"/>
      <c r="BS332" s="374">
        <f t="shared" si="150"/>
        <v>0</v>
      </c>
      <c r="BT332" s="374">
        <f t="shared" si="146"/>
        <v>0</v>
      </c>
      <c r="BU332" s="374">
        <f t="shared" si="146"/>
        <v>0</v>
      </c>
      <c r="BV332" s="374">
        <f t="shared" si="145"/>
        <v>0</v>
      </c>
      <c r="BW332" s="374">
        <f t="shared" si="145"/>
        <v>0</v>
      </c>
      <c r="BX332" s="374">
        <f t="shared" si="145"/>
        <v>0</v>
      </c>
      <c r="BY332" s="374">
        <f t="shared" si="145"/>
        <v>0</v>
      </c>
      <c r="BZ332" s="374">
        <f t="shared" si="145"/>
        <v>0</v>
      </c>
      <c r="CA332" s="374">
        <f t="shared" si="145"/>
        <v>0</v>
      </c>
      <c r="CB332" s="374">
        <f t="shared" si="145"/>
        <v>0</v>
      </c>
      <c r="CC332" s="374">
        <f t="shared" si="145"/>
        <v>0</v>
      </c>
      <c r="CD332" s="374">
        <f t="shared" si="145"/>
        <v>0</v>
      </c>
      <c r="CE332" s="374">
        <f t="shared" si="147"/>
        <v>0</v>
      </c>
      <c r="CF332" s="374">
        <f t="shared" si="147"/>
        <v>0</v>
      </c>
      <c r="CG332" s="374">
        <f t="shared" si="147"/>
        <v>0</v>
      </c>
      <c r="CH332" s="374">
        <f t="shared" si="147"/>
        <v>0</v>
      </c>
      <c r="CI332" s="374">
        <f t="shared" si="147"/>
        <v>0</v>
      </c>
      <c r="CJ332" s="368"/>
      <c r="CK332" s="368"/>
      <c r="CL332" s="373"/>
      <c r="CM332" s="375"/>
      <c r="CN332" s="371" t="s">
        <v>176</v>
      </c>
      <c r="CO332" s="373"/>
      <c r="CP332" s="373"/>
      <c r="CQ332" s="374">
        <f t="shared" si="151"/>
        <v>0</v>
      </c>
      <c r="CR332" s="373"/>
      <c r="CS332" s="373"/>
      <c r="CT332" s="374">
        <f t="shared" si="152"/>
        <v>0</v>
      </c>
      <c r="CU332" s="375"/>
      <c r="CV332" s="368"/>
      <c r="CW332" s="368"/>
      <c r="CX332" s="368"/>
      <c r="CY332" s="368"/>
      <c r="CZ332" s="368"/>
      <c r="DA332" s="368"/>
      <c r="DB332" s="368"/>
      <c r="DC332" s="368"/>
      <c r="DD332" s="368"/>
      <c r="DE332" s="368"/>
      <c r="DF332" s="368"/>
      <c r="DG332" s="375"/>
      <c r="DH332" s="371" t="s">
        <v>176</v>
      </c>
      <c r="DI332" s="373"/>
      <c r="DJ332" s="373"/>
      <c r="DK332" s="374">
        <f t="shared" si="172"/>
        <v>0</v>
      </c>
      <c r="DL332" s="373"/>
      <c r="DM332" s="373"/>
      <c r="DN332" s="374">
        <f t="shared" si="153"/>
        <v>0</v>
      </c>
      <c r="DO332" s="368"/>
      <c r="DP332" s="371" t="str">
        <f t="shared" si="163"/>
        <v/>
      </c>
      <c r="DQ332" s="374">
        <f t="shared" si="164"/>
        <v>0</v>
      </c>
      <c r="DR332" s="374">
        <f t="shared" si="154"/>
        <v>0</v>
      </c>
      <c r="DS332" s="374">
        <f t="shared" si="155"/>
        <v>0</v>
      </c>
      <c r="DT332" s="374">
        <f t="shared" si="165"/>
        <v>0</v>
      </c>
      <c r="DU332" s="374">
        <f t="shared" si="166"/>
        <v>0</v>
      </c>
      <c r="DV332" s="374">
        <f>Deduct_dependent * COUNTIFS(Part_8!$A:$A, $EV332)</f>
        <v>0</v>
      </c>
      <c r="DW332" s="374">
        <f t="shared" si="156"/>
        <v>0</v>
      </c>
      <c r="DX332" s="374">
        <f t="shared" si="157"/>
        <v>0</v>
      </c>
      <c r="DY332" s="374">
        <f t="shared" si="158"/>
        <v>0</v>
      </c>
      <c r="DZ332" s="374">
        <f t="shared" si="159"/>
        <v>0</v>
      </c>
      <c r="EA332" s="373"/>
      <c r="EB332" s="373"/>
      <c r="EC332" s="373"/>
      <c r="ED332" s="374" t="str">
        <f t="shared" si="167"/>
        <v/>
      </c>
      <c r="EE332" s="374"/>
      <c r="EF332" s="374" t="str">
        <f>IF(AND($AN332 = "", $AO332 = "", $AP332 = "", $AQ332 = "", $AR332 = "", $AS332 = "", $AT332 = "", $AU332 = "", $AV332 = "", $AW332 = "", $AX332 = "", $AY332 = "", $AZ332 = "", $BA332 = "", $BB332 = "",
$BD332= "", $BE332 = "", $BF332 = "", $BG332 = "", $BH332 = "", $BI332 = "", $BJ332 = "", $BK332 = "", $BL332 = "", $BM332 = "", $BN332 = "", $BO332 = "", $BP332 = "", $BQ332 = "", $BR332 = ""), "",
IF($DZ332 &lt;= Claim_for_Reimbursement_CAT!$F$24, Claim_for_Reimbursement_CAT!$H$24,
IF(AND($DZ332 &gt;= Claim_for_Reimbursement_CAT!$D$25, $DZ332 &lt;= Claim_for_Reimbursement_CAT!$F$25), Claim_for_Reimbursement_CAT!$H$25,
IF(AND($DZ332 &gt;= Claim_for_Reimbursement_CAT!$D$26, $DZ332 &lt;= Claim_for_Reimbursement_CAT!$F$26), Claim_for_Reimbursement_CAT!$H$26,
IF(AND($DZ332 &gt;= Claim_for_Reimbursement_CAT!$D$27, $DZ332 &lt;= Claim_for_Reimbursement_CAT!$F$27), Claim_for_Reimbursement_CAT!$H$27,
IF(AND($DZ332 &gt;= Claim_for_Reimbursement_CAT!$D$28, $DZ332 &lt;= Claim_for_Reimbursement_CAT!$F$28), Claim_for_Reimbursement_CAT!$H$28,
IF(AND($DZ332 &gt;= Claim_for_Reimbursement_CAT!$D$29, $DZ332 &lt;= Claim_for_Reimbursement_CAT!$F$29), Claim_for_Reimbursement_CAT!$H$29,
IF(AND($DZ332 &gt;= Claim_for_Reimbursement_CAT!$D$30, $DZ332 &lt;= Claim_for_Reimbursement_CAT!$F$30), Claim_for_Reimbursement_CAT!$H$30,
IF(AND($DZ332 &gt;= Claim_for_Reimbursement_CAT!$D$31, $DZ332 &lt;= Claim_for_Reimbursement_CAT!$F$31), Claim_for_Reimbursement_CAT!$H$31,
IF(AND($DZ332 &gt;= Claim_for_Reimbursement_CAT!$D$32, $DZ332 &lt;= Claim_for_Reimbursement_CAT!$F$32), Claim_for_Reimbursement_CAT!$H$32,
IF(AND($DZ332 &gt;= Claim_for_Reimbursement_CAT!$D$33, $DZ332 &lt;= Claim_for_Reimbursement_CAT!$F$33), Claim_for_Reimbursement_CAT!$H$33,
IF(AND($DZ332 &gt;= Claim_for_Reimbursement_CAT!$D$34, $DZ332 &lt;= Claim_for_Reimbursement_CAT!$F$34), Claim_for_Reimbursement_CAT!$H$34, Claim_for_Reimbursement_CAT!$H$35))))))))))))</f>
        <v/>
      </c>
      <c r="EG332" s="373"/>
      <c r="EH332" s="373"/>
      <c r="EI332" s="373"/>
      <c r="EJ332" s="373"/>
      <c r="EK332" s="373"/>
      <c r="EL332" s="368"/>
      <c r="EM332" s="373"/>
      <c r="EN332" s="373"/>
      <c r="ES332" s="376" t="str">
        <f t="shared" si="160"/>
        <v/>
      </c>
      <c r="ET332" s="377" t="str">
        <f t="shared" si="168"/>
        <v xml:space="preserve">    </v>
      </c>
      <c r="EU332" s="377" t="str">
        <f t="shared" si="169"/>
        <v/>
      </c>
      <c r="EV332" s="377" t="str">
        <f t="shared" si="170"/>
        <v xml:space="preserve">327   </v>
      </c>
      <c r="EW332" s="378" t="str">
        <f>IF($H332 = "", "",
IF(OR($H332 = Lists_and_controls!$AO$9, $H332 = Lists_and_controls!$AO$11, $H332 = Lists_and_controls!$AO$14, $H332 = Lists_and_controls!$AO$16), MAX(Day_30),
IF(OR($H332 = Lists_and_controls!$AO$6, $H332 = Lists_and_controls!$AO$8, $H332 = Lists_and_controls!$AO$10, $H332 = Lists_and_controls!$AO$12, $H332 = Lists_and_controls!$AO$13, $H332 = Lists_and_controls!$AO$15, $H332 = Lists_and_controls!$AO$17), MAX(Day_31),
IF($H332 = Lists_and_controls!$AO$7, IF(INDEX(Leap_Year_YN, MATCH($G332, Year_2, 0)) = 1, MAX(Day_Feb_LY), MAX(Day_Feb) )))))</f>
        <v/>
      </c>
      <c r="EX332" s="377" t="str">
        <f t="shared" si="171"/>
        <v xml:space="preserve">  </v>
      </c>
      <c r="EY332" s="378"/>
    </row>
    <row r="333" spans="1:155" s="321" customFormat="1" ht="14" hidden="1" x14ac:dyDescent="0.3">
      <c r="A333" s="367">
        <v>328</v>
      </c>
      <c r="B333" s="368"/>
      <c r="C333" s="368"/>
      <c r="D333" s="368"/>
      <c r="E333" s="368"/>
      <c r="F333" s="368"/>
      <c r="G333" s="368"/>
      <c r="H333" s="368"/>
      <c r="I333" s="368"/>
      <c r="J333" s="369" t="str">
        <f t="shared" si="148"/>
        <v/>
      </c>
      <c r="K333" s="370" t="str">
        <f t="shared" si="149"/>
        <v/>
      </c>
      <c r="L333" s="368"/>
      <c r="M333" s="368"/>
      <c r="N333" s="368"/>
      <c r="O333" s="368"/>
      <c r="P333" s="368"/>
      <c r="Q333" s="368"/>
      <c r="R333" s="368"/>
      <c r="S333" s="371" t="str">
        <f t="shared" si="161"/>
        <v/>
      </c>
      <c r="T333" s="368"/>
      <c r="U333" s="368"/>
      <c r="V333" s="372"/>
      <c r="W333" s="372"/>
      <c r="X333" s="368"/>
      <c r="Y333" s="372"/>
      <c r="Z333" s="368"/>
      <c r="AA333" s="368"/>
      <c r="AB333" s="368"/>
      <c r="AC333" s="368"/>
      <c r="AD333" s="368"/>
      <c r="AE333" s="368"/>
      <c r="AF333" s="368"/>
      <c r="AG333" s="368"/>
      <c r="AH333" s="368"/>
      <c r="AI333" s="368"/>
      <c r="AJ333" s="368"/>
      <c r="AK333" s="373"/>
      <c r="AL333" s="368"/>
      <c r="AM333" s="373"/>
      <c r="AN333" s="373"/>
      <c r="AO333" s="373"/>
      <c r="AP333" s="373"/>
      <c r="AQ333" s="373"/>
      <c r="AR333" s="373"/>
      <c r="AS333" s="373"/>
      <c r="AT333" s="373"/>
      <c r="AU333" s="373"/>
      <c r="AV333" s="373"/>
      <c r="AW333" s="373"/>
      <c r="AX333" s="373"/>
      <c r="AY333" s="373"/>
      <c r="AZ333" s="373"/>
      <c r="BA333" s="373"/>
      <c r="BB333" s="373"/>
      <c r="BC333" s="374">
        <f t="shared" si="162"/>
        <v>0</v>
      </c>
      <c r="BD333" s="373"/>
      <c r="BE333" s="373"/>
      <c r="BF333" s="373"/>
      <c r="BG333" s="373"/>
      <c r="BH333" s="373"/>
      <c r="BI333" s="373"/>
      <c r="BJ333" s="373"/>
      <c r="BK333" s="373"/>
      <c r="BL333" s="373"/>
      <c r="BM333" s="373"/>
      <c r="BN333" s="373"/>
      <c r="BO333" s="373"/>
      <c r="BP333" s="373"/>
      <c r="BQ333" s="373"/>
      <c r="BR333" s="373"/>
      <c r="BS333" s="374">
        <f t="shared" si="150"/>
        <v>0</v>
      </c>
      <c r="BT333" s="374">
        <f t="shared" si="146"/>
        <v>0</v>
      </c>
      <c r="BU333" s="374">
        <f t="shared" si="146"/>
        <v>0</v>
      </c>
      <c r="BV333" s="374">
        <f t="shared" si="145"/>
        <v>0</v>
      </c>
      <c r="BW333" s="374">
        <f t="shared" si="145"/>
        <v>0</v>
      </c>
      <c r="BX333" s="374">
        <f t="shared" si="145"/>
        <v>0</v>
      </c>
      <c r="BY333" s="374">
        <f t="shared" si="145"/>
        <v>0</v>
      </c>
      <c r="BZ333" s="374">
        <f t="shared" si="145"/>
        <v>0</v>
      </c>
      <c r="CA333" s="374">
        <f t="shared" si="145"/>
        <v>0</v>
      </c>
      <c r="CB333" s="374">
        <f t="shared" si="145"/>
        <v>0</v>
      </c>
      <c r="CC333" s="374">
        <f t="shared" si="145"/>
        <v>0</v>
      </c>
      <c r="CD333" s="374">
        <f t="shared" si="145"/>
        <v>0</v>
      </c>
      <c r="CE333" s="374">
        <f t="shared" si="147"/>
        <v>0</v>
      </c>
      <c r="CF333" s="374">
        <f t="shared" si="147"/>
        <v>0</v>
      </c>
      <c r="CG333" s="374">
        <f t="shared" si="147"/>
        <v>0</v>
      </c>
      <c r="CH333" s="374">
        <f t="shared" si="147"/>
        <v>0</v>
      </c>
      <c r="CI333" s="374">
        <f t="shared" si="147"/>
        <v>0</v>
      </c>
      <c r="CJ333" s="368"/>
      <c r="CK333" s="368"/>
      <c r="CL333" s="373"/>
      <c r="CM333" s="375"/>
      <c r="CN333" s="371" t="s">
        <v>176</v>
      </c>
      <c r="CO333" s="373"/>
      <c r="CP333" s="373"/>
      <c r="CQ333" s="374">
        <f t="shared" si="151"/>
        <v>0</v>
      </c>
      <c r="CR333" s="373"/>
      <c r="CS333" s="373"/>
      <c r="CT333" s="374">
        <f t="shared" si="152"/>
        <v>0</v>
      </c>
      <c r="CU333" s="375"/>
      <c r="CV333" s="368"/>
      <c r="CW333" s="368"/>
      <c r="CX333" s="368"/>
      <c r="CY333" s="368"/>
      <c r="CZ333" s="368"/>
      <c r="DA333" s="368"/>
      <c r="DB333" s="368"/>
      <c r="DC333" s="368"/>
      <c r="DD333" s="368"/>
      <c r="DE333" s="368"/>
      <c r="DF333" s="368"/>
      <c r="DG333" s="375"/>
      <c r="DH333" s="371" t="s">
        <v>176</v>
      </c>
      <c r="DI333" s="373"/>
      <c r="DJ333" s="373"/>
      <c r="DK333" s="374">
        <f t="shared" si="172"/>
        <v>0</v>
      </c>
      <c r="DL333" s="373"/>
      <c r="DM333" s="373"/>
      <c r="DN333" s="374">
        <f t="shared" si="153"/>
        <v>0</v>
      </c>
      <c r="DO333" s="368"/>
      <c r="DP333" s="371" t="str">
        <f t="shared" si="163"/>
        <v/>
      </c>
      <c r="DQ333" s="374">
        <f t="shared" si="164"/>
        <v>0</v>
      </c>
      <c r="DR333" s="374">
        <f t="shared" si="154"/>
        <v>0</v>
      </c>
      <c r="DS333" s="374">
        <f t="shared" si="155"/>
        <v>0</v>
      </c>
      <c r="DT333" s="374">
        <f t="shared" si="165"/>
        <v>0</v>
      </c>
      <c r="DU333" s="374">
        <f t="shared" si="166"/>
        <v>0</v>
      </c>
      <c r="DV333" s="374">
        <f>Deduct_dependent * COUNTIFS(Part_8!$A:$A, $EV333)</f>
        <v>0</v>
      </c>
      <c r="DW333" s="374">
        <f t="shared" si="156"/>
        <v>0</v>
      </c>
      <c r="DX333" s="374">
        <f t="shared" si="157"/>
        <v>0</v>
      </c>
      <c r="DY333" s="374">
        <f t="shared" si="158"/>
        <v>0</v>
      </c>
      <c r="DZ333" s="374">
        <f t="shared" si="159"/>
        <v>0</v>
      </c>
      <c r="EA333" s="373"/>
      <c r="EB333" s="373"/>
      <c r="EC333" s="373"/>
      <c r="ED333" s="374" t="str">
        <f t="shared" si="167"/>
        <v/>
      </c>
      <c r="EE333" s="374"/>
      <c r="EF333" s="374" t="str">
        <f>IF(AND($AN333 = "", $AO333 = "", $AP333 = "", $AQ333 = "", $AR333 = "", $AS333 = "", $AT333 = "", $AU333 = "", $AV333 = "", $AW333 = "", $AX333 = "", $AY333 = "", $AZ333 = "", $BA333 = "", $BB333 = "",
$BD333= "", $BE333 = "", $BF333 = "", $BG333 = "", $BH333 = "", $BI333 = "", $BJ333 = "", $BK333 = "", $BL333 = "", $BM333 = "", $BN333 = "", $BO333 = "", $BP333 = "", $BQ333 = "", $BR333 = ""), "",
IF($DZ333 &lt;= Claim_for_Reimbursement_CAT!$F$24, Claim_for_Reimbursement_CAT!$H$24,
IF(AND($DZ333 &gt;= Claim_for_Reimbursement_CAT!$D$25, $DZ333 &lt;= Claim_for_Reimbursement_CAT!$F$25), Claim_for_Reimbursement_CAT!$H$25,
IF(AND($DZ333 &gt;= Claim_for_Reimbursement_CAT!$D$26, $DZ333 &lt;= Claim_for_Reimbursement_CAT!$F$26), Claim_for_Reimbursement_CAT!$H$26,
IF(AND($DZ333 &gt;= Claim_for_Reimbursement_CAT!$D$27, $DZ333 &lt;= Claim_for_Reimbursement_CAT!$F$27), Claim_for_Reimbursement_CAT!$H$27,
IF(AND($DZ333 &gt;= Claim_for_Reimbursement_CAT!$D$28, $DZ333 &lt;= Claim_for_Reimbursement_CAT!$F$28), Claim_for_Reimbursement_CAT!$H$28,
IF(AND($DZ333 &gt;= Claim_for_Reimbursement_CAT!$D$29, $DZ333 &lt;= Claim_for_Reimbursement_CAT!$F$29), Claim_for_Reimbursement_CAT!$H$29,
IF(AND($DZ333 &gt;= Claim_for_Reimbursement_CAT!$D$30, $DZ333 &lt;= Claim_for_Reimbursement_CAT!$F$30), Claim_for_Reimbursement_CAT!$H$30,
IF(AND($DZ333 &gt;= Claim_for_Reimbursement_CAT!$D$31, $DZ333 &lt;= Claim_for_Reimbursement_CAT!$F$31), Claim_for_Reimbursement_CAT!$H$31,
IF(AND($DZ333 &gt;= Claim_for_Reimbursement_CAT!$D$32, $DZ333 &lt;= Claim_for_Reimbursement_CAT!$F$32), Claim_for_Reimbursement_CAT!$H$32,
IF(AND($DZ333 &gt;= Claim_for_Reimbursement_CAT!$D$33, $DZ333 &lt;= Claim_for_Reimbursement_CAT!$F$33), Claim_for_Reimbursement_CAT!$H$33,
IF(AND($DZ333 &gt;= Claim_for_Reimbursement_CAT!$D$34, $DZ333 &lt;= Claim_for_Reimbursement_CAT!$F$34), Claim_for_Reimbursement_CAT!$H$34, Claim_for_Reimbursement_CAT!$H$35))))))))))))</f>
        <v/>
      </c>
      <c r="EG333" s="373"/>
      <c r="EH333" s="373"/>
      <c r="EI333" s="373"/>
      <c r="EJ333" s="373"/>
      <c r="EK333" s="373"/>
      <c r="EL333" s="368"/>
      <c r="EM333" s="373"/>
      <c r="EN333" s="373"/>
      <c r="ES333" s="376" t="str">
        <f t="shared" si="160"/>
        <v/>
      </c>
      <c r="ET333" s="377" t="str">
        <f t="shared" si="168"/>
        <v xml:space="preserve">    </v>
      </c>
      <c r="EU333" s="377" t="str">
        <f t="shared" si="169"/>
        <v/>
      </c>
      <c r="EV333" s="377" t="str">
        <f t="shared" si="170"/>
        <v xml:space="preserve">328   </v>
      </c>
      <c r="EW333" s="378" t="str">
        <f>IF($H333 = "", "",
IF(OR($H333 = Lists_and_controls!$AO$9, $H333 = Lists_and_controls!$AO$11, $H333 = Lists_and_controls!$AO$14, $H333 = Lists_and_controls!$AO$16), MAX(Day_30),
IF(OR($H333 = Lists_and_controls!$AO$6, $H333 = Lists_and_controls!$AO$8, $H333 = Lists_and_controls!$AO$10, $H333 = Lists_and_controls!$AO$12, $H333 = Lists_and_controls!$AO$13, $H333 = Lists_and_controls!$AO$15, $H333 = Lists_and_controls!$AO$17), MAX(Day_31),
IF($H333 = Lists_and_controls!$AO$7, IF(INDEX(Leap_Year_YN, MATCH($G333, Year_2, 0)) = 1, MAX(Day_Feb_LY), MAX(Day_Feb) )))))</f>
        <v/>
      </c>
      <c r="EX333" s="377" t="str">
        <f t="shared" si="171"/>
        <v xml:space="preserve">  </v>
      </c>
      <c r="EY333" s="378"/>
    </row>
    <row r="334" spans="1:155" s="321" customFormat="1" ht="14" hidden="1" x14ac:dyDescent="0.3">
      <c r="A334" s="367">
        <v>329</v>
      </c>
      <c r="B334" s="368"/>
      <c r="C334" s="368"/>
      <c r="D334" s="368"/>
      <c r="E334" s="368"/>
      <c r="F334" s="368"/>
      <c r="G334" s="368"/>
      <c r="H334" s="368"/>
      <c r="I334" s="368"/>
      <c r="J334" s="369" t="str">
        <f t="shared" si="148"/>
        <v/>
      </c>
      <c r="K334" s="370" t="str">
        <f t="shared" si="149"/>
        <v/>
      </c>
      <c r="L334" s="368"/>
      <c r="M334" s="368"/>
      <c r="N334" s="368"/>
      <c r="O334" s="368"/>
      <c r="P334" s="368"/>
      <c r="Q334" s="368"/>
      <c r="R334" s="368"/>
      <c r="S334" s="371" t="str">
        <f t="shared" si="161"/>
        <v/>
      </c>
      <c r="T334" s="368"/>
      <c r="U334" s="368"/>
      <c r="V334" s="372"/>
      <c r="W334" s="372"/>
      <c r="X334" s="368"/>
      <c r="Y334" s="372"/>
      <c r="Z334" s="368"/>
      <c r="AA334" s="368"/>
      <c r="AB334" s="368"/>
      <c r="AC334" s="368"/>
      <c r="AD334" s="368"/>
      <c r="AE334" s="368"/>
      <c r="AF334" s="368"/>
      <c r="AG334" s="368"/>
      <c r="AH334" s="368"/>
      <c r="AI334" s="368"/>
      <c r="AJ334" s="368"/>
      <c r="AK334" s="373"/>
      <c r="AL334" s="368"/>
      <c r="AM334" s="373"/>
      <c r="AN334" s="373"/>
      <c r="AO334" s="373"/>
      <c r="AP334" s="373"/>
      <c r="AQ334" s="373"/>
      <c r="AR334" s="373"/>
      <c r="AS334" s="373"/>
      <c r="AT334" s="373"/>
      <c r="AU334" s="373"/>
      <c r="AV334" s="373"/>
      <c r="AW334" s="373"/>
      <c r="AX334" s="373"/>
      <c r="AY334" s="373"/>
      <c r="AZ334" s="373"/>
      <c r="BA334" s="373"/>
      <c r="BB334" s="373"/>
      <c r="BC334" s="374">
        <f t="shared" si="162"/>
        <v>0</v>
      </c>
      <c r="BD334" s="373"/>
      <c r="BE334" s="373"/>
      <c r="BF334" s="373"/>
      <c r="BG334" s="373"/>
      <c r="BH334" s="373"/>
      <c r="BI334" s="373"/>
      <c r="BJ334" s="373"/>
      <c r="BK334" s="373"/>
      <c r="BL334" s="373"/>
      <c r="BM334" s="373"/>
      <c r="BN334" s="373"/>
      <c r="BO334" s="373"/>
      <c r="BP334" s="373"/>
      <c r="BQ334" s="373"/>
      <c r="BR334" s="373"/>
      <c r="BS334" s="374">
        <f t="shared" si="150"/>
        <v>0</v>
      </c>
      <c r="BT334" s="374">
        <f t="shared" si="146"/>
        <v>0</v>
      </c>
      <c r="BU334" s="374">
        <f t="shared" si="146"/>
        <v>0</v>
      </c>
      <c r="BV334" s="374">
        <f t="shared" si="145"/>
        <v>0</v>
      </c>
      <c r="BW334" s="374">
        <f t="shared" si="145"/>
        <v>0</v>
      </c>
      <c r="BX334" s="374">
        <f t="shared" si="145"/>
        <v>0</v>
      </c>
      <c r="BY334" s="374">
        <f t="shared" si="145"/>
        <v>0</v>
      </c>
      <c r="BZ334" s="374">
        <f t="shared" si="145"/>
        <v>0</v>
      </c>
      <c r="CA334" s="374">
        <f t="shared" ref="CA334:CI397" si="173" xml:space="preserve"> AU334 + BK334</f>
        <v>0</v>
      </c>
      <c r="CB334" s="374">
        <f t="shared" si="173"/>
        <v>0</v>
      </c>
      <c r="CC334" s="374">
        <f t="shared" si="173"/>
        <v>0</v>
      </c>
      <c r="CD334" s="374">
        <f t="shared" si="173"/>
        <v>0</v>
      </c>
      <c r="CE334" s="374">
        <f t="shared" si="147"/>
        <v>0</v>
      </c>
      <c r="CF334" s="374">
        <f t="shared" si="147"/>
        <v>0</v>
      </c>
      <c r="CG334" s="374">
        <f t="shared" si="147"/>
        <v>0</v>
      </c>
      <c r="CH334" s="374">
        <f t="shared" si="147"/>
        <v>0</v>
      </c>
      <c r="CI334" s="374">
        <f t="shared" si="147"/>
        <v>0</v>
      </c>
      <c r="CJ334" s="368"/>
      <c r="CK334" s="368"/>
      <c r="CL334" s="373"/>
      <c r="CM334" s="375"/>
      <c r="CN334" s="371" t="s">
        <v>176</v>
      </c>
      <c r="CO334" s="373"/>
      <c r="CP334" s="373"/>
      <c r="CQ334" s="374">
        <f t="shared" si="151"/>
        <v>0</v>
      </c>
      <c r="CR334" s="373"/>
      <c r="CS334" s="373"/>
      <c r="CT334" s="374">
        <f t="shared" si="152"/>
        <v>0</v>
      </c>
      <c r="CU334" s="375"/>
      <c r="CV334" s="368"/>
      <c r="CW334" s="368"/>
      <c r="CX334" s="368"/>
      <c r="CY334" s="368"/>
      <c r="CZ334" s="368"/>
      <c r="DA334" s="368"/>
      <c r="DB334" s="368"/>
      <c r="DC334" s="368"/>
      <c r="DD334" s="368"/>
      <c r="DE334" s="368"/>
      <c r="DF334" s="368"/>
      <c r="DG334" s="375"/>
      <c r="DH334" s="371" t="s">
        <v>176</v>
      </c>
      <c r="DI334" s="373"/>
      <c r="DJ334" s="373"/>
      <c r="DK334" s="374">
        <f t="shared" si="172"/>
        <v>0</v>
      </c>
      <c r="DL334" s="373"/>
      <c r="DM334" s="373"/>
      <c r="DN334" s="374">
        <f t="shared" si="153"/>
        <v>0</v>
      </c>
      <c r="DO334" s="368"/>
      <c r="DP334" s="371" t="str">
        <f t="shared" si="163"/>
        <v/>
      </c>
      <c r="DQ334" s="374">
        <f t="shared" si="164"/>
        <v>0</v>
      </c>
      <c r="DR334" s="374">
        <f t="shared" si="154"/>
        <v>0</v>
      </c>
      <c r="DS334" s="374">
        <f t="shared" si="155"/>
        <v>0</v>
      </c>
      <c r="DT334" s="374">
        <f t="shared" si="165"/>
        <v>0</v>
      </c>
      <c r="DU334" s="374">
        <f t="shared" si="166"/>
        <v>0</v>
      </c>
      <c r="DV334" s="374">
        <f>Deduct_dependent * COUNTIFS(Part_8!$A:$A, $EV334)</f>
        <v>0</v>
      </c>
      <c r="DW334" s="374">
        <f t="shared" si="156"/>
        <v>0</v>
      </c>
      <c r="DX334" s="374">
        <f t="shared" si="157"/>
        <v>0</v>
      </c>
      <c r="DY334" s="374">
        <f t="shared" si="158"/>
        <v>0</v>
      </c>
      <c r="DZ334" s="374">
        <f t="shared" si="159"/>
        <v>0</v>
      </c>
      <c r="EA334" s="373"/>
      <c r="EB334" s="373"/>
      <c r="EC334" s="373"/>
      <c r="ED334" s="374" t="str">
        <f t="shared" si="167"/>
        <v/>
      </c>
      <c r="EE334" s="374"/>
      <c r="EF334" s="374" t="str">
        <f>IF(AND($AN334 = "", $AO334 = "", $AP334 = "", $AQ334 = "", $AR334 = "", $AS334 = "", $AT334 = "", $AU334 = "", $AV334 = "", $AW334 = "", $AX334 = "", $AY334 = "", $AZ334 = "", $BA334 = "", $BB334 = "",
$BD334= "", $BE334 = "", $BF334 = "", $BG334 = "", $BH334 = "", $BI334 = "", $BJ334 = "", $BK334 = "", $BL334 = "", $BM334 = "", $BN334 = "", $BO334 = "", $BP334 = "", $BQ334 = "", $BR334 = ""), "",
IF($DZ334 &lt;= Claim_for_Reimbursement_CAT!$F$24, Claim_for_Reimbursement_CAT!$H$24,
IF(AND($DZ334 &gt;= Claim_for_Reimbursement_CAT!$D$25, $DZ334 &lt;= Claim_for_Reimbursement_CAT!$F$25), Claim_for_Reimbursement_CAT!$H$25,
IF(AND($DZ334 &gt;= Claim_for_Reimbursement_CAT!$D$26, $DZ334 &lt;= Claim_for_Reimbursement_CAT!$F$26), Claim_for_Reimbursement_CAT!$H$26,
IF(AND($DZ334 &gt;= Claim_for_Reimbursement_CAT!$D$27, $DZ334 &lt;= Claim_for_Reimbursement_CAT!$F$27), Claim_for_Reimbursement_CAT!$H$27,
IF(AND($DZ334 &gt;= Claim_for_Reimbursement_CAT!$D$28, $DZ334 &lt;= Claim_for_Reimbursement_CAT!$F$28), Claim_for_Reimbursement_CAT!$H$28,
IF(AND($DZ334 &gt;= Claim_for_Reimbursement_CAT!$D$29, $DZ334 &lt;= Claim_for_Reimbursement_CAT!$F$29), Claim_for_Reimbursement_CAT!$H$29,
IF(AND($DZ334 &gt;= Claim_for_Reimbursement_CAT!$D$30, $DZ334 &lt;= Claim_for_Reimbursement_CAT!$F$30), Claim_for_Reimbursement_CAT!$H$30,
IF(AND($DZ334 &gt;= Claim_for_Reimbursement_CAT!$D$31, $DZ334 &lt;= Claim_for_Reimbursement_CAT!$F$31), Claim_for_Reimbursement_CAT!$H$31,
IF(AND($DZ334 &gt;= Claim_for_Reimbursement_CAT!$D$32, $DZ334 &lt;= Claim_for_Reimbursement_CAT!$F$32), Claim_for_Reimbursement_CAT!$H$32,
IF(AND($DZ334 &gt;= Claim_for_Reimbursement_CAT!$D$33, $DZ334 &lt;= Claim_for_Reimbursement_CAT!$F$33), Claim_for_Reimbursement_CAT!$H$33,
IF(AND($DZ334 &gt;= Claim_for_Reimbursement_CAT!$D$34, $DZ334 &lt;= Claim_for_Reimbursement_CAT!$F$34), Claim_for_Reimbursement_CAT!$H$34, Claim_for_Reimbursement_CAT!$H$35))))))))))))</f>
        <v/>
      </c>
      <c r="EG334" s="373"/>
      <c r="EH334" s="373"/>
      <c r="EI334" s="373"/>
      <c r="EJ334" s="373"/>
      <c r="EK334" s="373"/>
      <c r="EL334" s="368"/>
      <c r="EM334" s="373"/>
      <c r="EN334" s="373"/>
      <c r="ES334" s="376" t="str">
        <f t="shared" si="160"/>
        <v/>
      </c>
      <c r="ET334" s="377" t="str">
        <f t="shared" si="168"/>
        <v xml:space="preserve">    </v>
      </c>
      <c r="EU334" s="377" t="str">
        <f t="shared" si="169"/>
        <v/>
      </c>
      <c r="EV334" s="377" t="str">
        <f t="shared" si="170"/>
        <v xml:space="preserve">329   </v>
      </c>
      <c r="EW334" s="378" t="str">
        <f>IF($H334 = "", "",
IF(OR($H334 = Lists_and_controls!$AO$9, $H334 = Lists_and_controls!$AO$11, $H334 = Lists_and_controls!$AO$14, $H334 = Lists_and_controls!$AO$16), MAX(Day_30),
IF(OR($H334 = Lists_and_controls!$AO$6, $H334 = Lists_and_controls!$AO$8, $H334 = Lists_and_controls!$AO$10, $H334 = Lists_and_controls!$AO$12, $H334 = Lists_and_controls!$AO$13, $H334 = Lists_and_controls!$AO$15, $H334 = Lists_and_controls!$AO$17), MAX(Day_31),
IF($H334 = Lists_and_controls!$AO$7, IF(INDEX(Leap_Year_YN, MATCH($G334, Year_2, 0)) = 1, MAX(Day_Feb_LY), MAX(Day_Feb) )))))</f>
        <v/>
      </c>
      <c r="EX334" s="377" t="str">
        <f t="shared" si="171"/>
        <v xml:space="preserve">  </v>
      </c>
      <c r="EY334" s="378"/>
    </row>
    <row r="335" spans="1:155" s="321" customFormat="1" ht="14" hidden="1" x14ac:dyDescent="0.3">
      <c r="A335" s="367">
        <v>330</v>
      </c>
      <c r="B335" s="368"/>
      <c r="C335" s="368"/>
      <c r="D335" s="368"/>
      <c r="E335" s="368"/>
      <c r="F335" s="368"/>
      <c r="G335" s="368"/>
      <c r="H335" s="368"/>
      <c r="I335" s="368"/>
      <c r="J335" s="369" t="str">
        <f t="shared" si="148"/>
        <v/>
      </c>
      <c r="K335" s="370" t="str">
        <f t="shared" si="149"/>
        <v/>
      </c>
      <c r="L335" s="368"/>
      <c r="M335" s="368"/>
      <c r="N335" s="368"/>
      <c r="O335" s="368"/>
      <c r="P335" s="368"/>
      <c r="Q335" s="368"/>
      <c r="R335" s="368"/>
      <c r="S335" s="371" t="str">
        <f t="shared" si="161"/>
        <v/>
      </c>
      <c r="T335" s="368"/>
      <c r="U335" s="368"/>
      <c r="V335" s="372"/>
      <c r="W335" s="372"/>
      <c r="X335" s="368"/>
      <c r="Y335" s="372"/>
      <c r="Z335" s="368"/>
      <c r="AA335" s="368"/>
      <c r="AB335" s="368"/>
      <c r="AC335" s="368"/>
      <c r="AD335" s="368"/>
      <c r="AE335" s="368"/>
      <c r="AF335" s="368"/>
      <c r="AG335" s="368"/>
      <c r="AH335" s="368"/>
      <c r="AI335" s="368"/>
      <c r="AJ335" s="368"/>
      <c r="AK335" s="373"/>
      <c r="AL335" s="368"/>
      <c r="AM335" s="373"/>
      <c r="AN335" s="373"/>
      <c r="AO335" s="373"/>
      <c r="AP335" s="373"/>
      <c r="AQ335" s="373"/>
      <c r="AR335" s="373"/>
      <c r="AS335" s="373"/>
      <c r="AT335" s="373"/>
      <c r="AU335" s="373"/>
      <c r="AV335" s="373"/>
      <c r="AW335" s="373"/>
      <c r="AX335" s="373"/>
      <c r="AY335" s="373"/>
      <c r="AZ335" s="373"/>
      <c r="BA335" s="373"/>
      <c r="BB335" s="373"/>
      <c r="BC335" s="374">
        <f t="shared" si="162"/>
        <v>0</v>
      </c>
      <c r="BD335" s="373"/>
      <c r="BE335" s="373"/>
      <c r="BF335" s="373"/>
      <c r="BG335" s="373"/>
      <c r="BH335" s="373"/>
      <c r="BI335" s="373"/>
      <c r="BJ335" s="373"/>
      <c r="BK335" s="373"/>
      <c r="BL335" s="373"/>
      <c r="BM335" s="373"/>
      <c r="BN335" s="373"/>
      <c r="BO335" s="373"/>
      <c r="BP335" s="373"/>
      <c r="BQ335" s="373"/>
      <c r="BR335" s="373"/>
      <c r="BS335" s="374">
        <f t="shared" si="150"/>
        <v>0</v>
      </c>
      <c r="BT335" s="374">
        <f t="shared" si="146"/>
        <v>0</v>
      </c>
      <c r="BU335" s="374">
        <f t="shared" si="146"/>
        <v>0</v>
      </c>
      <c r="BV335" s="374">
        <f t="shared" si="146"/>
        <v>0</v>
      </c>
      <c r="BW335" s="374">
        <f t="shared" si="146"/>
        <v>0</v>
      </c>
      <c r="BX335" s="374">
        <f t="shared" si="146"/>
        <v>0</v>
      </c>
      <c r="BY335" s="374">
        <f t="shared" si="146"/>
        <v>0</v>
      </c>
      <c r="BZ335" s="374">
        <f t="shared" si="146"/>
        <v>0</v>
      </c>
      <c r="CA335" s="374">
        <f t="shared" si="173"/>
        <v>0</v>
      </c>
      <c r="CB335" s="374">
        <f t="shared" si="173"/>
        <v>0</v>
      </c>
      <c r="CC335" s="374">
        <f t="shared" si="173"/>
        <v>0</v>
      </c>
      <c r="CD335" s="374">
        <f t="shared" si="173"/>
        <v>0</v>
      </c>
      <c r="CE335" s="374">
        <f t="shared" si="147"/>
        <v>0</v>
      </c>
      <c r="CF335" s="374">
        <f t="shared" si="147"/>
        <v>0</v>
      </c>
      <c r="CG335" s="374">
        <f t="shared" si="147"/>
        <v>0</v>
      </c>
      <c r="CH335" s="374">
        <f t="shared" si="147"/>
        <v>0</v>
      </c>
      <c r="CI335" s="374">
        <f t="shared" si="147"/>
        <v>0</v>
      </c>
      <c r="CJ335" s="368"/>
      <c r="CK335" s="368"/>
      <c r="CL335" s="373"/>
      <c r="CM335" s="375"/>
      <c r="CN335" s="371" t="s">
        <v>176</v>
      </c>
      <c r="CO335" s="373"/>
      <c r="CP335" s="373"/>
      <c r="CQ335" s="374">
        <f t="shared" si="151"/>
        <v>0</v>
      </c>
      <c r="CR335" s="373"/>
      <c r="CS335" s="373"/>
      <c r="CT335" s="374">
        <f t="shared" si="152"/>
        <v>0</v>
      </c>
      <c r="CU335" s="375"/>
      <c r="CV335" s="368"/>
      <c r="CW335" s="368"/>
      <c r="CX335" s="368"/>
      <c r="CY335" s="368"/>
      <c r="CZ335" s="368"/>
      <c r="DA335" s="368"/>
      <c r="DB335" s="368"/>
      <c r="DC335" s="368"/>
      <c r="DD335" s="368"/>
      <c r="DE335" s="368"/>
      <c r="DF335" s="368"/>
      <c r="DG335" s="375"/>
      <c r="DH335" s="371" t="s">
        <v>176</v>
      </c>
      <c r="DI335" s="373"/>
      <c r="DJ335" s="373"/>
      <c r="DK335" s="374">
        <f t="shared" si="172"/>
        <v>0</v>
      </c>
      <c r="DL335" s="373"/>
      <c r="DM335" s="373"/>
      <c r="DN335" s="374">
        <f t="shared" si="153"/>
        <v>0</v>
      </c>
      <c r="DO335" s="368"/>
      <c r="DP335" s="371" t="str">
        <f t="shared" si="163"/>
        <v/>
      </c>
      <c r="DQ335" s="374">
        <f t="shared" si="164"/>
        <v>0</v>
      </c>
      <c r="DR335" s="374">
        <f t="shared" si="154"/>
        <v>0</v>
      </c>
      <c r="DS335" s="374">
        <f t="shared" si="155"/>
        <v>0</v>
      </c>
      <c r="DT335" s="374">
        <f t="shared" si="165"/>
        <v>0</v>
      </c>
      <c r="DU335" s="374">
        <f t="shared" si="166"/>
        <v>0</v>
      </c>
      <c r="DV335" s="374">
        <f>Deduct_dependent * COUNTIFS(Part_8!$A:$A, $EV335)</f>
        <v>0</v>
      </c>
      <c r="DW335" s="374">
        <f t="shared" si="156"/>
        <v>0</v>
      </c>
      <c r="DX335" s="374">
        <f t="shared" si="157"/>
        <v>0</v>
      </c>
      <c r="DY335" s="374">
        <f t="shared" si="158"/>
        <v>0</v>
      </c>
      <c r="DZ335" s="374">
        <f t="shared" si="159"/>
        <v>0</v>
      </c>
      <c r="EA335" s="373"/>
      <c r="EB335" s="373"/>
      <c r="EC335" s="373"/>
      <c r="ED335" s="374" t="str">
        <f t="shared" si="167"/>
        <v/>
      </c>
      <c r="EE335" s="374"/>
      <c r="EF335" s="374" t="str">
        <f>IF(AND($AN335 = "", $AO335 = "", $AP335 = "", $AQ335 = "", $AR335 = "", $AS335 = "", $AT335 = "", $AU335 = "", $AV335 = "", $AW335 = "", $AX335 = "", $AY335 = "", $AZ335 = "", $BA335 = "", $BB335 = "",
$BD335= "", $BE335 = "", $BF335 = "", $BG335 = "", $BH335 = "", $BI335 = "", $BJ335 = "", $BK335 = "", $BL335 = "", $BM335 = "", $BN335 = "", $BO335 = "", $BP335 = "", $BQ335 = "", $BR335 = ""), "",
IF($DZ335 &lt;= Claim_for_Reimbursement_CAT!$F$24, Claim_for_Reimbursement_CAT!$H$24,
IF(AND($DZ335 &gt;= Claim_for_Reimbursement_CAT!$D$25, $DZ335 &lt;= Claim_for_Reimbursement_CAT!$F$25), Claim_for_Reimbursement_CAT!$H$25,
IF(AND($DZ335 &gt;= Claim_for_Reimbursement_CAT!$D$26, $DZ335 &lt;= Claim_for_Reimbursement_CAT!$F$26), Claim_for_Reimbursement_CAT!$H$26,
IF(AND($DZ335 &gt;= Claim_for_Reimbursement_CAT!$D$27, $DZ335 &lt;= Claim_for_Reimbursement_CAT!$F$27), Claim_for_Reimbursement_CAT!$H$27,
IF(AND($DZ335 &gt;= Claim_for_Reimbursement_CAT!$D$28, $DZ335 &lt;= Claim_for_Reimbursement_CAT!$F$28), Claim_for_Reimbursement_CAT!$H$28,
IF(AND($DZ335 &gt;= Claim_for_Reimbursement_CAT!$D$29, $DZ335 &lt;= Claim_for_Reimbursement_CAT!$F$29), Claim_for_Reimbursement_CAT!$H$29,
IF(AND($DZ335 &gt;= Claim_for_Reimbursement_CAT!$D$30, $DZ335 &lt;= Claim_for_Reimbursement_CAT!$F$30), Claim_for_Reimbursement_CAT!$H$30,
IF(AND($DZ335 &gt;= Claim_for_Reimbursement_CAT!$D$31, $DZ335 &lt;= Claim_for_Reimbursement_CAT!$F$31), Claim_for_Reimbursement_CAT!$H$31,
IF(AND($DZ335 &gt;= Claim_for_Reimbursement_CAT!$D$32, $DZ335 &lt;= Claim_for_Reimbursement_CAT!$F$32), Claim_for_Reimbursement_CAT!$H$32,
IF(AND($DZ335 &gt;= Claim_for_Reimbursement_CAT!$D$33, $DZ335 &lt;= Claim_for_Reimbursement_CAT!$F$33), Claim_for_Reimbursement_CAT!$H$33,
IF(AND($DZ335 &gt;= Claim_for_Reimbursement_CAT!$D$34, $DZ335 &lt;= Claim_for_Reimbursement_CAT!$F$34), Claim_for_Reimbursement_CAT!$H$34, Claim_for_Reimbursement_CAT!$H$35))))))))))))</f>
        <v/>
      </c>
      <c r="EG335" s="373"/>
      <c r="EH335" s="373"/>
      <c r="EI335" s="373"/>
      <c r="EJ335" s="373"/>
      <c r="EK335" s="373"/>
      <c r="EL335" s="368"/>
      <c r="EM335" s="373"/>
      <c r="EN335" s="373"/>
      <c r="ES335" s="376" t="str">
        <f t="shared" si="160"/>
        <v/>
      </c>
      <c r="ET335" s="377" t="str">
        <f t="shared" si="168"/>
        <v xml:space="preserve">    </v>
      </c>
      <c r="EU335" s="377" t="str">
        <f t="shared" si="169"/>
        <v/>
      </c>
      <c r="EV335" s="377" t="str">
        <f t="shared" si="170"/>
        <v xml:space="preserve">330   </v>
      </c>
      <c r="EW335" s="378" t="str">
        <f>IF($H335 = "", "",
IF(OR($H335 = Lists_and_controls!$AO$9, $H335 = Lists_and_controls!$AO$11, $H335 = Lists_and_controls!$AO$14, $H335 = Lists_and_controls!$AO$16), MAX(Day_30),
IF(OR($H335 = Lists_and_controls!$AO$6, $H335 = Lists_and_controls!$AO$8, $H335 = Lists_and_controls!$AO$10, $H335 = Lists_and_controls!$AO$12, $H335 = Lists_and_controls!$AO$13, $H335 = Lists_and_controls!$AO$15, $H335 = Lists_and_controls!$AO$17), MAX(Day_31),
IF($H335 = Lists_and_controls!$AO$7, IF(INDEX(Leap_Year_YN, MATCH($G335, Year_2, 0)) = 1, MAX(Day_Feb_LY), MAX(Day_Feb) )))))</f>
        <v/>
      </c>
      <c r="EX335" s="377" t="str">
        <f t="shared" si="171"/>
        <v xml:space="preserve">  </v>
      </c>
      <c r="EY335" s="378"/>
    </row>
    <row r="336" spans="1:155" s="321" customFormat="1" ht="14" hidden="1" x14ac:dyDescent="0.3">
      <c r="A336" s="367">
        <v>331</v>
      </c>
      <c r="B336" s="368"/>
      <c r="C336" s="368"/>
      <c r="D336" s="368"/>
      <c r="E336" s="368"/>
      <c r="F336" s="368"/>
      <c r="G336" s="368"/>
      <c r="H336" s="368"/>
      <c r="I336" s="368"/>
      <c r="J336" s="369" t="str">
        <f t="shared" si="148"/>
        <v/>
      </c>
      <c r="K336" s="370" t="str">
        <f t="shared" si="149"/>
        <v/>
      </c>
      <c r="L336" s="368"/>
      <c r="M336" s="368"/>
      <c r="N336" s="368"/>
      <c r="O336" s="368"/>
      <c r="P336" s="368"/>
      <c r="Q336" s="368"/>
      <c r="R336" s="368"/>
      <c r="S336" s="371" t="str">
        <f t="shared" si="161"/>
        <v/>
      </c>
      <c r="T336" s="368"/>
      <c r="U336" s="368"/>
      <c r="V336" s="372"/>
      <c r="W336" s="372"/>
      <c r="X336" s="368"/>
      <c r="Y336" s="372"/>
      <c r="Z336" s="368"/>
      <c r="AA336" s="368"/>
      <c r="AB336" s="368"/>
      <c r="AC336" s="368"/>
      <c r="AD336" s="368"/>
      <c r="AE336" s="368"/>
      <c r="AF336" s="368"/>
      <c r="AG336" s="368"/>
      <c r="AH336" s="368"/>
      <c r="AI336" s="368"/>
      <c r="AJ336" s="368"/>
      <c r="AK336" s="373"/>
      <c r="AL336" s="368"/>
      <c r="AM336" s="373"/>
      <c r="AN336" s="373"/>
      <c r="AO336" s="373"/>
      <c r="AP336" s="373"/>
      <c r="AQ336" s="373"/>
      <c r="AR336" s="373"/>
      <c r="AS336" s="373"/>
      <c r="AT336" s="373"/>
      <c r="AU336" s="373"/>
      <c r="AV336" s="373"/>
      <c r="AW336" s="373"/>
      <c r="AX336" s="373"/>
      <c r="AY336" s="373"/>
      <c r="AZ336" s="373"/>
      <c r="BA336" s="373"/>
      <c r="BB336" s="373"/>
      <c r="BC336" s="374">
        <f t="shared" si="162"/>
        <v>0</v>
      </c>
      <c r="BD336" s="373"/>
      <c r="BE336" s="373"/>
      <c r="BF336" s="373"/>
      <c r="BG336" s="373"/>
      <c r="BH336" s="373"/>
      <c r="BI336" s="373"/>
      <c r="BJ336" s="373"/>
      <c r="BK336" s="373"/>
      <c r="BL336" s="373"/>
      <c r="BM336" s="373"/>
      <c r="BN336" s="373"/>
      <c r="BO336" s="373"/>
      <c r="BP336" s="373"/>
      <c r="BQ336" s="373"/>
      <c r="BR336" s="373"/>
      <c r="BS336" s="374">
        <f t="shared" si="150"/>
        <v>0</v>
      </c>
      <c r="BT336" s="374">
        <f t="shared" si="146"/>
        <v>0</v>
      </c>
      <c r="BU336" s="374">
        <f t="shared" si="146"/>
        <v>0</v>
      </c>
      <c r="BV336" s="374">
        <f t="shared" si="146"/>
        <v>0</v>
      </c>
      <c r="BW336" s="374">
        <f t="shared" si="146"/>
        <v>0</v>
      </c>
      <c r="BX336" s="374">
        <f t="shared" si="146"/>
        <v>0</v>
      </c>
      <c r="BY336" s="374">
        <f t="shared" si="146"/>
        <v>0</v>
      </c>
      <c r="BZ336" s="374">
        <f t="shared" si="146"/>
        <v>0</v>
      </c>
      <c r="CA336" s="374">
        <f t="shared" si="173"/>
        <v>0</v>
      </c>
      <c r="CB336" s="374">
        <f t="shared" si="173"/>
        <v>0</v>
      </c>
      <c r="CC336" s="374">
        <f t="shared" si="173"/>
        <v>0</v>
      </c>
      <c r="CD336" s="374">
        <f t="shared" si="173"/>
        <v>0</v>
      </c>
      <c r="CE336" s="374">
        <f t="shared" si="147"/>
        <v>0</v>
      </c>
      <c r="CF336" s="374">
        <f t="shared" si="147"/>
        <v>0</v>
      </c>
      <c r="CG336" s="374">
        <f t="shared" si="147"/>
        <v>0</v>
      </c>
      <c r="CH336" s="374">
        <f t="shared" si="147"/>
        <v>0</v>
      </c>
      <c r="CI336" s="374">
        <f t="shared" si="147"/>
        <v>0</v>
      </c>
      <c r="CJ336" s="368"/>
      <c r="CK336" s="368"/>
      <c r="CL336" s="373"/>
      <c r="CM336" s="375"/>
      <c r="CN336" s="371" t="s">
        <v>176</v>
      </c>
      <c r="CO336" s="373"/>
      <c r="CP336" s="373"/>
      <c r="CQ336" s="374">
        <f t="shared" si="151"/>
        <v>0</v>
      </c>
      <c r="CR336" s="373"/>
      <c r="CS336" s="373"/>
      <c r="CT336" s="374">
        <f t="shared" si="152"/>
        <v>0</v>
      </c>
      <c r="CU336" s="375"/>
      <c r="CV336" s="368"/>
      <c r="CW336" s="368"/>
      <c r="CX336" s="368"/>
      <c r="CY336" s="368"/>
      <c r="CZ336" s="368"/>
      <c r="DA336" s="368"/>
      <c r="DB336" s="368"/>
      <c r="DC336" s="368"/>
      <c r="DD336" s="368"/>
      <c r="DE336" s="368"/>
      <c r="DF336" s="368"/>
      <c r="DG336" s="375"/>
      <c r="DH336" s="371" t="s">
        <v>176</v>
      </c>
      <c r="DI336" s="373"/>
      <c r="DJ336" s="373"/>
      <c r="DK336" s="374">
        <f t="shared" si="172"/>
        <v>0</v>
      </c>
      <c r="DL336" s="373"/>
      <c r="DM336" s="373"/>
      <c r="DN336" s="374">
        <f t="shared" si="153"/>
        <v>0</v>
      </c>
      <c r="DO336" s="368"/>
      <c r="DP336" s="371" t="str">
        <f t="shared" si="163"/>
        <v/>
      </c>
      <c r="DQ336" s="374">
        <f t="shared" si="164"/>
        <v>0</v>
      </c>
      <c r="DR336" s="374">
        <f t="shared" si="154"/>
        <v>0</v>
      </c>
      <c r="DS336" s="374">
        <f t="shared" si="155"/>
        <v>0</v>
      </c>
      <c r="DT336" s="374">
        <f t="shared" si="165"/>
        <v>0</v>
      </c>
      <c r="DU336" s="374">
        <f t="shared" si="166"/>
        <v>0</v>
      </c>
      <c r="DV336" s="374">
        <f>Deduct_dependent * COUNTIFS(Part_8!$A:$A, $EV336)</f>
        <v>0</v>
      </c>
      <c r="DW336" s="374">
        <f t="shared" si="156"/>
        <v>0</v>
      </c>
      <c r="DX336" s="374">
        <f t="shared" si="157"/>
        <v>0</v>
      </c>
      <c r="DY336" s="374">
        <f t="shared" si="158"/>
        <v>0</v>
      </c>
      <c r="DZ336" s="374">
        <f t="shared" si="159"/>
        <v>0</v>
      </c>
      <c r="EA336" s="373"/>
      <c r="EB336" s="373"/>
      <c r="EC336" s="373"/>
      <c r="ED336" s="374" t="str">
        <f t="shared" si="167"/>
        <v/>
      </c>
      <c r="EE336" s="374"/>
      <c r="EF336" s="374" t="str">
        <f>IF(AND($AN336 = "", $AO336 = "", $AP336 = "", $AQ336 = "", $AR336 = "", $AS336 = "", $AT336 = "", $AU336 = "", $AV336 = "", $AW336 = "", $AX336 = "", $AY336 = "", $AZ336 = "", $BA336 = "", $BB336 = "",
$BD336= "", $BE336 = "", $BF336 = "", $BG336 = "", $BH336 = "", $BI336 = "", $BJ336 = "", $BK336 = "", $BL336 = "", $BM336 = "", $BN336 = "", $BO336 = "", $BP336 = "", $BQ336 = "", $BR336 = ""), "",
IF($DZ336 &lt;= Claim_for_Reimbursement_CAT!$F$24, Claim_for_Reimbursement_CAT!$H$24,
IF(AND($DZ336 &gt;= Claim_for_Reimbursement_CAT!$D$25, $DZ336 &lt;= Claim_for_Reimbursement_CAT!$F$25), Claim_for_Reimbursement_CAT!$H$25,
IF(AND($DZ336 &gt;= Claim_for_Reimbursement_CAT!$D$26, $DZ336 &lt;= Claim_for_Reimbursement_CAT!$F$26), Claim_for_Reimbursement_CAT!$H$26,
IF(AND($DZ336 &gt;= Claim_for_Reimbursement_CAT!$D$27, $DZ336 &lt;= Claim_for_Reimbursement_CAT!$F$27), Claim_for_Reimbursement_CAT!$H$27,
IF(AND($DZ336 &gt;= Claim_for_Reimbursement_CAT!$D$28, $DZ336 &lt;= Claim_for_Reimbursement_CAT!$F$28), Claim_for_Reimbursement_CAT!$H$28,
IF(AND($DZ336 &gt;= Claim_for_Reimbursement_CAT!$D$29, $DZ336 &lt;= Claim_for_Reimbursement_CAT!$F$29), Claim_for_Reimbursement_CAT!$H$29,
IF(AND($DZ336 &gt;= Claim_for_Reimbursement_CAT!$D$30, $DZ336 &lt;= Claim_for_Reimbursement_CAT!$F$30), Claim_for_Reimbursement_CAT!$H$30,
IF(AND($DZ336 &gt;= Claim_for_Reimbursement_CAT!$D$31, $DZ336 &lt;= Claim_for_Reimbursement_CAT!$F$31), Claim_for_Reimbursement_CAT!$H$31,
IF(AND($DZ336 &gt;= Claim_for_Reimbursement_CAT!$D$32, $DZ336 &lt;= Claim_for_Reimbursement_CAT!$F$32), Claim_for_Reimbursement_CAT!$H$32,
IF(AND($DZ336 &gt;= Claim_for_Reimbursement_CAT!$D$33, $DZ336 &lt;= Claim_for_Reimbursement_CAT!$F$33), Claim_for_Reimbursement_CAT!$H$33,
IF(AND($DZ336 &gt;= Claim_for_Reimbursement_CAT!$D$34, $DZ336 &lt;= Claim_for_Reimbursement_CAT!$F$34), Claim_for_Reimbursement_CAT!$H$34, Claim_for_Reimbursement_CAT!$H$35))))))))))))</f>
        <v/>
      </c>
      <c r="EG336" s="373"/>
      <c r="EH336" s="373"/>
      <c r="EI336" s="373"/>
      <c r="EJ336" s="373"/>
      <c r="EK336" s="373"/>
      <c r="EL336" s="368"/>
      <c r="EM336" s="373"/>
      <c r="EN336" s="373"/>
      <c r="ES336" s="376" t="str">
        <f t="shared" si="160"/>
        <v/>
      </c>
      <c r="ET336" s="377" t="str">
        <f t="shared" si="168"/>
        <v xml:space="preserve">    </v>
      </c>
      <c r="EU336" s="377" t="str">
        <f t="shared" si="169"/>
        <v/>
      </c>
      <c r="EV336" s="377" t="str">
        <f t="shared" si="170"/>
        <v xml:space="preserve">331   </v>
      </c>
      <c r="EW336" s="378" t="str">
        <f>IF($H336 = "", "",
IF(OR($H336 = Lists_and_controls!$AO$9, $H336 = Lists_and_controls!$AO$11, $H336 = Lists_and_controls!$AO$14, $H336 = Lists_and_controls!$AO$16), MAX(Day_30),
IF(OR($H336 = Lists_and_controls!$AO$6, $H336 = Lists_and_controls!$AO$8, $H336 = Lists_and_controls!$AO$10, $H336 = Lists_and_controls!$AO$12, $H336 = Lists_and_controls!$AO$13, $H336 = Lists_and_controls!$AO$15, $H336 = Lists_and_controls!$AO$17), MAX(Day_31),
IF($H336 = Lists_and_controls!$AO$7, IF(INDEX(Leap_Year_YN, MATCH($G336, Year_2, 0)) = 1, MAX(Day_Feb_LY), MAX(Day_Feb) )))))</f>
        <v/>
      </c>
      <c r="EX336" s="377" t="str">
        <f t="shared" si="171"/>
        <v xml:space="preserve">  </v>
      </c>
      <c r="EY336" s="378"/>
    </row>
    <row r="337" spans="1:155" s="321" customFormat="1" ht="14" hidden="1" x14ac:dyDescent="0.3">
      <c r="A337" s="367">
        <v>332</v>
      </c>
      <c r="B337" s="368"/>
      <c r="C337" s="368"/>
      <c r="D337" s="368"/>
      <c r="E337" s="368"/>
      <c r="F337" s="368"/>
      <c r="G337" s="368"/>
      <c r="H337" s="368"/>
      <c r="I337" s="368"/>
      <c r="J337" s="369" t="str">
        <f t="shared" si="148"/>
        <v/>
      </c>
      <c r="K337" s="370" t="str">
        <f t="shared" si="149"/>
        <v/>
      </c>
      <c r="L337" s="368"/>
      <c r="M337" s="368"/>
      <c r="N337" s="368"/>
      <c r="O337" s="368"/>
      <c r="P337" s="368"/>
      <c r="Q337" s="368"/>
      <c r="R337" s="368"/>
      <c r="S337" s="371" t="str">
        <f t="shared" si="161"/>
        <v/>
      </c>
      <c r="T337" s="368"/>
      <c r="U337" s="368"/>
      <c r="V337" s="372"/>
      <c r="W337" s="372"/>
      <c r="X337" s="368"/>
      <c r="Y337" s="372"/>
      <c r="Z337" s="368"/>
      <c r="AA337" s="368"/>
      <c r="AB337" s="368"/>
      <c r="AC337" s="368"/>
      <c r="AD337" s="368"/>
      <c r="AE337" s="368"/>
      <c r="AF337" s="368"/>
      <c r="AG337" s="368"/>
      <c r="AH337" s="368"/>
      <c r="AI337" s="368"/>
      <c r="AJ337" s="368"/>
      <c r="AK337" s="373"/>
      <c r="AL337" s="368"/>
      <c r="AM337" s="373"/>
      <c r="AN337" s="373"/>
      <c r="AO337" s="373"/>
      <c r="AP337" s="373"/>
      <c r="AQ337" s="373"/>
      <c r="AR337" s="373"/>
      <c r="AS337" s="373"/>
      <c r="AT337" s="373"/>
      <c r="AU337" s="373"/>
      <c r="AV337" s="373"/>
      <c r="AW337" s="373"/>
      <c r="AX337" s="373"/>
      <c r="AY337" s="373"/>
      <c r="AZ337" s="373"/>
      <c r="BA337" s="373"/>
      <c r="BB337" s="373"/>
      <c r="BC337" s="374">
        <f t="shared" si="162"/>
        <v>0</v>
      </c>
      <c r="BD337" s="373"/>
      <c r="BE337" s="373"/>
      <c r="BF337" s="373"/>
      <c r="BG337" s="373"/>
      <c r="BH337" s="373"/>
      <c r="BI337" s="373"/>
      <c r="BJ337" s="373"/>
      <c r="BK337" s="373"/>
      <c r="BL337" s="373"/>
      <c r="BM337" s="373"/>
      <c r="BN337" s="373"/>
      <c r="BO337" s="373"/>
      <c r="BP337" s="373"/>
      <c r="BQ337" s="373"/>
      <c r="BR337" s="373"/>
      <c r="BS337" s="374">
        <f t="shared" si="150"/>
        <v>0</v>
      </c>
      <c r="BT337" s="374">
        <f t="shared" si="146"/>
        <v>0</v>
      </c>
      <c r="BU337" s="374">
        <f t="shared" si="146"/>
        <v>0</v>
      </c>
      <c r="BV337" s="374">
        <f t="shared" si="146"/>
        <v>0</v>
      </c>
      <c r="BW337" s="374">
        <f t="shared" si="146"/>
        <v>0</v>
      </c>
      <c r="BX337" s="374">
        <f t="shared" si="146"/>
        <v>0</v>
      </c>
      <c r="BY337" s="374">
        <f t="shared" si="146"/>
        <v>0</v>
      </c>
      <c r="BZ337" s="374">
        <f t="shared" si="146"/>
        <v>0</v>
      </c>
      <c r="CA337" s="374">
        <f t="shared" si="173"/>
        <v>0</v>
      </c>
      <c r="CB337" s="374">
        <f t="shared" si="173"/>
        <v>0</v>
      </c>
      <c r="CC337" s="374">
        <f t="shared" si="173"/>
        <v>0</v>
      </c>
      <c r="CD337" s="374">
        <f t="shared" si="173"/>
        <v>0</v>
      </c>
      <c r="CE337" s="374">
        <f t="shared" si="147"/>
        <v>0</v>
      </c>
      <c r="CF337" s="374">
        <f t="shared" si="147"/>
        <v>0</v>
      </c>
      <c r="CG337" s="374">
        <f t="shared" si="147"/>
        <v>0</v>
      </c>
      <c r="CH337" s="374">
        <f t="shared" si="147"/>
        <v>0</v>
      </c>
      <c r="CI337" s="374">
        <f t="shared" si="147"/>
        <v>0</v>
      </c>
      <c r="CJ337" s="368"/>
      <c r="CK337" s="368"/>
      <c r="CL337" s="373"/>
      <c r="CM337" s="375"/>
      <c r="CN337" s="371" t="s">
        <v>176</v>
      </c>
      <c r="CO337" s="373"/>
      <c r="CP337" s="373"/>
      <c r="CQ337" s="374">
        <f t="shared" si="151"/>
        <v>0</v>
      </c>
      <c r="CR337" s="373"/>
      <c r="CS337" s="373"/>
      <c r="CT337" s="374">
        <f t="shared" si="152"/>
        <v>0</v>
      </c>
      <c r="CU337" s="375"/>
      <c r="CV337" s="368"/>
      <c r="CW337" s="368"/>
      <c r="CX337" s="368"/>
      <c r="CY337" s="368"/>
      <c r="CZ337" s="368"/>
      <c r="DA337" s="368"/>
      <c r="DB337" s="368"/>
      <c r="DC337" s="368"/>
      <c r="DD337" s="368"/>
      <c r="DE337" s="368"/>
      <c r="DF337" s="368"/>
      <c r="DG337" s="375"/>
      <c r="DH337" s="371" t="s">
        <v>176</v>
      </c>
      <c r="DI337" s="373"/>
      <c r="DJ337" s="373"/>
      <c r="DK337" s="374">
        <f t="shared" si="172"/>
        <v>0</v>
      </c>
      <c r="DL337" s="373"/>
      <c r="DM337" s="373"/>
      <c r="DN337" s="374">
        <f t="shared" si="153"/>
        <v>0</v>
      </c>
      <c r="DO337" s="368"/>
      <c r="DP337" s="371" t="str">
        <f t="shared" si="163"/>
        <v/>
      </c>
      <c r="DQ337" s="374">
        <f t="shared" si="164"/>
        <v>0</v>
      </c>
      <c r="DR337" s="374">
        <f t="shared" si="154"/>
        <v>0</v>
      </c>
      <c r="DS337" s="374">
        <f t="shared" si="155"/>
        <v>0</v>
      </c>
      <c r="DT337" s="374">
        <f t="shared" si="165"/>
        <v>0</v>
      </c>
      <c r="DU337" s="374">
        <f t="shared" si="166"/>
        <v>0</v>
      </c>
      <c r="DV337" s="374">
        <f>Deduct_dependent * COUNTIFS(Part_8!$A:$A, $EV337)</f>
        <v>0</v>
      </c>
      <c r="DW337" s="374">
        <f t="shared" si="156"/>
        <v>0</v>
      </c>
      <c r="DX337" s="374">
        <f t="shared" si="157"/>
        <v>0</v>
      </c>
      <c r="DY337" s="374">
        <f t="shared" si="158"/>
        <v>0</v>
      </c>
      <c r="DZ337" s="374">
        <f t="shared" si="159"/>
        <v>0</v>
      </c>
      <c r="EA337" s="373"/>
      <c r="EB337" s="373"/>
      <c r="EC337" s="373"/>
      <c r="ED337" s="374" t="str">
        <f t="shared" si="167"/>
        <v/>
      </c>
      <c r="EE337" s="374"/>
      <c r="EF337" s="374" t="str">
        <f>IF(AND($AN337 = "", $AO337 = "", $AP337 = "", $AQ337 = "", $AR337 = "", $AS337 = "", $AT337 = "", $AU337 = "", $AV337 = "", $AW337 = "", $AX337 = "", $AY337 = "", $AZ337 = "", $BA337 = "", $BB337 = "",
$BD337= "", $BE337 = "", $BF337 = "", $BG337 = "", $BH337 = "", $BI337 = "", $BJ337 = "", $BK337 = "", $BL337 = "", $BM337 = "", $BN337 = "", $BO337 = "", $BP337 = "", $BQ337 = "", $BR337 = ""), "",
IF($DZ337 &lt;= Claim_for_Reimbursement_CAT!$F$24, Claim_for_Reimbursement_CAT!$H$24,
IF(AND($DZ337 &gt;= Claim_for_Reimbursement_CAT!$D$25, $DZ337 &lt;= Claim_for_Reimbursement_CAT!$F$25), Claim_for_Reimbursement_CAT!$H$25,
IF(AND($DZ337 &gt;= Claim_for_Reimbursement_CAT!$D$26, $DZ337 &lt;= Claim_for_Reimbursement_CAT!$F$26), Claim_for_Reimbursement_CAT!$H$26,
IF(AND($DZ337 &gt;= Claim_for_Reimbursement_CAT!$D$27, $DZ337 &lt;= Claim_for_Reimbursement_CAT!$F$27), Claim_for_Reimbursement_CAT!$H$27,
IF(AND($DZ337 &gt;= Claim_for_Reimbursement_CAT!$D$28, $DZ337 &lt;= Claim_for_Reimbursement_CAT!$F$28), Claim_for_Reimbursement_CAT!$H$28,
IF(AND($DZ337 &gt;= Claim_for_Reimbursement_CAT!$D$29, $DZ337 &lt;= Claim_for_Reimbursement_CAT!$F$29), Claim_for_Reimbursement_CAT!$H$29,
IF(AND($DZ337 &gt;= Claim_for_Reimbursement_CAT!$D$30, $DZ337 &lt;= Claim_for_Reimbursement_CAT!$F$30), Claim_for_Reimbursement_CAT!$H$30,
IF(AND($DZ337 &gt;= Claim_for_Reimbursement_CAT!$D$31, $DZ337 &lt;= Claim_for_Reimbursement_CAT!$F$31), Claim_for_Reimbursement_CAT!$H$31,
IF(AND($DZ337 &gt;= Claim_for_Reimbursement_CAT!$D$32, $DZ337 &lt;= Claim_for_Reimbursement_CAT!$F$32), Claim_for_Reimbursement_CAT!$H$32,
IF(AND($DZ337 &gt;= Claim_for_Reimbursement_CAT!$D$33, $DZ337 &lt;= Claim_for_Reimbursement_CAT!$F$33), Claim_for_Reimbursement_CAT!$H$33,
IF(AND($DZ337 &gt;= Claim_for_Reimbursement_CAT!$D$34, $DZ337 &lt;= Claim_for_Reimbursement_CAT!$F$34), Claim_for_Reimbursement_CAT!$H$34, Claim_for_Reimbursement_CAT!$H$35))))))))))))</f>
        <v/>
      </c>
      <c r="EG337" s="373"/>
      <c r="EH337" s="373"/>
      <c r="EI337" s="373"/>
      <c r="EJ337" s="373"/>
      <c r="EK337" s="373"/>
      <c r="EL337" s="368"/>
      <c r="EM337" s="373"/>
      <c r="EN337" s="373"/>
      <c r="ES337" s="376" t="str">
        <f t="shared" si="160"/>
        <v/>
      </c>
      <c r="ET337" s="377" t="str">
        <f t="shared" si="168"/>
        <v xml:space="preserve">    </v>
      </c>
      <c r="EU337" s="377" t="str">
        <f t="shared" si="169"/>
        <v/>
      </c>
      <c r="EV337" s="377" t="str">
        <f t="shared" si="170"/>
        <v xml:space="preserve">332   </v>
      </c>
      <c r="EW337" s="378" t="str">
        <f>IF($H337 = "", "",
IF(OR($H337 = Lists_and_controls!$AO$9, $H337 = Lists_and_controls!$AO$11, $H337 = Lists_and_controls!$AO$14, $H337 = Lists_and_controls!$AO$16), MAX(Day_30),
IF(OR($H337 = Lists_and_controls!$AO$6, $H337 = Lists_and_controls!$AO$8, $H337 = Lists_and_controls!$AO$10, $H337 = Lists_and_controls!$AO$12, $H337 = Lists_and_controls!$AO$13, $H337 = Lists_and_controls!$AO$15, $H337 = Lists_and_controls!$AO$17), MAX(Day_31),
IF($H337 = Lists_and_controls!$AO$7, IF(INDEX(Leap_Year_YN, MATCH($G337, Year_2, 0)) = 1, MAX(Day_Feb_LY), MAX(Day_Feb) )))))</f>
        <v/>
      </c>
      <c r="EX337" s="377" t="str">
        <f t="shared" si="171"/>
        <v xml:space="preserve">  </v>
      </c>
      <c r="EY337" s="378"/>
    </row>
    <row r="338" spans="1:155" s="321" customFormat="1" ht="14" hidden="1" x14ac:dyDescent="0.3">
      <c r="A338" s="367">
        <v>333</v>
      </c>
      <c r="B338" s="368"/>
      <c r="C338" s="368"/>
      <c r="D338" s="368"/>
      <c r="E338" s="368"/>
      <c r="F338" s="368"/>
      <c r="G338" s="368"/>
      <c r="H338" s="368"/>
      <c r="I338" s="368"/>
      <c r="J338" s="369" t="str">
        <f t="shared" si="148"/>
        <v/>
      </c>
      <c r="K338" s="370" t="str">
        <f t="shared" si="149"/>
        <v/>
      </c>
      <c r="L338" s="368"/>
      <c r="M338" s="368"/>
      <c r="N338" s="368"/>
      <c r="O338" s="368"/>
      <c r="P338" s="368"/>
      <c r="Q338" s="368"/>
      <c r="R338" s="368"/>
      <c r="S338" s="371" t="str">
        <f t="shared" si="161"/>
        <v/>
      </c>
      <c r="T338" s="368"/>
      <c r="U338" s="368"/>
      <c r="V338" s="372"/>
      <c r="W338" s="372"/>
      <c r="X338" s="368"/>
      <c r="Y338" s="372"/>
      <c r="Z338" s="368"/>
      <c r="AA338" s="368"/>
      <c r="AB338" s="368"/>
      <c r="AC338" s="368"/>
      <c r="AD338" s="368"/>
      <c r="AE338" s="368"/>
      <c r="AF338" s="368"/>
      <c r="AG338" s="368"/>
      <c r="AH338" s="368"/>
      <c r="AI338" s="368"/>
      <c r="AJ338" s="368"/>
      <c r="AK338" s="373"/>
      <c r="AL338" s="368"/>
      <c r="AM338" s="373"/>
      <c r="AN338" s="373"/>
      <c r="AO338" s="373"/>
      <c r="AP338" s="373"/>
      <c r="AQ338" s="373"/>
      <c r="AR338" s="373"/>
      <c r="AS338" s="373"/>
      <c r="AT338" s="373"/>
      <c r="AU338" s="373"/>
      <c r="AV338" s="373"/>
      <c r="AW338" s="373"/>
      <c r="AX338" s="373"/>
      <c r="AY338" s="373"/>
      <c r="AZ338" s="373"/>
      <c r="BA338" s="373"/>
      <c r="BB338" s="373"/>
      <c r="BC338" s="374">
        <f t="shared" si="162"/>
        <v>0</v>
      </c>
      <c r="BD338" s="373"/>
      <c r="BE338" s="373"/>
      <c r="BF338" s="373"/>
      <c r="BG338" s="373"/>
      <c r="BH338" s="373"/>
      <c r="BI338" s="373"/>
      <c r="BJ338" s="373"/>
      <c r="BK338" s="373"/>
      <c r="BL338" s="373"/>
      <c r="BM338" s="373"/>
      <c r="BN338" s="373"/>
      <c r="BO338" s="373"/>
      <c r="BP338" s="373"/>
      <c r="BQ338" s="373"/>
      <c r="BR338" s="373"/>
      <c r="BS338" s="374">
        <f t="shared" si="150"/>
        <v>0</v>
      </c>
      <c r="BT338" s="374">
        <f t="shared" si="146"/>
        <v>0</v>
      </c>
      <c r="BU338" s="374">
        <f t="shared" si="146"/>
        <v>0</v>
      </c>
      <c r="BV338" s="374">
        <f t="shared" si="146"/>
        <v>0</v>
      </c>
      <c r="BW338" s="374">
        <f t="shared" si="146"/>
        <v>0</v>
      </c>
      <c r="BX338" s="374">
        <f t="shared" si="146"/>
        <v>0</v>
      </c>
      <c r="BY338" s="374">
        <f t="shared" si="146"/>
        <v>0</v>
      </c>
      <c r="BZ338" s="374">
        <f t="shared" si="146"/>
        <v>0</v>
      </c>
      <c r="CA338" s="374">
        <f t="shared" si="173"/>
        <v>0</v>
      </c>
      <c r="CB338" s="374">
        <f t="shared" si="173"/>
        <v>0</v>
      </c>
      <c r="CC338" s="374">
        <f t="shared" si="173"/>
        <v>0</v>
      </c>
      <c r="CD338" s="374">
        <f t="shared" si="173"/>
        <v>0</v>
      </c>
      <c r="CE338" s="374">
        <f t="shared" si="147"/>
        <v>0</v>
      </c>
      <c r="CF338" s="374">
        <f t="shared" si="147"/>
        <v>0</v>
      </c>
      <c r="CG338" s="374">
        <f t="shared" si="147"/>
        <v>0</v>
      </c>
      <c r="CH338" s="374">
        <f t="shared" si="147"/>
        <v>0</v>
      </c>
      <c r="CI338" s="374">
        <f t="shared" si="147"/>
        <v>0</v>
      </c>
      <c r="CJ338" s="368"/>
      <c r="CK338" s="368"/>
      <c r="CL338" s="373"/>
      <c r="CM338" s="375"/>
      <c r="CN338" s="371" t="s">
        <v>176</v>
      </c>
      <c r="CO338" s="373"/>
      <c r="CP338" s="373"/>
      <c r="CQ338" s="374">
        <f t="shared" si="151"/>
        <v>0</v>
      </c>
      <c r="CR338" s="373"/>
      <c r="CS338" s="373"/>
      <c r="CT338" s="374">
        <f t="shared" si="152"/>
        <v>0</v>
      </c>
      <c r="CU338" s="375"/>
      <c r="CV338" s="368"/>
      <c r="CW338" s="368"/>
      <c r="CX338" s="368"/>
      <c r="CY338" s="368"/>
      <c r="CZ338" s="368"/>
      <c r="DA338" s="368"/>
      <c r="DB338" s="368"/>
      <c r="DC338" s="368"/>
      <c r="DD338" s="368"/>
      <c r="DE338" s="368"/>
      <c r="DF338" s="368"/>
      <c r="DG338" s="375"/>
      <c r="DH338" s="371" t="s">
        <v>176</v>
      </c>
      <c r="DI338" s="373"/>
      <c r="DJ338" s="373"/>
      <c r="DK338" s="374">
        <f t="shared" si="172"/>
        <v>0</v>
      </c>
      <c r="DL338" s="373"/>
      <c r="DM338" s="373"/>
      <c r="DN338" s="374">
        <f t="shared" si="153"/>
        <v>0</v>
      </c>
      <c r="DO338" s="368"/>
      <c r="DP338" s="371" t="str">
        <f t="shared" si="163"/>
        <v/>
      </c>
      <c r="DQ338" s="374">
        <f t="shared" si="164"/>
        <v>0</v>
      </c>
      <c r="DR338" s="374">
        <f t="shared" si="154"/>
        <v>0</v>
      </c>
      <c r="DS338" s="374">
        <f t="shared" si="155"/>
        <v>0</v>
      </c>
      <c r="DT338" s="374">
        <f t="shared" si="165"/>
        <v>0</v>
      </c>
      <c r="DU338" s="374">
        <f t="shared" si="166"/>
        <v>0</v>
      </c>
      <c r="DV338" s="374">
        <f>Deduct_dependent * COUNTIFS(Part_8!$A:$A, $EV338)</f>
        <v>0</v>
      </c>
      <c r="DW338" s="374">
        <f t="shared" si="156"/>
        <v>0</v>
      </c>
      <c r="DX338" s="374">
        <f t="shared" si="157"/>
        <v>0</v>
      </c>
      <c r="DY338" s="374">
        <f t="shared" si="158"/>
        <v>0</v>
      </c>
      <c r="DZ338" s="374">
        <f t="shared" si="159"/>
        <v>0</v>
      </c>
      <c r="EA338" s="373"/>
      <c r="EB338" s="373"/>
      <c r="EC338" s="373"/>
      <c r="ED338" s="374" t="str">
        <f t="shared" si="167"/>
        <v/>
      </c>
      <c r="EE338" s="374"/>
      <c r="EF338" s="374" t="str">
        <f>IF(AND($AN338 = "", $AO338 = "", $AP338 = "", $AQ338 = "", $AR338 = "", $AS338 = "", $AT338 = "", $AU338 = "", $AV338 = "", $AW338 = "", $AX338 = "", $AY338 = "", $AZ338 = "", $BA338 = "", $BB338 = "",
$BD338= "", $BE338 = "", $BF338 = "", $BG338 = "", $BH338 = "", $BI338 = "", $BJ338 = "", $BK338 = "", $BL338 = "", $BM338 = "", $BN338 = "", $BO338 = "", $BP338 = "", $BQ338 = "", $BR338 = ""), "",
IF($DZ338 &lt;= Claim_for_Reimbursement_CAT!$F$24, Claim_for_Reimbursement_CAT!$H$24,
IF(AND($DZ338 &gt;= Claim_for_Reimbursement_CAT!$D$25, $DZ338 &lt;= Claim_for_Reimbursement_CAT!$F$25), Claim_for_Reimbursement_CAT!$H$25,
IF(AND($DZ338 &gt;= Claim_for_Reimbursement_CAT!$D$26, $DZ338 &lt;= Claim_for_Reimbursement_CAT!$F$26), Claim_for_Reimbursement_CAT!$H$26,
IF(AND($DZ338 &gt;= Claim_for_Reimbursement_CAT!$D$27, $DZ338 &lt;= Claim_for_Reimbursement_CAT!$F$27), Claim_for_Reimbursement_CAT!$H$27,
IF(AND($DZ338 &gt;= Claim_for_Reimbursement_CAT!$D$28, $DZ338 &lt;= Claim_for_Reimbursement_CAT!$F$28), Claim_for_Reimbursement_CAT!$H$28,
IF(AND($DZ338 &gt;= Claim_for_Reimbursement_CAT!$D$29, $DZ338 &lt;= Claim_for_Reimbursement_CAT!$F$29), Claim_for_Reimbursement_CAT!$H$29,
IF(AND($DZ338 &gt;= Claim_for_Reimbursement_CAT!$D$30, $DZ338 &lt;= Claim_for_Reimbursement_CAT!$F$30), Claim_for_Reimbursement_CAT!$H$30,
IF(AND($DZ338 &gt;= Claim_for_Reimbursement_CAT!$D$31, $DZ338 &lt;= Claim_for_Reimbursement_CAT!$F$31), Claim_for_Reimbursement_CAT!$H$31,
IF(AND($DZ338 &gt;= Claim_for_Reimbursement_CAT!$D$32, $DZ338 &lt;= Claim_for_Reimbursement_CAT!$F$32), Claim_for_Reimbursement_CAT!$H$32,
IF(AND($DZ338 &gt;= Claim_for_Reimbursement_CAT!$D$33, $DZ338 &lt;= Claim_for_Reimbursement_CAT!$F$33), Claim_for_Reimbursement_CAT!$H$33,
IF(AND($DZ338 &gt;= Claim_for_Reimbursement_CAT!$D$34, $DZ338 &lt;= Claim_for_Reimbursement_CAT!$F$34), Claim_for_Reimbursement_CAT!$H$34, Claim_for_Reimbursement_CAT!$H$35))))))))))))</f>
        <v/>
      </c>
      <c r="EG338" s="373"/>
      <c r="EH338" s="373"/>
      <c r="EI338" s="373"/>
      <c r="EJ338" s="373"/>
      <c r="EK338" s="373"/>
      <c r="EL338" s="368"/>
      <c r="EM338" s="373"/>
      <c r="EN338" s="373"/>
      <c r="ES338" s="376" t="str">
        <f t="shared" si="160"/>
        <v/>
      </c>
      <c r="ET338" s="377" t="str">
        <f t="shared" si="168"/>
        <v xml:space="preserve">    </v>
      </c>
      <c r="EU338" s="377" t="str">
        <f t="shared" si="169"/>
        <v/>
      </c>
      <c r="EV338" s="377" t="str">
        <f t="shared" si="170"/>
        <v xml:space="preserve">333   </v>
      </c>
      <c r="EW338" s="378" t="str">
        <f>IF($H338 = "", "",
IF(OR($H338 = Lists_and_controls!$AO$9, $H338 = Lists_and_controls!$AO$11, $H338 = Lists_and_controls!$AO$14, $H338 = Lists_and_controls!$AO$16), MAX(Day_30),
IF(OR($H338 = Lists_and_controls!$AO$6, $H338 = Lists_and_controls!$AO$8, $H338 = Lists_and_controls!$AO$10, $H338 = Lists_and_controls!$AO$12, $H338 = Lists_and_controls!$AO$13, $H338 = Lists_and_controls!$AO$15, $H338 = Lists_and_controls!$AO$17), MAX(Day_31),
IF($H338 = Lists_and_controls!$AO$7, IF(INDEX(Leap_Year_YN, MATCH($G338, Year_2, 0)) = 1, MAX(Day_Feb_LY), MAX(Day_Feb) )))))</f>
        <v/>
      </c>
      <c r="EX338" s="377" t="str">
        <f t="shared" si="171"/>
        <v xml:space="preserve">  </v>
      </c>
      <c r="EY338" s="378"/>
    </row>
    <row r="339" spans="1:155" s="321" customFormat="1" ht="14" hidden="1" x14ac:dyDescent="0.3">
      <c r="A339" s="367">
        <v>334</v>
      </c>
      <c r="B339" s="368"/>
      <c r="C339" s="368"/>
      <c r="D339" s="368"/>
      <c r="E339" s="368"/>
      <c r="F339" s="368"/>
      <c r="G339" s="368"/>
      <c r="H339" s="368"/>
      <c r="I339" s="368"/>
      <c r="J339" s="369" t="str">
        <f t="shared" si="148"/>
        <v/>
      </c>
      <c r="K339" s="370" t="str">
        <f t="shared" si="149"/>
        <v/>
      </c>
      <c r="L339" s="368"/>
      <c r="M339" s="368"/>
      <c r="N339" s="368"/>
      <c r="O339" s="368"/>
      <c r="P339" s="368"/>
      <c r="Q339" s="368"/>
      <c r="R339" s="368"/>
      <c r="S339" s="371" t="str">
        <f t="shared" si="161"/>
        <v/>
      </c>
      <c r="T339" s="368"/>
      <c r="U339" s="368"/>
      <c r="V339" s="372"/>
      <c r="W339" s="372"/>
      <c r="X339" s="368"/>
      <c r="Y339" s="372"/>
      <c r="Z339" s="368"/>
      <c r="AA339" s="368"/>
      <c r="AB339" s="368"/>
      <c r="AC339" s="368"/>
      <c r="AD339" s="368"/>
      <c r="AE339" s="368"/>
      <c r="AF339" s="368"/>
      <c r="AG339" s="368"/>
      <c r="AH339" s="368"/>
      <c r="AI339" s="368"/>
      <c r="AJ339" s="368"/>
      <c r="AK339" s="373"/>
      <c r="AL339" s="368"/>
      <c r="AM339" s="373"/>
      <c r="AN339" s="373"/>
      <c r="AO339" s="373"/>
      <c r="AP339" s="373"/>
      <c r="AQ339" s="373"/>
      <c r="AR339" s="373"/>
      <c r="AS339" s="373"/>
      <c r="AT339" s="373"/>
      <c r="AU339" s="373"/>
      <c r="AV339" s="373"/>
      <c r="AW339" s="373"/>
      <c r="AX339" s="373"/>
      <c r="AY339" s="373"/>
      <c r="AZ339" s="373"/>
      <c r="BA339" s="373"/>
      <c r="BB339" s="373"/>
      <c r="BC339" s="374">
        <f t="shared" si="162"/>
        <v>0</v>
      </c>
      <c r="BD339" s="373"/>
      <c r="BE339" s="373"/>
      <c r="BF339" s="373"/>
      <c r="BG339" s="373"/>
      <c r="BH339" s="373"/>
      <c r="BI339" s="373"/>
      <c r="BJ339" s="373"/>
      <c r="BK339" s="373"/>
      <c r="BL339" s="373"/>
      <c r="BM339" s="373"/>
      <c r="BN339" s="373"/>
      <c r="BO339" s="373"/>
      <c r="BP339" s="373"/>
      <c r="BQ339" s="373"/>
      <c r="BR339" s="373"/>
      <c r="BS339" s="374">
        <f t="shared" si="150"/>
        <v>0</v>
      </c>
      <c r="BT339" s="374">
        <f t="shared" si="146"/>
        <v>0</v>
      </c>
      <c r="BU339" s="374">
        <f t="shared" si="146"/>
        <v>0</v>
      </c>
      <c r="BV339" s="374">
        <f t="shared" si="146"/>
        <v>0</v>
      </c>
      <c r="BW339" s="374">
        <f t="shared" si="146"/>
        <v>0</v>
      </c>
      <c r="BX339" s="374">
        <f t="shared" si="146"/>
        <v>0</v>
      </c>
      <c r="BY339" s="374">
        <f t="shared" si="146"/>
        <v>0</v>
      </c>
      <c r="BZ339" s="374">
        <f t="shared" si="146"/>
        <v>0</v>
      </c>
      <c r="CA339" s="374">
        <f t="shared" si="173"/>
        <v>0</v>
      </c>
      <c r="CB339" s="374">
        <f t="shared" si="173"/>
        <v>0</v>
      </c>
      <c r="CC339" s="374">
        <f t="shared" si="173"/>
        <v>0</v>
      </c>
      <c r="CD339" s="374">
        <f t="shared" si="173"/>
        <v>0</v>
      </c>
      <c r="CE339" s="374">
        <f t="shared" si="147"/>
        <v>0</v>
      </c>
      <c r="CF339" s="374">
        <f t="shared" si="147"/>
        <v>0</v>
      </c>
      <c r="CG339" s="374">
        <f t="shared" si="147"/>
        <v>0</v>
      </c>
      <c r="CH339" s="374">
        <f t="shared" si="147"/>
        <v>0</v>
      </c>
      <c r="CI339" s="374">
        <f t="shared" si="147"/>
        <v>0</v>
      </c>
      <c r="CJ339" s="368"/>
      <c r="CK339" s="368"/>
      <c r="CL339" s="373"/>
      <c r="CM339" s="375"/>
      <c r="CN339" s="371" t="s">
        <v>176</v>
      </c>
      <c r="CO339" s="373"/>
      <c r="CP339" s="373"/>
      <c r="CQ339" s="374">
        <f t="shared" si="151"/>
        <v>0</v>
      </c>
      <c r="CR339" s="373"/>
      <c r="CS339" s="373"/>
      <c r="CT339" s="374">
        <f t="shared" si="152"/>
        <v>0</v>
      </c>
      <c r="CU339" s="375"/>
      <c r="CV339" s="368"/>
      <c r="CW339" s="368"/>
      <c r="CX339" s="368"/>
      <c r="CY339" s="368"/>
      <c r="CZ339" s="368"/>
      <c r="DA339" s="368"/>
      <c r="DB339" s="368"/>
      <c r="DC339" s="368"/>
      <c r="DD339" s="368"/>
      <c r="DE339" s="368"/>
      <c r="DF339" s="368"/>
      <c r="DG339" s="375"/>
      <c r="DH339" s="371" t="s">
        <v>176</v>
      </c>
      <c r="DI339" s="373"/>
      <c r="DJ339" s="373"/>
      <c r="DK339" s="374">
        <f t="shared" si="172"/>
        <v>0</v>
      </c>
      <c r="DL339" s="373"/>
      <c r="DM339" s="373"/>
      <c r="DN339" s="374">
        <f t="shared" si="153"/>
        <v>0</v>
      </c>
      <c r="DO339" s="368"/>
      <c r="DP339" s="371" t="str">
        <f t="shared" si="163"/>
        <v/>
      </c>
      <c r="DQ339" s="374">
        <f t="shared" si="164"/>
        <v>0</v>
      </c>
      <c r="DR339" s="374">
        <f t="shared" si="154"/>
        <v>0</v>
      </c>
      <c r="DS339" s="374">
        <f t="shared" si="155"/>
        <v>0</v>
      </c>
      <c r="DT339" s="374">
        <f t="shared" si="165"/>
        <v>0</v>
      </c>
      <c r="DU339" s="374">
        <f t="shared" si="166"/>
        <v>0</v>
      </c>
      <c r="DV339" s="374">
        <f>Deduct_dependent * COUNTIFS(Part_8!$A:$A, $EV339)</f>
        <v>0</v>
      </c>
      <c r="DW339" s="374">
        <f t="shared" si="156"/>
        <v>0</v>
      </c>
      <c r="DX339" s="374">
        <f t="shared" si="157"/>
        <v>0</v>
      </c>
      <c r="DY339" s="374">
        <f t="shared" si="158"/>
        <v>0</v>
      </c>
      <c r="DZ339" s="374">
        <f t="shared" si="159"/>
        <v>0</v>
      </c>
      <c r="EA339" s="373"/>
      <c r="EB339" s="373"/>
      <c r="EC339" s="373"/>
      <c r="ED339" s="374" t="str">
        <f t="shared" si="167"/>
        <v/>
      </c>
      <c r="EE339" s="374"/>
      <c r="EF339" s="374" t="str">
        <f>IF(AND($AN339 = "", $AO339 = "", $AP339 = "", $AQ339 = "", $AR339 = "", $AS339 = "", $AT339 = "", $AU339 = "", $AV339 = "", $AW339 = "", $AX339 = "", $AY339 = "", $AZ339 = "", $BA339 = "", $BB339 = "",
$BD339= "", $BE339 = "", $BF339 = "", $BG339 = "", $BH339 = "", $BI339 = "", $BJ339 = "", $BK339 = "", $BL339 = "", $BM339 = "", $BN339 = "", $BO339 = "", $BP339 = "", $BQ339 = "", $BR339 = ""), "",
IF($DZ339 &lt;= Claim_for_Reimbursement_CAT!$F$24, Claim_for_Reimbursement_CAT!$H$24,
IF(AND($DZ339 &gt;= Claim_for_Reimbursement_CAT!$D$25, $DZ339 &lt;= Claim_for_Reimbursement_CAT!$F$25), Claim_for_Reimbursement_CAT!$H$25,
IF(AND($DZ339 &gt;= Claim_for_Reimbursement_CAT!$D$26, $DZ339 &lt;= Claim_for_Reimbursement_CAT!$F$26), Claim_for_Reimbursement_CAT!$H$26,
IF(AND($DZ339 &gt;= Claim_for_Reimbursement_CAT!$D$27, $DZ339 &lt;= Claim_for_Reimbursement_CAT!$F$27), Claim_for_Reimbursement_CAT!$H$27,
IF(AND($DZ339 &gt;= Claim_for_Reimbursement_CAT!$D$28, $DZ339 &lt;= Claim_for_Reimbursement_CAT!$F$28), Claim_for_Reimbursement_CAT!$H$28,
IF(AND($DZ339 &gt;= Claim_for_Reimbursement_CAT!$D$29, $DZ339 &lt;= Claim_for_Reimbursement_CAT!$F$29), Claim_for_Reimbursement_CAT!$H$29,
IF(AND($DZ339 &gt;= Claim_for_Reimbursement_CAT!$D$30, $DZ339 &lt;= Claim_for_Reimbursement_CAT!$F$30), Claim_for_Reimbursement_CAT!$H$30,
IF(AND($DZ339 &gt;= Claim_for_Reimbursement_CAT!$D$31, $DZ339 &lt;= Claim_for_Reimbursement_CAT!$F$31), Claim_for_Reimbursement_CAT!$H$31,
IF(AND($DZ339 &gt;= Claim_for_Reimbursement_CAT!$D$32, $DZ339 &lt;= Claim_for_Reimbursement_CAT!$F$32), Claim_for_Reimbursement_CAT!$H$32,
IF(AND($DZ339 &gt;= Claim_for_Reimbursement_CAT!$D$33, $DZ339 &lt;= Claim_for_Reimbursement_CAT!$F$33), Claim_for_Reimbursement_CAT!$H$33,
IF(AND($DZ339 &gt;= Claim_for_Reimbursement_CAT!$D$34, $DZ339 &lt;= Claim_for_Reimbursement_CAT!$F$34), Claim_for_Reimbursement_CAT!$H$34, Claim_for_Reimbursement_CAT!$H$35))))))))))))</f>
        <v/>
      </c>
      <c r="EG339" s="373"/>
      <c r="EH339" s="373"/>
      <c r="EI339" s="373"/>
      <c r="EJ339" s="373"/>
      <c r="EK339" s="373"/>
      <c r="EL339" s="368"/>
      <c r="EM339" s="373"/>
      <c r="EN339" s="373"/>
      <c r="ES339" s="376" t="str">
        <f t="shared" si="160"/>
        <v/>
      </c>
      <c r="ET339" s="377" t="str">
        <f t="shared" si="168"/>
        <v xml:space="preserve">    </v>
      </c>
      <c r="EU339" s="377" t="str">
        <f t="shared" si="169"/>
        <v/>
      </c>
      <c r="EV339" s="377" t="str">
        <f t="shared" si="170"/>
        <v xml:space="preserve">334   </v>
      </c>
      <c r="EW339" s="378" t="str">
        <f>IF($H339 = "", "",
IF(OR($H339 = Lists_and_controls!$AO$9, $H339 = Lists_and_controls!$AO$11, $H339 = Lists_and_controls!$AO$14, $H339 = Lists_and_controls!$AO$16), MAX(Day_30),
IF(OR($H339 = Lists_and_controls!$AO$6, $H339 = Lists_and_controls!$AO$8, $H339 = Lists_and_controls!$AO$10, $H339 = Lists_and_controls!$AO$12, $H339 = Lists_and_controls!$AO$13, $H339 = Lists_and_controls!$AO$15, $H339 = Lists_and_controls!$AO$17), MAX(Day_31),
IF($H339 = Lists_and_controls!$AO$7, IF(INDEX(Leap_Year_YN, MATCH($G339, Year_2, 0)) = 1, MAX(Day_Feb_LY), MAX(Day_Feb) )))))</f>
        <v/>
      </c>
      <c r="EX339" s="377" t="str">
        <f t="shared" si="171"/>
        <v xml:space="preserve">  </v>
      </c>
      <c r="EY339" s="378"/>
    </row>
    <row r="340" spans="1:155" s="321" customFormat="1" ht="14" hidden="1" x14ac:dyDescent="0.3">
      <c r="A340" s="367">
        <v>335</v>
      </c>
      <c r="B340" s="368"/>
      <c r="C340" s="368"/>
      <c r="D340" s="368"/>
      <c r="E340" s="368"/>
      <c r="F340" s="368"/>
      <c r="G340" s="368"/>
      <c r="H340" s="368"/>
      <c r="I340" s="368"/>
      <c r="J340" s="369" t="str">
        <f t="shared" si="148"/>
        <v/>
      </c>
      <c r="K340" s="370" t="str">
        <f t="shared" si="149"/>
        <v/>
      </c>
      <c r="L340" s="368"/>
      <c r="M340" s="368"/>
      <c r="N340" s="368"/>
      <c r="O340" s="368"/>
      <c r="P340" s="368"/>
      <c r="Q340" s="368"/>
      <c r="R340" s="368"/>
      <c r="S340" s="371" t="str">
        <f t="shared" si="161"/>
        <v/>
      </c>
      <c r="T340" s="368"/>
      <c r="U340" s="368"/>
      <c r="V340" s="372"/>
      <c r="W340" s="372"/>
      <c r="X340" s="368"/>
      <c r="Y340" s="372"/>
      <c r="Z340" s="368"/>
      <c r="AA340" s="368"/>
      <c r="AB340" s="368"/>
      <c r="AC340" s="368"/>
      <c r="AD340" s="368"/>
      <c r="AE340" s="368"/>
      <c r="AF340" s="368"/>
      <c r="AG340" s="368"/>
      <c r="AH340" s="368"/>
      <c r="AI340" s="368"/>
      <c r="AJ340" s="368"/>
      <c r="AK340" s="373"/>
      <c r="AL340" s="368"/>
      <c r="AM340" s="373"/>
      <c r="AN340" s="373"/>
      <c r="AO340" s="373"/>
      <c r="AP340" s="373"/>
      <c r="AQ340" s="373"/>
      <c r="AR340" s="373"/>
      <c r="AS340" s="373"/>
      <c r="AT340" s="373"/>
      <c r="AU340" s="373"/>
      <c r="AV340" s="373"/>
      <c r="AW340" s="373"/>
      <c r="AX340" s="373"/>
      <c r="AY340" s="373"/>
      <c r="AZ340" s="373"/>
      <c r="BA340" s="373"/>
      <c r="BB340" s="373"/>
      <c r="BC340" s="374">
        <f t="shared" si="162"/>
        <v>0</v>
      </c>
      <c r="BD340" s="373"/>
      <c r="BE340" s="373"/>
      <c r="BF340" s="373"/>
      <c r="BG340" s="373"/>
      <c r="BH340" s="373"/>
      <c r="BI340" s="373"/>
      <c r="BJ340" s="373"/>
      <c r="BK340" s="373"/>
      <c r="BL340" s="373"/>
      <c r="BM340" s="373"/>
      <c r="BN340" s="373"/>
      <c r="BO340" s="373"/>
      <c r="BP340" s="373"/>
      <c r="BQ340" s="373"/>
      <c r="BR340" s="373"/>
      <c r="BS340" s="374">
        <f t="shared" si="150"/>
        <v>0</v>
      </c>
      <c r="BT340" s="374">
        <f t="shared" si="146"/>
        <v>0</v>
      </c>
      <c r="BU340" s="374">
        <f t="shared" si="146"/>
        <v>0</v>
      </c>
      <c r="BV340" s="374">
        <f t="shared" si="146"/>
        <v>0</v>
      </c>
      <c r="BW340" s="374">
        <f t="shared" si="146"/>
        <v>0</v>
      </c>
      <c r="BX340" s="374">
        <f t="shared" si="146"/>
        <v>0</v>
      </c>
      <c r="BY340" s="374">
        <f t="shared" si="146"/>
        <v>0</v>
      </c>
      <c r="BZ340" s="374">
        <f t="shared" si="146"/>
        <v>0</v>
      </c>
      <c r="CA340" s="374">
        <f t="shared" si="173"/>
        <v>0</v>
      </c>
      <c r="CB340" s="374">
        <f t="shared" si="173"/>
        <v>0</v>
      </c>
      <c r="CC340" s="374">
        <f t="shared" si="173"/>
        <v>0</v>
      </c>
      <c r="CD340" s="374">
        <f t="shared" si="173"/>
        <v>0</v>
      </c>
      <c r="CE340" s="374">
        <f t="shared" si="147"/>
        <v>0</v>
      </c>
      <c r="CF340" s="374">
        <f t="shared" si="147"/>
        <v>0</v>
      </c>
      <c r="CG340" s="374">
        <f t="shared" si="147"/>
        <v>0</v>
      </c>
      <c r="CH340" s="374">
        <f t="shared" si="147"/>
        <v>0</v>
      </c>
      <c r="CI340" s="374">
        <f t="shared" si="147"/>
        <v>0</v>
      </c>
      <c r="CJ340" s="368"/>
      <c r="CK340" s="368"/>
      <c r="CL340" s="373"/>
      <c r="CM340" s="375"/>
      <c r="CN340" s="371" t="s">
        <v>176</v>
      </c>
      <c r="CO340" s="373"/>
      <c r="CP340" s="373"/>
      <c r="CQ340" s="374">
        <f t="shared" si="151"/>
        <v>0</v>
      </c>
      <c r="CR340" s="373"/>
      <c r="CS340" s="373"/>
      <c r="CT340" s="374">
        <f t="shared" si="152"/>
        <v>0</v>
      </c>
      <c r="CU340" s="375"/>
      <c r="CV340" s="368"/>
      <c r="CW340" s="368"/>
      <c r="CX340" s="368"/>
      <c r="CY340" s="368"/>
      <c r="CZ340" s="368"/>
      <c r="DA340" s="368"/>
      <c r="DB340" s="368"/>
      <c r="DC340" s="368"/>
      <c r="DD340" s="368"/>
      <c r="DE340" s="368"/>
      <c r="DF340" s="368"/>
      <c r="DG340" s="375"/>
      <c r="DH340" s="371" t="s">
        <v>176</v>
      </c>
      <c r="DI340" s="373"/>
      <c r="DJ340" s="373"/>
      <c r="DK340" s="374">
        <f t="shared" si="172"/>
        <v>0</v>
      </c>
      <c r="DL340" s="373"/>
      <c r="DM340" s="373"/>
      <c r="DN340" s="374">
        <f t="shared" si="153"/>
        <v>0</v>
      </c>
      <c r="DO340" s="368"/>
      <c r="DP340" s="371" t="str">
        <f t="shared" si="163"/>
        <v/>
      </c>
      <c r="DQ340" s="374">
        <f t="shared" si="164"/>
        <v>0</v>
      </c>
      <c r="DR340" s="374">
        <f t="shared" si="154"/>
        <v>0</v>
      </c>
      <c r="DS340" s="374">
        <f t="shared" si="155"/>
        <v>0</v>
      </c>
      <c r="DT340" s="374">
        <f t="shared" si="165"/>
        <v>0</v>
      </c>
      <c r="DU340" s="374">
        <f t="shared" si="166"/>
        <v>0</v>
      </c>
      <c r="DV340" s="374">
        <f>Deduct_dependent * COUNTIFS(Part_8!$A:$A, $EV340)</f>
        <v>0</v>
      </c>
      <c r="DW340" s="374">
        <f t="shared" si="156"/>
        <v>0</v>
      </c>
      <c r="DX340" s="374">
        <f t="shared" si="157"/>
        <v>0</v>
      </c>
      <c r="DY340" s="374">
        <f t="shared" si="158"/>
        <v>0</v>
      </c>
      <c r="DZ340" s="374">
        <f t="shared" si="159"/>
        <v>0</v>
      </c>
      <c r="EA340" s="373"/>
      <c r="EB340" s="373"/>
      <c r="EC340" s="373"/>
      <c r="ED340" s="374" t="str">
        <f t="shared" si="167"/>
        <v/>
      </c>
      <c r="EE340" s="374"/>
      <c r="EF340" s="374" t="str">
        <f>IF(AND($AN340 = "", $AO340 = "", $AP340 = "", $AQ340 = "", $AR340 = "", $AS340 = "", $AT340 = "", $AU340 = "", $AV340 = "", $AW340 = "", $AX340 = "", $AY340 = "", $AZ340 = "", $BA340 = "", $BB340 = "",
$BD340= "", $BE340 = "", $BF340 = "", $BG340 = "", $BH340 = "", $BI340 = "", $BJ340 = "", $BK340 = "", $BL340 = "", $BM340 = "", $BN340 = "", $BO340 = "", $BP340 = "", $BQ340 = "", $BR340 = ""), "",
IF($DZ340 &lt;= Claim_for_Reimbursement_CAT!$F$24, Claim_for_Reimbursement_CAT!$H$24,
IF(AND($DZ340 &gt;= Claim_for_Reimbursement_CAT!$D$25, $DZ340 &lt;= Claim_for_Reimbursement_CAT!$F$25), Claim_for_Reimbursement_CAT!$H$25,
IF(AND($DZ340 &gt;= Claim_for_Reimbursement_CAT!$D$26, $DZ340 &lt;= Claim_for_Reimbursement_CAT!$F$26), Claim_for_Reimbursement_CAT!$H$26,
IF(AND($DZ340 &gt;= Claim_for_Reimbursement_CAT!$D$27, $DZ340 &lt;= Claim_for_Reimbursement_CAT!$F$27), Claim_for_Reimbursement_CAT!$H$27,
IF(AND($DZ340 &gt;= Claim_for_Reimbursement_CAT!$D$28, $DZ340 &lt;= Claim_for_Reimbursement_CAT!$F$28), Claim_for_Reimbursement_CAT!$H$28,
IF(AND($DZ340 &gt;= Claim_for_Reimbursement_CAT!$D$29, $DZ340 &lt;= Claim_for_Reimbursement_CAT!$F$29), Claim_for_Reimbursement_CAT!$H$29,
IF(AND($DZ340 &gt;= Claim_for_Reimbursement_CAT!$D$30, $DZ340 &lt;= Claim_for_Reimbursement_CAT!$F$30), Claim_for_Reimbursement_CAT!$H$30,
IF(AND($DZ340 &gt;= Claim_for_Reimbursement_CAT!$D$31, $DZ340 &lt;= Claim_for_Reimbursement_CAT!$F$31), Claim_for_Reimbursement_CAT!$H$31,
IF(AND($DZ340 &gt;= Claim_for_Reimbursement_CAT!$D$32, $DZ340 &lt;= Claim_for_Reimbursement_CAT!$F$32), Claim_for_Reimbursement_CAT!$H$32,
IF(AND($DZ340 &gt;= Claim_for_Reimbursement_CAT!$D$33, $DZ340 &lt;= Claim_for_Reimbursement_CAT!$F$33), Claim_for_Reimbursement_CAT!$H$33,
IF(AND($DZ340 &gt;= Claim_for_Reimbursement_CAT!$D$34, $DZ340 &lt;= Claim_for_Reimbursement_CAT!$F$34), Claim_for_Reimbursement_CAT!$H$34, Claim_for_Reimbursement_CAT!$H$35))))))))))))</f>
        <v/>
      </c>
      <c r="EG340" s="373"/>
      <c r="EH340" s="373"/>
      <c r="EI340" s="373"/>
      <c r="EJ340" s="373"/>
      <c r="EK340" s="373"/>
      <c r="EL340" s="368"/>
      <c r="EM340" s="373"/>
      <c r="EN340" s="373"/>
      <c r="ES340" s="376" t="str">
        <f t="shared" si="160"/>
        <v/>
      </c>
      <c r="ET340" s="377" t="str">
        <f t="shared" si="168"/>
        <v xml:space="preserve">    </v>
      </c>
      <c r="EU340" s="377" t="str">
        <f t="shared" si="169"/>
        <v/>
      </c>
      <c r="EV340" s="377" t="str">
        <f t="shared" si="170"/>
        <v xml:space="preserve">335   </v>
      </c>
      <c r="EW340" s="378" t="str">
        <f>IF($H340 = "", "",
IF(OR($H340 = Lists_and_controls!$AO$9, $H340 = Lists_and_controls!$AO$11, $H340 = Lists_and_controls!$AO$14, $H340 = Lists_and_controls!$AO$16), MAX(Day_30),
IF(OR($H340 = Lists_and_controls!$AO$6, $H340 = Lists_and_controls!$AO$8, $H340 = Lists_and_controls!$AO$10, $H340 = Lists_and_controls!$AO$12, $H340 = Lists_and_controls!$AO$13, $H340 = Lists_and_controls!$AO$15, $H340 = Lists_and_controls!$AO$17), MAX(Day_31),
IF($H340 = Lists_and_controls!$AO$7, IF(INDEX(Leap_Year_YN, MATCH($G340, Year_2, 0)) = 1, MAX(Day_Feb_LY), MAX(Day_Feb) )))))</f>
        <v/>
      </c>
      <c r="EX340" s="377" t="str">
        <f t="shared" si="171"/>
        <v xml:space="preserve">  </v>
      </c>
      <c r="EY340" s="378"/>
    </row>
    <row r="341" spans="1:155" s="321" customFormat="1" ht="14" hidden="1" x14ac:dyDescent="0.3">
      <c r="A341" s="367">
        <v>336</v>
      </c>
      <c r="B341" s="368"/>
      <c r="C341" s="368"/>
      <c r="D341" s="368"/>
      <c r="E341" s="368"/>
      <c r="F341" s="368"/>
      <c r="G341" s="368"/>
      <c r="H341" s="368"/>
      <c r="I341" s="368"/>
      <c r="J341" s="369" t="str">
        <f t="shared" si="148"/>
        <v/>
      </c>
      <c r="K341" s="370" t="str">
        <f t="shared" si="149"/>
        <v/>
      </c>
      <c r="L341" s="368"/>
      <c r="M341" s="368"/>
      <c r="N341" s="368"/>
      <c r="O341" s="368"/>
      <c r="P341" s="368"/>
      <c r="Q341" s="368"/>
      <c r="R341" s="368"/>
      <c r="S341" s="371" t="str">
        <f t="shared" si="161"/>
        <v/>
      </c>
      <c r="T341" s="368"/>
      <c r="U341" s="368"/>
      <c r="V341" s="372"/>
      <c r="W341" s="372"/>
      <c r="X341" s="368"/>
      <c r="Y341" s="372"/>
      <c r="Z341" s="368"/>
      <c r="AA341" s="368"/>
      <c r="AB341" s="368"/>
      <c r="AC341" s="368"/>
      <c r="AD341" s="368"/>
      <c r="AE341" s="368"/>
      <c r="AF341" s="368"/>
      <c r="AG341" s="368"/>
      <c r="AH341" s="368"/>
      <c r="AI341" s="368"/>
      <c r="AJ341" s="368"/>
      <c r="AK341" s="373"/>
      <c r="AL341" s="368"/>
      <c r="AM341" s="373"/>
      <c r="AN341" s="373"/>
      <c r="AO341" s="373"/>
      <c r="AP341" s="373"/>
      <c r="AQ341" s="373"/>
      <c r="AR341" s="373"/>
      <c r="AS341" s="373"/>
      <c r="AT341" s="373"/>
      <c r="AU341" s="373"/>
      <c r="AV341" s="373"/>
      <c r="AW341" s="373"/>
      <c r="AX341" s="373"/>
      <c r="AY341" s="373"/>
      <c r="AZ341" s="373"/>
      <c r="BA341" s="373"/>
      <c r="BB341" s="373"/>
      <c r="BC341" s="374">
        <f t="shared" si="162"/>
        <v>0</v>
      </c>
      <c r="BD341" s="373"/>
      <c r="BE341" s="373"/>
      <c r="BF341" s="373"/>
      <c r="BG341" s="373"/>
      <c r="BH341" s="373"/>
      <c r="BI341" s="373"/>
      <c r="BJ341" s="373"/>
      <c r="BK341" s="373"/>
      <c r="BL341" s="373"/>
      <c r="BM341" s="373"/>
      <c r="BN341" s="373"/>
      <c r="BO341" s="373"/>
      <c r="BP341" s="373"/>
      <c r="BQ341" s="373"/>
      <c r="BR341" s="373"/>
      <c r="BS341" s="374">
        <f t="shared" si="150"/>
        <v>0</v>
      </c>
      <c r="BT341" s="374">
        <f t="shared" si="146"/>
        <v>0</v>
      </c>
      <c r="BU341" s="374">
        <f t="shared" si="146"/>
        <v>0</v>
      </c>
      <c r="BV341" s="374">
        <f t="shared" si="146"/>
        <v>0</v>
      </c>
      <c r="BW341" s="374">
        <f t="shared" si="146"/>
        <v>0</v>
      </c>
      <c r="BX341" s="374">
        <f t="shared" si="146"/>
        <v>0</v>
      </c>
      <c r="BY341" s="374">
        <f t="shared" si="146"/>
        <v>0</v>
      </c>
      <c r="BZ341" s="374">
        <f t="shared" si="146"/>
        <v>0</v>
      </c>
      <c r="CA341" s="374">
        <f t="shared" si="173"/>
        <v>0</v>
      </c>
      <c r="CB341" s="374">
        <f t="shared" si="173"/>
        <v>0</v>
      </c>
      <c r="CC341" s="374">
        <f t="shared" si="173"/>
        <v>0</v>
      </c>
      <c r="CD341" s="374">
        <f t="shared" si="173"/>
        <v>0</v>
      </c>
      <c r="CE341" s="374">
        <f t="shared" si="147"/>
        <v>0</v>
      </c>
      <c r="CF341" s="374">
        <f t="shared" si="147"/>
        <v>0</v>
      </c>
      <c r="CG341" s="374">
        <f t="shared" si="147"/>
        <v>0</v>
      </c>
      <c r="CH341" s="374">
        <f t="shared" si="147"/>
        <v>0</v>
      </c>
      <c r="CI341" s="374">
        <f t="shared" si="147"/>
        <v>0</v>
      </c>
      <c r="CJ341" s="368"/>
      <c r="CK341" s="368"/>
      <c r="CL341" s="373"/>
      <c r="CM341" s="375"/>
      <c r="CN341" s="371" t="s">
        <v>176</v>
      </c>
      <c r="CO341" s="373"/>
      <c r="CP341" s="373"/>
      <c r="CQ341" s="374">
        <f t="shared" si="151"/>
        <v>0</v>
      </c>
      <c r="CR341" s="373"/>
      <c r="CS341" s="373"/>
      <c r="CT341" s="374">
        <f t="shared" si="152"/>
        <v>0</v>
      </c>
      <c r="CU341" s="375"/>
      <c r="CV341" s="368"/>
      <c r="CW341" s="368"/>
      <c r="CX341" s="368"/>
      <c r="CY341" s="368"/>
      <c r="CZ341" s="368"/>
      <c r="DA341" s="368"/>
      <c r="DB341" s="368"/>
      <c r="DC341" s="368"/>
      <c r="DD341" s="368"/>
      <c r="DE341" s="368"/>
      <c r="DF341" s="368"/>
      <c r="DG341" s="375"/>
      <c r="DH341" s="371" t="s">
        <v>176</v>
      </c>
      <c r="DI341" s="373"/>
      <c r="DJ341" s="373"/>
      <c r="DK341" s="374">
        <f t="shared" si="172"/>
        <v>0</v>
      </c>
      <c r="DL341" s="373"/>
      <c r="DM341" s="373"/>
      <c r="DN341" s="374">
        <f t="shared" si="153"/>
        <v>0</v>
      </c>
      <c r="DO341" s="368"/>
      <c r="DP341" s="371" t="str">
        <f t="shared" si="163"/>
        <v/>
      </c>
      <c r="DQ341" s="374">
        <f t="shared" si="164"/>
        <v>0</v>
      </c>
      <c r="DR341" s="374">
        <f t="shared" si="154"/>
        <v>0</v>
      </c>
      <c r="DS341" s="374">
        <f t="shared" si="155"/>
        <v>0</v>
      </c>
      <c r="DT341" s="374">
        <f t="shared" si="165"/>
        <v>0</v>
      </c>
      <c r="DU341" s="374">
        <f t="shared" si="166"/>
        <v>0</v>
      </c>
      <c r="DV341" s="374">
        <f>Deduct_dependent * COUNTIFS(Part_8!$A:$A, $EV341)</f>
        <v>0</v>
      </c>
      <c r="DW341" s="374">
        <f t="shared" si="156"/>
        <v>0</v>
      </c>
      <c r="DX341" s="374">
        <f t="shared" si="157"/>
        <v>0</v>
      </c>
      <c r="DY341" s="374">
        <f t="shared" si="158"/>
        <v>0</v>
      </c>
      <c r="DZ341" s="374">
        <f t="shared" si="159"/>
        <v>0</v>
      </c>
      <c r="EA341" s="373"/>
      <c r="EB341" s="373"/>
      <c r="EC341" s="373"/>
      <c r="ED341" s="374" t="str">
        <f t="shared" si="167"/>
        <v/>
      </c>
      <c r="EE341" s="374"/>
      <c r="EF341" s="374" t="str">
        <f>IF(AND($AN341 = "", $AO341 = "", $AP341 = "", $AQ341 = "", $AR341 = "", $AS341 = "", $AT341 = "", $AU341 = "", $AV341 = "", $AW341 = "", $AX341 = "", $AY341 = "", $AZ341 = "", $BA341 = "", $BB341 = "",
$BD341= "", $BE341 = "", $BF341 = "", $BG341 = "", $BH341 = "", $BI341 = "", $BJ341 = "", $BK341 = "", $BL341 = "", $BM341 = "", $BN341 = "", $BO341 = "", $BP341 = "", $BQ341 = "", $BR341 = ""), "",
IF($DZ341 &lt;= Claim_for_Reimbursement_CAT!$F$24, Claim_for_Reimbursement_CAT!$H$24,
IF(AND($DZ341 &gt;= Claim_for_Reimbursement_CAT!$D$25, $DZ341 &lt;= Claim_for_Reimbursement_CAT!$F$25), Claim_for_Reimbursement_CAT!$H$25,
IF(AND($DZ341 &gt;= Claim_for_Reimbursement_CAT!$D$26, $DZ341 &lt;= Claim_for_Reimbursement_CAT!$F$26), Claim_for_Reimbursement_CAT!$H$26,
IF(AND($DZ341 &gt;= Claim_for_Reimbursement_CAT!$D$27, $DZ341 &lt;= Claim_for_Reimbursement_CAT!$F$27), Claim_for_Reimbursement_CAT!$H$27,
IF(AND($DZ341 &gt;= Claim_for_Reimbursement_CAT!$D$28, $DZ341 &lt;= Claim_for_Reimbursement_CAT!$F$28), Claim_for_Reimbursement_CAT!$H$28,
IF(AND($DZ341 &gt;= Claim_for_Reimbursement_CAT!$D$29, $DZ341 &lt;= Claim_for_Reimbursement_CAT!$F$29), Claim_for_Reimbursement_CAT!$H$29,
IF(AND($DZ341 &gt;= Claim_for_Reimbursement_CAT!$D$30, $DZ341 &lt;= Claim_for_Reimbursement_CAT!$F$30), Claim_for_Reimbursement_CAT!$H$30,
IF(AND($DZ341 &gt;= Claim_for_Reimbursement_CAT!$D$31, $DZ341 &lt;= Claim_for_Reimbursement_CAT!$F$31), Claim_for_Reimbursement_CAT!$H$31,
IF(AND($DZ341 &gt;= Claim_for_Reimbursement_CAT!$D$32, $DZ341 &lt;= Claim_for_Reimbursement_CAT!$F$32), Claim_for_Reimbursement_CAT!$H$32,
IF(AND($DZ341 &gt;= Claim_for_Reimbursement_CAT!$D$33, $DZ341 &lt;= Claim_for_Reimbursement_CAT!$F$33), Claim_for_Reimbursement_CAT!$H$33,
IF(AND($DZ341 &gt;= Claim_for_Reimbursement_CAT!$D$34, $DZ341 &lt;= Claim_for_Reimbursement_CAT!$F$34), Claim_for_Reimbursement_CAT!$H$34, Claim_for_Reimbursement_CAT!$H$35))))))))))))</f>
        <v/>
      </c>
      <c r="EG341" s="373"/>
      <c r="EH341" s="373"/>
      <c r="EI341" s="373"/>
      <c r="EJ341" s="373"/>
      <c r="EK341" s="373"/>
      <c r="EL341" s="368"/>
      <c r="EM341" s="373"/>
      <c r="EN341" s="373"/>
      <c r="ES341" s="376" t="str">
        <f t="shared" si="160"/>
        <v/>
      </c>
      <c r="ET341" s="377" t="str">
        <f t="shared" si="168"/>
        <v xml:space="preserve">    </v>
      </c>
      <c r="EU341" s="377" t="str">
        <f t="shared" si="169"/>
        <v/>
      </c>
      <c r="EV341" s="377" t="str">
        <f t="shared" si="170"/>
        <v xml:space="preserve">336   </v>
      </c>
      <c r="EW341" s="378" t="str">
        <f>IF($H341 = "", "",
IF(OR($H341 = Lists_and_controls!$AO$9, $H341 = Lists_and_controls!$AO$11, $H341 = Lists_and_controls!$AO$14, $H341 = Lists_and_controls!$AO$16), MAX(Day_30),
IF(OR($H341 = Lists_and_controls!$AO$6, $H341 = Lists_and_controls!$AO$8, $H341 = Lists_and_controls!$AO$10, $H341 = Lists_and_controls!$AO$12, $H341 = Lists_and_controls!$AO$13, $H341 = Lists_and_controls!$AO$15, $H341 = Lists_and_controls!$AO$17), MAX(Day_31),
IF($H341 = Lists_and_controls!$AO$7, IF(INDEX(Leap_Year_YN, MATCH($G341, Year_2, 0)) = 1, MAX(Day_Feb_LY), MAX(Day_Feb) )))))</f>
        <v/>
      </c>
      <c r="EX341" s="377" t="str">
        <f t="shared" si="171"/>
        <v xml:space="preserve">  </v>
      </c>
      <c r="EY341" s="378"/>
    </row>
    <row r="342" spans="1:155" s="321" customFormat="1" ht="14" hidden="1" x14ac:dyDescent="0.3">
      <c r="A342" s="367">
        <v>337</v>
      </c>
      <c r="B342" s="368"/>
      <c r="C342" s="368"/>
      <c r="D342" s="368"/>
      <c r="E342" s="368"/>
      <c r="F342" s="368"/>
      <c r="G342" s="368"/>
      <c r="H342" s="368"/>
      <c r="I342" s="368"/>
      <c r="J342" s="369" t="str">
        <f t="shared" si="148"/>
        <v/>
      </c>
      <c r="K342" s="370" t="str">
        <f t="shared" si="149"/>
        <v/>
      </c>
      <c r="L342" s="368"/>
      <c r="M342" s="368"/>
      <c r="N342" s="368"/>
      <c r="O342" s="368"/>
      <c r="P342" s="368"/>
      <c r="Q342" s="368"/>
      <c r="R342" s="368"/>
      <c r="S342" s="371" t="str">
        <f t="shared" si="161"/>
        <v/>
      </c>
      <c r="T342" s="368"/>
      <c r="U342" s="368"/>
      <c r="V342" s="372"/>
      <c r="W342" s="372"/>
      <c r="X342" s="368"/>
      <c r="Y342" s="372"/>
      <c r="Z342" s="368"/>
      <c r="AA342" s="368"/>
      <c r="AB342" s="368"/>
      <c r="AC342" s="368"/>
      <c r="AD342" s="368"/>
      <c r="AE342" s="368"/>
      <c r="AF342" s="368"/>
      <c r="AG342" s="368"/>
      <c r="AH342" s="368"/>
      <c r="AI342" s="368"/>
      <c r="AJ342" s="368"/>
      <c r="AK342" s="373"/>
      <c r="AL342" s="368"/>
      <c r="AM342" s="373"/>
      <c r="AN342" s="373"/>
      <c r="AO342" s="373"/>
      <c r="AP342" s="373"/>
      <c r="AQ342" s="373"/>
      <c r="AR342" s="373"/>
      <c r="AS342" s="373"/>
      <c r="AT342" s="373"/>
      <c r="AU342" s="373"/>
      <c r="AV342" s="373"/>
      <c r="AW342" s="373"/>
      <c r="AX342" s="373"/>
      <c r="AY342" s="373"/>
      <c r="AZ342" s="373"/>
      <c r="BA342" s="373"/>
      <c r="BB342" s="373"/>
      <c r="BC342" s="374">
        <f t="shared" si="162"/>
        <v>0</v>
      </c>
      <c r="BD342" s="373"/>
      <c r="BE342" s="373"/>
      <c r="BF342" s="373"/>
      <c r="BG342" s="373"/>
      <c r="BH342" s="373"/>
      <c r="BI342" s="373"/>
      <c r="BJ342" s="373"/>
      <c r="BK342" s="373"/>
      <c r="BL342" s="373"/>
      <c r="BM342" s="373"/>
      <c r="BN342" s="373"/>
      <c r="BO342" s="373"/>
      <c r="BP342" s="373"/>
      <c r="BQ342" s="373"/>
      <c r="BR342" s="373"/>
      <c r="BS342" s="374">
        <f t="shared" si="150"/>
        <v>0</v>
      </c>
      <c r="BT342" s="374">
        <f t="shared" si="146"/>
        <v>0</v>
      </c>
      <c r="BU342" s="374">
        <f t="shared" si="146"/>
        <v>0</v>
      </c>
      <c r="BV342" s="374">
        <f t="shared" si="146"/>
        <v>0</v>
      </c>
      <c r="BW342" s="374">
        <f t="shared" si="146"/>
        <v>0</v>
      </c>
      <c r="BX342" s="374">
        <f t="shared" si="146"/>
        <v>0</v>
      </c>
      <c r="BY342" s="374">
        <f t="shared" si="146"/>
        <v>0</v>
      </c>
      <c r="BZ342" s="374">
        <f t="shared" si="146"/>
        <v>0</v>
      </c>
      <c r="CA342" s="374">
        <f t="shared" si="173"/>
        <v>0</v>
      </c>
      <c r="CB342" s="374">
        <f t="shared" si="173"/>
        <v>0</v>
      </c>
      <c r="CC342" s="374">
        <f t="shared" si="173"/>
        <v>0</v>
      </c>
      <c r="CD342" s="374">
        <f t="shared" si="173"/>
        <v>0</v>
      </c>
      <c r="CE342" s="374">
        <f t="shared" si="147"/>
        <v>0</v>
      </c>
      <c r="CF342" s="374">
        <f t="shared" si="147"/>
        <v>0</v>
      </c>
      <c r="CG342" s="374">
        <f t="shared" si="147"/>
        <v>0</v>
      </c>
      <c r="CH342" s="374">
        <f t="shared" si="147"/>
        <v>0</v>
      </c>
      <c r="CI342" s="374">
        <f t="shared" si="147"/>
        <v>0</v>
      </c>
      <c r="CJ342" s="368"/>
      <c r="CK342" s="368"/>
      <c r="CL342" s="373"/>
      <c r="CM342" s="375"/>
      <c r="CN342" s="371" t="s">
        <v>176</v>
      </c>
      <c r="CO342" s="373"/>
      <c r="CP342" s="373"/>
      <c r="CQ342" s="374">
        <f t="shared" si="151"/>
        <v>0</v>
      </c>
      <c r="CR342" s="373"/>
      <c r="CS342" s="373"/>
      <c r="CT342" s="374">
        <f t="shared" si="152"/>
        <v>0</v>
      </c>
      <c r="CU342" s="375"/>
      <c r="CV342" s="368"/>
      <c r="CW342" s="368"/>
      <c r="CX342" s="368"/>
      <c r="CY342" s="368"/>
      <c r="CZ342" s="368"/>
      <c r="DA342" s="368"/>
      <c r="DB342" s="368"/>
      <c r="DC342" s="368"/>
      <c r="DD342" s="368"/>
      <c r="DE342" s="368"/>
      <c r="DF342" s="368"/>
      <c r="DG342" s="375"/>
      <c r="DH342" s="371" t="s">
        <v>176</v>
      </c>
      <c r="DI342" s="373"/>
      <c r="DJ342" s="373"/>
      <c r="DK342" s="374">
        <f t="shared" si="172"/>
        <v>0</v>
      </c>
      <c r="DL342" s="373"/>
      <c r="DM342" s="373"/>
      <c r="DN342" s="374">
        <f t="shared" si="153"/>
        <v>0</v>
      </c>
      <c r="DO342" s="368"/>
      <c r="DP342" s="371" t="str">
        <f t="shared" si="163"/>
        <v/>
      </c>
      <c r="DQ342" s="374">
        <f t="shared" si="164"/>
        <v>0</v>
      </c>
      <c r="DR342" s="374">
        <f t="shared" si="154"/>
        <v>0</v>
      </c>
      <c r="DS342" s="374">
        <f t="shared" si="155"/>
        <v>0</v>
      </c>
      <c r="DT342" s="374">
        <f t="shared" si="165"/>
        <v>0</v>
      </c>
      <c r="DU342" s="374">
        <f t="shared" si="166"/>
        <v>0</v>
      </c>
      <c r="DV342" s="374">
        <f>Deduct_dependent * COUNTIFS(Part_8!$A:$A, $EV342)</f>
        <v>0</v>
      </c>
      <c r="DW342" s="374">
        <f t="shared" si="156"/>
        <v>0</v>
      </c>
      <c r="DX342" s="374">
        <f t="shared" si="157"/>
        <v>0</v>
      </c>
      <c r="DY342" s="374">
        <f t="shared" si="158"/>
        <v>0</v>
      </c>
      <c r="DZ342" s="374">
        <f t="shared" si="159"/>
        <v>0</v>
      </c>
      <c r="EA342" s="373"/>
      <c r="EB342" s="373"/>
      <c r="EC342" s="373"/>
      <c r="ED342" s="374" t="str">
        <f t="shared" si="167"/>
        <v/>
      </c>
      <c r="EE342" s="374"/>
      <c r="EF342" s="374" t="str">
        <f>IF(AND($AN342 = "", $AO342 = "", $AP342 = "", $AQ342 = "", $AR342 = "", $AS342 = "", $AT342 = "", $AU342 = "", $AV342 = "", $AW342 = "", $AX342 = "", $AY342 = "", $AZ342 = "", $BA342 = "", $BB342 = "",
$BD342= "", $BE342 = "", $BF342 = "", $BG342 = "", $BH342 = "", $BI342 = "", $BJ342 = "", $BK342 = "", $BL342 = "", $BM342 = "", $BN342 = "", $BO342 = "", $BP342 = "", $BQ342 = "", $BR342 = ""), "",
IF($DZ342 &lt;= Claim_for_Reimbursement_CAT!$F$24, Claim_for_Reimbursement_CAT!$H$24,
IF(AND($DZ342 &gt;= Claim_for_Reimbursement_CAT!$D$25, $DZ342 &lt;= Claim_for_Reimbursement_CAT!$F$25), Claim_for_Reimbursement_CAT!$H$25,
IF(AND($DZ342 &gt;= Claim_for_Reimbursement_CAT!$D$26, $DZ342 &lt;= Claim_for_Reimbursement_CAT!$F$26), Claim_for_Reimbursement_CAT!$H$26,
IF(AND($DZ342 &gt;= Claim_for_Reimbursement_CAT!$D$27, $DZ342 &lt;= Claim_for_Reimbursement_CAT!$F$27), Claim_for_Reimbursement_CAT!$H$27,
IF(AND($DZ342 &gt;= Claim_for_Reimbursement_CAT!$D$28, $DZ342 &lt;= Claim_for_Reimbursement_CAT!$F$28), Claim_for_Reimbursement_CAT!$H$28,
IF(AND($DZ342 &gt;= Claim_for_Reimbursement_CAT!$D$29, $DZ342 &lt;= Claim_for_Reimbursement_CAT!$F$29), Claim_for_Reimbursement_CAT!$H$29,
IF(AND($DZ342 &gt;= Claim_for_Reimbursement_CAT!$D$30, $DZ342 &lt;= Claim_for_Reimbursement_CAT!$F$30), Claim_for_Reimbursement_CAT!$H$30,
IF(AND($DZ342 &gt;= Claim_for_Reimbursement_CAT!$D$31, $DZ342 &lt;= Claim_for_Reimbursement_CAT!$F$31), Claim_for_Reimbursement_CAT!$H$31,
IF(AND($DZ342 &gt;= Claim_for_Reimbursement_CAT!$D$32, $DZ342 &lt;= Claim_for_Reimbursement_CAT!$F$32), Claim_for_Reimbursement_CAT!$H$32,
IF(AND($DZ342 &gt;= Claim_for_Reimbursement_CAT!$D$33, $DZ342 &lt;= Claim_for_Reimbursement_CAT!$F$33), Claim_for_Reimbursement_CAT!$H$33,
IF(AND($DZ342 &gt;= Claim_for_Reimbursement_CAT!$D$34, $DZ342 &lt;= Claim_for_Reimbursement_CAT!$F$34), Claim_for_Reimbursement_CAT!$H$34, Claim_for_Reimbursement_CAT!$H$35))))))))))))</f>
        <v/>
      </c>
      <c r="EG342" s="373"/>
      <c r="EH342" s="373"/>
      <c r="EI342" s="373"/>
      <c r="EJ342" s="373"/>
      <c r="EK342" s="373"/>
      <c r="EL342" s="368"/>
      <c r="EM342" s="373"/>
      <c r="EN342" s="373"/>
      <c r="ES342" s="376" t="str">
        <f t="shared" si="160"/>
        <v/>
      </c>
      <c r="ET342" s="377" t="str">
        <f t="shared" si="168"/>
        <v xml:space="preserve">    </v>
      </c>
      <c r="EU342" s="377" t="str">
        <f t="shared" si="169"/>
        <v/>
      </c>
      <c r="EV342" s="377" t="str">
        <f t="shared" si="170"/>
        <v xml:space="preserve">337   </v>
      </c>
      <c r="EW342" s="378" t="str">
        <f>IF($H342 = "", "",
IF(OR($H342 = Lists_and_controls!$AO$9, $H342 = Lists_and_controls!$AO$11, $H342 = Lists_and_controls!$AO$14, $H342 = Lists_and_controls!$AO$16), MAX(Day_30),
IF(OR($H342 = Lists_and_controls!$AO$6, $H342 = Lists_and_controls!$AO$8, $H342 = Lists_and_controls!$AO$10, $H342 = Lists_and_controls!$AO$12, $H342 = Lists_and_controls!$AO$13, $H342 = Lists_and_controls!$AO$15, $H342 = Lists_and_controls!$AO$17), MAX(Day_31),
IF($H342 = Lists_and_controls!$AO$7, IF(INDEX(Leap_Year_YN, MATCH($G342, Year_2, 0)) = 1, MAX(Day_Feb_LY), MAX(Day_Feb) )))))</f>
        <v/>
      </c>
      <c r="EX342" s="377" t="str">
        <f t="shared" si="171"/>
        <v xml:space="preserve">  </v>
      </c>
      <c r="EY342" s="378"/>
    </row>
    <row r="343" spans="1:155" s="321" customFormat="1" ht="14" hidden="1" x14ac:dyDescent="0.3">
      <c r="A343" s="367">
        <v>338</v>
      </c>
      <c r="B343" s="368"/>
      <c r="C343" s="368"/>
      <c r="D343" s="368"/>
      <c r="E343" s="368"/>
      <c r="F343" s="368"/>
      <c r="G343" s="368"/>
      <c r="H343" s="368"/>
      <c r="I343" s="368"/>
      <c r="J343" s="369" t="str">
        <f t="shared" si="148"/>
        <v/>
      </c>
      <c r="K343" s="370" t="str">
        <f t="shared" si="149"/>
        <v/>
      </c>
      <c r="L343" s="368"/>
      <c r="M343" s="368"/>
      <c r="N343" s="368"/>
      <c r="O343" s="368"/>
      <c r="P343" s="368"/>
      <c r="Q343" s="368"/>
      <c r="R343" s="368"/>
      <c r="S343" s="371" t="str">
        <f t="shared" si="161"/>
        <v/>
      </c>
      <c r="T343" s="368"/>
      <c r="U343" s="368"/>
      <c r="V343" s="372"/>
      <c r="W343" s="372"/>
      <c r="X343" s="368"/>
      <c r="Y343" s="372"/>
      <c r="Z343" s="368"/>
      <c r="AA343" s="368"/>
      <c r="AB343" s="368"/>
      <c r="AC343" s="368"/>
      <c r="AD343" s="368"/>
      <c r="AE343" s="368"/>
      <c r="AF343" s="368"/>
      <c r="AG343" s="368"/>
      <c r="AH343" s="368"/>
      <c r="AI343" s="368"/>
      <c r="AJ343" s="368"/>
      <c r="AK343" s="373"/>
      <c r="AL343" s="368"/>
      <c r="AM343" s="373"/>
      <c r="AN343" s="373"/>
      <c r="AO343" s="373"/>
      <c r="AP343" s="373"/>
      <c r="AQ343" s="373"/>
      <c r="AR343" s="373"/>
      <c r="AS343" s="373"/>
      <c r="AT343" s="373"/>
      <c r="AU343" s="373"/>
      <c r="AV343" s="373"/>
      <c r="AW343" s="373"/>
      <c r="AX343" s="373"/>
      <c r="AY343" s="373"/>
      <c r="AZ343" s="373"/>
      <c r="BA343" s="373"/>
      <c r="BB343" s="373"/>
      <c r="BC343" s="374">
        <f t="shared" si="162"/>
        <v>0</v>
      </c>
      <c r="BD343" s="373"/>
      <c r="BE343" s="373"/>
      <c r="BF343" s="373"/>
      <c r="BG343" s="373"/>
      <c r="BH343" s="373"/>
      <c r="BI343" s="373"/>
      <c r="BJ343" s="373"/>
      <c r="BK343" s="373"/>
      <c r="BL343" s="373"/>
      <c r="BM343" s="373"/>
      <c r="BN343" s="373"/>
      <c r="BO343" s="373"/>
      <c r="BP343" s="373"/>
      <c r="BQ343" s="373"/>
      <c r="BR343" s="373"/>
      <c r="BS343" s="374">
        <f t="shared" si="150"/>
        <v>0</v>
      </c>
      <c r="BT343" s="374">
        <f t="shared" si="146"/>
        <v>0</v>
      </c>
      <c r="BU343" s="374">
        <f t="shared" si="146"/>
        <v>0</v>
      </c>
      <c r="BV343" s="374">
        <f t="shared" si="146"/>
        <v>0</v>
      </c>
      <c r="BW343" s="374">
        <f t="shared" si="146"/>
        <v>0</v>
      </c>
      <c r="BX343" s="374">
        <f t="shared" si="146"/>
        <v>0</v>
      </c>
      <c r="BY343" s="374">
        <f t="shared" si="146"/>
        <v>0</v>
      </c>
      <c r="BZ343" s="374">
        <f t="shared" si="146"/>
        <v>0</v>
      </c>
      <c r="CA343" s="374">
        <f t="shared" si="173"/>
        <v>0</v>
      </c>
      <c r="CB343" s="374">
        <f t="shared" si="173"/>
        <v>0</v>
      </c>
      <c r="CC343" s="374">
        <f t="shared" si="173"/>
        <v>0</v>
      </c>
      <c r="CD343" s="374">
        <f t="shared" si="173"/>
        <v>0</v>
      </c>
      <c r="CE343" s="374">
        <f t="shared" si="147"/>
        <v>0</v>
      </c>
      <c r="CF343" s="374">
        <f t="shared" si="147"/>
        <v>0</v>
      </c>
      <c r="CG343" s="374">
        <f t="shared" si="147"/>
        <v>0</v>
      </c>
      <c r="CH343" s="374">
        <f t="shared" si="147"/>
        <v>0</v>
      </c>
      <c r="CI343" s="374">
        <f t="shared" si="147"/>
        <v>0</v>
      </c>
      <c r="CJ343" s="368"/>
      <c r="CK343" s="368"/>
      <c r="CL343" s="373"/>
      <c r="CM343" s="375"/>
      <c r="CN343" s="371" t="s">
        <v>176</v>
      </c>
      <c r="CO343" s="373"/>
      <c r="CP343" s="373"/>
      <c r="CQ343" s="374">
        <f t="shared" si="151"/>
        <v>0</v>
      </c>
      <c r="CR343" s="373"/>
      <c r="CS343" s="373"/>
      <c r="CT343" s="374">
        <f t="shared" si="152"/>
        <v>0</v>
      </c>
      <c r="CU343" s="375"/>
      <c r="CV343" s="368"/>
      <c r="CW343" s="368"/>
      <c r="CX343" s="368"/>
      <c r="CY343" s="368"/>
      <c r="CZ343" s="368"/>
      <c r="DA343" s="368"/>
      <c r="DB343" s="368"/>
      <c r="DC343" s="368"/>
      <c r="DD343" s="368"/>
      <c r="DE343" s="368"/>
      <c r="DF343" s="368"/>
      <c r="DG343" s="375"/>
      <c r="DH343" s="371" t="s">
        <v>176</v>
      </c>
      <c r="DI343" s="373"/>
      <c r="DJ343" s="373"/>
      <c r="DK343" s="374">
        <f t="shared" si="172"/>
        <v>0</v>
      </c>
      <c r="DL343" s="373"/>
      <c r="DM343" s="373"/>
      <c r="DN343" s="374">
        <f t="shared" si="153"/>
        <v>0</v>
      </c>
      <c r="DO343" s="368"/>
      <c r="DP343" s="371" t="str">
        <f t="shared" si="163"/>
        <v/>
      </c>
      <c r="DQ343" s="374">
        <f t="shared" si="164"/>
        <v>0</v>
      </c>
      <c r="DR343" s="374">
        <f t="shared" si="154"/>
        <v>0</v>
      </c>
      <c r="DS343" s="374">
        <f t="shared" si="155"/>
        <v>0</v>
      </c>
      <c r="DT343" s="374">
        <f t="shared" si="165"/>
        <v>0</v>
      </c>
      <c r="DU343" s="374">
        <f t="shared" si="166"/>
        <v>0</v>
      </c>
      <c r="DV343" s="374">
        <f>Deduct_dependent * COUNTIFS(Part_8!$A:$A, $EV343)</f>
        <v>0</v>
      </c>
      <c r="DW343" s="374">
        <f t="shared" si="156"/>
        <v>0</v>
      </c>
      <c r="DX343" s="374">
        <f t="shared" si="157"/>
        <v>0</v>
      </c>
      <c r="DY343" s="374">
        <f t="shared" si="158"/>
        <v>0</v>
      </c>
      <c r="DZ343" s="374">
        <f t="shared" si="159"/>
        <v>0</v>
      </c>
      <c r="EA343" s="373"/>
      <c r="EB343" s="373"/>
      <c r="EC343" s="373"/>
      <c r="ED343" s="374" t="str">
        <f t="shared" si="167"/>
        <v/>
      </c>
      <c r="EE343" s="374"/>
      <c r="EF343" s="374" t="str">
        <f>IF(AND($AN343 = "", $AO343 = "", $AP343 = "", $AQ343 = "", $AR343 = "", $AS343 = "", $AT343 = "", $AU343 = "", $AV343 = "", $AW343 = "", $AX343 = "", $AY343 = "", $AZ343 = "", $BA343 = "", $BB343 = "",
$BD343= "", $BE343 = "", $BF343 = "", $BG343 = "", $BH343 = "", $BI343 = "", $BJ343 = "", $BK343 = "", $BL343 = "", $BM343 = "", $BN343 = "", $BO343 = "", $BP343 = "", $BQ343 = "", $BR343 = ""), "",
IF($DZ343 &lt;= Claim_for_Reimbursement_CAT!$F$24, Claim_for_Reimbursement_CAT!$H$24,
IF(AND($DZ343 &gt;= Claim_for_Reimbursement_CAT!$D$25, $DZ343 &lt;= Claim_for_Reimbursement_CAT!$F$25), Claim_for_Reimbursement_CAT!$H$25,
IF(AND($DZ343 &gt;= Claim_for_Reimbursement_CAT!$D$26, $DZ343 &lt;= Claim_for_Reimbursement_CAT!$F$26), Claim_for_Reimbursement_CAT!$H$26,
IF(AND($DZ343 &gt;= Claim_for_Reimbursement_CAT!$D$27, $DZ343 &lt;= Claim_for_Reimbursement_CAT!$F$27), Claim_for_Reimbursement_CAT!$H$27,
IF(AND($DZ343 &gt;= Claim_for_Reimbursement_CAT!$D$28, $DZ343 &lt;= Claim_for_Reimbursement_CAT!$F$28), Claim_for_Reimbursement_CAT!$H$28,
IF(AND($DZ343 &gt;= Claim_for_Reimbursement_CAT!$D$29, $DZ343 &lt;= Claim_for_Reimbursement_CAT!$F$29), Claim_for_Reimbursement_CAT!$H$29,
IF(AND($DZ343 &gt;= Claim_for_Reimbursement_CAT!$D$30, $DZ343 &lt;= Claim_for_Reimbursement_CAT!$F$30), Claim_for_Reimbursement_CAT!$H$30,
IF(AND($DZ343 &gt;= Claim_for_Reimbursement_CAT!$D$31, $DZ343 &lt;= Claim_for_Reimbursement_CAT!$F$31), Claim_for_Reimbursement_CAT!$H$31,
IF(AND($DZ343 &gt;= Claim_for_Reimbursement_CAT!$D$32, $DZ343 &lt;= Claim_for_Reimbursement_CAT!$F$32), Claim_for_Reimbursement_CAT!$H$32,
IF(AND($DZ343 &gt;= Claim_for_Reimbursement_CAT!$D$33, $DZ343 &lt;= Claim_for_Reimbursement_CAT!$F$33), Claim_for_Reimbursement_CAT!$H$33,
IF(AND($DZ343 &gt;= Claim_for_Reimbursement_CAT!$D$34, $DZ343 &lt;= Claim_for_Reimbursement_CAT!$F$34), Claim_for_Reimbursement_CAT!$H$34, Claim_for_Reimbursement_CAT!$H$35))))))))))))</f>
        <v/>
      </c>
      <c r="EG343" s="373"/>
      <c r="EH343" s="373"/>
      <c r="EI343" s="373"/>
      <c r="EJ343" s="373"/>
      <c r="EK343" s="373"/>
      <c r="EL343" s="368"/>
      <c r="EM343" s="373"/>
      <c r="EN343" s="373"/>
      <c r="ES343" s="376" t="str">
        <f t="shared" si="160"/>
        <v/>
      </c>
      <c r="ET343" s="377" t="str">
        <f t="shared" si="168"/>
        <v xml:space="preserve">    </v>
      </c>
      <c r="EU343" s="377" t="str">
        <f t="shared" si="169"/>
        <v/>
      </c>
      <c r="EV343" s="377" t="str">
        <f t="shared" si="170"/>
        <v xml:space="preserve">338   </v>
      </c>
      <c r="EW343" s="378" t="str">
        <f>IF($H343 = "", "",
IF(OR($H343 = Lists_and_controls!$AO$9, $H343 = Lists_and_controls!$AO$11, $H343 = Lists_and_controls!$AO$14, $H343 = Lists_and_controls!$AO$16), MAX(Day_30),
IF(OR($H343 = Lists_and_controls!$AO$6, $H343 = Lists_and_controls!$AO$8, $H343 = Lists_and_controls!$AO$10, $H343 = Lists_and_controls!$AO$12, $H343 = Lists_and_controls!$AO$13, $H343 = Lists_and_controls!$AO$15, $H343 = Lists_and_controls!$AO$17), MAX(Day_31),
IF($H343 = Lists_and_controls!$AO$7, IF(INDEX(Leap_Year_YN, MATCH($G343, Year_2, 0)) = 1, MAX(Day_Feb_LY), MAX(Day_Feb) )))))</f>
        <v/>
      </c>
      <c r="EX343" s="377" t="str">
        <f t="shared" si="171"/>
        <v xml:space="preserve">  </v>
      </c>
      <c r="EY343" s="378"/>
    </row>
    <row r="344" spans="1:155" s="321" customFormat="1" ht="14" hidden="1" x14ac:dyDescent="0.3">
      <c r="A344" s="367">
        <v>339</v>
      </c>
      <c r="B344" s="368"/>
      <c r="C344" s="368"/>
      <c r="D344" s="368"/>
      <c r="E344" s="368"/>
      <c r="F344" s="368"/>
      <c r="G344" s="368"/>
      <c r="H344" s="368"/>
      <c r="I344" s="368"/>
      <c r="J344" s="369" t="str">
        <f t="shared" si="148"/>
        <v/>
      </c>
      <c r="K344" s="370" t="str">
        <f t="shared" si="149"/>
        <v/>
      </c>
      <c r="L344" s="368"/>
      <c r="M344" s="368"/>
      <c r="N344" s="368"/>
      <c r="O344" s="368"/>
      <c r="P344" s="368"/>
      <c r="Q344" s="368"/>
      <c r="R344" s="368"/>
      <c r="S344" s="371" t="str">
        <f t="shared" si="161"/>
        <v/>
      </c>
      <c r="T344" s="368"/>
      <c r="U344" s="368"/>
      <c r="V344" s="372"/>
      <c r="W344" s="372"/>
      <c r="X344" s="368"/>
      <c r="Y344" s="372"/>
      <c r="Z344" s="368"/>
      <c r="AA344" s="368"/>
      <c r="AB344" s="368"/>
      <c r="AC344" s="368"/>
      <c r="AD344" s="368"/>
      <c r="AE344" s="368"/>
      <c r="AF344" s="368"/>
      <c r="AG344" s="368"/>
      <c r="AH344" s="368"/>
      <c r="AI344" s="368"/>
      <c r="AJ344" s="368"/>
      <c r="AK344" s="373"/>
      <c r="AL344" s="368"/>
      <c r="AM344" s="373"/>
      <c r="AN344" s="373"/>
      <c r="AO344" s="373"/>
      <c r="AP344" s="373"/>
      <c r="AQ344" s="373"/>
      <c r="AR344" s="373"/>
      <c r="AS344" s="373"/>
      <c r="AT344" s="373"/>
      <c r="AU344" s="373"/>
      <c r="AV344" s="373"/>
      <c r="AW344" s="373"/>
      <c r="AX344" s="373"/>
      <c r="AY344" s="373"/>
      <c r="AZ344" s="373"/>
      <c r="BA344" s="373"/>
      <c r="BB344" s="373"/>
      <c r="BC344" s="374">
        <f t="shared" si="162"/>
        <v>0</v>
      </c>
      <c r="BD344" s="373"/>
      <c r="BE344" s="373"/>
      <c r="BF344" s="373"/>
      <c r="BG344" s="373"/>
      <c r="BH344" s="373"/>
      <c r="BI344" s="373"/>
      <c r="BJ344" s="373"/>
      <c r="BK344" s="373"/>
      <c r="BL344" s="373"/>
      <c r="BM344" s="373"/>
      <c r="BN344" s="373"/>
      <c r="BO344" s="373"/>
      <c r="BP344" s="373"/>
      <c r="BQ344" s="373"/>
      <c r="BR344" s="373"/>
      <c r="BS344" s="374">
        <f t="shared" si="150"/>
        <v>0</v>
      </c>
      <c r="BT344" s="374">
        <f t="shared" si="146"/>
        <v>0</v>
      </c>
      <c r="BU344" s="374">
        <f t="shared" si="146"/>
        <v>0</v>
      </c>
      <c r="BV344" s="374">
        <f t="shared" si="146"/>
        <v>0</v>
      </c>
      <c r="BW344" s="374">
        <f t="shared" si="146"/>
        <v>0</v>
      </c>
      <c r="BX344" s="374">
        <f t="shared" si="146"/>
        <v>0</v>
      </c>
      <c r="BY344" s="374">
        <f t="shared" si="146"/>
        <v>0</v>
      </c>
      <c r="BZ344" s="374">
        <f t="shared" si="146"/>
        <v>0</v>
      </c>
      <c r="CA344" s="374">
        <f t="shared" si="173"/>
        <v>0</v>
      </c>
      <c r="CB344" s="374">
        <f t="shared" si="173"/>
        <v>0</v>
      </c>
      <c r="CC344" s="374">
        <f t="shared" si="173"/>
        <v>0</v>
      </c>
      <c r="CD344" s="374">
        <f t="shared" si="173"/>
        <v>0</v>
      </c>
      <c r="CE344" s="374">
        <f t="shared" si="147"/>
        <v>0</v>
      </c>
      <c r="CF344" s="374">
        <f t="shared" si="147"/>
        <v>0</v>
      </c>
      <c r="CG344" s="374">
        <f t="shared" si="147"/>
        <v>0</v>
      </c>
      <c r="CH344" s="374">
        <f t="shared" si="147"/>
        <v>0</v>
      </c>
      <c r="CI344" s="374">
        <f t="shared" si="147"/>
        <v>0</v>
      </c>
      <c r="CJ344" s="368"/>
      <c r="CK344" s="368"/>
      <c r="CL344" s="373"/>
      <c r="CM344" s="375"/>
      <c r="CN344" s="371" t="s">
        <v>176</v>
      </c>
      <c r="CO344" s="373"/>
      <c r="CP344" s="373"/>
      <c r="CQ344" s="374">
        <f t="shared" si="151"/>
        <v>0</v>
      </c>
      <c r="CR344" s="373"/>
      <c r="CS344" s="373"/>
      <c r="CT344" s="374">
        <f t="shared" si="152"/>
        <v>0</v>
      </c>
      <c r="CU344" s="375"/>
      <c r="CV344" s="368"/>
      <c r="CW344" s="368"/>
      <c r="CX344" s="368"/>
      <c r="CY344" s="368"/>
      <c r="CZ344" s="368"/>
      <c r="DA344" s="368"/>
      <c r="DB344" s="368"/>
      <c r="DC344" s="368"/>
      <c r="DD344" s="368"/>
      <c r="DE344" s="368"/>
      <c r="DF344" s="368"/>
      <c r="DG344" s="375"/>
      <c r="DH344" s="371" t="s">
        <v>176</v>
      </c>
      <c r="DI344" s="373"/>
      <c r="DJ344" s="373"/>
      <c r="DK344" s="374">
        <f t="shared" si="172"/>
        <v>0</v>
      </c>
      <c r="DL344" s="373"/>
      <c r="DM344" s="373"/>
      <c r="DN344" s="374">
        <f t="shared" si="153"/>
        <v>0</v>
      </c>
      <c r="DO344" s="368"/>
      <c r="DP344" s="371" t="str">
        <f t="shared" si="163"/>
        <v/>
      </c>
      <c r="DQ344" s="374">
        <f t="shared" si="164"/>
        <v>0</v>
      </c>
      <c r="DR344" s="374">
        <f t="shared" si="154"/>
        <v>0</v>
      </c>
      <c r="DS344" s="374">
        <f t="shared" si="155"/>
        <v>0</v>
      </c>
      <c r="DT344" s="374">
        <f t="shared" si="165"/>
        <v>0</v>
      </c>
      <c r="DU344" s="374">
        <f t="shared" si="166"/>
        <v>0</v>
      </c>
      <c r="DV344" s="374">
        <f>Deduct_dependent * COUNTIFS(Part_8!$A:$A, $EV344)</f>
        <v>0</v>
      </c>
      <c r="DW344" s="374">
        <f t="shared" si="156"/>
        <v>0</v>
      </c>
      <c r="DX344" s="374">
        <f t="shared" si="157"/>
        <v>0</v>
      </c>
      <c r="DY344" s="374">
        <f t="shared" si="158"/>
        <v>0</v>
      </c>
      <c r="DZ344" s="374">
        <f t="shared" si="159"/>
        <v>0</v>
      </c>
      <c r="EA344" s="373"/>
      <c r="EB344" s="373"/>
      <c r="EC344" s="373"/>
      <c r="ED344" s="374" t="str">
        <f t="shared" si="167"/>
        <v/>
      </c>
      <c r="EE344" s="374"/>
      <c r="EF344" s="374" t="str">
        <f>IF(AND($AN344 = "", $AO344 = "", $AP344 = "", $AQ344 = "", $AR344 = "", $AS344 = "", $AT344 = "", $AU344 = "", $AV344 = "", $AW344 = "", $AX344 = "", $AY344 = "", $AZ344 = "", $BA344 = "", $BB344 = "",
$BD344= "", $BE344 = "", $BF344 = "", $BG344 = "", $BH344 = "", $BI344 = "", $BJ344 = "", $BK344 = "", $BL344 = "", $BM344 = "", $BN344 = "", $BO344 = "", $BP344 = "", $BQ344 = "", $BR344 = ""), "",
IF($DZ344 &lt;= Claim_for_Reimbursement_CAT!$F$24, Claim_for_Reimbursement_CAT!$H$24,
IF(AND($DZ344 &gt;= Claim_for_Reimbursement_CAT!$D$25, $DZ344 &lt;= Claim_for_Reimbursement_CAT!$F$25), Claim_for_Reimbursement_CAT!$H$25,
IF(AND($DZ344 &gt;= Claim_for_Reimbursement_CAT!$D$26, $DZ344 &lt;= Claim_for_Reimbursement_CAT!$F$26), Claim_for_Reimbursement_CAT!$H$26,
IF(AND($DZ344 &gt;= Claim_for_Reimbursement_CAT!$D$27, $DZ344 &lt;= Claim_for_Reimbursement_CAT!$F$27), Claim_for_Reimbursement_CAT!$H$27,
IF(AND($DZ344 &gt;= Claim_for_Reimbursement_CAT!$D$28, $DZ344 &lt;= Claim_for_Reimbursement_CAT!$F$28), Claim_for_Reimbursement_CAT!$H$28,
IF(AND($DZ344 &gt;= Claim_for_Reimbursement_CAT!$D$29, $DZ344 &lt;= Claim_for_Reimbursement_CAT!$F$29), Claim_for_Reimbursement_CAT!$H$29,
IF(AND($DZ344 &gt;= Claim_for_Reimbursement_CAT!$D$30, $DZ344 &lt;= Claim_for_Reimbursement_CAT!$F$30), Claim_for_Reimbursement_CAT!$H$30,
IF(AND($DZ344 &gt;= Claim_for_Reimbursement_CAT!$D$31, $DZ344 &lt;= Claim_for_Reimbursement_CAT!$F$31), Claim_for_Reimbursement_CAT!$H$31,
IF(AND($DZ344 &gt;= Claim_for_Reimbursement_CAT!$D$32, $DZ344 &lt;= Claim_for_Reimbursement_CAT!$F$32), Claim_for_Reimbursement_CAT!$H$32,
IF(AND($DZ344 &gt;= Claim_for_Reimbursement_CAT!$D$33, $DZ344 &lt;= Claim_for_Reimbursement_CAT!$F$33), Claim_for_Reimbursement_CAT!$H$33,
IF(AND($DZ344 &gt;= Claim_for_Reimbursement_CAT!$D$34, $DZ344 &lt;= Claim_for_Reimbursement_CAT!$F$34), Claim_for_Reimbursement_CAT!$H$34, Claim_for_Reimbursement_CAT!$H$35))))))))))))</f>
        <v/>
      </c>
      <c r="EG344" s="373"/>
      <c r="EH344" s="373"/>
      <c r="EI344" s="373"/>
      <c r="EJ344" s="373"/>
      <c r="EK344" s="373"/>
      <c r="EL344" s="368"/>
      <c r="EM344" s="373"/>
      <c r="EN344" s="373"/>
      <c r="ES344" s="376" t="str">
        <f t="shared" si="160"/>
        <v/>
      </c>
      <c r="ET344" s="377" t="str">
        <f t="shared" si="168"/>
        <v xml:space="preserve">    </v>
      </c>
      <c r="EU344" s="377" t="str">
        <f t="shared" si="169"/>
        <v/>
      </c>
      <c r="EV344" s="377" t="str">
        <f t="shared" si="170"/>
        <v xml:space="preserve">339   </v>
      </c>
      <c r="EW344" s="378" t="str">
        <f>IF($H344 = "", "",
IF(OR($H344 = Lists_and_controls!$AO$9, $H344 = Lists_and_controls!$AO$11, $H344 = Lists_and_controls!$AO$14, $H344 = Lists_and_controls!$AO$16), MAX(Day_30),
IF(OR($H344 = Lists_and_controls!$AO$6, $H344 = Lists_and_controls!$AO$8, $H344 = Lists_and_controls!$AO$10, $H344 = Lists_and_controls!$AO$12, $H344 = Lists_and_controls!$AO$13, $H344 = Lists_and_controls!$AO$15, $H344 = Lists_and_controls!$AO$17), MAX(Day_31),
IF($H344 = Lists_and_controls!$AO$7, IF(INDEX(Leap_Year_YN, MATCH($G344, Year_2, 0)) = 1, MAX(Day_Feb_LY), MAX(Day_Feb) )))))</f>
        <v/>
      </c>
      <c r="EX344" s="377" t="str">
        <f t="shared" si="171"/>
        <v xml:space="preserve">  </v>
      </c>
      <c r="EY344" s="378"/>
    </row>
    <row r="345" spans="1:155" s="321" customFormat="1" ht="14" hidden="1" x14ac:dyDescent="0.3">
      <c r="A345" s="367">
        <v>340</v>
      </c>
      <c r="B345" s="368"/>
      <c r="C345" s="368"/>
      <c r="D345" s="368"/>
      <c r="E345" s="368"/>
      <c r="F345" s="368"/>
      <c r="G345" s="368"/>
      <c r="H345" s="368"/>
      <c r="I345" s="368"/>
      <c r="J345" s="369" t="str">
        <f t="shared" si="148"/>
        <v/>
      </c>
      <c r="K345" s="370" t="str">
        <f t="shared" si="149"/>
        <v/>
      </c>
      <c r="L345" s="368"/>
      <c r="M345" s="368"/>
      <c r="N345" s="368"/>
      <c r="O345" s="368"/>
      <c r="P345" s="368"/>
      <c r="Q345" s="368"/>
      <c r="R345" s="368"/>
      <c r="S345" s="371" t="str">
        <f t="shared" si="161"/>
        <v/>
      </c>
      <c r="T345" s="368"/>
      <c r="U345" s="368"/>
      <c r="V345" s="372"/>
      <c r="W345" s="372"/>
      <c r="X345" s="368"/>
      <c r="Y345" s="372"/>
      <c r="Z345" s="368"/>
      <c r="AA345" s="368"/>
      <c r="AB345" s="368"/>
      <c r="AC345" s="368"/>
      <c r="AD345" s="368"/>
      <c r="AE345" s="368"/>
      <c r="AF345" s="368"/>
      <c r="AG345" s="368"/>
      <c r="AH345" s="368"/>
      <c r="AI345" s="368"/>
      <c r="AJ345" s="368"/>
      <c r="AK345" s="373"/>
      <c r="AL345" s="368"/>
      <c r="AM345" s="373"/>
      <c r="AN345" s="373"/>
      <c r="AO345" s="373"/>
      <c r="AP345" s="373"/>
      <c r="AQ345" s="373"/>
      <c r="AR345" s="373"/>
      <c r="AS345" s="373"/>
      <c r="AT345" s="373"/>
      <c r="AU345" s="373"/>
      <c r="AV345" s="373"/>
      <c r="AW345" s="373"/>
      <c r="AX345" s="373"/>
      <c r="AY345" s="373"/>
      <c r="AZ345" s="373"/>
      <c r="BA345" s="373"/>
      <c r="BB345" s="373"/>
      <c r="BC345" s="374">
        <f t="shared" si="162"/>
        <v>0</v>
      </c>
      <c r="BD345" s="373"/>
      <c r="BE345" s="373"/>
      <c r="BF345" s="373"/>
      <c r="BG345" s="373"/>
      <c r="BH345" s="373"/>
      <c r="BI345" s="373"/>
      <c r="BJ345" s="373"/>
      <c r="BK345" s="373"/>
      <c r="BL345" s="373"/>
      <c r="BM345" s="373"/>
      <c r="BN345" s="373"/>
      <c r="BO345" s="373"/>
      <c r="BP345" s="373"/>
      <c r="BQ345" s="373"/>
      <c r="BR345" s="373"/>
      <c r="BS345" s="374">
        <f t="shared" si="150"/>
        <v>0</v>
      </c>
      <c r="BT345" s="374">
        <f t="shared" si="146"/>
        <v>0</v>
      </c>
      <c r="BU345" s="374">
        <f t="shared" si="146"/>
        <v>0</v>
      </c>
      <c r="BV345" s="374">
        <f t="shared" si="146"/>
        <v>0</v>
      </c>
      <c r="BW345" s="374">
        <f t="shared" si="146"/>
        <v>0</v>
      </c>
      <c r="BX345" s="374">
        <f t="shared" si="146"/>
        <v>0</v>
      </c>
      <c r="BY345" s="374">
        <f t="shared" si="146"/>
        <v>0</v>
      </c>
      <c r="BZ345" s="374">
        <f t="shared" si="146"/>
        <v>0</v>
      </c>
      <c r="CA345" s="374">
        <f t="shared" si="173"/>
        <v>0</v>
      </c>
      <c r="CB345" s="374">
        <f t="shared" si="173"/>
        <v>0</v>
      </c>
      <c r="CC345" s="374">
        <f t="shared" si="173"/>
        <v>0</v>
      </c>
      <c r="CD345" s="374">
        <f t="shared" si="173"/>
        <v>0</v>
      </c>
      <c r="CE345" s="374">
        <f t="shared" si="147"/>
        <v>0</v>
      </c>
      <c r="CF345" s="374">
        <f t="shared" si="147"/>
        <v>0</v>
      </c>
      <c r="CG345" s="374">
        <f t="shared" si="147"/>
        <v>0</v>
      </c>
      <c r="CH345" s="374">
        <f t="shared" si="147"/>
        <v>0</v>
      </c>
      <c r="CI345" s="374">
        <f t="shared" si="147"/>
        <v>0</v>
      </c>
      <c r="CJ345" s="368"/>
      <c r="CK345" s="368"/>
      <c r="CL345" s="373"/>
      <c r="CM345" s="375"/>
      <c r="CN345" s="371" t="s">
        <v>176</v>
      </c>
      <c r="CO345" s="373"/>
      <c r="CP345" s="373"/>
      <c r="CQ345" s="374">
        <f t="shared" si="151"/>
        <v>0</v>
      </c>
      <c r="CR345" s="373"/>
      <c r="CS345" s="373"/>
      <c r="CT345" s="374">
        <f t="shared" si="152"/>
        <v>0</v>
      </c>
      <c r="CU345" s="375"/>
      <c r="CV345" s="368"/>
      <c r="CW345" s="368"/>
      <c r="CX345" s="368"/>
      <c r="CY345" s="368"/>
      <c r="CZ345" s="368"/>
      <c r="DA345" s="368"/>
      <c r="DB345" s="368"/>
      <c r="DC345" s="368"/>
      <c r="DD345" s="368"/>
      <c r="DE345" s="368"/>
      <c r="DF345" s="368"/>
      <c r="DG345" s="375"/>
      <c r="DH345" s="371" t="s">
        <v>176</v>
      </c>
      <c r="DI345" s="373"/>
      <c r="DJ345" s="373"/>
      <c r="DK345" s="374">
        <f t="shared" si="172"/>
        <v>0</v>
      </c>
      <c r="DL345" s="373"/>
      <c r="DM345" s="373"/>
      <c r="DN345" s="374">
        <f t="shared" si="153"/>
        <v>0</v>
      </c>
      <c r="DO345" s="368"/>
      <c r="DP345" s="371" t="str">
        <f t="shared" si="163"/>
        <v/>
      </c>
      <c r="DQ345" s="374">
        <f t="shared" si="164"/>
        <v>0</v>
      </c>
      <c r="DR345" s="374">
        <f t="shared" si="154"/>
        <v>0</v>
      </c>
      <c r="DS345" s="374">
        <f t="shared" si="155"/>
        <v>0</v>
      </c>
      <c r="DT345" s="374">
        <f t="shared" si="165"/>
        <v>0</v>
      </c>
      <c r="DU345" s="374">
        <f t="shared" si="166"/>
        <v>0</v>
      </c>
      <c r="DV345" s="374">
        <f>Deduct_dependent * COUNTIFS(Part_8!$A:$A, $EV345)</f>
        <v>0</v>
      </c>
      <c r="DW345" s="374">
        <f t="shared" si="156"/>
        <v>0</v>
      </c>
      <c r="DX345" s="374">
        <f t="shared" si="157"/>
        <v>0</v>
      </c>
      <c r="DY345" s="374">
        <f t="shared" si="158"/>
        <v>0</v>
      </c>
      <c r="DZ345" s="374">
        <f t="shared" si="159"/>
        <v>0</v>
      </c>
      <c r="EA345" s="373"/>
      <c r="EB345" s="373"/>
      <c r="EC345" s="373"/>
      <c r="ED345" s="374" t="str">
        <f t="shared" si="167"/>
        <v/>
      </c>
      <c r="EE345" s="374"/>
      <c r="EF345" s="374" t="str">
        <f>IF(AND($AN345 = "", $AO345 = "", $AP345 = "", $AQ345 = "", $AR345 = "", $AS345 = "", $AT345 = "", $AU345 = "", $AV345 = "", $AW345 = "", $AX345 = "", $AY345 = "", $AZ345 = "", $BA345 = "", $BB345 = "",
$BD345= "", $BE345 = "", $BF345 = "", $BG345 = "", $BH345 = "", $BI345 = "", $BJ345 = "", $BK345 = "", $BL345 = "", $BM345 = "", $BN345 = "", $BO345 = "", $BP345 = "", $BQ345 = "", $BR345 = ""), "",
IF($DZ345 &lt;= Claim_for_Reimbursement_CAT!$F$24, Claim_for_Reimbursement_CAT!$H$24,
IF(AND($DZ345 &gt;= Claim_for_Reimbursement_CAT!$D$25, $DZ345 &lt;= Claim_for_Reimbursement_CAT!$F$25), Claim_for_Reimbursement_CAT!$H$25,
IF(AND($DZ345 &gt;= Claim_for_Reimbursement_CAT!$D$26, $DZ345 &lt;= Claim_for_Reimbursement_CAT!$F$26), Claim_for_Reimbursement_CAT!$H$26,
IF(AND($DZ345 &gt;= Claim_for_Reimbursement_CAT!$D$27, $DZ345 &lt;= Claim_for_Reimbursement_CAT!$F$27), Claim_for_Reimbursement_CAT!$H$27,
IF(AND($DZ345 &gt;= Claim_for_Reimbursement_CAT!$D$28, $DZ345 &lt;= Claim_for_Reimbursement_CAT!$F$28), Claim_for_Reimbursement_CAT!$H$28,
IF(AND($DZ345 &gt;= Claim_for_Reimbursement_CAT!$D$29, $DZ345 &lt;= Claim_for_Reimbursement_CAT!$F$29), Claim_for_Reimbursement_CAT!$H$29,
IF(AND($DZ345 &gt;= Claim_for_Reimbursement_CAT!$D$30, $DZ345 &lt;= Claim_for_Reimbursement_CAT!$F$30), Claim_for_Reimbursement_CAT!$H$30,
IF(AND($DZ345 &gt;= Claim_for_Reimbursement_CAT!$D$31, $DZ345 &lt;= Claim_for_Reimbursement_CAT!$F$31), Claim_for_Reimbursement_CAT!$H$31,
IF(AND($DZ345 &gt;= Claim_for_Reimbursement_CAT!$D$32, $DZ345 &lt;= Claim_for_Reimbursement_CAT!$F$32), Claim_for_Reimbursement_CAT!$H$32,
IF(AND($DZ345 &gt;= Claim_for_Reimbursement_CAT!$D$33, $DZ345 &lt;= Claim_for_Reimbursement_CAT!$F$33), Claim_for_Reimbursement_CAT!$H$33,
IF(AND($DZ345 &gt;= Claim_for_Reimbursement_CAT!$D$34, $DZ345 &lt;= Claim_for_Reimbursement_CAT!$F$34), Claim_for_Reimbursement_CAT!$H$34, Claim_for_Reimbursement_CAT!$H$35))))))))))))</f>
        <v/>
      </c>
      <c r="EG345" s="373"/>
      <c r="EH345" s="373"/>
      <c r="EI345" s="373"/>
      <c r="EJ345" s="373"/>
      <c r="EK345" s="373"/>
      <c r="EL345" s="368"/>
      <c r="EM345" s="373"/>
      <c r="EN345" s="373"/>
      <c r="ES345" s="376" t="str">
        <f t="shared" si="160"/>
        <v/>
      </c>
      <c r="ET345" s="377" t="str">
        <f t="shared" si="168"/>
        <v xml:space="preserve">    </v>
      </c>
      <c r="EU345" s="377" t="str">
        <f t="shared" si="169"/>
        <v/>
      </c>
      <c r="EV345" s="377" t="str">
        <f t="shared" si="170"/>
        <v xml:space="preserve">340   </v>
      </c>
      <c r="EW345" s="378" t="str">
        <f>IF($H345 = "", "",
IF(OR($H345 = Lists_and_controls!$AO$9, $H345 = Lists_and_controls!$AO$11, $H345 = Lists_and_controls!$AO$14, $H345 = Lists_and_controls!$AO$16), MAX(Day_30),
IF(OR($H345 = Lists_and_controls!$AO$6, $H345 = Lists_and_controls!$AO$8, $H345 = Lists_and_controls!$AO$10, $H345 = Lists_and_controls!$AO$12, $H345 = Lists_and_controls!$AO$13, $H345 = Lists_and_controls!$AO$15, $H345 = Lists_and_controls!$AO$17), MAX(Day_31),
IF($H345 = Lists_and_controls!$AO$7, IF(INDEX(Leap_Year_YN, MATCH($G345, Year_2, 0)) = 1, MAX(Day_Feb_LY), MAX(Day_Feb) )))))</f>
        <v/>
      </c>
      <c r="EX345" s="377" t="str">
        <f t="shared" si="171"/>
        <v xml:space="preserve">  </v>
      </c>
      <c r="EY345" s="378"/>
    </row>
    <row r="346" spans="1:155" s="321" customFormat="1" ht="14" hidden="1" x14ac:dyDescent="0.3">
      <c r="A346" s="367">
        <v>341</v>
      </c>
      <c r="B346" s="368"/>
      <c r="C346" s="368"/>
      <c r="D346" s="368"/>
      <c r="E346" s="368"/>
      <c r="F346" s="368"/>
      <c r="G346" s="368"/>
      <c r="H346" s="368"/>
      <c r="I346" s="368"/>
      <c r="J346" s="369" t="str">
        <f t="shared" si="148"/>
        <v/>
      </c>
      <c r="K346" s="370" t="str">
        <f t="shared" si="149"/>
        <v/>
      </c>
      <c r="L346" s="368"/>
      <c r="M346" s="368"/>
      <c r="N346" s="368"/>
      <c r="O346" s="368"/>
      <c r="P346" s="368"/>
      <c r="Q346" s="368"/>
      <c r="R346" s="368"/>
      <c r="S346" s="371" t="str">
        <f t="shared" si="161"/>
        <v/>
      </c>
      <c r="T346" s="368"/>
      <c r="U346" s="368"/>
      <c r="V346" s="372"/>
      <c r="W346" s="372"/>
      <c r="X346" s="368"/>
      <c r="Y346" s="372"/>
      <c r="Z346" s="368"/>
      <c r="AA346" s="368"/>
      <c r="AB346" s="368"/>
      <c r="AC346" s="368"/>
      <c r="AD346" s="368"/>
      <c r="AE346" s="368"/>
      <c r="AF346" s="368"/>
      <c r="AG346" s="368"/>
      <c r="AH346" s="368"/>
      <c r="AI346" s="368"/>
      <c r="AJ346" s="368"/>
      <c r="AK346" s="373"/>
      <c r="AL346" s="368"/>
      <c r="AM346" s="373"/>
      <c r="AN346" s="373"/>
      <c r="AO346" s="373"/>
      <c r="AP346" s="373"/>
      <c r="AQ346" s="373"/>
      <c r="AR346" s="373"/>
      <c r="AS346" s="373"/>
      <c r="AT346" s="373"/>
      <c r="AU346" s="373"/>
      <c r="AV346" s="373"/>
      <c r="AW346" s="373"/>
      <c r="AX346" s="373"/>
      <c r="AY346" s="373"/>
      <c r="AZ346" s="373"/>
      <c r="BA346" s="373"/>
      <c r="BB346" s="373"/>
      <c r="BC346" s="374">
        <f t="shared" si="162"/>
        <v>0</v>
      </c>
      <c r="BD346" s="373"/>
      <c r="BE346" s="373"/>
      <c r="BF346" s="373"/>
      <c r="BG346" s="373"/>
      <c r="BH346" s="373"/>
      <c r="BI346" s="373"/>
      <c r="BJ346" s="373"/>
      <c r="BK346" s="373"/>
      <c r="BL346" s="373"/>
      <c r="BM346" s="373"/>
      <c r="BN346" s="373"/>
      <c r="BO346" s="373"/>
      <c r="BP346" s="373"/>
      <c r="BQ346" s="373"/>
      <c r="BR346" s="373"/>
      <c r="BS346" s="374">
        <f t="shared" si="150"/>
        <v>0</v>
      </c>
      <c r="BT346" s="374">
        <f t="shared" si="146"/>
        <v>0</v>
      </c>
      <c r="BU346" s="374">
        <f t="shared" si="146"/>
        <v>0</v>
      </c>
      <c r="BV346" s="374">
        <f t="shared" si="146"/>
        <v>0</v>
      </c>
      <c r="BW346" s="374">
        <f t="shared" si="146"/>
        <v>0</v>
      </c>
      <c r="BX346" s="374">
        <f t="shared" si="146"/>
        <v>0</v>
      </c>
      <c r="BY346" s="374">
        <f t="shared" si="146"/>
        <v>0</v>
      </c>
      <c r="BZ346" s="374">
        <f t="shared" si="146"/>
        <v>0</v>
      </c>
      <c r="CA346" s="374">
        <f t="shared" si="173"/>
        <v>0</v>
      </c>
      <c r="CB346" s="374">
        <f t="shared" si="173"/>
        <v>0</v>
      </c>
      <c r="CC346" s="374">
        <f t="shared" si="173"/>
        <v>0</v>
      </c>
      <c r="CD346" s="374">
        <f t="shared" si="173"/>
        <v>0</v>
      </c>
      <c r="CE346" s="374">
        <f t="shared" si="147"/>
        <v>0</v>
      </c>
      <c r="CF346" s="374">
        <f t="shared" si="147"/>
        <v>0</v>
      </c>
      <c r="CG346" s="374">
        <f t="shared" si="147"/>
        <v>0</v>
      </c>
      <c r="CH346" s="374">
        <f t="shared" si="147"/>
        <v>0</v>
      </c>
      <c r="CI346" s="374">
        <f t="shared" si="147"/>
        <v>0</v>
      </c>
      <c r="CJ346" s="368"/>
      <c r="CK346" s="368"/>
      <c r="CL346" s="373"/>
      <c r="CM346" s="375"/>
      <c r="CN346" s="371" t="s">
        <v>176</v>
      </c>
      <c r="CO346" s="373"/>
      <c r="CP346" s="373"/>
      <c r="CQ346" s="374">
        <f t="shared" si="151"/>
        <v>0</v>
      </c>
      <c r="CR346" s="373"/>
      <c r="CS346" s="373"/>
      <c r="CT346" s="374">
        <f t="shared" si="152"/>
        <v>0</v>
      </c>
      <c r="CU346" s="375"/>
      <c r="CV346" s="368"/>
      <c r="CW346" s="368"/>
      <c r="CX346" s="368"/>
      <c r="CY346" s="368"/>
      <c r="CZ346" s="368"/>
      <c r="DA346" s="368"/>
      <c r="DB346" s="368"/>
      <c r="DC346" s="368"/>
      <c r="DD346" s="368"/>
      <c r="DE346" s="368"/>
      <c r="DF346" s="368"/>
      <c r="DG346" s="375"/>
      <c r="DH346" s="371" t="s">
        <v>176</v>
      </c>
      <c r="DI346" s="373"/>
      <c r="DJ346" s="373"/>
      <c r="DK346" s="374">
        <f t="shared" si="172"/>
        <v>0</v>
      </c>
      <c r="DL346" s="373"/>
      <c r="DM346" s="373"/>
      <c r="DN346" s="374">
        <f t="shared" si="153"/>
        <v>0</v>
      </c>
      <c r="DO346" s="368"/>
      <c r="DP346" s="371" t="str">
        <f t="shared" si="163"/>
        <v/>
      </c>
      <c r="DQ346" s="374">
        <f t="shared" si="164"/>
        <v>0</v>
      </c>
      <c r="DR346" s="374">
        <f t="shared" si="154"/>
        <v>0</v>
      </c>
      <c r="DS346" s="374">
        <f t="shared" si="155"/>
        <v>0</v>
      </c>
      <c r="DT346" s="374">
        <f t="shared" si="165"/>
        <v>0</v>
      </c>
      <c r="DU346" s="374">
        <f t="shared" si="166"/>
        <v>0</v>
      </c>
      <c r="DV346" s="374">
        <f>Deduct_dependent * COUNTIFS(Part_8!$A:$A, $EV346)</f>
        <v>0</v>
      </c>
      <c r="DW346" s="374">
        <f t="shared" si="156"/>
        <v>0</v>
      </c>
      <c r="DX346" s="374">
        <f t="shared" si="157"/>
        <v>0</v>
      </c>
      <c r="DY346" s="374">
        <f t="shared" si="158"/>
        <v>0</v>
      </c>
      <c r="DZ346" s="374">
        <f t="shared" si="159"/>
        <v>0</v>
      </c>
      <c r="EA346" s="373"/>
      <c r="EB346" s="373"/>
      <c r="EC346" s="373"/>
      <c r="ED346" s="374" t="str">
        <f t="shared" si="167"/>
        <v/>
      </c>
      <c r="EE346" s="374"/>
      <c r="EF346" s="374" t="str">
        <f>IF(AND($AN346 = "", $AO346 = "", $AP346 = "", $AQ346 = "", $AR346 = "", $AS346 = "", $AT346 = "", $AU346 = "", $AV346 = "", $AW346 = "", $AX346 = "", $AY346 = "", $AZ346 = "", $BA346 = "", $BB346 = "",
$BD346= "", $BE346 = "", $BF346 = "", $BG346 = "", $BH346 = "", $BI346 = "", $BJ346 = "", $BK346 = "", $BL346 = "", $BM346 = "", $BN346 = "", $BO346 = "", $BP346 = "", $BQ346 = "", $BR346 = ""), "",
IF($DZ346 &lt;= Claim_for_Reimbursement_CAT!$F$24, Claim_for_Reimbursement_CAT!$H$24,
IF(AND($DZ346 &gt;= Claim_for_Reimbursement_CAT!$D$25, $DZ346 &lt;= Claim_for_Reimbursement_CAT!$F$25), Claim_for_Reimbursement_CAT!$H$25,
IF(AND($DZ346 &gt;= Claim_for_Reimbursement_CAT!$D$26, $DZ346 &lt;= Claim_for_Reimbursement_CAT!$F$26), Claim_for_Reimbursement_CAT!$H$26,
IF(AND($DZ346 &gt;= Claim_for_Reimbursement_CAT!$D$27, $DZ346 &lt;= Claim_for_Reimbursement_CAT!$F$27), Claim_for_Reimbursement_CAT!$H$27,
IF(AND($DZ346 &gt;= Claim_for_Reimbursement_CAT!$D$28, $DZ346 &lt;= Claim_for_Reimbursement_CAT!$F$28), Claim_for_Reimbursement_CAT!$H$28,
IF(AND($DZ346 &gt;= Claim_for_Reimbursement_CAT!$D$29, $DZ346 &lt;= Claim_for_Reimbursement_CAT!$F$29), Claim_for_Reimbursement_CAT!$H$29,
IF(AND($DZ346 &gt;= Claim_for_Reimbursement_CAT!$D$30, $DZ346 &lt;= Claim_for_Reimbursement_CAT!$F$30), Claim_for_Reimbursement_CAT!$H$30,
IF(AND($DZ346 &gt;= Claim_for_Reimbursement_CAT!$D$31, $DZ346 &lt;= Claim_for_Reimbursement_CAT!$F$31), Claim_for_Reimbursement_CAT!$H$31,
IF(AND($DZ346 &gt;= Claim_for_Reimbursement_CAT!$D$32, $DZ346 &lt;= Claim_for_Reimbursement_CAT!$F$32), Claim_for_Reimbursement_CAT!$H$32,
IF(AND($DZ346 &gt;= Claim_for_Reimbursement_CAT!$D$33, $DZ346 &lt;= Claim_for_Reimbursement_CAT!$F$33), Claim_for_Reimbursement_CAT!$H$33,
IF(AND($DZ346 &gt;= Claim_for_Reimbursement_CAT!$D$34, $DZ346 &lt;= Claim_for_Reimbursement_CAT!$F$34), Claim_for_Reimbursement_CAT!$H$34, Claim_for_Reimbursement_CAT!$H$35))))))))))))</f>
        <v/>
      </c>
      <c r="EG346" s="373"/>
      <c r="EH346" s="373"/>
      <c r="EI346" s="373"/>
      <c r="EJ346" s="373"/>
      <c r="EK346" s="373"/>
      <c r="EL346" s="368"/>
      <c r="EM346" s="373"/>
      <c r="EN346" s="373"/>
      <c r="ES346" s="376" t="str">
        <f t="shared" si="160"/>
        <v/>
      </c>
      <c r="ET346" s="377" t="str">
        <f t="shared" si="168"/>
        <v xml:space="preserve">    </v>
      </c>
      <c r="EU346" s="377" t="str">
        <f t="shared" si="169"/>
        <v/>
      </c>
      <c r="EV346" s="377" t="str">
        <f t="shared" si="170"/>
        <v xml:space="preserve">341   </v>
      </c>
      <c r="EW346" s="378" t="str">
        <f>IF($H346 = "", "",
IF(OR($H346 = Lists_and_controls!$AO$9, $H346 = Lists_and_controls!$AO$11, $H346 = Lists_and_controls!$AO$14, $H346 = Lists_and_controls!$AO$16), MAX(Day_30),
IF(OR($H346 = Lists_and_controls!$AO$6, $H346 = Lists_and_controls!$AO$8, $H346 = Lists_and_controls!$AO$10, $H346 = Lists_and_controls!$AO$12, $H346 = Lists_and_controls!$AO$13, $H346 = Lists_and_controls!$AO$15, $H346 = Lists_and_controls!$AO$17), MAX(Day_31),
IF($H346 = Lists_and_controls!$AO$7, IF(INDEX(Leap_Year_YN, MATCH($G346, Year_2, 0)) = 1, MAX(Day_Feb_LY), MAX(Day_Feb) )))))</f>
        <v/>
      </c>
      <c r="EX346" s="377" t="str">
        <f t="shared" si="171"/>
        <v xml:space="preserve">  </v>
      </c>
      <c r="EY346" s="378"/>
    </row>
    <row r="347" spans="1:155" s="321" customFormat="1" ht="14" hidden="1" x14ac:dyDescent="0.3">
      <c r="A347" s="367">
        <v>342</v>
      </c>
      <c r="B347" s="368"/>
      <c r="C347" s="368"/>
      <c r="D347" s="368"/>
      <c r="E347" s="368"/>
      <c r="F347" s="368"/>
      <c r="G347" s="368"/>
      <c r="H347" s="368"/>
      <c r="I347" s="368"/>
      <c r="J347" s="369" t="str">
        <f t="shared" si="148"/>
        <v/>
      </c>
      <c r="K347" s="370" t="str">
        <f t="shared" si="149"/>
        <v/>
      </c>
      <c r="L347" s="368"/>
      <c r="M347" s="368"/>
      <c r="N347" s="368"/>
      <c r="O347" s="368"/>
      <c r="P347" s="368"/>
      <c r="Q347" s="368"/>
      <c r="R347" s="368"/>
      <c r="S347" s="371" t="str">
        <f t="shared" si="161"/>
        <v/>
      </c>
      <c r="T347" s="368"/>
      <c r="U347" s="368"/>
      <c r="V347" s="372"/>
      <c r="W347" s="372"/>
      <c r="X347" s="368"/>
      <c r="Y347" s="372"/>
      <c r="Z347" s="368"/>
      <c r="AA347" s="368"/>
      <c r="AB347" s="368"/>
      <c r="AC347" s="368"/>
      <c r="AD347" s="368"/>
      <c r="AE347" s="368"/>
      <c r="AF347" s="368"/>
      <c r="AG347" s="368"/>
      <c r="AH347" s="368"/>
      <c r="AI347" s="368"/>
      <c r="AJ347" s="368"/>
      <c r="AK347" s="373"/>
      <c r="AL347" s="368"/>
      <c r="AM347" s="373"/>
      <c r="AN347" s="373"/>
      <c r="AO347" s="373"/>
      <c r="AP347" s="373"/>
      <c r="AQ347" s="373"/>
      <c r="AR347" s="373"/>
      <c r="AS347" s="373"/>
      <c r="AT347" s="373"/>
      <c r="AU347" s="373"/>
      <c r="AV347" s="373"/>
      <c r="AW347" s="373"/>
      <c r="AX347" s="373"/>
      <c r="AY347" s="373"/>
      <c r="AZ347" s="373"/>
      <c r="BA347" s="373"/>
      <c r="BB347" s="373"/>
      <c r="BC347" s="374">
        <f t="shared" si="162"/>
        <v>0</v>
      </c>
      <c r="BD347" s="373"/>
      <c r="BE347" s="373"/>
      <c r="BF347" s="373"/>
      <c r="BG347" s="373"/>
      <c r="BH347" s="373"/>
      <c r="BI347" s="373"/>
      <c r="BJ347" s="373"/>
      <c r="BK347" s="373"/>
      <c r="BL347" s="373"/>
      <c r="BM347" s="373"/>
      <c r="BN347" s="373"/>
      <c r="BO347" s="373"/>
      <c r="BP347" s="373"/>
      <c r="BQ347" s="373"/>
      <c r="BR347" s="373"/>
      <c r="BS347" s="374">
        <f t="shared" si="150"/>
        <v>0</v>
      </c>
      <c r="BT347" s="374">
        <f t="shared" si="146"/>
        <v>0</v>
      </c>
      <c r="BU347" s="374">
        <f t="shared" si="146"/>
        <v>0</v>
      </c>
      <c r="BV347" s="374">
        <f t="shared" si="146"/>
        <v>0</v>
      </c>
      <c r="BW347" s="374">
        <f t="shared" si="146"/>
        <v>0</v>
      </c>
      <c r="BX347" s="374">
        <f t="shared" si="146"/>
        <v>0</v>
      </c>
      <c r="BY347" s="374">
        <f t="shared" si="146"/>
        <v>0</v>
      </c>
      <c r="BZ347" s="374">
        <f t="shared" si="146"/>
        <v>0</v>
      </c>
      <c r="CA347" s="374">
        <f t="shared" si="173"/>
        <v>0</v>
      </c>
      <c r="CB347" s="374">
        <f t="shared" si="173"/>
        <v>0</v>
      </c>
      <c r="CC347" s="374">
        <f t="shared" si="173"/>
        <v>0</v>
      </c>
      <c r="CD347" s="374">
        <f t="shared" si="173"/>
        <v>0</v>
      </c>
      <c r="CE347" s="374">
        <f t="shared" si="147"/>
        <v>0</v>
      </c>
      <c r="CF347" s="374">
        <f t="shared" si="147"/>
        <v>0</v>
      </c>
      <c r="CG347" s="374">
        <f t="shared" si="147"/>
        <v>0</v>
      </c>
      <c r="CH347" s="374">
        <f t="shared" si="147"/>
        <v>0</v>
      </c>
      <c r="CI347" s="374">
        <f t="shared" si="147"/>
        <v>0</v>
      </c>
      <c r="CJ347" s="368"/>
      <c r="CK347" s="368"/>
      <c r="CL347" s="373"/>
      <c r="CM347" s="375"/>
      <c r="CN347" s="371" t="s">
        <v>176</v>
      </c>
      <c r="CO347" s="373"/>
      <c r="CP347" s="373"/>
      <c r="CQ347" s="374">
        <f t="shared" si="151"/>
        <v>0</v>
      </c>
      <c r="CR347" s="373"/>
      <c r="CS347" s="373"/>
      <c r="CT347" s="374">
        <f t="shared" si="152"/>
        <v>0</v>
      </c>
      <c r="CU347" s="375"/>
      <c r="CV347" s="368"/>
      <c r="CW347" s="368"/>
      <c r="CX347" s="368"/>
      <c r="CY347" s="368"/>
      <c r="CZ347" s="368"/>
      <c r="DA347" s="368"/>
      <c r="DB347" s="368"/>
      <c r="DC347" s="368"/>
      <c r="DD347" s="368"/>
      <c r="DE347" s="368"/>
      <c r="DF347" s="368"/>
      <c r="DG347" s="375"/>
      <c r="DH347" s="371" t="s">
        <v>176</v>
      </c>
      <c r="DI347" s="373"/>
      <c r="DJ347" s="373"/>
      <c r="DK347" s="374">
        <f t="shared" si="172"/>
        <v>0</v>
      </c>
      <c r="DL347" s="373"/>
      <c r="DM347" s="373"/>
      <c r="DN347" s="374">
        <f t="shared" si="153"/>
        <v>0</v>
      </c>
      <c r="DO347" s="368"/>
      <c r="DP347" s="371" t="str">
        <f t="shared" si="163"/>
        <v/>
      </c>
      <c r="DQ347" s="374">
        <f t="shared" si="164"/>
        <v>0</v>
      </c>
      <c r="DR347" s="374">
        <f t="shared" si="154"/>
        <v>0</v>
      </c>
      <c r="DS347" s="374">
        <f t="shared" si="155"/>
        <v>0</v>
      </c>
      <c r="DT347" s="374">
        <f t="shared" si="165"/>
        <v>0</v>
      </c>
      <c r="DU347" s="374">
        <f t="shared" si="166"/>
        <v>0</v>
      </c>
      <c r="DV347" s="374">
        <f>Deduct_dependent * COUNTIFS(Part_8!$A:$A, $EV347)</f>
        <v>0</v>
      </c>
      <c r="DW347" s="374">
        <f t="shared" si="156"/>
        <v>0</v>
      </c>
      <c r="DX347" s="374">
        <f t="shared" si="157"/>
        <v>0</v>
      </c>
      <c r="DY347" s="374">
        <f t="shared" si="158"/>
        <v>0</v>
      </c>
      <c r="DZ347" s="374">
        <f t="shared" si="159"/>
        <v>0</v>
      </c>
      <c r="EA347" s="373"/>
      <c r="EB347" s="373"/>
      <c r="EC347" s="373"/>
      <c r="ED347" s="374" t="str">
        <f t="shared" si="167"/>
        <v/>
      </c>
      <c r="EE347" s="374"/>
      <c r="EF347" s="374" t="str">
        <f>IF(AND($AN347 = "", $AO347 = "", $AP347 = "", $AQ347 = "", $AR347 = "", $AS347 = "", $AT347 = "", $AU347 = "", $AV347 = "", $AW347 = "", $AX347 = "", $AY347 = "", $AZ347 = "", $BA347 = "", $BB347 = "",
$BD347= "", $BE347 = "", $BF347 = "", $BG347 = "", $BH347 = "", $BI347 = "", $BJ347 = "", $BK347 = "", $BL347 = "", $BM347 = "", $BN347 = "", $BO347 = "", $BP347 = "", $BQ347 = "", $BR347 = ""), "",
IF($DZ347 &lt;= Claim_for_Reimbursement_CAT!$F$24, Claim_for_Reimbursement_CAT!$H$24,
IF(AND($DZ347 &gt;= Claim_for_Reimbursement_CAT!$D$25, $DZ347 &lt;= Claim_for_Reimbursement_CAT!$F$25), Claim_for_Reimbursement_CAT!$H$25,
IF(AND($DZ347 &gt;= Claim_for_Reimbursement_CAT!$D$26, $DZ347 &lt;= Claim_for_Reimbursement_CAT!$F$26), Claim_for_Reimbursement_CAT!$H$26,
IF(AND($DZ347 &gt;= Claim_for_Reimbursement_CAT!$D$27, $DZ347 &lt;= Claim_for_Reimbursement_CAT!$F$27), Claim_for_Reimbursement_CAT!$H$27,
IF(AND($DZ347 &gt;= Claim_for_Reimbursement_CAT!$D$28, $DZ347 &lt;= Claim_for_Reimbursement_CAT!$F$28), Claim_for_Reimbursement_CAT!$H$28,
IF(AND($DZ347 &gt;= Claim_for_Reimbursement_CAT!$D$29, $DZ347 &lt;= Claim_for_Reimbursement_CAT!$F$29), Claim_for_Reimbursement_CAT!$H$29,
IF(AND($DZ347 &gt;= Claim_for_Reimbursement_CAT!$D$30, $DZ347 &lt;= Claim_for_Reimbursement_CAT!$F$30), Claim_for_Reimbursement_CAT!$H$30,
IF(AND($DZ347 &gt;= Claim_for_Reimbursement_CAT!$D$31, $DZ347 &lt;= Claim_for_Reimbursement_CAT!$F$31), Claim_for_Reimbursement_CAT!$H$31,
IF(AND($DZ347 &gt;= Claim_for_Reimbursement_CAT!$D$32, $DZ347 &lt;= Claim_for_Reimbursement_CAT!$F$32), Claim_for_Reimbursement_CAT!$H$32,
IF(AND($DZ347 &gt;= Claim_for_Reimbursement_CAT!$D$33, $DZ347 &lt;= Claim_for_Reimbursement_CAT!$F$33), Claim_for_Reimbursement_CAT!$H$33,
IF(AND($DZ347 &gt;= Claim_for_Reimbursement_CAT!$D$34, $DZ347 &lt;= Claim_for_Reimbursement_CAT!$F$34), Claim_for_Reimbursement_CAT!$H$34, Claim_for_Reimbursement_CAT!$H$35))))))))))))</f>
        <v/>
      </c>
      <c r="EG347" s="373"/>
      <c r="EH347" s="373"/>
      <c r="EI347" s="373"/>
      <c r="EJ347" s="373"/>
      <c r="EK347" s="373"/>
      <c r="EL347" s="368"/>
      <c r="EM347" s="373"/>
      <c r="EN347" s="373"/>
      <c r="ES347" s="376" t="str">
        <f t="shared" si="160"/>
        <v/>
      </c>
      <c r="ET347" s="377" t="str">
        <f t="shared" si="168"/>
        <v xml:space="preserve">    </v>
      </c>
      <c r="EU347" s="377" t="str">
        <f t="shared" si="169"/>
        <v/>
      </c>
      <c r="EV347" s="377" t="str">
        <f t="shared" si="170"/>
        <v xml:space="preserve">342   </v>
      </c>
      <c r="EW347" s="378" t="str">
        <f>IF($H347 = "", "",
IF(OR($H347 = Lists_and_controls!$AO$9, $H347 = Lists_and_controls!$AO$11, $H347 = Lists_and_controls!$AO$14, $H347 = Lists_and_controls!$AO$16), MAX(Day_30),
IF(OR($H347 = Lists_and_controls!$AO$6, $H347 = Lists_and_controls!$AO$8, $H347 = Lists_and_controls!$AO$10, $H347 = Lists_and_controls!$AO$12, $H347 = Lists_and_controls!$AO$13, $H347 = Lists_and_controls!$AO$15, $H347 = Lists_and_controls!$AO$17), MAX(Day_31),
IF($H347 = Lists_and_controls!$AO$7, IF(INDEX(Leap_Year_YN, MATCH($G347, Year_2, 0)) = 1, MAX(Day_Feb_LY), MAX(Day_Feb) )))))</f>
        <v/>
      </c>
      <c r="EX347" s="377" t="str">
        <f t="shared" si="171"/>
        <v xml:space="preserve">  </v>
      </c>
      <c r="EY347" s="378"/>
    </row>
    <row r="348" spans="1:155" s="321" customFormat="1" ht="14" hidden="1" x14ac:dyDescent="0.3">
      <c r="A348" s="367">
        <v>343</v>
      </c>
      <c r="B348" s="368"/>
      <c r="C348" s="368"/>
      <c r="D348" s="368"/>
      <c r="E348" s="368"/>
      <c r="F348" s="368"/>
      <c r="G348" s="368"/>
      <c r="H348" s="368"/>
      <c r="I348" s="368"/>
      <c r="J348" s="369" t="str">
        <f t="shared" si="148"/>
        <v/>
      </c>
      <c r="K348" s="370" t="str">
        <f t="shared" si="149"/>
        <v/>
      </c>
      <c r="L348" s="368"/>
      <c r="M348" s="368"/>
      <c r="N348" s="368"/>
      <c r="O348" s="368"/>
      <c r="P348" s="368"/>
      <c r="Q348" s="368"/>
      <c r="R348" s="368"/>
      <c r="S348" s="371" t="str">
        <f t="shared" si="161"/>
        <v/>
      </c>
      <c r="T348" s="368"/>
      <c r="U348" s="368"/>
      <c r="V348" s="372"/>
      <c r="W348" s="372"/>
      <c r="X348" s="368"/>
      <c r="Y348" s="372"/>
      <c r="Z348" s="368"/>
      <c r="AA348" s="368"/>
      <c r="AB348" s="368"/>
      <c r="AC348" s="368"/>
      <c r="AD348" s="368"/>
      <c r="AE348" s="368"/>
      <c r="AF348" s="368"/>
      <c r="AG348" s="368"/>
      <c r="AH348" s="368"/>
      <c r="AI348" s="368"/>
      <c r="AJ348" s="368"/>
      <c r="AK348" s="373"/>
      <c r="AL348" s="368"/>
      <c r="AM348" s="373"/>
      <c r="AN348" s="373"/>
      <c r="AO348" s="373"/>
      <c r="AP348" s="373"/>
      <c r="AQ348" s="373"/>
      <c r="AR348" s="373"/>
      <c r="AS348" s="373"/>
      <c r="AT348" s="373"/>
      <c r="AU348" s="373"/>
      <c r="AV348" s="373"/>
      <c r="AW348" s="373"/>
      <c r="AX348" s="373"/>
      <c r="AY348" s="373"/>
      <c r="AZ348" s="373"/>
      <c r="BA348" s="373"/>
      <c r="BB348" s="373"/>
      <c r="BC348" s="374">
        <f t="shared" si="162"/>
        <v>0</v>
      </c>
      <c r="BD348" s="373"/>
      <c r="BE348" s="373"/>
      <c r="BF348" s="373"/>
      <c r="BG348" s="373"/>
      <c r="BH348" s="373"/>
      <c r="BI348" s="373"/>
      <c r="BJ348" s="373"/>
      <c r="BK348" s="373"/>
      <c r="BL348" s="373"/>
      <c r="BM348" s="373"/>
      <c r="BN348" s="373"/>
      <c r="BO348" s="373"/>
      <c r="BP348" s="373"/>
      <c r="BQ348" s="373"/>
      <c r="BR348" s="373"/>
      <c r="BS348" s="374">
        <f t="shared" si="150"/>
        <v>0</v>
      </c>
      <c r="BT348" s="374">
        <f t="shared" si="146"/>
        <v>0</v>
      </c>
      <c r="BU348" s="374">
        <f t="shared" si="146"/>
        <v>0</v>
      </c>
      <c r="BV348" s="374">
        <f t="shared" si="146"/>
        <v>0</v>
      </c>
      <c r="BW348" s="374">
        <f t="shared" si="146"/>
        <v>0</v>
      </c>
      <c r="BX348" s="374">
        <f t="shared" si="146"/>
        <v>0</v>
      </c>
      <c r="BY348" s="374">
        <f t="shared" si="146"/>
        <v>0</v>
      </c>
      <c r="BZ348" s="374">
        <f t="shared" si="146"/>
        <v>0</v>
      </c>
      <c r="CA348" s="374">
        <f t="shared" si="173"/>
        <v>0</v>
      </c>
      <c r="CB348" s="374">
        <f t="shared" si="173"/>
        <v>0</v>
      </c>
      <c r="CC348" s="374">
        <f t="shared" si="173"/>
        <v>0</v>
      </c>
      <c r="CD348" s="374">
        <f t="shared" si="173"/>
        <v>0</v>
      </c>
      <c r="CE348" s="374">
        <f t="shared" si="147"/>
        <v>0</v>
      </c>
      <c r="CF348" s="374">
        <f t="shared" si="147"/>
        <v>0</v>
      </c>
      <c r="CG348" s="374">
        <f t="shared" si="147"/>
        <v>0</v>
      </c>
      <c r="CH348" s="374">
        <f t="shared" si="147"/>
        <v>0</v>
      </c>
      <c r="CI348" s="374">
        <f t="shared" si="147"/>
        <v>0</v>
      </c>
      <c r="CJ348" s="368"/>
      <c r="CK348" s="368"/>
      <c r="CL348" s="373"/>
      <c r="CM348" s="375"/>
      <c r="CN348" s="371" t="s">
        <v>176</v>
      </c>
      <c r="CO348" s="373"/>
      <c r="CP348" s="373"/>
      <c r="CQ348" s="374">
        <f t="shared" si="151"/>
        <v>0</v>
      </c>
      <c r="CR348" s="373"/>
      <c r="CS348" s="373"/>
      <c r="CT348" s="374">
        <f t="shared" si="152"/>
        <v>0</v>
      </c>
      <c r="CU348" s="375"/>
      <c r="CV348" s="368"/>
      <c r="CW348" s="368"/>
      <c r="CX348" s="368"/>
      <c r="CY348" s="368"/>
      <c r="CZ348" s="368"/>
      <c r="DA348" s="368"/>
      <c r="DB348" s="368"/>
      <c r="DC348" s="368"/>
      <c r="DD348" s="368"/>
      <c r="DE348" s="368"/>
      <c r="DF348" s="368"/>
      <c r="DG348" s="375"/>
      <c r="DH348" s="371" t="s">
        <v>176</v>
      </c>
      <c r="DI348" s="373"/>
      <c r="DJ348" s="373"/>
      <c r="DK348" s="374">
        <f t="shared" si="172"/>
        <v>0</v>
      </c>
      <c r="DL348" s="373"/>
      <c r="DM348" s="373"/>
      <c r="DN348" s="374">
        <f t="shared" si="153"/>
        <v>0</v>
      </c>
      <c r="DO348" s="368"/>
      <c r="DP348" s="371" t="str">
        <f t="shared" si="163"/>
        <v/>
      </c>
      <c r="DQ348" s="374">
        <f t="shared" si="164"/>
        <v>0</v>
      </c>
      <c r="DR348" s="374">
        <f t="shared" si="154"/>
        <v>0</v>
      </c>
      <c r="DS348" s="374">
        <f t="shared" si="155"/>
        <v>0</v>
      </c>
      <c r="DT348" s="374">
        <f t="shared" si="165"/>
        <v>0</v>
      </c>
      <c r="DU348" s="374">
        <f t="shared" si="166"/>
        <v>0</v>
      </c>
      <c r="DV348" s="374">
        <f>Deduct_dependent * COUNTIFS(Part_8!$A:$A, $EV348)</f>
        <v>0</v>
      </c>
      <c r="DW348" s="374">
        <f t="shared" si="156"/>
        <v>0</v>
      </c>
      <c r="DX348" s="374">
        <f t="shared" si="157"/>
        <v>0</v>
      </c>
      <c r="DY348" s="374">
        <f t="shared" si="158"/>
        <v>0</v>
      </c>
      <c r="DZ348" s="374">
        <f t="shared" si="159"/>
        <v>0</v>
      </c>
      <c r="EA348" s="373"/>
      <c r="EB348" s="373"/>
      <c r="EC348" s="373"/>
      <c r="ED348" s="374" t="str">
        <f t="shared" si="167"/>
        <v/>
      </c>
      <c r="EE348" s="374"/>
      <c r="EF348" s="374" t="str">
        <f>IF(AND($AN348 = "", $AO348 = "", $AP348 = "", $AQ348 = "", $AR348 = "", $AS348 = "", $AT348 = "", $AU348 = "", $AV348 = "", $AW348 = "", $AX348 = "", $AY348 = "", $AZ348 = "", $BA348 = "", $BB348 = "",
$BD348= "", $BE348 = "", $BF348 = "", $BG348 = "", $BH348 = "", $BI348 = "", $BJ348 = "", $BK348 = "", $BL348 = "", $BM348 = "", $BN348 = "", $BO348 = "", $BP348 = "", $BQ348 = "", $BR348 = ""), "",
IF($DZ348 &lt;= Claim_for_Reimbursement_CAT!$F$24, Claim_for_Reimbursement_CAT!$H$24,
IF(AND($DZ348 &gt;= Claim_for_Reimbursement_CAT!$D$25, $DZ348 &lt;= Claim_for_Reimbursement_CAT!$F$25), Claim_for_Reimbursement_CAT!$H$25,
IF(AND($DZ348 &gt;= Claim_for_Reimbursement_CAT!$D$26, $DZ348 &lt;= Claim_for_Reimbursement_CAT!$F$26), Claim_for_Reimbursement_CAT!$H$26,
IF(AND($DZ348 &gt;= Claim_for_Reimbursement_CAT!$D$27, $DZ348 &lt;= Claim_for_Reimbursement_CAT!$F$27), Claim_for_Reimbursement_CAT!$H$27,
IF(AND($DZ348 &gt;= Claim_for_Reimbursement_CAT!$D$28, $DZ348 &lt;= Claim_for_Reimbursement_CAT!$F$28), Claim_for_Reimbursement_CAT!$H$28,
IF(AND($DZ348 &gt;= Claim_for_Reimbursement_CAT!$D$29, $DZ348 &lt;= Claim_for_Reimbursement_CAT!$F$29), Claim_for_Reimbursement_CAT!$H$29,
IF(AND($DZ348 &gt;= Claim_for_Reimbursement_CAT!$D$30, $DZ348 &lt;= Claim_for_Reimbursement_CAT!$F$30), Claim_for_Reimbursement_CAT!$H$30,
IF(AND($DZ348 &gt;= Claim_for_Reimbursement_CAT!$D$31, $DZ348 &lt;= Claim_for_Reimbursement_CAT!$F$31), Claim_for_Reimbursement_CAT!$H$31,
IF(AND($DZ348 &gt;= Claim_for_Reimbursement_CAT!$D$32, $DZ348 &lt;= Claim_for_Reimbursement_CAT!$F$32), Claim_for_Reimbursement_CAT!$H$32,
IF(AND($DZ348 &gt;= Claim_for_Reimbursement_CAT!$D$33, $DZ348 &lt;= Claim_for_Reimbursement_CAT!$F$33), Claim_for_Reimbursement_CAT!$H$33,
IF(AND($DZ348 &gt;= Claim_for_Reimbursement_CAT!$D$34, $DZ348 &lt;= Claim_for_Reimbursement_CAT!$F$34), Claim_for_Reimbursement_CAT!$H$34, Claim_for_Reimbursement_CAT!$H$35))))))))))))</f>
        <v/>
      </c>
      <c r="EG348" s="373"/>
      <c r="EH348" s="373"/>
      <c r="EI348" s="373"/>
      <c r="EJ348" s="373"/>
      <c r="EK348" s="373"/>
      <c r="EL348" s="368"/>
      <c r="EM348" s="373"/>
      <c r="EN348" s="373"/>
      <c r="ES348" s="376" t="str">
        <f t="shared" si="160"/>
        <v/>
      </c>
      <c r="ET348" s="377" t="str">
        <f t="shared" si="168"/>
        <v xml:space="preserve">    </v>
      </c>
      <c r="EU348" s="377" t="str">
        <f t="shared" si="169"/>
        <v/>
      </c>
      <c r="EV348" s="377" t="str">
        <f t="shared" si="170"/>
        <v xml:space="preserve">343   </v>
      </c>
      <c r="EW348" s="378" t="str">
        <f>IF($H348 = "", "",
IF(OR($H348 = Lists_and_controls!$AO$9, $H348 = Lists_and_controls!$AO$11, $H348 = Lists_and_controls!$AO$14, $H348 = Lists_and_controls!$AO$16), MAX(Day_30),
IF(OR($H348 = Lists_and_controls!$AO$6, $H348 = Lists_and_controls!$AO$8, $H348 = Lists_and_controls!$AO$10, $H348 = Lists_and_controls!$AO$12, $H348 = Lists_and_controls!$AO$13, $H348 = Lists_and_controls!$AO$15, $H348 = Lists_and_controls!$AO$17), MAX(Day_31),
IF($H348 = Lists_and_controls!$AO$7, IF(INDEX(Leap_Year_YN, MATCH($G348, Year_2, 0)) = 1, MAX(Day_Feb_LY), MAX(Day_Feb) )))))</f>
        <v/>
      </c>
      <c r="EX348" s="377" t="str">
        <f t="shared" si="171"/>
        <v xml:space="preserve">  </v>
      </c>
      <c r="EY348" s="378"/>
    </row>
    <row r="349" spans="1:155" s="321" customFormat="1" ht="14" hidden="1" x14ac:dyDescent="0.3">
      <c r="A349" s="367">
        <v>344</v>
      </c>
      <c r="B349" s="368"/>
      <c r="C349" s="368"/>
      <c r="D349" s="368"/>
      <c r="E349" s="368"/>
      <c r="F349" s="368"/>
      <c r="G349" s="368"/>
      <c r="H349" s="368"/>
      <c r="I349" s="368"/>
      <c r="J349" s="369" t="str">
        <f t="shared" si="148"/>
        <v/>
      </c>
      <c r="K349" s="370" t="str">
        <f t="shared" si="149"/>
        <v/>
      </c>
      <c r="L349" s="368"/>
      <c r="M349" s="368"/>
      <c r="N349" s="368"/>
      <c r="O349" s="368"/>
      <c r="P349" s="368"/>
      <c r="Q349" s="368"/>
      <c r="R349" s="368"/>
      <c r="S349" s="371" t="str">
        <f t="shared" si="161"/>
        <v/>
      </c>
      <c r="T349" s="368"/>
      <c r="U349" s="368"/>
      <c r="V349" s="372"/>
      <c r="W349" s="372"/>
      <c r="X349" s="368"/>
      <c r="Y349" s="372"/>
      <c r="Z349" s="368"/>
      <c r="AA349" s="368"/>
      <c r="AB349" s="368"/>
      <c r="AC349" s="368"/>
      <c r="AD349" s="368"/>
      <c r="AE349" s="368"/>
      <c r="AF349" s="368"/>
      <c r="AG349" s="368"/>
      <c r="AH349" s="368"/>
      <c r="AI349" s="368"/>
      <c r="AJ349" s="368"/>
      <c r="AK349" s="373"/>
      <c r="AL349" s="368"/>
      <c r="AM349" s="373"/>
      <c r="AN349" s="373"/>
      <c r="AO349" s="373"/>
      <c r="AP349" s="373"/>
      <c r="AQ349" s="373"/>
      <c r="AR349" s="373"/>
      <c r="AS349" s="373"/>
      <c r="AT349" s="373"/>
      <c r="AU349" s="373"/>
      <c r="AV349" s="373"/>
      <c r="AW349" s="373"/>
      <c r="AX349" s="373"/>
      <c r="AY349" s="373"/>
      <c r="AZ349" s="373"/>
      <c r="BA349" s="373"/>
      <c r="BB349" s="373"/>
      <c r="BC349" s="374">
        <f t="shared" si="162"/>
        <v>0</v>
      </c>
      <c r="BD349" s="373"/>
      <c r="BE349" s="373"/>
      <c r="BF349" s="373"/>
      <c r="BG349" s="373"/>
      <c r="BH349" s="373"/>
      <c r="BI349" s="373"/>
      <c r="BJ349" s="373"/>
      <c r="BK349" s="373"/>
      <c r="BL349" s="373"/>
      <c r="BM349" s="373"/>
      <c r="BN349" s="373"/>
      <c r="BO349" s="373"/>
      <c r="BP349" s="373"/>
      <c r="BQ349" s="373"/>
      <c r="BR349" s="373"/>
      <c r="BS349" s="374">
        <f t="shared" si="150"/>
        <v>0</v>
      </c>
      <c r="BT349" s="374">
        <f t="shared" si="146"/>
        <v>0</v>
      </c>
      <c r="BU349" s="374">
        <f t="shared" si="146"/>
        <v>0</v>
      </c>
      <c r="BV349" s="374">
        <f t="shared" si="146"/>
        <v>0</v>
      </c>
      <c r="BW349" s="374">
        <f t="shared" si="146"/>
        <v>0</v>
      </c>
      <c r="BX349" s="374">
        <f t="shared" si="146"/>
        <v>0</v>
      </c>
      <c r="BY349" s="374">
        <f t="shared" si="146"/>
        <v>0</v>
      </c>
      <c r="BZ349" s="374">
        <f t="shared" si="146"/>
        <v>0</v>
      </c>
      <c r="CA349" s="374">
        <f t="shared" si="173"/>
        <v>0</v>
      </c>
      <c r="CB349" s="374">
        <f t="shared" si="173"/>
        <v>0</v>
      </c>
      <c r="CC349" s="374">
        <f t="shared" si="173"/>
        <v>0</v>
      </c>
      <c r="CD349" s="374">
        <f t="shared" si="173"/>
        <v>0</v>
      </c>
      <c r="CE349" s="374">
        <f t="shared" si="147"/>
        <v>0</v>
      </c>
      <c r="CF349" s="374">
        <f t="shared" si="147"/>
        <v>0</v>
      </c>
      <c r="CG349" s="374">
        <f t="shared" si="147"/>
        <v>0</v>
      </c>
      <c r="CH349" s="374">
        <f t="shared" si="147"/>
        <v>0</v>
      </c>
      <c r="CI349" s="374">
        <f t="shared" si="147"/>
        <v>0</v>
      </c>
      <c r="CJ349" s="368"/>
      <c r="CK349" s="368"/>
      <c r="CL349" s="373"/>
      <c r="CM349" s="375"/>
      <c r="CN349" s="371" t="s">
        <v>176</v>
      </c>
      <c r="CO349" s="373"/>
      <c r="CP349" s="373"/>
      <c r="CQ349" s="374">
        <f t="shared" si="151"/>
        <v>0</v>
      </c>
      <c r="CR349" s="373"/>
      <c r="CS349" s="373"/>
      <c r="CT349" s="374">
        <f t="shared" si="152"/>
        <v>0</v>
      </c>
      <c r="CU349" s="375"/>
      <c r="CV349" s="368"/>
      <c r="CW349" s="368"/>
      <c r="CX349" s="368"/>
      <c r="CY349" s="368"/>
      <c r="CZ349" s="368"/>
      <c r="DA349" s="368"/>
      <c r="DB349" s="368"/>
      <c r="DC349" s="368"/>
      <c r="DD349" s="368"/>
      <c r="DE349" s="368"/>
      <c r="DF349" s="368"/>
      <c r="DG349" s="375"/>
      <c r="DH349" s="371" t="s">
        <v>176</v>
      </c>
      <c r="DI349" s="373"/>
      <c r="DJ349" s="373"/>
      <c r="DK349" s="374">
        <f t="shared" si="172"/>
        <v>0</v>
      </c>
      <c r="DL349" s="373"/>
      <c r="DM349" s="373"/>
      <c r="DN349" s="374">
        <f t="shared" si="153"/>
        <v>0</v>
      </c>
      <c r="DO349" s="368"/>
      <c r="DP349" s="371" t="str">
        <f t="shared" si="163"/>
        <v/>
      </c>
      <c r="DQ349" s="374">
        <f t="shared" si="164"/>
        <v>0</v>
      </c>
      <c r="DR349" s="374">
        <f t="shared" si="154"/>
        <v>0</v>
      </c>
      <c r="DS349" s="374">
        <f t="shared" si="155"/>
        <v>0</v>
      </c>
      <c r="DT349" s="374">
        <f t="shared" si="165"/>
        <v>0</v>
      </c>
      <c r="DU349" s="374">
        <f t="shared" si="166"/>
        <v>0</v>
      </c>
      <c r="DV349" s="374">
        <f>Deduct_dependent * COUNTIFS(Part_8!$A:$A, $EV349)</f>
        <v>0</v>
      </c>
      <c r="DW349" s="374">
        <f t="shared" si="156"/>
        <v>0</v>
      </c>
      <c r="DX349" s="374">
        <f t="shared" si="157"/>
        <v>0</v>
      </c>
      <c r="DY349" s="374">
        <f t="shared" si="158"/>
        <v>0</v>
      </c>
      <c r="DZ349" s="374">
        <f t="shared" si="159"/>
        <v>0</v>
      </c>
      <c r="EA349" s="373"/>
      <c r="EB349" s="373"/>
      <c r="EC349" s="373"/>
      <c r="ED349" s="374" t="str">
        <f t="shared" si="167"/>
        <v/>
      </c>
      <c r="EE349" s="374"/>
      <c r="EF349" s="374" t="str">
        <f>IF(AND($AN349 = "", $AO349 = "", $AP349 = "", $AQ349 = "", $AR349 = "", $AS349 = "", $AT349 = "", $AU349 = "", $AV349 = "", $AW349 = "", $AX349 = "", $AY349 = "", $AZ349 = "", $BA349 = "", $BB349 = "",
$BD349= "", $BE349 = "", $BF349 = "", $BG349 = "", $BH349 = "", $BI349 = "", $BJ349 = "", $BK349 = "", $BL349 = "", $BM349 = "", $BN349 = "", $BO349 = "", $BP349 = "", $BQ349 = "", $BR349 = ""), "",
IF($DZ349 &lt;= Claim_for_Reimbursement_CAT!$F$24, Claim_for_Reimbursement_CAT!$H$24,
IF(AND($DZ349 &gt;= Claim_for_Reimbursement_CAT!$D$25, $DZ349 &lt;= Claim_for_Reimbursement_CAT!$F$25), Claim_for_Reimbursement_CAT!$H$25,
IF(AND($DZ349 &gt;= Claim_for_Reimbursement_CAT!$D$26, $DZ349 &lt;= Claim_for_Reimbursement_CAT!$F$26), Claim_for_Reimbursement_CAT!$H$26,
IF(AND($DZ349 &gt;= Claim_for_Reimbursement_CAT!$D$27, $DZ349 &lt;= Claim_for_Reimbursement_CAT!$F$27), Claim_for_Reimbursement_CAT!$H$27,
IF(AND($DZ349 &gt;= Claim_for_Reimbursement_CAT!$D$28, $DZ349 &lt;= Claim_for_Reimbursement_CAT!$F$28), Claim_for_Reimbursement_CAT!$H$28,
IF(AND($DZ349 &gt;= Claim_for_Reimbursement_CAT!$D$29, $DZ349 &lt;= Claim_for_Reimbursement_CAT!$F$29), Claim_for_Reimbursement_CAT!$H$29,
IF(AND($DZ349 &gt;= Claim_for_Reimbursement_CAT!$D$30, $DZ349 &lt;= Claim_for_Reimbursement_CAT!$F$30), Claim_for_Reimbursement_CAT!$H$30,
IF(AND($DZ349 &gt;= Claim_for_Reimbursement_CAT!$D$31, $DZ349 &lt;= Claim_for_Reimbursement_CAT!$F$31), Claim_for_Reimbursement_CAT!$H$31,
IF(AND($DZ349 &gt;= Claim_for_Reimbursement_CAT!$D$32, $DZ349 &lt;= Claim_for_Reimbursement_CAT!$F$32), Claim_for_Reimbursement_CAT!$H$32,
IF(AND($DZ349 &gt;= Claim_for_Reimbursement_CAT!$D$33, $DZ349 &lt;= Claim_for_Reimbursement_CAT!$F$33), Claim_for_Reimbursement_CAT!$H$33,
IF(AND($DZ349 &gt;= Claim_for_Reimbursement_CAT!$D$34, $DZ349 &lt;= Claim_for_Reimbursement_CAT!$F$34), Claim_for_Reimbursement_CAT!$H$34, Claim_for_Reimbursement_CAT!$H$35))))))))))))</f>
        <v/>
      </c>
      <c r="EG349" s="373"/>
      <c r="EH349" s="373"/>
      <c r="EI349" s="373"/>
      <c r="EJ349" s="373"/>
      <c r="EK349" s="373"/>
      <c r="EL349" s="368"/>
      <c r="EM349" s="373"/>
      <c r="EN349" s="373"/>
      <c r="ES349" s="376" t="str">
        <f t="shared" si="160"/>
        <v/>
      </c>
      <c r="ET349" s="377" t="str">
        <f t="shared" si="168"/>
        <v xml:space="preserve">    </v>
      </c>
      <c r="EU349" s="377" t="str">
        <f t="shared" si="169"/>
        <v/>
      </c>
      <c r="EV349" s="377" t="str">
        <f t="shared" si="170"/>
        <v xml:space="preserve">344   </v>
      </c>
      <c r="EW349" s="378" t="str">
        <f>IF($H349 = "", "",
IF(OR($H349 = Lists_and_controls!$AO$9, $H349 = Lists_and_controls!$AO$11, $H349 = Lists_and_controls!$AO$14, $H349 = Lists_and_controls!$AO$16), MAX(Day_30),
IF(OR($H349 = Lists_and_controls!$AO$6, $H349 = Lists_and_controls!$AO$8, $H349 = Lists_and_controls!$AO$10, $H349 = Lists_and_controls!$AO$12, $H349 = Lists_and_controls!$AO$13, $H349 = Lists_and_controls!$AO$15, $H349 = Lists_and_controls!$AO$17), MAX(Day_31),
IF($H349 = Lists_and_controls!$AO$7, IF(INDEX(Leap_Year_YN, MATCH($G349, Year_2, 0)) = 1, MAX(Day_Feb_LY), MAX(Day_Feb) )))))</f>
        <v/>
      </c>
      <c r="EX349" s="377" t="str">
        <f t="shared" si="171"/>
        <v xml:space="preserve">  </v>
      </c>
      <c r="EY349" s="378"/>
    </row>
    <row r="350" spans="1:155" s="321" customFormat="1" ht="14" hidden="1" x14ac:dyDescent="0.3">
      <c r="A350" s="367">
        <v>345</v>
      </c>
      <c r="B350" s="368"/>
      <c r="C350" s="368"/>
      <c r="D350" s="368"/>
      <c r="E350" s="368"/>
      <c r="F350" s="368"/>
      <c r="G350" s="368"/>
      <c r="H350" s="368"/>
      <c r="I350" s="368"/>
      <c r="J350" s="369" t="str">
        <f t="shared" si="148"/>
        <v/>
      </c>
      <c r="K350" s="370" t="str">
        <f t="shared" si="149"/>
        <v/>
      </c>
      <c r="L350" s="368"/>
      <c r="M350" s="368"/>
      <c r="N350" s="368"/>
      <c r="O350" s="368"/>
      <c r="P350" s="368"/>
      <c r="Q350" s="368"/>
      <c r="R350" s="368"/>
      <c r="S350" s="371" t="str">
        <f t="shared" si="161"/>
        <v/>
      </c>
      <c r="T350" s="368"/>
      <c r="U350" s="368"/>
      <c r="V350" s="372"/>
      <c r="W350" s="372"/>
      <c r="X350" s="368"/>
      <c r="Y350" s="372"/>
      <c r="Z350" s="368"/>
      <c r="AA350" s="368"/>
      <c r="AB350" s="368"/>
      <c r="AC350" s="368"/>
      <c r="AD350" s="368"/>
      <c r="AE350" s="368"/>
      <c r="AF350" s="368"/>
      <c r="AG350" s="368"/>
      <c r="AH350" s="368"/>
      <c r="AI350" s="368"/>
      <c r="AJ350" s="368"/>
      <c r="AK350" s="373"/>
      <c r="AL350" s="368"/>
      <c r="AM350" s="373"/>
      <c r="AN350" s="373"/>
      <c r="AO350" s="373"/>
      <c r="AP350" s="373"/>
      <c r="AQ350" s="373"/>
      <c r="AR350" s="373"/>
      <c r="AS350" s="373"/>
      <c r="AT350" s="373"/>
      <c r="AU350" s="373"/>
      <c r="AV350" s="373"/>
      <c r="AW350" s="373"/>
      <c r="AX350" s="373"/>
      <c r="AY350" s="373"/>
      <c r="AZ350" s="373"/>
      <c r="BA350" s="373"/>
      <c r="BB350" s="373"/>
      <c r="BC350" s="374">
        <f t="shared" si="162"/>
        <v>0</v>
      </c>
      <c r="BD350" s="373"/>
      <c r="BE350" s="373"/>
      <c r="BF350" s="373"/>
      <c r="BG350" s="373"/>
      <c r="BH350" s="373"/>
      <c r="BI350" s="373"/>
      <c r="BJ350" s="373"/>
      <c r="BK350" s="373"/>
      <c r="BL350" s="373"/>
      <c r="BM350" s="373"/>
      <c r="BN350" s="373"/>
      <c r="BO350" s="373"/>
      <c r="BP350" s="373"/>
      <c r="BQ350" s="373"/>
      <c r="BR350" s="373"/>
      <c r="BS350" s="374">
        <f t="shared" si="150"/>
        <v>0</v>
      </c>
      <c r="BT350" s="374">
        <f t="shared" si="146"/>
        <v>0</v>
      </c>
      <c r="BU350" s="374">
        <f t="shared" si="146"/>
        <v>0</v>
      </c>
      <c r="BV350" s="374">
        <f t="shared" si="146"/>
        <v>0</v>
      </c>
      <c r="BW350" s="374">
        <f t="shared" si="146"/>
        <v>0</v>
      </c>
      <c r="BX350" s="374">
        <f t="shared" si="146"/>
        <v>0</v>
      </c>
      <c r="BY350" s="374">
        <f t="shared" si="146"/>
        <v>0</v>
      </c>
      <c r="BZ350" s="374">
        <f t="shared" si="146"/>
        <v>0</v>
      </c>
      <c r="CA350" s="374">
        <f t="shared" si="173"/>
        <v>0</v>
      </c>
      <c r="CB350" s="374">
        <f t="shared" si="173"/>
        <v>0</v>
      </c>
      <c r="CC350" s="374">
        <f t="shared" si="173"/>
        <v>0</v>
      </c>
      <c r="CD350" s="374">
        <f t="shared" si="173"/>
        <v>0</v>
      </c>
      <c r="CE350" s="374">
        <f t="shared" si="147"/>
        <v>0</v>
      </c>
      <c r="CF350" s="374">
        <f t="shared" si="147"/>
        <v>0</v>
      </c>
      <c r="CG350" s="374">
        <f t="shared" si="147"/>
        <v>0</v>
      </c>
      <c r="CH350" s="374">
        <f t="shared" si="147"/>
        <v>0</v>
      </c>
      <c r="CI350" s="374">
        <f t="shared" si="147"/>
        <v>0</v>
      </c>
      <c r="CJ350" s="368"/>
      <c r="CK350" s="368"/>
      <c r="CL350" s="373"/>
      <c r="CM350" s="375"/>
      <c r="CN350" s="371" t="s">
        <v>176</v>
      </c>
      <c r="CO350" s="373"/>
      <c r="CP350" s="373"/>
      <c r="CQ350" s="374">
        <f t="shared" si="151"/>
        <v>0</v>
      </c>
      <c r="CR350" s="373"/>
      <c r="CS350" s="373"/>
      <c r="CT350" s="374">
        <f t="shared" si="152"/>
        <v>0</v>
      </c>
      <c r="CU350" s="375"/>
      <c r="CV350" s="368"/>
      <c r="CW350" s="368"/>
      <c r="CX350" s="368"/>
      <c r="CY350" s="368"/>
      <c r="CZ350" s="368"/>
      <c r="DA350" s="368"/>
      <c r="DB350" s="368"/>
      <c r="DC350" s="368"/>
      <c r="DD350" s="368"/>
      <c r="DE350" s="368"/>
      <c r="DF350" s="368"/>
      <c r="DG350" s="375"/>
      <c r="DH350" s="371" t="s">
        <v>176</v>
      </c>
      <c r="DI350" s="373"/>
      <c r="DJ350" s="373"/>
      <c r="DK350" s="374">
        <f t="shared" si="172"/>
        <v>0</v>
      </c>
      <c r="DL350" s="373"/>
      <c r="DM350" s="373"/>
      <c r="DN350" s="374">
        <f t="shared" si="153"/>
        <v>0</v>
      </c>
      <c r="DO350" s="368"/>
      <c r="DP350" s="371" t="str">
        <f t="shared" si="163"/>
        <v/>
      </c>
      <c r="DQ350" s="374">
        <f t="shared" si="164"/>
        <v>0</v>
      </c>
      <c r="DR350" s="374">
        <f t="shared" si="154"/>
        <v>0</v>
      </c>
      <c r="DS350" s="374">
        <f t="shared" si="155"/>
        <v>0</v>
      </c>
      <c r="DT350" s="374">
        <f t="shared" si="165"/>
        <v>0</v>
      </c>
      <c r="DU350" s="374">
        <f t="shared" si="166"/>
        <v>0</v>
      </c>
      <c r="DV350" s="374">
        <f>Deduct_dependent * COUNTIFS(Part_8!$A:$A, $EV350)</f>
        <v>0</v>
      </c>
      <c r="DW350" s="374">
        <f t="shared" si="156"/>
        <v>0</v>
      </c>
      <c r="DX350" s="374">
        <f t="shared" si="157"/>
        <v>0</v>
      </c>
      <c r="DY350" s="374">
        <f t="shared" si="158"/>
        <v>0</v>
      </c>
      <c r="DZ350" s="374">
        <f t="shared" si="159"/>
        <v>0</v>
      </c>
      <c r="EA350" s="373"/>
      <c r="EB350" s="373"/>
      <c r="EC350" s="373"/>
      <c r="ED350" s="374" t="str">
        <f t="shared" si="167"/>
        <v/>
      </c>
      <c r="EE350" s="374"/>
      <c r="EF350" s="374" t="str">
        <f>IF(AND($AN350 = "", $AO350 = "", $AP350 = "", $AQ350 = "", $AR350 = "", $AS350 = "", $AT350 = "", $AU350 = "", $AV350 = "", $AW350 = "", $AX350 = "", $AY350 = "", $AZ350 = "", $BA350 = "", $BB350 = "",
$BD350= "", $BE350 = "", $BF350 = "", $BG350 = "", $BH350 = "", $BI350 = "", $BJ350 = "", $BK350 = "", $BL350 = "", $BM350 = "", $BN350 = "", $BO350 = "", $BP350 = "", $BQ350 = "", $BR350 = ""), "",
IF($DZ350 &lt;= Claim_for_Reimbursement_CAT!$F$24, Claim_for_Reimbursement_CAT!$H$24,
IF(AND($DZ350 &gt;= Claim_for_Reimbursement_CAT!$D$25, $DZ350 &lt;= Claim_for_Reimbursement_CAT!$F$25), Claim_for_Reimbursement_CAT!$H$25,
IF(AND($DZ350 &gt;= Claim_for_Reimbursement_CAT!$D$26, $DZ350 &lt;= Claim_for_Reimbursement_CAT!$F$26), Claim_for_Reimbursement_CAT!$H$26,
IF(AND($DZ350 &gt;= Claim_for_Reimbursement_CAT!$D$27, $DZ350 &lt;= Claim_for_Reimbursement_CAT!$F$27), Claim_for_Reimbursement_CAT!$H$27,
IF(AND($DZ350 &gt;= Claim_for_Reimbursement_CAT!$D$28, $DZ350 &lt;= Claim_for_Reimbursement_CAT!$F$28), Claim_for_Reimbursement_CAT!$H$28,
IF(AND($DZ350 &gt;= Claim_for_Reimbursement_CAT!$D$29, $DZ350 &lt;= Claim_for_Reimbursement_CAT!$F$29), Claim_for_Reimbursement_CAT!$H$29,
IF(AND($DZ350 &gt;= Claim_for_Reimbursement_CAT!$D$30, $DZ350 &lt;= Claim_for_Reimbursement_CAT!$F$30), Claim_for_Reimbursement_CAT!$H$30,
IF(AND($DZ350 &gt;= Claim_for_Reimbursement_CAT!$D$31, $DZ350 &lt;= Claim_for_Reimbursement_CAT!$F$31), Claim_for_Reimbursement_CAT!$H$31,
IF(AND($DZ350 &gt;= Claim_for_Reimbursement_CAT!$D$32, $DZ350 &lt;= Claim_for_Reimbursement_CAT!$F$32), Claim_for_Reimbursement_CAT!$H$32,
IF(AND($DZ350 &gt;= Claim_for_Reimbursement_CAT!$D$33, $DZ350 &lt;= Claim_for_Reimbursement_CAT!$F$33), Claim_for_Reimbursement_CAT!$H$33,
IF(AND($DZ350 &gt;= Claim_for_Reimbursement_CAT!$D$34, $DZ350 &lt;= Claim_for_Reimbursement_CAT!$F$34), Claim_for_Reimbursement_CAT!$H$34, Claim_for_Reimbursement_CAT!$H$35))))))))))))</f>
        <v/>
      </c>
      <c r="EG350" s="373"/>
      <c r="EH350" s="373"/>
      <c r="EI350" s="373"/>
      <c r="EJ350" s="373"/>
      <c r="EK350" s="373"/>
      <c r="EL350" s="368"/>
      <c r="EM350" s="373"/>
      <c r="EN350" s="373"/>
      <c r="ES350" s="376" t="str">
        <f t="shared" si="160"/>
        <v/>
      </c>
      <c r="ET350" s="377" t="str">
        <f t="shared" si="168"/>
        <v xml:space="preserve">    </v>
      </c>
      <c r="EU350" s="377" t="str">
        <f t="shared" si="169"/>
        <v/>
      </c>
      <c r="EV350" s="377" t="str">
        <f t="shared" si="170"/>
        <v xml:space="preserve">345   </v>
      </c>
      <c r="EW350" s="378" t="str">
        <f>IF($H350 = "", "",
IF(OR($H350 = Lists_and_controls!$AO$9, $H350 = Lists_and_controls!$AO$11, $H350 = Lists_and_controls!$AO$14, $H350 = Lists_and_controls!$AO$16), MAX(Day_30),
IF(OR($H350 = Lists_and_controls!$AO$6, $H350 = Lists_and_controls!$AO$8, $H350 = Lists_and_controls!$AO$10, $H350 = Lists_and_controls!$AO$12, $H350 = Lists_and_controls!$AO$13, $H350 = Lists_and_controls!$AO$15, $H350 = Lists_and_controls!$AO$17), MAX(Day_31),
IF($H350 = Lists_and_controls!$AO$7, IF(INDEX(Leap_Year_YN, MATCH($G350, Year_2, 0)) = 1, MAX(Day_Feb_LY), MAX(Day_Feb) )))))</f>
        <v/>
      </c>
      <c r="EX350" s="377" t="str">
        <f t="shared" si="171"/>
        <v xml:space="preserve">  </v>
      </c>
      <c r="EY350" s="378"/>
    </row>
    <row r="351" spans="1:155" s="321" customFormat="1" ht="14" hidden="1" x14ac:dyDescent="0.3">
      <c r="A351" s="367">
        <v>346</v>
      </c>
      <c r="B351" s="368"/>
      <c r="C351" s="368"/>
      <c r="D351" s="368"/>
      <c r="E351" s="368"/>
      <c r="F351" s="368"/>
      <c r="G351" s="368"/>
      <c r="H351" s="368"/>
      <c r="I351" s="368"/>
      <c r="J351" s="369" t="str">
        <f t="shared" si="148"/>
        <v/>
      </c>
      <c r="K351" s="370" t="str">
        <f t="shared" si="149"/>
        <v/>
      </c>
      <c r="L351" s="368"/>
      <c r="M351" s="368"/>
      <c r="N351" s="368"/>
      <c r="O351" s="368"/>
      <c r="P351" s="368"/>
      <c r="Q351" s="368"/>
      <c r="R351" s="368"/>
      <c r="S351" s="371" t="str">
        <f t="shared" si="161"/>
        <v/>
      </c>
      <c r="T351" s="368"/>
      <c r="U351" s="368"/>
      <c r="V351" s="372"/>
      <c r="W351" s="372"/>
      <c r="X351" s="368"/>
      <c r="Y351" s="372"/>
      <c r="Z351" s="368"/>
      <c r="AA351" s="368"/>
      <c r="AB351" s="368"/>
      <c r="AC351" s="368"/>
      <c r="AD351" s="368"/>
      <c r="AE351" s="368"/>
      <c r="AF351" s="368"/>
      <c r="AG351" s="368"/>
      <c r="AH351" s="368"/>
      <c r="AI351" s="368"/>
      <c r="AJ351" s="368"/>
      <c r="AK351" s="373"/>
      <c r="AL351" s="368"/>
      <c r="AM351" s="373"/>
      <c r="AN351" s="373"/>
      <c r="AO351" s="373"/>
      <c r="AP351" s="373"/>
      <c r="AQ351" s="373"/>
      <c r="AR351" s="373"/>
      <c r="AS351" s="373"/>
      <c r="AT351" s="373"/>
      <c r="AU351" s="373"/>
      <c r="AV351" s="373"/>
      <c r="AW351" s="373"/>
      <c r="AX351" s="373"/>
      <c r="AY351" s="373"/>
      <c r="AZ351" s="373"/>
      <c r="BA351" s="373"/>
      <c r="BB351" s="373"/>
      <c r="BC351" s="374">
        <f t="shared" si="162"/>
        <v>0</v>
      </c>
      <c r="BD351" s="373"/>
      <c r="BE351" s="373"/>
      <c r="BF351" s="373"/>
      <c r="BG351" s="373"/>
      <c r="BH351" s="373"/>
      <c r="BI351" s="373"/>
      <c r="BJ351" s="373"/>
      <c r="BK351" s="373"/>
      <c r="BL351" s="373"/>
      <c r="BM351" s="373"/>
      <c r="BN351" s="373"/>
      <c r="BO351" s="373"/>
      <c r="BP351" s="373"/>
      <c r="BQ351" s="373"/>
      <c r="BR351" s="373"/>
      <c r="BS351" s="374">
        <f t="shared" si="150"/>
        <v>0</v>
      </c>
      <c r="BT351" s="374">
        <f t="shared" si="146"/>
        <v>0</v>
      </c>
      <c r="BU351" s="374">
        <f t="shared" si="146"/>
        <v>0</v>
      </c>
      <c r="BV351" s="374">
        <f t="shared" si="146"/>
        <v>0</v>
      </c>
      <c r="BW351" s="374">
        <f t="shared" si="146"/>
        <v>0</v>
      </c>
      <c r="BX351" s="374">
        <f t="shared" si="146"/>
        <v>0</v>
      </c>
      <c r="BY351" s="374">
        <f t="shared" si="146"/>
        <v>0</v>
      </c>
      <c r="BZ351" s="374">
        <f t="shared" si="146"/>
        <v>0</v>
      </c>
      <c r="CA351" s="374">
        <f t="shared" si="173"/>
        <v>0</v>
      </c>
      <c r="CB351" s="374">
        <f t="shared" si="173"/>
        <v>0</v>
      </c>
      <c r="CC351" s="374">
        <f t="shared" si="173"/>
        <v>0</v>
      </c>
      <c r="CD351" s="374">
        <f t="shared" si="173"/>
        <v>0</v>
      </c>
      <c r="CE351" s="374">
        <f t="shared" si="147"/>
        <v>0</v>
      </c>
      <c r="CF351" s="374">
        <f t="shared" si="147"/>
        <v>0</v>
      </c>
      <c r="CG351" s="374">
        <f t="shared" si="147"/>
        <v>0</v>
      </c>
      <c r="CH351" s="374">
        <f t="shared" si="147"/>
        <v>0</v>
      </c>
      <c r="CI351" s="374">
        <f t="shared" si="147"/>
        <v>0</v>
      </c>
      <c r="CJ351" s="368"/>
      <c r="CK351" s="368"/>
      <c r="CL351" s="373"/>
      <c r="CM351" s="375"/>
      <c r="CN351" s="371" t="s">
        <v>176</v>
      </c>
      <c r="CO351" s="373"/>
      <c r="CP351" s="373"/>
      <c r="CQ351" s="374">
        <f t="shared" si="151"/>
        <v>0</v>
      </c>
      <c r="CR351" s="373"/>
      <c r="CS351" s="373"/>
      <c r="CT351" s="374">
        <f t="shared" si="152"/>
        <v>0</v>
      </c>
      <c r="CU351" s="375"/>
      <c r="CV351" s="368"/>
      <c r="CW351" s="368"/>
      <c r="CX351" s="368"/>
      <c r="CY351" s="368"/>
      <c r="CZ351" s="368"/>
      <c r="DA351" s="368"/>
      <c r="DB351" s="368"/>
      <c r="DC351" s="368"/>
      <c r="DD351" s="368"/>
      <c r="DE351" s="368"/>
      <c r="DF351" s="368"/>
      <c r="DG351" s="375"/>
      <c r="DH351" s="371" t="s">
        <v>176</v>
      </c>
      <c r="DI351" s="373"/>
      <c r="DJ351" s="373"/>
      <c r="DK351" s="374">
        <f t="shared" si="172"/>
        <v>0</v>
      </c>
      <c r="DL351" s="373"/>
      <c r="DM351" s="373"/>
      <c r="DN351" s="374">
        <f t="shared" si="153"/>
        <v>0</v>
      </c>
      <c r="DO351" s="368"/>
      <c r="DP351" s="371" t="str">
        <f t="shared" si="163"/>
        <v/>
      </c>
      <c r="DQ351" s="374">
        <f t="shared" si="164"/>
        <v>0</v>
      </c>
      <c r="DR351" s="374">
        <f t="shared" si="154"/>
        <v>0</v>
      </c>
      <c r="DS351" s="374">
        <f t="shared" si="155"/>
        <v>0</v>
      </c>
      <c r="DT351" s="374">
        <f t="shared" si="165"/>
        <v>0</v>
      </c>
      <c r="DU351" s="374">
        <f t="shared" si="166"/>
        <v>0</v>
      </c>
      <c r="DV351" s="374">
        <f>Deduct_dependent * COUNTIFS(Part_8!$A:$A, $EV351)</f>
        <v>0</v>
      </c>
      <c r="DW351" s="374">
        <f t="shared" si="156"/>
        <v>0</v>
      </c>
      <c r="DX351" s="374">
        <f t="shared" si="157"/>
        <v>0</v>
      </c>
      <c r="DY351" s="374">
        <f t="shared" si="158"/>
        <v>0</v>
      </c>
      <c r="DZ351" s="374">
        <f t="shared" si="159"/>
        <v>0</v>
      </c>
      <c r="EA351" s="373"/>
      <c r="EB351" s="373"/>
      <c r="EC351" s="373"/>
      <c r="ED351" s="374" t="str">
        <f t="shared" si="167"/>
        <v/>
      </c>
      <c r="EE351" s="374"/>
      <c r="EF351" s="374" t="str">
        <f>IF(AND($AN351 = "", $AO351 = "", $AP351 = "", $AQ351 = "", $AR351 = "", $AS351 = "", $AT351 = "", $AU351 = "", $AV351 = "", $AW351 = "", $AX351 = "", $AY351 = "", $AZ351 = "", $BA351 = "", $BB351 = "",
$BD351= "", $BE351 = "", $BF351 = "", $BG351 = "", $BH351 = "", $BI351 = "", $BJ351 = "", $BK351 = "", $BL351 = "", $BM351 = "", $BN351 = "", $BO351 = "", $BP351 = "", $BQ351 = "", $BR351 = ""), "",
IF($DZ351 &lt;= Claim_for_Reimbursement_CAT!$F$24, Claim_for_Reimbursement_CAT!$H$24,
IF(AND($DZ351 &gt;= Claim_for_Reimbursement_CAT!$D$25, $DZ351 &lt;= Claim_for_Reimbursement_CAT!$F$25), Claim_for_Reimbursement_CAT!$H$25,
IF(AND($DZ351 &gt;= Claim_for_Reimbursement_CAT!$D$26, $DZ351 &lt;= Claim_for_Reimbursement_CAT!$F$26), Claim_for_Reimbursement_CAT!$H$26,
IF(AND($DZ351 &gt;= Claim_for_Reimbursement_CAT!$D$27, $DZ351 &lt;= Claim_for_Reimbursement_CAT!$F$27), Claim_for_Reimbursement_CAT!$H$27,
IF(AND($DZ351 &gt;= Claim_for_Reimbursement_CAT!$D$28, $DZ351 &lt;= Claim_for_Reimbursement_CAT!$F$28), Claim_for_Reimbursement_CAT!$H$28,
IF(AND($DZ351 &gt;= Claim_for_Reimbursement_CAT!$D$29, $DZ351 &lt;= Claim_for_Reimbursement_CAT!$F$29), Claim_for_Reimbursement_CAT!$H$29,
IF(AND($DZ351 &gt;= Claim_for_Reimbursement_CAT!$D$30, $DZ351 &lt;= Claim_for_Reimbursement_CAT!$F$30), Claim_for_Reimbursement_CAT!$H$30,
IF(AND($DZ351 &gt;= Claim_for_Reimbursement_CAT!$D$31, $DZ351 &lt;= Claim_for_Reimbursement_CAT!$F$31), Claim_for_Reimbursement_CAT!$H$31,
IF(AND($DZ351 &gt;= Claim_for_Reimbursement_CAT!$D$32, $DZ351 &lt;= Claim_for_Reimbursement_CAT!$F$32), Claim_for_Reimbursement_CAT!$H$32,
IF(AND($DZ351 &gt;= Claim_for_Reimbursement_CAT!$D$33, $DZ351 &lt;= Claim_for_Reimbursement_CAT!$F$33), Claim_for_Reimbursement_CAT!$H$33,
IF(AND($DZ351 &gt;= Claim_for_Reimbursement_CAT!$D$34, $DZ351 &lt;= Claim_for_Reimbursement_CAT!$F$34), Claim_for_Reimbursement_CAT!$H$34, Claim_for_Reimbursement_CAT!$H$35))))))))))))</f>
        <v/>
      </c>
      <c r="EG351" s="373"/>
      <c r="EH351" s="373"/>
      <c r="EI351" s="373"/>
      <c r="EJ351" s="373"/>
      <c r="EK351" s="373"/>
      <c r="EL351" s="368"/>
      <c r="EM351" s="373"/>
      <c r="EN351" s="373"/>
      <c r="ES351" s="376" t="str">
        <f t="shared" si="160"/>
        <v/>
      </c>
      <c r="ET351" s="377" t="str">
        <f t="shared" si="168"/>
        <v xml:space="preserve">    </v>
      </c>
      <c r="EU351" s="377" t="str">
        <f t="shared" si="169"/>
        <v/>
      </c>
      <c r="EV351" s="377" t="str">
        <f t="shared" si="170"/>
        <v xml:space="preserve">346   </v>
      </c>
      <c r="EW351" s="378" t="str">
        <f>IF($H351 = "", "",
IF(OR($H351 = Lists_and_controls!$AO$9, $H351 = Lists_and_controls!$AO$11, $H351 = Lists_and_controls!$AO$14, $H351 = Lists_and_controls!$AO$16), MAX(Day_30),
IF(OR($H351 = Lists_and_controls!$AO$6, $H351 = Lists_and_controls!$AO$8, $H351 = Lists_and_controls!$AO$10, $H351 = Lists_and_controls!$AO$12, $H351 = Lists_and_controls!$AO$13, $H351 = Lists_and_controls!$AO$15, $H351 = Lists_and_controls!$AO$17), MAX(Day_31),
IF($H351 = Lists_and_controls!$AO$7, IF(INDEX(Leap_Year_YN, MATCH($G351, Year_2, 0)) = 1, MAX(Day_Feb_LY), MAX(Day_Feb) )))))</f>
        <v/>
      </c>
      <c r="EX351" s="377" t="str">
        <f t="shared" si="171"/>
        <v xml:space="preserve">  </v>
      </c>
      <c r="EY351" s="378"/>
    </row>
    <row r="352" spans="1:155" s="321" customFormat="1" ht="14" hidden="1" x14ac:dyDescent="0.3">
      <c r="A352" s="367">
        <v>347</v>
      </c>
      <c r="B352" s="368"/>
      <c r="C352" s="368"/>
      <c r="D352" s="368"/>
      <c r="E352" s="368"/>
      <c r="F352" s="368"/>
      <c r="G352" s="368"/>
      <c r="H352" s="368"/>
      <c r="I352" s="368"/>
      <c r="J352" s="369" t="str">
        <f t="shared" si="148"/>
        <v/>
      </c>
      <c r="K352" s="370" t="str">
        <f t="shared" si="149"/>
        <v/>
      </c>
      <c r="L352" s="368"/>
      <c r="M352" s="368"/>
      <c r="N352" s="368"/>
      <c r="O352" s="368"/>
      <c r="P352" s="368"/>
      <c r="Q352" s="368"/>
      <c r="R352" s="368"/>
      <c r="S352" s="371" t="str">
        <f t="shared" si="161"/>
        <v/>
      </c>
      <c r="T352" s="368"/>
      <c r="U352" s="368"/>
      <c r="V352" s="372"/>
      <c r="W352" s="372"/>
      <c r="X352" s="368"/>
      <c r="Y352" s="372"/>
      <c r="Z352" s="368"/>
      <c r="AA352" s="368"/>
      <c r="AB352" s="368"/>
      <c r="AC352" s="368"/>
      <c r="AD352" s="368"/>
      <c r="AE352" s="368"/>
      <c r="AF352" s="368"/>
      <c r="AG352" s="368"/>
      <c r="AH352" s="368"/>
      <c r="AI352" s="368"/>
      <c r="AJ352" s="368"/>
      <c r="AK352" s="373"/>
      <c r="AL352" s="368"/>
      <c r="AM352" s="373"/>
      <c r="AN352" s="373"/>
      <c r="AO352" s="373"/>
      <c r="AP352" s="373"/>
      <c r="AQ352" s="373"/>
      <c r="AR352" s="373"/>
      <c r="AS352" s="373"/>
      <c r="AT352" s="373"/>
      <c r="AU352" s="373"/>
      <c r="AV352" s="373"/>
      <c r="AW352" s="373"/>
      <c r="AX352" s="373"/>
      <c r="AY352" s="373"/>
      <c r="AZ352" s="373"/>
      <c r="BA352" s="373"/>
      <c r="BB352" s="373"/>
      <c r="BC352" s="374">
        <f t="shared" si="162"/>
        <v>0</v>
      </c>
      <c r="BD352" s="373"/>
      <c r="BE352" s="373"/>
      <c r="BF352" s="373"/>
      <c r="BG352" s="373"/>
      <c r="BH352" s="373"/>
      <c r="BI352" s="373"/>
      <c r="BJ352" s="373"/>
      <c r="BK352" s="373"/>
      <c r="BL352" s="373"/>
      <c r="BM352" s="373"/>
      <c r="BN352" s="373"/>
      <c r="BO352" s="373"/>
      <c r="BP352" s="373"/>
      <c r="BQ352" s="373"/>
      <c r="BR352" s="373"/>
      <c r="BS352" s="374">
        <f t="shared" si="150"/>
        <v>0</v>
      </c>
      <c r="BT352" s="374">
        <f t="shared" si="146"/>
        <v>0</v>
      </c>
      <c r="BU352" s="374">
        <f t="shared" si="146"/>
        <v>0</v>
      </c>
      <c r="BV352" s="374">
        <f t="shared" si="146"/>
        <v>0</v>
      </c>
      <c r="BW352" s="374">
        <f t="shared" si="146"/>
        <v>0</v>
      </c>
      <c r="BX352" s="374">
        <f t="shared" si="146"/>
        <v>0</v>
      </c>
      <c r="BY352" s="374">
        <f t="shared" si="146"/>
        <v>0</v>
      </c>
      <c r="BZ352" s="374">
        <f t="shared" si="146"/>
        <v>0</v>
      </c>
      <c r="CA352" s="374">
        <f t="shared" si="173"/>
        <v>0</v>
      </c>
      <c r="CB352" s="374">
        <f t="shared" si="173"/>
        <v>0</v>
      </c>
      <c r="CC352" s="374">
        <f t="shared" si="173"/>
        <v>0</v>
      </c>
      <c r="CD352" s="374">
        <f t="shared" si="173"/>
        <v>0</v>
      </c>
      <c r="CE352" s="374">
        <f t="shared" si="147"/>
        <v>0</v>
      </c>
      <c r="CF352" s="374">
        <f t="shared" si="147"/>
        <v>0</v>
      </c>
      <c r="CG352" s="374">
        <f t="shared" si="147"/>
        <v>0</v>
      </c>
      <c r="CH352" s="374">
        <f t="shared" si="147"/>
        <v>0</v>
      </c>
      <c r="CI352" s="374">
        <f t="shared" si="147"/>
        <v>0</v>
      </c>
      <c r="CJ352" s="368"/>
      <c r="CK352" s="368"/>
      <c r="CL352" s="373"/>
      <c r="CM352" s="375"/>
      <c r="CN352" s="371" t="s">
        <v>176</v>
      </c>
      <c r="CO352" s="373"/>
      <c r="CP352" s="373"/>
      <c r="CQ352" s="374">
        <f t="shared" si="151"/>
        <v>0</v>
      </c>
      <c r="CR352" s="373"/>
      <c r="CS352" s="373"/>
      <c r="CT352" s="374">
        <f t="shared" si="152"/>
        <v>0</v>
      </c>
      <c r="CU352" s="375"/>
      <c r="CV352" s="368"/>
      <c r="CW352" s="368"/>
      <c r="CX352" s="368"/>
      <c r="CY352" s="368"/>
      <c r="CZ352" s="368"/>
      <c r="DA352" s="368"/>
      <c r="DB352" s="368"/>
      <c r="DC352" s="368"/>
      <c r="DD352" s="368"/>
      <c r="DE352" s="368"/>
      <c r="DF352" s="368"/>
      <c r="DG352" s="375"/>
      <c r="DH352" s="371" t="s">
        <v>176</v>
      </c>
      <c r="DI352" s="373"/>
      <c r="DJ352" s="373"/>
      <c r="DK352" s="374">
        <f t="shared" si="172"/>
        <v>0</v>
      </c>
      <c r="DL352" s="373"/>
      <c r="DM352" s="373"/>
      <c r="DN352" s="374">
        <f t="shared" si="153"/>
        <v>0</v>
      </c>
      <c r="DO352" s="368"/>
      <c r="DP352" s="371" t="str">
        <f t="shared" si="163"/>
        <v/>
      </c>
      <c r="DQ352" s="374">
        <f t="shared" si="164"/>
        <v>0</v>
      </c>
      <c r="DR352" s="374">
        <f t="shared" si="154"/>
        <v>0</v>
      </c>
      <c r="DS352" s="374">
        <f t="shared" si="155"/>
        <v>0</v>
      </c>
      <c r="DT352" s="374">
        <f t="shared" si="165"/>
        <v>0</v>
      </c>
      <c r="DU352" s="374">
        <f t="shared" si="166"/>
        <v>0</v>
      </c>
      <c r="DV352" s="374">
        <f>Deduct_dependent * COUNTIFS(Part_8!$A:$A, $EV352)</f>
        <v>0</v>
      </c>
      <c r="DW352" s="374">
        <f t="shared" si="156"/>
        <v>0</v>
      </c>
      <c r="DX352" s="374">
        <f t="shared" si="157"/>
        <v>0</v>
      </c>
      <c r="DY352" s="374">
        <f t="shared" si="158"/>
        <v>0</v>
      </c>
      <c r="DZ352" s="374">
        <f t="shared" si="159"/>
        <v>0</v>
      </c>
      <c r="EA352" s="373"/>
      <c r="EB352" s="373"/>
      <c r="EC352" s="373"/>
      <c r="ED352" s="374" t="str">
        <f t="shared" si="167"/>
        <v/>
      </c>
      <c r="EE352" s="374"/>
      <c r="EF352" s="374" t="str">
        <f>IF(AND($AN352 = "", $AO352 = "", $AP352 = "", $AQ352 = "", $AR352 = "", $AS352 = "", $AT352 = "", $AU352 = "", $AV352 = "", $AW352 = "", $AX352 = "", $AY352 = "", $AZ352 = "", $BA352 = "", $BB352 = "",
$BD352= "", $BE352 = "", $BF352 = "", $BG352 = "", $BH352 = "", $BI352 = "", $BJ352 = "", $BK352 = "", $BL352 = "", $BM352 = "", $BN352 = "", $BO352 = "", $BP352 = "", $BQ352 = "", $BR352 = ""), "",
IF($DZ352 &lt;= Claim_for_Reimbursement_CAT!$F$24, Claim_for_Reimbursement_CAT!$H$24,
IF(AND($DZ352 &gt;= Claim_for_Reimbursement_CAT!$D$25, $DZ352 &lt;= Claim_for_Reimbursement_CAT!$F$25), Claim_for_Reimbursement_CAT!$H$25,
IF(AND($DZ352 &gt;= Claim_for_Reimbursement_CAT!$D$26, $DZ352 &lt;= Claim_for_Reimbursement_CAT!$F$26), Claim_for_Reimbursement_CAT!$H$26,
IF(AND($DZ352 &gt;= Claim_for_Reimbursement_CAT!$D$27, $DZ352 &lt;= Claim_for_Reimbursement_CAT!$F$27), Claim_for_Reimbursement_CAT!$H$27,
IF(AND($DZ352 &gt;= Claim_for_Reimbursement_CAT!$D$28, $DZ352 &lt;= Claim_for_Reimbursement_CAT!$F$28), Claim_for_Reimbursement_CAT!$H$28,
IF(AND($DZ352 &gt;= Claim_for_Reimbursement_CAT!$D$29, $DZ352 &lt;= Claim_for_Reimbursement_CAT!$F$29), Claim_for_Reimbursement_CAT!$H$29,
IF(AND($DZ352 &gt;= Claim_for_Reimbursement_CAT!$D$30, $DZ352 &lt;= Claim_for_Reimbursement_CAT!$F$30), Claim_for_Reimbursement_CAT!$H$30,
IF(AND($DZ352 &gt;= Claim_for_Reimbursement_CAT!$D$31, $DZ352 &lt;= Claim_for_Reimbursement_CAT!$F$31), Claim_for_Reimbursement_CAT!$H$31,
IF(AND($DZ352 &gt;= Claim_for_Reimbursement_CAT!$D$32, $DZ352 &lt;= Claim_for_Reimbursement_CAT!$F$32), Claim_for_Reimbursement_CAT!$H$32,
IF(AND($DZ352 &gt;= Claim_for_Reimbursement_CAT!$D$33, $DZ352 &lt;= Claim_for_Reimbursement_CAT!$F$33), Claim_for_Reimbursement_CAT!$H$33,
IF(AND($DZ352 &gt;= Claim_for_Reimbursement_CAT!$D$34, $DZ352 &lt;= Claim_for_Reimbursement_CAT!$F$34), Claim_for_Reimbursement_CAT!$H$34, Claim_for_Reimbursement_CAT!$H$35))))))))))))</f>
        <v/>
      </c>
      <c r="EG352" s="373"/>
      <c r="EH352" s="373"/>
      <c r="EI352" s="373"/>
      <c r="EJ352" s="373"/>
      <c r="EK352" s="373"/>
      <c r="EL352" s="368"/>
      <c r="EM352" s="373"/>
      <c r="EN352" s="373"/>
      <c r="ES352" s="376" t="str">
        <f t="shared" si="160"/>
        <v/>
      </c>
      <c r="ET352" s="377" t="str">
        <f t="shared" si="168"/>
        <v xml:space="preserve">    </v>
      </c>
      <c r="EU352" s="377" t="str">
        <f t="shared" si="169"/>
        <v/>
      </c>
      <c r="EV352" s="377" t="str">
        <f t="shared" si="170"/>
        <v xml:space="preserve">347   </v>
      </c>
      <c r="EW352" s="378" t="str">
        <f>IF($H352 = "", "",
IF(OR($H352 = Lists_and_controls!$AO$9, $H352 = Lists_and_controls!$AO$11, $H352 = Lists_and_controls!$AO$14, $H352 = Lists_and_controls!$AO$16), MAX(Day_30),
IF(OR($H352 = Lists_and_controls!$AO$6, $H352 = Lists_and_controls!$AO$8, $H352 = Lists_and_controls!$AO$10, $H352 = Lists_and_controls!$AO$12, $H352 = Lists_and_controls!$AO$13, $H352 = Lists_and_controls!$AO$15, $H352 = Lists_and_controls!$AO$17), MAX(Day_31),
IF($H352 = Lists_and_controls!$AO$7, IF(INDEX(Leap_Year_YN, MATCH($G352, Year_2, 0)) = 1, MAX(Day_Feb_LY), MAX(Day_Feb) )))))</f>
        <v/>
      </c>
      <c r="EX352" s="377" t="str">
        <f t="shared" si="171"/>
        <v xml:space="preserve">  </v>
      </c>
      <c r="EY352" s="378"/>
    </row>
    <row r="353" spans="1:155" s="321" customFormat="1" ht="14" hidden="1" x14ac:dyDescent="0.3">
      <c r="A353" s="367">
        <v>348</v>
      </c>
      <c r="B353" s="368"/>
      <c r="C353" s="368"/>
      <c r="D353" s="368"/>
      <c r="E353" s="368"/>
      <c r="F353" s="368"/>
      <c r="G353" s="368"/>
      <c r="H353" s="368"/>
      <c r="I353" s="368"/>
      <c r="J353" s="369" t="str">
        <f t="shared" si="148"/>
        <v/>
      </c>
      <c r="K353" s="370" t="str">
        <f t="shared" si="149"/>
        <v/>
      </c>
      <c r="L353" s="368"/>
      <c r="M353" s="368"/>
      <c r="N353" s="368"/>
      <c r="O353" s="368"/>
      <c r="P353" s="368"/>
      <c r="Q353" s="368"/>
      <c r="R353" s="368"/>
      <c r="S353" s="371" t="str">
        <f t="shared" si="161"/>
        <v/>
      </c>
      <c r="T353" s="368"/>
      <c r="U353" s="368"/>
      <c r="V353" s="372"/>
      <c r="W353" s="372"/>
      <c r="X353" s="368"/>
      <c r="Y353" s="372"/>
      <c r="Z353" s="368"/>
      <c r="AA353" s="368"/>
      <c r="AB353" s="368"/>
      <c r="AC353" s="368"/>
      <c r="AD353" s="368"/>
      <c r="AE353" s="368"/>
      <c r="AF353" s="368"/>
      <c r="AG353" s="368"/>
      <c r="AH353" s="368"/>
      <c r="AI353" s="368"/>
      <c r="AJ353" s="368"/>
      <c r="AK353" s="373"/>
      <c r="AL353" s="368"/>
      <c r="AM353" s="373"/>
      <c r="AN353" s="373"/>
      <c r="AO353" s="373"/>
      <c r="AP353" s="373"/>
      <c r="AQ353" s="373"/>
      <c r="AR353" s="373"/>
      <c r="AS353" s="373"/>
      <c r="AT353" s="373"/>
      <c r="AU353" s="373"/>
      <c r="AV353" s="373"/>
      <c r="AW353" s="373"/>
      <c r="AX353" s="373"/>
      <c r="AY353" s="373"/>
      <c r="AZ353" s="373"/>
      <c r="BA353" s="373"/>
      <c r="BB353" s="373"/>
      <c r="BC353" s="374">
        <f t="shared" si="162"/>
        <v>0</v>
      </c>
      <c r="BD353" s="373"/>
      <c r="BE353" s="373"/>
      <c r="BF353" s="373"/>
      <c r="BG353" s="373"/>
      <c r="BH353" s="373"/>
      <c r="BI353" s="373"/>
      <c r="BJ353" s="373"/>
      <c r="BK353" s="373"/>
      <c r="BL353" s="373"/>
      <c r="BM353" s="373"/>
      <c r="BN353" s="373"/>
      <c r="BO353" s="373"/>
      <c r="BP353" s="373"/>
      <c r="BQ353" s="373"/>
      <c r="BR353" s="373"/>
      <c r="BS353" s="374">
        <f t="shared" si="150"/>
        <v>0</v>
      </c>
      <c r="BT353" s="374">
        <f t="shared" si="146"/>
        <v>0</v>
      </c>
      <c r="BU353" s="374">
        <f t="shared" si="146"/>
        <v>0</v>
      </c>
      <c r="BV353" s="374">
        <f t="shared" si="146"/>
        <v>0</v>
      </c>
      <c r="BW353" s="374">
        <f t="shared" si="146"/>
        <v>0</v>
      </c>
      <c r="BX353" s="374">
        <f t="shared" si="146"/>
        <v>0</v>
      </c>
      <c r="BY353" s="374">
        <f t="shared" si="146"/>
        <v>0</v>
      </c>
      <c r="BZ353" s="374">
        <f t="shared" si="146"/>
        <v>0</v>
      </c>
      <c r="CA353" s="374">
        <f t="shared" si="173"/>
        <v>0</v>
      </c>
      <c r="CB353" s="374">
        <f t="shared" si="173"/>
        <v>0</v>
      </c>
      <c r="CC353" s="374">
        <f t="shared" si="173"/>
        <v>0</v>
      </c>
      <c r="CD353" s="374">
        <f t="shared" si="173"/>
        <v>0</v>
      </c>
      <c r="CE353" s="374">
        <f t="shared" si="147"/>
        <v>0</v>
      </c>
      <c r="CF353" s="374">
        <f t="shared" si="147"/>
        <v>0</v>
      </c>
      <c r="CG353" s="374">
        <f t="shared" si="147"/>
        <v>0</v>
      </c>
      <c r="CH353" s="374">
        <f t="shared" si="147"/>
        <v>0</v>
      </c>
      <c r="CI353" s="374">
        <f t="shared" si="147"/>
        <v>0</v>
      </c>
      <c r="CJ353" s="368"/>
      <c r="CK353" s="368"/>
      <c r="CL353" s="373"/>
      <c r="CM353" s="375"/>
      <c r="CN353" s="371" t="s">
        <v>176</v>
      </c>
      <c r="CO353" s="373"/>
      <c r="CP353" s="373"/>
      <c r="CQ353" s="374">
        <f t="shared" si="151"/>
        <v>0</v>
      </c>
      <c r="CR353" s="373"/>
      <c r="CS353" s="373"/>
      <c r="CT353" s="374">
        <f t="shared" si="152"/>
        <v>0</v>
      </c>
      <c r="CU353" s="375"/>
      <c r="CV353" s="368"/>
      <c r="CW353" s="368"/>
      <c r="CX353" s="368"/>
      <c r="CY353" s="368"/>
      <c r="CZ353" s="368"/>
      <c r="DA353" s="368"/>
      <c r="DB353" s="368"/>
      <c r="DC353" s="368"/>
      <c r="DD353" s="368"/>
      <c r="DE353" s="368"/>
      <c r="DF353" s="368"/>
      <c r="DG353" s="375"/>
      <c r="DH353" s="371" t="s">
        <v>176</v>
      </c>
      <c r="DI353" s="373"/>
      <c r="DJ353" s="373"/>
      <c r="DK353" s="374">
        <f t="shared" si="172"/>
        <v>0</v>
      </c>
      <c r="DL353" s="373"/>
      <c r="DM353" s="373"/>
      <c r="DN353" s="374">
        <f t="shared" si="153"/>
        <v>0</v>
      </c>
      <c r="DO353" s="368"/>
      <c r="DP353" s="371" t="str">
        <f t="shared" si="163"/>
        <v/>
      </c>
      <c r="DQ353" s="374">
        <f t="shared" si="164"/>
        <v>0</v>
      </c>
      <c r="DR353" s="374">
        <f t="shared" si="154"/>
        <v>0</v>
      </c>
      <c r="DS353" s="374">
        <f t="shared" si="155"/>
        <v>0</v>
      </c>
      <c r="DT353" s="374">
        <f t="shared" si="165"/>
        <v>0</v>
      </c>
      <c r="DU353" s="374">
        <f t="shared" si="166"/>
        <v>0</v>
      </c>
      <c r="DV353" s="374">
        <f>Deduct_dependent * COUNTIFS(Part_8!$A:$A, $EV353)</f>
        <v>0</v>
      </c>
      <c r="DW353" s="374">
        <f t="shared" si="156"/>
        <v>0</v>
      </c>
      <c r="DX353" s="374">
        <f t="shared" si="157"/>
        <v>0</v>
      </c>
      <c r="DY353" s="374">
        <f t="shared" si="158"/>
        <v>0</v>
      </c>
      <c r="DZ353" s="374">
        <f t="shared" si="159"/>
        <v>0</v>
      </c>
      <c r="EA353" s="373"/>
      <c r="EB353" s="373"/>
      <c r="EC353" s="373"/>
      <c r="ED353" s="374" t="str">
        <f t="shared" si="167"/>
        <v/>
      </c>
      <c r="EE353" s="374"/>
      <c r="EF353" s="374" t="str">
        <f>IF(AND($AN353 = "", $AO353 = "", $AP353 = "", $AQ353 = "", $AR353 = "", $AS353 = "", $AT353 = "", $AU353 = "", $AV353 = "", $AW353 = "", $AX353 = "", $AY353 = "", $AZ353 = "", $BA353 = "", $BB353 = "",
$BD353= "", $BE353 = "", $BF353 = "", $BG353 = "", $BH353 = "", $BI353 = "", $BJ353 = "", $BK353 = "", $BL353 = "", $BM353 = "", $BN353 = "", $BO353 = "", $BP353 = "", $BQ353 = "", $BR353 = ""), "",
IF($DZ353 &lt;= Claim_for_Reimbursement_CAT!$F$24, Claim_for_Reimbursement_CAT!$H$24,
IF(AND($DZ353 &gt;= Claim_for_Reimbursement_CAT!$D$25, $DZ353 &lt;= Claim_for_Reimbursement_CAT!$F$25), Claim_for_Reimbursement_CAT!$H$25,
IF(AND($DZ353 &gt;= Claim_for_Reimbursement_CAT!$D$26, $DZ353 &lt;= Claim_for_Reimbursement_CAT!$F$26), Claim_for_Reimbursement_CAT!$H$26,
IF(AND($DZ353 &gt;= Claim_for_Reimbursement_CAT!$D$27, $DZ353 &lt;= Claim_for_Reimbursement_CAT!$F$27), Claim_for_Reimbursement_CAT!$H$27,
IF(AND($DZ353 &gt;= Claim_for_Reimbursement_CAT!$D$28, $DZ353 &lt;= Claim_for_Reimbursement_CAT!$F$28), Claim_for_Reimbursement_CAT!$H$28,
IF(AND($DZ353 &gt;= Claim_for_Reimbursement_CAT!$D$29, $DZ353 &lt;= Claim_for_Reimbursement_CAT!$F$29), Claim_for_Reimbursement_CAT!$H$29,
IF(AND($DZ353 &gt;= Claim_for_Reimbursement_CAT!$D$30, $DZ353 &lt;= Claim_for_Reimbursement_CAT!$F$30), Claim_for_Reimbursement_CAT!$H$30,
IF(AND($DZ353 &gt;= Claim_for_Reimbursement_CAT!$D$31, $DZ353 &lt;= Claim_for_Reimbursement_CAT!$F$31), Claim_for_Reimbursement_CAT!$H$31,
IF(AND($DZ353 &gt;= Claim_for_Reimbursement_CAT!$D$32, $DZ353 &lt;= Claim_for_Reimbursement_CAT!$F$32), Claim_for_Reimbursement_CAT!$H$32,
IF(AND($DZ353 &gt;= Claim_for_Reimbursement_CAT!$D$33, $DZ353 &lt;= Claim_for_Reimbursement_CAT!$F$33), Claim_for_Reimbursement_CAT!$H$33,
IF(AND($DZ353 &gt;= Claim_for_Reimbursement_CAT!$D$34, $DZ353 &lt;= Claim_for_Reimbursement_CAT!$F$34), Claim_for_Reimbursement_CAT!$H$34, Claim_for_Reimbursement_CAT!$H$35))))))))))))</f>
        <v/>
      </c>
      <c r="EG353" s="373"/>
      <c r="EH353" s="373"/>
      <c r="EI353" s="373"/>
      <c r="EJ353" s="373"/>
      <c r="EK353" s="373"/>
      <c r="EL353" s="368"/>
      <c r="EM353" s="373"/>
      <c r="EN353" s="373"/>
      <c r="ES353" s="376" t="str">
        <f t="shared" si="160"/>
        <v/>
      </c>
      <c r="ET353" s="377" t="str">
        <f t="shared" si="168"/>
        <v xml:space="preserve">    </v>
      </c>
      <c r="EU353" s="377" t="str">
        <f t="shared" si="169"/>
        <v/>
      </c>
      <c r="EV353" s="377" t="str">
        <f t="shared" si="170"/>
        <v xml:space="preserve">348   </v>
      </c>
      <c r="EW353" s="378" t="str">
        <f>IF($H353 = "", "",
IF(OR($H353 = Lists_and_controls!$AO$9, $H353 = Lists_and_controls!$AO$11, $H353 = Lists_and_controls!$AO$14, $H353 = Lists_and_controls!$AO$16), MAX(Day_30),
IF(OR($H353 = Lists_and_controls!$AO$6, $H353 = Lists_and_controls!$AO$8, $H353 = Lists_and_controls!$AO$10, $H353 = Lists_and_controls!$AO$12, $H353 = Lists_and_controls!$AO$13, $H353 = Lists_and_controls!$AO$15, $H353 = Lists_and_controls!$AO$17), MAX(Day_31),
IF($H353 = Lists_and_controls!$AO$7, IF(INDEX(Leap_Year_YN, MATCH($G353, Year_2, 0)) = 1, MAX(Day_Feb_LY), MAX(Day_Feb) )))))</f>
        <v/>
      </c>
      <c r="EX353" s="377" t="str">
        <f t="shared" si="171"/>
        <v xml:space="preserve">  </v>
      </c>
      <c r="EY353" s="378"/>
    </row>
    <row r="354" spans="1:155" s="321" customFormat="1" ht="14" hidden="1" x14ac:dyDescent="0.3">
      <c r="A354" s="367">
        <v>349</v>
      </c>
      <c r="B354" s="368"/>
      <c r="C354" s="368"/>
      <c r="D354" s="368"/>
      <c r="E354" s="368"/>
      <c r="F354" s="368"/>
      <c r="G354" s="368"/>
      <c r="H354" s="368"/>
      <c r="I354" s="368"/>
      <c r="J354" s="369" t="str">
        <f t="shared" si="148"/>
        <v/>
      </c>
      <c r="K354" s="370" t="str">
        <f t="shared" si="149"/>
        <v/>
      </c>
      <c r="L354" s="368"/>
      <c r="M354" s="368"/>
      <c r="N354" s="368"/>
      <c r="O354" s="368"/>
      <c r="P354" s="368"/>
      <c r="Q354" s="368"/>
      <c r="R354" s="368"/>
      <c r="S354" s="371" t="str">
        <f t="shared" si="161"/>
        <v/>
      </c>
      <c r="T354" s="368"/>
      <c r="U354" s="368"/>
      <c r="V354" s="372"/>
      <c r="W354" s="372"/>
      <c r="X354" s="368"/>
      <c r="Y354" s="372"/>
      <c r="Z354" s="368"/>
      <c r="AA354" s="368"/>
      <c r="AB354" s="368"/>
      <c r="AC354" s="368"/>
      <c r="AD354" s="368"/>
      <c r="AE354" s="368"/>
      <c r="AF354" s="368"/>
      <c r="AG354" s="368"/>
      <c r="AH354" s="368"/>
      <c r="AI354" s="368"/>
      <c r="AJ354" s="368"/>
      <c r="AK354" s="373"/>
      <c r="AL354" s="368"/>
      <c r="AM354" s="373"/>
      <c r="AN354" s="373"/>
      <c r="AO354" s="373"/>
      <c r="AP354" s="373"/>
      <c r="AQ354" s="373"/>
      <c r="AR354" s="373"/>
      <c r="AS354" s="373"/>
      <c r="AT354" s="373"/>
      <c r="AU354" s="373"/>
      <c r="AV354" s="373"/>
      <c r="AW354" s="373"/>
      <c r="AX354" s="373"/>
      <c r="AY354" s="373"/>
      <c r="AZ354" s="373"/>
      <c r="BA354" s="373"/>
      <c r="BB354" s="373"/>
      <c r="BC354" s="374">
        <f t="shared" si="162"/>
        <v>0</v>
      </c>
      <c r="BD354" s="373"/>
      <c r="BE354" s="373"/>
      <c r="BF354" s="373"/>
      <c r="BG354" s="373"/>
      <c r="BH354" s="373"/>
      <c r="BI354" s="373"/>
      <c r="BJ354" s="373"/>
      <c r="BK354" s="373"/>
      <c r="BL354" s="373"/>
      <c r="BM354" s="373"/>
      <c r="BN354" s="373"/>
      <c r="BO354" s="373"/>
      <c r="BP354" s="373"/>
      <c r="BQ354" s="373"/>
      <c r="BR354" s="373"/>
      <c r="BS354" s="374">
        <f t="shared" si="150"/>
        <v>0</v>
      </c>
      <c r="BT354" s="374">
        <f t="shared" si="146"/>
        <v>0</v>
      </c>
      <c r="BU354" s="374">
        <f t="shared" si="146"/>
        <v>0</v>
      </c>
      <c r="BV354" s="374">
        <f t="shared" si="146"/>
        <v>0</v>
      </c>
      <c r="BW354" s="374">
        <f t="shared" si="146"/>
        <v>0</v>
      </c>
      <c r="BX354" s="374">
        <f t="shared" si="146"/>
        <v>0</v>
      </c>
      <c r="BY354" s="374">
        <f t="shared" si="146"/>
        <v>0</v>
      </c>
      <c r="BZ354" s="374">
        <f t="shared" si="146"/>
        <v>0</v>
      </c>
      <c r="CA354" s="374">
        <f t="shared" si="173"/>
        <v>0</v>
      </c>
      <c r="CB354" s="374">
        <f t="shared" si="173"/>
        <v>0</v>
      </c>
      <c r="CC354" s="374">
        <f t="shared" si="173"/>
        <v>0</v>
      </c>
      <c r="CD354" s="374">
        <f t="shared" si="173"/>
        <v>0</v>
      </c>
      <c r="CE354" s="374">
        <f t="shared" si="147"/>
        <v>0</v>
      </c>
      <c r="CF354" s="374">
        <f t="shared" si="147"/>
        <v>0</v>
      </c>
      <c r="CG354" s="374">
        <f t="shared" si="147"/>
        <v>0</v>
      </c>
      <c r="CH354" s="374">
        <f t="shared" si="147"/>
        <v>0</v>
      </c>
      <c r="CI354" s="374">
        <f t="shared" si="147"/>
        <v>0</v>
      </c>
      <c r="CJ354" s="368"/>
      <c r="CK354" s="368"/>
      <c r="CL354" s="373"/>
      <c r="CM354" s="375"/>
      <c r="CN354" s="371" t="s">
        <v>176</v>
      </c>
      <c r="CO354" s="373"/>
      <c r="CP354" s="373"/>
      <c r="CQ354" s="374">
        <f t="shared" si="151"/>
        <v>0</v>
      </c>
      <c r="CR354" s="373"/>
      <c r="CS354" s="373"/>
      <c r="CT354" s="374">
        <f t="shared" si="152"/>
        <v>0</v>
      </c>
      <c r="CU354" s="375"/>
      <c r="CV354" s="368"/>
      <c r="CW354" s="368"/>
      <c r="CX354" s="368"/>
      <c r="CY354" s="368"/>
      <c r="CZ354" s="368"/>
      <c r="DA354" s="368"/>
      <c r="DB354" s="368"/>
      <c r="DC354" s="368"/>
      <c r="DD354" s="368"/>
      <c r="DE354" s="368"/>
      <c r="DF354" s="368"/>
      <c r="DG354" s="375"/>
      <c r="DH354" s="371" t="s">
        <v>176</v>
      </c>
      <c r="DI354" s="373"/>
      <c r="DJ354" s="373"/>
      <c r="DK354" s="374">
        <f t="shared" si="172"/>
        <v>0</v>
      </c>
      <c r="DL354" s="373"/>
      <c r="DM354" s="373"/>
      <c r="DN354" s="374">
        <f t="shared" si="153"/>
        <v>0</v>
      </c>
      <c r="DO354" s="368"/>
      <c r="DP354" s="371" t="str">
        <f t="shared" si="163"/>
        <v/>
      </c>
      <c r="DQ354" s="374">
        <f t="shared" si="164"/>
        <v>0</v>
      </c>
      <c r="DR354" s="374">
        <f t="shared" si="154"/>
        <v>0</v>
      </c>
      <c r="DS354" s="374">
        <f t="shared" si="155"/>
        <v>0</v>
      </c>
      <c r="DT354" s="374">
        <f t="shared" si="165"/>
        <v>0</v>
      </c>
      <c r="DU354" s="374">
        <f t="shared" si="166"/>
        <v>0</v>
      </c>
      <c r="DV354" s="374">
        <f>Deduct_dependent * COUNTIFS(Part_8!$A:$A, $EV354)</f>
        <v>0</v>
      </c>
      <c r="DW354" s="374">
        <f t="shared" si="156"/>
        <v>0</v>
      </c>
      <c r="DX354" s="374">
        <f t="shared" si="157"/>
        <v>0</v>
      </c>
      <c r="DY354" s="374">
        <f t="shared" si="158"/>
        <v>0</v>
      </c>
      <c r="DZ354" s="374">
        <f t="shared" si="159"/>
        <v>0</v>
      </c>
      <c r="EA354" s="373"/>
      <c r="EB354" s="373"/>
      <c r="EC354" s="373"/>
      <c r="ED354" s="374" t="str">
        <f t="shared" si="167"/>
        <v/>
      </c>
      <c r="EE354" s="374"/>
      <c r="EF354" s="374" t="str">
        <f>IF(AND($AN354 = "", $AO354 = "", $AP354 = "", $AQ354 = "", $AR354 = "", $AS354 = "", $AT354 = "", $AU354 = "", $AV354 = "", $AW354 = "", $AX354 = "", $AY354 = "", $AZ354 = "", $BA354 = "", $BB354 = "",
$BD354= "", $BE354 = "", $BF354 = "", $BG354 = "", $BH354 = "", $BI354 = "", $BJ354 = "", $BK354 = "", $BL354 = "", $BM354 = "", $BN354 = "", $BO354 = "", $BP354 = "", $BQ354 = "", $BR354 = ""), "",
IF($DZ354 &lt;= Claim_for_Reimbursement_CAT!$F$24, Claim_for_Reimbursement_CAT!$H$24,
IF(AND($DZ354 &gt;= Claim_for_Reimbursement_CAT!$D$25, $DZ354 &lt;= Claim_for_Reimbursement_CAT!$F$25), Claim_for_Reimbursement_CAT!$H$25,
IF(AND($DZ354 &gt;= Claim_for_Reimbursement_CAT!$D$26, $DZ354 &lt;= Claim_for_Reimbursement_CAT!$F$26), Claim_for_Reimbursement_CAT!$H$26,
IF(AND($DZ354 &gt;= Claim_for_Reimbursement_CAT!$D$27, $DZ354 &lt;= Claim_for_Reimbursement_CAT!$F$27), Claim_for_Reimbursement_CAT!$H$27,
IF(AND($DZ354 &gt;= Claim_for_Reimbursement_CAT!$D$28, $DZ354 &lt;= Claim_for_Reimbursement_CAT!$F$28), Claim_for_Reimbursement_CAT!$H$28,
IF(AND($DZ354 &gt;= Claim_for_Reimbursement_CAT!$D$29, $DZ354 &lt;= Claim_for_Reimbursement_CAT!$F$29), Claim_for_Reimbursement_CAT!$H$29,
IF(AND($DZ354 &gt;= Claim_for_Reimbursement_CAT!$D$30, $DZ354 &lt;= Claim_for_Reimbursement_CAT!$F$30), Claim_for_Reimbursement_CAT!$H$30,
IF(AND($DZ354 &gt;= Claim_for_Reimbursement_CAT!$D$31, $DZ354 &lt;= Claim_for_Reimbursement_CAT!$F$31), Claim_for_Reimbursement_CAT!$H$31,
IF(AND($DZ354 &gt;= Claim_for_Reimbursement_CAT!$D$32, $DZ354 &lt;= Claim_for_Reimbursement_CAT!$F$32), Claim_for_Reimbursement_CAT!$H$32,
IF(AND($DZ354 &gt;= Claim_for_Reimbursement_CAT!$D$33, $DZ354 &lt;= Claim_for_Reimbursement_CAT!$F$33), Claim_for_Reimbursement_CAT!$H$33,
IF(AND($DZ354 &gt;= Claim_for_Reimbursement_CAT!$D$34, $DZ354 &lt;= Claim_for_Reimbursement_CAT!$F$34), Claim_for_Reimbursement_CAT!$H$34, Claim_for_Reimbursement_CAT!$H$35))))))))))))</f>
        <v/>
      </c>
      <c r="EG354" s="373"/>
      <c r="EH354" s="373"/>
      <c r="EI354" s="373"/>
      <c r="EJ354" s="373"/>
      <c r="EK354" s="373"/>
      <c r="EL354" s="368"/>
      <c r="EM354" s="373"/>
      <c r="EN354" s="373"/>
      <c r="ES354" s="376" t="str">
        <f t="shared" si="160"/>
        <v/>
      </c>
      <c r="ET354" s="377" t="str">
        <f t="shared" si="168"/>
        <v xml:space="preserve">    </v>
      </c>
      <c r="EU354" s="377" t="str">
        <f t="shared" si="169"/>
        <v/>
      </c>
      <c r="EV354" s="377" t="str">
        <f t="shared" si="170"/>
        <v xml:space="preserve">349   </v>
      </c>
      <c r="EW354" s="378" t="str">
        <f>IF($H354 = "", "",
IF(OR($H354 = Lists_and_controls!$AO$9, $H354 = Lists_and_controls!$AO$11, $H354 = Lists_and_controls!$AO$14, $H354 = Lists_and_controls!$AO$16), MAX(Day_30),
IF(OR($H354 = Lists_and_controls!$AO$6, $H354 = Lists_and_controls!$AO$8, $H354 = Lists_and_controls!$AO$10, $H354 = Lists_and_controls!$AO$12, $H354 = Lists_and_controls!$AO$13, $H354 = Lists_and_controls!$AO$15, $H354 = Lists_and_controls!$AO$17), MAX(Day_31),
IF($H354 = Lists_and_controls!$AO$7, IF(INDEX(Leap_Year_YN, MATCH($G354, Year_2, 0)) = 1, MAX(Day_Feb_LY), MAX(Day_Feb) )))))</f>
        <v/>
      </c>
      <c r="EX354" s="377" t="str">
        <f t="shared" si="171"/>
        <v xml:space="preserve">  </v>
      </c>
      <c r="EY354" s="378"/>
    </row>
    <row r="355" spans="1:155" s="321" customFormat="1" ht="14" hidden="1" x14ac:dyDescent="0.3">
      <c r="A355" s="367">
        <v>350</v>
      </c>
      <c r="B355" s="368"/>
      <c r="C355" s="368"/>
      <c r="D355" s="368"/>
      <c r="E355" s="368"/>
      <c r="F355" s="368"/>
      <c r="G355" s="368"/>
      <c r="H355" s="368"/>
      <c r="I355" s="368"/>
      <c r="J355" s="369" t="str">
        <f t="shared" si="148"/>
        <v/>
      </c>
      <c r="K355" s="370" t="str">
        <f t="shared" si="149"/>
        <v/>
      </c>
      <c r="L355" s="368"/>
      <c r="M355" s="368"/>
      <c r="N355" s="368"/>
      <c r="O355" s="368"/>
      <c r="P355" s="368"/>
      <c r="Q355" s="368"/>
      <c r="R355" s="368"/>
      <c r="S355" s="371" t="str">
        <f t="shared" si="161"/>
        <v/>
      </c>
      <c r="T355" s="368"/>
      <c r="U355" s="368"/>
      <c r="V355" s="372"/>
      <c r="W355" s="372"/>
      <c r="X355" s="368"/>
      <c r="Y355" s="372"/>
      <c r="Z355" s="368"/>
      <c r="AA355" s="368"/>
      <c r="AB355" s="368"/>
      <c r="AC355" s="368"/>
      <c r="AD355" s="368"/>
      <c r="AE355" s="368"/>
      <c r="AF355" s="368"/>
      <c r="AG355" s="368"/>
      <c r="AH355" s="368"/>
      <c r="AI355" s="368"/>
      <c r="AJ355" s="368"/>
      <c r="AK355" s="373"/>
      <c r="AL355" s="368"/>
      <c r="AM355" s="373"/>
      <c r="AN355" s="373"/>
      <c r="AO355" s="373"/>
      <c r="AP355" s="373"/>
      <c r="AQ355" s="373"/>
      <c r="AR355" s="373"/>
      <c r="AS355" s="373"/>
      <c r="AT355" s="373"/>
      <c r="AU355" s="373"/>
      <c r="AV355" s="373"/>
      <c r="AW355" s="373"/>
      <c r="AX355" s="373"/>
      <c r="AY355" s="373"/>
      <c r="AZ355" s="373"/>
      <c r="BA355" s="373"/>
      <c r="BB355" s="373"/>
      <c r="BC355" s="374">
        <f t="shared" si="162"/>
        <v>0</v>
      </c>
      <c r="BD355" s="373"/>
      <c r="BE355" s="373"/>
      <c r="BF355" s="373"/>
      <c r="BG355" s="373"/>
      <c r="BH355" s="373"/>
      <c r="BI355" s="373"/>
      <c r="BJ355" s="373"/>
      <c r="BK355" s="373"/>
      <c r="BL355" s="373"/>
      <c r="BM355" s="373"/>
      <c r="BN355" s="373"/>
      <c r="BO355" s="373"/>
      <c r="BP355" s="373"/>
      <c r="BQ355" s="373"/>
      <c r="BR355" s="373"/>
      <c r="BS355" s="374">
        <f t="shared" si="150"/>
        <v>0</v>
      </c>
      <c r="BT355" s="374">
        <f t="shared" si="146"/>
        <v>0</v>
      </c>
      <c r="BU355" s="374">
        <f t="shared" si="146"/>
        <v>0</v>
      </c>
      <c r="BV355" s="374">
        <f t="shared" si="146"/>
        <v>0</v>
      </c>
      <c r="BW355" s="374">
        <f t="shared" si="146"/>
        <v>0</v>
      </c>
      <c r="BX355" s="374">
        <f t="shared" si="146"/>
        <v>0</v>
      </c>
      <c r="BY355" s="374">
        <f t="shared" si="146"/>
        <v>0</v>
      </c>
      <c r="BZ355" s="374">
        <f t="shared" si="146"/>
        <v>0</v>
      </c>
      <c r="CA355" s="374">
        <f t="shared" si="173"/>
        <v>0</v>
      </c>
      <c r="CB355" s="374">
        <f t="shared" si="173"/>
        <v>0</v>
      </c>
      <c r="CC355" s="374">
        <f t="shared" si="173"/>
        <v>0</v>
      </c>
      <c r="CD355" s="374">
        <f t="shared" si="173"/>
        <v>0</v>
      </c>
      <c r="CE355" s="374">
        <f t="shared" si="147"/>
        <v>0</v>
      </c>
      <c r="CF355" s="374">
        <f t="shared" si="147"/>
        <v>0</v>
      </c>
      <c r="CG355" s="374">
        <f t="shared" si="147"/>
        <v>0</v>
      </c>
      <c r="CH355" s="374">
        <f t="shared" si="147"/>
        <v>0</v>
      </c>
      <c r="CI355" s="374">
        <f t="shared" si="147"/>
        <v>0</v>
      </c>
      <c r="CJ355" s="368"/>
      <c r="CK355" s="368"/>
      <c r="CL355" s="373"/>
      <c r="CM355" s="375"/>
      <c r="CN355" s="371" t="s">
        <v>176</v>
      </c>
      <c r="CO355" s="373"/>
      <c r="CP355" s="373"/>
      <c r="CQ355" s="374">
        <f t="shared" si="151"/>
        <v>0</v>
      </c>
      <c r="CR355" s="373"/>
      <c r="CS355" s="373"/>
      <c r="CT355" s="374">
        <f t="shared" si="152"/>
        <v>0</v>
      </c>
      <c r="CU355" s="375"/>
      <c r="CV355" s="368"/>
      <c r="CW355" s="368"/>
      <c r="CX355" s="368"/>
      <c r="CY355" s="368"/>
      <c r="CZ355" s="368"/>
      <c r="DA355" s="368"/>
      <c r="DB355" s="368"/>
      <c r="DC355" s="368"/>
      <c r="DD355" s="368"/>
      <c r="DE355" s="368"/>
      <c r="DF355" s="368"/>
      <c r="DG355" s="375"/>
      <c r="DH355" s="371" t="s">
        <v>176</v>
      </c>
      <c r="DI355" s="373"/>
      <c r="DJ355" s="373"/>
      <c r="DK355" s="374">
        <f t="shared" si="172"/>
        <v>0</v>
      </c>
      <c r="DL355" s="373"/>
      <c r="DM355" s="373"/>
      <c r="DN355" s="374">
        <f t="shared" si="153"/>
        <v>0</v>
      </c>
      <c r="DO355" s="368"/>
      <c r="DP355" s="371" t="str">
        <f t="shared" si="163"/>
        <v/>
      </c>
      <c r="DQ355" s="374">
        <f t="shared" si="164"/>
        <v>0</v>
      </c>
      <c r="DR355" s="374">
        <f t="shared" si="154"/>
        <v>0</v>
      </c>
      <c r="DS355" s="374">
        <f t="shared" si="155"/>
        <v>0</v>
      </c>
      <c r="DT355" s="374">
        <f t="shared" si="165"/>
        <v>0</v>
      </c>
      <c r="DU355" s="374">
        <f t="shared" si="166"/>
        <v>0</v>
      </c>
      <c r="DV355" s="374">
        <f>Deduct_dependent * COUNTIFS(Part_8!$A:$A, $EV355)</f>
        <v>0</v>
      </c>
      <c r="DW355" s="374">
        <f t="shared" si="156"/>
        <v>0</v>
      </c>
      <c r="DX355" s="374">
        <f t="shared" si="157"/>
        <v>0</v>
      </c>
      <c r="DY355" s="374">
        <f t="shared" si="158"/>
        <v>0</v>
      </c>
      <c r="DZ355" s="374">
        <f t="shared" si="159"/>
        <v>0</v>
      </c>
      <c r="EA355" s="373"/>
      <c r="EB355" s="373"/>
      <c r="EC355" s="373"/>
      <c r="ED355" s="374" t="str">
        <f t="shared" si="167"/>
        <v/>
      </c>
      <c r="EE355" s="374"/>
      <c r="EF355" s="374" t="str">
        <f>IF(AND($AN355 = "", $AO355 = "", $AP355 = "", $AQ355 = "", $AR355 = "", $AS355 = "", $AT355 = "", $AU355 = "", $AV355 = "", $AW355 = "", $AX355 = "", $AY355 = "", $AZ355 = "", $BA355 = "", $BB355 = "",
$BD355= "", $BE355 = "", $BF355 = "", $BG355 = "", $BH355 = "", $BI355 = "", $BJ355 = "", $BK355 = "", $BL355 = "", $BM355 = "", $BN355 = "", $BO355 = "", $BP355 = "", $BQ355 = "", $BR355 = ""), "",
IF($DZ355 &lt;= Claim_for_Reimbursement_CAT!$F$24, Claim_for_Reimbursement_CAT!$H$24,
IF(AND($DZ355 &gt;= Claim_for_Reimbursement_CAT!$D$25, $DZ355 &lt;= Claim_for_Reimbursement_CAT!$F$25), Claim_for_Reimbursement_CAT!$H$25,
IF(AND($DZ355 &gt;= Claim_for_Reimbursement_CAT!$D$26, $DZ355 &lt;= Claim_for_Reimbursement_CAT!$F$26), Claim_for_Reimbursement_CAT!$H$26,
IF(AND($DZ355 &gt;= Claim_for_Reimbursement_CAT!$D$27, $DZ355 &lt;= Claim_for_Reimbursement_CAT!$F$27), Claim_for_Reimbursement_CAT!$H$27,
IF(AND($DZ355 &gt;= Claim_for_Reimbursement_CAT!$D$28, $DZ355 &lt;= Claim_for_Reimbursement_CAT!$F$28), Claim_for_Reimbursement_CAT!$H$28,
IF(AND($DZ355 &gt;= Claim_for_Reimbursement_CAT!$D$29, $DZ355 &lt;= Claim_for_Reimbursement_CAT!$F$29), Claim_for_Reimbursement_CAT!$H$29,
IF(AND($DZ355 &gt;= Claim_for_Reimbursement_CAT!$D$30, $DZ355 &lt;= Claim_for_Reimbursement_CAT!$F$30), Claim_for_Reimbursement_CAT!$H$30,
IF(AND($DZ355 &gt;= Claim_for_Reimbursement_CAT!$D$31, $DZ355 &lt;= Claim_for_Reimbursement_CAT!$F$31), Claim_for_Reimbursement_CAT!$H$31,
IF(AND($DZ355 &gt;= Claim_for_Reimbursement_CAT!$D$32, $DZ355 &lt;= Claim_for_Reimbursement_CAT!$F$32), Claim_for_Reimbursement_CAT!$H$32,
IF(AND($DZ355 &gt;= Claim_for_Reimbursement_CAT!$D$33, $DZ355 &lt;= Claim_for_Reimbursement_CAT!$F$33), Claim_for_Reimbursement_CAT!$H$33,
IF(AND($DZ355 &gt;= Claim_for_Reimbursement_CAT!$D$34, $DZ355 &lt;= Claim_for_Reimbursement_CAT!$F$34), Claim_for_Reimbursement_CAT!$H$34, Claim_for_Reimbursement_CAT!$H$35))))))))))))</f>
        <v/>
      </c>
      <c r="EG355" s="373"/>
      <c r="EH355" s="373"/>
      <c r="EI355" s="373"/>
      <c r="EJ355" s="373"/>
      <c r="EK355" s="373"/>
      <c r="EL355" s="368"/>
      <c r="EM355" s="373"/>
      <c r="EN355" s="373"/>
      <c r="ES355" s="376" t="str">
        <f t="shared" si="160"/>
        <v/>
      </c>
      <c r="ET355" s="377" t="str">
        <f t="shared" si="168"/>
        <v xml:space="preserve">    </v>
      </c>
      <c r="EU355" s="377" t="str">
        <f t="shared" si="169"/>
        <v/>
      </c>
      <c r="EV355" s="377" t="str">
        <f t="shared" si="170"/>
        <v xml:space="preserve">350   </v>
      </c>
      <c r="EW355" s="378" t="str">
        <f>IF($H355 = "", "",
IF(OR($H355 = Lists_and_controls!$AO$9, $H355 = Lists_and_controls!$AO$11, $H355 = Lists_and_controls!$AO$14, $H355 = Lists_and_controls!$AO$16), MAX(Day_30),
IF(OR($H355 = Lists_and_controls!$AO$6, $H355 = Lists_and_controls!$AO$8, $H355 = Lists_and_controls!$AO$10, $H355 = Lists_and_controls!$AO$12, $H355 = Lists_and_controls!$AO$13, $H355 = Lists_and_controls!$AO$15, $H355 = Lists_and_controls!$AO$17), MAX(Day_31),
IF($H355 = Lists_and_controls!$AO$7, IF(INDEX(Leap_Year_YN, MATCH($G355, Year_2, 0)) = 1, MAX(Day_Feb_LY), MAX(Day_Feb) )))))</f>
        <v/>
      </c>
      <c r="EX355" s="377" t="str">
        <f t="shared" si="171"/>
        <v xml:space="preserve">  </v>
      </c>
      <c r="EY355" s="378"/>
    </row>
    <row r="356" spans="1:155" s="321" customFormat="1" ht="14" hidden="1" x14ac:dyDescent="0.3">
      <c r="A356" s="367">
        <v>351</v>
      </c>
      <c r="B356" s="368"/>
      <c r="C356" s="368"/>
      <c r="D356" s="368"/>
      <c r="E356" s="368"/>
      <c r="F356" s="368"/>
      <c r="G356" s="368"/>
      <c r="H356" s="368"/>
      <c r="I356" s="368"/>
      <c r="J356" s="369" t="str">
        <f t="shared" si="148"/>
        <v/>
      </c>
      <c r="K356" s="370" t="str">
        <f t="shared" si="149"/>
        <v/>
      </c>
      <c r="L356" s="368"/>
      <c r="M356" s="368"/>
      <c r="N356" s="368"/>
      <c r="O356" s="368"/>
      <c r="P356" s="368"/>
      <c r="Q356" s="368"/>
      <c r="R356" s="368"/>
      <c r="S356" s="371" t="str">
        <f t="shared" si="161"/>
        <v/>
      </c>
      <c r="T356" s="368"/>
      <c r="U356" s="368"/>
      <c r="V356" s="372"/>
      <c r="W356" s="372"/>
      <c r="X356" s="368"/>
      <c r="Y356" s="372"/>
      <c r="Z356" s="368"/>
      <c r="AA356" s="368"/>
      <c r="AB356" s="368"/>
      <c r="AC356" s="368"/>
      <c r="AD356" s="368"/>
      <c r="AE356" s="368"/>
      <c r="AF356" s="368"/>
      <c r="AG356" s="368"/>
      <c r="AH356" s="368"/>
      <c r="AI356" s="368"/>
      <c r="AJ356" s="368"/>
      <c r="AK356" s="373"/>
      <c r="AL356" s="368"/>
      <c r="AM356" s="373"/>
      <c r="AN356" s="373"/>
      <c r="AO356" s="373"/>
      <c r="AP356" s="373"/>
      <c r="AQ356" s="373"/>
      <c r="AR356" s="373"/>
      <c r="AS356" s="373"/>
      <c r="AT356" s="373"/>
      <c r="AU356" s="373"/>
      <c r="AV356" s="373"/>
      <c r="AW356" s="373"/>
      <c r="AX356" s="373"/>
      <c r="AY356" s="373"/>
      <c r="AZ356" s="373"/>
      <c r="BA356" s="373"/>
      <c r="BB356" s="373"/>
      <c r="BC356" s="374">
        <f t="shared" si="162"/>
        <v>0</v>
      </c>
      <c r="BD356" s="373"/>
      <c r="BE356" s="373"/>
      <c r="BF356" s="373"/>
      <c r="BG356" s="373"/>
      <c r="BH356" s="373"/>
      <c r="BI356" s="373"/>
      <c r="BJ356" s="373"/>
      <c r="BK356" s="373"/>
      <c r="BL356" s="373"/>
      <c r="BM356" s="373"/>
      <c r="BN356" s="373"/>
      <c r="BO356" s="373"/>
      <c r="BP356" s="373"/>
      <c r="BQ356" s="373"/>
      <c r="BR356" s="373"/>
      <c r="BS356" s="374">
        <f t="shared" si="150"/>
        <v>0</v>
      </c>
      <c r="BT356" s="374">
        <f t="shared" si="146"/>
        <v>0</v>
      </c>
      <c r="BU356" s="374">
        <f t="shared" si="146"/>
        <v>0</v>
      </c>
      <c r="BV356" s="374">
        <f t="shared" si="146"/>
        <v>0</v>
      </c>
      <c r="BW356" s="374">
        <f t="shared" si="146"/>
        <v>0</v>
      </c>
      <c r="BX356" s="374">
        <f t="shared" si="146"/>
        <v>0</v>
      </c>
      <c r="BY356" s="374">
        <f t="shared" si="146"/>
        <v>0</v>
      </c>
      <c r="BZ356" s="374">
        <f t="shared" si="146"/>
        <v>0</v>
      </c>
      <c r="CA356" s="374">
        <f t="shared" si="173"/>
        <v>0</v>
      </c>
      <c r="CB356" s="374">
        <f t="shared" si="173"/>
        <v>0</v>
      </c>
      <c r="CC356" s="374">
        <f t="shared" si="173"/>
        <v>0</v>
      </c>
      <c r="CD356" s="374">
        <f t="shared" si="173"/>
        <v>0</v>
      </c>
      <c r="CE356" s="374">
        <f t="shared" si="147"/>
        <v>0</v>
      </c>
      <c r="CF356" s="374">
        <f t="shared" si="147"/>
        <v>0</v>
      </c>
      <c r="CG356" s="374">
        <f t="shared" si="147"/>
        <v>0</v>
      </c>
      <c r="CH356" s="374">
        <f t="shared" si="147"/>
        <v>0</v>
      </c>
      <c r="CI356" s="374">
        <f t="shared" si="147"/>
        <v>0</v>
      </c>
      <c r="CJ356" s="368"/>
      <c r="CK356" s="368"/>
      <c r="CL356" s="373"/>
      <c r="CM356" s="375"/>
      <c r="CN356" s="371" t="s">
        <v>176</v>
      </c>
      <c r="CO356" s="373"/>
      <c r="CP356" s="373"/>
      <c r="CQ356" s="374">
        <f t="shared" si="151"/>
        <v>0</v>
      </c>
      <c r="CR356" s="373"/>
      <c r="CS356" s="373"/>
      <c r="CT356" s="374">
        <f t="shared" si="152"/>
        <v>0</v>
      </c>
      <c r="CU356" s="375"/>
      <c r="CV356" s="368"/>
      <c r="CW356" s="368"/>
      <c r="CX356" s="368"/>
      <c r="CY356" s="368"/>
      <c r="CZ356" s="368"/>
      <c r="DA356" s="368"/>
      <c r="DB356" s="368"/>
      <c r="DC356" s="368"/>
      <c r="DD356" s="368"/>
      <c r="DE356" s="368"/>
      <c r="DF356" s="368"/>
      <c r="DG356" s="375"/>
      <c r="DH356" s="371" t="s">
        <v>176</v>
      </c>
      <c r="DI356" s="373"/>
      <c r="DJ356" s="373"/>
      <c r="DK356" s="374">
        <f t="shared" si="172"/>
        <v>0</v>
      </c>
      <c r="DL356" s="373"/>
      <c r="DM356" s="373"/>
      <c r="DN356" s="374">
        <f t="shared" si="153"/>
        <v>0</v>
      </c>
      <c r="DO356" s="368"/>
      <c r="DP356" s="371" t="str">
        <f t="shared" si="163"/>
        <v/>
      </c>
      <c r="DQ356" s="374">
        <f t="shared" si="164"/>
        <v>0</v>
      </c>
      <c r="DR356" s="374">
        <f t="shared" si="154"/>
        <v>0</v>
      </c>
      <c r="DS356" s="374">
        <f t="shared" si="155"/>
        <v>0</v>
      </c>
      <c r="DT356" s="374">
        <f t="shared" si="165"/>
        <v>0</v>
      </c>
      <c r="DU356" s="374">
        <f t="shared" si="166"/>
        <v>0</v>
      </c>
      <c r="DV356" s="374">
        <f>Deduct_dependent * COUNTIFS(Part_8!$A:$A, $EV356)</f>
        <v>0</v>
      </c>
      <c r="DW356" s="374">
        <f t="shared" si="156"/>
        <v>0</v>
      </c>
      <c r="DX356" s="374">
        <f t="shared" si="157"/>
        <v>0</v>
      </c>
      <c r="DY356" s="374">
        <f t="shared" si="158"/>
        <v>0</v>
      </c>
      <c r="DZ356" s="374">
        <f t="shared" si="159"/>
        <v>0</v>
      </c>
      <c r="EA356" s="373"/>
      <c r="EB356" s="373"/>
      <c r="EC356" s="373"/>
      <c r="ED356" s="374" t="str">
        <f t="shared" si="167"/>
        <v/>
      </c>
      <c r="EE356" s="374"/>
      <c r="EF356" s="374" t="str">
        <f>IF(AND($AN356 = "", $AO356 = "", $AP356 = "", $AQ356 = "", $AR356 = "", $AS356 = "", $AT356 = "", $AU356 = "", $AV356 = "", $AW356 = "", $AX356 = "", $AY356 = "", $AZ356 = "", $BA356 = "", $BB356 = "",
$BD356= "", $BE356 = "", $BF356 = "", $BG356 = "", $BH356 = "", $BI356 = "", $BJ356 = "", $BK356 = "", $BL356 = "", $BM356 = "", $BN356 = "", $BO356 = "", $BP356 = "", $BQ356 = "", $BR356 = ""), "",
IF($DZ356 &lt;= Claim_for_Reimbursement_CAT!$F$24, Claim_for_Reimbursement_CAT!$H$24,
IF(AND($DZ356 &gt;= Claim_for_Reimbursement_CAT!$D$25, $DZ356 &lt;= Claim_for_Reimbursement_CAT!$F$25), Claim_for_Reimbursement_CAT!$H$25,
IF(AND($DZ356 &gt;= Claim_for_Reimbursement_CAT!$D$26, $DZ356 &lt;= Claim_for_Reimbursement_CAT!$F$26), Claim_for_Reimbursement_CAT!$H$26,
IF(AND($DZ356 &gt;= Claim_for_Reimbursement_CAT!$D$27, $DZ356 &lt;= Claim_for_Reimbursement_CAT!$F$27), Claim_for_Reimbursement_CAT!$H$27,
IF(AND($DZ356 &gt;= Claim_for_Reimbursement_CAT!$D$28, $DZ356 &lt;= Claim_for_Reimbursement_CAT!$F$28), Claim_for_Reimbursement_CAT!$H$28,
IF(AND($DZ356 &gt;= Claim_for_Reimbursement_CAT!$D$29, $DZ356 &lt;= Claim_for_Reimbursement_CAT!$F$29), Claim_for_Reimbursement_CAT!$H$29,
IF(AND($DZ356 &gt;= Claim_for_Reimbursement_CAT!$D$30, $DZ356 &lt;= Claim_for_Reimbursement_CAT!$F$30), Claim_for_Reimbursement_CAT!$H$30,
IF(AND($DZ356 &gt;= Claim_for_Reimbursement_CAT!$D$31, $DZ356 &lt;= Claim_for_Reimbursement_CAT!$F$31), Claim_for_Reimbursement_CAT!$H$31,
IF(AND($DZ356 &gt;= Claim_for_Reimbursement_CAT!$D$32, $DZ356 &lt;= Claim_for_Reimbursement_CAT!$F$32), Claim_for_Reimbursement_CAT!$H$32,
IF(AND($DZ356 &gt;= Claim_for_Reimbursement_CAT!$D$33, $DZ356 &lt;= Claim_for_Reimbursement_CAT!$F$33), Claim_for_Reimbursement_CAT!$H$33,
IF(AND($DZ356 &gt;= Claim_for_Reimbursement_CAT!$D$34, $DZ356 &lt;= Claim_for_Reimbursement_CAT!$F$34), Claim_for_Reimbursement_CAT!$H$34, Claim_for_Reimbursement_CAT!$H$35))))))))))))</f>
        <v/>
      </c>
      <c r="EG356" s="373"/>
      <c r="EH356" s="373"/>
      <c r="EI356" s="373"/>
      <c r="EJ356" s="373"/>
      <c r="EK356" s="373"/>
      <c r="EL356" s="368"/>
      <c r="EM356" s="373"/>
      <c r="EN356" s="373"/>
      <c r="ES356" s="376" t="str">
        <f t="shared" si="160"/>
        <v/>
      </c>
      <c r="ET356" s="377" t="str">
        <f t="shared" si="168"/>
        <v xml:space="preserve">    </v>
      </c>
      <c r="EU356" s="377" t="str">
        <f t="shared" si="169"/>
        <v/>
      </c>
      <c r="EV356" s="377" t="str">
        <f t="shared" si="170"/>
        <v xml:space="preserve">351   </v>
      </c>
      <c r="EW356" s="378" t="str">
        <f>IF($H356 = "", "",
IF(OR($H356 = Lists_and_controls!$AO$9, $H356 = Lists_and_controls!$AO$11, $H356 = Lists_and_controls!$AO$14, $H356 = Lists_and_controls!$AO$16), MAX(Day_30),
IF(OR($H356 = Lists_and_controls!$AO$6, $H356 = Lists_and_controls!$AO$8, $H356 = Lists_and_controls!$AO$10, $H356 = Lists_and_controls!$AO$12, $H356 = Lists_and_controls!$AO$13, $H356 = Lists_and_controls!$AO$15, $H356 = Lists_and_controls!$AO$17), MAX(Day_31),
IF($H356 = Lists_and_controls!$AO$7, IF(INDEX(Leap_Year_YN, MATCH($G356, Year_2, 0)) = 1, MAX(Day_Feb_LY), MAX(Day_Feb) )))))</f>
        <v/>
      </c>
      <c r="EX356" s="377" t="str">
        <f t="shared" si="171"/>
        <v xml:space="preserve">  </v>
      </c>
      <c r="EY356" s="378"/>
    </row>
    <row r="357" spans="1:155" s="321" customFormat="1" ht="14" hidden="1" x14ac:dyDescent="0.3">
      <c r="A357" s="367">
        <v>352</v>
      </c>
      <c r="B357" s="368"/>
      <c r="C357" s="368"/>
      <c r="D357" s="368"/>
      <c r="E357" s="368"/>
      <c r="F357" s="368"/>
      <c r="G357" s="368"/>
      <c r="H357" s="368"/>
      <c r="I357" s="368"/>
      <c r="J357" s="369" t="str">
        <f t="shared" si="148"/>
        <v/>
      </c>
      <c r="K357" s="370" t="str">
        <f t="shared" si="149"/>
        <v/>
      </c>
      <c r="L357" s="368"/>
      <c r="M357" s="368"/>
      <c r="N357" s="368"/>
      <c r="O357" s="368"/>
      <c r="P357" s="368"/>
      <c r="Q357" s="368"/>
      <c r="R357" s="368"/>
      <c r="S357" s="371" t="str">
        <f t="shared" si="161"/>
        <v/>
      </c>
      <c r="T357" s="368"/>
      <c r="U357" s="368"/>
      <c r="V357" s="372"/>
      <c r="W357" s="372"/>
      <c r="X357" s="368"/>
      <c r="Y357" s="372"/>
      <c r="Z357" s="368"/>
      <c r="AA357" s="368"/>
      <c r="AB357" s="368"/>
      <c r="AC357" s="368"/>
      <c r="AD357" s="368"/>
      <c r="AE357" s="368"/>
      <c r="AF357" s="368"/>
      <c r="AG357" s="368"/>
      <c r="AH357" s="368"/>
      <c r="AI357" s="368"/>
      <c r="AJ357" s="368"/>
      <c r="AK357" s="373"/>
      <c r="AL357" s="368"/>
      <c r="AM357" s="373"/>
      <c r="AN357" s="373"/>
      <c r="AO357" s="373"/>
      <c r="AP357" s="373"/>
      <c r="AQ357" s="373"/>
      <c r="AR357" s="373"/>
      <c r="AS357" s="373"/>
      <c r="AT357" s="373"/>
      <c r="AU357" s="373"/>
      <c r="AV357" s="373"/>
      <c r="AW357" s="373"/>
      <c r="AX357" s="373"/>
      <c r="AY357" s="373"/>
      <c r="AZ357" s="373"/>
      <c r="BA357" s="373"/>
      <c r="BB357" s="373"/>
      <c r="BC357" s="374">
        <f t="shared" si="162"/>
        <v>0</v>
      </c>
      <c r="BD357" s="373"/>
      <c r="BE357" s="373"/>
      <c r="BF357" s="373"/>
      <c r="BG357" s="373"/>
      <c r="BH357" s="373"/>
      <c r="BI357" s="373"/>
      <c r="BJ357" s="373"/>
      <c r="BK357" s="373"/>
      <c r="BL357" s="373"/>
      <c r="BM357" s="373"/>
      <c r="BN357" s="373"/>
      <c r="BO357" s="373"/>
      <c r="BP357" s="373"/>
      <c r="BQ357" s="373"/>
      <c r="BR357" s="373"/>
      <c r="BS357" s="374">
        <f t="shared" si="150"/>
        <v>0</v>
      </c>
      <c r="BT357" s="374">
        <f t="shared" si="146"/>
        <v>0</v>
      </c>
      <c r="BU357" s="374">
        <f t="shared" si="146"/>
        <v>0</v>
      </c>
      <c r="BV357" s="374">
        <f t="shared" si="146"/>
        <v>0</v>
      </c>
      <c r="BW357" s="374">
        <f t="shared" si="146"/>
        <v>0</v>
      </c>
      <c r="BX357" s="374">
        <f t="shared" si="146"/>
        <v>0</v>
      </c>
      <c r="BY357" s="374">
        <f t="shared" si="146"/>
        <v>0</v>
      </c>
      <c r="BZ357" s="374">
        <f t="shared" si="146"/>
        <v>0</v>
      </c>
      <c r="CA357" s="374">
        <f t="shared" si="173"/>
        <v>0</v>
      </c>
      <c r="CB357" s="374">
        <f t="shared" si="173"/>
        <v>0</v>
      </c>
      <c r="CC357" s="374">
        <f t="shared" si="173"/>
        <v>0</v>
      </c>
      <c r="CD357" s="374">
        <f t="shared" si="173"/>
        <v>0</v>
      </c>
      <c r="CE357" s="374">
        <f t="shared" si="147"/>
        <v>0</v>
      </c>
      <c r="CF357" s="374">
        <f t="shared" si="147"/>
        <v>0</v>
      </c>
      <c r="CG357" s="374">
        <f t="shared" si="147"/>
        <v>0</v>
      </c>
      <c r="CH357" s="374">
        <f t="shared" si="147"/>
        <v>0</v>
      </c>
      <c r="CI357" s="374">
        <f t="shared" si="147"/>
        <v>0</v>
      </c>
      <c r="CJ357" s="368"/>
      <c r="CK357" s="368"/>
      <c r="CL357" s="373"/>
      <c r="CM357" s="375"/>
      <c r="CN357" s="371" t="s">
        <v>176</v>
      </c>
      <c r="CO357" s="373"/>
      <c r="CP357" s="373"/>
      <c r="CQ357" s="374">
        <f t="shared" si="151"/>
        <v>0</v>
      </c>
      <c r="CR357" s="373"/>
      <c r="CS357" s="373"/>
      <c r="CT357" s="374">
        <f t="shared" si="152"/>
        <v>0</v>
      </c>
      <c r="CU357" s="375"/>
      <c r="CV357" s="368"/>
      <c r="CW357" s="368"/>
      <c r="CX357" s="368"/>
      <c r="CY357" s="368"/>
      <c r="CZ357" s="368"/>
      <c r="DA357" s="368"/>
      <c r="DB357" s="368"/>
      <c r="DC357" s="368"/>
      <c r="DD357" s="368"/>
      <c r="DE357" s="368"/>
      <c r="DF357" s="368"/>
      <c r="DG357" s="375"/>
      <c r="DH357" s="371" t="s">
        <v>176</v>
      </c>
      <c r="DI357" s="373"/>
      <c r="DJ357" s="373"/>
      <c r="DK357" s="374">
        <f t="shared" si="172"/>
        <v>0</v>
      </c>
      <c r="DL357" s="373"/>
      <c r="DM357" s="373"/>
      <c r="DN357" s="374">
        <f t="shared" si="153"/>
        <v>0</v>
      </c>
      <c r="DO357" s="368"/>
      <c r="DP357" s="371" t="str">
        <f t="shared" si="163"/>
        <v/>
      </c>
      <c r="DQ357" s="374">
        <f t="shared" si="164"/>
        <v>0</v>
      </c>
      <c r="DR357" s="374">
        <f t="shared" si="154"/>
        <v>0</v>
      </c>
      <c r="DS357" s="374">
        <f t="shared" si="155"/>
        <v>0</v>
      </c>
      <c r="DT357" s="374">
        <f t="shared" si="165"/>
        <v>0</v>
      </c>
      <c r="DU357" s="374">
        <f t="shared" si="166"/>
        <v>0</v>
      </c>
      <c r="DV357" s="374">
        <f>Deduct_dependent * COUNTIFS(Part_8!$A:$A, $EV357)</f>
        <v>0</v>
      </c>
      <c r="DW357" s="374">
        <f t="shared" si="156"/>
        <v>0</v>
      </c>
      <c r="DX357" s="374">
        <f t="shared" si="157"/>
        <v>0</v>
      </c>
      <c r="DY357" s="374">
        <f t="shared" si="158"/>
        <v>0</v>
      </c>
      <c r="DZ357" s="374">
        <f t="shared" si="159"/>
        <v>0</v>
      </c>
      <c r="EA357" s="373"/>
      <c r="EB357" s="373"/>
      <c r="EC357" s="373"/>
      <c r="ED357" s="374" t="str">
        <f t="shared" si="167"/>
        <v/>
      </c>
      <c r="EE357" s="374"/>
      <c r="EF357" s="374" t="str">
        <f>IF(AND($AN357 = "", $AO357 = "", $AP357 = "", $AQ357 = "", $AR357 = "", $AS357 = "", $AT357 = "", $AU357 = "", $AV357 = "", $AW357 = "", $AX357 = "", $AY357 = "", $AZ357 = "", $BA357 = "", $BB357 = "",
$BD357= "", $BE357 = "", $BF357 = "", $BG357 = "", $BH357 = "", $BI357 = "", $BJ357 = "", $BK357 = "", $BL357 = "", $BM357 = "", $BN357 = "", $BO357 = "", $BP357 = "", $BQ357 = "", $BR357 = ""), "",
IF($DZ357 &lt;= Claim_for_Reimbursement_CAT!$F$24, Claim_for_Reimbursement_CAT!$H$24,
IF(AND($DZ357 &gt;= Claim_for_Reimbursement_CAT!$D$25, $DZ357 &lt;= Claim_for_Reimbursement_CAT!$F$25), Claim_for_Reimbursement_CAT!$H$25,
IF(AND($DZ357 &gt;= Claim_for_Reimbursement_CAT!$D$26, $DZ357 &lt;= Claim_for_Reimbursement_CAT!$F$26), Claim_for_Reimbursement_CAT!$H$26,
IF(AND($DZ357 &gt;= Claim_for_Reimbursement_CAT!$D$27, $DZ357 &lt;= Claim_for_Reimbursement_CAT!$F$27), Claim_for_Reimbursement_CAT!$H$27,
IF(AND($DZ357 &gt;= Claim_for_Reimbursement_CAT!$D$28, $DZ357 &lt;= Claim_for_Reimbursement_CAT!$F$28), Claim_for_Reimbursement_CAT!$H$28,
IF(AND($DZ357 &gt;= Claim_for_Reimbursement_CAT!$D$29, $DZ357 &lt;= Claim_for_Reimbursement_CAT!$F$29), Claim_for_Reimbursement_CAT!$H$29,
IF(AND($DZ357 &gt;= Claim_for_Reimbursement_CAT!$D$30, $DZ357 &lt;= Claim_for_Reimbursement_CAT!$F$30), Claim_for_Reimbursement_CAT!$H$30,
IF(AND($DZ357 &gt;= Claim_for_Reimbursement_CAT!$D$31, $DZ357 &lt;= Claim_for_Reimbursement_CAT!$F$31), Claim_for_Reimbursement_CAT!$H$31,
IF(AND($DZ357 &gt;= Claim_for_Reimbursement_CAT!$D$32, $DZ357 &lt;= Claim_for_Reimbursement_CAT!$F$32), Claim_for_Reimbursement_CAT!$H$32,
IF(AND($DZ357 &gt;= Claim_for_Reimbursement_CAT!$D$33, $DZ357 &lt;= Claim_for_Reimbursement_CAT!$F$33), Claim_for_Reimbursement_CAT!$H$33,
IF(AND($DZ357 &gt;= Claim_for_Reimbursement_CAT!$D$34, $DZ357 &lt;= Claim_for_Reimbursement_CAT!$F$34), Claim_for_Reimbursement_CAT!$H$34, Claim_for_Reimbursement_CAT!$H$35))))))))))))</f>
        <v/>
      </c>
      <c r="EG357" s="373"/>
      <c r="EH357" s="373"/>
      <c r="EI357" s="373"/>
      <c r="EJ357" s="373"/>
      <c r="EK357" s="373"/>
      <c r="EL357" s="368"/>
      <c r="EM357" s="373"/>
      <c r="EN357" s="373"/>
      <c r="ES357" s="376" t="str">
        <f t="shared" si="160"/>
        <v/>
      </c>
      <c r="ET357" s="377" t="str">
        <f t="shared" si="168"/>
        <v xml:space="preserve">    </v>
      </c>
      <c r="EU357" s="377" t="str">
        <f t="shared" si="169"/>
        <v/>
      </c>
      <c r="EV357" s="377" t="str">
        <f t="shared" si="170"/>
        <v xml:space="preserve">352   </v>
      </c>
      <c r="EW357" s="378" t="str">
        <f>IF($H357 = "", "",
IF(OR($H357 = Lists_and_controls!$AO$9, $H357 = Lists_and_controls!$AO$11, $H357 = Lists_and_controls!$AO$14, $H357 = Lists_and_controls!$AO$16), MAX(Day_30),
IF(OR($H357 = Lists_and_controls!$AO$6, $H357 = Lists_and_controls!$AO$8, $H357 = Lists_and_controls!$AO$10, $H357 = Lists_and_controls!$AO$12, $H357 = Lists_and_controls!$AO$13, $H357 = Lists_and_controls!$AO$15, $H357 = Lists_and_controls!$AO$17), MAX(Day_31),
IF($H357 = Lists_and_controls!$AO$7, IF(INDEX(Leap_Year_YN, MATCH($G357, Year_2, 0)) = 1, MAX(Day_Feb_LY), MAX(Day_Feb) )))))</f>
        <v/>
      </c>
      <c r="EX357" s="377" t="str">
        <f t="shared" si="171"/>
        <v xml:space="preserve">  </v>
      </c>
      <c r="EY357" s="378"/>
    </row>
    <row r="358" spans="1:155" s="321" customFormat="1" ht="14" hidden="1" x14ac:dyDescent="0.3">
      <c r="A358" s="367">
        <v>353</v>
      </c>
      <c r="B358" s="368"/>
      <c r="C358" s="368"/>
      <c r="D358" s="368"/>
      <c r="E358" s="368"/>
      <c r="F358" s="368"/>
      <c r="G358" s="368"/>
      <c r="H358" s="368"/>
      <c r="I358" s="368"/>
      <c r="J358" s="369" t="str">
        <f t="shared" si="148"/>
        <v/>
      </c>
      <c r="K358" s="370" t="str">
        <f t="shared" si="149"/>
        <v/>
      </c>
      <c r="L358" s="368"/>
      <c r="M358" s="368"/>
      <c r="N358" s="368"/>
      <c r="O358" s="368"/>
      <c r="P358" s="368"/>
      <c r="Q358" s="368"/>
      <c r="R358" s="368"/>
      <c r="S358" s="371" t="str">
        <f t="shared" si="161"/>
        <v/>
      </c>
      <c r="T358" s="368"/>
      <c r="U358" s="368"/>
      <c r="V358" s="372"/>
      <c r="W358" s="372"/>
      <c r="X358" s="368"/>
      <c r="Y358" s="372"/>
      <c r="Z358" s="368"/>
      <c r="AA358" s="368"/>
      <c r="AB358" s="368"/>
      <c r="AC358" s="368"/>
      <c r="AD358" s="368"/>
      <c r="AE358" s="368"/>
      <c r="AF358" s="368"/>
      <c r="AG358" s="368"/>
      <c r="AH358" s="368"/>
      <c r="AI358" s="368"/>
      <c r="AJ358" s="368"/>
      <c r="AK358" s="373"/>
      <c r="AL358" s="368"/>
      <c r="AM358" s="373"/>
      <c r="AN358" s="373"/>
      <c r="AO358" s="373"/>
      <c r="AP358" s="373"/>
      <c r="AQ358" s="373"/>
      <c r="AR358" s="373"/>
      <c r="AS358" s="373"/>
      <c r="AT358" s="373"/>
      <c r="AU358" s="373"/>
      <c r="AV358" s="373"/>
      <c r="AW358" s="373"/>
      <c r="AX358" s="373"/>
      <c r="AY358" s="373"/>
      <c r="AZ358" s="373"/>
      <c r="BA358" s="373"/>
      <c r="BB358" s="373"/>
      <c r="BC358" s="374">
        <f t="shared" si="162"/>
        <v>0</v>
      </c>
      <c r="BD358" s="373"/>
      <c r="BE358" s="373"/>
      <c r="BF358" s="373"/>
      <c r="BG358" s="373"/>
      <c r="BH358" s="373"/>
      <c r="BI358" s="373"/>
      <c r="BJ358" s="373"/>
      <c r="BK358" s="373"/>
      <c r="BL358" s="373"/>
      <c r="BM358" s="373"/>
      <c r="BN358" s="373"/>
      <c r="BO358" s="373"/>
      <c r="BP358" s="373"/>
      <c r="BQ358" s="373"/>
      <c r="BR358" s="373"/>
      <c r="BS358" s="374">
        <f t="shared" si="150"/>
        <v>0</v>
      </c>
      <c r="BT358" s="374">
        <f t="shared" si="146"/>
        <v>0</v>
      </c>
      <c r="BU358" s="374">
        <f t="shared" si="146"/>
        <v>0</v>
      </c>
      <c r="BV358" s="374">
        <f t="shared" si="146"/>
        <v>0</v>
      </c>
      <c r="BW358" s="374">
        <f t="shared" si="146"/>
        <v>0</v>
      </c>
      <c r="BX358" s="374">
        <f t="shared" si="146"/>
        <v>0</v>
      </c>
      <c r="BY358" s="374">
        <f t="shared" si="146"/>
        <v>0</v>
      </c>
      <c r="BZ358" s="374">
        <f t="shared" si="146"/>
        <v>0</v>
      </c>
      <c r="CA358" s="374">
        <f t="shared" si="173"/>
        <v>0</v>
      </c>
      <c r="CB358" s="374">
        <f t="shared" si="173"/>
        <v>0</v>
      </c>
      <c r="CC358" s="374">
        <f t="shared" si="173"/>
        <v>0</v>
      </c>
      <c r="CD358" s="374">
        <f t="shared" si="173"/>
        <v>0</v>
      </c>
      <c r="CE358" s="374">
        <f t="shared" si="173"/>
        <v>0</v>
      </c>
      <c r="CF358" s="374">
        <f t="shared" si="173"/>
        <v>0</v>
      </c>
      <c r="CG358" s="374">
        <f t="shared" si="173"/>
        <v>0</v>
      </c>
      <c r="CH358" s="374">
        <f t="shared" si="173"/>
        <v>0</v>
      </c>
      <c r="CI358" s="374">
        <f t="shared" si="173"/>
        <v>0</v>
      </c>
      <c r="CJ358" s="368"/>
      <c r="CK358" s="368"/>
      <c r="CL358" s="373"/>
      <c r="CM358" s="375"/>
      <c r="CN358" s="371" t="s">
        <v>176</v>
      </c>
      <c r="CO358" s="373"/>
      <c r="CP358" s="373"/>
      <c r="CQ358" s="374">
        <f t="shared" si="151"/>
        <v>0</v>
      </c>
      <c r="CR358" s="373"/>
      <c r="CS358" s="373"/>
      <c r="CT358" s="374">
        <f t="shared" si="152"/>
        <v>0</v>
      </c>
      <c r="CU358" s="375"/>
      <c r="CV358" s="368"/>
      <c r="CW358" s="368"/>
      <c r="CX358" s="368"/>
      <c r="CY358" s="368"/>
      <c r="CZ358" s="368"/>
      <c r="DA358" s="368"/>
      <c r="DB358" s="368"/>
      <c r="DC358" s="368"/>
      <c r="DD358" s="368"/>
      <c r="DE358" s="368"/>
      <c r="DF358" s="368"/>
      <c r="DG358" s="375"/>
      <c r="DH358" s="371" t="s">
        <v>176</v>
      </c>
      <c r="DI358" s="373"/>
      <c r="DJ358" s="373"/>
      <c r="DK358" s="374">
        <f t="shared" si="172"/>
        <v>0</v>
      </c>
      <c r="DL358" s="373"/>
      <c r="DM358" s="373"/>
      <c r="DN358" s="374">
        <f t="shared" si="153"/>
        <v>0</v>
      </c>
      <c r="DO358" s="368"/>
      <c r="DP358" s="371" t="str">
        <f t="shared" si="163"/>
        <v/>
      </c>
      <c r="DQ358" s="374">
        <f t="shared" si="164"/>
        <v>0</v>
      </c>
      <c r="DR358" s="374">
        <f t="shared" si="154"/>
        <v>0</v>
      </c>
      <c r="DS358" s="374">
        <f t="shared" si="155"/>
        <v>0</v>
      </c>
      <c r="DT358" s="374">
        <f t="shared" si="165"/>
        <v>0</v>
      </c>
      <c r="DU358" s="374">
        <f t="shared" si="166"/>
        <v>0</v>
      </c>
      <c r="DV358" s="374">
        <f>Deduct_dependent * COUNTIFS(Part_8!$A:$A, $EV358)</f>
        <v>0</v>
      </c>
      <c r="DW358" s="374">
        <f t="shared" si="156"/>
        <v>0</v>
      </c>
      <c r="DX358" s="374">
        <f t="shared" si="157"/>
        <v>0</v>
      </c>
      <c r="DY358" s="374">
        <f t="shared" si="158"/>
        <v>0</v>
      </c>
      <c r="DZ358" s="374">
        <f t="shared" si="159"/>
        <v>0</v>
      </c>
      <c r="EA358" s="373"/>
      <c r="EB358" s="373"/>
      <c r="EC358" s="373"/>
      <c r="ED358" s="374" t="str">
        <f t="shared" si="167"/>
        <v/>
      </c>
      <c r="EE358" s="374"/>
      <c r="EF358" s="374" t="str">
        <f>IF(AND($AN358 = "", $AO358 = "", $AP358 = "", $AQ358 = "", $AR358 = "", $AS358 = "", $AT358 = "", $AU358 = "", $AV358 = "", $AW358 = "", $AX358 = "", $AY358 = "", $AZ358 = "", $BA358 = "", $BB358 = "",
$BD358= "", $BE358 = "", $BF358 = "", $BG358 = "", $BH358 = "", $BI358 = "", $BJ358 = "", $BK358 = "", $BL358 = "", $BM358 = "", $BN358 = "", $BO358 = "", $BP358 = "", $BQ358 = "", $BR358 = ""), "",
IF($DZ358 &lt;= Claim_for_Reimbursement_CAT!$F$24, Claim_for_Reimbursement_CAT!$H$24,
IF(AND($DZ358 &gt;= Claim_for_Reimbursement_CAT!$D$25, $DZ358 &lt;= Claim_for_Reimbursement_CAT!$F$25), Claim_for_Reimbursement_CAT!$H$25,
IF(AND($DZ358 &gt;= Claim_for_Reimbursement_CAT!$D$26, $DZ358 &lt;= Claim_for_Reimbursement_CAT!$F$26), Claim_for_Reimbursement_CAT!$H$26,
IF(AND($DZ358 &gt;= Claim_for_Reimbursement_CAT!$D$27, $DZ358 &lt;= Claim_for_Reimbursement_CAT!$F$27), Claim_for_Reimbursement_CAT!$H$27,
IF(AND($DZ358 &gt;= Claim_for_Reimbursement_CAT!$D$28, $DZ358 &lt;= Claim_for_Reimbursement_CAT!$F$28), Claim_for_Reimbursement_CAT!$H$28,
IF(AND($DZ358 &gt;= Claim_for_Reimbursement_CAT!$D$29, $DZ358 &lt;= Claim_for_Reimbursement_CAT!$F$29), Claim_for_Reimbursement_CAT!$H$29,
IF(AND($DZ358 &gt;= Claim_for_Reimbursement_CAT!$D$30, $DZ358 &lt;= Claim_for_Reimbursement_CAT!$F$30), Claim_for_Reimbursement_CAT!$H$30,
IF(AND($DZ358 &gt;= Claim_for_Reimbursement_CAT!$D$31, $DZ358 &lt;= Claim_for_Reimbursement_CAT!$F$31), Claim_for_Reimbursement_CAT!$H$31,
IF(AND($DZ358 &gt;= Claim_for_Reimbursement_CAT!$D$32, $DZ358 &lt;= Claim_for_Reimbursement_CAT!$F$32), Claim_for_Reimbursement_CAT!$H$32,
IF(AND($DZ358 &gt;= Claim_for_Reimbursement_CAT!$D$33, $DZ358 &lt;= Claim_for_Reimbursement_CAT!$F$33), Claim_for_Reimbursement_CAT!$H$33,
IF(AND($DZ358 &gt;= Claim_for_Reimbursement_CAT!$D$34, $DZ358 &lt;= Claim_for_Reimbursement_CAT!$F$34), Claim_for_Reimbursement_CAT!$H$34, Claim_for_Reimbursement_CAT!$H$35))))))))))))</f>
        <v/>
      </c>
      <c r="EG358" s="373"/>
      <c r="EH358" s="373"/>
      <c r="EI358" s="373"/>
      <c r="EJ358" s="373"/>
      <c r="EK358" s="373"/>
      <c r="EL358" s="368"/>
      <c r="EM358" s="373"/>
      <c r="EN358" s="373"/>
      <c r="ES358" s="376" t="str">
        <f t="shared" si="160"/>
        <v/>
      </c>
      <c r="ET358" s="377" t="str">
        <f t="shared" si="168"/>
        <v xml:space="preserve">    </v>
      </c>
      <c r="EU358" s="377" t="str">
        <f t="shared" si="169"/>
        <v/>
      </c>
      <c r="EV358" s="377" t="str">
        <f t="shared" si="170"/>
        <v xml:space="preserve">353   </v>
      </c>
      <c r="EW358" s="378" t="str">
        <f>IF($H358 = "", "",
IF(OR($H358 = Lists_and_controls!$AO$9, $H358 = Lists_and_controls!$AO$11, $H358 = Lists_and_controls!$AO$14, $H358 = Lists_and_controls!$AO$16), MAX(Day_30),
IF(OR($H358 = Lists_and_controls!$AO$6, $H358 = Lists_and_controls!$AO$8, $H358 = Lists_and_controls!$AO$10, $H358 = Lists_and_controls!$AO$12, $H358 = Lists_and_controls!$AO$13, $H358 = Lists_and_controls!$AO$15, $H358 = Lists_and_controls!$AO$17), MAX(Day_31),
IF($H358 = Lists_and_controls!$AO$7, IF(INDEX(Leap_Year_YN, MATCH($G358, Year_2, 0)) = 1, MAX(Day_Feb_LY), MAX(Day_Feb) )))))</f>
        <v/>
      </c>
      <c r="EX358" s="377" t="str">
        <f t="shared" si="171"/>
        <v xml:space="preserve">  </v>
      </c>
      <c r="EY358" s="378"/>
    </row>
    <row r="359" spans="1:155" s="321" customFormat="1" ht="14" hidden="1" x14ac:dyDescent="0.3">
      <c r="A359" s="367">
        <v>354</v>
      </c>
      <c r="B359" s="368"/>
      <c r="C359" s="368"/>
      <c r="D359" s="368"/>
      <c r="E359" s="368"/>
      <c r="F359" s="368"/>
      <c r="G359" s="368"/>
      <c r="H359" s="368"/>
      <c r="I359" s="368"/>
      <c r="J359" s="369" t="str">
        <f t="shared" si="148"/>
        <v/>
      </c>
      <c r="K359" s="370" t="str">
        <f t="shared" si="149"/>
        <v/>
      </c>
      <c r="L359" s="368"/>
      <c r="M359" s="368"/>
      <c r="N359" s="368"/>
      <c r="O359" s="368"/>
      <c r="P359" s="368"/>
      <c r="Q359" s="368"/>
      <c r="R359" s="368"/>
      <c r="S359" s="371" t="str">
        <f t="shared" si="161"/>
        <v/>
      </c>
      <c r="T359" s="368"/>
      <c r="U359" s="368"/>
      <c r="V359" s="372"/>
      <c r="W359" s="372"/>
      <c r="X359" s="368"/>
      <c r="Y359" s="372"/>
      <c r="Z359" s="368"/>
      <c r="AA359" s="368"/>
      <c r="AB359" s="368"/>
      <c r="AC359" s="368"/>
      <c r="AD359" s="368"/>
      <c r="AE359" s="368"/>
      <c r="AF359" s="368"/>
      <c r="AG359" s="368"/>
      <c r="AH359" s="368"/>
      <c r="AI359" s="368"/>
      <c r="AJ359" s="368"/>
      <c r="AK359" s="373"/>
      <c r="AL359" s="368"/>
      <c r="AM359" s="373"/>
      <c r="AN359" s="373"/>
      <c r="AO359" s="373"/>
      <c r="AP359" s="373"/>
      <c r="AQ359" s="373"/>
      <c r="AR359" s="373"/>
      <c r="AS359" s="373"/>
      <c r="AT359" s="373"/>
      <c r="AU359" s="373"/>
      <c r="AV359" s="373"/>
      <c r="AW359" s="373"/>
      <c r="AX359" s="373"/>
      <c r="AY359" s="373"/>
      <c r="AZ359" s="373"/>
      <c r="BA359" s="373"/>
      <c r="BB359" s="373"/>
      <c r="BC359" s="374">
        <f t="shared" si="162"/>
        <v>0</v>
      </c>
      <c r="BD359" s="373"/>
      <c r="BE359" s="373"/>
      <c r="BF359" s="373"/>
      <c r="BG359" s="373"/>
      <c r="BH359" s="373"/>
      <c r="BI359" s="373"/>
      <c r="BJ359" s="373"/>
      <c r="BK359" s="373"/>
      <c r="BL359" s="373"/>
      <c r="BM359" s="373"/>
      <c r="BN359" s="373"/>
      <c r="BO359" s="373"/>
      <c r="BP359" s="373"/>
      <c r="BQ359" s="373"/>
      <c r="BR359" s="373"/>
      <c r="BS359" s="374">
        <f t="shared" si="150"/>
        <v>0</v>
      </c>
      <c r="BT359" s="374">
        <f t="shared" si="146"/>
        <v>0</v>
      </c>
      <c r="BU359" s="374">
        <f t="shared" si="146"/>
        <v>0</v>
      </c>
      <c r="BV359" s="374">
        <f t="shared" si="146"/>
        <v>0</v>
      </c>
      <c r="BW359" s="374">
        <f t="shared" si="146"/>
        <v>0</v>
      </c>
      <c r="BX359" s="374">
        <f t="shared" si="146"/>
        <v>0</v>
      </c>
      <c r="BY359" s="374">
        <f t="shared" si="146"/>
        <v>0</v>
      </c>
      <c r="BZ359" s="374">
        <f t="shared" si="146"/>
        <v>0</v>
      </c>
      <c r="CA359" s="374">
        <f t="shared" si="173"/>
        <v>0</v>
      </c>
      <c r="CB359" s="374">
        <f t="shared" si="173"/>
        <v>0</v>
      </c>
      <c r="CC359" s="374">
        <f t="shared" si="173"/>
        <v>0</v>
      </c>
      <c r="CD359" s="374">
        <f t="shared" si="173"/>
        <v>0</v>
      </c>
      <c r="CE359" s="374">
        <f t="shared" si="173"/>
        <v>0</v>
      </c>
      <c r="CF359" s="374">
        <f t="shared" si="173"/>
        <v>0</v>
      </c>
      <c r="CG359" s="374">
        <f t="shared" si="173"/>
        <v>0</v>
      </c>
      <c r="CH359" s="374">
        <f t="shared" si="173"/>
        <v>0</v>
      </c>
      <c r="CI359" s="374">
        <f t="shared" si="173"/>
        <v>0</v>
      </c>
      <c r="CJ359" s="368"/>
      <c r="CK359" s="368"/>
      <c r="CL359" s="373"/>
      <c r="CM359" s="375"/>
      <c r="CN359" s="371" t="s">
        <v>176</v>
      </c>
      <c r="CO359" s="373"/>
      <c r="CP359" s="373"/>
      <c r="CQ359" s="374">
        <f t="shared" si="151"/>
        <v>0</v>
      </c>
      <c r="CR359" s="373"/>
      <c r="CS359" s="373"/>
      <c r="CT359" s="374">
        <f t="shared" si="152"/>
        <v>0</v>
      </c>
      <c r="CU359" s="375"/>
      <c r="CV359" s="368"/>
      <c r="CW359" s="368"/>
      <c r="CX359" s="368"/>
      <c r="CY359" s="368"/>
      <c r="CZ359" s="368"/>
      <c r="DA359" s="368"/>
      <c r="DB359" s="368"/>
      <c r="DC359" s="368"/>
      <c r="DD359" s="368"/>
      <c r="DE359" s="368"/>
      <c r="DF359" s="368"/>
      <c r="DG359" s="375"/>
      <c r="DH359" s="371" t="s">
        <v>176</v>
      </c>
      <c r="DI359" s="373"/>
      <c r="DJ359" s="373"/>
      <c r="DK359" s="374">
        <f t="shared" si="172"/>
        <v>0</v>
      </c>
      <c r="DL359" s="373"/>
      <c r="DM359" s="373"/>
      <c r="DN359" s="374">
        <f t="shared" si="153"/>
        <v>0</v>
      </c>
      <c r="DO359" s="368"/>
      <c r="DP359" s="371" t="str">
        <f t="shared" si="163"/>
        <v/>
      </c>
      <c r="DQ359" s="374">
        <f t="shared" si="164"/>
        <v>0</v>
      </c>
      <c r="DR359" s="374">
        <f t="shared" si="154"/>
        <v>0</v>
      </c>
      <c r="DS359" s="374">
        <f t="shared" si="155"/>
        <v>0</v>
      </c>
      <c r="DT359" s="374">
        <f t="shared" si="165"/>
        <v>0</v>
      </c>
      <c r="DU359" s="374">
        <f t="shared" si="166"/>
        <v>0</v>
      </c>
      <c r="DV359" s="374">
        <f>Deduct_dependent * COUNTIFS(Part_8!$A:$A, $EV359)</f>
        <v>0</v>
      </c>
      <c r="DW359" s="374">
        <f t="shared" si="156"/>
        <v>0</v>
      </c>
      <c r="DX359" s="374">
        <f t="shared" si="157"/>
        <v>0</v>
      </c>
      <c r="DY359" s="374">
        <f t="shared" si="158"/>
        <v>0</v>
      </c>
      <c r="DZ359" s="374">
        <f t="shared" si="159"/>
        <v>0</v>
      </c>
      <c r="EA359" s="373"/>
      <c r="EB359" s="373"/>
      <c r="EC359" s="373"/>
      <c r="ED359" s="374" t="str">
        <f t="shared" si="167"/>
        <v/>
      </c>
      <c r="EE359" s="374"/>
      <c r="EF359" s="374" t="str">
        <f>IF(AND($AN359 = "", $AO359 = "", $AP359 = "", $AQ359 = "", $AR359 = "", $AS359 = "", $AT359 = "", $AU359 = "", $AV359 = "", $AW359 = "", $AX359 = "", $AY359 = "", $AZ359 = "", $BA359 = "", $BB359 = "",
$BD359= "", $BE359 = "", $BF359 = "", $BG359 = "", $BH359 = "", $BI359 = "", $BJ359 = "", $BK359 = "", $BL359 = "", $BM359 = "", $BN359 = "", $BO359 = "", $BP359 = "", $BQ359 = "", $BR359 = ""), "",
IF($DZ359 &lt;= Claim_for_Reimbursement_CAT!$F$24, Claim_for_Reimbursement_CAT!$H$24,
IF(AND($DZ359 &gt;= Claim_for_Reimbursement_CAT!$D$25, $DZ359 &lt;= Claim_for_Reimbursement_CAT!$F$25), Claim_for_Reimbursement_CAT!$H$25,
IF(AND($DZ359 &gt;= Claim_for_Reimbursement_CAT!$D$26, $DZ359 &lt;= Claim_for_Reimbursement_CAT!$F$26), Claim_for_Reimbursement_CAT!$H$26,
IF(AND($DZ359 &gt;= Claim_for_Reimbursement_CAT!$D$27, $DZ359 &lt;= Claim_for_Reimbursement_CAT!$F$27), Claim_for_Reimbursement_CAT!$H$27,
IF(AND($DZ359 &gt;= Claim_for_Reimbursement_CAT!$D$28, $DZ359 &lt;= Claim_for_Reimbursement_CAT!$F$28), Claim_for_Reimbursement_CAT!$H$28,
IF(AND($DZ359 &gt;= Claim_for_Reimbursement_CAT!$D$29, $DZ359 &lt;= Claim_for_Reimbursement_CAT!$F$29), Claim_for_Reimbursement_CAT!$H$29,
IF(AND($DZ359 &gt;= Claim_for_Reimbursement_CAT!$D$30, $DZ359 &lt;= Claim_for_Reimbursement_CAT!$F$30), Claim_for_Reimbursement_CAT!$H$30,
IF(AND($DZ359 &gt;= Claim_for_Reimbursement_CAT!$D$31, $DZ359 &lt;= Claim_for_Reimbursement_CAT!$F$31), Claim_for_Reimbursement_CAT!$H$31,
IF(AND($DZ359 &gt;= Claim_for_Reimbursement_CAT!$D$32, $DZ359 &lt;= Claim_for_Reimbursement_CAT!$F$32), Claim_for_Reimbursement_CAT!$H$32,
IF(AND($DZ359 &gt;= Claim_for_Reimbursement_CAT!$D$33, $DZ359 &lt;= Claim_for_Reimbursement_CAT!$F$33), Claim_for_Reimbursement_CAT!$H$33,
IF(AND($DZ359 &gt;= Claim_for_Reimbursement_CAT!$D$34, $DZ359 &lt;= Claim_for_Reimbursement_CAT!$F$34), Claim_for_Reimbursement_CAT!$H$34, Claim_for_Reimbursement_CAT!$H$35))))))))))))</f>
        <v/>
      </c>
      <c r="EG359" s="373"/>
      <c r="EH359" s="373"/>
      <c r="EI359" s="373"/>
      <c r="EJ359" s="373"/>
      <c r="EK359" s="373"/>
      <c r="EL359" s="368"/>
      <c r="EM359" s="373"/>
      <c r="EN359" s="373"/>
      <c r="ES359" s="376" t="str">
        <f t="shared" si="160"/>
        <v/>
      </c>
      <c r="ET359" s="377" t="str">
        <f t="shared" si="168"/>
        <v xml:space="preserve">    </v>
      </c>
      <c r="EU359" s="377" t="str">
        <f t="shared" si="169"/>
        <v/>
      </c>
      <c r="EV359" s="377" t="str">
        <f t="shared" si="170"/>
        <v xml:space="preserve">354   </v>
      </c>
      <c r="EW359" s="378" t="str">
        <f>IF($H359 = "", "",
IF(OR($H359 = Lists_and_controls!$AO$9, $H359 = Lists_and_controls!$AO$11, $H359 = Lists_and_controls!$AO$14, $H359 = Lists_and_controls!$AO$16), MAX(Day_30),
IF(OR($H359 = Lists_and_controls!$AO$6, $H359 = Lists_and_controls!$AO$8, $H359 = Lists_and_controls!$AO$10, $H359 = Lists_and_controls!$AO$12, $H359 = Lists_and_controls!$AO$13, $H359 = Lists_and_controls!$AO$15, $H359 = Lists_and_controls!$AO$17), MAX(Day_31),
IF($H359 = Lists_and_controls!$AO$7, IF(INDEX(Leap_Year_YN, MATCH($G359, Year_2, 0)) = 1, MAX(Day_Feb_LY), MAX(Day_Feb) )))))</f>
        <v/>
      </c>
      <c r="EX359" s="377" t="str">
        <f t="shared" si="171"/>
        <v xml:space="preserve">  </v>
      </c>
      <c r="EY359" s="378"/>
    </row>
    <row r="360" spans="1:155" s="321" customFormat="1" ht="14" hidden="1" x14ac:dyDescent="0.3">
      <c r="A360" s="367">
        <v>355</v>
      </c>
      <c r="B360" s="368"/>
      <c r="C360" s="368"/>
      <c r="D360" s="368"/>
      <c r="E360" s="368"/>
      <c r="F360" s="368"/>
      <c r="G360" s="368"/>
      <c r="H360" s="368"/>
      <c r="I360" s="368"/>
      <c r="J360" s="369" t="str">
        <f t="shared" si="148"/>
        <v/>
      </c>
      <c r="K360" s="370" t="str">
        <f t="shared" si="149"/>
        <v/>
      </c>
      <c r="L360" s="368"/>
      <c r="M360" s="368"/>
      <c r="N360" s="368"/>
      <c r="O360" s="368"/>
      <c r="P360" s="368"/>
      <c r="Q360" s="368"/>
      <c r="R360" s="368"/>
      <c r="S360" s="371" t="str">
        <f t="shared" si="161"/>
        <v/>
      </c>
      <c r="T360" s="368"/>
      <c r="U360" s="368"/>
      <c r="V360" s="372"/>
      <c r="W360" s="372"/>
      <c r="X360" s="368"/>
      <c r="Y360" s="372"/>
      <c r="Z360" s="368"/>
      <c r="AA360" s="368"/>
      <c r="AB360" s="368"/>
      <c r="AC360" s="368"/>
      <c r="AD360" s="368"/>
      <c r="AE360" s="368"/>
      <c r="AF360" s="368"/>
      <c r="AG360" s="368"/>
      <c r="AH360" s="368"/>
      <c r="AI360" s="368"/>
      <c r="AJ360" s="368"/>
      <c r="AK360" s="373"/>
      <c r="AL360" s="368"/>
      <c r="AM360" s="373"/>
      <c r="AN360" s="373"/>
      <c r="AO360" s="373"/>
      <c r="AP360" s="373"/>
      <c r="AQ360" s="373"/>
      <c r="AR360" s="373"/>
      <c r="AS360" s="373"/>
      <c r="AT360" s="373"/>
      <c r="AU360" s="373"/>
      <c r="AV360" s="373"/>
      <c r="AW360" s="373"/>
      <c r="AX360" s="373"/>
      <c r="AY360" s="373"/>
      <c r="AZ360" s="373"/>
      <c r="BA360" s="373"/>
      <c r="BB360" s="373"/>
      <c r="BC360" s="374">
        <f t="shared" si="162"/>
        <v>0</v>
      </c>
      <c r="BD360" s="373"/>
      <c r="BE360" s="373"/>
      <c r="BF360" s="373"/>
      <c r="BG360" s="373"/>
      <c r="BH360" s="373"/>
      <c r="BI360" s="373"/>
      <c r="BJ360" s="373"/>
      <c r="BK360" s="373"/>
      <c r="BL360" s="373"/>
      <c r="BM360" s="373"/>
      <c r="BN360" s="373"/>
      <c r="BO360" s="373"/>
      <c r="BP360" s="373"/>
      <c r="BQ360" s="373"/>
      <c r="BR360" s="373"/>
      <c r="BS360" s="374">
        <f t="shared" si="150"/>
        <v>0</v>
      </c>
      <c r="BT360" s="374">
        <f t="shared" si="146"/>
        <v>0</v>
      </c>
      <c r="BU360" s="374">
        <f t="shared" si="146"/>
        <v>0</v>
      </c>
      <c r="BV360" s="374">
        <f t="shared" si="146"/>
        <v>0</v>
      </c>
      <c r="BW360" s="374">
        <f t="shared" si="146"/>
        <v>0</v>
      </c>
      <c r="BX360" s="374">
        <f t="shared" si="146"/>
        <v>0</v>
      </c>
      <c r="BY360" s="374">
        <f t="shared" si="146"/>
        <v>0</v>
      </c>
      <c r="BZ360" s="374">
        <f t="shared" si="146"/>
        <v>0</v>
      </c>
      <c r="CA360" s="374">
        <f t="shared" si="173"/>
        <v>0</v>
      </c>
      <c r="CB360" s="374">
        <f t="shared" si="173"/>
        <v>0</v>
      </c>
      <c r="CC360" s="374">
        <f t="shared" si="173"/>
        <v>0</v>
      </c>
      <c r="CD360" s="374">
        <f t="shared" si="173"/>
        <v>0</v>
      </c>
      <c r="CE360" s="374">
        <f t="shared" si="173"/>
        <v>0</v>
      </c>
      <c r="CF360" s="374">
        <f t="shared" si="173"/>
        <v>0</v>
      </c>
      <c r="CG360" s="374">
        <f t="shared" si="173"/>
        <v>0</v>
      </c>
      <c r="CH360" s="374">
        <f t="shared" si="173"/>
        <v>0</v>
      </c>
      <c r="CI360" s="374">
        <f t="shared" si="173"/>
        <v>0</v>
      </c>
      <c r="CJ360" s="368"/>
      <c r="CK360" s="368"/>
      <c r="CL360" s="373"/>
      <c r="CM360" s="375"/>
      <c r="CN360" s="371" t="s">
        <v>176</v>
      </c>
      <c r="CO360" s="373"/>
      <c r="CP360" s="373"/>
      <c r="CQ360" s="374">
        <f t="shared" si="151"/>
        <v>0</v>
      </c>
      <c r="CR360" s="373"/>
      <c r="CS360" s="373"/>
      <c r="CT360" s="374">
        <f t="shared" si="152"/>
        <v>0</v>
      </c>
      <c r="CU360" s="375"/>
      <c r="CV360" s="368"/>
      <c r="CW360" s="368"/>
      <c r="CX360" s="368"/>
      <c r="CY360" s="368"/>
      <c r="CZ360" s="368"/>
      <c r="DA360" s="368"/>
      <c r="DB360" s="368"/>
      <c r="DC360" s="368"/>
      <c r="DD360" s="368"/>
      <c r="DE360" s="368"/>
      <c r="DF360" s="368"/>
      <c r="DG360" s="375"/>
      <c r="DH360" s="371" t="s">
        <v>176</v>
      </c>
      <c r="DI360" s="373"/>
      <c r="DJ360" s="373"/>
      <c r="DK360" s="374">
        <f t="shared" si="172"/>
        <v>0</v>
      </c>
      <c r="DL360" s="373"/>
      <c r="DM360" s="373"/>
      <c r="DN360" s="374">
        <f t="shared" si="153"/>
        <v>0</v>
      </c>
      <c r="DO360" s="368"/>
      <c r="DP360" s="371" t="str">
        <f t="shared" si="163"/>
        <v/>
      </c>
      <c r="DQ360" s="374">
        <f t="shared" si="164"/>
        <v>0</v>
      </c>
      <c r="DR360" s="374">
        <f t="shared" si="154"/>
        <v>0</v>
      </c>
      <c r="DS360" s="374">
        <f t="shared" si="155"/>
        <v>0</v>
      </c>
      <c r="DT360" s="374">
        <f t="shared" si="165"/>
        <v>0</v>
      </c>
      <c r="DU360" s="374">
        <f t="shared" si="166"/>
        <v>0</v>
      </c>
      <c r="DV360" s="374">
        <f>Deduct_dependent * COUNTIFS(Part_8!$A:$A, $EV360)</f>
        <v>0</v>
      </c>
      <c r="DW360" s="374">
        <f t="shared" si="156"/>
        <v>0</v>
      </c>
      <c r="DX360" s="374">
        <f t="shared" si="157"/>
        <v>0</v>
      </c>
      <c r="DY360" s="374">
        <f t="shared" si="158"/>
        <v>0</v>
      </c>
      <c r="DZ360" s="374">
        <f t="shared" si="159"/>
        <v>0</v>
      </c>
      <c r="EA360" s="373"/>
      <c r="EB360" s="373"/>
      <c r="EC360" s="373"/>
      <c r="ED360" s="374" t="str">
        <f t="shared" si="167"/>
        <v/>
      </c>
      <c r="EE360" s="374"/>
      <c r="EF360" s="374" t="str">
        <f>IF(AND($AN360 = "", $AO360 = "", $AP360 = "", $AQ360 = "", $AR360 = "", $AS360 = "", $AT360 = "", $AU360 = "", $AV360 = "", $AW360 = "", $AX360 = "", $AY360 = "", $AZ360 = "", $BA360 = "", $BB360 = "",
$BD360= "", $BE360 = "", $BF360 = "", $BG360 = "", $BH360 = "", $BI360 = "", $BJ360 = "", $BK360 = "", $BL360 = "", $BM360 = "", $BN360 = "", $BO360 = "", $BP360 = "", $BQ360 = "", $BR360 = ""), "",
IF($DZ360 &lt;= Claim_for_Reimbursement_CAT!$F$24, Claim_for_Reimbursement_CAT!$H$24,
IF(AND($DZ360 &gt;= Claim_for_Reimbursement_CAT!$D$25, $DZ360 &lt;= Claim_for_Reimbursement_CAT!$F$25), Claim_for_Reimbursement_CAT!$H$25,
IF(AND($DZ360 &gt;= Claim_for_Reimbursement_CAT!$D$26, $DZ360 &lt;= Claim_for_Reimbursement_CAT!$F$26), Claim_for_Reimbursement_CAT!$H$26,
IF(AND($DZ360 &gt;= Claim_for_Reimbursement_CAT!$D$27, $DZ360 &lt;= Claim_for_Reimbursement_CAT!$F$27), Claim_for_Reimbursement_CAT!$H$27,
IF(AND($DZ360 &gt;= Claim_for_Reimbursement_CAT!$D$28, $DZ360 &lt;= Claim_for_Reimbursement_CAT!$F$28), Claim_for_Reimbursement_CAT!$H$28,
IF(AND($DZ360 &gt;= Claim_for_Reimbursement_CAT!$D$29, $DZ360 &lt;= Claim_for_Reimbursement_CAT!$F$29), Claim_for_Reimbursement_CAT!$H$29,
IF(AND($DZ360 &gt;= Claim_for_Reimbursement_CAT!$D$30, $DZ360 &lt;= Claim_for_Reimbursement_CAT!$F$30), Claim_for_Reimbursement_CAT!$H$30,
IF(AND($DZ360 &gt;= Claim_for_Reimbursement_CAT!$D$31, $DZ360 &lt;= Claim_for_Reimbursement_CAT!$F$31), Claim_for_Reimbursement_CAT!$H$31,
IF(AND($DZ360 &gt;= Claim_for_Reimbursement_CAT!$D$32, $DZ360 &lt;= Claim_for_Reimbursement_CAT!$F$32), Claim_for_Reimbursement_CAT!$H$32,
IF(AND($DZ360 &gt;= Claim_for_Reimbursement_CAT!$D$33, $DZ360 &lt;= Claim_for_Reimbursement_CAT!$F$33), Claim_for_Reimbursement_CAT!$H$33,
IF(AND($DZ360 &gt;= Claim_for_Reimbursement_CAT!$D$34, $DZ360 &lt;= Claim_for_Reimbursement_CAT!$F$34), Claim_for_Reimbursement_CAT!$H$34, Claim_for_Reimbursement_CAT!$H$35))))))))))))</f>
        <v/>
      </c>
      <c r="EG360" s="373"/>
      <c r="EH360" s="373"/>
      <c r="EI360" s="373"/>
      <c r="EJ360" s="373"/>
      <c r="EK360" s="373"/>
      <c r="EL360" s="368"/>
      <c r="EM360" s="373"/>
      <c r="EN360" s="373"/>
      <c r="ES360" s="376" t="str">
        <f t="shared" si="160"/>
        <v/>
      </c>
      <c r="ET360" s="377" t="str">
        <f t="shared" si="168"/>
        <v xml:space="preserve">    </v>
      </c>
      <c r="EU360" s="377" t="str">
        <f t="shared" si="169"/>
        <v/>
      </c>
      <c r="EV360" s="377" t="str">
        <f t="shared" si="170"/>
        <v xml:space="preserve">355   </v>
      </c>
      <c r="EW360" s="378" t="str">
        <f>IF($H360 = "", "",
IF(OR($H360 = Lists_and_controls!$AO$9, $H360 = Lists_and_controls!$AO$11, $H360 = Lists_and_controls!$AO$14, $H360 = Lists_and_controls!$AO$16), MAX(Day_30),
IF(OR($H360 = Lists_and_controls!$AO$6, $H360 = Lists_and_controls!$AO$8, $H360 = Lists_and_controls!$AO$10, $H360 = Lists_and_controls!$AO$12, $H360 = Lists_and_controls!$AO$13, $H360 = Lists_and_controls!$AO$15, $H360 = Lists_and_controls!$AO$17), MAX(Day_31),
IF($H360 = Lists_and_controls!$AO$7, IF(INDEX(Leap_Year_YN, MATCH($G360, Year_2, 0)) = 1, MAX(Day_Feb_LY), MAX(Day_Feb) )))))</f>
        <v/>
      </c>
      <c r="EX360" s="377" t="str">
        <f t="shared" si="171"/>
        <v xml:space="preserve">  </v>
      </c>
      <c r="EY360" s="378"/>
    </row>
    <row r="361" spans="1:155" s="321" customFormat="1" ht="14" hidden="1" x14ac:dyDescent="0.3">
      <c r="A361" s="367">
        <v>356</v>
      </c>
      <c r="B361" s="368"/>
      <c r="C361" s="368"/>
      <c r="D361" s="368"/>
      <c r="E361" s="368"/>
      <c r="F361" s="368"/>
      <c r="G361" s="368"/>
      <c r="H361" s="368"/>
      <c r="I361" s="368"/>
      <c r="J361" s="369" t="str">
        <f t="shared" si="148"/>
        <v/>
      </c>
      <c r="K361" s="370" t="str">
        <f t="shared" si="149"/>
        <v/>
      </c>
      <c r="L361" s="368"/>
      <c r="M361" s="368"/>
      <c r="N361" s="368"/>
      <c r="O361" s="368"/>
      <c r="P361" s="368"/>
      <c r="Q361" s="368"/>
      <c r="R361" s="368"/>
      <c r="S361" s="371" t="str">
        <f t="shared" si="161"/>
        <v/>
      </c>
      <c r="T361" s="368"/>
      <c r="U361" s="368"/>
      <c r="V361" s="372"/>
      <c r="W361" s="372"/>
      <c r="X361" s="368"/>
      <c r="Y361" s="372"/>
      <c r="Z361" s="368"/>
      <c r="AA361" s="368"/>
      <c r="AB361" s="368"/>
      <c r="AC361" s="368"/>
      <c r="AD361" s="368"/>
      <c r="AE361" s="368"/>
      <c r="AF361" s="368"/>
      <c r="AG361" s="368"/>
      <c r="AH361" s="368"/>
      <c r="AI361" s="368"/>
      <c r="AJ361" s="368"/>
      <c r="AK361" s="373"/>
      <c r="AL361" s="368"/>
      <c r="AM361" s="373"/>
      <c r="AN361" s="373"/>
      <c r="AO361" s="373"/>
      <c r="AP361" s="373"/>
      <c r="AQ361" s="373"/>
      <c r="AR361" s="373"/>
      <c r="AS361" s="373"/>
      <c r="AT361" s="373"/>
      <c r="AU361" s="373"/>
      <c r="AV361" s="373"/>
      <c r="AW361" s="373"/>
      <c r="AX361" s="373"/>
      <c r="AY361" s="373"/>
      <c r="AZ361" s="373"/>
      <c r="BA361" s="373"/>
      <c r="BB361" s="373"/>
      <c r="BC361" s="374">
        <f t="shared" si="162"/>
        <v>0</v>
      </c>
      <c r="BD361" s="373"/>
      <c r="BE361" s="373"/>
      <c r="BF361" s="373"/>
      <c r="BG361" s="373"/>
      <c r="BH361" s="373"/>
      <c r="BI361" s="373"/>
      <c r="BJ361" s="373"/>
      <c r="BK361" s="373"/>
      <c r="BL361" s="373"/>
      <c r="BM361" s="373"/>
      <c r="BN361" s="373"/>
      <c r="BO361" s="373"/>
      <c r="BP361" s="373"/>
      <c r="BQ361" s="373"/>
      <c r="BR361" s="373"/>
      <c r="BS361" s="374">
        <f t="shared" si="150"/>
        <v>0</v>
      </c>
      <c r="BT361" s="374">
        <f t="shared" si="146"/>
        <v>0</v>
      </c>
      <c r="BU361" s="374">
        <f t="shared" si="146"/>
        <v>0</v>
      </c>
      <c r="BV361" s="374">
        <f t="shared" si="146"/>
        <v>0</v>
      </c>
      <c r="BW361" s="374">
        <f t="shared" si="146"/>
        <v>0</v>
      </c>
      <c r="BX361" s="374">
        <f t="shared" si="146"/>
        <v>0</v>
      </c>
      <c r="BY361" s="374">
        <f t="shared" si="146"/>
        <v>0</v>
      </c>
      <c r="BZ361" s="374">
        <f t="shared" si="146"/>
        <v>0</v>
      </c>
      <c r="CA361" s="374">
        <f t="shared" si="173"/>
        <v>0</v>
      </c>
      <c r="CB361" s="374">
        <f t="shared" si="173"/>
        <v>0</v>
      </c>
      <c r="CC361" s="374">
        <f t="shared" si="173"/>
        <v>0</v>
      </c>
      <c r="CD361" s="374">
        <f t="shared" si="173"/>
        <v>0</v>
      </c>
      <c r="CE361" s="374">
        <f t="shared" si="173"/>
        <v>0</v>
      </c>
      <c r="CF361" s="374">
        <f t="shared" si="173"/>
        <v>0</v>
      </c>
      <c r="CG361" s="374">
        <f t="shared" si="173"/>
        <v>0</v>
      </c>
      <c r="CH361" s="374">
        <f t="shared" si="173"/>
        <v>0</v>
      </c>
      <c r="CI361" s="374">
        <f t="shared" si="173"/>
        <v>0</v>
      </c>
      <c r="CJ361" s="368"/>
      <c r="CK361" s="368"/>
      <c r="CL361" s="373"/>
      <c r="CM361" s="375"/>
      <c r="CN361" s="371" t="s">
        <v>176</v>
      </c>
      <c r="CO361" s="373"/>
      <c r="CP361" s="373"/>
      <c r="CQ361" s="374">
        <f t="shared" si="151"/>
        <v>0</v>
      </c>
      <c r="CR361" s="373"/>
      <c r="CS361" s="373"/>
      <c r="CT361" s="374">
        <f t="shared" si="152"/>
        <v>0</v>
      </c>
      <c r="CU361" s="375"/>
      <c r="CV361" s="368"/>
      <c r="CW361" s="368"/>
      <c r="CX361" s="368"/>
      <c r="CY361" s="368"/>
      <c r="CZ361" s="368"/>
      <c r="DA361" s="368"/>
      <c r="DB361" s="368"/>
      <c r="DC361" s="368"/>
      <c r="DD361" s="368"/>
      <c r="DE361" s="368"/>
      <c r="DF361" s="368"/>
      <c r="DG361" s="375"/>
      <c r="DH361" s="371" t="s">
        <v>176</v>
      </c>
      <c r="DI361" s="373"/>
      <c r="DJ361" s="373"/>
      <c r="DK361" s="374">
        <f t="shared" si="172"/>
        <v>0</v>
      </c>
      <c r="DL361" s="373"/>
      <c r="DM361" s="373"/>
      <c r="DN361" s="374">
        <f t="shared" si="153"/>
        <v>0</v>
      </c>
      <c r="DO361" s="368"/>
      <c r="DP361" s="371" t="str">
        <f t="shared" si="163"/>
        <v/>
      </c>
      <c r="DQ361" s="374">
        <f t="shared" si="164"/>
        <v>0</v>
      </c>
      <c r="DR361" s="374">
        <f t="shared" si="154"/>
        <v>0</v>
      </c>
      <c r="DS361" s="374">
        <f t="shared" si="155"/>
        <v>0</v>
      </c>
      <c r="DT361" s="374">
        <f t="shared" si="165"/>
        <v>0</v>
      </c>
      <c r="DU361" s="374">
        <f t="shared" si="166"/>
        <v>0</v>
      </c>
      <c r="DV361" s="374">
        <f>Deduct_dependent * COUNTIFS(Part_8!$A:$A, $EV361)</f>
        <v>0</v>
      </c>
      <c r="DW361" s="374">
        <f t="shared" si="156"/>
        <v>0</v>
      </c>
      <c r="DX361" s="374">
        <f t="shared" si="157"/>
        <v>0</v>
      </c>
      <c r="DY361" s="374">
        <f t="shared" si="158"/>
        <v>0</v>
      </c>
      <c r="DZ361" s="374">
        <f t="shared" si="159"/>
        <v>0</v>
      </c>
      <c r="EA361" s="373"/>
      <c r="EB361" s="373"/>
      <c r="EC361" s="373"/>
      <c r="ED361" s="374" t="str">
        <f t="shared" si="167"/>
        <v/>
      </c>
      <c r="EE361" s="374"/>
      <c r="EF361" s="374" t="str">
        <f>IF(AND($AN361 = "", $AO361 = "", $AP361 = "", $AQ361 = "", $AR361 = "", $AS361 = "", $AT361 = "", $AU361 = "", $AV361 = "", $AW361 = "", $AX361 = "", $AY361 = "", $AZ361 = "", $BA361 = "", $BB361 = "",
$BD361= "", $BE361 = "", $BF361 = "", $BG361 = "", $BH361 = "", $BI361 = "", $BJ361 = "", $BK361 = "", $BL361 = "", $BM361 = "", $BN361 = "", $BO361 = "", $BP361 = "", $BQ361 = "", $BR361 = ""), "",
IF($DZ361 &lt;= Claim_for_Reimbursement_CAT!$F$24, Claim_for_Reimbursement_CAT!$H$24,
IF(AND($DZ361 &gt;= Claim_for_Reimbursement_CAT!$D$25, $DZ361 &lt;= Claim_for_Reimbursement_CAT!$F$25), Claim_for_Reimbursement_CAT!$H$25,
IF(AND($DZ361 &gt;= Claim_for_Reimbursement_CAT!$D$26, $DZ361 &lt;= Claim_for_Reimbursement_CAT!$F$26), Claim_for_Reimbursement_CAT!$H$26,
IF(AND($DZ361 &gt;= Claim_for_Reimbursement_CAT!$D$27, $DZ361 &lt;= Claim_for_Reimbursement_CAT!$F$27), Claim_for_Reimbursement_CAT!$H$27,
IF(AND($DZ361 &gt;= Claim_for_Reimbursement_CAT!$D$28, $DZ361 &lt;= Claim_for_Reimbursement_CAT!$F$28), Claim_for_Reimbursement_CAT!$H$28,
IF(AND($DZ361 &gt;= Claim_for_Reimbursement_CAT!$D$29, $DZ361 &lt;= Claim_for_Reimbursement_CAT!$F$29), Claim_for_Reimbursement_CAT!$H$29,
IF(AND($DZ361 &gt;= Claim_for_Reimbursement_CAT!$D$30, $DZ361 &lt;= Claim_for_Reimbursement_CAT!$F$30), Claim_for_Reimbursement_CAT!$H$30,
IF(AND($DZ361 &gt;= Claim_for_Reimbursement_CAT!$D$31, $DZ361 &lt;= Claim_for_Reimbursement_CAT!$F$31), Claim_for_Reimbursement_CAT!$H$31,
IF(AND($DZ361 &gt;= Claim_for_Reimbursement_CAT!$D$32, $DZ361 &lt;= Claim_for_Reimbursement_CAT!$F$32), Claim_for_Reimbursement_CAT!$H$32,
IF(AND($DZ361 &gt;= Claim_for_Reimbursement_CAT!$D$33, $DZ361 &lt;= Claim_for_Reimbursement_CAT!$F$33), Claim_for_Reimbursement_CAT!$H$33,
IF(AND($DZ361 &gt;= Claim_for_Reimbursement_CAT!$D$34, $DZ361 &lt;= Claim_for_Reimbursement_CAT!$F$34), Claim_for_Reimbursement_CAT!$H$34, Claim_for_Reimbursement_CAT!$H$35))))))))))))</f>
        <v/>
      </c>
      <c r="EG361" s="373"/>
      <c r="EH361" s="373"/>
      <c r="EI361" s="373"/>
      <c r="EJ361" s="373"/>
      <c r="EK361" s="373"/>
      <c r="EL361" s="368"/>
      <c r="EM361" s="373"/>
      <c r="EN361" s="373"/>
      <c r="ES361" s="376" t="str">
        <f t="shared" si="160"/>
        <v/>
      </c>
      <c r="ET361" s="377" t="str">
        <f t="shared" si="168"/>
        <v xml:space="preserve">    </v>
      </c>
      <c r="EU361" s="377" t="str">
        <f t="shared" si="169"/>
        <v/>
      </c>
      <c r="EV361" s="377" t="str">
        <f t="shared" si="170"/>
        <v xml:space="preserve">356   </v>
      </c>
      <c r="EW361" s="378" t="str">
        <f>IF($H361 = "", "",
IF(OR($H361 = Lists_and_controls!$AO$9, $H361 = Lists_and_controls!$AO$11, $H361 = Lists_and_controls!$AO$14, $H361 = Lists_and_controls!$AO$16), MAX(Day_30),
IF(OR($H361 = Lists_and_controls!$AO$6, $H361 = Lists_and_controls!$AO$8, $H361 = Lists_and_controls!$AO$10, $H361 = Lists_and_controls!$AO$12, $H361 = Lists_and_controls!$AO$13, $H361 = Lists_and_controls!$AO$15, $H361 = Lists_and_controls!$AO$17), MAX(Day_31),
IF($H361 = Lists_and_controls!$AO$7, IF(INDEX(Leap_Year_YN, MATCH($G361, Year_2, 0)) = 1, MAX(Day_Feb_LY), MAX(Day_Feb) )))))</f>
        <v/>
      </c>
      <c r="EX361" s="377" t="str">
        <f t="shared" si="171"/>
        <v xml:space="preserve">  </v>
      </c>
      <c r="EY361" s="378"/>
    </row>
    <row r="362" spans="1:155" s="321" customFormat="1" ht="14" hidden="1" x14ac:dyDescent="0.3">
      <c r="A362" s="367">
        <v>357</v>
      </c>
      <c r="B362" s="368"/>
      <c r="C362" s="368"/>
      <c r="D362" s="368"/>
      <c r="E362" s="368"/>
      <c r="F362" s="368"/>
      <c r="G362" s="368"/>
      <c r="H362" s="368"/>
      <c r="I362" s="368"/>
      <c r="J362" s="369" t="str">
        <f t="shared" si="148"/>
        <v/>
      </c>
      <c r="K362" s="370" t="str">
        <f t="shared" si="149"/>
        <v/>
      </c>
      <c r="L362" s="368"/>
      <c r="M362" s="368"/>
      <c r="N362" s="368"/>
      <c r="O362" s="368"/>
      <c r="P362" s="368"/>
      <c r="Q362" s="368"/>
      <c r="R362" s="368"/>
      <c r="S362" s="371" t="str">
        <f t="shared" si="161"/>
        <v/>
      </c>
      <c r="T362" s="368"/>
      <c r="U362" s="368"/>
      <c r="V362" s="372"/>
      <c r="W362" s="372"/>
      <c r="X362" s="368"/>
      <c r="Y362" s="372"/>
      <c r="Z362" s="368"/>
      <c r="AA362" s="368"/>
      <c r="AB362" s="368"/>
      <c r="AC362" s="368"/>
      <c r="AD362" s="368"/>
      <c r="AE362" s="368"/>
      <c r="AF362" s="368"/>
      <c r="AG362" s="368"/>
      <c r="AH362" s="368"/>
      <c r="AI362" s="368"/>
      <c r="AJ362" s="368"/>
      <c r="AK362" s="373"/>
      <c r="AL362" s="368"/>
      <c r="AM362" s="373"/>
      <c r="AN362" s="373"/>
      <c r="AO362" s="373"/>
      <c r="AP362" s="373"/>
      <c r="AQ362" s="373"/>
      <c r="AR362" s="373"/>
      <c r="AS362" s="373"/>
      <c r="AT362" s="373"/>
      <c r="AU362" s="373"/>
      <c r="AV362" s="373"/>
      <c r="AW362" s="373"/>
      <c r="AX362" s="373"/>
      <c r="AY362" s="373"/>
      <c r="AZ362" s="373"/>
      <c r="BA362" s="373"/>
      <c r="BB362" s="373"/>
      <c r="BC362" s="374">
        <f t="shared" si="162"/>
        <v>0</v>
      </c>
      <c r="BD362" s="373"/>
      <c r="BE362" s="373"/>
      <c r="BF362" s="373"/>
      <c r="BG362" s="373"/>
      <c r="BH362" s="373"/>
      <c r="BI362" s="373"/>
      <c r="BJ362" s="373"/>
      <c r="BK362" s="373"/>
      <c r="BL362" s="373"/>
      <c r="BM362" s="373"/>
      <c r="BN362" s="373"/>
      <c r="BO362" s="373"/>
      <c r="BP362" s="373"/>
      <c r="BQ362" s="373"/>
      <c r="BR362" s="373"/>
      <c r="BS362" s="374">
        <f t="shared" si="150"/>
        <v>0</v>
      </c>
      <c r="BT362" s="374">
        <f t="shared" si="146"/>
        <v>0</v>
      </c>
      <c r="BU362" s="374">
        <f t="shared" si="146"/>
        <v>0</v>
      </c>
      <c r="BV362" s="374">
        <f t="shared" si="146"/>
        <v>0</v>
      </c>
      <c r="BW362" s="374">
        <f t="shared" si="146"/>
        <v>0</v>
      </c>
      <c r="BX362" s="374">
        <f t="shared" si="146"/>
        <v>0</v>
      </c>
      <c r="BY362" s="374">
        <f t="shared" si="146"/>
        <v>0</v>
      </c>
      <c r="BZ362" s="374">
        <f t="shared" ref="BZ362:CF425" si="174" xml:space="preserve"> AT362 + BJ362</f>
        <v>0</v>
      </c>
      <c r="CA362" s="374">
        <f t="shared" si="173"/>
        <v>0</v>
      </c>
      <c r="CB362" s="374">
        <f t="shared" si="173"/>
        <v>0</v>
      </c>
      <c r="CC362" s="374">
        <f t="shared" si="173"/>
        <v>0</v>
      </c>
      <c r="CD362" s="374">
        <f t="shared" si="173"/>
        <v>0</v>
      </c>
      <c r="CE362" s="374">
        <f t="shared" si="173"/>
        <v>0</v>
      </c>
      <c r="CF362" s="374">
        <f t="shared" si="173"/>
        <v>0</v>
      </c>
      <c r="CG362" s="374">
        <f t="shared" si="173"/>
        <v>0</v>
      </c>
      <c r="CH362" s="374">
        <f t="shared" si="173"/>
        <v>0</v>
      </c>
      <c r="CI362" s="374">
        <f t="shared" si="173"/>
        <v>0</v>
      </c>
      <c r="CJ362" s="368"/>
      <c r="CK362" s="368"/>
      <c r="CL362" s="373"/>
      <c r="CM362" s="375"/>
      <c r="CN362" s="371" t="s">
        <v>176</v>
      </c>
      <c r="CO362" s="373"/>
      <c r="CP362" s="373"/>
      <c r="CQ362" s="374">
        <f t="shared" si="151"/>
        <v>0</v>
      </c>
      <c r="CR362" s="373"/>
      <c r="CS362" s="373"/>
      <c r="CT362" s="374">
        <f t="shared" si="152"/>
        <v>0</v>
      </c>
      <c r="CU362" s="375"/>
      <c r="CV362" s="368"/>
      <c r="CW362" s="368"/>
      <c r="CX362" s="368"/>
      <c r="CY362" s="368"/>
      <c r="CZ362" s="368"/>
      <c r="DA362" s="368"/>
      <c r="DB362" s="368"/>
      <c r="DC362" s="368"/>
      <c r="DD362" s="368"/>
      <c r="DE362" s="368"/>
      <c r="DF362" s="368"/>
      <c r="DG362" s="375"/>
      <c r="DH362" s="371" t="s">
        <v>176</v>
      </c>
      <c r="DI362" s="373"/>
      <c r="DJ362" s="373"/>
      <c r="DK362" s="374">
        <f t="shared" si="172"/>
        <v>0</v>
      </c>
      <c r="DL362" s="373"/>
      <c r="DM362" s="373"/>
      <c r="DN362" s="374">
        <f t="shared" si="153"/>
        <v>0</v>
      </c>
      <c r="DO362" s="368"/>
      <c r="DP362" s="371" t="str">
        <f t="shared" si="163"/>
        <v/>
      </c>
      <c r="DQ362" s="374">
        <f t="shared" si="164"/>
        <v>0</v>
      </c>
      <c r="DR362" s="374">
        <f t="shared" si="154"/>
        <v>0</v>
      </c>
      <c r="DS362" s="374">
        <f t="shared" si="155"/>
        <v>0</v>
      </c>
      <c r="DT362" s="374">
        <f t="shared" si="165"/>
        <v>0</v>
      </c>
      <c r="DU362" s="374">
        <f t="shared" si="166"/>
        <v>0</v>
      </c>
      <c r="DV362" s="374">
        <f>Deduct_dependent * COUNTIFS(Part_8!$A:$A, $EV362)</f>
        <v>0</v>
      </c>
      <c r="DW362" s="374">
        <f t="shared" si="156"/>
        <v>0</v>
      </c>
      <c r="DX362" s="374">
        <f t="shared" si="157"/>
        <v>0</v>
      </c>
      <c r="DY362" s="374">
        <f t="shared" si="158"/>
        <v>0</v>
      </c>
      <c r="DZ362" s="374">
        <f t="shared" si="159"/>
        <v>0</v>
      </c>
      <c r="EA362" s="373"/>
      <c r="EB362" s="373"/>
      <c r="EC362" s="373"/>
      <c r="ED362" s="374" t="str">
        <f t="shared" si="167"/>
        <v/>
      </c>
      <c r="EE362" s="374"/>
      <c r="EF362" s="374" t="str">
        <f>IF(AND($AN362 = "", $AO362 = "", $AP362 = "", $AQ362 = "", $AR362 = "", $AS362 = "", $AT362 = "", $AU362 = "", $AV362 = "", $AW362 = "", $AX362 = "", $AY362 = "", $AZ362 = "", $BA362 = "", $BB362 = "",
$BD362= "", $BE362 = "", $BF362 = "", $BG362 = "", $BH362 = "", $BI362 = "", $BJ362 = "", $BK362 = "", $BL362 = "", $BM362 = "", $BN362 = "", $BO362 = "", $BP362 = "", $BQ362 = "", $BR362 = ""), "",
IF($DZ362 &lt;= Claim_for_Reimbursement_CAT!$F$24, Claim_for_Reimbursement_CAT!$H$24,
IF(AND($DZ362 &gt;= Claim_for_Reimbursement_CAT!$D$25, $DZ362 &lt;= Claim_for_Reimbursement_CAT!$F$25), Claim_for_Reimbursement_CAT!$H$25,
IF(AND($DZ362 &gt;= Claim_for_Reimbursement_CAT!$D$26, $DZ362 &lt;= Claim_for_Reimbursement_CAT!$F$26), Claim_for_Reimbursement_CAT!$H$26,
IF(AND($DZ362 &gt;= Claim_for_Reimbursement_CAT!$D$27, $DZ362 &lt;= Claim_for_Reimbursement_CAT!$F$27), Claim_for_Reimbursement_CAT!$H$27,
IF(AND($DZ362 &gt;= Claim_for_Reimbursement_CAT!$D$28, $DZ362 &lt;= Claim_for_Reimbursement_CAT!$F$28), Claim_for_Reimbursement_CAT!$H$28,
IF(AND($DZ362 &gt;= Claim_for_Reimbursement_CAT!$D$29, $DZ362 &lt;= Claim_for_Reimbursement_CAT!$F$29), Claim_for_Reimbursement_CAT!$H$29,
IF(AND($DZ362 &gt;= Claim_for_Reimbursement_CAT!$D$30, $DZ362 &lt;= Claim_for_Reimbursement_CAT!$F$30), Claim_for_Reimbursement_CAT!$H$30,
IF(AND($DZ362 &gt;= Claim_for_Reimbursement_CAT!$D$31, $DZ362 &lt;= Claim_for_Reimbursement_CAT!$F$31), Claim_for_Reimbursement_CAT!$H$31,
IF(AND($DZ362 &gt;= Claim_for_Reimbursement_CAT!$D$32, $DZ362 &lt;= Claim_for_Reimbursement_CAT!$F$32), Claim_for_Reimbursement_CAT!$H$32,
IF(AND($DZ362 &gt;= Claim_for_Reimbursement_CAT!$D$33, $DZ362 &lt;= Claim_for_Reimbursement_CAT!$F$33), Claim_for_Reimbursement_CAT!$H$33,
IF(AND($DZ362 &gt;= Claim_for_Reimbursement_CAT!$D$34, $DZ362 &lt;= Claim_for_Reimbursement_CAT!$F$34), Claim_for_Reimbursement_CAT!$H$34, Claim_for_Reimbursement_CAT!$H$35))))))))))))</f>
        <v/>
      </c>
      <c r="EG362" s="373"/>
      <c r="EH362" s="373"/>
      <c r="EI362" s="373"/>
      <c r="EJ362" s="373"/>
      <c r="EK362" s="373"/>
      <c r="EL362" s="368"/>
      <c r="EM362" s="373"/>
      <c r="EN362" s="373"/>
      <c r="ES362" s="376" t="str">
        <f t="shared" si="160"/>
        <v/>
      </c>
      <c r="ET362" s="377" t="str">
        <f t="shared" si="168"/>
        <v xml:space="preserve">    </v>
      </c>
      <c r="EU362" s="377" t="str">
        <f t="shared" si="169"/>
        <v/>
      </c>
      <c r="EV362" s="377" t="str">
        <f t="shared" si="170"/>
        <v xml:space="preserve">357   </v>
      </c>
      <c r="EW362" s="378" t="str">
        <f>IF($H362 = "", "",
IF(OR($H362 = Lists_and_controls!$AO$9, $H362 = Lists_and_controls!$AO$11, $H362 = Lists_and_controls!$AO$14, $H362 = Lists_and_controls!$AO$16), MAX(Day_30),
IF(OR($H362 = Lists_and_controls!$AO$6, $H362 = Lists_and_controls!$AO$8, $H362 = Lists_and_controls!$AO$10, $H362 = Lists_and_controls!$AO$12, $H362 = Lists_and_controls!$AO$13, $H362 = Lists_and_controls!$AO$15, $H362 = Lists_and_controls!$AO$17), MAX(Day_31),
IF($H362 = Lists_and_controls!$AO$7, IF(INDEX(Leap_Year_YN, MATCH($G362, Year_2, 0)) = 1, MAX(Day_Feb_LY), MAX(Day_Feb) )))))</f>
        <v/>
      </c>
      <c r="EX362" s="377" t="str">
        <f t="shared" si="171"/>
        <v xml:space="preserve">  </v>
      </c>
      <c r="EY362" s="378"/>
    </row>
    <row r="363" spans="1:155" s="321" customFormat="1" ht="14" hidden="1" x14ac:dyDescent="0.3">
      <c r="A363" s="367">
        <v>358</v>
      </c>
      <c r="B363" s="368"/>
      <c r="C363" s="368"/>
      <c r="D363" s="368"/>
      <c r="E363" s="368"/>
      <c r="F363" s="368"/>
      <c r="G363" s="368"/>
      <c r="H363" s="368"/>
      <c r="I363" s="368"/>
      <c r="J363" s="369" t="str">
        <f t="shared" si="148"/>
        <v/>
      </c>
      <c r="K363" s="370" t="str">
        <f t="shared" si="149"/>
        <v/>
      </c>
      <c r="L363" s="368"/>
      <c r="M363" s="368"/>
      <c r="N363" s="368"/>
      <c r="O363" s="368"/>
      <c r="P363" s="368"/>
      <c r="Q363" s="368"/>
      <c r="R363" s="368"/>
      <c r="S363" s="371" t="str">
        <f t="shared" si="161"/>
        <v/>
      </c>
      <c r="T363" s="368"/>
      <c r="U363" s="368"/>
      <c r="V363" s="372"/>
      <c r="W363" s="372"/>
      <c r="X363" s="368"/>
      <c r="Y363" s="372"/>
      <c r="Z363" s="368"/>
      <c r="AA363" s="368"/>
      <c r="AB363" s="368"/>
      <c r="AC363" s="368"/>
      <c r="AD363" s="368"/>
      <c r="AE363" s="368"/>
      <c r="AF363" s="368"/>
      <c r="AG363" s="368"/>
      <c r="AH363" s="368"/>
      <c r="AI363" s="368"/>
      <c r="AJ363" s="368"/>
      <c r="AK363" s="373"/>
      <c r="AL363" s="368"/>
      <c r="AM363" s="373"/>
      <c r="AN363" s="373"/>
      <c r="AO363" s="373"/>
      <c r="AP363" s="373"/>
      <c r="AQ363" s="373"/>
      <c r="AR363" s="373"/>
      <c r="AS363" s="373"/>
      <c r="AT363" s="373"/>
      <c r="AU363" s="373"/>
      <c r="AV363" s="373"/>
      <c r="AW363" s="373"/>
      <c r="AX363" s="373"/>
      <c r="AY363" s="373"/>
      <c r="AZ363" s="373"/>
      <c r="BA363" s="373"/>
      <c r="BB363" s="373"/>
      <c r="BC363" s="374">
        <f t="shared" si="162"/>
        <v>0</v>
      </c>
      <c r="BD363" s="373"/>
      <c r="BE363" s="373"/>
      <c r="BF363" s="373"/>
      <c r="BG363" s="373"/>
      <c r="BH363" s="373"/>
      <c r="BI363" s="373"/>
      <c r="BJ363" s="373"/>
      <c r="BK363" s="373"/>
      <c r="BL363" s="373"/>
      <c r="BM363" s="373"/>
      <c r="BN363" s="373"/>
      <c r="BO363" s="373"/>
      <c r="BP363" s="373"/>
      <c r="BQ363" s="373"/>
      <c r="BR363" s="373"/>
      <c r="BS363" s="374">
        <f t="shared" si="150"/>
        <v>0</v>
      </c>
      <c r="BT363" s="374">
        <f t="shared" ref="BT363:BY426" si="175" xml:space="preserve"> AN363 + BD363</f>
        <v>0</v>
      </c>
      <c r="BU363" s="374">
        <f t="shared" si="175"/>
        <v>0</v>
      </c>
      <c r="BV363" s="374">
        <f t="shared" si="175"/>
        <v>0</v>
      </c>
      <c r="BW363" s="374">
        <f t="shared" si="175"/>
        <v>0</v>
      </c>
      <c r="BX363" s="374">
        <f t="shared" si="175"/>
        <v>0</v>
      </c>
      <c r="BY363" s="374">
        <f t="shared" si="175"/>
        <v>0</v>
      </c>
      <c r="BZ363" s="374">
        <f t="shared" si="174"/>
        <v>0</v>
      </c>
      <c r="CA363" s="374">
        <f t="shared" si="173"/>
        <v>0</v>
      </c>
      <c r="CB363" s="374">
        <f t="shared" si="173"/>
        <v>0</v>
      </c>
      <c r="CC363" s="374">
        <f t="shared" si="173"/>
        <v>0</v>
      </c>
      <c r="CD363" s="374">
        <f t="shared" si="173"/>
        <v>0</v>
      </c>
      <c r="CE363" s="374">
        <f t="shared" si="173"/>
        <v>0</v>
      </c>
      <c r="CF363" s="374">
        <f t="shared" si="173"/>
        <v>0</v>
      </c>
      <c r="CG363" s="374">
        <f t="shared" si="173"/>
        <v>0</v>
      </c>
      <c r="CH363" s="374">
        <f t="shared" si="173"/>
        <v>0</v>
      </c>
      <c r="CI363" s="374">
        <f t="shared" si="173"/>
        <v>0</v>
      </c>
      <c r="CJ363" s="368"/>
      <c r="CK363" s="368"/>
      <c r="CL363" s="373"/>
      <c r="CM363" s="375"/>
      <c r="CN363" s="371" t="s">
        <v>176</v>
      </c>
      <c r="CO363" s="373"/>
      <c r="CP363" s="373"/>
      <c r="CQ363" s="374">
        <f t="shared" si="151"/>
        <v>0</v>
      </c>
      <c r="CR363" s="373"/>
      <c r="CS363" s="373"/>
      <c r="CT363" s="374">
        <f t="shared" si="152"/>
        <v>0</v>
      </c>
      <c r="CU363" s="375"/>
      <c r="CV363" s="368"/>
      <c r="CW363" s="368"/>
      <c r="CX363" s="368"/>
      <c r="CY363" s="368"/>
      <c r="CZ363" s="368"/>
      <c r="DA363" s="368"/>
      <c r="DB363" s="368"/>
      <c r="DC363" s="368"/>
      <c r="DD363" s="368"/>
      <c r="DE363" s="368"/>
      <c r="DF363" s="368"/>
      <c r="DG363" s="375"/>
      <c r="DH363" s="371" t="s">
        <v>176</v>
      </c>
      <c r="DI363" s="373"/>
      <c r="DJ363" s="373"/>
      <c r="DK363" s="374">
        <f t="shared" si="172"/>
        <v>0</v>
      </c>
      <c r="DL363" s="373"/>
      <c r="DM363" s="373"/>
      <c r="DN363" s="374">
        <f t="shared" si="153"/>
        <v>0</v>
      </c>
      <c r="DO363" s="368"/>
      <c r="DP363" s="371" t="str">
        <f t="shared" si="163"/>
        <v/>
      </c>
      <c r="DQ363" s="374">
        <f t="shared" si="164"/>
        <v>0</v>
      </c>
      <c r="DR363" s="374">
        <f t="shared" si="154"/>
        <v>0</v>
      </c>
      <c r="DS363" s="374">
        <f t="shared" si="155"/>
        <v>0</v>
      </c>
      <c r="DT363" s="374">
        <f t="shared" si="165"/>
        <v>0</v>
      </c>
      <c r="DU363" s="374">
        <f t="shared" si="166"/>
        <v>0</v>
      </c>
      <c r="DV363" s="374">
        <f>Deduct_dependent * COUNTIFS(Part_8!$A:$A, $EV363)</f>
        <v>0</v>
      </c>
      <c r="DW363" s="374">
        <f t="shared" si="156"/>
        <v>0</v>
      </c>
      <c r="DX363" s="374">
        <f t="shared" si="157"/>
        <v>0</v>
      </c>
      <c r="DY363" s="374">
        <f t="shared" si="158"/>
        <v>0</v>
      </c>
      <c r="DZ363" s="374">
        <f t="shared" si="159"/>
        <v>0</v>
      </c>
      <c r="EA363" s="373"/>
      <c r="EB363" s="373"/>
      <c r="EC363" s="373"/>
      <c r="ED363" s="374" t="str">
        <f t="shared" si="167"/>
        <v/>
      </c>
      <c r="EE363" s="374"/>
      <c r="EF363" s="374" t="str">
        <f>IF(AND($AN363 = "", $AO363 = "", $AP363 = "", $AQ363 = "", $AR363 = "", $AS363 = "", $AT363 = "", $AU363 = "", $AV363 = "", $AW363 = "", $AX363 = "", $AY363 = "", $AZ363 = "", $BA363 = "", $BB363 = "",
$BD363= "", $BE363 = "", $BF363 = "", $BG363 = "", $BH363 = "", $BI363 = "", $BJ363 = "", $BK363 = "", $BL363 = "", $BM363 = "", $BN363 = "", $BO363 = "", $BP363 = "", $BQ363 = "", $BR363 = ""), "",
IF($DZ363 &lt;= Claim_for_Reimbursement_CAT!$F$24, Claim_for_Reimbursement_CAT!$H$24,
IF(AND($DZ363 &gt;= Claim_for_Reimbursement_CAT!$D$25, $DZ363 &lt;= Claim_for_Reimbursement_CAT!$F$25), Claim_for_Reimbursement_CAT!$H$25,
IF(AND($DZ363 &gt;= Claim_for_Reimbursement_CAT!$D$26, $DZ363 &lt;= Claim_for_Reimbursement_CAT!$F$26), Claim_for_Reimbursement_CAT!$H$26,
IF(AND($DZ363 &gt;= Claim_for_Reimbursement_CAT!$D$27, $DZ363 &lt;= Claim_for_Reimbursement_CAT!$F$27), Claim_for_Reimbursement_CAT!$H$27,
IF(AND($DZ363 &gt;= Claim_for_Reimbursement_CAT!$D$28, $DZ363 &lt;= Claim_for_Reimbursement_CAT!$F$28), Claim_for_Reimbursement_CAT!$H$28,
IF(AND($DZ363 &gt;= Claim_for_Reimbursement_CAT!$D$29, $DZ363 &lt;= Claim_for_Reimbursement_CAT!$F$29), Claim_for_Reimbursement_CAT!$H$29,
IF(AND($DZ363 &gt;= Claim_for_Reimbursement_CAT!$D$30, $DZ363 &lt;= Claim_for_Reimbursement_CAT!$F$30), Claim_for_Reimbursement_CAT!$H$30,
IF(AND($DZ363 &gt;= Claim_for_Reimbursement_CAT!$D$31, $DZ363 &lt;= Claim_for_Reimbursement_CAT!$F$31), Claim_for_Reimbursement_CAT!$H$31,
IF(AND($DZ363 &gt;= Claim_for_Reimbursement_CAT!$D$32, $DZ363 &lt;= Claim_for_Reimbursement_CAT!$F$32), Claim_for_Reimbursement_CAT!$H$32,
IF(AND($DZ363 &gt;= Claim_for_Reimbursement_CAT!$D$33, $DZ363 &lt;= Claim_for_Reimbursement_CAT!$F$33), Claim_for_Reimbursement_CAT!$H$33,
IF(AND($DZ363 &gt;= Claim_for_Reimbursement_CAT!$D$34, $DZ363 &lt;= Claim_for_Reimbursement_CAT!$F$34), Claim_for_Reimbursement_CAT!$H$34, Claim_for_Reimbursement_CAT!$H$35))))))))))))</f>
        <v/>
      </c>
      <c r="EG363" s="373"/>
      <c r="EH363" s="373"/>
      <c r="EI363" s="373"/>
      <c r="EJ363" s="373"/>
      <c r="EK363" s="373"/>
      <c r="EL363" s="368"/>
      <c r="EM363" s="373"/>
      <c r="EN363" s="373"/>
      <c r="ES363" s="376" t="str">
        <f t="shared" si="160"/>
        <v/>
      </c>
      <c r="ET363" s="377" t="str">
        <f t="shared" si="168"/>
        <v xml:space="preserve">    </v>
      </c>
      <c r="EU363" s="377" t="str">
        <f t="shared" si="169"/>
        <v/>
      </c>
      <c r="EV363" s="377" t="str">
        <f t="shared" si="170"/>
        <v xml:space="preserve">358   </v>
      </c>
      <c r="EW363" s="378" t="str">
        <f>IF($H363 = "", "",
IF(OR($H363 = Lists_and_controls!$AO$9, $H363 = Lists_and_controls!$AO$11, $H363 = Lists_and_controls!$AO$14, $H363 = Lists_and_controls!$AO$16), MAX(Day_30),
IF(OR($H363 = Lists_and_controls!$AO$6, $H363 = Lists_and_controls!$AO$8, $H363 = Lists_and_controls!$AO$10, $H363 = Lists_and_controls!$AO$12, $H363 = Lists_and_controls!$AO$13, $H363 = Lists_and_controls!$AO$15, $H363 = Lists_and_controls!$AO$17), MAX(Day_31),
IF($H363 = Lists_and_controls!$AO$7, IF(INDEX(Leap_Year_YN, MATCH($G363, Year_2, 0)) = 1, MAX(Day_Feb_LY), MAX(Day_Feb) )))))</f>
        <v/>
      </c>
      <c r="EX363" s="377" t="str">
        <f t="shared" si="171"/>
        <v xml:space="preserve">  </v>
      </c>
      <c r="EY363" s="378"/>
    </row>
    <row r="364" spans="1:155" s="321" customFormat="1" ht="14" hidden="1" x14ac:dyDescent="0.3">
      <c r="A364" s="367">
        <v>359</v>
      </c>
      <c r="B364" s="368"/>
      <c r="C364" s="368"/>
      <c r="D364" s="368"/>
      <c r="E364" s="368"/>
      <c r="F364" s="368"/>
      <c r="G364" s="368"/>
      <c r="H364" s="368"/>
      <c r="I364" s="368"/>
      <c r="J364" s="369" t="str">
        <f t="shared" si="148"/>
        <v/>
      </c>
      <c r="K364" s="370" t="str">
        <f t="shared" si="149"/>
        <v/>
      </c>
      <c r="L364" s="368"/>
      <c r="M364" s="368"/>
      <c r="N364" s="368"/>
      <c r="O364" s="368"/>
      <c r="P364" s="368"/>
      <c r="Q364" s="368"/>
      <c r="R364" s="368"/>
      <c r="S364" s="371" t="str">
        <f t="shared" si="161"/>
        <v/>
      </c>
      <c r="T364" s="368"/>
      <c r="U364" s="368"/>
      <c r="V364" s="372"/>
      <c r="W364" s="372"/>
      <c r="X364" s="368"/>
      <c r="Y364" s="372"/>
      <c r="Z364" s="368"/>
      <c r="AA364" s="368"/>
      <c r="AB364" s="368"/>
      <c r="AC364" s="368"/>
      <c r="AD364" s="368"/>
      <c r="AE364" s="368"/>
      <c r="AF364" s="368"/>
      <c r="AG364" s="368"/>
      <c r="AH364" s="368"/>
      <c r="AI364" s="368"/>
      <c r="AJ364" s="368"/>
      <c r="AK364" s="373"/>
      <c r="AL364" s="368"/>
      <c r="AM364" s="373"/>
      <c r="AN364" s="373"/>
      <c r="AO364" s="373"/>
      <c r="AP364" s="373"/>
      <c r="AQ364" s="373"/>
      <c r="AR364" s="373"/>
      <c r="AS364" s="373"/>
      <c r="AT364" s="373"/>
      <c r="AU364" s="373"/>
      <c r="AV364" s="373"/>
      <c r="AW364" s="373"/>
      <c r="AX364" s="373"/>
      <c r="AY364" s="373"/>
      <c r="AZ364" s="373"/>
      <c r="BA364" s="373"/>
      <c r="BB364" s="373"/>
      <c r="BC364" s="374">
        <f t="shared" si="162"/>
        <v>0</v>
      </c>
      <c r="BD364" s="373"/>
      <c r="BE364" s="373"/>
      <c r="BF364" s="373"/>
      <c r="BG364" s="373"/>
      <c r="BH364" s="373"/>
      <c r="BI364" s="373"/>
      <c r="BJ364" s="373"/>
      <c r="BK364" s="373"/>
      <c r="BL364" s="373"/>
      <c r="BM364" s="373"/>
      <c r="BN364" s="373"/>
      <c r="BO364" s="373"/>
      <c r="BP364" s="373"/>
      <c r="BQ364" s="373"/>
      <c r="BR364" s="373"/>
      <c r="BS364" s="374">
        <f t="shared" si="150"/>
        <v>0</v>
      </c>
      <c r="BT364" s="374">
        <f t="shared" si="175"/>
        <v>0</v>
      </c>
      <c r="BU364" s="374">
        <f t="shared" si="175"/>
        <v>0</v>
      </c>
      <c r="BV364" s="374">
        <f t="shared" si="175"/>
        <v>0</v>
      </c>
      <c r="BW364" s="374">
        <f t="shared" si="175"/>
        <v>0</v>
      </c>
      <c r="BX364" s="374">
        <f t="shared" si="175"/>
        <v>0</v>
      </c>
      <c r="BY364" s="374">
        <f t="shared" si="175"/>
        <v>0</v>
      </c>
      <c r="BZ364" s="374">
        <f t="shared" si="174"/>
        <v>0</v>
      </c>
      <c r="CA364" s="374">
        <f t="shared" si="173"/>
        <v>0</v>
      </c>
      <c r="CB364" s="374">
        <f t="shared" si="173"/>
        <v>0</v>
      </c>
      <c r="CC364" s="374">
        <f t="shared" si="173"/>
        <v>0</v>
      </c>
      <c r="CD364" s="374">
        <f t="shared" si="173"/>
        <v>0</v>
      </c>
      <c r="CE364" s="374">
        <f t="shared" si="173"/>
        <v>0</v>
      </c>
      <c r="CF364" s="374">
        <f t="shared" si="173"/>
        <v>0</v>
      </c>
      <c r="CG364" s="374">
        <f t="shared" si="173"/>
        <v>0</v>
      </c>
      <c r="CH364" s="374">
        <f t="shared" si="173"/>
        <v>0</v>
      </c>
      <c r="CI364" s="374">
        <f t="shared" si="173"/>
        <v>0</v>
      </c>
      <c r="CJ364" s="368"/>
      <c r="CK364" s="368"/>
      <c r="CL364" s="373"/>
      <c r="CM364" s="375"/>
      <c r="CN364" s="371" t="s">
        <v>176</v>
      </c>
      <c r="CO364" s="373"/>
      <c r="CP364" s="373"/>
      <c r="CQ364" s="374">
        <f t="shared" si="151"/>
        <v>0</v>
      </c>
      <c r="CR364" s="373"/>
      <c r="CS364" s="373"/>
      <c r="CT364" s="374">
        <f t="shared" si="152"/>
        <v>0</v>
      </c>
      <c r="CU364" s="375"/>
      <c r="CV364" s="368"/>
      <c r="CW364" s="368"/>
      <c r="CX364" s="368"/>
      <c r="CY364" s="368"/>
      <c r="CZ364" s="368"/>
      <c r="DA364" s="368"/>
      <c r="DB364" s="368"/>
      <c r="DC364" s="368"/>
      <c r="DD364" s="368"/>
      <c r="DE364" s="368"/>
      <c r="DF364" s="368"/>
      <c r="DG364" s="375"/>
      <c r="DH364" s="371" t="s">
        <v>176</v>
      </c>
      <c r="DI364" s="373"/>
      <c r="DJ364" s="373"/>
      <c r="DK364" s="374">
        <f t="shared" si="172"/>
        <v>0</v>
      </c>
      <c r="DL364" s="373"/>
      <c r="DM364" s="373"/>
      <c r="DN364" s="374">
        <f t="shared" si="153"/>
        <v>0</v>
      </c>
      <c r="DO364" s="368"/>
      <c r="DP364" s="371" t="str">
        <f t="shared" si="163"/>
        <v/>
      </c>
      <c r="DQ364" s="374">
        <f t="shared" si="164"/>
        <v>0</v>
      </c>
      <c r="DR364" s="374">
        <f t="shared" si="154"/>
        <v>0</v>
      </c>
      <c r="DS364" s="374">
        <f t="shared" si="155"/>
        <v>0</v>
      </c>
      <c r="DT364" s="374">
        <f t="shared" si="165"/>
        <v>0</v>
      </c>
      <c r="DU364" s="374">
        <f t="shared" si="166"/>
        <v>0</v>
      </c>
      <c r="DV364" s="374">
        <f>Deduct_dependent * COUNTIFS(Part_8!$A:$A, $EV364)</f>
        <v>0</v>
      </c>
      <c r="DW364" s="374">
        <f t="shared" si="156"/>
        <v>0</v>
      </c>
      <c r="DX364" s="374">
        <f t="shared" si="157"/>
        <v>0</v>
      </c>
      <c r="DY364" s="374">
        <f t="shared" si="158"/>
        <v>0</v>
      </c>
      <c r="DZ364" s="374">
        <f t="shared" si="159"/>
        <v>0</v>
      </c>
      <c r="EA364" s="373"/>
      <c r="EB364" s="373"/>
      <c r="EC364" s="373"/>
      <c r="ED364" s="374" t="str">
        <f t="shared" si="167"/>
        <v/>
      </c>
      <c r="EE364" s="374"/>
      <c r="EF364" s="374" t="str">
        <f>IF(AND($AN364 = "", $AO364 = "", $AP364 = "", $AQ364 = "", $AR364 = "", $AS364 = "", $AT364 = "", $AU364 = "", $AV364 = "", $AW364 = "", $AX364 = "", $AY364 = "", $AZ364 = "", $BA364 = "", $BB364 = "",
$BD364= "", $BE364 = "", $BF364 = "", $BG364 = "", $BH364 = "", $BI364 = "", $BJ364 = "", $BK364 = "", $BL364 = "", $BM364 = "", $BN364 = "", $BO364 = "", $BP364 = "", $BQ364 = "", $BR364 = ""), "",
IF($DZ364 &lt;= Claim_for_Reimbursement_CAT!$F$24, Claim_for_Reimbursement_CAT!$H$24,
IF(AND($DZ364 &gt;= Claim_for_Reimbursement_CAT!$D$25, $DZ364 &lt;= Claim_for_Reimbursement_CAT!$F$25), Claim_for_Reimbursement_CAT!$H$25,
IF(AND($DZ364 &gt;= Claim_for_Reimbursement_CAT!$D$26, $DZ364 &lt;= Claim_for_Reimbursement_CAT!$F$26), Claim_for_Reimbursement_CAT!$H$26,
IF(AND($DZ364 &gt;= Claim_for_Reimbursement_CAT!$D$27, $DZ364 &lt;= Claim_for_Reimbursement_CAT!$F$27), Claim_for_Reimbursement_CAT!$H$27,
IF(AND($DZ364 &gt;= Claim_for_Reimbursement_CAT!$D$28, $DZ364 &lt;= Claim_for_Reimbursement_CAT!$F$28), Claim_for_Reimbursement_CAT!$H$28,
IF(AND($DZ364 &gt;= Claim_for_Reimbursement_CAT!$D$29, $DZ364 &lt;= Claim_for_Reimbursement_CAT!$F$29), Claim_for_Reimbursement_CAT!$H$29,
IF(AND($DZ364 &gt;= Claim_for_Reimbursement_CAT!$D$30, $DZ364 &lt;= Claim_for_Reimbursement_CAT!$F$30), Claim_for_Reimbursement_CAT!$H$30,
IF(AND($DZ364 &gt;= Claim_for_Reimbursement_CAT!$D$31, $DZ364 &lt;= Claim_for_Reimbursement_CAT!$F$31), Claim_for_Reimbursement_CAT!$H$31,
IF(AND($DZ364 &gt;= Claim_for_Reimbursement_CAT!$D$32, $DZ364 &lt;= Claim_for_Reimbursement_CAT!$F$32), Claim_for_Reimbursement_CAT!$H$32,
IF(AND($DZ364 &gt;= Claim_for_Reimbursement_CAT!$D$33, $DZ364 &lt;= Claim_for_Reimbursement_CAT!$F$33), Claim_for_Reimbursement_CAT!$H$33,
IF(AND($DZ364 &gt;= Claim_for_Reimbursement_CAT!$D$34, $DZ364 &lt;= Claim_for_Reimbursement_CAT!$F$34), Claim_for_Reimbursement_CAT!$H$34, Claim_for_Reimbursement_CAT!$H$35))))))))))))</f>
        <v/>
      </c>
      <c r="EG364" s="373"/>
      <c r="EH364" s="373"/>
      <c r="EI364" s="373"/>
      <c r="EJ364" s="373"/>
      <c r="EK364" s="373"/>
      <c r="EL364" s="368"/>
      <c r="EM364" s="373"/>
      <c r="EN364" s="373"/>
      <c r="ES364" s="376" t="str">
        <f t="shared" si="160"/>
        <v/>
      </c>
      <c r="ET364" s="377" t="str">
        <f t="shared" si="168"/>
        <v xml:space="preserve">    </v>
      </c>
      <c r="EU364" s="377" t="str">
        <f t="shared" si="169"/>
        <v/>
      </c>
      <c r="EV364" s="377" t="str">
        <f t="shared" si="170"/>
        <v xml:space="preserve">359   </v>
      </c>
      <c r="EW364" s="378" t="str">
        <f>IF($H364 = "", "",
IF(OR($H364 = Lists_and_controls!$AO$9, $H364 = Lists_and_controls!$AO$11, $H364 = Lists_and_controls!$AO$14, $H364 = Lists_and_controls!$AO$16), MAX(Day_30),
IF(OR($H364 = Lists_and_controls!$AO$6, $H364 = Lists_and_controls!$AO$8, $H364 = Lists_and_controls!$AO$10, $H364 = Lists_and_controls!$AO$12, $H364 = Lists_and_controls!$AO$13, $H364 = Lists_and_controls!$AO$15, $H364 = Lists_and_controls!$AO$17), MAX(Day_31),
IF($H364 = Lists_and_controls!$AO$7, IF(INDEX(Leap_Year_YN, MATCH($G364, Year_2, 0)) = 1, MAX(Day_Feb_LY), MAX(Day_Feb) )))))</f>
        <v/>
      </c>
      <c r="EX364" s="377" t="str">
        <f t="shared" si="171"/>
        <v xml:space="preserve">  </v>
      </c>
      <c r="EY364" s="378"/>
    </row>
    <row r="365" spans="1:155" s="321" customFormat="1" ht="14" hidden="1" x14ac:dyDescent="0.3">
      <c r="A365" s="367">
        <v>360</v>
      </c>
      <c r="B365" s="368"/>
      <c r="C365" s="368"/>
      <c r="D365" s="368"/>
      <c r="E365" s="368"/>
      <c r="F365" s="368"/>
      <c r="G365" s="368"/>
      <c r="H365" s="368"/>
      <c r="I365" s="368"/>
      <c r="J365" s="369" t="str">
        <f t="shared" si="148"/>
        <v/>
      </c>
      <c r="K365" s="370" t="str">
        <f t="shared" si="149"/>
        <v/>
      </c>
      <c r="L365" s="368"/>
      <c r="M365" s="368"/>
      <c r="N365" s="368"/>
      <c r="O365" s="368"/>
      <c r="P365" s="368"/>
      <c r="Q365" s="368"/>
      <c r="R365" s="368"/>
      <c r="S365" s="371" t="str">
        <f t="shared" si="161"/>
        <v/>
      </c>
      <c r="T365" s="368"/>
      <c r="U365" s="368"/>
      <c r="V365" s="372"/>
      <c r="W365" s="372"/>
      <c r="X365" s="368"/>
      <c r="Y365" s="372"/>
      <c r="Z365" s="368"/>
      <c r="AA365" s="368"/>
      <c r="AB365" s="368"/>
      <c r="AC365" s="368"/>
      <c r="AD365" s="368"/>
      <c r="AE365" s="368"/>
      <c r="AF365" s="368"/>
      <c r="AG365" s="368"/>
      <c r="AH365" s="368"/>
      <c r="AI365" s="368"/>
      <c r="AJ365" s="368"/>
      <c r="AK365" s="373"/>
      <c r="AL365" s="368"/>
      <c r="AM365" s="373"/>
      <c r="AN365" s="373"/>
      <c r="AO365" s="373"/>
      <c r="AP365" s="373"/>
      <c r="AQ365" s="373"/>
      <c r="AR365" s="373"/>
      <c r="AS365" s="373"/>
      <c r="AT365" s="373"/>
      <c r="AU365" s="373"/>
      <c r="AV365" s="373"/>
      <c r="AW365" s="373"/>
      <c r="AX365" s="373"/>
      <c r="AY365" s="373"/>
      <c r="AZ365" s="373"/>
      <c r="BA365" s="373"/>
      <c r="BB365" s="373"/>
      <c r="BC365" s="374">
        <f t="shared" si="162"/>
        <v>0</v>
      </c>
      <c r="BD365" s="373"/>
      <c r="BE365" s="373"/>
      <c r="BF365" s="373"/>
      <c r="BG365" s="373"/>
      <c r="BH365" s="373"/>
      <c r="BI365" s="373"/>
      <c r="BJ365" s="373"/>
      <c r="BK365" s="373"/>
      <c r="BL365" s="373"/>
      <c r="BM365" s="373"/>
      <c r="BN365" s="373"/>
      <c r="BO365" s="373"/>
      <c r="BP365" s="373"/>
      <c r="BQ365" s="373"/>
      <c r="BR365" s="373"/>
      <c r="BS365" s="374">
        <f t="shared" si="150"/>
        <v>0</v>
      </c>
      <c r="BT365" s="374">
        <f t="shared" si="175"/>
        <v>0</v>
      </c>
      <c r="BU365" s="374">
        <f t="shared" si="175"/>
        <v>0</v>
      </c>
      <c r="BV365" s="374">
        <f t="shared" si="175"/>
        <v>0</v>
      </c>
      <c r="BW365" s="374">
        <f t="shared" si="175"/>
        <v>0</v>
      </c>
      <c r="BX365" s="374">
        <f t="shared" si="175"/>
        <v>0</v>
      </c>
      <c r="BY365" s="374">
        <f t="shared" si="175"/>
        <v>0</v>
      </c>
      <c r="BZ365" s="374">
        <f t="shared" si="174"/>
        <v>0</v>
      </c>
      <c r="CA365" s="374">
        <f t="shared" si="173"/>
        <v>0</v>
      </c>
      <c r="CB365" s="374">
        <f t="shared" si="173"/>
        <v>0</v>
      </c>
      <c r="CC365" s="374">
        <f t="shared" si="173"/>
        <v>0</v>
      </c>
      <c r="CD365" s="374">
        <f t="shared" si="173"/>
        <v>0</v>
      </c>
      <c r="CE365" s="374">
        <f t="shared" si="173"/>
        <v>0</v>
      </c>
      <c r="CF365" s="374">
        <f t="shared" si="173"/>
        <v>0</v>
      </c>
      <c r="CG365" s="374">
        <f t="shared" si="173"/>
        <v>0</v>
      </c>
      <c r="CH365" s="374">
        <f t="shared" si="173"/>
        <v>0</v>
      </c>
      <c r="CI365" s="374">
        <f t="shared" si="173"/>
        <v>0</v>
      </c>
      <c r="CJ365" s="368"/>
      <c r="CK365" s="368"/>
      <c r="CL365" s="373"/>
      <c r="CM365" s="375"/>
      <c r="CN365" s="371" t="s">
        <v>176</v>
      </c>
      <c r="CO365" s="373"/>
      <c r="CP365" s="373"/>
      <c r="CQ365" s="374">
        <f t="shared" si="151"/>
        <v>0</v>
      </c>
      <c r="CR365" s="373"/>
      <c r="CS365" s="373"/>
      <c r="CT365" s="374">
        <f t="shared" si="152"/>
        <v>0</v>
      </c>
      <c r="CU365" s="375"/>
      <c r="CV365" s="368"/>
      <c r="CW365" s="368"/>
      <c r="CX365" s="368"/>
      <c r="CY365" s="368"/>
      <c r="CZ365" s="368"/>
      <c r="DA365" s="368"/>
      <c r="DB365" s="368"/>
      <c r="DC365" s="368"/>
      <c r="DD365" s="368"/>
      <c r="DE365" s="368"/>
      <c r="DF365" s="368"/>
      <c r="DG365" s="375"/>
      <c r="DH365" s="371" t="s">
        <v>176</v>
      </c>
      <c r="DI365" s="373"/>
      <c r="DJ365" s="373"/>
      <c r="DK365" s="374">
        <f t="shared" si="172"/>
        <v>0</v>
      </c>
      <c r="DL365" s="373"/>
      <c r="DM365" s="373"/>
      <c r="DN365" s="374">
        <f t="shared" si="153"/>
        <v>0</v>
      </c>
      <c r="DO365" s="368"/>
      <c r="DP365" s="371" t="str">
        <f t="shared" si="163"/>
        <v/>
      </c>
      <c r="DQ365" s="374">
        <f t="shared" si="164"/>
        <v>0</v>
      </c>
      <c r="DR365" s="374">
        <f t="shared" si="154"/>
        <v>0</v>
      </c>
      <c r="DS365" s="374">
        <f t="shared" si="155"/>
        <v>0</v>
      </c>
      <c r="DT365" s="374">
        <f t="shared" si="165"/>
        <v>0</v>
      </c>
      <c r="DU365" s="374">
        <f t="shared" si="166"/>
        <v>0</v>
      </c>
      <c r="DV365" s="374">
        <f>Deduct_dependent * COUNTIFS(Part_8!$A:$A, $EV365)</f>
        <v>0</v>
      </c>
      <c r="DW365" s="374">
        <f t="shared" si="156"/>
        <v>0</v>
      </c>
      <c r="DX365" s="374">
        <f t="shared" si="157"/>
        <v>0</v>
      </c>
      <c r="DY365" s="374">
        <f t="shared" si="158"/>
        <v>0</v>
      </c>
      <c r="DZ365" s="374">
        <f t="shared" si="159"/>
        <v>0</v>
      </c>
      <c r="EA365" s="373"/>
      <c r="EB365" s="373"/>
      <c r="EC365" s="373"/>
      <c r="ED365" s="374" t="str">
        <f t="shared" si="167"/>
        <v/>
      </c>
      <c r="EE365" s="374"/>
      <c r="EF365" s="374" t="str">
        <f>IF(AND($AN365 = "", $AO365 = "", $AP365 = "", $AQ365 = "", $AR365 = "", $AS365 = "", $AT365 = "", $AU365 = "", $AV365 = "", $AW365 = "", $AX365 = "", $AY365 = "", $AZ365 = "", $BA365 = "", $BB365 = "",
$BD365= "", $BE365 = "", $BF365 = "", $BG365 = "", $BH365 = "", $BI365 = "", $BJ365 = "", $BK365 = "", $BL365 = "", $BM365 = "", $BN365 = "", $BO365 = "", $BP365 = "", $BQ365 = "", $BR365 = ""), "",
IF($DZ365 &lt;= Claim_for_Reimbursement_CAT!$F$24, Claim_for_Reimbursement_CAT!$H$24,
IF(AND($DZ365 &gt;= Claim_for_Reimbursement_CAT!$D$25, $DZ365 &lt;= Claim_for_Reimbursement_CAT!$F$25), Claim_for_Reimbursement_CAT!$H$25,
IF(AND($DZ365 &gt;= Claim_for_Reimbursement_CAT!$D$26, $DZ365 &lt;= Claim_for_Reimbursement_CAT!$F$26), Claim_for_Reimbursement_CAT!$H$26,
IF(AND($DZ365 &gt;= Claim_for_Reimbursement_CAT!$D$27, $DZ365 &lt;= Claim_for_Reimbursement_CAT!$F$27), Claim_for_Reimbursement_CAT!$H$27,
IF(AND($DZ365 &gt;= Claim_for_Reimbursement_CAT!$D$28, $DZ365 &lt;= Claim_for_Reimbursement_CAT!$F$28), Claim_for_Reimbursement_CAT!$H$28,
IF(AND($DZ365 &gt;= Claim_for_Reimbursement_CAT!$D$29, $DZ365 &lt;= Claim_for_Reimbursement_CAT!$F$29), Claim_for_Reimbursement_CAT!$H$29,
IF(AND($DZ365 &gt;= Claim_for_Reimbursement_CAT!$D$30, $DZ365 &lt;= Claim_for_Reimbursement_CAT!$F$30), Claim_for_Reimbursement_CAT!$H$30,
IF(AND($DZ365 &gt;= Claim_for_Reimbursement_CAT!$D$31, $DZ365 &lt;= Claim_for_Reimbursement_CAT!$F$31), Claim_for_Reimbursement_CAT!$H$31,
IF(AND($DZ365 &gt;= Claim_for_Reimbursement_CAT!$D$32, $DZ365 &lt;= Claim_for_Reimbursement_CAT!$F$32), Claim_for_Reimbursement_CAT!$H$32,
IF(AND($DZ365 &gt;= Claim_for_Reimbursement_CAT!$D$33, $DZ365 &lt;= Claim_for_Reimbursement_CAT!$F$33), Claim_for_Reimbursement_CAT!$H$33,
IF(AND($DZ365 &gt;= Claim_for_Reimbursement_CAT!$D$34, $DZ365 &lt;= Claim_for_Reimbursement_CAT!$F$34), Claim_for_Reimbursement_CAT!$H$34, Claim_for_Reimbursement_CAT!$H$35))))))))))))</f>
        <v/>
      </c>
      <c r="EG365" s="373"/>
      <c r="EH365" s="373"/>
      <c r="EI365" s="373"/>
      <c r="EJ365" s="373"/>
      <c r="EK365" s="373"/>
      <c r="EL365" s="368"/>
      <c r="EM365" s="373"/>
      <c r="EN365" s="373"/>
      <c r="ES365" s="376" t="str">
        <f t="shared" si="160"/>
        <v/>
      </c>
      <c r="ET365" s="377" t="str">
        <f t="shared" si="168"/>
        <v xml:space="preserve">    </v>
      </c>
      <c r="EU365" s="377" t="str">
        <f t="shared" si="169"/>
        <v/>
      </c>
      <c r="EV365" s="377" t="str">
        <f t="shared" si="170"/>
        <v xml:space="preserve">360   </v>
      </c>
      <c r="EW365" s="378" t="str">
        <f>IF($H365 = "", "",
IF(OR($H365 = Lists_and_controls!$AO$9, $H365 = Lists_and_controls!$AO$11, $H365 = Lists_and_controls!$AO$14, $H365 = Lists_and_controls!$AO$16), MAX(Day_30),
IF(OR($H365 = Lists_and_controls!$AO$6, $H365 = Lists_and_controls!$AO$8, $H365 = Lists_and_controls!$AO$10, $H365 = Lists_and_controls!$AO$12, $H365 = Lists_and_controls!$AO$13, $H365 = Lists_and_controls!$AO$15, $H365 = Lists_and_controls!$AO$17), MAX(Day_31),
IF($H365 = Lists_and_controls!$AO$7, IF(INDEX(Leap_Year_YN, MATCH($G365, Year_2, 0)) = 1, MAX(Day_Feb_LY), MAX(Day_Feb) )))))</f>
        <v/>
      </c>
      <c r="EX365" s="377" t="str">
        <f t="shared" si="171"/>
        <v xml:space="preserve">  </v>
      </c>
      <c r="EY365" s="378"/>
    </row>
    <row r="366" spans="1:155" s="321" customFormat="1" ht="14" hidden="1" x14ac:dyDescent="0.3">
      <c r="A366" s="367">
        <v>361</v>
      </c>
      <c r="B366" s="368"/>
      <c r="C366" s="368"/>
      <c r="D366" s="368"/>
      <c r="E366" s="368"/>
      <c r="F366" s="368"/>
      <c r="G366" s="368"/>
      <c r="H366" s="368"/>
      <c r="I366" s="368"/>
      <c r="J366" s="369" t="str">
        <f t="shared" si="148"/>
        <v/>
      </c>
      <c r="K366" s="370" t="str">
        <f t="shared" si="149"/>
        <v/>
      </c>
      <c r="L366" s="368"/>
      <c r="M366" s="368"/>
      <c r="N366" s="368"/>
      <c r="O366" s="368"/>
      <c r="P366" s="368"/>
      <c r="Q366" s="368"/>
      <c r="R366" s="368"/>
      <c r="S366" s="371" t="str">
        <f t="shared" si="161"/>
        <v/>
      </c>
      <c r="T366" s="368"/>
      <c r="U366" s="368"/>
      <c r="V366" s="372"/>
      <c r="W366" s="372"/>
      <c r="X366" s="368"/>
      <c r="Y366" s="372"/>
      <c r="Z366" s="368"/>
      <c r="AA366" s="368"/>
      <c r="AB366" s="368"/>
      <c r="AC366" s="368"/>
      <c r="AD366" s="368"/>
      <c r="AE366" s="368"/>
      <c r="AF366" s="368"/>
      <c r="AG366" s="368"/>
      <c r="AH366" s="368"/>
      <c r="AI366" s="368"/>
      <c r="AJ366" s="368"/>
      <c r="AK366" s="373"/>
      <c r="AL366" s="368"/>
      <c r="AM366" s="373"/>
      <c r="AN366" s="373"/>
      <c r="AO366" s="373"/>
      <c r="AP366" s="373"/>
      <c r="AQ366" s="373"/>
      <c r="AR366" s="373"/>
      <c r="AS366" s="373"/>
      <c r="AT366" s="373"/>
      <c r="AU366" s="373"/>
      <c r="AV366" s="373"/>
      <c r="AW366" s="373"/>
      <c r="AX366" s="373"/>
      <c r="AY366" s="373"/>
      <c r="AZ366" s="373"/>
      <c r="BA366" s="373"/>
      <c r="BB366" s="373"/>
      <c r="BC366" s="374">
        <f t="shared" si="162"/>
        <v>0</v>
      </c>
      <c r="BD366" s="373"/>
      <c r="BE366" s="373"/>
      <c r="BF366" s="373"/>
      <c r="BG366" s="373"/>
      <c r="BH366" s="373"/>
      <c r="BI366" s="373"/>
      <c r="BJ366" s="373"/>
      <c r="BK366" s="373"/>
      <c r="BL366" s="373"/>
      <c r="BM366" s="373"/>
      <c r="BN366" s="373"/>
      <c r="BO366" s="373"/>
      <c r="BP366" s="373"/>
      <c r="BQ366" s="373"/>
      <c r="BR366" s="373"/>
      <c r="BS366" s="374">
        <f t="shared" si="150"/>
        <v>0</v>
      </c>
      <c r="BT366" s="374">
        <f t="shared" si="175"/>
        <v>0</v>
      </c>
      <c r="BU366" s="374">
        <f t="shared" si="175"/>
        <v>0</v>
      </c>
      <c r="BV366" s="374">
        <f t="shared" si="175"/>
        <v>0</v>
      </c>
      <c r="BW366" s="374">
        <f t="shared" si="175"/>
        <v>0</v>
      </c>
      <c r="BX366" s="374">
        <f t="shared" si="175"/>
        <v>0</v>
      </c>
      <c r="BY366" s="374">
        <f t="shared" si="175"/>
        <v>0</v>
      </c>
      <c r="BZ366" s="374">
        <f t="shared" si="174"/>
        <v>0</v>
      </c>
      <c r="CA366" s="374">
        <f t="shared" si="173"/>
        <v>0</v>
      </c>
      <c r="CB366" s="374">
        <f t="shared" si="173"/>
        <v>0</v>
      </c>
      <c r="CC366" s="374">
        <f t="shared" si="173"/>
        <v>0</v>
      </c>
      <c r="CD366" s="374">
        <f t="shared" si="173"/>
        <v>0</v>
      </c>
      <c r="CE366" s="374">
        <f t="shared" si="173"/>
        <v>0</v>
      </c>
      <c r="CF366" s="374">
        <f t="shared" si="173"/>
        <v>0</v>
      </c>
      <c r="CG366" s="374">
        <f t="shared" si="173"/>
        <v>0</v>
      </c>
      <c r="CH366" s="374">
        <f t="shared" si="173"/>
        <v>0</v>
      </c>
      <c r="CI366" s="374">
        <f t="shared" si="173"/>
        <v>0</v>
      </c>
      <c r="CJ366" s="368"/>
      <c r="CK366" s="368"/>
      <c r="CL366" s="373"/>
      <c r="CM366" s="375"/>
      <c r="CN366" s="371" t="s">
        <v>176</v>
      </c>
      <c r="CO366" s="373"/>
      <c r="CP366" s="373"/>
      <c r="CQ366" s="374">
        <f t="shared" si="151"/>
        <v>0</v>
      </c>
      <c r="CR366" s="373"/>
      <c r="CS366" s="373"/>
      <c r="CT366" s="374">
        <f t="shared" si="152"/>
        <v>0</v>
      </c>
      <c r="CU366" s="375"/>
      <c r="CV366" s="368"/>
      <c r="CW366" s="368"/>
      <c r="CX366" s="368"/>
      <c r="CY366" s="368"/>
      <c r="CZ366" s="368"/>
      <c r="DA366" s="368"/>
      <c r="DB366" s="368"/>
      <c r="DC366" s="368"/>
      <c r="DD366" s="368"/>
      <c r="DE366" s="368"/>
      <c r="DF366" s="368"/>
      <c r="DG366" s="375"/>
      <c r="DH366" s="371" t="s">
        <v>176</v>
      </c>
      <c r="DI366" s="373"/>
      <c r="DJ366" s="373"/>
      <c r="DK366" s="374">
        <f t="shared" si="172"/>
        <v>0</v>
      </c>
      <c r="DL366" s="373"/>
      <c r="DM366" s="373"/>
      <c r="DN366" s="374">
        <f t="shared" si="153"/>
        <v>0</v>
      </c>
      <c r="DO366" s="368"/>
      <c r="DP366" s="371" t="str">
        <f t="shared" si="163"/>
        <v/>
      </c>
      <c r="DQ366" s="374">
        <f t="shared" si="164"/>
        <v>0</v>
      </c>
      <c r="DR366" s="374">
        <f t="shared" si="154"/>
        <v>0</v>
      </c>
      <c r="DS366" s="374">
        <f t="shared" si="155"/>
        <v>0</v>
      </c>
      <c r="DT366" s="374">
        <f t="shared" si="165"/>
        <v>0</v>
      </c>
      <c r="DU366" s="374">
        <f t="shared" si="166"/>
        <v>0</v>
      </c>
      <c r="DV366" s="374">
        <f>Deduct_dependent * COUNTIFS(Part_8!$A:$A, $EV366)</f>
        <v>0</v>
      </c>
      <c r="DW366" s="374">
        <f t="shared" si="156"/>
        <v>0</v>
      </c>
      <c r="DX366" s="374">
        <f t="shared" si="157"/>
        <v>0</v>
      </c>
      <c r="DY366" s="374">
        <f t="shared" si="158"/>
        <v>0</v>
      </c>
      <c r="DZ366" s="374">
        <f t="shared" si="159"/>
        <v>0</v>
      </c>
      <c r="EA366" s="373"/>
      <c r="EB366" s="373"/>
      <c r="EC366" s="373"/>
      <c r="ED366" s="374" t="str">
        <f t="shared" si="167"/>
        <v/>
      </c>
      <c r="EE366" s="374"/>
      <c r="EF366" s="374" t="str">
        <f>IF(AND($AN366 = "", $AO366 = "", $AP366 = "", $AQ366 = "", $AR366 = "", $AS366 = "", $AT366 = "", $AU366 = "", $AV366 = "", $AW366 = "", $AX366 = "", $AY366 = "", $AZ366 = "", $BA366 = "", $BB366 = "",
$BD366= "", $BE366 = "", $BF366 = "", $BG366 = "", $BH366 = "", $BI366 = "", $BJ366 = "", $BK366 = "", $BL366 = "", $BM366 = "", $BN366 = "", $BO366 = "", $BP366 = "", $BQ366 = "", $BR366 = ""), "",
IF($DZ366 &lt;= Claim_for_Reimbursement_CAT!$F$24, Claim_for_Reimbursement_CAT!$H$24,
IF(AND($DZ366 &gt;= Claim_for_Reimbursement_CAT!$D$25, $DZ366 &lt;= Claim_for_Reimbursement_CAT!$F$25), Claim_for_Reimbursement_CAT!$H$25,
IF(AND($DZ366 &gt;= Claim_for_Reimbursement_CAT!$D$26, $DZ366 &lt;= Claim_for_Reimbursement_CAT!$F$26), Claim_for_Reimbursement_CAT!$H$26,
IF(AND($DZ366 &gt;= Claim_for_Reimbursement_CAT!$D$27, $DZ366 &lt;= Claim_for_Reimbursement_CAT!$F$27), Claim_for_Reimbursement_CAT!$H$27,
IF(AND($DZ366 &gt;= Claim_for_Reimbursement_CAT!$D$28, $DZ366 &lt;= Claim_for_Reimbursement_CAT!$F$28), Claim_for_Reimbursement_CAT!$H$28,
IF(AND($DZ366 &gt;= Claim_for_Reimbursement_CAT!$D$29, $DZ366 &lt;= Claim_for_Reimbursement_CAT!$F$29), Claim_for_Reimbursement_CAT!$H$29,
IF(AND($DZ366 &gt;= Claim_for_Reimbursement_CAT!$D$30, $DZ366 &lt;= Claim_for_Reimbursement_CAT!$F$30), Claim_for_Reimbursement_CAT!$H$30,
IF(AND($DZ366 &gt;= Claim_for_Reimbursement_CAT!$D$31, $DZ366 &lt;= Claim_for_Reimbursement_CAT!$F$31), Claim_for_Reimbursement_CAT!$H$31,
IF(AND($DZ366 &gt;= Claim_for_Reimbursement_CAT!$D$32, $DZ366 &lt;= Claim_for_Reimbursement_CAT!$F$32), Claim_for_Reimbursement_CAT!$H$32,
IF(AND($DZ366 &gt;= Claim_for_Reimbursement_CAT!$D$33, $DZ366 &lt;= Claim_for_Reimbursement_CAT!$F$33), Claim_for_Reimbursement_CAT!$H$33,
IF(AND($DZ366 &gt;= Claim_for_Reimbursement_CAT!$D$34, $DZ366 &lt;= Claim_for_Reimbursement_CAT!$F$34), Claim_for_Reimbursement_CAT!$H$34, Claim_for_Reimbursement_CAT!$H$35))))))))))))</f>
        <v/>
      </c>
      <c r="EG366" s="373"/>
      <c r="EH366" s="373"/>
      <c r="EI366" s="373"/>
      <c r="EJ366" s="373"/>
      <c r="EK366" s="373"/>
      <c r="EL366" s="368"/>
      <c r="EM366" s="373"/>
      <c r="EN366" s="373"/>
      <c r="ES366" s="376" t="str">
        <f t="shared" si="160"/>
        <v/>
      </c>
      <c r="ET366" s="377" t="str">
        <f t="shared" si="168"/>
        <v xml:space="preserve">    </v>
      </c>
      <c r="EU366" s="377" t="str">
        <f t="shared" si="169"/>
        <v/>
      </c>
      <c r="EV366" s="377" t="str">
        <f t="shared" si="170"/>
        <v xml:space="preserve">361   </v>
      </c>
      <c r="EW366" s="378" t="str">
        <f>IF($H366 = "", "",
IF(OR($H366 = Lists_and_controls!$AO$9, $H366 = Lists_and_controls!$AO$11, $H366 = Lists_and_controls!$AO$14, $H366 = Lists_and_controls!$AO$16), MAX(Day_30),
IF(OR($H366 = Lists_and_controls!$AO$6, $H366 = Lists_and_controls!$AO$8, $H366 = Lists_and_controls!$AO$10, $H366 = Lists_and_controls!$AO$12, $H366 = Lists_and_controls!$AO$13, $H366 = Lists_and_controls!$AO$15, $H366 = Lists_and_controls!$AO$17), MAX(Day_31),
IF($H366 = Lists_and_controls!$AO$7, IF(INDEX(Leap_Year_YN, MATCH($G366, Year_2, 0)) = 1, MAX(Day_Feb_LY), MAX(Day_Feb) )))))</f>
        <v/>
      </c>
      <c r="EX366" s="377" t="str">
        <f t="shared" si="171"/>
        <v xml:space="preserve">  </v>
      </c>
      <c r="EY366" s="378"/>
    </row>
    <row r="367" spans="1:155" s="321" customFormat="1" ht="14" hidden="1" x14ac:dyDescent="0.3">
      <c r="A367" s="367">
        <v>362</v>
      </c>
      <c r="B367" s="368"/>
      <c r="C367" s="368"/>
      <c r="D367" s="368"/>
      <c r="E367" s="368"/>
      <c r="F367" s="368"/>
      <c r="G367" s="368"/>
      <c r="H367" s="368"/>
      <c r="I367" s="368"/>
      <c r="J367" s="369" t="str">
        <f t="shared" si="148"/>
        <v/>
      </c>
      <c r="K367" s="370" t="str">
        <f t="shared" si="149"/>
        <v/>
      </c>
      <c r="L367" s="368"/>
      <c r="M367" s="368"/>
      <c r="N367" s="368"/>
      <c r="O367" s="368"/>
      <c r="P367" s="368"/>
      <c r="Q367" s="368"/>
      <c r="R367" s="368"/>
      <c r="S367" s="371" t="str">
        <f t="shared" si="161"/>
        <v/>
      </c>
      <c r="T367" s="368"/>
      <c r="U367" s="368"/>
      <c r="V367" s="372"/>
      <c r="W367" s="372"/>
      <c r="X367" s="368"/>
      <c r="Y367" s="372"/>
      <c r="Z367" s="368"/>
      <c r="AA367" s="368"/>
      <c r="AB367" s="368"/>
      <c r="AC367" s="368"/>
      <c r="AD367" s="368"/>
      <c r="AE367" s="368"/>
      <c r="AF367" s="368"/>
      <c r="AG367" s="368"/>
      <c r="AH367" s="368"/>
      <c r="AI367" s="368"/>
      <c r="AJ367" s="368"/>
      <c r="AK367" s="373"/>
      <c r="AL367" s="368"/>
      <c r="AM367" s="373"/>
      <c r="AN367" s="373"/>
      <c r="AO367" s="373"/>
      <c r="AP367" s="373"/>
      <c r="AQ367" s="373"/>
      <c r="AR367" s="373"/>
      <c r="AS367" s="373"/>
      <c r="AT367" s="373"/>
      <c r="AU367" s="373"/>
      <c r="AV367" s="373"/>
      <c r="AW367" s="373"/>
      <c r="AX367" s="373"/>
      <c r="AY367" s="373"/>
      <c r="AZ367" s="373"/>
      <c r="BA367" s="373"/>
      <c r="BB367" s="373"/>
      <c r="BC367" s="374">
        <f t="shared" si="162"/>
        <v>0</v>
      </c>
      <c r="BD367" s="373"/>
      <c r="BE367" s="373"/>
      <c r="BF367" s="373"/>
      <c r="BG367" s="373"/>
      <c r="BH367" s="373"/>
      <c r="BI367" s="373"/>
      <c r="BJ367" s="373"/>
      <c r="BK367" s="373"/>
      <c r="BL367" s="373"/>
      <c r="BM367" s="373"/>
      <c r="BN367" s="373"/>
      <c r="BO367" s="373"/>
      <c r="BP367" s="373"/>
      <c r="BQ367" s="373"/>
      <c r="BR367" s="373"/>
      <c r="BS367" s="374">
        <f t="shared" si="150"/>
        <v>0</v>
      </c>
      <c r="BT367" s="374">
        <f t="shared" si="175"/>
        <v>0</v>
      </c>
      <c r="BU367" s="374">
        <f t="shared" si="175"/>
        <v>0</v>
      </c>
      <c r="BV367" s="374">
        <f t="shared" si="175"/>
        <v>0</v>
      </c>
      <c r="BW367" s="374">
        <f t="shared" si="175"/>
        <v>0</v>
      </c>
      <c r="BX367" s="374">
        <f t="shared" si="175"/>
        <v>0</v>
      </c>
      <c r="BY367" s="374">
        <f t="shared" si="175"/>
        <v>0</v>
      </c>
      <c r="BZ367" s="374">
        <f t="shared" si="174"/>
        <v>0</v>
      </c>
      <c r="CA367" s="374">
        <f t="shared" si="173"/>
        <v>0</v>
      </c>
      <c r="CB367" s="374">
        <f t="shared" si="173"/>
        <v>0</v>
      </c>
      <c r="CC367" s="374">
        <f t="shared" si="173"/>
        <v>0</v>
      </c>
      <c r="CD367" s="374">
        <f t="shared" si="173"/>
        <v>0</v>
      </c>
      <c r="CE367" s="374">
        <f t="shared" si="173"/>
        <v>0</v>
      </c>
      <c r="CF367" s="374">
        <f t="shared" si="173"/>
        <v>0</v>
      </c>
      <c r="CG367" s="374">
        <f t="shared" si="173"/>
        <v>0</v>
      </c>
      <c r="CH367" s="374">
        <f t="shared" si="173"/>
        <v>0</v>
      </c>
      <c r="CI367" s="374">
        <f t="shared" si="173"/>
        <v>0</v>
      </c>
      <c r="CJ367" s="368"/>
      <c r="CK367" s="368"/>
      <c r="CL367" s="373"/>
      <c r="CM367" s="375"/>
      <c r="CN367" s="371" t="s">
        <v>176</v>
      </c>
      <c r="CO367" s="373"/>
      <c r="CP367" s="373"/>
      <c r="CQ367" s="374">
        <f t="shared" si="151"/>
        <v>0</v>
      </c>
      <c r="CR367" s="373"/>
      <c r="CS367" s="373"/>
      <c r="CT367" s="374">
        <f t="shared" si="152"/>
        <v>0</v>
      </c>
      <c r="CU367" s="375"/>
      <c r="CV367" s="368"/>
      <c r="CW367" s="368"/>
      <c r="CX367" s="368"/>
      <c r="CY367" s="368"/>
      <c r="CZ367" s="368"/>
      <c r="DA367" s="368"/>
      <c r="DB367" s="368"/>
      <c r="DC367" s="368"/>
      <c r="DD367" s="368"/>
      <c r="DE367" s="368"/>
      <c r="DF367" s="368"/>
      <c r="DG367" s="375"/>
      <c r="DH367" s="371" t="s">
        <v>176</v>
      </c>
      <c r="DI367" s="373"/>
      <c r="DJ367" s="373"/>
      <c r="DK367" s="374">
        <f t="shared" si="172"/>
        <v>0</v>
      </c>
      <c r="DL367" s="373"/>
      <c r="DM367" s="373"/>
      <c r="DN367" s="374">
        <f t="shared" si="153"/>
        <v>0</v>
      </c>
      <c r="DO367" s="368"/>
      <c r="DP367" s="371" t="str">
        <f t="shared" si="163"/>
        <v/>
      </c>
      <c r="DQ367" s="374">
        <f t="shared" si="164"/>
        <v>0</v>
      </c>
      <c r="DR367" s="374">
        <f t="shared" si="154"/>
        <v>0</v>
      </c>
      <c r="DS367" s="374">
        <f t="shared" si="155"/>
        <v>0</v>
      </c>
      <c r="DT367" s="374">
        <f t="shared" si="165"/>
        <v>0</v>
      </c>
      <c r="DU367" s="374">
        <f t="shared" si="166"/>
        <v>0</v>
      </c>
      <c r="DV367" s="374">
        <f>Deduct_dependent * COUNTIFS(Part_8!$A:$A, $EV367)</f>
        <v>0</v>
      </c>
      <c r="DW367" s="374">
        <f t="shared" si="156"/>
        <v>0</v>
      </c>
      <c r="DX367" s="374">
        <f t="shared" si="157"/>
        <v>0</v>
      </c>
      <c r="DY367" s="374">
        <f t="shared" si="158"/>
        <v>0</v>
      </c>
      <c r="DZ367" s="374">
        <f t="shared" si="159"/>
        <v>0</v>
      </c>
      <c r="EA367" s="373"/>
      <c r="EB367" s="373"/>
      <c r="EC367" s="373"/>
      <c r="ED367" s="374" t="str">
        <f t="shared" si="167"/>
        <v/>
      </c>
      <c r="EE367" s="374"/>
      <c r="EF367" s="374" t="str">
        <f>IF(AND($AN367 = "", $AO367 = "", $AP367 = "", $AQ367 = "", $AR367 = "", $AS367 = "", $AT367 = "", $AU367 = "", $AV367 = "", $AW367 = "", $AX367 = "", $AY367 = "", $AZ367 = "", $BA367 = "", $BB367 = "",
$BD367= "", $BE367 = "", $BF367 = "", $BG367 = "", $BH367 = "", $BI367 = "", $BJ367 = "", $BK367 = "", $BL367 = "", $BM367 = "", $BN367 = "", $BO367 = "", $BP367 = "", $BQ367 = "", $BR367 = ""), "",
IF($DZ367 &lt;= Claim_for_Reimbursement_CAT!$F$24, Claim_for_Reimbursement_CAT!$H$24,
IF(AND($DZ367 &gt;= Claim_for_Reimbursement_CAT!$D$25, $DZ367 &lt;= Claim_for_Reimbursement_CAT!$F$25), Claim_for_Reimbursement_CAT!$H$25,
IF(AND($DZ367 &gt;= Claim_for_Reimbursement_CAT!$D$26, $DZ367 &lt;= Claim_for_Reimbursement_CAT!$F$26), Claim_for_Reimbursement_CAT!$H$26,
IF(AND($DZ367 &gt;= Claim_for_Reimbursement_CAT!$D$27, $DZ367 &lt;= Claim_for_Reimbursement_CAT!$F$27), Claim_for_Reimbursement_CAT!$H$27,
IF(AND($DZ367 &gt;= Claim_for_Reimbursement_CAT!$D$28, $DZ367 &lt;= Claim_for_Reimbursement_CAT!$F$28), Claim_for_Reimbursement_CAT!$H$28,
IF(AND($DZ367 &gt;= Claim_for_Reimbursement_CAT!$D$29, $DZ367 &lt;= Claim_for_Reimbursement_CAT!$F$29), Claim_for_Reimbursement_CAT!$H$29,
IF(AND($DZ367 &gt;= Claim_for_Reimbursement_CAT!$D$30, $DZ367 &lt;= Claim_for_Reimbursement_CAT!$F$30), Claim_for_Reimbursement_CAT!$H$30,
IF(AND($DZ367 &gt;= Claim_for_Reimbursement_CAT!$D$31, $DZ367 &lt;= Claim_for_Reimbursement_CAT!$F$31), Claim_for_Reimbursement_CAT!$H$31,
IF(AND($DZ367 &gt;= Claim_for_Reimbursement_CAT!$D$32, $DZ367 &lt;= Claim_for_Reimbursement_CAT!$F$32), Claim_for_Reimbursement_CAT!$H$32,
IF(AND($DZ367 &gt;= Claim_for_Reimbursement_CAT!$D$33, $DZ367 &lt;= Claim_for_Reimbursement_CAT!$F$33), Claim_for_Reimbursement_CAT!$H$33,
IF(AND($DZ367 &gt;= Claim_for_Reimbursement_CAT!$D$34, $DZ367 &lt;= Claim_for_Reimbursement_CAT!$F$34), Claim_for_Reimbursement_CAT!$H$34, Claim_for_Reimbursement_CAT!$H$35))))))))))))</f>
        <v/>
      </c>
      <c r="EG367" s="373"/>
      <c r="EH367" s="373"/>
      <c r="EI367" s="373"/>
      <c r="EJ367" s="373"/>
      <c r="EK367" s="373"/>
      <c r="EL367" s="368"/>
      <c r="EM367" s="373"/>
      <c r="EN367" s="373"/>
      <c r="ES367" s="376" t="str">
        <f t="shared" si="160"/>
        <v/>
      </c>
      <c r="ET367" s="377" t="str">
        <f t="shared" si="168"/>
        <v xml:space="preserve">    </v>
      </c>
      <c r="EU367" s="377" t="str">
        <f t="shared" si="169"/>
        <v/>
      </c>
      <c r="EV367" s="377" t="str">
        <f t="shared" si="170"/>
        <v xml:space="preserve">362   </v>
      </c>
      <c r="EW367" s="378" t="str">
        <f>IF($H367 = "", "",
IF(OR($H367 = Lists_and_controls!$AO$9, $H367 = Lists_and_controls!$AO$11, $H367 = Lists_and_controls!$AO$14, $H367 = Lists_and_controls!$AO$16), MAX(Day_30),
IF(OR($H367 = Lists_and_controls!$AO$6, $H367 = Lists_and_controls!$AO$8, $H367 = Lists_and_controls!$AO$10, $H367 = Lists_and_controls!$AO$12, $H367 = Lists_and_controls!$AO$13, $H367 = Lists_and_controls!$AO$15, $H367 = Lists_and_controls!$AO$17), MAX(Day_31),
IF($H367 = Lists_and_controls!$AO$7, IF(INDEX(Leap_Year_YN, MATCH($G367, Year_2, 0)) = 1, MAX(Day_Feb_LY), MAX(Day_Feb) )))))</f>
        <v/>
      </c>
      <c r="EX367" s="377" t="str">
        <f t="shared" si="171"/>
        <v xml:space="preserve">  </v>
      </c>
      <c r="EY367" s="378"/>
    </row>
    <row r="368" spans="1:155" s="321" customFormat="1" ht="14" hidden="1" x14ac:dyDescent="0.3">
      <c r="A368" s="367">
        <v>363</v>
      </c>
      <c r="B368" s="368"/>
      <c r="C368" s="368"/>
      <c r="D368" s="368"/>
      <c r="E368" s="368"/>
      <c r="F368" s="368"/>
      <c r="G368" s="368"/>
      <c r="H368" s="368"/>
      <c r="I368" s="368"/>
      <c r="J368" s="369" t="str">
        <f t="shared" si="148"/>
        <v/>
      </c>
      <c r="K368" s="370" t="str">
        <f t="shared" si="149"/>
        <v/>
      </c>
      <c r="L368" s="368"/>
      <c r="M368" s="368"/>
      <c r="N368" s="368"/>
      <c r="O368" s="368"/>
      <c r="P368" s="368"/>
      <c r="Q368" s="368"/>
      <c r="R368" s="368"/>
      <c r="S368" s="371" t="str">
        <f t="shared" si="161"/>
        <v/>
      </c>
      <c r="T368" s="368"/>
      <c r="U368" s="368"/>
      <c r="V368" s="372"/>
      <c r="W368" s="372"/>
      <c r="X368" s="368"/>
      <c r="Y368" s="372"/>
      <c r="Z368" s="368"/>
      <c r="AA368" s="368"/>
      <c r="AB368" s="368"/>
      <c r="AC368" s="368"/>
      <c r="AD368" s="368"/>
      <c r="AE368" s="368"/>
      <c r="AF368" s="368"/>
      <c r="AG368" s="368"/>
      <c r="AH368" s="368"/>
      <c r="AI368" s="368"/>
      <c r="AJ368" s="368"/>
      <c r="AK368" s="373"/>
      <c r="AL368" s="368"/>
      <c r="AM368" s="373"/>
      <c r="AN368" s="373"/>
      <c r="AO368" s="373"/>
      <c r="AP368" s="373"/>
      <c r="AQ368" s="373"/>
      <c r="AR368" s="373"/>
      <c r="AS368" s="373"/>
      <c r="AT368" s="373"/>
      <c r="AU368" s="373"/>
      <c r="AV368" s="373"/>
      <c r="AW368" s="373"/>
      <c r="AX368" s="373"/>
      <c r="AY368" s="373"/>
      <c r="AZ368" s="373"/>
      <c r="BA368" s="373"/>
      <c r="BB368" s="373"/>
      <c r="BC368" s="374">
        <f t="shared" si="162"/>
        <v>0</v>
      </c>
      <c r="BD368" s="373"/>
      <c r="BE368" s="373"/>
      <c r="BF368" s="373"/>
      <c r="BG368" s="373"/>
      <c r="BH368" s="373"/>
      <c r="BI368" s="373"/>
      <c r="BJ368" s="373"/>
      <c r="BK368" s="373"/>
      <c r="BL368" s="373"/>
      <c r="BM368" s="373"/>
      <c r="BN368" s="373"/>
      <c r="BO368" s="373"/>
      <c r="BP368" s="373"/>
      <c r="BQ368" s="373"/>
      <c r="BR368" s="373"/>
      <c r="BS368" s="374">
        <f t="shared" si="150"/>
        <v>0</v>
      </c>
      <c r="BT368" s="374">
        <f t="shared" si="175"/>
        <v>0</v>
      </c>
      <c r="BU368" s="374">
        <f t="shared" si="175"/>
        <v>0</v>
      </c>
      <c r="BV368" s="374">
        <f t="shared" si="175"/>
        <v>0</v>
      </c>
      <c r="BW368" s="374">
        <f t="shared" si="175"/>
        <v>0</v>
      </c>
      <c r="BX368" s="374">
        <f t="shared" si="175"/>
        <v>0</v>
      </c>
      <c r="BY368" s="374">
        <f t="shared" si="175"/>
        <v>0</v>
      </c>
      <c r="BZ368" s="374">
        <f t="shared" si="174"/>
        <v>0</v>
      </c>
      <c r="CA368" s="374">
        <f t="shared" si="173"/>
        <v>0</v>
      </c>
      <c r="CB368" s="374">
        <f t="shared" si="173"/>
        <v>0</v>
      </c>
      <c r="CC368" s="374">
        <f t="shared" si="173"/>
        <v>0</v>
      </c>
      <c r="CD368" s="374">
        <f t="shared" si="173"/>
        <v>0</v>
      </c>
      <c r="CE368" s="374">
        <f t="shared" si="173"/>
        <v>0</v>
      </c>
      <c r="CF368" s="374">
        <f t="shared" si="173"/>
        <v>0</v>
      </c>
      <c r="CG368" s="374">
        <f t="shared" si="173"/>
        <v>0</v>
      </c>
      <c r="CH368" s="374">
        <f t="shared" si="173"/>
        <v>0</v>
      </c>
      <c r="CI368" s="374">
        <f t="shared" si="173"/>
        <v>0</v>
      </c>
      <c r="CJ368" s="368"/>
      <c r="CK368" s="368"/>
      <c r="CL368" s="373"/>
      <c r="CM368" s="375"/>
      <c r="CN368" s="371" t="s">
        <v>176</v>
      </c>
      <c r="CO368" s="373"/>
      <c r="CP368" s="373"/>
      <c r="CQ368" s="374">
        <f t="shared" si="151"/>
        <v>0</v>
      </c>
      <c r="CR368" s="373"/>
      <c r="CS368" s="373"/>
      <c r="CT368" s="374">
        <f t="shared" si="152"/>
        <v>0</v>
      </c>
      <c r="CU368" s="375"/>
      <c r="CV368" s="368"/>
      <c r="CW368" s="368"/>
      <c r="CX368" s="368"/>
      <c r="CY368" s="368"/>
      <c r="CZ368" s="368"/>
      <c r="DA368" s="368"/>
      <c r="DB368" s="368"/>
      <c r="DC368" s="368"/>
      <c r="DD368" s="368"/>
      <c r="DE368" s="368"/>
      <c r="DF368" s="368"/>
      <c r="DG368" s="375"/>
      <c r="DH368" s="371" t="s">
        <v>176</v>
      </c>
      <c r="DI368" s="373"/>
      <c r="DJ368" s="373"/>
      <c r="DK368" s="374">
        <f t="shared" si="172"/>
        <v>0</v>
      </c>
      <c r="DL368" s="373"/>
      <c r="DM368" s="373"/>
      <c r="DN368" s="374">
        <f t="shared" si="153"/>
        <v>0</v>
      </c>
      <c r="DO368" s="368"/>
      <c r="DP368" s="371" t="str">
        <f t="shared" si="163"/>
        <v/>
      </c>
      <c r="DQ368" s="374">
        <f t="shared" si="164"/>
        <v>0</v>
      </c>
      <c r="DR368" s="374">
        <f t="shared" si="154"/>
        <v>0</v>
      </c>
      <c r="DS368" s="374">
        <f t="shared" si="155"/>
        <v>0</v>
      </c>
      <c r="DT368" s="374">
        <f t="shared" si="165"/>
        <v>0</v>
      </c>
      <c r="DU368" s="374">
        <f t="shared" si="166"/>
        <v>0</v>
      </c>
      <c r="DV368" s="374">
        <f>Deduct_dependent * COUNTIFS(Part_8!$A:$A, $EV368)</f>
        <v>0</v>
      </c>
      <c r="DW368" s="374">
        <f t="shared" si="156"/>
        <v>0</v>
      </c>
      <c r="DX368" s="374">
        <f t="shared" si="157"/>
        <v>0</v>
      </c>
      <c r="DY368" s="374">
        <f t="shared" si="158"/>
        <v>0</v>
      </c>
      <c r="DZ368" s="374">
        <f t="shared" si="159"/>
        <v>0</v>
      </c>
      <c r="EA368" s="373"/>
      <c r="EB368" s="373"/>
      <c r="EC368" s="373"/>
      <c r="ED368" s="374" t="str">
        <f t="shared" si="167"/>
        <v/>
      </c>
      <c r="EE368" s="374"/>
      <c r="EF368" s="374" t="str">
        <f>IF(AND($AN368 = "", $AO368 = "", $AP368 = "", $AQ368 = "", $AR368 = "", $AS368 = "", $AT368 = "", $AU368 = "", $AV368 = "", $AW368 = "", $AX368 = "", $AY368 = "", $AZ368 = "", $BA368 = "", $BB368 = "",
$BD368= "", $BE368 = "", $BF368 = "", $BG368 = "", $BH368 = "", $BI368 = "", $BJ368 = "", $BK368 = "", $BL368 = "", $BM368 = "", $BN368 = "", $BO368 = "", $BP368 = "", $BQ368 = "", $BR368 = ""), "",
IF($DZ368 &lt;= Claim_for_Reimbursement_CAT!$F$24, Claim_for_Reimbursement_CAT!$H$24,
IF(AND($DZ368 &gt;= Claim_for_Reimbursement_CAT!$D$25, $DZ368 &lt;= Claim_for_Reimbursement_CAT!$F$25), Claim_for_Reimbursement_CAT!$H$25,
IF(AND($DZ368 &gt;= Claim_for_Reimbursement_CAT!$D$26, $DZ368 &lt;= Claim_for_Reimbursement_CAT!$F$26), Claim_for_Reimbursement_CAT!$H$26,
IF(AND($DZ368 &gt;= Claim_for_Reimbursement_CAT!$D$27, $DZ368 &lt;= Claim_for_Reimbursement_CAT!$F$27), Claim_for_Reimbursement_CAT!$H$27,
IF(AND($DZ368 &gt;= Claim_for_Reimbursement_CAT!$D$28, $DZ368 &lt;= Claim_for_Reimbursement_CAT!$F$28), Claim_for_Reimbursement_CAT!$H$28,
IF(AND($DZ368 &gt;= Claim_for_Reimbursement_CAT!$D$29, $DZ368 &lt;= Claim_for_Reimbursement_CAT!$F$29), Claim_for_Reimbursement_CAT!$H$29,
IF(AND($DZ368 &gt;= Claim_for_Reimbursement_CAT!$D$30, $DZ368 &lt;= Claim_for_Reimbursement_CAT!$F$30), Claim_for_Reimbursement_CAT!$H$30,
IF(AND($DZ368 &gt;= Claim_for_Reimbursement_CAT!$D$31, $DZ368 &lt;= Claim_for_Reimbursement_CAT!$F$31), Claim_for_Reimbursement_CAT!$H$31,
IF(AND($DZ368 &gt;= Claim_for_Reimbursement_CAT!$D$32, $DZ368 &lt;= Claim_for_Reimbursement_CAT!$F$32), Claim_for_Reimbursement_CAT!$H$32,
IF(AND($DZ368 &gt;= Claim_for_Reimbursement_CAT!$D$33, $DZ368 &lt;= Claim_for_Reimbursement_CAT!$F$33), Claim_for_Reimbursement_CAT!$H$33,
IF(AND($DZ368 &gt;= Claim_for_Reimbursement_CAT!$D$34, $DZ368 &lt;= Claim_for_Reimbursement_CAT!$F$34), Claim_for_Reimbursement_CAT!$H$34, Claim_for_Reimbursement_CAT!$H$35))))))))))))</f>
        <v/>
      </c>
      <c r="EG368" s="373"/>
      <c r="EH368" s="373"/>
      <c r="EI368" s="373"/>
      <c r="EJ368" s="373"/>
      <c r="EK368" s="373"/>
      <c r="EL368" s="368"/>
      <c r="EM368" s="373"/>
      <c r="EN368" s="373"/>
      <c r="ES368" s="376" t="str">
        <f t="shared" si="160"/>
        <v/>
      </c>
      <c r="ET368" s="377" t="str">
        <f t="shared" si="168"/>
        <v xml:space="preserve">    </v>
      </c>
      <c r="EU368" s="377" t="str">
        <f t="shared" si="169"/>
        <v/>
      </c>
      <c r="EV368" s="377" t="str">
        <f t="shared" si="170"/>
        <v xml:space="preserve">363   </v>
      </c>
      <c r="EW368" s="378" t="str">
        <f>IF($H368 = "", "",
IF(OR($H368 = Lists_and_controls!$AO$9, $H368 = Lists_and_controls!$AO$11, $H368 = Lists_and_controls!$AO$14, $H368 = Lists_and_controls!$AO$16), MAX(Day_30),
IF(OR($H368 = Lists_and_controls!$AO$6, $H368 = Lists_and_controls!$AO$8, $H368 = Lists_and_controls!$AO$10, $H368 = Lists_and_controls!$AO$12, $H368 = Lists_and_controls!$AO$13, $H368 = Lists_and_controls!$AO$15, $H368 = Lists_and_controls!$AO$17), MAX(Day_31),
IF($H368 = Lists_and_controls!$AO$7, IF(INDEX(Leap_Year_YN, MATCH($G368, Year_2, 0)) = 1, MAX(Day_Feb_LY), MAX(Day_Feb) )))))</f>
        <v/>
      </c>
      <c r="EX368" s="377" t="str">
        <f t="shared" si="171"/>
        <v xml:space="preserve">  </v>
      </c>
      <c r="EY368" s="378"/>
    </row>
    <row r="369" spans="1:155" s="321" customFormat="1" ht="14" hidden="1" x14ac:dyDescent="0.3">
      <c r="A369" s="367">
        <v>364</v>
      </c>
      <c r="B369" s="368"/>
      <c r="C369" s="368"/>
      <c r="D369" s="368"/>
      <c r="E369" s="368"/>
      <c r="F369" s="368"/>
      <c r="G369" s="368"/>
      <c r="H369" s="368"/>
      <c r="I369" s="368"/>
      <c r="J369" s="369" t="str">
        <f t="shared" si="148"/>
        <v/>
      </c>
      <c r="K369" s="370" t="str">
        <f t="shared" si="149"/>
        <v/>
      </c>
      <c r="L369" s="368"/>
      <c r="M369" s="368"/>
      <c r="N369" s="368"/>
      <c r="O369" s="368"/>
      <c r="P369" s="368"/>
      <c r="Q369" s="368"/>
      <c r="R369" s="368"/>
      <c r="S369" s="371" t="str">
        <f t="shared" si="161"/>
        <v/>
      </c>
      <c r="T369" s="368"/>
      <c r="U369" s="368"/>
      <c r="V369" s="372"/>
      <c r="W369" s="372"/>
      <c r="X369" s="368"/>
      <c r="Y369" s="372"/>
      <c r="Z369" s="368"/>
      <c r="AA369" s="368"/>
      <c r="AB369" s="368"/>
      <c r="AC369" s="368"/>
      <c r="AD369" s="368"/>
      <c r="AE369" s="368"/>
      <c r="AF369" s="368"/>
      <c r="AG369" s="368"/>
      <c r="AH369" s="368"/>
      <c r="AI369" s="368"/>
      <c r="AJ369" s="368"/>
      <c r="AK369" s="373"/>
      <c r="AL369" s="368"/>
      <c r="AM369" s="373"/>
      <c r="AN369" s="373"/>
      <c r="AO369" s="373"/>
      <c r="AP369" s="373"/>
      <c r="AQ369" s="373"/>
      <c r="AR369" s="373"/>
      <c r="AS369" s="373"/>
      <c r="AT369" s="373"/>
      <c r="AU369" s="373"/>
      <c r="AV369" s="373"/>
      <c r="AW369" s="373"/>
      <c r="AX369" s="373"/>
      <c r="AY369" s="373"/>
      <c r="AZ369" s="373"/>
      <c r="BA369" s="373"/>
      <c r="BB369" s="373"/>
      <c r="BC369" s="374">
        <f t="shared" si="162"/>
        <v>0</v>
      </c>
      <c r="BD369" s="373"/>
      <c r="BE369" s="373"/>
      <c r="BF369" s="373"/>
      <c r="BG369" s="373"/>
      <c r="BH369" s="373"/>
      <c r="BI369" s="373"/>
      <c r="BJ369" s="373"/>
      <c r="BK369" s="373"/>
      <c r="BL369" s="373"/>
      <c r="BM369" s="373"/>
      <c r="BN369" s="373"/>
      <c r="BO369" s="373"/>
      <c r="BP369" s="373"/>
      <c r="BQ369" s="373"/>
      <c r="BR369" s="373"/>
      <c r="BS369" s="374">
        <f t="shared" si="150"/>
        <v>0</v>
      </c>
      <c r="BT369" s="374">
        <f t="shared" si="175"/>
        <v>0</v>
      </c>
      <c r="BU369" s="374">
        <f t="shared" si="175"/>
        <v>0</v>
      </c>
      <c r="BV369" s="374">
        <f t="shared" si="175"/>
        <v>0</v>
      </c>
      <c r="BW369" s="374">
        <f t="shared" si="175"/>
        <v>0</v>
      </c>
      <c r="BX369" s="374">
        <f t="shared" si="175"/>
        <v>0</v>
      </c>
      <c r="BY369" s="374">
        <f t="shared" si="175"/>
        <v>0</v>
      </c>
      <c r="BZ369" s="374">
        <f t="shared" si="174"/>
        <v>0</v>
      </c>
      <c r="CA369" s="374">
        <f t="shared" si="173"/>
        <v>0</v>
      </c>
      <c r="CB369" s="374">
        <f t="shared" si="173"/>
        <v>0</v>
      </c>
      <c r="CC369" s="374">
        <f t="shared" si="173"/>
        <v>0</v>
      </c>
      <c r="CD369" s="374">
        <f t="shared" si="173"/>
        <v>0</v>
      </c>
      <c r="CE369" s="374">
        <f t="shared" si="173"/>
        <v>0</v>
      </c>
      <c r="CF369" s="374">
        <f t="shared" si="173"/>
        <v>0</v>
      </c>
      <c r="CG369" s="374">
        <f t="shared" si="173"/>
        <v>0</v>
      </c>
      <c r="CH369" s="374">
        <f t="shared" si="173"/>
        <v>0</v>
      </c>
      <c r="CI369" s="374">
        <f t="shared" si="173"/>
        <v>0</v>
      </c>
      <c r="CJ369" s="368"/>
      <c r="CK369" s="368"/>
      <c r="CL369" s="373"/>
      <c r="CM369" s="375"/>
      <c r="CN369" s="371" t="s">
        <v>176</v>
      </c>
      <c r="CO369" s="373"/>
      <c r="CP369" s="373"/>
      <c r="CQ369" s="374">
        <f t="shared" si="151"/>
        <v>0</v>
      </c>
      <c r="CR369" s="373"/>
      <c r="CS369" s="373"/>
      <c r="CT369" s="374">
        <f t="shared" si="152"/>
        <v>0</v>
      </c>
      <c r="CU369" s="375"/>
      <c r="CV369" s="368"/>
      <c r="CW369" s="368"/>
      <c r="CX369" s="368"/>
      <c r="CY369" s="368"/>
      <c r="CZ369" s="368"/>
      <c r="DA369" s="368"/>
      <c r="DB369" s="368"/>
      <c r="DC369" s="368"/>
      <c r="DD369" s="368"/>
      <c r="DE369" s="368"/>
      <c r="DF369" s="368"/>
      <c r="DG369" s="375"/>
      <c r="DH369" s="371" t="s">
        <v>176</v>
      </c>
      <c r="DI369" s="373"/>
      <c r="DJ369" s="373"/>
      <c r="DK369" s="374">
        <f t="shared" si="172"/>
        <v>0</v>
      </c>
      <c r="DL369" s="373"/>
      <c r="DM369" s="373"/>
      <c r="DN369" s="374">
        <f t="shared" si="153"/>
        <v>0</v>
      </c>
      <c r="DO369" s="368"/>
      <c r="DP369" s="371" t="str">
        <f t="shared" si="163"/>
        <v/>
      </c>
      <c r="DQ369" s="374">
        <f t="shared" si="164"/>
        <v>0</v>
      </c>
      <c r="DR369" s="374">
        <f t="shared" si="154"/>
        <v>0</v>
      </c>
      <c r="DS369" s="374">
        <f t="shared" si="155"/>
        <v>0</v>
      </c>
      <c r="DT369" s="374">
        <f t="shared" si="165"/>
        <v>0</v>
      </c>
      <c r="DU369" s="374">
        <f t="shared" si="166"/>
        <v>0</v>
      </c>
      <c r="DV369" s="374">
        <f>Deduct_dependent * COUNTIFS(Part_8!$A:$A, $EV369)</f>
        <v>0</v>
      </c>
      <c r="DW369" s="374">
        <f t="shared" si="156"/>
        <v>0</v>
      </c>
      <c r="DX369" s="374">
        <f t="shared" si="157"/>
        <v>0</v>
      </c>
      <c r="DY369" s="374">
        <f t="shared" si="158"/>
        <v>0</v>
      </c>
      <c r="DZ369" s="374">
        <f t="shared" si="159"/>
        <v>0</v>
      </c>
      <c r="EA369" s="373"/>
      <c r="EB369" s="373"/>
      <c r="EC369" s="373"/>
      <c r="ED369" s="374" t="str">
        <f t="shared" si="167"/>
        <v/>
      </c>
      <c r="EE369" s="374"/>
      <c r="EF369" s="374" t="str">
        <f>IF(AND($AN369 = "", $AO369 = "", $AP369 = "", $AQ369 = "", $AR369 = "", $AS369 = "", $AT369 = "", $AU369 = "", $AV369 = "", $AW369 = "", $AX369 = "", $AY369 = "", $AZ369 = "", $BA369 = "", $BB369 = "",
$BD369= "", $BE369 = "", $BF369 = "", $BG369 = "", $BH369 = "", $BI369 = "", $BJ369 = "", $BK369 = "", $BL369 = "", $BM369 = "", $BN369 = "", $BO369 = "", $BP369 = "", $BQ369 = "", $BR369 = ""), "",
IF($DZ369 &lt;= Claim_for_Reimbursement_CAT!$F$24, Claim_for_Reimbursement_CAT!$H$24,
IF(AND($DZ369 &gt;= Claim_for_Reimbursement_CAT!$D$25, $DZ369 &lt;= Claim_for_Reimbursement_CAT!$F$25), Claim_for_Reimbursement_CAT!$H$25,
IF(AND($DZ369 &gt;= Claim_for_Reimbursement_CAT!$D$26, $DZ369 &lt;= Claim_for_Reimbursement_CAT!$F$26), Claim_for_Reimbursement_CAT!$H$26,
IF(AND($DZ369 &gt;= Claim_for_Reimbursement_CAT!$D$27, $DZ369 &lt;= Claim_for_Reimbursement_CAT!$F$27), Claim_for_Reimbursement_CAT!$H$27,
IF(AND($DZ369 &gt;= Claim_for_Reimbursement_CAT!$D$28, $DZ369 &lt;= Claim_for_Reimbursement_CAT!$F$28), Claim_for_Reimbursement_CAT!$H$28,
IF(AND($DZ369 &gt;= Claim_for_Reimbursement_CAT!$D$29, $DZ369 &lt;= Claim_for_Reimbursement_CAT!$F$29), Claim_for_Reimbursement_CAT!$H$29,
IF(AND($DZ369 &gt;= Claim_for_Reimbursement_CAT!$D$30, $DZ369 &lt;= Claim_for_Reimbursement_CAT!$F$30), Claim_for_Reimbursement_CAT!$H$30,
IF(AND($DZ369 &gt;= Claim_for_Reimbursement_CAT!$D$31, $DZ369 &lt;= Claim_for_Reimbursement_CAT!$F$31), Claim_for_Reimbursement_CAT!$H$31,
IF(AND($DZ369 &gt;= Claim_for_Reimbursement_CAT!$D$32, $DZ369 &lt;= Claim_for_Reimbursement_CAT!$F$32), Claim_for_Reimbursement_CAT!$H$32,
IF(AND($DZ369 &gt;= Claim_for_Reimbursement_CAT!$D$33, $DZ369 &lt;= Claim_for_Reimbursement_CAT!$F$33), Claim_for_Reimbursement_CAT!$H$33,
IF(AND($DZ369 &gt;= Claim_for_Reimbursement_CAT!$D$34, $DZ369 &lt;= Claim_for_Reimbursement_CAT!$F$34), Claim_for_Reimbursement_CAT!$H$34, Claim_for_Reimbursement_CAT!$H$35))))))))))))</f>
        <v/>
      </c>
      <c r="EG369" s="373"/>
      <c r="EH369" s="373"/>
      <c r="EI369" s="373"/>
      <c r="EJ369" s="373"/>
      <c r="EK369" s="373"/>
      <c r="EL369" s="368"/>
      <c r="EM369" s="373"/>
      <c r="EN369" s="373"/>
      <c r="ES369" s="376" t="str">
        <f t="shared" si="160"/>
        <v/>
      </c>
      <c r="ET369" s="377" t="str">
        <f t="shared" si="168"/>
        <v xml:space="preserve">    </v>
      </c>
      <c r="EU369" s="377" t="str">
        <f t="shared" si="169"/>
        <v/>
      </c>
      <c r="EV369" s="377" t="str">
        <f t="shared" si="170"/>
        <v xml:space="preserve">364   </v>
      </c>
      <c r="EW369" s="378" t="str">
        <f>IF($H369 = "", "",
IF(OR($H369 = Lists_and_controls!$AO$9, $H369 = Lists_and_controls!$AO$11, $H369 = Lists_and_controls!$AO$14, $H369 = Lists_and_controls!$AO$16), MAX(Day_30),
IF(OR($H369 = Lists_and_controls!$AO$6, $H369 = Lists_and_controls!$AO$8, $H369 = Lists_and_controls!$AO$10, $H369 = Lists_and_controls!$AO$12, $H369 = Lists_and_controls!$AO$13, $H369 = Lists_and_controls!$AO$15, $H369 = Lists_and_controls!$AO$17), MAX(Day_31),
IF($H369 = Lists_and_controls!$AO$7, IF(INDEX(Leap_Year_YN, MATCH($G369, Year_2, 0)) = 1, MAX(Day_Feb_LY), MAX(Day_Feb) )))))</f>
        <v/>
      </c>
      <c r="EX369" s="377" t="str">
        <f t="shared" si="171"/>
        <v xml:space="preserve">  </v>
      </c>
      <c r="EY369" s="378"/>
    </row>
    <row r="370" spans="1:155" s="321" customFormat="1" ht="14" hidden="1" x14ac:dyDescent="0.3">
      <c r="A370" s="367">
        <v>365</v>
      </c>
      <c r="B370" s="368"/>
      <c r="C370" s="368"/>
      <c r="D370" s="368"/>
      <c r="E370" s="368"/>
      <c r="F370" s="368"/>
      <c r="G370" s="368"/>
      <c r="H370" s="368"/>
      <c r="I370" s="368"/>
      <c r="J370" s="369" t="str">
        <f t="shared" si="148"/>
        <v/>
      </c>
      <c r="K370" s="370" t="str">
        <f t="shared" si="149"/>
        <v/>
      </c>
      <c r="L370" s="368"/>
      <c r="M370" s="368"/>
      <c r="N370" s="368"/>
      <c r="O370" s="368"/>
      <c r="P370" s="368"/>
      <c r="Q370" s="368"/>
      <c r="R370" s="368"/>
      <c r="S370" s="371" t="str">
        <f t="shared" si="161"/>
        <v/>
      </c>
      <c r="T370" s="368"/>
      <c r="U370" s="368"/>
      <c r="V370" s="372"/>
      <c r="W370" s="372"/>
      <c r="X370" s="368"/>
      <c r="Y370" s="372"/>
      <c r="Z370" s="368"/>
      <c r="AA370" s="368"/>
      <c r="AB370" s="368"/>
      <c r="AC370" s="368"/>
      <c r="AD370" s="368"/>
      <c r="AE370" s="368"/>
      <c r="AF370" s="368"/>
      <c r="AG370" s="368"/>
      <c r="AH370" s="368"/>
      <c r="AI370" s="368"/>
      <c r="AJ370" s="368"/>
      <c r="AK370" s="373"/>
      <c r="AL370" s="368"/>
      <c r="AM370" s="373"/>
      <c r="AN370" s="373"/>
      <c r="AO370" s="373"/>
      <c r="AP370" s="373"/>
      <c r="AQ370" s="373"/>
      <c r="AR370" s="373"/>
      <c r="AS370" s="373"/>
      <c r="AT370" s="373"/>
      <c r="AU370" s="373"/>
      <c r="AV370" s="373"/>
      <c r="AW370" s="373"/>
      <c r="AX370" s="373"/>
      <c r="AY370" s="373"/>
      <c r="AZ370" s="373"/>
      <c r="BA370" s="373"/>
      <c r="BB370" s="373"/>
      <c r="BC370" s="374">
        <f t="shared" si="162"/>
        <v>0</v>
      </c>
      <c r="BD370" s="373"/>
      <c r="BE370" s="373"/>
      <c r="BF370" s="373"/>
      <c r="BG370" s="373"/>
      <c r="BH370" s="373"/>
      <c r="BI370" s="373"/>
      <c r="BJ370" s="373"/>
      <c r="BK370" s="373"/>
      <c r="BL370" s="373"/>
      <c r="BM370" s="373"/>
      <c r="BN370" s="373"/>
      <c r="BO370" s="373"/>
      <c r="BP370" s="373"/>
      <c r="BQ370" s="373"/>
      <c r="BR370" s="373"/>
      <c r="BS370" s="374">
        <f t="shared" si="150"/>
        <v>0</v>
      </c>
      <c r="BT370" s="374">
        <f t="shared" si="175"/>
        <v>0</v>
      </c>
      <c r="BU370" s="374">
        <f t="shared" si="175"/>
        <v>0</v>
      </c>
      <c r="BV370" s="374">
        <f t="shared" si="175"/>
        <v>0</v>
      </c>
      <c r="BW370" s="374">
        <f t="shared" si="175"/>
        <v>0</v>
      </c>
      <c r="BX370" s="374">
        <f t="shared" si="175"/>
        <v>0</v>
      </c>
      <c r="BY370" s="374">
        <f t="shared" si="175"/>
        <v>0</v>
      </c>
      <c r="BZ370" s="374">
        <f t="shared" si="174"/>
        <v>0</v>
      </c>
      <c r="CA370" s="374">
        <f t="shared" si="173"/>
        <v>0</v>
      </c>
      <c r="CB370" s="374">
        <f t="shared" si="173"/>
        <v>0</v>
      </c>
      <c r="CC370" s="374">
        <f t="shared" si="173"/>
        <v>0</v>
      </c>
      <c r="CD370" s="374">
        <f t="shared" si="173"/>
        <v>0</v>
      </c>
      <c r="CE370" s="374">
        <f t="shared" si="173"/>
        <v>0</v>
      </c>
      <c r="CF370" s="374">
        <f t="shared" si="173"/>
        <v>0</v>
      </c>
      <c r="CG370" s="374">
        <f t="shared" si="173"/>
        <v>0</v>
      </c>
      <c r="CH370" s="374">
        <f t="shared" si="173"/>
        <v>0</v>
      </c>
      <c r="CI370" s="374">
        <f t="shared" si="173"/>
        <v>0</v>
      </c>
      <c r="CJ370" s="368"/>
      <c r="CK370" s="368"/>
      <c r="CL370" s="373"/>
      <c r="CM370" s="375"/>
      <c r="CN370" s="371" t="s">
        <v>176</v>
      </c>
      <c r="CO370" s="373"/>
      <c r="CP370" s="373"/>
      <c r="CQ370" s="374">
        <f t="shared" si="151"/>
        <v>0</v>
      </c>
      <c r="CR370" s="373"/>
      <c r="CS370" s="373"/>
      <c r="CT370" s="374">
        <f t="shared" si="152"/>
        <v>0</v>
      </c>
      <c r="CU370" s="375"/>
      <c r="CV370" s="368"/>
      <c r="CW370" s="368"/>
      <c r="CX370" s="368"/>
      <c r="CY370" s="368"/>
      <c r="CZ370" s="368"/>
      <c r="DA370" s="368"/>
      <c r="DB370" s="368"/>
      <c r="DC370" s="368"/>
      <c r="DD370" s="368"/>
      <c r="DE370" s="368"/>
      <c r="DF370" s="368"/>
      <c r="DG370" s="375"/>
      <c r="DH370" s="371" t="s">
        <v>176</v>
      </c>
      <c r="DI370" s="373"/>
      <c r="DJ370" s="373"/>
      <c r="DK370" s="374">
        <f t="shared" si="172"/>
        <v>0</v>
      </c>
      <c r="DL370" s="373"/>
      <c r="DM370" s="373"/>
      <c r="DN370" s="374">
        <f t="shared" si="153"/>
        <v>0</v>
      </c>
      <c r="DO370" s="368"/>
      <c r="DP370" s="371" t="str">
        <f t="shared" si="163"/>
        <v/>
      </c>
      <c r="DQ370" s="374">
        <f t="shared" si="164"/>
        <v>0</v>
      </c>
      <c r="DR370" s="374">
        <f t="shared" si="154"/>
        <v>0</v>
      </c>
      <c r="DS370" s="374">
        <f t="shared" si="155"/>
        <v>0</v>
      </c>
      <c r="DT370" s="374">
        <f t="shared" si="165"/>
        <v>0</v>
      </c>
      <c r="DU370" s="374">
        <f t="shared" si="166"/>
        <v>0</v>
      </c>
      <c r="DV370" s="374">
        <f>Deduct_dependent * COUNTIFS(Part_8!$A:$A, $EV370)</f>
        <v>0</v>
      </c>
      <c r="DW370" s="374">
        <f t="shared" si="156"/>
        <v>0</v>
      </c>
      <c r="DX370" s="374">
        <f t="shared" si="157"/>
        <v>0</v>
      </c>
      <c r="DY370" s="374">
        <f t="shared" si="158"/>
        <v>0</v>
      </c>
      <c r="DZ370" s="374">
        <f t="shared" si="159"/>
        <v>0</v>
      </c>
      <c r="EA370" s="373"/>
      <c r="EB370" s="373"/>
      <c r="EC370" s="373"/>
      <c r="ED370" s="374" t="str">
        <f t="shared" si="167"/>
        <v/>
      </c>
      <c r="EE370" s="374"/>
      <c r="EF370" s="374" t="str">
        <f>IF(AND($AN370 = "", $AO370 = "", $AP370 = "", $AQ370 = "", $AR370 = "", $AS370 = "", $AT370 = "", $AU370 = "", $AV370 = "", $AW370 = "", $AX370 = "", $AY370 = "", $AZ370 = "", $BA370 = "", $BB370 = "",
$BD370= "", $BE370 = "", $BF370 = "", $BG370 = "", $BH370 = "", $BI370 = "", $BJ370 = "", $BK370 = "", $BL370 = "", $BM370 = "", $BN370 = "", $BO370 = "", $BP370 = "", $BQ370 = "", $BR370 = ""), "",
IF($DZ370 &lt;= Claim_for_Reimbursement_CAT!$F$24, Claim_for_Reimbursement_CAT!$H$24,
IF(AND($DZ370 &gt;= Claim_for_Reimbursement_CAT!$D$25, $DZ370 &lt;= Claim_for_Reimbursement_CAT!$F$25), Claim_for_Reimbursement_CAT!$H$25,
IF(AND($DZ370 &gt;= Claim_for_Reimbursement_CAT!$D$26, $DZ370 &lt;= Claim_for_Reimbursement_CAT!$F$26), Claim_for_Reimbursement_CAT!$H$26,
IF(AND($DZ370 &gt;= Claim_for_Reimbursement_CAT!$D$27, $DZ370 &lt;= Claim_for_Reimbursement_CAT!$F$27), Claim_for_Reimbursement_CAT!$H$27,
IF(AND($DZ370 &gt;= Claim_for_Reimbursement_CAT!$D$28, $DZ370 &lt;= Claim_for_Reimbursement_CAT!$F$28), Claim_for_Reimbursement_CAT!$H$28,
IF(AND($DZ370 &gt;= Claim_for_Reimbursement_CAT!$D$29, $DZ370 &lt;= Claim_for_Reimbursement_CAT!$F$29), Claim_for_Reimbursement_CAT!$H$29,
IF(AND($DZ370 &gt;= Claim_for_Reimbursement_CAT!$D$30, $DZ370 &lt;= Claim_for_Reimbursement_CAT!$F$30), Claim_for_Reimbursement_CAT!$H$30,
IF(AND($DZ370 &gt;= Claim_for_Reimbursement_CAT!$D$31, $DZ370 &lt;= Claim_for_Reimbursement_CAT!$F$31), Claim_for_Reimbursement_CAT!$H$31,
IF(AND($DZ370 &gt;= Claim_for_Reimbursement_CAT!$D$32, $DZ370 &lt;= Claim_for_Reimbursement_CAT!$F$32), Claim_for_Reimbursement_CAT!$H$32,
IF(AND($DZ370 &gt;= Claim_for_Reimbursement_CAT!$D$33, $DZ370 &lt;= Claim_for_Reimbursement_CAT!$F$33), Claim_for_Reimbursement_CAT!$H$33,
IF(AND($DZ370 &gt;= Claim_for_Reimbursement_CAT!$D$34, $DZ370 &lt;= Claim_for_Reimbursement_CAT!$F$34), Claim_for_Reimbursement_CAT!$H$34, Claim_for_Reimbursement_CAT!$H$35))))))))))))</f>
        <v/>
      </c>
      <c r="EG370" s="373"/>
      <c r="EH370" s="373"/>
      <c r="EI370" s="373"/>
      <c r="EJ370" s="373"/>
      <c r="EK370" s="373"/>
      <c r="EL370" s="368"/>
      <c r="EM370" s="373"/>
      <c r="EN370" s="373"/>
      <c r="ES370" s="376" t="str">
        <f t="shared" si="160"/>
        <v/>
      </c>
      <c r="ET370" s="377" t="str">
        <f t="shared" si="168"/>
        <v xml:space="preserve">    </v>
      </c>
      <c r="EU370" s="377" t="str">
        <f t="shared" si="169"/>
        <v/>
      </c>
      <c r="EV370" s="377" t="str">
        <f t="shared" si="170"/>
        <v xml:space="preserve">365   </v>
      </c>
      <c r="EW370" s="378" t="str">
        <f>IF($H370 = "", "",
IF(OR($H370 = Lists_and_controls!$AO$9, $H370 = Lists_and_controls!$AO$11, $H370 = Lists_and_controls!$AO$14, $H370 = Lists_and_controls!$AO$16), MAX(Day_30),
IF(OR($H370 = Lists_and_controls!$AO$6, $H370 = Lists_and_controls!$AO$8, $H370 = Lists_and_controls!$AO$10, $H370 = Lists_and_controls!$AO$12, $H370 = Lists_and_controls!$AO$13, $H370 = Lists_and_controls!$AO$15, $H370 = Lists_and_controls!$AO$17), MAX(Day_31),
IF($H370 = Lists_and_controls!$AO$7, IF(INDEX(Leap_Year_YN, MATCH($G370, Year_2, 0)) = 1, MAX(Day_Feb_LY), MAX(Day_Feb) )))))</f>
        <v/>
      </c>
      <c r="EX370" s="377" t="str">
        <f t="shared" si="171"/>
        <v xml:space="preserve">  </v>
      </c>
      <c r="EY370" s="378"/>
    </row>
    <row r="371" spans="1:155" s="321" customFormat="1" ht="14" hidden="1" x14ac:dyDescent="0.3">
      <c r="A371" s="367">
        <v>366</v>
      </c>
      <c r="B371" s="368"/>
      <c r="C371" s="368"/>
      <c r="D371" s="368"/>
      <c r="E371" s="368"/>
      <c r="F371" s="368"/>
      <c r="G371" s="368"/>
      <c r="H371" s="368"/>
      <c r="I371" s="368"/>
      <c r="J371" s="369" t="str">
        <f t="shared" si="148"/>
        <v/>
      </c>
      <c r="K371" s="370" t="str">
        <f t="shared" si="149"/>
        <v/>
      </c>
      <c r="L371" s="368"/>
      <c r="M371" s="368"/>
      <c r="N371" s="368"/>
      <c r="O371" s="368"/>
      <c r="P371" s="368"/>
      <c r="Q371" s="368"/>
      <c r="R371" s="368"/>
      <c r="S371" s="371" t="str">
        <f t="shared" si="161"/>
        <v/>
      </c>
      <c r="T371" s="368"/>
      <c r="U371" s="368"/>
      <c r="V371" s="372"/>
      <c r="W371" s="372"/>
      <c r="X371" s="368"/>
      <c r="Y371" s="372"/>
      <c r="Z371" s="368"/>
      <c r="AA371" s="368"/>
      <c r="AB371" s="368"/>
      <c r="AC371" s="368"/>
      <c r="AD371" s="368"/>
      <c r="AE371" s="368"/>
      <c r="AF371" s="368"/>
      <c r="AG371" s="368"/>
      <c r="AH371" s="368"/>
      <c r="AI371" s="368"/>
      <c r="AJ371" s="368"/>
      <c r="AK371" s="373"/>
      <c r="AL371" s="368"/>
      <c r="AM371" s="373"/>
      <c r="AN371" s="373"/>
      <c r="AO371" s="373"/>
      <c r="AP371" s="373"/>
      <c r="AQ371" s="373"/>
      <c r="AR371" s="373"/>
      <c r="AS371" s="373"/>
      <c r="AT371" s="373"/>
      <c r="AU371" s="373"/>
      <c r="AV371" s="373"/>
      <c r="AW371" s="373"/>
      <c r="AX371" s="373"/>
      <c r="AY371" s="373"/>
      <c r="AZ371" s="373"/>
      <c r="BA371" s="373"/>
      <c r="BB371" s="373"/>
      <c r="BC371" s="374">
        <f t="shared" si="162"/>
        <v>0</v>
      </c>
      <c r="BD371" s="373"/>
      <c r="BE371" s="373"/>
      <c r="BF371" s="373"/>
      <c r="BG371" s="373"/>
      <c r="BH371" s="373"/>
      <c r="BI371" s="373"/>
      <c r="BJ371" s="373"/>
      <c r="BK371" s="373"/>
      <c r="BL371" s="373"/>
      <c r="BM371" s="373"/>
      <c r="BN371" s="373"/>
      <c r="BO371" s="373"/>
      <c r="BP371" s="373"/>
      <c r="BQ371" s="373"/>
      <c r="BR371" s="373"/>
      <c r="BS371" s="374">
        <f t="shared" si="150"/>
        <v>0</v>
      </c>
      <c r="BT371" s="374">
        <f t="shared" si="175"/>
        <v>0</v>
      </c>
      <c r="BU371" s="374">
        <f t="shared" si="175"/>
        <v>0</v>
      </c>
      <c r="BV371" s="374">
        <f t="shared" si="175"/>
        <v>0</v>
      </c>
      <c r="BW371" s="374">
        <f t="shared" si="175"/>
        <v>0</v>
      </c>
      <c r="BX371" s="374">
        <f t="shared" si="175"/>
        <v>0</v>
      </c>
      <c r="BY371" s="374">
        <f t="shared" si="175"/>
        <v>0</v>
      </c>
      <c r="BZ371" s="374">
        <f t="shared" si="174"/>
        <v>0</v>
      </c>
      <c r="CA371" s="374">
        <f t="shared" si="173"/>
        <v>0</v>
      </c>
      <c r="CB371" s="374">
        <f t="shared" si="173"/>
        <v>0</v>
      </c>
      <c r="CC371" s="374">
        <f t="shared" si="173"/>
        <v>0</v>
      </c>
      <c r="CD371" s="374">
        <f t="shared" si="173"/>
        <v>0</v>
      </c>
      <c r="CE371" s="374">
        <f t="shared" si="173"/>
        <v>0</v>
      </c>
      <c r="CF371" s="374">
        <f t="shared" si="173"/>
        <v>0</v>
      </c>
      <c r="CG371" s="374">
        <f t="shared" si="173"/>
        <v>0</v>
      </c>
      <c r="CH371" s="374">
        <f t="shared" si="173"/>
        <v>0</v>
      </c>
      <c r="CI371" s="374">
        <f t="shared" si="173"/>
        <v>0</v>
      </c>
      <c r="CJ371" s="368"/>
      <c r="CK371" s="368"/>
      <c r="CL371" s="373"/>
      <c r="CM371" s="375"/>
      <c r="CN371" s="371" t="s">
        <v>176</v>
      </c>
      <c r="CO371" s="373"/>
      <c r="CP371" s="373"/>
      <c r="CQ371" s="374">
        <f t="shared" si="151"/>
        <v>0</v>
      </c>
      <c r="CR371" s="373"/>
      <c r="CS371" s="373"/>
      <c r="CT371" s="374">
        <f t="shared" si="152"/>
        <v>0</v>
      </c>
      <c r="CU371" s="375"/>
      <c r="CV371" s="368"/>
      <c r="CW371" s="368"/>
      <c r="CX371" s="368"/>
      <c r="CY371" s="368"/>
      <c r="CZ371" s="368"/>
      <c r="DA371" s="368"/>
      <c r="DB371" s="368"/>
      <c r="DC371" s="368"/>
      <c r="DD371" s="368"/>
      <c r="DE371" s="368"/>
      <c r="DF371" s="368"/>
      <c r="DG371" s="375"/>
      <c r="DH371" s="371" t="s">
        <v>176</v>
      </c>
      <c r="DI371" s="373"/>
      <c r="DJ371" s="373"/>
      <c r="DK371" s="374">
        <f t="shared" si="172"/>
        <v>0</v>
      </c>
      <c r="DL371" s="373"/>
      <c r="DM371" s="373"/>
      <c r="DN371" s="374">
        <f t="shared" si="153"/>
        <v>0</v>
      </c>
      <c r="DO371" s="368"/>
      <c r="DP371" s="371" t="str">
        <f t="shared" si="163"/>
        <v/>
      </c>
      <c r="DQ371" s="374">
        <f t="shared" si="164"/>
        <v>0</v>
      </c>
      <c r="DR371" s="374">
        <f t="shared" si="154"/>
        <v>0</v>
      </c>
      <c r="DS371" s="374">
        <f t="shared" si="155"/>
        <v>0</v>
      </c>
      <c r="DT371" s="374">
        <f t="shared" si="165"/>
        <v>0</v>
      </c>
      <c r="DU371" s="374">
        <f t="shared" si="166"/>
        <v>0</v>
      </c>
      <c r="DV371" s="374">
        <f>Deduct_dependent * COUNTIFS(Part_8!$A:$A, $EV371)</f>
        <v>0</v>
      </c>
      <c r="DW371" s="374">
        <f t="shared" si="156"/>
        <v>0</v>
      </c>
      <c r="DX371" s="374">
        <f t="shared" si="157"/>
        <v>0</v>
      </c>
      <c r="DY371" s="374">
        <f t="shared" si="158"/>
        <v>0</v>
      </c>
      <c r="DZ371" s="374">
        <f t="shared" si="159"/>
        <v>0</v>
      </c>
      <c r="EA371" s="373"/>
      <c r="EB371" s="373"/>
      <c r="EC371" s="373"/>
      <c r="ED371" s="374" t="str">
        <f t="shared" si="167"/>
        <v/>
      </c>
      <c r="EE371" s="374"/>
      <c r="EF371" s="374" t="str">
        <f>IF(AND($AN371 = "", $AO371 = "", $AP371 = "", $AQ371 = "", $AR371 = "", $AS371 = "", $AT371 = "", $AU371 = "", $AV371 = "", $AW371 = "", $AX371 = "", $AY371 = "", $AZ371 = "", $BA371 = "", $BB371 = "",
$BD371= "", $BE371 = "", $BF371 = "", $BG371 = "", $BH371 = "", $BI371 = "", $BJ371 = "", $BK371 = "", $BL371 = "", $BM371 = "", $BN371 = "", $BO371 = "", $BP371 = "", $BQ371 = "", $BR371 = ""), "",
IF($DZ371 &lt;= Claim_for_Reimbursement_CAT!$F$24, Claim_for_Reimbursement_CAT!$H$24,
IF(AND($DZ371 &gt;= Claim_for_Reimbursement_CAT!$D$25, $DZ371 &lt;= Claim_for_Reimbursement_CAT!$F$25), Claim_for_Reimbursement_CAT!$H$25,
IF(AND($DZ371 &gt;= Claim_for_Reimbursement_CAT!$D$26, $DZ371 &lt;= Claim_for_Reimbursement_CAT!$F$26), Claim_for_Reimbursement_CAT!$H$26,
IF(AND($DZ371 &gt;= Claim_for_Reimbursement_CAT!$D$27, $DZ371 &lt;= Claim_for_Reimbursement_CAT!$F$27), Claim_for_Reimbursement_CAT!$H$27,
IF(AND($DZ371 &gt;= Claim_for_Reimbursement_CAT!$D$28, $DZ371 &lt;= Claim_for_Reimbursement_CAT!$F$28), Claim_for_Reimbursement_CAT!$H$28,
IF(AND($DZ371 &gt;= Claim_for_Reimbursement_CAT!$D$29, $DZ371 &lt;= Claim_for_Reimbursement_CAT!$F$29), Claim_for_Reimbursement_CAT!$H$29,
IF(AND($DZ371 &gt;= Claim_for_Reimbursement_CAT!$D$30, $DZ371 &lt;= Claim_for_Reimbursement_CAT!$F$30), Claim_for_Reimbursement_CAT!$H$30,
IF(AND($DZ371 &gt;= Claim_for_Reimbursement_CAT!$D$31, $DZ371 &lt;= Claim_for_Reimbursement_CAT!$F$31), Claim_for_Reimbursement_CAT!$H$31,
IF(AND($DZ371 &gt;= Claim_for_Reimbursement_CAT!$D$32, $DZ371 &lt;= Claim_for_Reimbursement_CAT!$F$32), Claim_for_Reimbursement_CAT!$H$32,
IF(AND($DZ371 &gt;= Claim_for_Reimbursement_CAT!$D$33, $DZ371 &lt;= Claim_for_Reimbursement_CAT!$F$33), Claim_for_Reimbursement_CAT!$H$33,
IF(AND($DZ371 &gt;= Claim_for_Reimbursement_CAT!$D$34, $DZ371 &lt;= Claim_for_Reimbursement_CAT!$F$34), Claim_for_Reimbursement_CAT!$H$34, Claim_for_Reimbursement_CAT!$H$35))))))))))))</f>
        <v/>
      </c>
      <c r="EG371" s="373"/>
      <c r="EH371" s="373"/>
      <c r="EI371" s="373"/>
      <c r="EJ371" s="373"/>
      <c r="EK371" s="373"/>
      <c r="EL371" s="368"/>
      <c r="EM371" s="373"/>
      <c r="EN371" s="373"/>
      <c r="ES371" s="376" t="str">
        <f t="shared" si="160"/>
        <v/>
      </c>
      <c r="ET371" s="377" t="str">
        <f t="shared" si="168"/>
        <v xml:space="preserve">    </v>
      </c>
      <c r="EU371" s="377" t="str">
        <f t="shared" si="169"/>
        <v/>
      </c>
      <c r="EV371" s="377" t="str">
        <f t="shared" si="170"/>
        <v xml:space="preserve">366   </v>
      </c>
      <c r="EW371" s="378" t="str">
        <f>IF($H371 = "", "",
IF(OR($H371 = Lists_and_controls!$AO$9, $H371 = Lists_and_controls!$AO$11, $H371 = Lists_and_controls!$AO$14, $H371 = Lists_and_controls!$AO$16), MAX(Day_30),
IF(OR($H371 = Lists_and_controls!$AO$6, $H371 = Lists_and_controls!$AO$8, $H371 = Lists_and_controls!$AO$10, $H371 = Lists_and_controls!$AO$12, $H371 = Lists_and_controls!$AO$13, $H371 = Lists_and_controls!$AO$15, $H371 = Lists_and_controls!$AO$17), MAX(Day_31),
IF($H371 = Lists_and_controls!$AO$7, IF(INDEX(Leap_Year_YN, MATCH($G371, Year_2, 0)) = 1, MAX(Day_Feb_LY), MAX(Day_Feb) )))))</f>
        <v/>
      </c>
      <c r="EX371" s="377" t="str">
        <f t="shared" si="171"/>
        <v xml:space="preserve">  </v>
      </c>
      <c r="EY371" s="378"/>
    </row>
    <row r="372" spans="1:155" s="321" customFormat="1" ht="14" hidden="1" x14ac:dyDescent="0.3">
      <c r="A372" s="367">
        <v>367</v>
      </c>
      <c r="B372" s="368"/>
      <c r="C372" s="368"/>
      <c r="D372" s="368"/>
      <c r="E372" s="368"/>
      <c r="F372" s="368"/>
      <c r="G372" s="368"/>
      <c r="H372" s="368"/>
      <c r="I372" s="368"/>
      <c r="J372" s="369" t="str">
        <f t="shared" si="148"/>
        <v/>
      </c>
      <c r="K372" s="370" t="str">
        <f t="shared" si="149"/>
        <v/>
      </c>
      <c r="L372" s="368"/>
      <c r="M372" s="368"/>
      <c r="N372" s="368"/>
      <c r="O372" s="368"/>
      <c r="P372" s="368"/>
      <c r="Q372" s="368"/>
      <c r="R372" s="368"/>
      <c r="S372" s="371" t="str">
        <f t="shared" si="161"/>
        <v/>
      </c>
      <c r="T372" s="368"/>
      <c r="U372" s="368"/>
      <c r="V372" s="372"/>
      <c r="W372" s="372"/>
      <c r="X372" s="368"/>
      <c r="Y372" s="372"/>
      <c r="Z372" s="368"/>
      <c r="AA372" s="368"/>
      <c r="AB372" s="368"/>
      <c r="AC372" s="368"/>
      <c r="AD372" s="368"/>
      <c r="AE372" s="368"/>
      <c r="AF372" s="368"/>
      <c r="AG372" s="368"/>
      <c r="AH372" s="368"/>
      <c r="AI372" s="368"/>
      <c r="AJ372" s="368"/>
      <c r="AK372" s="373"/>
      <c r="AL372" s="368"/>
      <c r="AM372" s="373"/>
      <c r="AN372" s="373"/>
      <c r="AO372" s="373"/>
      <c r="AP372" s="373"/>
      <c r="AQ372" s="373"/>
      <c r="AR372" s="373"/>
      <c r="AS372" s="373"/>
      <c r="AT372" s="373"/>
      <c r="AU372" s="373"/>
      <c r="AV372" s="373"/>
      <c r="AW372" s="373"/>
      <c r="AX372" s="373"/>
      <c r="AY372" s="373"/>
      <c r="AZ372" s="373"/>
      <c r="BA372" s="373"/>
      <c r="BB372" s="373"/>
      <c r="BC372" s="374">
        <f t="shared" si="162"/>
        <v>0</v>
      </c>
      <c r="BD372" s="373"/>
      <c r="BE372" s="373"/>
      <c r="BF372" s="373"/>
      <c r="BG372" s="373"/>
      <c r="BH372" s="373"/>
      <c r="BI372" s="373"/>
      <c r="BJ372" s="373"/>
      <c r="BK372" s="373"/>
      <c r="BL372" s="373"/>
      <c r="BM372" s="373"/>
      <c r="BN372" s="373"/>
      <c r="BO372" s="373"/>
      <c r="BP372" s="373"/>
      <c r="BQ372" s="373"/>
      <c r="BR372" s="373"/>
      <c r="BS372" s="374">
        <f t="shared" si="150"/>
        <v>0</v>
      </c>
      <c r="BT372" s="374">
        <f t="shared" si="175"/>
        <v>0</v>
      </c>
      <c r="BU372" s="374">
        <f t="shared" si="175"/>
        <v>0</v>
      </c>
      <c r="BV372" s="374">
        <f t="shared" si="175"/>
        <v>0</v>
      </c>
      <c r="BW372" s="374">
        <f t="shared" si="175"/>
        <v>0</v>
      </c>
      <c r="BX372" s="374">
        <f t="shared" si="175"/>
        <v>0</v>
      </c>
      <c r="BY372" s="374">
        <f t="shared" si="175"/>
        <v>0</v>
      </c>
      <c r="BZ372" s="374">
        <f t="shared" si="174"/>
        <v>0</v>
      </c>
      <c r="CA372" s="374">
        <f t="shared" si="173"/>
        <v>0</v>
      </c>
      <c r="CB372" s="374">
        <f t="shared" si="173"/>
        <v>0</v>
      </c>
      <c r="CC372" s="374">
        <f t="shared" si="173"/>
        <v>0</v>
      </c>
      <c r="CD372" s="374">
        <f t="shared" si="173"/>
        <v>0</v>
      </c>
      <c r="CE372" s="374">
        <f t="shared" si="173"/>
        <v>0</v>
      </c>
      <c r="CF372" s="374">
        <f t="shared" si="173"/>
        <v>0</v>
      </c>
      <c r="CG372" s="374">
        <f t="shared" si="173"/>
        <v>0</v>
      </c>
      <c r="CH372" s="374">
        <f t="shared" si="173"/>
        <v>0</v>
      </c>
      <c r="CI372" s="374">
        <f t="shared" si="173"/>
        <v>0</v>
      </c>
      <c r="CJ372" s="368"/>
      <c r="CK372" s="368"/>
      <c r="CL372" s="373"/>
      <c r="CM372" s="375"/>
      <c r="CN372" s="371" t="s">
        <v>176</v>
      </c>
      <c r="CO372" s="373"/>
      <c r="CP372" s="373"/>
      <c r="CQ372" s="374">
        <f t="shared" si="151"/>
        <v>0</v>
      </c>
      <c r="CR372" s="373"/>
      <c r="CS372" s="373"/>
      <c r="CT372" s="374">
        <f t="shared" si="152"/>
        <v>0</v>
      </c>
      <c r="CU372" s="375"/>
      <c r="CV372" s="368"/>
      <c r="CW372" s="368"/>
      <c r="CX372" s="368"/>
      <c r="CY372" s="368"/>
      <c r="CZ372" s="368"/>
      <c r="DA372" s="368"/>
      <c r="DB372" s="368"/>
      <c r="DC372" s="368"/>
      <c r="DD372" s="368"/>
      <c r="DE372" s="368"/>
      <c r="DF372" s="368"/>
      <c r="DG372" s="375"/>
      <c r="DH372" s="371" t="s">
        <v>176</v>
      </c>
      <c r="DI372" s="373"/>
      <c r="DJ372" s="373"/>
      <c r="DK372" s="374">
        <f t="shared" si="172"/>
        <v>0</v>
      </c>
      <c r="DL372" s="373"/>
      <c r="DM372" s="373"/>
      <c r="DN372" s="374">
        <f t="shared" si="153"/>
        <v>0</v>
      </c>
      <c r="DO372" s="368"/>
      <c r="DP372" s="371" t="str">
        <f t="shared" si="163"/>
        <v/>
      </c>
      <c r="DQ372" s="374">
        <f t="shared" si="164"/>
        <v>0</v>
      </c>
      <c r="DR372" s="374">
        <f t="shared" si="154"/>
        <v>0</v>
      </c>
      <c r="DS372" s="374">
        <f t="shared" si="155"/>
        <v>0</v>
      </c>
      <c r="DT372" s="374">
        <f t="shared" si="165"/>
        <v>0</v>
      </c>
      <c r="DU372" s="374">
        <f t="shared" si="166"/>
        <v>0</v>
      </c>
      <c r="DV372" s="374">
        <f>Deduct_dependent * COUNTIFS(Part_8!$A:$A, $EV372)</f>
        <v>0</v>
      </c>
      <c r="DW372" s="374">
        <f t="shared" si="156"/>
        <v>0</v>
      </c>
      <c r="DX372" s="374">
        <f t="shared" si="157"/>
        <v>0</v>
      </c>
      <c r="DY372" s="374">
        <f t="shared" si="158"/>
        <v>0</v>
      </c>
      <c r="DZ372" s="374">
        <f t="shared" si="159"/>
        <v>0</v>
      </c>
      <c r="EA372" s="373"/>
      <c r="EB372" s="373"/>
      <c r="EC372" s="373"/>
      <c r="ED372" s="374" t="str">
        <f t="shared" si="167"/>
        <v/>
      </c>
      <c r="EE372" s="374"/>
      <c r="EF372" s="374" t="str">
        <f>IF(AND($AN372 = "", $AO372 = "", $AP372 = "", $AQ372 = "", $AR372 = "", $AS372 = "", $AT372 = "", $AU372 = "", $AV372 = "", $AW372 = "", $AX372 = "", $AY372 = "", $AZ372 = "", $BA372 = "", $BB372 = "",
$BD372= "", $BE372 = "", $BF372 = "", $BG372 = "", $BH372 = "", $BI372 = "", $BJ372 = "", $BK372 = "", $BL372 = "", $BM372 = "", $BN372 = "", $BO372 = "", $BP372 = "", $BQ372 = "", $BR372 = ""), "",
IF($DZ372 &lt;= Claim_for_Reimbursement_CAT!$F$24, Claim_for_Reimbursement_CAT!$H$24,
IF(AND($DZ372 &gt;= Claim_for_Reimbursement_CAT!$D$25, $DZ372 &lt;= Claim_for_Reimbursement_CAT!$F$25), Claim_for_Reimbursement_CAT!$H$25,
IF(AND($DZ372 &gt;= Claim_for_Reimbursement_CAT!$D$26, $DZ372 &lt;= Claim_for_Reimbursement_CAT!$F$26), Claim_for_Reimbursement_CAT!$H$26,
IF(AND($DZ372 &gt;= Claim_for_Reimbursement_CAT!$D$27, $DZ372 &lt;= Claim_for_Reimbursement_CAT!$F$27), Claim_for_Reimbursement_CAT!$H$27,
IF(AND($DZ372 &gt;= Claim_for_Reimbursement_CAT!$D$28, $DZ372 &lt;= Claim_for_Reimbursement_CAT!$F$28), Claim_for_Reimbursement_CAT!$H$28,
IF(AND($DZ372 &gt;= Claim_for_Reimbursement_CAT!$D$29, $DZ372 &lt;= Claim_for_Reimbursement_CAT!$F$29), Claim_for_Reimbursement_CAT!$H$29,
IF(AND($DZ372 &gt;= Claim_for_Reimbursement_CAT!$D$30, $DZ372 &lt;= Claim_for_Reimbursement_CAT!$F$30), Claim_for_Reimbursement_CAT!$H$30,
IF(AND($DZ372 &gt;= Claim_for_Reimbursement_CAT!$D$31, $DZ372 &lt;= Claim_for_Reimbursement_CAT!$F$31), Claim_for_Reimbursement_CAT!$H$31,
IF(AND($DZ372 &gt;= Claim_for_Reimbursement_CAT!$D$32, $DZ372 &lt;= Claim_for_Reimbursement_CAT!$F$32), Claim_for_Reimbursement_CAT!$H$32,
IF(AND($DZ372 &gt;= Claim_for_Reimbursement_CAT!$D$33, $DZ372 &lt;= Claim_for_Reimbursement_CAT!$F$33), Claim_for_Reimbursement_CAT!$H$33,
IF(AND($DZ372 &gt;= Claim_for_Reimbursement_CAT!$D$34, $DZ372 &lt;= Claim_for_Reimbursement_CAT!$F$34), Claim_for_Reimbursement_CAT!$H$34, Claim_for_Reimbursement_CAT!$H$35))))))))))))</f>
        <v/>
      </c>
      <c r="EG372" s="373"/>
      <c r="EH372" s="373"/>
      <c r="EI372" s="373"/>
      <c r="EJ372" s="373"/>
      <c r="EK372" s="373"/>
      <c r="EL372" s="368"/>
      <c r="EM372" s="373"/>
      <c r="EN372" s="373"/>
      <c r="ES372" s="376" t="str">
        <f t="shared" si="160"/>
        <v/>
      </c>
      <c r="ET372" s="377" t="str">
        <f t="shared" si="168"/>
        <v xml:space="preserve">    </v>
      </c>
      <c r="EU372" s="377" t="str">
        <f t="shared" si="169"/>
        <v/>
      </c>
      <c r="EV372" s="377" t="str">
        <f t="shared" si="170"/>
        <v xml:space="preserve">367   </v>
      </c>
      <c r="EW372" s="378" t="str">
        <f>IF($H372 = "", "",
IF(OR($H372 = Lists_and_controls!$AO$9, $H372 = Lists_and_controls!$AO$11, $H372 = Lists_and_controls!$AO$14, $H372 = Lists_and_controls!$AO$16), MAX(Day_30),
IF(OR($H372 = Lists_and_controls!$AO$6, $H372 = Lists_and_controls!$AO$8, $H372 = Lists_and_controls!$AO$10, $H372 = Lists_and_controls!$AO$12, $H372 = Lists_and_controls!$AO$13, $H372 = Lists_and_controls!$AO$15, $H372 = Lists_and_controls!$AO$17), MAX(Day_31),
IF($H372 = Lists_and_controls!$AO$7, IF(INDEX(Leap_Year_YN, MATCH($G372, Year_2, 0)) = 1, MAX(Day_Feb_LY), MAX(Day_Feb) )))))</f>
        <v/>
      </c>
      <c r="EX372" s="377" t="str">
        <f t="shared" si="171"/>
        <v xml:space="preserve">  </v>
      </c>
      <c r="EY372" s="378"/>
    </row>
    <row r="373" spans="1:155" s="321" customFormat="1" ht="14" hidden="1" x14ac:dyDescent="0.3">
      <c r="A373" s="367">
        <v>368</v>
      </c>
      <c r="B373" s="368"/>
      <c r="C373" s="368"/>
      <c r="D373" s="368"/>
      <c r="E373" s="368"/>
      <c r="F373" s="368"/>
      <c r="G373" s="368"/>
      <c r="H373" s="368"/>
      <c r="I373" s="368"/>
      <c r="J373" s="369" t="str">
        <f t="shared" si="148"/>
        <v/>
      </c>
      <c r="K373" s="370" t="str">
        <f t="shared" si="149"/>
        <v/>
      </c>
      <c r="L373" s="368"/>
      <c r="M373" s="368"/>
      <c r="N373" s="368"/>
      <c r="O373" s="368"/>
      <c r="P373" s="368"/>
      <c r="Q373" s="368"/>
      <c r="R373" s="368"/>
      <c r="S373" s="371" t="str">
        <f t="shared" si="161"/>
        <v/>
      </c>
      <c r="T373" s="368"/>
      <c r="U373" s="368"/>
      <c r="V373" s="372"/>
      <c r="W373" s="372"/>
      <c r="X373" s="368"/>
      <c r="Y373" s="372"/>
      <c r="Z373" s="368"/>
      <c r="AA373" s="368"/>
      <c r="AB373" s="368"/>
      <c r="AC373" s="368"/>
      <c r="AD373" s="368"/>
      <c r="AE373" s="368"/>
      <c r="AF373" s="368"/>
      <c r="AG373" s="368"/>
      <c r="AH373" s="368"/>
      <c r="AI373" s="368"/>
      <c r="AJ373" s="368"/>
      <c r="AK373" s="373"/>
      <c r="AL373" s="368"/>
      <c r="AM373" s="373"/>
      <c r="AN373" s="373"/>
      <c r="AO373" s="373"/>
      <c r="AP373" s="373"/>
      <c r="AQ373" s="373"/>
      <c r="AR373" s="373"/>
      <c r="AS373" s="373"/>
      <c r="AT373" s="373"/>
      <c r="AU373" s="373"/>
      <c r="AV373" s="373"/>
      <c r="AW373" s="373"/>
      <c r="AX373" s="373"/>
      <c r="AY373" s="373"/>
      <c r="AZ373" s="373"/>
      <c r="BA373" s="373"/>
      <c r="BB373" s="373"/>
      <c r="BC373" s="374">
        <f t="shared" si="162"/>
        <v>0</v>
      </c>
      <c r="BD373" s="373"/>
      <c r="BE373" s="373"/>
      <c r="BF373" s="373"/>
      <c r="BG373" s="373"/>
      <c r="BH373" s="373"/>
      <c r="BI373" s="373"/>
      <c r="BJ373" s="373"/>
      <c r="BK373" s="373"/>
      <c r="BL373" s="373"/>
      <c r="BM373" s="373"/>
      <c r="BN373" s="373"/>
      <c r="BO373" s="373"/>
      <c r="BP373" s="373"/>
      <c r="BQ373" s="373"/>
      <c r="BR373" s="373"/>
      <c r="BS373" s="374">
        <f t="shared" si="150"/>
        <v>0</v>
      </c>
      <c r="BT373" s="374">
        <f t="shared" si="175"/>
        <v>0</v>
      </c>
      <c r="BU373" s="374">
        <f t="shared" si="175"/>
        <v>0</v>
      </c>
      <c r="BV373" s="374">
        <f t="shared" si="175"/>
        <v>0</v>
      </c>
      <c r="BW373" s="374">
        <f t="shared" si="175"/>
        <v>0</v>
      </c>
      <c r="BX373" s="374">
        <f t="shared" si="175"/>
        <v>0</v>
      </c>
      <c r="BY373" s="374">
        <f t="shared" si="175"/>
        <v>0</v>
      </c>
      <c r="BZ373" s="374">
        <f t="shared" si="174"/>
        <v>0</v>
      </c>
      <c r="CA373" s="374">
        <f t="shared" si="173"/>
        <v>0</v>
      </c>
      <c r="CB373" s="374">
        <f t="shared" si="173"/>
        <v>0</v>
      </c>
      <c r="CC373" s="374">
        <f t="shared" si="173"/>
        <v>0</v>
      </c>
      <c r="CD373" s="374">
        <f t="shared" si="173"/>
        <v>0</v>
      </c>
      <c r="CE373" s="374">
        <f t="shared" si="173"/>
        <v>0</v>
      </c>
      <c r="CF373" s="374">
        <f t="shared" si="173"/>
        <v>0</v>
      </c>
      <c r="CG373" s="374">
        <f t="shared" si="173"/>
        <v>0</v>
      </c>
      <c r="CH373" s="374">
        <f t="shared" si="173"/>
        <v>0</v>
      </c>
      <c r="CI373" s="374">
        <f t="shared" si="173"/>
        <v>0</v>
      </c>
      <c r="CJ373" s="368"/>
      <c r="CK373" s="368"/>
      <c r="CL373" s="373"/>
      <c r="CM373" s="375"/>
      <c r="CN373" s="371" t="s">
        <v>176</v>
      </c>
      <c r="CO373" s="373"/>
      <c r="CP373" s="373"/>
      <c r="CQ373" s="374">
        <f t="shared" si="151"/>
        <v>0</v>
      </c>
      <c r="CR373" s="373"/>
      <c r="CS373" s="373"/>
      <c r="CT373" s="374">
        <f t="shared" si="152"/>
        <v>0</v>
      </c>
      <c r="CU373" s="375"/>
      <c r="CV373" s="368"/>
      <c r="CW373" s="368"/>
      <c r="CX373" s="368"/>
      <c r="CY373" s="368"/>
      <c r="CZ373" s="368"/>
      <c r="DA373" s="368"/>
      <c r="DB373" s="368"/>
      <c r="DC373" s="368"/>
      <c r="DD373" s="368"/>
      <c r="DE373" s="368"/>
      <c r="DF373" s="368"/>
      <c r="DG373" s="375"/>
      <c r="DH373" s="371" t="s">
        <v>176</v>
      </c>
      <c r="DI373" s="373"/>
      <c r="DJ373" s="373"/>
      <c r="DK373" s="374">
        <f t="shared" si="172"/>
        <v>0</v>
      </c>
      <c r="DL373" s="373"/>
      <c r="DM373" s="373"/>
      <c r="DN373" s="374">
        <f t="shared" si="153"/>
        <v>0</v>
      </c>
      <c r="DO373" s="368"/>
      <c r="DP373" s="371" t="str">
        <f t="shared" si="163"/>
        <v/>
      </c>
      <c r="DQ373" s="374">
        <f t="shared" si="164"/>
        <v>0</v>
      </c>
      <c r="DR373" s="374">
        <f t="shared" si="154"/>
        <v>0</v>
      </c>
      <c r="DS373" s="374">
        <f t="shared" si="155"/>
        <v>0</v>
      </c>
      <c r="DT373" s="374">
        <f t="shared" si="165"/>
        <v>0</v>
      </c>
      <c r="DU373" s="374">
        <f t="shared" si="166"/>
        <v>0</v>
      </c>
      <c r="DV373" s="374">
        <f>Deduct_dependent * COUNTIFS(Part_8!$A:$A, $EV373)</f>
        <v>0</v>
      </c>
      <c r="DW373" s="374">
        <f t="shared" si="156"/>
        <v>0</v>
      </c>
      <c r="DX373" s="374">
        <f t="shared" si="157"/>
        <v>0</v>
      </c>
      <c r="DY373" s="374">
        <f t="shared" si="158"/>
        <v>0</v>
      </c>
      <c r="DZ373" s="374">
        <f t="shared" si="159"/>
        <v>0</v>
      </c>
      <c r="EA373" s="373"/>
      <c r="EB373" s="373"/>
      <c r="EC373" s="373"/>
      <c r="ED373" s="374" t="str">
        <f t="shared" si="167"/>
        <v/>
      </c>
      <c r="EE373" s="374"/>
      <c r="EF373" s="374" t="str">
        <f>IF(AND($AN373 = "", $AO373 = "", $AP373 = "", $AQ373 = "", $AR373 = "", $AS373 = "", $AT373 = "", $AU373 = "", $AV373 = "", $AW373 = "", $AX373 = "", $AY373 = "", $AZ373 = "", $BA373 = "", $BB373 = "",
$BD373= "", $BE373 = "", $BF373 = "", $BG373 = "", $BH373 = "", $BI373 = "", $BJ373 = "", $BK373 = "", $BL373 = "", $BM373 = "", $BN373 = "", $BO373 = "", $BP373 = "", $BQ373 = "", $BR373 = ""), "",
IF($DZ373 &lt;= Claim_for_Reimbursement_CAT!$F$24, Claim_for_Reimbursement_CAT!$H$24,
IF(AND($DZ373 &gt;= Claim_for_Reimbursement_CAT!$D$25, $DZ373 &lt;= Claim_for_Reimbursement_CAT!$F$25), Claim_for_Reimbursement_CAT!$H$25,
IF(AND($DZ373 &gt;= Claim_for_Reimbursement_CAT!$D$26, $DZ373 &lt;= Claim_for_Reimbursement_CAT!$F$26), Claim_for_Reimbursement_CAT!$H$26,
IF(AND($DZ373 &gt;= Claim_for_Reimbursement_CAT!$D$27, $DZ373 &lt;= Claim_for_Reimbursement_CAT!$F$27), Claim_for_Reimbursement_CAT!$H$27,
IF(AND($DZ373 &gt;= Claim_for_Reimbursement_CAT!$D$28, $DZ373 &lt;= Claim_for_Reimbursement_CAT!$F$28), Claim_for_Reimbursement_CAT!$H$28,
IF(AND($DZ373 &gt;= Claim_for_Reimbursement_CAT!$D$29, $DZ373 &lt;= Claim_for_Reimbursement_CAT!$F$29), Claim_for_Reimbursement_CAT!$H$29,
IF(AND($DZ373 &gt;= Claim_for_Reimbursement_CAT!$D$30, $DZ373 &lt;= Claim_for_Reimbursement_CAT!$F$30), Claim_for_Reimbursement_CAT!$H$30,
IF(AND($DZ373 &gt;= Claim_for_Reimbursement_CAT!$D$31, $DZ373 &lt;= Claim_for_Reimbursement_CAT!$F$31), Claim_for_Reimbursement_CAT!$H$31,
IF(AND($DZ373 &gt;= Claim_for_Reimbursement_CAT!$D$32, $DZ373 &lt;= Claim_for_Reimbursement_CAT!$F$32), Claim_for_Reimbursement_CAT!$H$32,
IF(AND($DZ373 &gt;= Claim_for_Reimbursement_CAT!$D$33, $DZ373 &lt;= Claim_for_Reimbursement_CAT!$F$33), Claim_for_Reimbursement_CAT!$H$33,
IF(AND($DZ373 &gt;= Claim_for_Reimbursement_CAT!$D$34, $DZ373 &lt;= Claim_for_Reimbursement_CAT!$F$34), Claim_for_Reimbursement_CAT!$H$34, Claim_for_Reimbursement_CAT!$H$35))))))))))))</f>
        <v/>
      </c>
      <c r="EG373" s="373"/>
      <c r="EH373" s="373"/>
      <c r="EI373" s="373"/>
      <c r="EJ373" s="373"/>
      <c r="EK373" s="373"/>
      <c r="EL373" s="368"/>
      <c r="EM373" s="373"/>
      <c r="EN373" s="373"/>
      <c r="ES373" s="376" t="str">
        <f t="shared" si="160"/>
        <v/>
      </c>
      <c r="ET373" s="377" t="str">
        <f t="shared" si="168"/>
        <v xml:space="preserve">    </v>
      </c>
      <c r="EU373" s="377" t="str">
        <f t="shared" si="169"/>
        <v/>
      </c>
      <c r="EV373" s="377" t="str">
        <f t="shared" si="170"/>
        <v xml:space="preserve">368   </v>
      </c>
      <c r="EW373" s="378" t="str">
        <f>IF($H373 = "", "",
IF(OR($H373 = Lists_and_controls!$AO$9, $H373 = Lists_and_controls!$AO$11, $H373 = Lists_and_controls!$AO$14, $H373 = Lists_and_controls!$AO$16), MAX(Day_30),
IF(OR($H373 = Lists_and_controls!$AO$6, $H373 = Lists_and_controls!$AO$8, $H373 = Lists_and_controls!$AO$10, $H373 = Lists_and_controls!$AO$12, $H373 = Lists_and_controls!$AO$13, $H373 = Lists_and_controls!$AO$15, $H373 = Lists_and_controls!$AO$17), MAX(Day_31),
IF($H373 = Lists_and_controls!$AO$7, IF(INDEX(Leap_Year_YN, MATCH($G373, Year_2, 0)) = 1, MAX(Day_Feb_LY), MAX(Day_Feb) )))))</f>
        <v/>
      </c>
      <c r="EX373" s="377" t="str">
        <f t="shared" si="171"/>
        <v xml:space="preserve">  </v>
      </c>
      <c r="EY373" s="378"/>
    </row>
    <row r="374" spans="1:155" s="321" customFormat="1" ht="14" hidden="1" x14ac:dyDescent="0.3">
      <c r="A374" s="367">
        <v>369</v>
      </c>
      <c r="B374" s="368"/>
      <c r="C374" s="368"/>
      <c r="D374" s="368"/>
      <c r="E374" s="368"/>
      <c r="F374" s="368"/>
      <c r="G374" s="368"/>
      <c r="H374" s="368"/>
      <c r="I374" s="368"/>
      <c r="J374" s="369" t="str">
        <f t="shared" si="148"/>
        <v/>
      </c>
      <c r="K374" s="370" t="str">
        <f t="shared" si="149"/>
        <v/>
      </c>
      <c r="L374" s="368"/>
      <c r="M374" s="368"/>
      <c r="N374" s="368"/>
      <c r="O374" s="368"/>
      <c r="P374" s="368"/>
      <c r="Q374" s="368"/>
      <c r="R374" s="368"/>
      <c r="S374" s="371" t="str">
        <f t="shared" si="161"/>
        <v/>
      </c>
      <c r="T374" s="368"/>
      <c r="U374" s="368"/>
      <c r="V374" s="372"/>
      <c r="W374" s="372"/>
      <c r="X374" s="368"/>
      <c r="Y374" s="372"/>
      <c r="Z374" s="368"/>
      <c r="AA374" s="368"/>
      <c r="AB374" s="368"/>
      <c r="AC374" s="368"/>
      <c r="AD374" s="368"/>
      <c r="AE374" s="368"/>
      <c r="AF374" s="368"/>
      <c r="AG374" s="368"/>
      <c r="AH374" s="368"/>
      <c r="AI374" s="368"/>
      <c r="AJ374" s="368"/>
      <c r="AK374" s="373"/>
      <c r="AL374" s="368"/>
      <c r="AM374" s="373"/>
      <c r="AN374" s="373"/>
      <c r="AO374" s="373"/>
      <c r="AP374" s="373"/>
      <c r="AQ374" s="373"/>
      <c r="AR374" s="373"/>
      <c r="AS374" s="373"/>
      <c r="AT374" s="373"/>
      <c r="AU374" s="373"/>
      <c r="AV374" s="373"/>
      <c r="AW374" s="373"/>
      <c r="AX374" s="373"/>
      <c r="AY374" s="373"/>
      <c r="AZ374" s="373"/>
      <c r="BA374" s="373"/>
      <c r="BB374" s="373"/>
      <c r="BC374" s="374">
        <f t="shared" si="162"/>
        <v>0</v>
      </c>
      <c r="BD374" s="373"/>
      <c r="BE374" s="373"/>
      <c r="BF374" s="373"/>
      <c r="BG374" s="373"/>
      <c r="BH374" s="373"/>
      <c r="BI374" s="373"/>
      <c r="BJ374" s="373"/>
      <c r="BK374" s="373"/>
      <c r="BL374" s="373"/>
      <c r="BM374" s="373"/>
      <c r="BN374" s="373"/>
      <c r="BO374" s="373"/>
      <c r="BP374" s="373"/>
      <c r="BQ374" s="373"/>
      <c r="BR374" s="373"/>
      <c r="BS374" s="374">
        <f t="shared" si="150"/>
        <v>0</v>
      </c>
      <c r="BT374" s="374">
        <f t="shared" si="175"/>
        <v>0</v>
      </c>
      <c r="BU374" s="374">
        <f t="shared" si="175"/>
        <v>0</v>
      </c>
      <c r="BV374" s="374">
        <f t="shared" si="175"/>
        <v>0</v>
      </c>
      <c r="BW374" s="374">
        <f t="shared" si="175"/>
        <v>0</v>
      </c>
      <c r="BX374" s="374">
        <f t="shared" si="175"/>
        <v>0</v>
      </c>
      <c r="BY374" s="374">
        <f t="shared" si="175"/>
        <v>0</v>
      </c>
      <c r="BZ374" s="374">
        <f t="shared" si="174"/>
        <v>0</v>
      </c>
      <c r="CA374" s="374">
        <f t="shared" si="173"/>
        <v>0</v>
      </c>
      <c r="CB374" s="374">
        <f t="shared" si="173"/>
        <v>0</v>
      </c>
      <c r="CC374" s="374">
        <f t="shared" si="173"/>
        <v>0</v>
      </c>
      <c r="CD374" s="374">
        <f t="shared" si="173"/>
        <v>0</v>
      </c>
      <c r="CE374" s="374">
        <f t="shared" si="173"/>
        <v>0</v>
      </c>
      <c r="CF374" s="374">
        <f t="shared" si="173"/>
        <v>0</v>
      </c>
      <c r="CG374" s="374">
        <f t="shared" si="173"/>
        <v>0</v>
      </c>
      <c r="CH374" s="374">
        <f t="shared" si="173"/>
        <v>0</v>
      </c>
      <c r="CI374" s="374">
        <f t="shared" si="173"/>
        <v>0</v>
      </c>
      <c r="CJ374" s="368"/>
      <c r="CK374" s="368"/>
      <c r="CL374" s="373"/>
      <c r="CM374" s="375"/>
      <c r="CN374" s="371" t="s">
        <v>176</v>
      </c>
      <c r="CO374" s="373"/>
      <c r="CP374" s="373"/>
      <c r="CQ374" s="374">
        <f t="shared" si="151"/>
        <v>0</v>
      </c>
      <c r="CR374" s="373"/>
      <c r="CS374" s="373"/>
      <c r="CT374" s="374">
        <f t="shared" si="152"/>
        <v>0</v>
      </c>
      <c r="CU374" s="375"/>
      <c r="CV374" s="368"/>
      <c r="CW374" s="368"/>
      <c r="CX374" s="368"/>
      <c r="CY374" s="368"/>
      <c r="CZ374" s="368"/>
      <c r="DA374" s="368"/>
      <c r="DB374" s="368"/>
      <c r="DC374" s="368"/>
      <c r="DD374" s="368"/>
      <c r="DE374" s="368"/>
      <c r="DF374" s="368"/>
      <c r="DG374" s="375"/>
      <c r="DH374" s="371" t="s">
        <v>176</v>
      </c>
      <c r="DI374" s="373"/>
      <c r="DJ374" s="373"/>
      <c r="DK374" s="374">
        <f t="shared" si="172"/>
        <v>0</v>
      </c>
      <c r="DL374" s="373"/>
      <c r="DM374" s="373"/>
      <c r="DN374" s="374">
        <f t="shared" si="153"/>
        <v>0</v>
      </c>
      <c r="DO374" s="368"/>
      <c r="DP374" s="371" t="str">
        <f t="shared" si="163"/>
        <v/>
      </c>
      <c r="DQ374" s="374">
        <f t="shared" si="164"/>
        <v>0</v>
      </c>
      <c r="DR374" s="374">
        <f t="shared" si="154"/>
        <v>0</v>
      </c>
      <c r="DS374" s="374">
        <f t="shared" si="155"/>
        <v>0</v>
      </c>
      <c r="DT374" s="374">
        <f t="shared" si="165"/>
        <v>0</v>
      </c>
      <c r="DU374" s="374">
        <f t="shared" si="166"/>
        <v>0</v>
      </c>
      <c r="DV374" s="374">
        <f>Deduct_dependent * COUNTIFS(Part_8!$A:$A, $EV374)</f>
        <v>0</v>
      </c>
      <c r="DW374" s="374">
        <f t="shared" si="156"/>
        <v>0</v>
      </c>
      <c r="DX374" s="374">
        <f t="shared" si="157"/>
        <v>0</v>
      </c>
      <c r="DY374" s="374">
        <f t="shared" si="158"/>
        <v>0</v>
      </c>
      <c r="DZ374" s="374">
        <f t="shared" si="159"/>
        <v>0</v>
      </c>
      <c r="EA374" s="373"/>
      <c r="EB374" s="373"/>
      <c r="EC374" s="373"/>
      <c r="ED374" s="374" t="str">
        <f t="shared" si="167"/>
        <v/>
      </c>
      <c r="EE374" s="374"/>
      <c r="EF374" s="374" t="str">
        <f>IF(AND($AN374 = "", $AO374 = "", $AP374 = "", $AQ374 = "", $AR374 = "", $AS374 = "", $AT374 = "", $AU374 = "", $AV374 = "", $AW374 = "", $AX374 = "", $AY374 = "", $AZ374 = "", $BA374 = "", $BB374 = "",
$BD374= "", $BE374 = "", $BF374 = "", $BG374 = "", $BH374 = "", $BI374 = "", $BJ374 = "", $BK374 = "", $BL374 = "", $BM374 = "", $BN374 = "", $BO374 = "", $BP374 = "", $BQ374 = "", $BR374 = ""), "",
IF($DZ374 &lt;= Claim_for_Reimbursement_CAT!$F$24, Claim_for_Reimbursement_CAT!$H$24,
IF(AND($DZ374 &gt;= Claim_for_Reimbursement_CAT!$D$25, $DZ374 &lt;= Claim_for_Reimbursement_CAT!$F$25), Claim_for_Reimbursement_CAT!$H$25,
IF(AND($DZ374 &gt;= Claim_for_Reimbursement_CAT!$D$26, $DZ374 &lt;= Claim_for_Reimbursement_CAT!$F$26), Claim_for_Reimbursement_CAT!$H$26,
IF(AND($DZ374 &gt;= Claim_for_Reimbursement_CAT!$D$27, $DZ374 &lt;= Claim_for_Reimbursement_CAT!$F$27), Claim_for_Reimbursement_CAT!$H$27,
IF(AND($DZ374 &gt;= Claim_for_Reimbursement_CAT!$D$28, $DZ374 &lt;= Claim_for_Reimbursement_CAT!$F$28), Claim_for_Reimbursement_CAT!$H$28,
IF(AND($DZ374 &gt;= Claim_for_Reimbursement_CAT!$D$29, $DZ374 &lt;= Claim_for_Reimbursement_CAT!$F$29), Claim_for_Reimbursement_CAT!$H$29,
IF(AND($DZ374 &gt;= Claim_for_Reimbursement_CAT!$D$30, $DZ374 &lt;= Claim_for_Reimbursement_CAT!$F$30), Claim_for_Reimbursement_CAT!$H$30,
IF(AND($DZ374 &gt;= Claim_for_Reimbursement_CAT!$D$31, $DZ374 &lt;= Claim_for_Reimbursement_CAT!$F$31), Claim_for_Reimbursement_CAT!$H$31,
IF(AND($DZ374 &gt;= Claim_for_Reimbursement_CAT!$D$32, $DZ374 &lt;= Claim_for_Reimbursement_CAT!$F$32), Claim_for_Reimbursement_CAT!$H$32,
IF(AND($DZ374 &gt;= Claim_for_Reimbursement_CAT!$D$33, $DZ374 &lt;= Claim_for_Reimbursement_CAT!$F$33), Claim_for_Reimbursement_CAT!$H$33,
IF(AND($DZ374 &gt;= Claim_for_Reimbursement_CAT!$D$34, $DZ374 &lt;= Claim_for_Reimbursement_CAT!$F$34), Claim_for_Reimbursement_CAT!$H$34, Claim_for_Reimbursement_CAT!$H$35))))))))))))</f>
        <v/>
      </c>
      <c r="EG374" s="373"/>
      <c r="EH374" s="373"/>
      <c r="EI374" s="373"/>
      <c r="EJ374" s="373"/>
      <c r="EK374" s="373"/>
      <c r="EL374" s="368"/>
      <c r="EM374" s="373"/>
      <c r="EN374" s="373"/>
      <c r="ES374" s="376" t="str">
        <f t="shared" si="160"/>
        <v/>
      </c>
      <c r="ET374" s="377" t="str">
        <f t="shared" si="168"/>
        <v xml:space="preserve">    </v>
      </c>
      <c r="EU374" s="377" t="str">
        <f t="shared" si="169"/>
        <v/>
      </c>
      <c r="EV374" s="377" t="str">
        <f t="shared" si="170"/>
        <v xml:space="preserve">369   </v>
      </c>
      <c r="EW374" s="378" t="str">
        <f>IF($H374 = "", "",
IF(OR($H374 = Lists_and_controls!$AO$9, $H374 = Lists_and_controls!$AO$11, $H374 = Lists_and_controls!$AO$14, $H374 = Lists_and_controls!$AO$16), MAX(Day_30),
IF(OR($H374 = Lists_and_controls!$AO$6, $H374 = Lists_and_controls!$AO$8, $H374 = Lists_and_controls!$AO$10, $H374 = Lists_and_controls!$AO$12, $H374 = Lists_and_controls!$AO$13, $H374 = Lists_and_controls!$AO$15, $H374 = Lists_and_controls!$AO$17), MAX(Day_31),
IF($H374 = Lists_and_controls!$AO$7, IF(INDEX(Leap_Year_YN, MATCH($G374, Year_2, 0)) = 1, MAX(Day_Feb_LY), MAX(Day_Feb) )))))</f>
        <v/>
      </c>
      <c r="EX374" s="377" t="str">
        <f t="shared" si="171"/>
        <v xml:space="preserve">  </v>
      </c>
      <c r="EY374" s="378"/>
    </row>
    <row r="375" spans="1:155" s="321" customFormat="1" ht="14" hidden="1" x14ac:dyDescent="0.3">
      <c r="A375" s="367">
        <v>370</v>
      </c>
      <c r="B375" s="368"/>
      <c r="C375" s="368"/>
      <c r="D375" s="368"/>
      <c r="E375" s="368"/>
      <c r="F375" s="368"/>
      <c r="G375" s="368"/>
      <c r="H375" s="368"/>
      <c r="I375" s="368"/>
      <c r="J375" s="369" t="str">
        <f t="shared" si="148"/>
        <v/>
      </c>
      <c r="K375" s="370" t="str">
        <f t="shared" si="149"/>
        <v/>
      </c>
      <c r="L375" s="368"/>
      <c r="M375" s="368"/>
      <c r="N375" s="368"/>
      <c r="O375" s="368"/>
      <c r="P375" s="368"/>
      <c r="Q375" s="368"/>
      <c r="R375" s="368"/>
      <c r="S375" s="371" t="str">
        <f t="shared" si="161"/>
        <v/>
      </c>
      <c r="T375" s="368"/>
      <c r="U375" s="368"/>
      <c r="V375" s="372"/>
      <c r="W375" s="372"/>
      <c r="X375" s="368"/>
      <c r="Y375" s="372"/>
      <c r="Z375" s="368"/>
      <c r="AA375" s="368"/>
      <c r="AB375" s="368"/>
      <c r="AC375" s="368"/>
      <c r="AD375" s="368"/>
      <c r="AE375" s="368"/>
      <c r="AF375" s="368"/>
      <c r="AG375" s="368"/>
      <c r="AH375" s="368"/>
      <c r="AI375" s="368"/>
      <c r="AJ375" s="368"/>
      <c r="AK375" s="373"/>
      <c r="AL375" s="368"/>
      <c r="AM375" s="373"/>
      <c r="AN375" s="373"/>
      <c r="AO375" s="373"/>
      <c r="AP375" s="373"/>
      <c r="AQ375" s="373"/>
      <c r="AR375" s="373"/>
      <c r="AS375" s="373"/>
      <c r="AT375" s="373"/>
      <c r="AU375" s="373"/>
      <c r="AV375" s="373"/>
      <c r="AW375" s="373"/>
      <c r="AX375" s="373"/>
      <c r="AY375" s="373"/>
      <c r="AZ375" s="373"/>
      <c r="BA375" s="373"/>
      <c r="BB375" s="373"/>
      <c r="BC375" s="374">
        <f t="shared" si="162"/>
        <v>0</v>
      </c>
      <c r="BD375" s="373"/>
      <c r="BE375" s="373"/>
      <c r="BF375" s="373"/>
      <c r="BG375" s="373"/>
      <c r="BH375" s="373"/>
      <c r="BI375" s="373"/>
      <c r="BJ375" s="373"/>
      <c r="BK375" s="373"/>
      <c r="BL375" s="373"/>
      <c r="BM375" s="373"/>
      <c r="BN375" s="373"/>
      <c r="BO375" s="373"/>
      <c r="BP375" s="373"/>
      <c r="BQ375" s="373"/>
      <c r="BR375" s="373"/>
      <c r="BS375" s="374">
        <f t="shared" si="150"/>
        <v>0</v>
      </c>
      <c r="BT375" s="374">
        <f t="shared" si="175"/>
        <v>0</v>
      </c>
      <c r="BU375" s="374">
        <f t="shared" si="175"/>
        <v>0</v>
      </c>
      <c r="BV375" s="374">
        <f t="shared" si="175"/>
        <v>0</v>
      </c>
      <c r="BW375" s="374">
        <f t="shared" si="175"/>
        <v>0</v>
      </c>
      <c r="BX375" s="374">
        <f t="shared" si="175"/>
        <v>0</v>
      </c>
      <c r="BY375" s="374">
        <f t="shared" si="175"/>
        <v>0</v>
      </c>
      <c r="BZ375" s="374">
        <f t="shared" si="174"/>
        <v>0</v>
      </c>
      <c r="CA375" s="374">
        <f t="shared" si="173"/>
        <v>0</v>
      </c>
      <c r="CB375" s="374">
        <f t="shared" si="173"/>
        <v>0</v>
      </c>
      <c r="CC375" s="374">
        <f t="shared" si="173"/>
        <v>0</v>
      </c>
      <c r="CD375" s="374">
        <f t="shared" si="173"/>
        <v>0</v>
      </c>
      <c r="CE375" s="374">
        <f t="shared" si="173"/>
        <v>0</v>
      </c>
      <c r="CF375" s="374">
        <f t="shared" si="173"/>
        <v>0</v>
      </c>
      <c r="CG375" s="374">
        <f t="shared" ref="CG375:CI438" si="176" xml:space="preserve"> BA375 + BQ375</f>
        <v>0</v>
      </c>
      <c r="CH375" s="374">
        <f t="shared" si="176"/>
        <v>0</v>
      </c>
      <c r="CI375" s="374">
        <f t="shared" si="176"/>
        <v>0</v>
      </c>
      <c r="CJ375" s="368"/>
      <c r="CK375" s="368"/>
      <c r="CL375" s="373"/>
      <c r="CM375" s="375"/>
      <c r="CN375" s="371" t="s">
        <v>176</v>
      </c>
      <c r="CO375" s="373"/>
      <c r="CP375" s="373"/>
      <c r="CQ375" s="374">
        <f t="shared" si="151"/>
        <v>0</v>
      </c>
      <c r="CR375" s="373"/>
      <c r="CS375" s="373"/>
      <c r="CT375" s="374">
        <f t="shared" si="152"/>
        <v>0</v>
      </c>
      <c r="CU375" s="375"/>
      <c r="CV375" s="368"/>
      <c r="CW375" s="368"/>
      <c r="CX375" s="368"/>
      <c r="CY375" s="368"/>
      <c r="CZ375" s="368"/>
      <c r="DA375" s="368"/>
      <c r="DB375" s="368"/>
      <c r="DC375" s="368"/>
      <c r="DD375" s="368"/>
      <c r="DE375" s="368"/>
      <c r="DF375" s="368"/>
      <c r="DG375" s="375"/>
      <c r="DH375" s="371" t="s">
        <v>176</v>
      </c>
      <c r="DI375" s="373"/>
      <c r="DJ375" s="373"/>
      <c r="DK375" s="374">
        <f t="shared" si="172"/>
        <v>0</v>
      </c>
      <c r="DL375" s="373"/>
      <c r="DM375" s="373"/>
      <c r="DN375" s="374">
        <f t="shared" si="153"/>
        <v>0</v>
      </c>
      <c r="DO375" s="368"/>
      <c r="DP375" s="371" t="str">
        <f t="shared" si="163"/>
        <v/>
      </c>
      <c r="DQ375" s="374">
        <f t="shared" si="164"/>
        <v>0</v>
      </c>
      <c r="DR375" s="374">
        <f t="shared" si="154"/>
        <v>0</v>
      </c>
      <c r="DS375" s="374">
        <f t="shared" si="155"/>
        <v>0</v>
      </c>
      <c r="DT375" s="374">
        <f t="shared" si="165"/>
        <v>0</v>
      </c>
      <c r="DU375" s="374">
        <f t="shared" si="166"/>
        <v>0</v>
      </c>
      <c r="DV375" s="374">
        <f>Deduct_dependent * COUNTIFS(Part_8!$A:$A, $EV375)</f>
        <v>0</v>
      </c>
      <c r="DW375" s="374">
        <f t="shared" si="156"/>
        <v>0</v>
      </c>
      <c r="DX375" s="374">
        <f t="shared" si="157"/>
        <v>0</v>
      </c>
      <c r="DY375" s="374">
        <f t="shared" si="158"/>
        <v>0</v>
      </c>
      <c r="DZ375" s="374">
        <f t="shared" si="159"/>
        <v>0</v>
      </c>
      <c r="EA375" s="373"/>
      <c r="EB375" s="373"/>
      <c r="EC375" s="373"/>
      <c r="ED375" s="374" t="str">
        <f t="shared" si="167"/>
        <v/>
      </c>
      <c r="EE375" s="374"/>
      <c r="EF375" s="374" t="str">
        <f>IF(AND($AN375 = "", $AO375 = "", $AP375 = "", $AQ375 = "", $AR375 = "", $AS375 = "", $AT375 = "", $AU375 = "", $AV375 = "", $AW375 = "", $AX375 = "", $AY375 = "", $AZ375 = "", $BA375 = "", $BB375 = "",
$BD375= "", $BE375 = "", $BF375 = "", $BG375 = "", $BH375 = "", $BI375 = "", $BJ375 = "", $BK375 = "", $BL375 = "", $BM375 = "", $BN375 = "", $BO375 = "", $BP375 = "", $BQ375 = "", $BR375 = ""), "",
IF($DZ375 &lt;= Claim_for_Reimbursement_CAT!$F$24, Claim_for_Reimbursement_CAT!$H$24,
IF(AND($DZ375 &gt;= Claim_for_Reimbursement_CAT!$D$25, $DZ375 &lt;= Claim_for_Reimbursement_CAT!$F$25), Claim_for_Reimbursement_CAT!$H$25,
IF(AND($DZ375 &gt;= Claim_for_Reimbursement_CAT!$D$26, $DZ375 &lt;= Claim_for_Reimbursement_CAT!$F$26), Claim_for_Reimbursement_CAT!$H$26,
IF(AND($DZ375 &gt;= Claim_for_Reimbursement_CAT!$D$27, $DZ375 &lt;= Claim_for_Reimbursement_CAT!$F$27), Claim_for_Reimbursement_CAT!$H$27,
IF(AND($DZ375 &gt;= Claim_for_Reimbursement_CAT!$D$28, $DZ375 &lt;= Claim_for_Reimbursement_CAT!$F$28), Claim_for_Reimbursement_CAT!$H$28,
IF(AND($DZ375 &gt;= Claim_for_Reimbursement_CAT!$D$29, $DZ375 &lt;= Claim_for_Reimbursement_CAT!$F$29), Claim_for_Reimbursement_CAT!$H$29,
IF(AND($DZ375 &gt;= Claim_for_Reimbursement_CAT!$D$30, $DZ375 &lt;= Claim_for_Reimbursement_CAT!$F$30), Claim_for_Reimbursement_CAT!$H$30,
IF(AND($DZ375 &gt;= Claim_for_Reimbursement_CAT!$D$31, $DZ375 &lt;= Claim_for_Reimbursement_CAT!$F$31), Claim_for_Reimbursement_CAT!$H$31,
IF(AND($DZ375 &gt;= Claim_for_Reimbursement_CAT!$D$32, $DZ375 &lt;= Claim_for_Reimbursement_CAT!$F$32), Claim_for_Reimbursement_CAT!$H$32,
IF(AND($DZ375 &gt;= Claim_for_Reimbursement_CAT!$D$33, $DZ375 &lt;= Claim_for_Reimbursement_CAT!$F$33), Claim_for_Reimbursement_CAT!$H$33,
IF(AND($DZ375 &gt;= Claim_for_Reimbursement_CAT!$D$34, $DZ375 &lt;= Claim_for_Reimbursement_CAT!$F$34), Claim_for_Reimbursement_CAT!$H$34, Claim_for_Reimbursement_CAT!$H$35))))))))))))</f>
        <v/>
      </c>
      <c r="EG375" s="373"/>
      <c r="EH375" s="373"/>
      <c r="EI375" s="373"/>
      <c r="EJ375" s="373"/>
      <c r="EK375" s="373"/>
      <c r="EL375" s="368"/>
      <c r="EM375" s="373"/>
      <c r="EN375" s="373"/>
      <c r="ES375" s="376" t="str">
        <f t="shared" si="160"/>
        <v/>
      </c>
      <c r="ET375" s="377" t="str">
        <f t="shared" si="168"/>
        <v xml:space="preserve">    </v>
      </c>
      <c r="EU375" s="377" t="str">
        <f t="shared" si="169"/>
        <v/>
      </c>
      <c r="EV375" s="377" t="str">
        <f t="shared" si="170"/>
        <v xml:space="preserve">370   </v>
      </c>
      <c r="EW375" s="378" t="str">
        <f>IF($H375 = "", "",
IF(OR($H375 = Lists_and_controls!$AO$9, $H375 = Lists_and_controls!$AO$11, $H375 = Lists_and_controls!$AO$14, $H375 = Lists_and_controls!$AO$16), MAX(Day_30),
IF(OR($H375 = Lists_and_controls!$AO$6, $H375 = Lists_and_controls!$AO$8, $H375 = Lists_and_controls!$AO$10, $H375 = Lists_and_controls!$AO$12, $H375 = Lists_and_controls!$AO$13, $H375 = Lists_and_controls!$AO$15, $H375 = Lists_and_controls!$AO$17), MAX(Day_31),
IF($H375 = Lists_and_controls!$AO$7, IF(INDEX(Leap_Year_YN, MATCH($G375, Year_2, 0)) = 1, MAX(Day_Feb_LY), MAX(Day_Feb) )))))</f>
        <v/>
      </c>
      <c r="EX375" s="377" t="str">
        <f t="shared" si="171"/>
        <v xml:space="preserve">  </v>
      </c>
      <c r="EY375" s="378"/>
    </row>
    <row r="376" spans="1:155" s="321" customFormat="1" ht="14" hidden="1" x14ac:dyDescent="0.3">
      <c r="A376" s="367">
        <v>371</v>
      </c>
      <c r="B376" s="368"/>
      <c r="C376" s="368"/>
      <c r="D376" s="368"/>
      <c r="E376" s="368"/>
      <c r="F376" s="368"/>
      <c r="G376" s="368"/>
      <c r="H376" s="368"/>
      <c r="I376" s="368"/>
      <c r="J376" s="369" t="str">
        <f t="shared" si="148"/>
        <v/>
      </c>
      <c r="K376" s="370" t="str">
        <f t="shared" si="149"/>
        <v/>
      </c>
      <c r="L376" s="368"/>
      <c r="M376" s="368"/>
      <c r="N376" s="368"/>
      <c r="O376" s="368"/>
      <c r="P376" s="368"/>
      <c r="Q376" s="368"/>
      <c r="R376" s="368"/>
      <c r="S376" s="371" t="str">
        <f t="shared" si="161"/>
        <v/>
      </c>
      <c r="T376" s="368"/>
      <c r="U376" s="368"/>
      <c r="V376" s="372"/>
      <c r="W376" s="372"/>
      <c r="X376" s="368"/>
      <c r="Y376" s="372"/>
      <c r="Z376" s="368"/>
      <c r="AA376" s="368"/>
      <c r="AB376" s="368"/>
      <c r="AC376" s="368"/>
      <c r="AD376" s="368"/>
      <c r="AE376" s="368"/>
      <c r="AF376" s="368"/>
      <c r="AG376" s="368"/>
      <c r="AH376" s="368"/>
      <c r="AI376" s="368"/>
      <c r="AJ376" s="368"/>
      <c r="AK376" s="373"/>
      <c r="AL376" s="368"/>
      <c r="AM376" s="373"/>
      <c r="AN376" s="373"/>
      <c r="AO376" s="373"/>
      <c r="AP376" s="373"/>
      <c r="AQ376" s="373"/>
      <c r="AR376" s="373"/>
      <c r="AS376" s="373"/>
      <c r="AT376" s="373"/>
      <c r="AU376" s="373"/>
      <c r="AV376" s="373"/>
      <c r="AW376" s="373"/>
      <c r="AX376" s="373"/>
      <c r="AY376" s="373"/>
      <c r="AZ376" s="373"/>
      <c r="BA376" s="373"/>
      <c r="BB376" s="373"/>
      <c r="BC376" s="374">
        <f t="shared" si="162"/>
        <v>0</v>
      </c>
      <c r="BD376" s="373"/>
      <c r="BE376" s="373"/>
      <c r="BF376" s="373"/>
      <c r="BG376" s="373"/>
      <c r="BH376" s="373"/>
      <c r="BI376" s="373"/>
      <c r="BJ376" s="373"/>
      <c r="BK376" s="373"/>
      <c r="BL376" s="373"/>
      <c r="BM376" s="373"/>
      <c r="BN376" s="373"/>
      <c r="BO376" s="373"/>
      <c r="BP376" s="373"/>
      <c r="BQ376" s="373"/>
      <c r="BR376" s="373"/>
      <c r="BS376" s="374">
        <f t="shared" si="150"/>
        <v>0</v>
      </c>
      <c r="BT376" s="374">
        <f t="shared" si="175"/>
        <v>0</v>
      </c>
      <c r="BU376" s="374">
        <f t="shared" si="175"/>
        <v>0</v>
      </c>
      <c r="BV376" s="374">
        <f t="shared" si="175"/>
        <v>0</v>
      </c>
      <c r="BW376" s="374">
        <f t="shared" si="175"/>
        <v>0</v>
      </c>
      <c r="BX376" s="374">
        <f t="shared" si="175"/>
        <v>0</v>
      </c>
      <c r="BY376" s="374">
        <f t="shared" si="175"/>
        <v>0</v>
      </c>
      <c r="BZ376" s="374">
        <f t="shared" si="174"/>
        <v>0</v>
      </c>
      <c r="CA376" s="374">
        <f t="shared" si="174"/>
        <v>0</v>
      </c>
      <c r="CB376" s="374">
        <f t="shared" si="174"/>
        <v>0</v>
      </c>
      <c r="CC376" s="374">
        <f t="shared" si="174"/>
        <v>0</v>
      </c>
      <c r="CD376" s="374">
        <f t="shared" si="174"/>
        <v>0</v>
      </c>
      <c r="CE376" s="374">
        <f t="shared" si="174"/>
        <v>0</v>
      </c>
      <c r="CF376" s="374">
        <f t="shared" si="174"/>
        <v>0</v>
      </c>
      <c r="CG376" s="374">
        <f t="shared" si="176"/>
        <v>0</v>
      </c>
      <c r="CH376" s="374">
        <f t="shared" si="176"/>
        <v>0</v>
      </c>
      <c r="CI376" s="374">
        <f t="shared" si="176"/>
        <v>0</v>
      </c>
      <c r="CJ376" s="368"/>
      <c r="CK376" s="368"/>
      <c r="CL376" s="373"/>
      <c r="CM376" s="375"/>
      <c r="CN376" s="371" t="s">
        <v>176</v>
      </c>
      <c r="CO376" s="373"/>
      <c r="CP376" s="373"/>
      <c r="CQ376" s="374">
        <f t="shared" si="151"/>
        <v>0</v>
      </c>
      <c r="CR376" s="373"/>
      <c r="CS376" s="373"/>
      <c r="CT376" s="374">
        <f t="shared" si="152"/>
        <v>0</v>
      </c>
      <c r="CU376" s="375"/>
      <c r="CV376" s="368"/>
      <c r="CW376" s="368"/>
      <c r="CX376" s="368"/>
      <c r="CY376" s="368"/>
      <c r="CZ376" s="368"/>
      <c r="DA376" s="368"/>
      <c r="DB376" s="368"/>
      <c r="DC376" s="368"/>
      <c r="DD376" s="368"/>
      <c r="DE376" s="368"/>
      <c r="DF376" s="368"/>
      <c r="DG376" s="375"/>
      <c r="DH376" s="371" t="s">
        <v>176</v>
      </c>
      <c r="DI376" s="373"/>
      <c r="DJ376" s="373"/>
      <c r="DK376" s="374">
        <f t="shared" si="172"/>
        <v>0</v>
      </c>
      <c r="DL376" s="373"/>
      <c r="DM376" s="373"/>
      <c r="DN376" s="374">
        <f t="shared" si="153"/>
        <v>0</v>
      </c>
      <c r="DO376" s="368"/>
      <c r="DP376" s="371" t="str">
        <f t="shared" si="163"/>
        <v/>
      </c>
      <c r="DQ376" s="374">
        <f t="shared" si="164"/>
        <v>0</v>
      </c>
      <c r="DR376" s="374">
        <f t="shared" si="154"/>
        <v>0</v>
      </c>
      <c r="DS376" s="374">
        <f t="shared" si="155"/>
        <v>0</v>
      </c>
      <c r="DT376" s="374">
        <f t="shared" si="165"/>
        <v>0</v>
      </c>
      <c r="DU376" s="374">
        <f t="shared" si="166"/>
        <v>0</v>
      </c>
      <c r="DV376" s="374">
        <f>Deduct_dependent * COUNTIFS(Part_8!$A:$A, $EV376)</f>
        <v>0</v>
      </c>
      <c r="DW376" s="374">
        <f t="shared" si="156"/>
        <v>0</v>
      </c>
      <c r="DX376" s="374">
        <f t="shared" si="157"/>
        <v>0</v>
      </c>
      <c r="DY376" s="374">
        <f t="shared" si="158"/>
        <v>0</v>
      </c>
      <c r="DZ376" s="374">
        <f t="shared" si="159"/>
        <v>0</v>
      </c>
      <c r="EA376" s="373"/>
      <c r="EB376" s="373"/>
      <c r="EC376" s="373"/>
      <c r="ED376" s="374" t="str">
        <f t="shared" si="167"/>
        <v/>
      </c>
      <c r="EE376" s="374"/>
      <c r="EF376" s="374" t="str">
        <f>IF(AND($AN376 = "", $AO376 = "", $AP376 = "", $AQ376 = "", $AR376 = "", $AS376 = "", $AT376 = "", $AU376 = "", $AV376 = "", $AW376 = "", $AX376 = "", $AY376 = "", $AZ376 = "", $BA376 = "", $BB376 = "",
$BD376= "", $BE376 = "", $BF376 = "", $BG376 = "", $BH376 = "", $BI376 = "", $BJ376 = "", $BK376 = "", $BL376 = "", $BM376 = "", $BN376 = "", $BO376 = "", $BP376 = "", $BQ376 = "", $BR376 = ""), "",
IF($DZ376 &lt;= Claim_for_Reimbursement_CAT!$F$24, Claim_for_Reimbursement_CAT!$H$24,
IF(AND($DZ376 &gt;= Claim_for_Reimbursement_CAT!$D$25, $DZ376 &lt;= Claim_for_Reimbursement_CAT!$F$25), Claim_for_Reimbursement_CAT!$H$25,
IF(AND($DZ376 &gt;= Claim_for_Reimbursement_CAT!$D$26, $DZ376 &lt;= Claim_for_Reimbursement_CAT!$F$26), Claim_for_Reimbursement_CAT!$H$26,
IF(AND($DZ376 &gt;= Claim_for_Reimbursement_CAT!$D$27, $DZ376 &lt;= Claim_for_Reimbursement_CAT!$F$27), Claim_for_Reimbursement_CAT!$H$27,
IF(AND($DZ376 &gt;= Claim_for_Reimbursement_CAT!$D$28, $DZ376 &lt;= Claim_for_Reimbursement_CAT!$F$28), Claim_for_Reimbursement_CAT!$H$28,
IF(AND($DZ376 &gt;= Claim_for_Reimbursement_CAT!$D$29, $DZ376 &lt;= Claim_for_Reimbursement_CAT!$F$29), Claim_for_Reimbursement_CAT!$H$29,
IF(AND($DZ376 &gt;= Claim_for_Reimbursement_CAT!$D$30, $DZ376 &lt;= Claim_for_Reimbursement_CAT!$F$30), Claim_for_Reimbursement_CAT!$H$30,
IF(AND($DZ376 &gt;= Claim_for_Reimbursement_CAT!$D$31, $DZ376 &lt;= Claim_for_Reimbursement_CAT!$F$31), Claim_for_Reimbursement_CAT!$H$31,
IF(AND($DZ376 &gt;= Claim_for_Reimbursement_CAT!$D$32, $DZ376 &lt;= Claim_for_Reimbursement_CAT!$F$32), Claim_for_Reimbursement_CAT!$H$32,
IF(AND($DZ376 &gt;= Claim_for_Reimbursement_CAT!$D$33, $DZ376 &lt;= Claim_for_Reimbursement_CAT!$F$33), Claim_for_Reimbursement_CAT!$H$33,
IF(AND($DZ376 &gt;= Claim_for_Reimbursement_CAT!$D$34, $DZ376 &lt;= Claim_for_Reimbursement_CAT!$F$34), Claim_for_Reimbursement_CAT!$H$34, Claim_for_Reimbursement_CAT!$H$35))))))))))))</f>
        <v/>
      </c>
      <c r="EG376" s="373"/>
      <c r="EH376" s="373"/>
      <c r="EI376" s="373"/>
      <c r="EJ376" s="373"/>
      <c r="EK376" s="373"/>
      <c r="EL376" s="368"/>
      <c r="EM376" s="373"/>
      <c r="EN376" s="373"/>
      <c r="ES376" s="376" t="str">
        <f t="shared" si="160"/>
        <v/>
      </c>
      <c r="ET376" s="377" t="str">
        <f t="shared" si="168"/>
        <v xml:space="preserve">    </v>
      </c>
      <c r="EU376" s="377" t="str">
        <f t="shared" si="169"/>
        <v/>
      </c>
      <c r="EV376" s="377" t="str">
        <f t="shared" si="170"/>
        <v xml:space="preserve">371   </v>
      </c>
      <c r="EW376" s="378" t="str">
        <f>IF($H376 = "", "",
IF(OR($H376 = Lists_and_controls!$AO$9, $H376 = Lists_and_controls!$AO$11, $H376 = Lists_and_controls!$AO$14, $H376 = Lists_and_controls!$AO$16), MAX(Day_30),
IF(OR($H376 = Lists_and_controls!$AO$6, $H376 = Lists_and_controls!$AO$8, $H376 = Lists_and_controls!$AO$10, $H376 = Lists_and_controls!$AO$12, $H376 = Lists_and_controls!$AO$13, $H376 = Lists_and_controls!$AO$15, $H376 = Lists_and_controls!$AO$17), MAX(Day_31),
IF($H376 = Lists_and_controls!$AO$7, IF(INDEX(Leap_Year_YN, MATCH($G376, Year_2, 0)) = 1, MAX(Day_Feb_LY), MAX(Day_Feb) )))))</f>
        <v/>
      </c>
      <c r="EX376" s="377" t="str">
        <f t="shared" si="171"/>
        <v xml:space="preserve">  </v>
      </c>
      <c r="EY376" s="378"/>
    </row>
    <row r="377" spans="1:155" s="321" customFormat="1" ht="14" hidden="1" x14ac:dyDescent="0.3">
      <c r="A377" s="367">
        <v>372</v>
      </c>
      <c r="B377" s="368"/>
      <c r="C377" s="368"/>
      <c r="D377" s="368"/>
      <c r="E377" s="368"/>
      <c r="F377" s="368"/>
      <c r="G377" s="368"/>
      <c r="H377" s="368"/>
      <c r="I377" s="368"/>
      <c r="J377" s="369" t="str">
        <f t="shared" si="148"/>
        <v/>
      </c>
      <c r="K377" s="370" t="str">
        <f t="shared" si="149"/>
        <v/>
      </c>
      <c r="L377" s="368"/>
      <c r="M377" s="368"/>
      <c r="N377" s="368"/>
      <c r="O377" s="368"/>
      <c r="P377" s="368"/>
      <c r="Q377" s="368"/>
      <c r="R377" s="368"/>
      <c r="S377" s="371" t="str">
        <f t="shared" si="161"/>
        <v/>
      </c>
      <c r="T377" s="368"/>
      <c r="U377" s="368"/>
      <c r="V377" s="372"/>
      <c r="W377" s="372"/>
      <c r="X377" s="368"/>
      <c r="Y377" s="372"/>
      <c r="Z377" s="368"/>
      <c r="AA377" s="368"/>
      <c r="AB377" s="368"/>
      <c r="AC377" s="368"/>
      <c r="AD377" s="368"/>
      <c r="AE377" s="368"/>
      <c r="AF377" s="368"/>
      <c r="AG377" s="368"/>
      <c r="AH377" s="368"/>
      <c r="AI377" s="368"/>
      <c r="AJ377" s="368"/>
      <c r="AK377" s="373"/>
      <c r="AL377" s="368"/>
      <c r="AM377" s="373"/>
      <c r="AN377" s="373"/>
      <c r="AO377" s="373"/>
      <c r="AP377" s="373"/>
      <c r="AQ377" s="373"/>
      <c r="AR377" s="373"/>
      <c r="AS377" s="373"/>
      <c r="AT377" s="373"/>
      <c r="AU377" s="373"/>
      <c r="AV377" s="373"/>
      <c r="AW377" s="373"/>
      <c r="AX377" s="373"/>
      <c r="AY377" s="373"/>
      <c r="AZ377" s="373"/>
      <c r="BA377" s="373"/>
      <c r="BB377" s="373"/>
      <c r="BC377" s="374">
        <f t="shared" si="162"/>
        <v>0</v>
      </c>
      <c r="BD377" s="373"/>
      <c r="BE377" s="373"/>
      <c r="BF377" s="373"/>
      <c r="BG377" s="373"/>
      <c r="BH377" s="373"/>
      <c r="BI377" s="373"/>
      <c r="BJ377" s="373"/>
      <c r="BK377" s="373"/>
      <c r="BL377" s="373"/>
      <c r="BM377" s="373"/>
      <c r="BN377" s="373"/>
      <c r="BO377" s="373"/>
      <c r="BP377" s="373"/>
      <c r="BQ377" s="373"/>
      <c r="BR377" s="373"/>
      <c r="BS377" s="374">
        <f t="shared" si="150"/>
        <v>0</v>
      </c>
      <c r="BT377" s="374">
        <f t="shared" si="175"/>
        <v>0</v>
      </c>
      <c r="BU377" s="374">
        <f t="shared" si="175"/>
        <v>0</v>
      </c>
      <c r="BV377" s="374">
        <f t="shared" si="175"/>
        <v>0</v>
      </c>
      <c r="BW377" s="374">
        <f t="shared" si="175"/>
        <v>0</v>
      </c>
      <c r="BX377" s="374">
        <f t="shared" si="175"/>
        <v>0</v>
      </c>
      <c r="BY377" s="374">
        <f t="shared" si="175"/>
        <v>0</v>
      </c>
      <c r="BZ377" s="374">
        <f t="shared" si="174"/>
        <v>0</v>
      </c>
      <c r="CA377" s="374">
        <f t="shared" si="174"/>
        <v>0</v>
      </c>
      <c r="CB377" s="374">
        <f t="shared" si="174"/>
        <v>0</v>
      </c>
      <c r="CC377" s="374">
        <f t="shared" si="174"/>
        <v>0</v>
      </c>
      <c r="CD377" s="374">
        <f t="shared" si="174"/>
        <v>0</v>
      </c>
      <c r="CE377" s="374">
        <f t="shared" si="174"/>
        <v>0</v>
      </c>
      <c r="CF377" s="374">
        <f t="shared" si="174"/>
        <v>0</v>
      </c>
      <c r="CG377" s="374">
        <f t="shared" si="176"/>
        <v>0</v>
      </c>
      <c r="CH377" s="374">
        <f t="shared" si="176"/>
        <v>0</v>
      </c>
      <c r="CI377" s="374">
        <f t="shared" si="176"/>
        <v>0</v>
      </c>
      <c r="CJ377" s="368"/>
      <c r="CK377" s="368"/>
      <c r="CL377" s="373"/>
      <c r="CM377" s="375"/>
      <c r="CN377" s="371" t="s">
        <v>176</v>
      </c>
      <c r="CO377" s="373"/>
      <c r="CP377" s="373"/>
      <c r="CQ377" s="374">
        <f t="shared" si="151"/>
        <v>0</v>
      </c>
      <c r="CR377" s="373"/>
      <c r="CS377" s="373"/>
      <c r="CT377" s="374">
        <f t="shared" si="152"/>
        <v>0</v>
      </c>
      <c r="CU377" s="375"/>
      <c r="CV377" s="368"/>
      <c r="CW377" s="368"/>
      <c r="CX377" s="368"/>
      <c r="CY377" s="368"/>
      <c r="CZ377" s="368"/>
      <c r="DA377" s="368"/>
      <c r="DB377" s="368"/>
      <c r="DC377" s="368"/>
      <c r="DD377" s="368"/>
      <c r="DE377" s="368"/>
      <c r="DF377" s="368"/>
      <c r="DG377" s="375"/>
      <c r="DH377" s="371" t="s">
        <v>176</v>
      </c>
      <c r="DI377" s="373"/>
      <c r="DJ377" s="373"/>
      <c r="DK377" s="374">
        <f t="shared" si="172"/>
        <v>0</v>
      </c>
      <c r="DL377" s="373"/>
      <c r="DM377" s="373"/>
      <c r="DN377" s="374">
        <f t="shared" si="153"/>
        <v>0</v>
      </c>
      <c r="DO377" s="368"/>
      <c r="DP377" s="371" t="str">
        <f t="shared" si="163"/>
        <v/>
      </c>
      <c r="DQ377" s="374">
        <f t="shared" si="164"/>
        <v>0</v>
      </c>
      <c r="DR377" s="374">
        <f t="shared" si="154"/>
        <v>0</v>
      </c>
      <c r="DS377" s="374">
        <f t="shared" si="155"/>
        <v>0</v>
      </c>
      <c r="DT377" s="374">
        <f t="shared" si="165"/>
        <v>0</v>
      </c>
      <c r="DU377" s="374">
        <f t="shared" si="166"/>
        <v>0</v>
      </c>
      <c r="DV377" s="374">
        <f>Deduct_dependent * COUNTIFS(Part_8!$A:$A, $EV377)</f>
        <v>0</v>
      </c>
      <c r="DW377" s="374">
        <f t="shared" si="156"/>
        <v>0</v>
      </c>
      <c r="DX377" s="374">
        <f t="shared" si="157"/>
        <v>0</v>
      </c>
      <c r="DY377" s="374">
        <f t="shared" si="158"/>
        <v>0</v>
      </c>
      <c r="DZ377" s="374">
        <f t="shared" si="159"/>
        <v>0</v>
      </c>
      <c r="EA377" s="373"/>
      <c r="EB377" s="373"/>
      <c r="EC377" s="373"/>
      <c r="ED377" s="374" t="str">
        <f t="shared" si="167"/>
        <v/>
      </c>
      <c r="EE377" s="374"/>
      <c r="EF377" s="374" t="str">
        <f>IF(AND($AN377 = "", $AO377 = "", $AP377 = "", $AQ377 = "", $AR377 = "", $AS377 = "", $AT377 = "", $AU377 = "", $AV377 = "", $AW377 = "", $AX377 = "", $AY377 = "", $AZ377 = "", $BA377 = "", $BB377 = "",
$BD377= "", $BE377 = "", $BF377 = "", $BG377 = "", $BH377 = "", $BI377 = "", $BJ377 = "", $BK377 = "", $BL377 = "", $BM377 = "", $BN377 = "", $BO377 = "", $BP377 = "", $BQ377 = "", $BR377 = ""), "",
IF($DZ377 &lt;= Claim_for_Reimbursement_CAT!$F$24, Claim_for_Reimbursement_CAT!$H$24,
IF(AND($DZ377 &gt;= Claim_for_Reimbursement_CAT!$D$25, $DZ377 &lt;= Claim_for_Reimbursement_CAT!$F$25), Claim_for_Reimbursement_CAT!$H$25,
IF(AND($DZ377 &gt;= Claim_for_Reimbursement_CAT!$D$26, $DZ377 &lt;= Claim_for_Reimbursement_CAT!$F$26), Claim_for_Reimbursement_CAT!$H$26,
IF(AND($DZ377 &gt;= Claim_for_Reimbursement_CAT!$D$27, $DZ377 &lt;= Claim_for_Reimbursement_CAT!$F$27), Claim_for_Reimbursement_CAT!$H$27,
IF(AND($DZ377 &gt;= Claim_for_Reimbursement_CAT!$D$28, $DZ377 &lt;= Claim_for_Reimbursement_CAT!$F$28), Claim_for_Reimbursement_CAT!$H$28,
IF(AND($DZ377 &gt;= Claim_for_Reimbursement_CAT!$D$29, $DZ377 &lt;= Claim_for_Reimbursement_CAT!$F$29), Claim_for_Reimbursement_CAT!$H$29,
IF(AND($DZ377 &gt;= Claim_for_Reimbursement_CAT!$D$30, $DZ377 &lt;= Claim_for_Reimbursement_CAT!$F$30), Claim_for_Reimbursement_CAT!$H$30,
IF(AND($DZ377 &gt;= Claim_for_Reimbursement_CAT!$D$31, $DZ377 &lt;= Claim_for_Reimbursement_CAT!$F$31), Claim_for_Reimbursement_CAT!$H$31,
IF(AND($DZ377 &gt;= Claim_for_Reimbursement_CAT!$D$32, $DZ377 &lt;= Claim_for_Reimbursement_CAT!$F$32), Claim_for_Reimbursement_CAT!$H$32,
IF(AND($DZ377 &gt;= Claim_for_Reimbursement_CAT!$D$33, $DZ377 &lt;= Claim_for_Reimbursement_CAT!$F$33), Claim_for_Reimbursement_CAT!$H$33,
IF(AND($DZ377 &gt;= Claim_for_Reimbursement_CAT!$D$34, $DZ377 &lt;= Claim_for_Reimbursement_CAT!$F$34), Claim_for_Reimbursement_CAT!$H$34, Claim_for_Reimbursement_CAT!$H$35))))))))))))</f>
        <v/>
      </c>
      <c r="EG377" s="373"/>
      <c r="EH377" s="373"/>
      <c r="EI377" s="373"/>
      <c r="EJ377" s="373"/>
      <c r="EK377" s="373"/>
      <c r="EL377" s="368"/>
      <c r="EM377" s="373"/>
      <c r="EN377" s="373"/>
      <c r="ES377" s="376" t="str">
        <f t="shared" si="160"/>
        <v/>
      </c>
      <c r="ET377" s="377" t="str">
        <f t="shared" si="168"/>
        <v xml:space="preserve">    </v>
      </c>
      <c r="EU377" s="377" t="str">
        <f t="shared" si="169"/>
        <v/>
      </c>
      <c r="EV377" s="377" t="str">
        <f t="shared" si="170"/>
        <v xml:space="preserve">372   </v>
      </c>
      <c r="EW377" s="378" t="str">
        <f>IF($H377 = "", "",
IF(OR($H377 = Lists_and_controls!$AO$9, $H377 = Lists_and_controls!$AO$11, $H377 = Lists_and_controls!$AO$14, $H377 = Lists_and_controls!$AO$16), MAX(Day_30),
IF(OR($H377 = Lists_and_controls!$AO$6, $H377 = Lists_and_controls!$AO$8, $H377 = Lists_and_controls!$AO$10, $H377 = Lists_and_controls!$AO$12, $H377 = Lists_and_controls!$AO$13, $H377 = Lists_and_controls!$AO$15, $H377 = Lists_and_controls!$AO$17), MAX(Day_31),
IF($H377 = Lists_and_controls!$AO$7, IF(INDEX(Leap_Year_YN, MATCH($G377, Year_2, 0)) = 1, MAX(Day_Feb_LY), MAX(Day_Feb) )))))</f>
        <v/>
      </c>
      <c r="EX377" s="377" t="str">
        <f t="shared" si="171"/>
        <v xml:space="preserve">  </v>
      </c>
      <c r="EY377" s="378"/>
    </row>
    <row r="378" spans="1:155" s="321" customFormat="1" ht="14" hidden="1" x14ac:dyDescent="0.3">
      <c r="A378" s="367">
        <v>373</v>
      </c>
      <c r="B378" s="368"/>
      <c r="C378" s="368"/>
      <c r="D378" s="368"/>
      <c r="E378" s="368"/>
      <c r="F378" s="368"/>
      <c r="G378" s="368"/>
      <c r="H378" s="368"/>
      <c r="I378" s="368"/>
      <c r="J378" s="369" t="str">
        <f t="shared" si="148"/>
        <v/>
      </c>
      <c r="K378" s="370" t="str">
        <f t="shared" si="149"/>
        <v/>
      </c>
      <c r="L378" s="368"/>
      <c r="M378" s="368"/>
      <c r="N378" s="368"/>
      <c r="O378" s="368"/>
      <c r="P378" s="368"/>
      <c r="Q378" s="368"/>
      <c r="R378" s="368"/>
      <c r="S378" s="371" t="str">
        <f t="shared" si="161"/>
        <v/>
      </c>
      <c r="T378" s="368"/>
      <c r="U378" s="368"/>
      <c r="V378" s="372"/>
      <c r="W378" s="372"/>
      <c r="X378" s="368"/>
      <c r="Y378" s="372"/>
      <c r="Z378" s="368"/>
      <c r="AA378" s="368"/>
      <c r="AB378" s="368"/>
      <c r="AC378" s="368"/>
      <c r="AD378" s="368"/>
      <c r="AE378" s="368"/>
      <c r="AF378" s="368"/>
      <c r="AG378" s="368"/>
      <c r="AH378" s="368"/>
      <c r="AI378" s="368"/>
      <c r="AJ378" s="368"/>
      <c r="AK378" s="373"/>
      <c r="AL378" s="368"/>
      <c r="AM378" s="373"/>
      <c r="AN378" s="373"/>
      <c r="AO378" s="373"/>
      <c r="AP378" s="373"/>
      <c r="AQ378" s="373"/>
      <c r="AR378" s="373"/>
      <c r="AS378" s="373"/>
      <c r="AT378" s="373"/>
      <c r="AU378" s="373"/>
      <c r="AV378" s="373"/>
      <c r="AW378" s="373"/>
      <c r="AX378" s="373"/>
      <c r="AY378" s="373"/>
      <c r="AZ378" s="373"/>
      <c r="BA378" s="373"/>
      <c r="BB378" s="373"/>
      <c r="BC378" s="374">
        <f t="shared" si="162"/>
        <v>0</v>
      </c>
      <c r="BD378" s="373"/>
      <c r="BE378" s="373"/>
      <c r="BF378" s="373"/>
      <c r="BG378" s="373"/>
      <c r="BH378" s="373"/>
      <c r="BI378" s="373"/>
      <c r="BJ378" s="373"/>
      <c r="BK378" s="373"/>
      <c r="BL378" s="373"/>
      <c r="BM378" s="373"/>
      <c r="BN378" s="373"/>
      <c r="BO378" s="373"/>
      <c r="BP378" s="373"/>
      <c r="BQ378" s="373"/>
      <c r="BR378" s="373"/>
      <c r="BS378" s="374">
        <f t="shared" si="150"/>
        <v>0</v>
      </c>
      <c r="BT378" s="374">
        <f t="shared" si="175"/>
        <v>0</v>
      </c>
      <c r="BU378" s="374">
        <f t="shared" si="175"/>
        <v>0</v>
      </c>
      <c r="BV378" s="374">
        <f t="shared" si="175"/>
        <v>0</v>
      </c>
      <c r="BW378" s="374">
        <f t="shared" si="175"/>
        <v>0</v>
      </c>
      <c r="BX378" s="374">
        <f t="shared" si="175"/>
        <v>0</v>
      </c>
      <c r="BY378" s="374">
        <f t="shared" si="175"/>
        <v>0</v>
      </c>
      <c r="BZ378" s="374">
        <f t="shared" si="174"/>
        <v>0</v>
      </c>
      <c r="CA378" s="374">
        <f t="shared" si="174"/>
        <v>0</v>
      </c>
      <c r="CB378" s="374">
        <f t="shared" si="174"/>
        <v>0</v>
      </c>
      <c r="CC378" s="374">
        <f t="shared" si="174"/>
        <v>0</v>
      </c>
      <c r="CD378" s="374">
        <f t="shared" si="174"/>
        <v>0</v>
      </c>
      <c r="CE378" s="374">
        <f t="shared" si="174"/>
        <v>0</v>
      </c>
      <c r="CF378" s="374">
        <f t="shared" si="174"/>
        <v>0</v>
      </c>
      <c r="CG378" s="374">
        <f t="shared" si="176"/>
        <v>0</v>
      </c>
      <c r="CH378" s="374">
        <f t="shared" si="176"/>
        <v>0</v>
      </c>
      <c r="CI378" s="374">
        <f t="shared" si="176"/>
        <v>0</v>
      </c>
      <c r="CJ378" s="368"/>
      <c r="CK378" s="368"/>
      <c r="CL378" s="373"/>
      <c r="CM378" s="375"/>
      <c r="CN378" s="371" t="s">
        <v>176</v>
      </c>
      <c r="CO378" s="373"/>
      <c r="CP378" s="373"/>
      <c r="CQ378" s="374">
        <f t="shared" si="151"/>
        <v>0</v>
      </c>
      <c r="CR378" s="373"/>
      <c r="CS378" s="373"/>
      <c r="CT378" s="374">
        <f t="shared" si="152"/>
        <v>0</v>
      </c>
      <c r="CU378" s="375"/>
      <c r="CV378" s="368"/>
      <c r="CW378" s="368"/>
      <c r="CX378" s="368"/>
      <c r="CY378" s="368"/>
      <c r="CZ378" s="368"/>
      <c r="DA378" s="368"/>
      <c r="DB378" s="368"/>
      <c r="DC378" s="368"/>
      <c r="DD378" s="368"/>
      <c r="DE378" s="368"/>
      <c r="DF378" s="368"/>
      <c r="DG378" s="375"/>
      <c r="DH378" s="371" t="s">
        <v>176</v>
      </c>
      <c r="DI378" s="373"/>
      <c r="DJ378" s="373"/>
      <c r="DK378" s="374">
        <f t="shared" si="172"/>
        <v>0</v>
      </c>
      <c r="DL378" s="373"/>
      <c r="DM378" s="373"/>
      <c r="DN378" s="374">
        <f t="shared" si="153"/>
        <v>0</v>
      </c>
      <c r="DO378" s="368"/>
      <c r="DP378" s="371" t="str">
        <f t="shared" si="163"/>
        <v/>
      </c>
      <c r="DQ378" s="374">
        <f t="shared" si="164"/>
        <v>0</v>
      </c>
      <c r="DR378" s="374">
        <f t="shared" si="154"/>
        <v>0</v>
      </c>
      <c r="DS378" s="374">
        <f t="shared" si="155"/>
        <v>0</v>
      </c>
      <c r="DT378" s="374">
        <f t="shared" si="165"/>
        <v>0</v>
      </c>
      <c r="DU378" s="374">
        <f t="shared" si="166"/>
        <v>0</v>
      </c>
      <c r="DV378" s="374">
        <f>Deduct_dependent * COUNTIFS(Part_8!$A:$A, $EV378)</f>
        <v>0</v>
      </c>
      <c r="DW378" s="374">
        <f t="shared" si="156"/>
        <v>0</v>
      </c>
      <c r="DX378" s="374">
        <f t="shared" si="157"/>
        <v>0</v>
      </c>
      <c r="DY378" s="374">
        <f t="shared" si="158"/>
        <v>0</v>
      </c>
      <c r="DZ378" s="374">
        <f t="shared" si="159"/>
        <v>0</v>
      </c>
      <c r="EA378" s="373"/>
      <c r="EB378" s="373"/>
      <c r="EC378" s="373"/>
      <c r="ED378" s="374" t="str">
        <f t="shared" si="167"/>
        <v/>
      </c>
      <c r="EE378" s="374"/>
      <c r="EF378" s="374" t="str">
        <f>IF(AND($AN378 = "", $AO378 = "", $AP378 = "", $AQ378 = "", $AR378 = "", $AS378 = "", $AT378 = "", $AU378 = "", $AV378 = "", $AW378 = "", $AX378 = "", $AY378 = "", $AZ378 = "", $BA378 = "", $BB378 = "",
$BD378= "", $BE378 = "", $BF378 = "", $BG378 = "", $BH378 = "", $BI378 = "", $BJ378 = "", $BK378 = "", $BL378 = "", $BM378 = "", $BN378 = "", $BO378 = "", $BP378 = "", $BQ378 = "", $BR378 = ""), "",
IF($DZ378 &lt;= Claim_for_Reimbursement_CAT!$F$24, Claim_for_Reimbursement_CAT!$H$24,
IF(AND($DZ378 &gt;= Claim_for_Reimbursement_CAT!$D$25, $DZ378 &lt;= Claim_for_Reimbursement_CAT!$F$25), Claim_for_Reimbursement_CAT!$H$25,
IF(AND($DZ378 &gt;= Claim_for_Reimbursement_CAT!$D$26, $DZ378 &lt;= Claim_for_Reimbursement_CAT!$F$26), Claim_for_Reimbursement_CAT!$H$26,
IF(AND($DZ378 &gt;= Claim_for_Reimbursement_CAT!$D$27, $DZ378 &lt;= Claim_for_Reimbursement_CAT!$F$27), Claim_for_Reimbursement_CAT!$H$27,
IF(AND($DZ378 &gt;= Claim_for_Reimbursement_CAT!$D$28, $DZ378 &lt;= Claim_for_Reimbursement_CAT!$F$28), Claim_for_Reimbursement_CAT!$H$28,
IF(AND($DZ378 &gt;= Claim_for_Reimbursement_CAT!$D$29, $DZ378 &lt;= Claim_for_Reimbursement_CAT!$F$29), Claim_for_Reimbursement_CAT!$H$29,
IF(AND($DZ378 &gt;= Claim_for_Reimbursement_CAT!$D$30, $DZ378 &lt;= Claim_for_Reimbursement_CAT!$F$30), Claim_for_Reimbursement_CAT!$H$30,
IF(AND($DZ378 &gt;= Claim_for_Reimbursement_CAT!$D$31, $DZ378 &lt;= Claim_for_Reimbursement_CAT!$F$31), Claim_for_Reimbursement_CAT!$H$31,
IF(AND($DZ378 &gt;= Claim_for_Reimbursement_CAT!$D$32, $DZ378 &lt;= Claim_for_Reimbursement_CAT!$F$32), Claim_for_Reimbursement_CAT!$H$32,
IF(AND($DZ378 &gt;= Claim_for_Reimbursement_CAT!$D$33, $DZ378 &lt;= Claim_for_Reimbursement_CAT!$F$33), Claim_for_Reimbursement_CAT!$H$33,
IF(AND($DZ378 &gt;= Claim_for_Reimbursement_CAT!$D$34, $DZ378 &lt;= Claim_for_Reimbursement_CAT!$F$34), Claim_for_Reimbursement_CAT!$H$34, Claim_for_Reimbursement_CAT!$H$35))))))))))))</f>
        <v/>
      </c>
      <c r="EG378" s="373"/>
      <c r="EH378" s="373"/>
      <c r="EI378" s="373"/>
      <c r="EJ378" s="373"/>
      <c r="EK378" s="373"/>
      <c r="EL378" s="368"/>
      <c r="EM378" s="373"/>
      <c r="EN378" s="373"/>
      <c r="ES378" s="376" t="str">
        <f t="shared" si="160"/>
        <v/>
      </c>
      <c r="ET378" s="377" t="str">
        <f t="shared" si="168"/>
        <v xml:space="preserve">    </v>
      </c>
      <c r="EU378" s="377" t="str">
        <f t="shared" si="169"/>
        <v/>
      </c>
      <c r="EV378" s="377" t="str">
        <f t="shared" si="170"/>
        <v xml:space="preserve">373   </v>
      </c>
      <c r="EW378" s="378" t="str">
        <f>IF($H378 = "", "",
IF(OR($H378 = Lists_and_controls!$AO$9, $H378 = Lists_and_controls!$AO$11, $H378 = Lists_and_controls!$AO$14, $H378 = Lists_and_controls!$AO$16), MAX(Day_30),
IF(OR($H378 = Lists_and_controls!$AO$6, $H378 = Lists_and_controls!$AO$8, $H378 = Lists_and_controls!$AO$10, $H378 = Lists_and_controls!$AO$12, $H378 = Lists_and_controls!$AO$13, $H378 = Lists_and_controls!$AO$15, $H378 = Lists_and_controls!$AO$17), MAX(Day_31),
IF($H378 = Lists_and_controls!$AO$7, IF(INDEX(Leap_Year_YN, MATCH($G378, Year_2, 0)) = 1, MAX(Day_Feb_LY), MAX(Day_Feb) )))))</f>
        <v/>
      </c>
      <c r="EX378" s="377" t="str">
        <f t="shared" si="171"/>
        <v xml:space="preserve">  </v>
      </c>
      <c r="EY378" s="378"/>
    </row>
    <row r="379" spans="1:155" s="321" customFormat="1" ht="14" hidden="1" x14ac:dyDescent="0.3">
      <c r="A379" s="367">
        <v>374</v>
      </c>
      <c r="B379" s="368"/>
      <c r="C379" s="368"/>
      <c r="D379" s="368"/>
      <c r="E379" s="368"/>
      <c r="F379" s="368"/>
      <c r="G379" s="368"/>
      <c r="H379" s="368"/>
      <c r="I379" s="368"/>
      <c r="J379" s="369" t="str">
        <f t="shared" si="148"/>
        <v/>
      </c>
      <c r="K379" s="370" t="str">
        <f t="shared" si="149"/>
        <v/>
      </c>
      <c r="L379" s="368"/>
      <c r="M379" s="368"/>
      <c r="N379" s="368"/>
      <c r="O379" s="368"/>
      <c r="P379" s="368"/>
      <c r="Q379" s="368"/>
      <c r="R379" s="368"/>
      <c r="S379" s="371" t="str">
        <f t="shared" si="161"/>
        <v/>
      </c>
      <c r="T379" s="368"/>
      <c r="U379" s="368"/>
      <c r="V379" s="372"/>
      <c r="W379" s="372"/>
      <c r="X379" s="368"/>
      <c r="Y379" s="372"/>
      <c r="Z379" s="368"/>
      <c r="AA379" s="368"/>
      <c r="AB379" s="368"/>
      <c r="AC379" s="368"/>
      <c r="AD379" s="368"/>
      <c r="AE379" s="368"/>
      <c r="AF379" s="368"/>
      <c r="AG379" s="368"/>
      <c r="AH379" s="368"/>
      <c r="AI379" s="368"/>
      <c r="AJ379" s="368"/>
      <c r="AK379" s="373"/>
      <c r="AL379" s="368"/>
      <c r="AM379" s="373"/>
      <c r="AN379" s="373"/>
      <c r="AO379" s="373"/>
      <c r="AP379" s="373"/>
      <c r="AQ379" s="373"/>
      <c r="AR379" s="373"/>
      <c r="AS379" s="373"/>
      <c r="AT379" s="373"/>
      <c r="AU379" s="373"/>
      <c r="AV379" s="373"/>
      <c r="AW379" s="373"/>
      <c r="AX379" s="373"/>
      <c r="AY379" s="373"/>
      <c r="AZ379" s="373"/>
      <c r="BA379" s="373"/>
      <c r="BB379" s="373"/>
      <c r="BC379" s="374">
        <f t="shared" si="162"/>
        <v>0</v>
      </c>
      <c r="BD379" s="373"/>
      <c r="BE379" s="373"/>
      <c r="BF379" s="373"/>
      <c r="BG379" s="373"/>
      <c r="BH379" s="373"/>
      <c r="BI379" s="373"/>
      <c r="BJ379" s="373"/>
      <c r="BK379" s="373"/>
      <c r="BL379" s="373"/>
      <c r="BM379" s="373"/>
      <c r="BN379" s="373"/>
      <c r="BO379" s="373"/>
      <c r="BP379" s="373"/>
      <c r="BQ379" s="373"/>
      <c r="BR379" s="373"/>
      <c r="BS379" s="374">
        <f t="shared" si="150"/>
        <v>0</v>
      </c>
      <c r="BT379" s="374">
        <f t="shared" si="175"/>
        <v>0</v>
      </c>
      <c r="BU379" s="374">
        <f t="shared" si="175"/>
        <v>0</v>
      </c>
      <c r="BV379" s="374">
        <f t="shared" si="175"/>
        <v>0</v>
      </c>
      <c r="BW379" s="374">
        <f t="shared" si="175"/>
        <v>0</v>
      </c>
      <c r="BX379" s="374">
        <f t="shared" si="175"/>
        <v>0</v>
      </c>
      <c r="BY379" s="374">
        <f t="shared" si="175"/>
        <v>0</v>
      </c>
      <c r="BZ379" s="374">
        <f t="shared" si="174"/>
        <v>0</v>
      </c>
      <c r="CA379" s="374">
        <f t="shared" si="174"/>
        <v>0</v>
      </c>
      <c r="CB379" s="374">
        <f t="shared" si="174"/>
        <v>0</v>
      </c>
      <c r="CC379" s="374">
        <f t="shared" si="174"/>
        <v>0</v>
      </c>
      <c r="CD379" s="374">
        <f t="shared" si="174"/>
        <v>0</v>
      </c>
      <c r="CE379" s="374">
        <f t="shared" si="174"/>
        <v>0</v>
      </c>
      <c r="CF379" s="374">
        <f t="shared" si="174"/>
        <v>0</v>
      </c>
      <c r="CG379" s="374">
        <f t="shared" si="176"/>
        <v>0</v>
      </c>
      <c r="CH379" s="374">
        <f t="shared" si="176"/>
        <v>0</v>
      </c>
      <c r="CI379" s="374">
        <f t="shared" si="176"/>
        <v>0</v>
      </c>
      <c r="CJ379" s="368"/>
      <c r="CK379" s="368"/>
      <c r="CL379" s="373"/>
      <c r="CM379" s="375"/>
      <c r="CN379" s="371" t="s">
        <v>176</v>
      </c>
      <c r="CO379" s="373"/>
      <c r="CP379" s="373"/>
      <c r="CQ379" s="374">
        <f t="shared" si="151"/>
        <v>0</v>
      </c>
      <c r="CR379" s="373"/>
      <c r="CS379" s="373"/>
      <c r="CT379" s="374">
        <f t="shared" si="152"/>
        <v>0</v>
      </c>
      <c r="CU379" s="375"/>
      <c r="CV379" s="368"/>
      <c r="CW379" s="368"/>
      <c r="CX379" s="368"/>
      <c r="CY379" s="368"/>
      <c r="CZ379" s="368"/>
      <c r="DA379" s="368"/>
      <c r="DB379" s="368"/>
      <c r="DC379" s="368"/>
      <c r="DD379" s="368"/>
      <c r="DE379" s="368"/>
      <c r="DF379" s="368"/>
      <c r="DG379" s="375"/>
      <c r="DH379" s="371" t="s">
        <v>176</v>
      </c>
      <c r="DI379" s="373"/>
      <c r="DJ379" s="373"/>
      <c r="DK379" s="374">
        <f t="shared" si="172"/>
        <v>0</v>
      </c>
      <c r="DL379" s="373"/>
      <c r="DM379" s="373"/>
      <c r="DN379" s="374">
        <f t="shared" si="153"/>
        <v>0</v>
      </c>
      <c r="DO379" s="368"/>
      <c r="DP379" s="371" t="str">
        <f t="shared" si="163"/>
        <v/>
      </c>
      <c r="DQ379" s="374">
        <f t="shared" si="164"/>
        <v>0</v>
      </c>
      <c r="DR379" s="374">
        <f t="shared" si="154"/>
        <v>0</v>
      </c>
      <c r="DS379" s="374">
        <f t="shared" si="155"/>
        <v>0</v>
      </c>
      <c r="DT379" s="374">
        <f t="shared" si="165"/>
        <v>0</v>
      </c>
      <c r="DU379" s="374">
        <f t="shared" si="166"/>
        <v>0</v>
      </c>
      <c r="DV379" s="374">
        <f>Deduct_dependent * COUNTIFS(Part_8!$A:$A, $EV379)</f>
        <v>0</v>
      </c>
      <c r="DW379" s="374">
        <f t="shared" si="156"/>
        <v>0</v>
      </c>
      <c r="DX379" s="374">
        <f t="shared" si="157"/>
        <v>0</v>
      </c>
      <c r="DY379" s="374">
        <f t="shared" si="158"/>
        <v>0</v>
      </c>
      <c r="DZ379" s="374">
        <f t="shared" si="159"/>
        <v>0</v>
      </c>
      <c r="EA379" s="373"/>
      <c r="EB379" s="373"/>
      <c r="EC379" s="373"/>
      <c r="ED379" s="374" t="str">
        <f t="shared" si="167"/>
        <v/>
      </c>
      <c r="EE379" s="374"/>
      <c r="EF379" s="374" t="str">
        <f>IF(AND($AN379 = "", $AO379 = "", $AP379 = "", $AQ379 = "", $AR379 = "", $AS379 = "", $AT379 = "", $AU379 = "", $AV379 = "", $AW379 = "", $AX379 = "", $AY379 = "", $AZ379 = "", $BA379 = "", $BB379 = "",
$BD379= "", $BE379 = "", $BF379 = "", $BG379 = "", $BH379 = "", $BI379 = "", $BJ379 = "", $BK379 = "", $BL379 = "", $BM379 = "", $BN379 = "", $BO379 = "", $BP379 = "", $BQ379 = "", $BR379 = ""), "",
IF($DZ379 &lt;= Claim_for_Reimbursement_CAT!$F$24, Claim_for_Reimbursement_CAT!$H$24,
IF(AND($DZ379 &gt;= Claim_for_Reimbursement_CAT!$D$25, $DZ379 &lt;= Claim_for_Reimbursement_CAT!$F$25), Claim_for_Reimbursement_CAT!$H$25,
IF(AND($DZ379 &gt;= Claim_for_Reimbursement_CAT!$D$26, $DZ379 &lt;= Claim_for_Reimbursement_CAT!$F$26), Claim_for_Reimbursement_CAT!$H$26,
IF(AND($DZ379 &gt;= Claim_for_Reimbursement_CAT!$D$27, $DZ379 &lt;= Claim_for_Reimbursement_CAT!$F$27), Claim_for_Reimbursement_CAT!$H$27,
IF(AND($DZ379 &gt;= Claim_for_Reimbursement_CAT!$D$28, $DZ379 &lt;= Claim_for_Reimbursement_CAT!$F$28), Claim_for_Reimbursement_CAT!$H$28,
IF(AND($DZ379 &gt;= Claim_for_Reimbursement_CAT!$D$29, $DZ379 &lt;= Claim_for_Reimbursement_CAT!$F$29), Claim_for_Reimbursement_CAT!$H$29,
IF(AND($DZ379 &gt;= Claim_for_Reimbursement_CAT!$D$30, $DZ379 &lt;= Claim_for_Reimbursement_CAT!$F$30), Claim_for_Reimbursement_CAT!$H$30,
IF(AND($DZ379 &gt;= Claim_for_Reimbursement_CAT!$D$31, $DZ379 &lt;= Claim_for_Reimbursement_CAT!$F$31), Claim_for_Reimbursement_CAT!$H$31,
IF(AND($DZ379 &gt;= Claim_for_Reimbursement_CAT!$D$32, $DZ379 &lt;= Claim_for_Reimbursement_CAT!$F$32), Claim_for_Reimbursement_CAT!$H$32,
IF(AND($DZ379 &gt;= Claim_for_Reimbursement_CAT!$D$33, $DZ379 &lt;= Claim_for_Reimbursement_CAT!$F$33), Claim_for_Reimbursement_CAT!$H$33,
IF(AND($DZ379 &gt;= Claim_for_Reimbursement_CAT!$D$34, $DZ379 &lt;= Claim_for_Reimbursement_CAT!$F$34), Claim_for_Reimbursement_CAT!$H$34, Claim_for_Reimbursement_CAT!$H$35))))))))))))</f>
        <v/>
      </c>
      <c r="EG379" s="373"/>
      <c r="EH379" s="373"/>
      <c r="EI379" s="373"/>
      <c r="EJ379" s="373"/>
      <c r="EK379" s="373"/>
      <c r="EL379" s="368"/>
      <c r="EM379" s="373"/>
      <c r="EN379" s="373"/>
      <c r="ES379" s="376" t="str">
        <f t="shared" si="160"/>
        <v/>
      </c>
      <c r="ET379" s="377" t="str">
        <f t="shared" si="168"/>
        <v xml:space="preserve">    </v>
      </c>
      <c r="EU379" s="377" t="str">
        <f t="shared" si="169"/>
        <v/>
      </c>
      <c r="EV379" s="377" t="str">
        <f t="shared" si="170"/>
        <v xml:space="preserve">374   </v>
      </c>
      <c r="EW379" s="378" t="str">
        <f>IF($H379 = "", "",
IF(OR($H379 = Lists_and_controls!$AO$9, $H379 = Lists_and_controls!$AO$11, $H379 = Lists_and_controls!$AO$14, $H379 = Lists_and_controls!$AO$16), MAX(Day_30),
IF(OR($H379 = Lists_and_controls!$AO$6, $H379 = Lists_and_controls!$AO$8, $H379 = Lists_and_controls!$AO$10, $H379 = Lists_and_controls!$AO$12, $H379 = Lists_and_controls!$AO$13, $H379 = Lists_and_controls!$AO$15, $H379 = Lists_and_controls!$AO$17), MAX(Day_31),
IF($H379 = Lists_and_controls!$AO$7, IF(INDEX(Leap_Year_YN, MATCH($G379, Year_2, 0)) = 1, MAX(Day_Feb_LY), MAX(Day_Feb) )))))</f>
        <v/>
      </c>
      <c r="EX379" s="377" t="str">
        <f t="shared" si="171"/>
        <v xml:space="preserve">  </v>
      </c>
      <c r="EY379" s="378"/>
    </row>
    <row r="380" spans="1:155" s="321" customFormat="1" ht="14" hidden="1" x14ac:dyDescent="0.3">
      <c r="A380" s="367">
        <v>375</v>
      </c>
      <c r="B380" s="368"/>
      <c r="C380" s="368"/>
      <c r="D380" s="368"/>
      <c r="E380" s="368"/>
      <c r="F380" s="368"/>
      <c r="G380" s="368"/>
      <c r="H380" s="368"/>
      <c r="I380" s="368"/>
      <c r="J380" s="369" t="str">
        <f t="shared" si="148"/>
        <v/>
      </c>
      <c r="K380" s="370" t="str">
        <f t="shared" si="149"/>
        <v/>
      </c>
      <c r="L380" s="368"/>
      <c r="M380" s="368"/>
      <c r="N380" s="368"/>
      <c r="O380" s="368"/>
      <c r="P380" s="368"/>
      <c r="Q380" s="368"/>
      <c r="R380" s="368"/>
      <c r="S380" s="371" t="str">
        <f t="shared" si="161"/>
        <v/>
      </c>
      <c r="T380" s="368"/>
      <c r="U380" s="368"/>
      <c r="V380" s="372"/>
      <c r="W380" s="372"/>
      <c r="X380" s="368"/>
      <c r="Y380" s="372"/>
      <c r="Z380" s="368"/>
      <c r="AA380" s="368"/>
      <c r="AB380" s="368"/>
      <c r="AC380" s="368"/>
      <c r="AD380" s="368"/>
      <c r="AE380" s="368"/>
      <c r="AF380" s="368"/>
      <c r="AG380" s="368"/>
      <c r="AH380" s="368"/>
      <c r="AI380" s="368"/>
      <c r="AJ380" s="368"/>
      <c r="AK380" s="373"/>
      <c r="AL380" s="368"/>
      <c r="AM380" s="373"/>
      <c r="AN380" s="373"/>
      <c r="AO380" s="373"/>
      <c r="AP380" s="373"/>
      <c r="AQ380" s="373"/>
      <c r="AR380" s="373"/>
      <c r="AS380" s="373"/>
      <c r="AT380" s="373"/>
      <c r="AU380" s="373"/>
      <c r="AV380" s="373"/>
      <c r="AW380" s="373"/>
      <c r="AX380" s="373"/>
      <c r="AY380" s="373"/>
      <c r="AZ380" s="373"/>
      <c r="BA380" s="373"/>
      <c r="BB380" s="373"/>
      <c r="BC380" s="374">
        <f t="shared" si="162"/>
        <v>0</v>
      </c>
      <c r="BD380" s="373"/>
      <c r="BE380" s="373"/>
      <c r="BF380" s="373"/>
      <c r="BG380" s="373"/>
      <c r="BH380" s="373"/>
      <c r="BI380" s="373"/>
      <c r="BJ380" s="373"/>
      <c r="BK380" s="373"/>
      <c r="BL380" s="373"/>
      <c r="BM380" s="373"/>
      <c r="BN380" s="373"/>
      <c r="BO380" s="373"/>
      <c r="BP380" s="373"/>
      <c r="BQ380" s="373"/>
      <c r="BR380" s="373"/>
      <c r="BS380" s="374">
        <f t="shared" si="150"/>
        <v>0</v>
      </c>
      <c r="BT380" s="374">
        <f t="shared" si="175"/>
        <v>0</v>
      </c>
      <c r="BU380" s="374">
        <f t="shared" si="175"/>
        <v>0</v>
      </c>
      <c r="BV380" s="374">
        <f t="shared" si="175"/>
        <v>0</v>
      </c>
      <c r="BW380" s="374">
        <f t="shared" si="175"/>
        <v>0</v>
      </c>
      <c r="BX380" s="374">
        <f t="shared" si="175"/>
        <v>0</v>
      </c>
      <c r="BY380" s="374">
        <f t="shared" si="175"/>
        <v>0</v>
      </c>
      <c r="BZ380" s="374">
        <f t="shared" si="174"/>
        <v>0</v>
      </c>
      <c r="CA380" s="374">
        <f t="shared" si="174"/>
        <v>0</v>
      </c>
      <c r="CB380" s="374">
        <f t="shared" si="174"/>
        <v>0</v>
      </c>
      <c r="CC380" s="374">
        <f t="shared" si="174"/>
        <v>0</v>
      </c>
      <c r="CD380" s="374">
        <f t="shared" si="174"/>
        <v>0</v>
      </c>
      <c r="CE380" s="374">
        <f t="shared" si="174"/>
        <v>0</v>
      </c>
      <c r="CF380" s="374">
        <f t="shared" si="174"/>
        <v>0</v>
      </c>
      <c r="CG380" s="374">
        <f t="shared" si="176"/>
        <v>0</v>
      </c>
      <c r="CH380" s="374">
        <f t="shared" si="176"/>
        <v>0</v>
      </c>
      <c r="CI380" s="374">
        <f t="shared" si="176"/>
        <v>0</v>
      </c>
      <c r="CJ380" s="368"/>
      <c r="CK380" s="368"/>
      <c r="CL380" s="373"/>
      <c r="CM380" s="375"/>
      <c r="CN380" s="371" t="s">
        <v>176</v>
      </c>
      <c r="CO380" s="373"/>
      <c r="CP380" s="373"/>
      <c r="CQ380" s="374">
        <f t="shared" si="151"/>
        <v>0</v>
      </c>
      <c r="CR380" s="373"/>
      <c r="CS380" s="373"/>
      <c r="CT380" s="374">
        <f t="shared" si="152"/>
        <v>0</v>
      </c>
      <c r="CU380" s="375"/>
      <c r="CV380" s="368"/>
      <c r="CW380" s="368"/>
      <c r="CX380" s="368"/>
      <c r="CY380" s="368"/>
      <c r="CZ380" s="368"/>
      <c r="DA380" s="368"/>
      <c r="DB380" s="368"/>
      <c r="DC380" s="368"/>
      <c r="DD380" s="368"/>
      <c r="DE380" s="368"/>
      <c r="DF380" s="368"/>
      <c r="DG380" s="375"/>
      <c r="DH380" s="371" t="s">
        <v>176</v>
      </c>
      <c r="DI380" s="373"/>
      <c r="DJ380" s="373"/>
      <c r="DK380" s="374">
        <f t="shared" si="172"/>
        <v>0</v>
      </c>
      <c r="DL380" s="373"/>
      <c r="DM380" s="373"/>
      <c r="DN380" s="374">
        <f t="shared" si="153"/>
        <v>0</v>
      </c>
      <c r="DO380" s="368"/>
      <c r="DP380" s="371" t="str">
        <f t="shared" si="163"/>
        <v/>
      </c>
      <c r="DQ380" s="374">
        <f t="shared" si="164"/>
        <v>0</v>
      </c>
      <c r="DR380" s="374">
        <f t="shared" si="154"/>
        <v>0</v>
      </c>
      <c r="DS380" s="374">
        <f t="shared" si="155"/>
        <v>0</v>
      </c>
      <c r="DT380" s="374">
        <f t="shared" si="165"/>
        <v>0</v>
      </c>
      <c r="DU380" s="374">
        <f t="shared" si="166"/>
        <v>0</v>
      </c>
      <c r="DV380" s="374">
        <f>Deduct_dependent * COUNTIFS(Part_8!$A:$A, $EV380)</f>
        <v>0</v>
      </c>
      <c r="DW380" s="374">
        <f t="shared" si="156"/>
        <v>0</v>
      </c>
      <c r="DX380" s="374">
        <f t="shared" si="157"/>
        <v>0</v>
      </c>
      <c r="DY380" s="374">
        <f t="shared" si="158"/>
        <v>0</v>
      </c>
      <c r="DZ380" s="374">
        <f t="shared" si="159"/>
        <v>0</v>
      </c>
      <c r="EA380" s="373"/>
      <c r="EB380" s="373"/>
      <c r="EC380" s="373"/>
      <c r="ED380" s="374" t="str">
        <f t="shared" si="167"/>
        <v/>
      </c>
      <c r="EE380" s="374"/>
      <c r="EF380" s="374" t="str">
        <f>IF(AND($AN380 = "", $AO380 = "", $AP380 = "", $AQ380 = "", $AR380 = "", $AS380 = "", $AT380 = "", $AU380 = "", $AV380 = "", $AW380 = "", $AX380 = "", $AY380 = "", $AZ380 = "", $BA380 = "", $BB380 = "",
$BD380= "", $BE380 = "", $BF380 = "", $BG380 = "", $BH380 = "", $BI380 = "", $BJ380 = "", $BK380 = "", $BL380 = "", $BM380 = "", $BN380 = "", $BO380 = "", $BP380 = "", $BQ380 = "", $BR380 = ""), "",
IF($DZ380 &lt;= Claim_for_Reimbursement_CAT!$F$24, Claim_for_Reimbursement_CAT!$H$24,
IF(AND($DZ380 &gt;= Claim_for_Reimbursement_CAT!$D$25, $DZ380 &lt;= Claim_for_Reimbursement_CAT!$F$25), Claim_for_Reimbursement_CAT!$H$25,
IF(AND($DZ380 &gt;= Claim_for_Reimbursement_CAT!$D$26, $DZ380 &lt;= Claim_for_Reimbursement_CAT!$F$26), Claim_for_Reimbursement_CAT!$H$26,
IF(AND($DZ380 &gt;= Claim_for_Reimbursement_CAT!$D$27, $DZ380 &lt;= Claim_for_Reimbursement_CAT!$F$27), Claim_for_Reimbursement_CAT!$H$27,
IF(AND($DZ380 &gt;= Claim_for_Reimbursement_CAT!$D$28, $DZ380 &lt;= Claim_for_Reimbursement_CAT!$F$28), Claim_for_Reimbursement_CAT!$H$28,
IF(AND($DZ380 &gt;= Claim_for_Reimbursement_CAT!$D$29, $DZ380 &lt;= Claim_for_Reimbursement_CAT!$F$29), Claim_for_Reimbursement_CAT!$H$29,
IF(AND($DZ380 &gt;= Claim_for_Reimbursement_CAT!$D$30, $DZ380 &lt;= Claim_for_Reimbursement_CAT!$F$30), Claim_for_Reimbursement_CAT!$H$30,
IF(AND($DZ380 &gt;= Claim_for_Reimbursement_CAT!$D$31, $DZ380 &lt;= Claim_for_Reimbursement_CAT!$F$31), Claim_for_Reimbursement_CAT!$H$31,
IF(AND($DZ380 &gt;= Claim_for_Reimbursement_CAT!$D$32, $DZ380 &lt;= Claim_for_Reimbursement_CAT!$F$32), Claim_for_Reimbursement_CAT!$H$32,
IF(AND($DZ380 &gt;= Claim_for_Reimbursement_CAT!$D$33, $DZ380 &lt;= Claim_for_Reimbursement_CAT!$F$33), Claim_for_Reimbursement_CAT!$H$33,
IF(AND($DZ380 &gt;= Claim_for_Reimbursement_CAT!$D$34, $DZ380 &lt;= Claim_for_Reimbursement_CAT!$F$34), Claim_for_Reimbursement_CAT!$H$34, Claim_for_Reimbursement_CAT!$H$35))))))))))))</f>
        <v/>
      </c>
      <c r="EG380" s="373"/>
      <c r="EH380" s="373"/>
      <c r="EI380" s="373"/>
      <c r="EJ380" s="373"/>
      <c r="EK380" s="373"/>
      <c r="EL380" s="368"/>
      <c r="EM380" s="373"/>
      <c r="EN380" s="373"/>
      <c r="ES380" s="376" t="str">
        <f t="shared" si="160"/>
        <v/>
      </c>
      <c r="ET380" s="377" t="str">
        <f t="shared" si="168"/>
        <v xml:space="preserve">    </v>
      </c>
      <c r="EU380" s="377" t="str">
        <f t="shared" si="169"/>
        <v/>
      </c>
      <c r="EV380" s="377" t="str">
        <f t="shared" si="170"/>
        <v xml:space="preserve">375   </v>
      </c>
      <c r="EW380" s="378" t="str">
        <f>IF($H380 = "", "",
IF(OR($H380 = Lists_and_controls!$AO$9, $H380 = Lists_and_controls!$AO$11, $H380 = Lists_and_controls!$AO$14, $H380 = Lists_and_controls!$AO$16), MAX(Day_30),
IF(OR($H380 = Lists_and_controls!$AO$6, $H380 = Lists_and_controls!$AO$8, $H380 = Lists_and_controls!$AO$10, $H380 = Lists_and_controls!$AO$12, $H380 = Lists_and_controls!$AO$13, $H380 = Lists_and_controls!$AO$15, $H380 = Lists_and_controls!$AO$17), MAX(Day_31),
IF($H380 = Lists_and_controls!$AO$7, IF(INDEX(Leap_Year_YN, MATCH($G380, Year_2, 0)) = 1, MAX(Day_Feb_LY), MAX(Day_Feb) )))))</f>
        <v/>
      </c>
      <c r="EX380" s="377" t="str">
        <f t="shared" si="171"/>
        <v xml:space="preserve">  </v>
      </c>
      <c r="EY380" s="378"/>
    </row>
    <row r="381" spans="1:155" s="321" customFormat="1" ht="14" hidden="1" x14ac:dyDescent="0.3">
      <c r="A381" s="367">
        <v>376</v>
      </c>
      <c r="B381" s="368"/>
      <c r="C381" s="368"/>
      <c r="D381" s="368"/>
      <c r="E381" s="368"/>
      <c r="F381" s="368"/>
      <c r="G381" s="368"/>
      <c r="H381" s="368"/>
      <c r="I381" s="368"/>
      <c r="J381" s="369" t="str">
        <f t="shared" si="148"/>
        <v/>
      </c>
      <c r="K381" s="370" t="str">
        <f t="shared" si="149"/>
        <v/>
      </c>
      <c r="L381" s="368"/>
      <c r="M381" s="368"/>
      <c r="N381" s="368"/>
      <c r="O381" s="368"/>
      <c r="P381" s="368"/>
      <c r="Q381" s="368"/>
      <c r="R381" s="368"/>
      <c r="S381" s="371" t="str">
        <f t="shared" si="161"/>
        <v/>
      </c>
      <c r="T381" s="368"/>
      <c r="U381" s="368"/>
      <c r="V381" s="372"/>
      <c r="W381" s="372"/>
      <c r="X381" s="368"/>
      <c r="Y381" s="372"/>
      <c r="Z381" s="368"/>
      <c r="AA381" s="368"/>
      <c r="AB381" s="368"/>
      <c r="AC381" s="368"/>
      <c r="AD381" s="368"/>
      <c r="AE381" s="368"/>
      <c r="AF381" s="368"/>
      <c r="AG381" s="368"/>
      <c r="AH381" s="368"/>
      <c r="AI381" s="368"/>
      <c r="AJ381" s="368"/>
      <c r="AK381" s="373"/>
      <c r="AL381" s="368"/>
      <c r="AM381" s="373"/>
      <c r="AN381" s="373"/>
      <c r="AO381" s="373"/>
      <c r="AP381" s="373"/>
      <c r="AQ381" s="373"/>
      <c r="AR381" s="373"/>
      <c r="AS381" s="373"/>
      <c r="AT381" s="373"/>
      <c r="AU381" s="373"/>
      <c r="AV381" s="373"/>
      <c r="AW381" s="373"/>
      <c r="AX381" s="373"/>
      <c r="AY381" s="373"/>
      <c r="AZ381" s="373"/>
      <c r="BA381" s="373"/>
      <c r="BB381" s="373"/>
      <c r="BC381" s="374">
        <f t="shared" si="162"/>
        <v>0</v>
      </c>
      <c r="BD381" s="373"/>
      <c r="BE381" s="373"/>
      <c r="BF381" s="373"/>
      <c r="BG381" s="373"/>
      <c r="BH381" s="373"/>
      <c r="BI381" s="373"/>
      <c r="BJ381" s="373"/>
      <c r="BK381" s="373"/>
      <c r="BL381" s="373"/>
      <c r="BM381" s="373"/>
      <c r="BN381" s="373"/>
      <c r="BO381" s="373"/>
      <c r="BP381" s="373"/>
      <c r="BQ381" s="373"/>
      <c r="BR381" s="373"/>
      <c r="BS381" s="374">
        <f t="shared" si="150"/>
        <v>0</v>
      </c>
      <c r="BT381" s="374">
        <f t="shared" si="175"/>
        <v>0</v>
      </c>
      <c r="BU381" s="374">
        <f t="shared" si="175"/>
        <v>0</v>
      </c>
      <c r="BV381" s="374">
        <f t="shared" si="175"/>
        <v>0</v>
      </c>
      <c r="BW381" s="374">
        <f t="shared" si="175"/>
        <v>0</v>
      </c>
      <c r="BX381" s="374">
        <f t="shared" si="175"/>
        <v>0</v>
      </c>
      <c r="BY381" s="374">
        <f t="shared" si="175"/>
        <v>0</v>
      </c>
      <c r="BZ381" s="374">
        <f t="shared" si="174"/>
        <v>0</v>
      </c>
      <c r="CA381" s="374">
        <f t="shared" si="174"/>
        <v>0</v>
      </c>
      <c r="CB381" s="374">
        <f t="shared" si="174"/>
        <v>0</v>
      </c>
      <c r="CC381" s="374">
        <f t="shared" si="174"/>
        <v>0</v>
      </c>
      <c r="CD381" s="374">
        <f t="shared" si="174"/>
        <v>0</v>
      </c>
      <c r="CE381" s="374">
        <f t="shared" si="174"/>
        <v>0</v>
      </c>
      <c r="CF381" s="374">
        <f t="shared" si="174"/>
        <v>0</v>
      </c>
      <c r="CG381" s="374">
        <f t="shared" si="176"/>
        <v>0</v>
      </c>
      <c r="CH381" s="374">
        <f t="shared" si="176"/>
        <v>0</v>
      </c>
      <c r="CI381" s="374">
        <f t="shared" si="176"/>
        <v>0</v>
      </c>
      <c r="CJ381" s="368"/>
      <c r="CK381" s="368"/>
      <c r="CL381" s="373"/>
      <c r="CM381" s="375"/>
      <c r="CN381" s="371" t="s">
        <v>176</v>
      </c>
      <c r="CO381" s="373"/>
      <c r="CP381" s="373"/>
      <c r="CQ381" s="374">
        <f t="shared" si="151"/>
        <v>0</v>
      </c>
      <c r="CR381" s="373"/>
      <c r="CS381" s="373"/>
      <c r="CT381" s="374">
        <f t="shared" si="152"/>
        <v>0</v>
      </c>
      <c r="CU381" s="375"/>
      <c r="CV381" s="368"/>
      <c r="CW381" s="368"/>
      <c r="CX381" s="368"/>
      <c r="CY381" s="368"/>
      <c r="CZ381" s="368"/>
      <c r="DA381" s="368"/>
      <c r="DB381" s="368"/>
      <c r="DC381" s="368"/>
      <c r="DD381" s="368"/>
      <c r="DE381" s="368"/>
      <c r="DF381" s="368"/>
      <c r="DG381" s="375"/>
      <c r="DH381" s="371" t="s">
        <v>176</v>
      </c>
      <c r="DI381" s="373"/>
      <c r="DJ381" s="373"/>
      <c r="DK381" s="374">
        <f t="shared" si="172"/>
        <v>0</v>
      </c>
      <c r="DL381" s="373"/>
      <c r="DM381" s="373"/>
      <c r="DN381" s="374">
        <f t="shared" si="153"/>
        <v>0</v>
      </c>
      <c r="DO381" s="368"/>
      <c r="DP381" s="371" t="str">
        <f t="shared" si="163"/>
        <v/>
      </c>
      <c r="DQ381" s="374">
        <f t="shared" si="164"/>
        <v>0</v>
      </c>
      <c r="DR381" s="374">
        <f t="shared" si="154"/>
        <v>0</v>
      </c>
      <c r="DS381" s="374">
        <f t="shared" si="155"/>
        <v>0</v>
      </c>
      <c r="DT381" s="374">
        <f t="shared" si="165"/>
        <v>0</v>
      </c>
      <c r="DU381" s="374">
        <f t="shared" si="166"/>
        <v>0</v>
      </c>
      <c r="DV381" s="374">
        <f>Deduct_dependent * COUNTIFS(Part_8!$A:$A, $EV381)</f>
        <v>0</v>
      </c>
      <c r="DW381" s="374">
        <f t="shared" si="156"/>
        <v>0</v>
      </c>
      <c r="DX381" s="374">
        <f t="shared" si="157"/>
        <v>0</v>
      </c>
      <c r="DY381" s="374">
        <f t="shared" si="158"/>
        <v>0</v>
      </c>
      <c r="DZ381" s="374">
        <f t="shared" si="159"/>
        <v>0</v>
      </c>
      <c r="EA381" s="373"/>
      <c r="EB381" s="373"/>
      <c r="EC381" s="373"/>
      <c r="ED381" s="374" t="str">
        <f t="shared" si="167"/>
        <v/>
      </c>
      <c r="EE381" s="374"/>
      <c r="EF381" s="374" t="str">
        <f>IF(AND($AN381 = "", $AO381 = "", $AP381 = "", $AQ381 = "", $AR381 = "", $AS381 = "", $AT381 = "", $AU381 = "", $AV381 = "", $AW381 = "", $AX381 = "", $AY381 = "", $AZ381 = "", $BA381 = "", $BB381 = "",
$BD381= "", $BE381 = "", $BF381 = "", $BG381 = "", $BH381 = "", $BI381 = "", $BJ381 = "", $BK381 = "", $BL381 = "", $BM381 = "", $BN381 = "", $BO381 = "", $BP381 = "", $BQ381 = "", $BR381 = ""), "",
IF($DZ381 &lt;= Claim_for_Reimbursement_CAT!$F$24, Claim_for_Reimbursement_CAT!$H$24,
IF(AND($DZ381 &gt;= Claim_for_Reimbursement_CAT!$D$25, $DZ381 &lt;= Claim_for_Reimbursement_CAT!$F$25), Claim_for_Reimbursement_CAT!$H$25,
IF(AND($DZ381 &gt;= Claim_for_Reimbursement_CAT!$D$26, $DZ381 &lt;= Claim_for_Reimbursement_CAT!$F$26), Claim_for_Reimbursement_CAT!$H$26,
IF(AND($DZ381 &gt;= Claim_for_Reimbursement_CAT!$D$27, $DZ381 &lt;= Claim_for_Reimbursement_CAT!$F$27), Claim_for_Reimbursement_CAT!$H$27,
IF(AND($DZ381 &gt;= Claim_for_Reimbursement_CAT!$D$28, $DZ381 &lt;= Claim_for_Reimbursement_CAT!$F$28), Claim_for_Reimbursement_CAT!$H$28,
IF(AND($DZ381 &gt;= Claim_for_Reimbursement_CAT!$D$29, $DZ381 &lt;= Claim_for_Reimbursement_CAT!$F$29), Claim_for_Reimbursement_CAT!$H$29,
IF(AND($DZ381 &gt;= Claim_for_Reimbursement_CAT!$D$30, $DZ381 &lt;= Claim_for_Reimbursement_CAT!$F$30), Claim_for_Reimbursement_CAT!$H$30,
IF(AND($DZ381 &gt;= Claim_for_Reimbursement_CAT!$D$31, $DZ381 &lt;= Claim_for_Reimbursement_CAT!$F$31), Claim_for_Reimbursement_CAT!$H$31,
IF(AND($DZ381 &gt;= Claim_for_Reimbursement_CAT!$D$32, $DZ381 &lt;= Claim_for_Reimbursement_CAT!$F$32), Claim_for_Reimbursement_CAT!$H$32,
IF(AND($DZ381 &gt;= Claim_for_Reimbursement_CAT!$D$33, $DZ381 &lt;= Claim_for_Reimbursement_CAT!$F$33), Claim_for_Reimbursement_CAT!$H$33,
IF(AND($DZ381 &gt;= Claim_for_Reimbursement_CAT!$D$34, $DZ381 &lt;= Claim_for_Reimbursement_CAT!$F$34), Claim_for_Reimbursement_CAT!$H$34, Claim_for_Reimbursement_CAT!$H$35))))))))))))</f>
        <v/>
      </c>
      <c r="EG381" s="373"/>
      <c r="EH381" s="373"/>
      <c r="EI381" s="373"/>
      <c r="EJ381" s="373"/>
      <c r="EK381" s="373"/>
      <c r="EL381" s="368"/>
      <c r="EM381" s="373"/>
      <c r="EN381" s="373"/>
      <c r="ES381" s="376" t="str">
        <f t="shared" si="160"/>
        <v/>
      </c>
      <c r="ET381" s="377" t="str">
        <f t="shared" si="168"/>
        <v xml:space="preserve">    </v>
      </c>
      <c r="EU381" s="377" t="str">
        <f t="shared" si="169"/>
        <v/>
      </c>
      <c r="EV381" s="377" t="str">
        <f t="shared" si="170"/>
        <v xml:space="preserve">376   </v>
      </c>
      <c r="EW381" s="378" t="str">
        <f>IF($H381 = "", "",
IF(OR($H381 = Lists_and_controls!$AO$9, $H381 = Lists_and_controls!$AO$11, $H381 = Lists_and_controls!$AO$14, $H381 = Lists_and_controls!$AO$16), MAX(Day_30),
IF(OR($H381 = Lists_and_controls!$AO$6, $H381 = Lists_and_controls!$AO$8, $H381 = Lists_and_controls!$AO$10, $H381 = Lists_and_controls!$AO$12, $H381 = Lists_and_controls!$AO$13, $H381 = Lists_and_controls!$AO$15, $H381 = Lists_and_controls!$AO$17), MAX(Day_31),
IF($H381 = Lists_and_controls!$AO$7, IF(INDEX(Leap_Year_YN, MATCH($G381, Year_2, 0)) = 1, MAX(Day_Feb_LY), MAX(Day_Feb) )))))</f>
        <v/>
      </c>
      <c r="EX381" s="377" t="str">
        <f t="shared" si="171"/>
        <v xml:space="preserve">  </v>
      </c>
      <c r="EY381" s="378"/>
    </row>
    <row r="382" spans="1:155" s="321" customFormat="1" ht="14" hidden="1" x14ac:dyDescent="0.3">
      <c r="A382" s="367">
        <v>377</v>
      </c>
      <c r="B382" s="368"/>
      <c r="C382" s="368"/>
      <c r="D382" s="368"/>
      <c r="E382" s="368"/>
      <c r="F382" s="368"/>
      <c r="G382" s="368"/>
      <c r="H382" s="368"/>
      <c r="I382" s="368"/>
      <c r="J382" s="369" t="str">
        <f t="shared" si="148"/>
        <v/>
      </c>
      <c r="K382" s="370" t="str">
        <f t="shared" si="149"/>
        <v/>
      </c>
      <c r="L382" s="368"/>
      <c r="M382" s="368"/>
      <c r="N382" s="368"/>
      <c r="O382" s="368"/>
      <c r="P382" s="368"/>
      <c r="Q382" s="368"/>
      <c r="R382" s="368"/>
      <c r="S382" s="371" t="str">
        <f t="shared" si="161"/>
        <v/>
      </c>
      <c r="T382" s="368"/>
      <c r="U382" s="368"/>
      <c r="V382" s="372"/>
      <c r="W382" s="372"/>
      <c r="X382" s="368"/>
      <c r="Y382" s="372"/>
      <c r="Z382" s="368"/>
      <c r="AA382" s="368"/>
      <c r="AB382" s="368"/>
      <c r="AC382" s="368"/>
      <c r="AD382" s="368"/>
      <c r="AE382" s="368"/>
      <c r="AF382" s="368"/>
      <c r="AG382" s="368"/>
      <c r="AH382" s="368"/>
      <c r="AI382" s="368"/>
      <c r="AJ382" s="368"/>
      <c r="AK382" s="373"/>
      <c r="AL382" s="368"/>
      <c r="AM382" s="373"/>
      <c r="AN382" s="373"/>
      <c r="AO382" s="373"/>
      <c r="AP382" s="373"/>
      <c r="AQ382" s="373"/>
      <c r="AR382" s="373"/>
      <c r="AS382" s="373"/>
      <c r="AT382" s="373"/>
      <c r="AU382" s="373"/>
      <c r="AV382" s="373"/>
      <c r="AW382" s="373"/>
      <c r="AX382" s="373"/>
      <c r="AY382" s="373"/>
      <c r="AZ382" s="373"/>
      <c r="BA382" s="373"/>
      <c r="BB382" s="373"/>
      <c r="BC382" s="374">
        <f t="shared" si="162"/>
        <v>0</v>
      </c>
      <c r="BD382" s="373"/>
      <c r="BE382" s="373"/>
      <c r="BF382" s="373"/>
      <c r="BG382" s="373"/>
      <c r="BH382" s="373"/>
      <c r="BI382" s="373"/>
      <c r="BJ382" s="373"/>
      <c r="BK382" s="373"/>
      <c r="BL382" s="373"/>
      <c r="BM382" s="373"/>
      <c r="BN382" s="373"/>
      <c r="BO382" s="373"/>
      <c r="BP382" s="373"/>
      <c r="BQ382" s="373"/>
      <c r="BR382" s="373"/>
      <c r="BS382" s="374">
        <f t="shared" si="150"/>
        <v>0</v>
      </c>
      <c r="BT382" s="374">
        <f t="shared" si="175"/>
        <v>0</v>
      </c>
      <c r="BU382" s="374">
        <f t="shared" si="175"/>
        <v>0</v>
      </c>
      <c r="BV382" s="374">
        <f t="shared" si="175"/>
        <v>0</v>
      </c>
      <c r="BW382" s="374">
        <f t="shared" si="175"/>
        <v>0</v>
      </c>
      <c r="BX382" s="374">
        <f t="shared" si="175"/>
        <v>0</v>
      </c>
      <c r="BY382" s="374">
        <f t="shared" si="175"/>
        <v>0</v>
      </c>
      <c r="BZ382" s="374">
        <f t="shared" si="174"/>
        <v>0</v>
      </c>
      <c r="CA382" s="374">
        <f t="shared" si="174"/>
        <v>0</v>
      </c>
      <c r="CB382" s="374">
        <f t="shared" si="174"/>
        <v>0</v>
      </c>
      <c r="CC382" s="374">
        <f t="shared" si="174"/>
        <v>0</v>
      </c>
      <c r="CD382" s="374">
        <f t="shared" si="174"/>
        <v>0</v>
      </c>
      <c r="CE382" s="374">
        <f t="shared" si="174"/>
        <v>0</v>
      </c>
      <c r="CF382" s="374">
        <f t="shared" si="174"/>
        <v>0</v>
      </c>
      <c r="CG382" s="374">
        <f t="shared" si="176"/>
        <v>0</v>
      </c>
      <c r="CH382" s="374">
        <f t="shared" si="176"/>
        <v>0</v>
      </c>
      <c r="CI382" s="374">
        <f t="shared" si="176"/>
        <v>0</v>
      </c>
      <c r="CJ382" s="368"/>
      <c r="CK382" s="368"/>
      <c r="CL382" s="373"/>
      <c r="CM382" s="375"/>
      <c r="CN382" s="371" t="s">
        <v>176</v>
      </c>
      <c r="CO382" s="373"/>
      <c r="CP382" s="373"/>
      <c r="CQ382" s="374">
        <f t="shared" si="151"/>
        <v>0</v>
      </c>
      <c r="CR382" s="373"/>
      <c r="CS382" s="373"/>
      <c r="CT382" s="374">
        <f t="shared" si="152"/>
        <v>0</v>
      </c>
      <c r="CU382" s="375"/>
      <c r="CV382" s="368"/>
      <c r="CW382" s="368"/>
      <c r="CX382" s="368"/>
      <c r="CY382" s="368"/>
      <c r="CZ382" s="368"/>
      <c r="DA382" s="368"/>
      <c r="DB382" s="368"/>
      <c r="DC382" s="368"/>
      <c r="DD382" s="368"/>
      <c r="DE382" s="368"/>
      <c r="DF382" s="368"/>
      <c r="DG382" s="375"/>
      <c r="DH382" s="371" t="s">
        <v>176</v>
      </c>
      <c r="DI382" s="373"/>
      <c r="DJ382" s="373"/>
      <c r="DK382" s="374">
        <f t="shared" si="172"/>
        <v>0</v>
      </c>
      <c r="DL382" s="373"/>
      <c r="DM382" s="373"/>
      <c r="DN382" s="374">
        <f t="shared" si="153"/>
        <v>0</v>
      </c>
      <c r="DO382" s="368"/>
      <c r="DP382" s="371" t="str">
        <f t="shared" si="163"/>
        <v/>
      </c>
      <c r="DQ382" s="374">
        <f t="shared" si="164"/>
        <v>0</v>
      </c>
      <c r="DR382" s="374">
        <f t="shared" si="154"/>
        <v>0</v>
      </c>
      <c r="DS382" s="374">
        <f t="shared" si="155"/>
        <v>0</v>
      </c>
      <c r="DT382" s="374">
        <f t="shared" si="165"/>
        <v>0</v>
      </c>
      <c r="DU382" s="374">
        <f t="shared" si="166"/>
        <v>0</v>
      </c>
      <c r="DV382" s="374">
        <f>Deduct_dependent * COUNTIFS(Part_8!$A:$A, $EV382)</f>
        <v>0</v>
      </c>
      <c r="DW382" s="374">
        <f t="shared" si="156"/>
        <v>0</v>
      </c>
      <c r="DX382" s="374">
        <f t="shared" si="157"/>
        <v>0</v>
      </c>
      <c r="DY382" s="374">
        <f t="shared" si="158"/>
        <v>0</v>
      </c>
      <c r="DZ382" s="374">
        <f t="shared" si="159"/>
        <v>0</v>
      </c>
      <c r="EA382" s="373"/>
      <c r="EB382" s="373"/>
      <c r="EC382" s="373"/>
      <c r="ED382" s="374" t="str">
        <f t="shared" si="167"/>
        <v/>
      </c>
      <c r="EE382" s="374"/>
      <c r="EF382" s="374" t="str">
        <f>IF(AND($AN382 = "", $AO382 = "", $AP382 = "", $AQ382 = "", $AR382 = "", $AS382 = "", $AT382 = "", $AU382 = "", $AV382 = "", $AW382 = "", $AX382 = "", $AY382 = "", $AZ382 = "", $BA382 = "", $BB382 = "",
$BD382= "", $BE382 = "", $BF382 = "", $BG382 = "", $BH382 = "", $BI382 = "", $BJ382 = "", $BK382 = "", $BL382 = "", $BM382 = "", $BN382 = "", $BO382 = "", $BP382 = "", $BQ382 = "", $BR382 = ""), "",
IF($DZ382 &lt;= Claim_for_Reimbursement_CAT!$F$24, Claim_for_Reimbursement_CAT!$H$24,
IF(AND($DZ382 &gt;= Claim_for_Reimbursement_CAT!$D$25, $DZ382 &lt;= Claim_for_Reimbursement_CAT!$F$25), Claim_for_Reimbursement_CAT!$H$25,
IF(AND($DZ382 &gt;= Claim_for_Reimbursement_CAT!$D$26, $DZ382 &lt;= Claim_for_Reimbursement_CAT!$F$26), Claim_for_Reimbursement_CAT!$H$26,
IF(AND($DZ382 &gt;= Claim_for_Reimbursement_CAT!$D$27, $DZ382 &lt;= Claim_for_Reimbursement_CAT!$F$27), Claim_for_Reimbursement_CAT!$H$27,
IF(AND($DZ382 &gt;= Claim_for_Reimbursement_CAT!$D$28, $DZ382 &lt;= Claim_for_Reimbursement_CAT!$F$28), Claim_for_Reimbursement_CAT!$H$28,
IF(AND($DZ382 &gt;= Claim_for_Reimbursement_CAT!$D$29, $DZ382 &lt;= Claim_for_Reimbursement_CAT!$F$29), Claim_for_Reimbursement_CAT!$H$29,
IF(AND($DZ382 &gt;= Claim_for_Reimbursement_CAT!$D$30, $DZ382 &lt;= Claim_for_Reimbursement_CAT!$F$30), Claim_for_Reimbursement_CAT!$H$30,
IF(AND($DZ382 &gt;= Claim_for_Reimbursement_CAT!$D$31, $DZ382 &lt;= Claim_for_Reimbursement_CAT!$F$31), Claim_for_Reimbursement_CAT!$H$31,
IF(AND($DZ382 &gt;= Claim_for_Reimbursement_CAT!$D$32, $DZ382 &lt;= Claim_for_Reimbursement_CAT!$F$32), Claim_for_Reimbursement_CAT!$H$32,
IF(AND($DZ382 &gt;= Claim_for_Reimbursement_CAT!$D$33, $DZ382 &lt;= Claim_for_Reimbursement_CAT!$F$33), Claim_for_Reimbursement_CAT!$H$33,
IF(AND($DZ382 &gt;= Claim_for_Reimbursement_CAT!$D$34, $DZ382 &lt;= Claim_for_Reimbursement_CAT!$F$34), Claim_for_Reimbursement_CAT!$H$34, Claim_for_Reimbursement_CAT!$H$35))))))))))))</f>
        <v/>
      </c>
      <c r="EG382" s="373"/>
      <c r="EH382" s="373"/>
      <c r="EI382" s="373"/>
      <c r="EJ382" s="373"/>
      <c r="EK382" s="373"/>
      <c r="EL382" s="368"/>
      <c r="EM382" s="373"/>
      <c r="EN382" s="373"/>
      <c r="ES382" s="376" t="str">
        <f t="shared" si="160"/>
        <v/>
      </c>
      <c r="ET382" s="377" t="str">
        <f t="shared" si="168"/>
        <v xml:space="preserve">    </v>
      </c>
      <c r="EU382" s="377" t="str">
        <f t="shared" si="169"/>
        <v/>
      </c>
      <c r="EV382" s="377" t="str">
        <f t="shared" si="170"/>
        <v xml:space="preserve">377   </v>
      </c>
      <c r="EW382" s="378" t="str">
        <f>IF($H382 = "", "",
IF(OR($H382 = Lists_and_controls!$AO$9, $H382 = Lists_and_controls!$AO$11, $H382 = Lists_and_controls!$AO$14, $H382 = Lists_and_controls!$AO$16), MAX(Day_30),
IF(OR($H382 = Lists_and_controls!$AO$6, $H382 = Lists_and_controls!$AO$8, $H382 = Lists_and_controls!$AO$10, $H382 = Lists_and_controls!$AO$12, $H382 = Lists_and_controls!$AO$13, $H382 = Lists_and_controls!$AO$15, $H382 = Lists_and_controls!$AO$17), MAX(Day_31),
IF($H382 = Lists_and_controls!$AO$7, IF(INDEX(Leap_Year_YN, MATCH($G382, Year_2, 0)) = 1, MAX(Day_Feb_LY), MAX(Day_Feb) )))))</f>
        <v/>
      </c>
      <c r="EX382" s="377" t="str">
        <f t="shared" si="171"/>
        <v xml:space="preserve">  </v>
      </c>
      <c r="EY382" s="378"/>
    </row>
    <row r="383" spans="1:155" s="321" customFormat="1" ht="14" hidden="1" x14ac:dyDescent="0.3">
      <c r="A383" s="367">
        <v>378</v>
      </c>
      <c r="B383" s="368"/>
      <c r="C383" s="368"/>
      <c r="D383" s="368"/>
      <c r="E383" s="368"/>
      <c r="F383" s="368"/>
      <c r="G383" s="368"/>
      <c r="H383" s="368"/>
      <c r="I383" s="368"/>
      <c r="J383" s="369" t="str">
        <f t="shared" si="148"/>
        <v/>
      </c>
      <c r="K383" s="370" t="str">
        <f t="shared" si="149"/>
        <v/>
      </c>
      <c r="L383" s="368"/>
      <c r="M383" s="368"/>
      <c r="N383" s="368"/>
      <c r="O383" s="368"/>
      <c r="P383" s="368"/>
      <c r="Q383" s="368"/>
      <c r="R383" s="368"/>
      <c r="S383" s="371" t="str">
        <f t="shared" si="161"/>
        <v/>
      </c>
      <c r="T383" s="368"/>
      <c r="U383" s="368"/>
      <c r="V383" s="372"/>
      <c r="W383" s="372"/>
      <c r="X383" s="368"/>
      <c r="Y383" s="372"/>
      <c r="Z383" s="368"/>
      <c r="AA383" s="368"/>
      <c r="AB383" s="368"/>
      <c r="AC383" s="368"/>
      <c r="AD383" s="368"/>
      <c r="AE383" s="368"/>
      <c r="AF383" s="368"/>
      <c r="AG383" s="368"/>
      <c r="AH383" s="368"/>
      <c r="AI383" s="368"/>
      <c r="AJ383" s="368"/>
      <c r="AK383" s="373"/>
      <c r="AL383" s="368"/>
      <c r="AM383" s="373"/>
      <c r="AN383" s="373"/>
      <c r="AO383" s="373"/>
      <c r="AP383" s="373"/>
      <c r="AQ383" s="373"/>
      <c r="AR383" s="373"/>
      <c r="AS383" s="373"/>
      <c r="AT383" s="373"/>
      <c r="AU383" s="373"/>
      <c r="AV383" s="373"/>
      <c r="AW383" s="373"/>
      <c r="AX383" s="373"/>
      <c r="AY383" s="373"/>
      <c r="AZ383" s="373"/>
      <c r="BA383" s="373"/>
      <c r="BB383" s="373"/>
      <c r="BC383" s="374">
        <f t="shared" si="162"/>
        <v>0</v>
      </c>
      <c r="BD383" s="373"/>
      <c r="BE383" s="373"/>
      <c r="BF383" s="373"/>
      <c r="BG383" s="373"/>
      <c r="BH383" s="373"/>
      <c r="BI383" s="373"/>
      <c r="BJ383" s="373"/>
      <c r="BK383" s="373"/>
      <c r="BL383" s="373"/>
      <c r="BM383" s="373"/>
      <c r="BN383" s="373"/>
      <c r="BO383" s="373"/>
      <c r="BP383" s="373"/>
      <c r="BQ383" s="373"/>
      <c r="BR383" s="373"/>
      <c r="BS383" s="374">
        <f t="shared" si="150"/>
        <v>0</v>
      </c>
      <c r="BT383" s="374">
        <f t="shared" si="175"/>
        <v>0</v>
      </c>
      <c r="BU383" s="374">
        <f t="shared" si="175"/>
        <v>0</v>
      </c>
      <c r="BV383" s="374">
        <f t="shared" si="175"/>
        <v>0</v>
      </c>
      <c r="BW383" s="374">
        <f t="shared" si="175"/>
        <v>0</v>
      </c>
      <c r="BX383" s="374">
        <f t="shared" si="175"/>
        <v>0</v>
      </c>
      <c r="BY383" s="374">
        <f t="shared" si="175"/>
        <v>0</v>
      </c>
      <c r="BZ383" s="374">
        <f t="shared" si="174"/>
        <v>0</v>
      </c>
      <c r="CA383" s="374">
        <f t="shared" si="174"/>
        <v>0</v>
      </c>
      <c r="CB383" s="374">
        <f t="shared" si="174"/>
        <v>0</v>
      </c>
      <c r="CC383" s="374">
        <f t="shared" si="174"/>
        <v>0</v>
      </c>
      <c r="CD383" s="374">
        <f t="shared" si="174"/>
        <v>0</v>
      </c>
      <c r="CE383" s="374">
        <f t="shared" si="174"/>
        <v>0</v>
      </c>
      <c r="CF383" s="374">
        <f t="shared" si="174"/>
        <v>0</v>
      </c>
      <c r="CG383" s="374">
        <f t="shared" si="176"/>
        <v>0</v>
      </c>
      <c r="CH383" s="374">
        <f t="shared" si="176"/>
        <v>0</v>
      </c>
      <c r="CI383" s="374">
        <f t="shared" si="176"/>
        <v>0</v>
      </c>
      <c r="CJ383" s="368"/>
      <c r="CK383" s="368"/>
      <c r="CL383" s="373"/>
      <c r="CM383" s="375"/>
      <c r="CN383" s="371" t="s">
        <v>176</v>
      </c>
      <c r="CO383" s="373"/>
      <c r="CP383" s="373"/>
      <c r="CQ383" s="374">
        <f t="shared" si="151"/>
        <v>0</v>
      </c>
      <c r="CR383" s="373"/>
      <c r="CS383" s="373"/>
      <c r="CT383" s="374">
        <f t="shared" si="152"/>
        <v>0</v>
      </c>
      <c r="CU383" s="375"/>
      <c r="CV383" s="368"/>
      <c r="CW383" s="368"/>
      <c r="CX383" s="368"/>
      <c r="CY383" s="368"/>
      <c r="CZ383" s="368"/>
      <c r="DA383" s="368"/>
      <c r="DB383" s="368"/>
      <c r="DC383" s="368"/>
      <c r="DD383" s="368"/>
      <c r="DE383" s="368"/>
      <c r="DF383" s="368"/>
      <c r="DG383" s="375"/>
      <c r="DH383" s="371" t="s">
        <v>176</v>
      </c>
      <c r="DI383" s="373"/>
      <c r="DJ383" s="373"/>
      <c r="DK383" s="374">
        <f t="shared" si="172"/>
        <v>0</v>
      </c>
      <c r="DL383" s="373"/>
      <c r="DM383" s="373"/>
      <c r="DN383" s="374">
        <f t="shared" si="153"/>
        <v>0</v>
      </c>
      <c r="DO383" s="368"/>
      <c r="DP383" s="371" t="str">
        <f t="shared" si="163"/>
        <v/>
      </c>
      <c r="DQ383" s="374">
        <f t="shared" si="164"/>
        <v>0</v>
      </c>
      <c r="DR383" s="374">
        <f t="shared" si="154"/>
        <v>0</v>
      </c>
      <c r="DS383" s="374">
        <f t="shared" si="155"/>
        <v>0</v>
      </c>
      <c r="DT383" s="374">
        <f t="shared" si="165"/>
        <v>0</v>
      </c>
      <c r="DU383" s="374">
        <f t="shared" si="166"/>
        <v>0</v>
      </c>
      <c r="DV383" s="374">
        <f>Deduct_dependent * COUNTIFS(Part_8!$A:$A, $EV383)</f>
        <v>0</v>
      </c>
      <c r="DW383" s="374">
        <f t="shared" si="156"/>
        <v>0</v>
      </c>
      <c r="DX383" s="374">
        <f t="shared" si="157"/>
        <v>0</v>
      </c>
      <c r="DY383" s="374">
        <f t="shared" si="158"/>
        <v>0</v>
      </c>
      <c r="DZ383" s="374">
        <f t="shared" si="159"/>
        <v>0</v>
      </c>
      <c r="EA383" s="373"/>
      <c r="EB383" s="373"/>
      <c r="EC383" s="373"/>
      <c r="ED383" s="374" t="str">
        <f t="shared" si="167"/>
        <v/>
      </c>
      <c r="EE383" s="374"/>
      <c r="EF383" s="374" t="str">
        <f>IF(AND($AN383 = "", $AO383 = "", $AP383 = "", $AQ383 = "", $AR383 = "", $AS383 = "", $AT383 = "", $AU383 = "", $AV383 = "", $AW383 = "", $AX383 = "", $AY383 = "", $AZ383 = "", $BA383 = "", $BB383 = "",
$BD383= "", $BE383 = "", $BF383 = "", $BG383 = "", $BH383 = "", $BI383 = "", $BJ383 = "", $BK383 = "", $BL383 = "", $BM383 = "", $BN383 = "", $BO383 = "", $BP383 = "", $BQ383 = "", $BR383 = ""), "",
IF($DZ383 &lt;= Claim_for_Reimbursement_CAT!$F$24, Claim_for_Reimbursement_CAT!$H$24,
IF(AND($DZ383 &gt;= Claim_for_Reimbursement_CAT!$D$25, $DZ383 &lt;= Claim_for_Reimbursement_CAT!$F$25), Claim_for_Reimbursement_CAT!$H$25,
IF(AND($DZ383 &gt;= Claim_for_Reimbursement_CAT!$D$26, $DZ383 &lt;= Claim_for_Reimbursement_CAT!$F$26), Claim_for_Reimbursement_CAT!$H$26,
IF(AND($DZ383 &gt;= Claim_for_Reimbursement_CAT!$D$27, $DZ383 &lt;= Claim_for_Reimbursement_CAT!$F$27), Claim_for_Reimbursement_CAT!$H$27,
IF(AND($DZ383 &gt;= Claim_for_Reimbursement_CAT!$D$28, $DZ383 &lt;= Claim_for_Reimbursement_CAT!$F$28), Claim_for_Reimbursement_CAT!$H$28,
IF(AND($DZ383 &gt;= Claim_for_Reimbursement_CAT!$D$29, $DZ383 &lt;= Claim_for_Reimbursement_CAT!$F$29), Claim_for_Reimbursement_CAT!$H$29,
IF(AND($DZ383 &gt;= Claim_for_Reimbursement_CAT!$D$30, $DZ383 &lt;= Claim_for_Reimbursement_CAT!$F$30), Claim_for_Reimbursement_CAT!$H$30,
IF(AND($DZ383 &gt;= Claim_for_Reimbursement_CAT!$D$31, $DZ383 &lt;= Claim_for_Reimbursement_CAT!$F$31), Claim_for_Reimbursement_CAT!$H$31,
IF(AND($DZ383 &gt;= Claim_for_Reimbursement_CAT!$D$32, $DZ383 &lt;= Claim_for_Reimbursement_CAT!$F$32), Claim_for_Reimbursement_CAT!$H$32,
IF(AND($DZ383 &gt;= Claim_for_Reimbursement_CAT!$D$33, $DZ383 &lt;= Claim_for_Reimbursement_CAT!$F$33), Claim_for_Reimbursement_CAT!$H$33,
IF(AND($DZ383 &gt;= Claim_for_Reimbursement_CAT!$D$34, $DZ383 &lt;= Claim_for_Reimbursement_CAT!$F$34), Claim_for_Reimbursement_CAT!$H$34, Claim_for_Reimbursement_CAT!$H$35))))))))))))</f>
        <v/>
      </c>
      <c r="EG383" s="373"/>
      <c r="EH383" s="373"/>
      <c r="EI383" s="373"/>
      <c r="EJ383" s="373"/>
      <c r="EK383" s="373"/>
      <c r="EL383" s="368"/>
      <c r="EM383" s="373"/>
      <c r="EN383" s="373"/>
      <c r="ES383" s="376" t="str">
        <f t="shared" si="160"/>
        <v/>
      </c>
      <c r="ET383" s="377" t="str">
        <f t="shared" si="168"/>
        <v xml:space="preserve">    </v>
      </c>
      <c r="EU383" s="377" t="str">
        <f t="shared" si="169"/>
        <v/>
      </c>
      <c r="EV383" s="377" t="str">
        <f t="shared" si="170"/>
        <v xml:space="preserve">378   </v>
      </c>
      <c r="EW383" s="378" t="str">
        <f>IF($H383 = "", "",
IF(OR($H383 = Lists_and_controls!$AO$9, $H383 = Lists_and_controls!$AO$11, $H383 = Lists_and_controls!$AO$14, $H383 = Lists_and_controls!$AO$16), MAX(Day_30),
IF(OR($H383 = Lists_and_controls!$AO$6, $H383 = Lists_and_controls!$AO$8, $H383 = Lists_and_controls!$AO$10, $H383 = Lists_and_controls!$AO$12, $H383 = Lists_and_controls!$AO$13, $H383 = Lists_and_controls!$AO$15, $H383 = Lists_and_controls!$AO$17), MAX(Day_31),
IF($H383 = Lists_and_controls!$AO$7, IF(INDEX(Leap_Year_YN, MATCH($G383, Year_2, 0)) = 1, MAX(Day_Feb_LY), MAX(Day_Feb) )))))</f>
        <v/>
      </c>
      <c r="EX383" s="377" t="str">
        <f t="shared" si="171"/>
        <v xml:space="preserve">  </v>
      </c>
      <c r="EY383" s="378"/>
    </row>
    <row r="384" spans="1:155" s="321" customFormat="1" ht="14" hidden="1" x14ac:dyDescent="0.3">
      <c r="A384" s="367">
        <v>379</v>
      </c>
      <c r="B384" s="368"/>
      <c r="C384" s="368"/>
      <c r="D384" s="368"/>
      <c r="E384" s="368"/>
      <c r="F384" s="368"/>
      <c r="G384" s="368"/>
      <c r="H384" s="368"/>
      <c r="I384" s="368"/>
      <c r="J384" s="369" t="str">
        <f t="shared" si="148"/>
        <v/>
      </c>
      <c r="K384" s="370" t="str">
        <f t="shared" si="149"/>
        <v/>
      </c>
      <c r="L384" s="368"/>
      <c r="M384" s="368"/>
      <c r="N384" s="368"/>
      <c r="O384" s="368"/>
      <c r="P384" s="368"/>
      <c r="Q384" s="368"/>
      <c r="R384" s="368"/>
      <c r="S384" s="371" t="str">
        <f t="shared" si="161"/>
        <v/>
      </c>
      <c r="T384" s="368"/>
      <c r="U384" s="368"/>
      <c r="V384" s="372"/>
      <c r="W384" s="372"/>
      <c r="X384" s="368"/>
      <c r="Y384" s="372"/>
      <c r="Z384" s="368"/>
      <c r="AA384" s="368"/>
      <c r="AB384" s="368"/>
      <c r="AC384" s="368"/>
      <c r="AD384" s="368"/>
      <c r="AE384" s="368"/>
      <c r="AF384" s="368"/>
      <c r="AG384" s="368"/>
      <c r="AH384" s="368"/>
      <c r="AI384" s="368"/>
      <c r="AJ384" s="368"/>
      <c r="AK384" s="373"/>
      <c r="AL384" s="368"/>
      <c r="AM384" s="373"/>
      <c r="AN384" s="373"/>
      <c r="AO384" s="373"/>
      <c r="AP384" s="373"/>
      <c r="AQ384" s="373"/>
      <c r="AR384" s="373"/>
      <c r="AS384" s="373"/>
      <c r="AT384" s="373"/>
      <c r="AU384" s="373"/>
      <c r="AV384" s="373"/>
      <c r="AW384" s="373"/>
      <c r="AX384" s="373"/>
      <c r="AY384" s="373"/>
      <c r="AZ384" s="373"/>
      <c r="BA384" s="373"/>
      <c r="BB384" s="373"/>
      <c r="BC384" s="374">
        <f t="shared" si="162"/>
        <v>0</v>
      </c>
      <c r="BD384" s="373"/>
      <c r="BE384" s="373"/>
      <c r="BF384" s="373"/>
      <c r="BG384" s="373"/>
      <c r="BH384" s="373"/>
      <c r="BI384" s="373"/>
      <c r="BJ384" s="373"/>
      <c r="BK384" s="373"/>
      <c r="BL384" s="373"/>
      <c r="BM384" s="373"/>
      <c r="BN384" s="373"/>
      <c r="BO384" s="373"/>
      <c r="BP384" s="373"/>
      <c r="BQ384" s="373"/>
      <c r="BR384" s="373"/>
      <c r="BS384" s="374">
        <f t="shared" si="150"/>
        <v>0</v>
      </c>
      <c r="BT384" s="374">
        <f t="shared" si="175"/>
        <v>0</v>
      </c>
      <c r="BU384" s="374">
        <f t="shared" si="175"/>
        <v>0</v>
      </c>
      <c r="BV384" s="374">
        <f t="shared" si="175"/>
        <v>0</v>
      </c>
      <c r="BW384" s="374">
        <f t="shared" si="175"/>
        <v>0</v>
      </c>
      <c r="BX384" s="374">
        <f t="shared" si="175"/>
        <v>0</v>
      </c>
      <c r="BY384" s="374">
        <f t="shared" si="175"/>
        <v>0</v>
      </c>
      <c r="BZ384" s="374">
        <f t="shared" si="174"/>
        <v>0</v>
      </c>
      <c r="CA384" s="374">
        <f t="shared" si="174"/>
        <v>0</v>
      </c>
      <c r="CB384" s="374">
        <f t="shared" si="174"/>
        <v>0</v>
      </c>
      <c r="CC384" s="374">
        <f t="shared" si="174"/>
        <v>0</v>
      </c>
      <c r="CD384" s="374">
        <f t="shared" si="174"/>
        <v>0</v>
      </c>
      <c r="CE384" s="374">
        <f t="shared" si="174"/>
        <v>0</v>
      </c>
      <c r="CF384" s="374">
        <f t="shared" si="174"/>
        <v>0</v>
      </c>
      <c r="CG384" s="374">
        <f t="shared" si="176"/>
        <v>0</v>
      </c>
      <c r="CH384" s="374">
        <f t="shared" si="176"/>
        <v>0</v>
      </c>
      <c r="CI384" s="374">
        <f t="shared" si="176"/>
        <v>0</v>
      </c>
      <c r="CJ384" s="368"/>
      <c r="CK384" s="368"/>
      <c r="CL384" s="373"/>
      <c r="CM384" s="375"/>
      <c r="CN384" s="371" t="s">
        <v>176</v>
      </c>
      <c r="CO384" s="373"/>
      <c r="CP384" s="373"/>
      <c r="CQ384" s="374">
        <f t="shared" si="151"/>
        <v>0</v>
      </c>
      <c r="CR384" s="373"/>
      <c r="CS384" s="373"/>
      <c r="CT384" s="374">
        <f t="shared" si="152"/>
        <v>0</v>
      </c>
      <c r="CU384" s="375"/>
      <c r="CV384" s="368"/>
      <c r="CW384" s="368"/>
      <c r="CX384" s="368"/>
      <c r="CY384" s="368"/>
      <c r="CZ384" s="368"/>
      <c r="DA384" s="368"/>
      <c r="DB384" s="368"/>
      <c r="DC384" s="368"/>
      <c r="DD384" s="368"/>
      <c r="DE384" s="368"/>
      <c r="DF384" s="368"/>
      <c r="DG384" s="375"/>
      <c r="DH384" s="371" t="s">
        <v>176</v>
      </c>
      <c r="DI384" s="373"/>
      <c r="DJ384" s="373"/>
      <c r="DK384" s="374">
        <f t="shared" si="172"/>
        <v>0</v>
      </c>
      <c r="DL384" s="373"/>
      <c r="DM384" s="373"/>
      <c r="DN384" s="374">
        <f t="shared" si="153"/>
        <v>0</v>
      </c>
      <c r="DO384" s="368"/>
      <c r="DP384" s="371" t="str">
        <f t="shared" si="163"/>
        <v/>
      </c>
      <c r="DQ384" s="374">
        <f t="shared" si="164"/>
        <v>0</v>
      </c>
      <c r="DR384" s="374">
        <f t="shared" si="154"/>
        <v>0</v>
      </c>
      <c r="DS384" s="374">
        <f t="shared" si="155"/>
        <v>0</v>
      </c>
      <c r="DT384" s="374">
        <f t="shared" si="165"/>
        <v>0</v>
      </c>
      <c r="DU384" s="374">
        <f t="shared" si="166"/>
        <v>0</v>
      </c>
      <c r="DV384" s="374">
        <f>Deduct_dependent * COUNTIFS(Part_8!$A:$A, $EV384)</f>
        <v>0</v>
      </c>
      <c r="DW384" s="374">
        <f t="shared" si="156"/>
        <v>0</v>
      </c>
      <c r="DX384" s="374">
        <f t="shared" si="157"/>
        <v>0</v>
      </c>
      <c r="DY384" s="374">
        <f t="shared" si="158"/>
        <v>0</v>
      </c>
      <c r="DZ384" s="374">
        <f t="shared" si="159"/>
        <v>0</v>
      </c>
      <c r="EA384" s="373"/>
      <c r="EB384" s="373"/>
      <c r="EC384" s="373"/>
      <c r="ED384" s="374" t="str">
        <f t="shared" si="167"/>
        <v/>
      </c>
      <c r="EE384" s="374"/>
      <c r="EF384" s="374" t="str">
        <f>IF(AND($AN384 = "", $AO384 = "", $AP384 = "", $AQ384 = "", $AR384 = "", $AS384 = "", $AT384 = "", $AU384 = "", $AV384 = "", $AW384 = "", $AX384 = "", $AY384 = "", $AZ384 = "", $BA384 = "", $BB384 = "",
$BD384= "", $BE384 = "", $BF384 = "", $BG384 = "", $BH384 = "", $BI384 = "", $BJ384 = "", $BK384 = "", $BL384 = "", $BM384 = "", $BN384 = "", $BO384 = "", $BP384 = "", $BQ384 = "", $BR384 = ""), "",
IF($DZ384 &lt;= Claim_for_Reimbursement_CAT!$F$24, Claim_for_Reimbursement_CAT!$H$24,
IF(AND($DZ384 &gt;= Claim_for_Reimbursement_CAT!$D$25, $DZ384 &lt;= Claim_for_Reimbursement_CAT!$F$25), Claim_for_Reimbursement_CAT!$H$25,
IF(AND($DZ384 &gt;= Claim_for_Reimbursement_CAT!$D$26, $DZ384 &lt;= Claim_for_Reimbursement_CAT!$F$26), Claim_for_Reimbursement_CAT!$H$26,
IF(AND($DZ384 &gt;= Claim_for_Reimbursement_CAT!$D$27, $DZ384 &lt;= Claim_for_Reimbursement_CAT!$F$27), Claim_for_Reimbursement_CAT!$H$27,
IF(AND($DZ384 &gt;= Claim_for_Reimbursement_CAT!$D$28, $DZ384 &lt;= Claim_for_Reimbursement_CAT!$F$28), Claim_for_Reimbursement_CAT!$H$28,
IF(AND($DZ384 &gt;= Claim_for_Reimbursement_CAT!$D$29, $DZ384 &lt;= Claim_for_Reimbursement_CAT!$F$29), Claim_for_Reimbursement_CAT!$H$29,
IF(AND($DZ384 &gt;= Claim_for_Reimbursement_CAT!$D$30, $DZ384 &lt;= Claim_for_Reimbursement_CAT!$F$30), Claim_for_Reimbursement_CAT!$H$30,
IF(AND($DZ384 &gt;= Claim_for_Reimbursement_CAT!$D$31, $DZ384 &lt;= Claim_for_Reimbursement_CAT!$F$31), Claim_for_Reimbursement_CAT!$H$31,
IF(AND($DZ384 &gt;= Claim_for_Reimbursement_CAT!$D$32, $DZ384 &lt;= Claim_for_Reimbursement_CAT!$F$32), Claim_for_Reimbursement_CAT!$H$32,
IF(AND($DZ384 &gt;= Claim_for_Reimbursement_CAT!$D$33, $DZ384 &lt;= Claim_for_Reimbursement_CAT!$F$33), Claim_for_Reimbursement_CAT!$H$33,
IF(AND($DZ384 &gt;= Claim_for_Reimbursement_CAT!$D$34, $DZ384 &lt;= Claim_for_Reimbursement_CAT!$F$34), Claim_for_Reimbursement_CAT!$H$34, Claim_for_Reimbursement_CAT!$H$35))))))))))))</f>
        <v/>
      </c>
      <c r="EG384" s="373"/>
      <c r="EH384" s="373"/>
      <c r="EI384" s="373"/>
      <c r="EJ384" s="373"/>
      <c r="EK384" s="373"/>
      <c r="EL384" s="368"/>
      <c r="EM384" s="373"/>
      <c r="EN384" s="373"/>
      <c r="ES384" s="376" t="str">
        <f t="shared" si="160"/>
        <v/>
      </c>
      <c r="ET384" s="377" t="str">
        <f t="shared" si="168"/>
        <v xml:space="preserve">    </v>
      </c>
      <c r="EU384" s="377" t="str">
        <f t="shared" si="169"/>
        <v/>
      </c>
      <c r="EV384" s="377" t="str">
        <f t="shared" si="170"/>
        <v xml:space="preserve">379   </v>
      </c>
      <c r="EW384" s="378" t="str">
        <f>IF($H384 = "", "",
IF(OR($H384 = Lists_and_controls!$AO$9, $H384 = Lists_and_controls!$AO$11, $H384 = Lists_and_controls!$AO$14, $H384 = Lists_and_controls!$AO$16), MAX(Day_30),
IF(OR($H384 = Lists_and_controls!$AO$6, $H384 = Lists_and_controls!$AO$8, $H384 = Lists_and_controls!$AO$10, $H384 = Lists_and_controls!$AO$12, $H384 = Lists_and_controls!$AO$13, $H384 = Lists_and_controls!$AO$15, $H384 = Lists_and_controls!$AO$17), MAX(Day_31),
IF($H384 = Lists_and_controls!$AO$7, IF(INDEX(Leap_Year_YN, MATCH($G384, Year_2, 0)) = 1, MAX(Day_Feb_LY), MAX(Day_Feb) )))))</f>
        <v/>
      </c>
      <c r="EX384" s="377" t="str">
        <f t="shared" si="171"/>
        <v xml:space="preserve">  </v>
      </c>
      <c r="EY384" s="378"/>
    </row>
    <row r="385" spans="1:155" s="321" customFormat="1" ht="14" hidden="1" x14ac:dyDescent="0.3">
      <c r="A385" s="367">
        <v>380</v>
      </c>
      <c r="B385" s="368"/>
      <c r="C385" s="368"/>
      <c r="D385" s="368"/>
      <c r="E385" s="368"/>
      <c r="F385" s="368"/>
      <c r="G385" s="368"/>
      <c r="H385" s="368"/>
      <c r="I385" s="368"/>
      <c r="J385" s="369" t="str">
        <f t="shared" si="148"/>
        <v/>
      </c>
      <c r="K385" s="370" t="str">
        <f t="shared" si="149"/>
        <v/>
      </c>
      <c r="L385" s="368"/>
      <c r="M385" s="368"/>
      <c r="N385" s="368"/>
      <c r="O385" s="368"/>
      <c r="P385" s="368"/>
      <c r="Q385" s="368"/>
      <c r="R385" s="368"/>
      <c r="S385" s="371" t="str">
        <f t="shared" si="161"/>
        <v/>
      </c>
      <c r="T385" s="368"/>
      <c r="U385" s="368"/>
      <c r="V385" s="372"/>
      <c r="W385" s="372"/>
      <c r="X385" s="368"/>
      <c r="Y385" s="372"/>
      <c r="Z385" s="368"/>
      <c r="AA385" s="368"/>
      <c r="AB385" s="368"/>
      <c r="AC385" s="368"/>
      <c r="AD385" s="368"/>
      <c r="AE385" s="368"/>
      <c r="AF385" s="368"/>
      <c r="AG385" s="368"/>
      <c r="AH385" s="368"/>
      <c r="AI385" s="368"/>
      <c r="AJ385" s="368"/>
      <c r="AK385" s="373"/>
      <c r="AL385" s="368"/>
      <c r="AM385" s="373"/>
      <c r="AN385" s="373"/>
      <c r="AO385" s="373"/>
      <c r="AP385" s="373"/>
      <c r="AQ385" s="373"/>
      <c r="AR385" s="373"/>
      <c r="AS385" s="373"/>
      <c r="AT385" s="373"/>
      <c r="AU385" s="373"/>
      <c r="AV385" s="373"/>
      <c r="AW385" s="373"/>
      <c r="AX385" s="373"/>
      <c r="AY385" s="373"/>
      <c r="AZ385" s="373"/>
      <c r="BA385" s="373"/>
      <c r="BB385" s="373"/>
      <c r="BC385" s="374">
        <f t="shared" si="162"/>
        <v>0</v>
      </c>
      <c r="BD385" s="373"/>
      <c r="BE385" s="373"/>
      <c r="BF385" s="373"/>
      <c r="BG385" s="373"/>
      <c r="BH385" s="373"/>
      <c r="BI385" s="373"/>
      <c r="BJ385" s="373"/>
      <c r="BK385" s="373"/>
      <c r="BL385" s="373"/>
      <c r="BM385" s="373"/>
      <c r="BN385" s="373"/>
      <c r="BO385" s="373"/>
      <c r="BP385" s="373"/>
      <c r="BQ385" s="373"/>
      <c r="BR385" s="373"/>
      <c r="BS385" s="374">
        <f t="shared" si="150"/>
        <v>0</v>
      </c>
      <c r="BT385" s="374">
        <f t="shared" si="175"/>
        <v>0</v>
      </c>
      <c r="BU385" s="374">
        <f t="shared" si="175"/>
        <v>0</v>
      </c>
      <c r="BV385" s="374">
        <f t="shared" si="175"/>
        <v>0</v>
      </c>
      <c r="BW385" s="374">
        <f t="shared" si="175"/>
        <v>0</v>
      </c>
      <c r="BX385" s="374">
        <f t="shared" si="175"/>
        <v>0</v>
      </c>
      <c r="BY385" s="374">
        <f t="shared" si="175"/>
        <v>0</v>
      </c>
      <c r="BZ385" s="374">
        <f t="shared" si="174"/>
        <v>0</v>
      </c>
      <c r="CA385" s="374">
        <f t="shared" si="174"/>
        <v>0</v>
      </c>
      <c r="CB385" s="374">
        <f t="shared" si="174"/>
        <v>0</v>
      </c>
      <c r="CC385" s="374">
        <f t="shared" si="174"/>
        <v>0</v>
      </c>
      <c r="CD385" s="374">
        <f t="shared" si="174"/>
        <v>0</v>
      </c>
      <c r="CE385" s="374">
        <f t="shared" si="174"/>
        <v>0</v>
      </c>
      <c r="CF385" s="374">
        <f t="shared" si="174"/>
        <v>0</v>
      </c>
      <c r="CG385" s="374">
        <f t="shared" si="176"/>
        <v>0</v>
      </c>
      <c r="CH385" s="374">
        <f t="shared" si="176"/>
        <v>0</v>
      </c>
      <c r="CI385" s="374">
        <f t="shared" si="176"/>
        <v>0</v>
      </c>
      <c r="CJ385" s="368"/>
      <c r="CK385" s="368"/>
      <c r="CL385" s="373"/>
      <c r="CM385" s="375"/>
      <c r="CN385" s="371" t="s">
        <v>176</v>
      </c>
      <c r="CO385" s="373"/>
      <c r="CP385" s="373"/>
      <c r="CQ385" s="374">
        <f t="shared" si="151"/>
        <v>0</v>
      </c>
      <c r="CR385" s="373"/>
      <c r="CS385" s="373"/>
      <c r="CT385" s="374">
        <f t="shared" si="152"/>
        <v>0</v>
      </c>
      <c r="CU385" s="375"/>
      <c r="CV385" s="368"/>
      <c r="CW385" s="368"/>
      <c r="CX385" s="368"/>
      <c r="CY385" s="368"/>
      <c r="CZ385" s="368"/>
      <c r="DA385" s="368"/>
      <c r="DB385" s="368"/>
      <c r="DC385" s="368"/>
      <c r="DD385" s="368"/>
      <c r="DE385" s="368"/>
      <c r="DF385" s="368"/>
      <c r="DG385" s="375"/>
      <c r="DH385" s="371" t="s">
        <v>176</v>
      </c>
      <c r="DI385" s="373"/>
      <c r="DJ385" s="373"/>
      <c r="DK385" s="374">
        <f t="shared" si="172"/>
        <v>0</v>
      </c>
      <c r="DL385" s="373"/>
      <c r="DM385" s="373"/>
      <c r="DN385" s="374">
        <f t="shared" si="153"/>
        <v>0</v>
      </c>
      <c r="DO385" s="368"/>
      <c r="DP385" s="371" t="str">
        <f t="shared" si="163"/>
        <v/>
      </c>
      <c r="DQ385" s="374">
        <f t="shared" si="164"/>
        <v>0</v>
      </c>
      <c r="DR385" s="374">
        <f t="shared" si="154"/>
        <v>0</v>
      </c>
      <c r="DS385" s="374">
        <f t="shared" si="155"/>
        <v>0</v>
      </c>
      <c r="DT385" s="374">
        <f t="shared" si="165"/>
        <v>0</v>
      </c>
      <c r="DU385" s="374">
        <f t="shared" si="166"/>
        <v>0</v>
      </c>
      <c r="DV385" s="374">
        <f>Deduct_dependent * COUNTIFS(Part_8!$A:$A, $EV385)</f>
        <v>0</v>
      </c>
      <c r="DW385" s="374">
        <f t="shared" si="156"/>
        <v>0</v>
      </c>
      <c r="DX385" s="374">
        <f t="shared" si="157"/>
        <v>0</v>
      </c>
      <c r="DY385" s="374">
        <f t="shared" si="158"/>
        <v>0</v>
      </c>
      <c r="DZ385" s="374">
        <f t="shared" si="159"/>
        <v>0</v>
      </c>
      <c r="EA385" s="373"/>
      <c r="EB385" s="373"/>
      <c r="EC385" s="373"/>
      <c r="ED385" s="374" t="str">
        <f t="shared" si="167"/>
        <v/>
      </c>
      <c r="EE385" s="374"/>
      <c r="EF385" s="374" t="str">
        <f>IF(AND($AN385 = "", $AO385 = "", $AP385 = "", $AQ385 = "", $AR385 = "", $AS385 = "", $AT385 = "", $AU385 = "", $AV385 = "", $AW385 = "", $AX385 = "", $AY385 = "", $AZ385 = "", $BA385 = "", $BB385 = "",
$BD385= "", $BE385 = "", $BF385 = "", $BG385 = "", $BH385 = "", $BI385 = "", $BJ385 = "", $BK385 = "", $BL385 = "", $BM385 = "", $BN385 = "", $BO385 = "", $BP385 = "", $BQ385 = "", $BR385 = ""), "",
IF($DZ385 &lt;= Claim_for_Reimbursement_CAT!$F$24, Claim_for_Reimbursement_CAT!$H$24,
IF(AND($DZ385 &gt;= Claim_for_Reimbursement_CAT!$D$25, $DZ385 &lt;= Claim_for_Reimbursement_CAT!$F$25), Claim_for_Reimbursement_CAT!$H$25,
IF(AND($DZ385 &gt;= Claim_for_Reimbursement_CAT!$D$26, $DZ385 &lt;= Claim_for_Reimbursement_CAT!$F$26), Claim_for_Reimbursement_CAT!$H$26,
IF(AND($DZ385 &gt;= Claim_for_Reimbursement_CAT!$D$27, $DZ385 &lt;= Claim_for_Reimbursement_CAT!$F$27), Claim_for_Reimbursement_CAT!$H$27,
IF(AND($DZ385 &gt;= Claim_for_Reimbursement_CAT!$D$28, $DZ385 &lt;= Claim_for_Reimbursement_CAT!$F$28), Claim_for_Reimbursement_CAT!$H$28,
IF(AND($DZ385 &gt;= Claim_for_Reimbursement_CAT!$D$29, $DZ385 &lt;= Claim_for_Reimbursement_CAT!$F$29), Claim_for_Reimbursement_CAT!$H$29,
IF(AND($DZ385 &gt;= Claim_for_Reimbursement_CAT!$D$30, $DZ385 &lt;= Claim_for_Reimbursement_CAT!$F$30), Claim_for_Reimbursement_CAT!$H$30,
IF(AND($DZ385 &gt;= Claim_for_Reimbursement_CAT!$D$31, $DZ385 &lt;= Claim_for_Reimbursement_CAT!$F$31), Claim_for_Reimbursement_CAT!$H$31,
IF(AND($DZ385 &gt;= Claim_for_Reimbursement_CAT!$D$32, $DZ385 &lt;= Claim_for_Reimbursement_CAT!$F$32), Claim_for_Reimbursement_CAT!$H$32,
IF(AND($DZ385 &gt;= Claim_for_Reimbursement_CAT!$D$33, $DZ385 &lt;= Claim_for_Reimbursement_CAT!$F$33), Claim_for_Reimbursement_CAT!$H$33,
IF(AND($DZ385 &gt;= Claim_for_Reimbursement_CAT!$D$34, $DZ385 &lt;= Claim_for_Reimbursement_CAT!$F$34), Claim_for_Reimbursement_CAT!$H$34, Claim_for_Reimbursement_CAT!$H$35))))))))))))</f>
        <v/>
      </c>
      <c r="EG385" s="373"/>
      <c r="EH385" s="373"/>
      <c r="EI385" s="373"/>
      <c r="EJ385" s="373"/>
      <c r="EK385" s="373"/>
      <c r="EL385" s="368"/>
      <c r="EM385" s="373"/>
      <c r="EN385" s="373"/>
      <c r="ES385" s="376" t="str">
        <f t="shared" si="160"/>
        <v/>
      </c>
      <c r="ET385" s="377" t="str">
        <f t="shared" si="168"/>
        <v xml:space="preserve">    </v>
      </c>
      <c r="EU385" s="377" t="str">
        <f t="shared" si="169"/>
        <v/>
      </c>
      <c r="EV385" s="377" t="str">
        <f t="shared" si="170"/>
        <v xml:space="preserve">380   </v>
      </c>
      <c r="EW385" s="378" t="str">
        <f>IF($H385 = "", "",
IF(OR($H385 = Lists_and_controls!$AO$9, $H385 = Lists_and_controls!$AO$11, $H385 = Lists_and_controls!$AO$14, $H385 = Lists_and_controls!$AO$16), MAX(Day_30),
IF(OR($H385 = Lists_and_controls!$AO$6, $H385 = Lists_and_controls!$AO$8, $H385 = Lists_and_controls!$AO$10, $H385 = Lists_and_controls!$AO$12, $H385 = Lists_and_controls!$AO$13, $H385 = Lists_and_controls!$AO$15, $H385 = Lists_and_controls!$AO$17), MAX(Day_31),
IF($H385 = Lists_and_controls!$AO$7, IF(INDEX(Leap_Year_YN, MATCH($G385, Year_2, 0)) = 1, MAX(Day_Feb_LY), MAX(Day_Feb) )))))</f>
        <v/>
      </c>
      <c r="EX385" s="377" t="str">
        <f t="shared" si="171"/>
        <v xml:space="preserve">  </v>
      </c>
      <c r="EY385" s="378"/>
    </row>
    <row r="386" spans="1:155" s="321" customFormat="1" ht="14" hidden="1" x14ac:dyDescent="0.3">
      <c r="A386" s="367">
        <v>381</v>
      </c>
      <c r="B386" s="368"/>
      <c r="C386" s="368"/>
      <c r="D386" s="368"/>
      <c r="E386" s="368"/>
      <c r="F386" s="368"/>
      <c r="G386" s="368"/>
      <c r="H386" s="368"/>
      <c r="I386" s="368"/>
      <c r="J386" s="369" t="str">
        <f t="shared" si="148"/>
        <v/>
      </c>
      <c r="K386" s="370" t="str">
        <f t="shared" si="149"/>
        <v/>
      </c>
      <c r="L386" s="368"/>
      <c r="M386" s="368"/>
      <c r="N386" s="368"/>
      <c r="O386" s="368"/>
      <c r="P386" s="368"/>
      <c r="Q386" s="368"/>
      <c r="R386" s="368"/>
      <c r="S386" s="371" t="str">
        <f t="shared" si="161"/>
        <v/>
      </c>
      <c r="T386" s="368"/>
      <c r="U386" s="368"/>
      <c r="V386" s="372"/>
      <c r="W386" s="372"/>
      <c r="X386" s="368"/>
      <c r="Y386" s="372"/>
      <c r="Z386" s="368"/>
      <c r="AA386" s="368"/>
      <c r="AB386" s="368"/>
      <c r="AC386" s="368"/>
      <c r="AD386" s="368"/>
      <c r="AE386" s="368"/>
      <c r="AF386" s="368"/>
      <c r="AG386" s="368"/>
      <c r="AH386" s="368"/>
      <c r="AI386" s="368"/>
      <c r="AJ386" s="368"/>
      <c r="AK386" s="373"/>
      <c r="AL386" s="368"/>
      <c r="AM386" s="373"/>
      <c r="AN386" s="373"/>
      <c r="AO386" s="373"/>
      <c r="AP386" s="373"/>
      <c r="AQ386" s="373"/>
      <c r="AR386" s="373"/>
      <c r="AS386" s="373"/>
      <c r="AT386" s="373"/>
      <c r="AU386" s="373"/>
      <c r="AV386" s="373"/>
      <c r="AW386" s="373"/>
      <c r="AX386" s="373"/>
      <c r="AY386" s="373"/>
      <c r="AZ386" s="373"/>
      <c r="BA386" s="373"/>
      <c r="BB386" s="373"/>
      <c r="BC386" s="374">
        <f t="shared" si="162"/>
        <v>0</v>
      </c>
      <c r="BD386" s="373"/>
      <c r="BE386" s="373"/>
      <c r="BF386" s="373"/>
      <c r="BG386" s="373"/>
      <c r="BH386" s="373"/>
      <c r="BI386" s="373"/>
      <c r="BJ386" s="373"/>
      <c r="BK386" s="373"/>
      <c r="BL386" s="373"/>
      <c r="BM386" s="373"/>
      <c r="BN386" s="373"/>
      <c r="BO386" s="373"/>
      <c r="BP386" s="373"/>
      <c r="BQ386" s="373"/>
      <c r="BR386" s="373"/>
      <c r="BS386" s="374">
        <f t="shared" si="150"/>
        <v>0</v>
      </c>
      <c r="BT386" s="374">
        <f t="shared" si="175"/>
        <v>0</v>
      </c>
      <c r="BU386" s="374">
        <f t="shared" si="175"/>
        <v>0</v>
      </c>
      <c r="BV386" s="374">
        <f t="shared" si="175"/>
        <v>0</v>
      </c>
      <c r="BW386" s="374">
        <f t="shared" si="175"/>
        <v>0</v>
      </c>
      <c r="BX386" s="374">
        <f t="shared" si="175"/>
        <v>0</v>
      </c>
      <c r="BY386" s="374">
        <f t="shared" si="175"/>
        <v>0</v>
      </c>
      <c r="BZ386" s="374">
        <f t="shared" si="174"/>
        <v>0</v>
      </c>
      <c r="CA386" s="374">
        <f t="shared" si="174"/>
        <v>0</v>
      </c>
      <c r="CB386" s="374">
        <f t="shared" si="174"/>
        <v>0</v>
      </c>
      <c r="CC386" s="374">
        <f t="shared" si="174"/>
        <v>0</v>
      </c>
      <c r="CD386" s="374">
        <f t="shared" si="174"/>
        <v>0</v>
      </c>
      <c r="CE386" s="374">
        <f t="shared" si="174"/>
        <v>0</v>
      </c>
      <c r="CF386" s="374">
        <f t="shared" si="174"/>
        <v>0</v>
      </c>
      <c r="CG386" s="374">
        <f t="shared" si="176"/>
        <v>0</v>
      </c>
      <c r="CH386" s="374">
        <f t="shared" si="176"/>
        <v>0</v>
      </c>
      <c r="CI386" s="374">
        <f t="shared" si="176"/>
        <v>0</v>
      </c>
      <c r="CJ386" s="368"/>
      <c r="CK386" s="368"/>
      <c r="CL386" s="373"/>
      <c r="CM386" s="375"/>
      <c r="CN386" s="371" t="s">
        <v>176</v>
      </c>
      <c r="CO386" s="373"/>
      <c r="CP386" s="373"/>
      <c r="CQ386" s="374">
        <f t="shared" si="151"/>
        <v>0</v>
      </c>
      <c r="CR386" s="373"/>
      <c r="CS386" s="373"/>
      <c r="CT386" s="374">
        <f t="shared" si="152"/>
        <v>0</v>
      </c>
      <c r="CU386" s="375"/>
      <c r="CV386" s="368"/>
      <c r="CW386" s="368"/>
      <c r="CX386" s="368"/>
      <c r="CY386" s="368"/>
      <c r="CZ386" s="368"/>
      <c r="DA386" s="368"/>
      <c r="DB386" s="368"/>
      <c r="DC386" s="368"/>
      <c r="DD386" s="368"/>
      <c r="DE386" s="368"/>
      <c r="DF386" s="368"/>
      <c r="DG386" s="375"/>
      <c r="DH386" s="371" t="s">
        <v>176</v>
      </c>
      <c r="DI386" s="373"/>
      <c r="DJ386" s="373"/>
      <c r="DK386" s="374">
        <f t="shared" si="172"/>
        <v>0</v>
      </c>
      <c r="DL386" s="373"/>
      <c r="DM386" s="373"/>
      <c r="DN386" s="374">
        <f t="shared" si="153"/>
        <v>0</v>
      </c>
      <c r="DO386" s="368"/>
      <c r="DP386" s="371" t="str">
        <f t="shared" si="163"/>
        <v/>
      </c>
      <c r="DQ386" s="374">
        <f t="shared" si="164"/>
        <v>0</v>
      </c>
      <c r="DR386" s="374">
        <f t="shared" si="154"/>
        <v>0</v>
      </c>
      <c r="DS386" s="374">
        <f t="shared" si="155"/>
        <v>0</v>
      </c>
      <c r="DT386" s="374">
        <f t="shared" si="165"/>
        <v>0</v>
      </c>
      <c r="DU386" s="374">
        <f t="shared" si="166"/>
        <v>0</v>
      </c>
      <c r="DV386" s="374">
        <f>Deduct_dependent * COUNTIFS(Part_8!$A:$A, $EV386)</f>
        <v>0</v>
      </c>
      <c r="DW386" s="374">
        <f t="shared" si="156"/>
        <v>0</v>
      </c>
      <c r="DX386" s="374">
        <f t="shared" si="157"/>
        <v>0</v>
      </c>
      <c r="DY386" s="374">
        <f t="shared" si="158"/>
        <v>0</v>
      </c>
      <c r="DZ386" s="374">
        <f t="shared" si="159"/>
        <v>0</v>
      </c>
      <c r="EA386" s="373"/>
      <c r="EB386" s="373"/>
      <c r="EC386" s="373"/>
      <c r="ED386" s="374" t="str">
        <f t="shared" si="167"/>
        <v/>
      </c>
      <c r="EE386" s="374"/>
      <c r="EF386" s="374" t="str">
        <f>IF(AND($AN386 = "", $AO386 = "", $AP386 = "", $AQ386 = "", $AR386 = "", $AS386 = "", $AT386 = "", $AU386 = "", $AV386 = "", $AW386 = "", $AX386 = "", $AY386 = "", $AZ386 = "", $BA386 = "", $BB386 = "",
$BD386= "", $BE386 = "", $BF386 = "", $BG386 = "", $BH386 = "", $BI386 = "", $BJ386 = "", $BK386 = "", $BL386 = "", $BM386 = "", $BN386 = "", $BO386 = "", $BP386 = "", $BQ386 = "", $BR386 = ""), "",
IF($DZ386 &lt;= Claim_for_Reimbursement_CAT!$F$24, Claim_for_Reimbursement_CAT!$H$24,
IF(AND($DZ386 &gt;= Claim_for_Reimbursement_CAT!$D$25, $DZ386 &lt;= Claim_for_Reimbursement_CAT!$F$25), Claim_for_Reimbursement_CAT!$H$25,
IF(AND($DZ386 &gt;= Claim_for_Reimbursement_CAT!$D$26, $DZ386 &lt;= Claim_for_Reimbursement_CAT!$F$26), Claim_for_Reimbursement_CAT!$H$26,
IF(AND($DZ386 &gt;= Claim_for_Reimbursement_CAT!$D$27, $DZ386 &lt;= Claim_for_Reimbursement_CAT!$F$27), Claim_for_Reimbursement_CAT!$H$27,
IF(AND($DZ386 &gt;= Claim_for_Reimbursement_CAT!$D$28, $DZ386 &lt;= Claim_for_Reimbursement_CAT!$F$28), Claim_for_Reimbursement_CAT!$H$28,
IF(AND($DZ386 &gt;= Claim_for_Reimbursement_CAT!$D$29, $DZ386 &lt;= Claim_for_Reimbursement_CAT!$F$29), Claim_for_Reimbursement_CAT!$H$29,
IF(AND($DZ386 &gt;= Claim_for_Reimbursement_CAT!$D$30, $DZ386 &lt;= Claim_for_Reimbursement_CAT!$F$30), Claim_for_Reimbursement_CAT!$H$30,
IF(AND($DZ386 &gt;= Claim_for_Reimbursement_CAT!$D$31, $DZ386 &lt;= Claim_for_Reimbursement_CAT!$F$31), Claim_for_Reimbursement_CAT!$H$31,
IF(AND($DZ386 &gt;= Claim_for_Reimbursement_CAT!$D$32, $DZ386 &lt;= Claim_for_Reimbursement_CAT!$F$32), Claim_for_Reimbursement_CAT!$H$32,
IF(AND($DZ386 &gt;= Claim_for_Reimbursement_CAT!$D$33, $DZ386 &lt;= Claim_for_Reimbursement_CAT!$F$33), Claim_for_Reimbursement_CAT!$H$33,
IF(AND($DZ386 &gt;= Claim_for_Reimbursement_CAT!$D$34, $DZ386 &lt;= Claim_for_Reimbursement_CAT!$F$34), Claim_for_Reimbursement_CAT!$H$34, Claim_for_Reimbursement_CAT!$H$35))))))))))))</f>
        <v/>
      </c>
      <c r="EG386" s="373"/>
      <c r="EH386" s="373"/>
      <c r="EI386" s="373"/>
      <c r="EJ386" s="373"/>
      <c r="EK386" s="373"/>
      <c r="EL386" s="368"/>
      <c r="EM386" s="373"/>
      <c r="EN386" s="373"/>
      <c r="ES386" s="376" t="str">
        <f t="shared" si="160"/>
        <v/>
      </c>
      <c r="ET386" s="377" t="str">
        <f t="shared" si="168"/>
        <v xml:space="preserve">    </v>
      </c>
      <c r="EU386" s="377" t="str">
        <f t="shared" si="169"/>
        <v/>
      </c>
      <c r="EV386" s="377" t="str">
        <f t="shared" si="170"/>
        <v xml:space="preserve">381   </v>
      </c>
      <c r="EW386" s="378" t="str">
        <f>IF($H386 = "", "",
IF(OR($H386 = Lists_and_controls!$AO$9, $H386 = Lists_and_controls!$AO$11, $H386 = Lists_and_controls!$AO$14, $H386 = Lists_and_controls!$AO$16), MAX(Day_30),
IF(OR($H386 = Lists_and_controls!$AO$6, $H386 = Lists_and_controls!$AO$8, $H386 = Lists_and_controls!$AO$10, $H386 = Lists_and_controls!$AO$12, $H386 = Lists_and_controls!$AO$13, $H386 = Lists_and_controls!$AO$15, $H386 = Lists_and_controls!$AO$17), MAX(Day_31),
IF($H386 = Lists_and_controls!$AO$7, IF(INDEX(Leap_Year_YN, MATCH($G386, Year_2, 0)) = 1, MAX(Day_Feb_LY), MAX(Day_Feb) )))))</f>
        <v/>
      </c>
      <c r="EX386" s="377" t="str">
        <f t="shared" si="171"/>
        <v xml:space="preserve">  </v>
      </c>
      <c r="EY386" s="378"/>
    </row>
    <row r="387" spans="1:155" s="321" customFormat="1" ht="14" hidden="1" x14ac:dyDescent="0.3">
      <c r="A387" s="367">
        <v>382</v>
      </c>
      <c r="B387" s="368"/>
      <c r="C387" s="368"/>
      <c r="D387" s="368"/>
      <c r="E387" s="368"/>
      <c r="F387" s="368"/>
      <c r="G387" s="368"/>
      <c r="H387" s="368"/>
      <c r="I387" s="368"/>
      <c r="J387" s="369" t="str">
        <f t="shared" si="148"/>
        <v/>
      </c>
      <c r="K387" s="370" t="str">
        <f t="shared" si="149"/>
        <v/>
      </c>
      <c r="L387" s="368"/>
      <c r="M387" s="368"/>
      <c r="N387" s="368"/>
      <c r="O387" s="368"/>
      <c r="P387" s="368"/>
      <c r="Q387" s="368"/>
      <c r="R387" s="368"/>
      <c r="S387" s="371" t="str">
        <f t="shared" si="161"/>
        <v/>
      </c>
      <c r="T387" s="368"/>
      <c r="U387" s="368"/>
      <c r="V387" s="372"/>
      <c r="W387" s="372"/>
      <c r="X387" s="368"/>
      <c r="Y387" s="372"/>
      <c r="Z387" s="368"/>
      <c r="AA387" s="368"/>
      <c r="AB387" s="368"/>
      <c r="AC387" s="368"/>
      <c r="AD387" s="368"/>
      <c r="AE387" s="368"/>
      <c r="AF387" s="368"/>
      <c r="AG387" s="368"/>
      <c r="AH387" s="368"/>
      <c r="AI387" s="368"/>
      <c r="AJ387" s="368"/>
      <c r="AK387" s="373"/>
      <c r="AL387" s="368"/>
      <c r="AM387" s="373"/>
      <c r="AN387" s="373"/>
      <c r="AO387" s="373"/>
      <c r="AP387" s="373"/>
      <c r="AQ387" s="373"/>
      <c r="AR387" s="373"/>
      <c r="AS387" s="373"/>
      <c r="AT387" s="373"/>
      <c r="AU387" s="373"/>
      <c r="AV387" s="373"/>
      <c r="AW387" s="373"/>
      <c r="AX387" s="373"/>
      <c r="AY387" s="373"/>
      <c r="AZ387" s="373"/>
      <c r="BA387" s="373"/>
      <c r="BB387" s="373"/>
      <c r="BC387" s="374">
        <f t="shared" si="162"/>
        <v>0</v>
      </c>
      <c r="BD387" s="373"/>
      <c r="BE387" s="373"/>
      <c r="BF387" s="373"/>
      <c r="BG387" s="373"/>
      <c r="BH387" s="373"/>
      <c r="BI387" s="373"/>
      <c r="BJ387" s="373"/>
      <c r="BK387" s="373"/>
      <c r="BL387" s="373"/>
      <c r="BM387" s="373"/>
      <c r="BN387" s="373"/>
      <c r="BO387" s="373"/>
      <c r="BP387" s="373"/>
      <c r="BQ387" s="373"/>
      <c r="BR387" s="373"/>
      <c r="BS387" s="374">
        <f t="shared" si="150"/>
        <v>0</v>
      </c>
      <c r="BT387" s="374">
        <f t="shared" si="175"/>
        <v>0</v>
      </c>
      <c r="BU387" s="374">
        <f t="shared" si="175"/>
        <v>0</v>
      </c>
      <c r="BV387" s="374">
        <f t="shared" si="175"/>
        <v>0</v>
      </c>
      <c r="BW387" s="374">
        <f t="shared" si="175"/>
        <v>0</v>
      </c>
      <c r="BX387" s="374">
        <f t="shared" si="175"/>
        <v>0</v>
      </c>
      <c r="BY387" s="374">
        <f t="shared" si="175"/>
        <v>0</v>
      </c>
      <c r="BZ387" s="374">
        <f t="shared" si="174"/>
        <v>0</v>
      </c>
      <c r="CA387" s="374">
        <f t="shared" si="174"/>
        <v>0</v>
      </c>
      <c r="CB387" s="374">
        <f t="shared" si="174"/>
        <v>0</v>
      </c>
      <c r="CC387" s="374">
        <f t="shared" si="174"/>
        <v>0</v>
      </c>
      <c r="CD387" s="374">
        <f t="shared" si="174"/>
        <v>0</v>
      </c>
      <c r="CE387" s="374">
        <f t="shared" si="174"/>
        <v>0</v>
      </c>
      <c r="CF387" s="374">
        <f t="shared" si="174"/>
        <v>0</v>
      </c>
      <c r="CG387" s="374">
        <f t="shared" si="176"/>
        <v>0</v>
      </c>
      <c r="CH387" s="374">
        <f t="shared" si="176"/>
        <v>0</v>
      </c>
      <c r="CI387" s="374">
        <f t="shared" si="176"/>
        <v>0</v>
      </c>
      <c r="CJ387" s="368"/>
      <c r="CK387" s="368"/>
      <c r="CL387" s="373"/>
      <c r="CM387" s="375"/>
      <c r="CN387" s="371" t="s">
        <v>176</v>
      </c>
      <c r="CO387" s="373"/>
      <c r="CP387" s="373"/>
      <c r="CQ387" s="374">
        <f t="shared" si="151"/>
        <v>0</v>
      </c>
      <c r="CR387" s="373"/>
      <c r="CS387" s="373"/>
      <c r="CT387" s="374">
        <f t="shared" si="152"/>
        <v>0</v>
      </c>
      <c r="CU387" s="375"/>
      <c r="CV387" s="368"/>
      <c r="CW387" s="368"/>
      <c r="CX387" s="368"/>
      <c r="CY387" s="368"/>
      <c r="CZ387" s="368"/>
      <c r="DA387" s="368"/>
      <c r="DB387" s="368"/>
      <c r="DC387" s="368"/>
      <c r="DD387" s="368"/>
      <c r="DE387" s="368"/>
      <c r="DF387" s="368"/>
      <c r="DG387" s="375"/>
      <c r="DH387" s="371" t="s">
        <v>176</v>
      </c>
      <c r="DI387" s="373"/>
      <c r="DJ387" s="373"/>
      <c r="DK387" s="374">
        <f t="shared" si="172"/>
        <v>0</v>
      </c>
      <c r="DL387" s="373"/>
      <c r="DM387" s="373"/>
      <c r="DN387" s="374">
        <f t="shared" si="153"/>
        <v>0</v>
      </c>
      <c r="DO387" s="368"/>
      <c r="DP387" s="371" t="str">
        <f t="shared" si="163"/>
        <v/>
      </c>
      <c r="DQ387" s="374">
        <f t="shared" si="164"/>
        <v>0</v>
      </c>
      <c r="DR387" s="374">
        <f t="shared" si="154"/>
        <v>0</v>
      </c>
      <c r="DS387" s="374">
        <f t="shared" si="155"/>
        <v>0</v>
      </c>
      <c r="DT387" s="374">
        <f t="shared" si="165"/>
        <v>0</v>
      </c>
      <c r="DU387" s="374">
        <f t="shared" si="166"/>
        <v>0</v>
      </c>
      <c r="DV387" s="374">
        <f>Deduct_dependent * COUNTIFS(Part_8!$A:$A, $EV387)</f>
        <v>0</v>
      </c>
      <c r="DW387" s="374">
        <f t="shared" si="156"/>
        <v>0</v>
      </c>
      <c r="DX387" s="374">
        <f t="shared" si="157"/>
        <v>0</v>
      </c>
      <c r="DY387" s="374">
        <f t="shared" si="158"/>
        <v>0</v>
      </c>
      <c r="DZ387" s="374">
        <f t="shared" si="159"/>
        <v>0</v>
      </c>
      <c r="EA387" s="373"/>
      <c r="EB387" s="373"/>
      <c r="EC387" s="373"/>
      <c r="ED387" s="374" t="str">
        <f t="shared" si="167"/>
        <v/>
      </c>
      <c r="EE387" s="374"/>
      <c r="EF387" s="374" t="str">
        <f>IF(AND($AN387 = "", $AO387 = "", $AP387 = "", $AQ387 = "", $AR387 = "", $AS387 = "", $AT387 = "", $AU387 = "", $AV387 = "", $AW387 = "", $AX387 = "", $AY387 = "", $AZ387 = "", $BA387 = "", $BB387 = "",
$BD387= "", $BE387 = "", $BF387 = "", $BG387 = "", $BH387 = "", $BI387 = "", $BJ387 = "", $BK387 = "", $BL387 = "", $BM387 = "", $BN387 = "", $BO387 = "", $BP387 = "", $BQ387 = "", $BR387 = ""), "",
IF($DZ387 &lt;= Claim_for_Reimbursement_CAT!$F$24, Claim_for_Reimbursement_CAT!$H$24,
IF(AND($DZ387 &gt;= Claim_for_Reimbursement_CAT!$D$25, $DZ387 &lt;= Claim_for_Reimbursement_CAT!$F$25), Claim_for_Reimbursement_CAT!$H$25,
IF(AND($DZ387 &gt;= Claim_for_Reimbursement_CAT!$D$26, $DZ387 &lt;= Claim_for_Reimbursement_CAT!$F$26), Claim_for_Reimbursement_CAT!$H$26,
IF(AND($DZ387 &gt;= Claim_for_Reimbursement_CAT!$D$27, $DZ387 &lt;= Claim_for_Reimbursement_CAT!$F$27), Claim_for_Reimbursement_CAT!$H$27,
IF(AND($DZ387 &gt;= Claim_for_Reimbursement_CAT!$D$28, $DZ387 &lt;= Claim_for_Reimbursement_CAT!$F$28), Claim_for_Reimbursement_CAT!$H$28,
IF(AND($DZ387 &gt;= Claim_for_Reimbursement_CAT!$D$29, $DZ387 &lt;= Claim_for_Reimbursement_CAT!$F$29), Claim_for_Reimbursement_CAT!$H$29,
IF(AND($DZ387 &gt;= Claim_for_Reimbursement_CAT!$D$30, $DZ387 &lt;= Claim_for_Reimbursement_CAT!$F$30), Claim_for_Reimbursement_CAT!$H$30,
IF(AND($DZ387 &gt;= Claim_for_Reimbursement_CAT!$D$31, $DZ387 &lt;= Claim_for_Reimbursement_CAT!$F$31), Claim_for_Reimbursement_CAT!$H$31,
IF(AND($DZ387 &gt;= Claim_for_Reimbursement_CAT!$D$32, $DZ387 &lt;= Claim_for_Reimbursement_CAT!$F$32), Claim_for_Reimbursement_CAT!$H$32,
IF(AND($DZ387 &gt;= Claim_for_Reimbursement_CAT!$D$33, $DZ387 &lt;= Claim_for_Reimbursement_CAT!$F$33), Claim_for_Reimbursement_CAT!$H$33,
IF(AND($DZ387 &gt;= Claim_for_Reimbursement_CAT!$D$34, $DZ387 &lt;= Claim_for_Reimbursement_CAT!$F$34), Claim_for_Reimbursement_CAT!$H$34, Claim_for_Reimbursement_CAT!$H$35))))))))))))</f>
        <v/>
      </c>
      <c r="EG387" s="373"/>
      <c r="EH387" s="373"/>
      <c r="EI387" s="373"/>
      <c r="EJ387" s="373"/>
      <c r="EK387" s="373"/>
      <c r="EL387" s="368"/>
      <c r="EM387" s="373"/>
      <c r="EN387" s="373"/>
      <c r="ES387" s="376" t="str">
        <f t="shared" si="160"/>
        <v/>
      </c>
      <c r="ET387" s="377" t="str">
        <f t="shared" si="168"/>
        <v xml:space="preserve">    </v>
      </c>
      <c r="EU387" s="377" t="str">
        <f t="shared" si="169"/>
        <v/>
      </c>
      <c r="EV387" s="377" t="str">
        <f t="shared" si="170"/>
        <v xml:space="preserve">382   </v>
      </c>
      <c r="EW387" s="378" t="str">
        <f>IF($H387 = "", "",
IF(OR($H387 = Lists_and_controls!$AO$9, $H387 = Lists_and_controls!$AO$11, $H387 = Lists_and_controls!$AO$14, $H387 = Lists_and_controls!$AO$16), MAX(Day_30),
IF(OR($H387 = Lists_and_controls!$AO$6, $H387 = Lists_and_controls!$AO$8, $H387 = Lists_and_controls!$AO$10, $H387 = Lists_and_controls!$AO$12, $H387 = Lists_and_controls!$AO$13, $H387 = Lists_and_controls!$AO$15, $H387 = Lists_and_controls!$AO$17), MAX(Day_31),
IF($H387 = Lists_and_controls!$AO$7, IF(INDEX(Leap_Year_YN, MATCH($G387, Year_2, 0)) = 1, MAX(Day_Feb_LY), MAX(Day_Feb) )))))</f>
        <v/>
      </c>
      <c r="EX387" s="377" t="str">
        <f t="shared" si="171"/>
        <v xml:space="preserve">  </v>
      </c>
      <c r="EY387" s="378"/>
    </row>
    <row r="388" spans="1:155" s="321" customFormat="1" ht="14" hidden="1" x14ac:dyDescent="0.3">
      <c r="A388" s="367">
        <v>383</v>
      </c>
      <c r="B388" s="368"/>
      <c r="C388" s="368"/>
      <c r="D388" s="368"/>
      <c r="E388" s="368"/>
      <c r="F388" s="368"/>
      <c r="G388" s="368"/>
      <c r="H388" s="368"/>
      <c r="I388" s="368"/>
      <c r="J388" s="369" t="str">
        <f t="shared" si="148"/>
        <v/>
      </c>
      <c r="K388" s="370" t="str">
        <f t="shared" si="149"/>
        <v/>
      </c>
      <c r="L388" s="368"/>
      <c r="M388" s="368"/>
      <c r="N388" s="368"/>
      <c r="O388" s="368"/>
      <c r="P388" s="368"/>
      <c r="Q388" s="368"/>
      <c r="R388" s="368"/>
      <c r="S388" s="371" t="str">
        <f t="shared" si="161"/>
        <v/>
      </c>
      <c r="T388" s="368"/>
      <c r="U388" s="368"/>
      <c r="V388" s="372"/>
      <c r="W388" s="372"/>
      <c r="X388" s="368"/>
      <c r="Y388" s="372"/>
      <c r="Z388" s="368"/>
      <c r="AA388" s="368"/>
      <c r="AB388" s="368"/>
      <c r="AC388" s="368"/>
      <c r="AD388" s="368"/>
      <c r="AE388" s="368"/>
      <c r="AF388" s="368"/>
      <c r="AG388" s="368"/>
      <c r="AH388" s="368"/>
      <c r="AI388" s="368"/>
      <c r="AJ388" s="368"/>
      <c r="AK388" s="373"/>
      <c r="AL388" s="368"/>
      <c r="AM388" s="373"/>
      <c r="AN388" s="373"/>
      <c r="AO388" s="373"/>
      <c r="AP388" s="373"/>
      <c r="AQ388" s="373"/>
      <c r="AR388" s="373"/>
      <c r="AS388" s="373"/>
      <c r="AT388" s="373"/>
      <c r="AU388" s="373"/>
      <c r="AV388" s="373"/>
      <c r="AW388" s="373"/>
      <c r="AX388" s="373"/>
      <c r="AY388" s="373"/>
      <c r="AZ388" s="373"/>
      <c r="BA388" s="373"/>
      <c r="BB388" s="373"/>
      <c r="BC388" s="374">
        <f t="shared" si="162"/>
        <v>0</v>
      </c>
      <c r="BD388" s="373"/>
      <c r="BE388" s="373"/>
      <c r="BF388" s="373"/>
      <c r="BG388" s="373"/>
      <c r="BH388" s="373"/>
      <c r="BI388" s="373"/>
      <c r="BJ388" s="373"/>
      <c r="BK388" s="373"/>
      <c r="BL388" s="373"/>
      <c r="BM388" s="373"/>
      <c r="BN388" s="373"/>
      <c r="BO388" s="373"/>
      <c r="BP388" s="373"/>
      <c r="BQ388" s="373"/>
      <c r="BR388" s="373"/>
      <c r="BS388" s="374">
        <f t="shared" si="150"/>
        <v>0</v>
      </c>
      <c r="BT388" s="374">
        <f t="shared" si="175"/>
        <v>0</v>
      </c>
      <c r="BU388" s="374">
        <f t="shared" si="175"/>
        <v>0</v>
      </c>
      <c r="BV388" s="374">
        <f t="shared" si="175"/>
        <v>0</v>
      </c>
      <c r="BW388" s="374">
        <f t="shared" si="175"/>
        <v>0</v>
      </c>
      <c r="BX388" s="374">
        <f t="shared" si="175"/>
        <v>0</v>
      </c>
      <c r="BY388" s="374">
        <f t="shared" si="175"/>
        <v>0</v>
      </c>
      <c r="BZ388" s="374">
        <f t="shared" si="174"/>
        <v>0</v>
      </c>
      <c r="CA388" s="374">
        <f t="shared" si="174"/>
        <v>0</v>
      </c>
      <c r="CB388" s="374">
        <f t="shared" si="174"/>
        <v>0</v>
      </c>
      <c r="CC388" s="374">
        <f t="shared" si="174"/>
        <v>0</v>
      </c>
      <c r="CD388" s="374">
        <f t="shared" si="174"/>
        <v>0</v>
      </c>
      <c r="CE388" s="374">
        <f t="shared" si="174"/>
        <v>0</v>
      </c>
      <c r="CF388" s="374">
        <f t="shared" si="174"/>
        <v>0</v>
      </c>
      <c r="CG388" s="374">
        <f t="shared" si="176"/>
        <v>0</v>
      </c>
      <c r="CH388" s="374">
        <f t="shared" si="176"/>
        <v>0</v>
      </c>
      <c r="CI388" s="374">
        <f t="shared" si="176"/>
        <v>0</v>
      </c>
      <c r="CJ388" s="368"/>
      <c r="CK388" s="368"/>
      <c r="CL388" s="373"/>
      <c r="CM388" s="375"/>
      <c r="CN388" s="371" t="s">
        <v>176</v>
      </c>
      <c r="CO388" s="373"/>
      <c r="CP388" s="373"/>
      <c r="CQ388" s="374">
        <f t="shared" si="151"/>
        <v>0</v>
      </c>
      <c r="CR388" s="373"/>
      <c r="CS388" s="373"/>
      <c r="CT388" s="374">
        <f t="shared" si="152"/>
        <v>0</v>
      </c>
      <c r="CU388" s="375"/>
      <c r="CV388" s="368"/>
      <c r="CW388" s="368"/>
      <c r="CX388" s="368"/>
      <c r="CY388" s="368"/>
      <c r="CZ388" s="368"/>
      <c r="DA388" s="368"/>
      <c r="DB388" s="368"/>
      <c r="DC388" s="368"/>
      <c r="DD388" s="368"/>
      <c r="DE388" s="368"/>
      <c r="DF388" s="368"/>
      <c r="DG388" s="375"/>
      <c r="DH388" s="371" t="s">
        <v>176</v>
      </c>
      <c r="DI388" s="373"/>
      <c r="DJ388" s="373"/>
      <c r="DK388" s="374">
        <f t="shared" si="172"/>
        <v>0</v>
      </c>
      <c r="DL388" s="373"/>
      <c r="DM388" s="373"/>
      <c r="DN388" s="374">
        <f t="shared" si="153"/>
        <v>0</v>
      </c>
      <c r="DO388" s="368"/>
      <c r="DP388" s="371" t="str">
        <f t="shared" si="163"/>
        <v/>
      </c>
      <c r="DQ388" s="374">
        <f t="shared" si="164"/>
        <v>0</v>
      </c>
      <c r="DR388" s="374">
        <f t="shared" si="154"/>
        <v>0</v>
      </c>
      <c r="DS388" s="374">
        <f t="shared" si="155"/>
        <v>0</v>
      </c>
      <c r="DT388" s="374">
        <f t="shared" si="165"/>
        <v>0</v>
      </c>
      <c r="DU388" s="374">
        <f t="shared" si="166"/>
        <v>0</v>
      </c>
      <c r="DV388" s="374">
        <f>Deduct_dependent * COUNTIFS(Part_8!$A:$A, $EV388)</f>
        <v>0</v>
      </c>
      <c r="DW388" s="374">
        <f t="shared" si="156"/>
        <v>0</v>
      </c>
      <c r="DX388" s="374">
        <f t="shared" si="157"/>
        <v>0</v>
      </c>
      <c r="DY388" s="374">
        <f t="shared" si="158"/>
        <v>0</v>
      </c>
      <c r="DZ388" s="374">
        <f t="shared" si="159"/>
        <v>0</v>
      </c>
      <c r="EA388" s="373"/>
      <c r="EB388" s="373"/>
      <c r="EC388" s="373"/>
      <c r="ED388" s="374" t="str">
        <f t="shared" si="167"/>
        <v/>
      </c>
      <c r="EE388" s="374"/>
      <c r="EF388" s="374" t="str">
        <f>IF(AND($AN388 = "", $AO388 = "", $AP388 = "", $AQ388 = "", $AR388 = "", $AS388 = "", $AT388 = "", $AU388 = "", $AV388 = "", $AW388 = "", $AX388 = "", $AY388 = "", $AZ388 = "", $BA388 = "", $BB388 = "",
$BD388= "", $BE388 = "", $BF388 = "", $BG388 = "", $BH388 = "", $BI388 = "", $BJ388 = "", $BK388 = "", $BL388 = "", $BM388 = "", $BN388 = "", $BO388 = "", $BP388 = "", $BQ388 = "", $BR388 = ""), "",
IF($DZ388 &lt;= Claim_for_Reimbursement_CAT!$F$24, Claim_for_Reimbursement_CAT!$H$24,
IF(AND($DZ388 &gt;= Claim_for_Reimbursement_CAT!$D$25, $DZ388 &lt;= Claim_for_Reimbursement_CAT!$F$25), Claim_for_Reimbursement_CAT!$H$25,
IF(AND($DZ388 &gt;= Claim_for_Reimbursement_CAT!$D$26, $DZ388 &lt;= Claim_for_Reimbursement_CAT!$F$26), Claim_for_Reimbursement_CAT!$H$26,
IF(AND($DZ388 &gt;= Claim_for_Reimbursement_CAT!$D$27, $DZ388 &lt;= Claim_for_Reimbursement_CAT!$F$27), Claim_for_Reimbursement_CAT!$H$27,
IF(AND($DZ388 &gt;= Claim_for_Reimbursement_CAT!$D$28, $DZ388 &lt;= Claim_for_Reimbursement_CAT!$F$28), Claim_for_Reimbursement_CAT!$H$28,
IF(AND($DZ388 &gt;= Claim_for_Reimbursement_CAT!$D$29, $DZ388 &lt;= Claim_for_Reimbursement_CAT!$F$29), Claim_for_Reimbursement_CAT!$H$29,
IF(AND($DZ388 &gt;= Claim_for_Reimbursement_CAT!$D$30, $DZ388 &lt;= Claim_for_Reimbursement_CAT!$F$30), Claim_for_Reimbursement_CAT!$H$30,
IF(AND($DZ388 &gt;= Claim_for_Reimbursement_CAT!$D$31, $DZ388 &lt;= Claim_for_Reimbursement_CAT!$F$31), Claim_for_Reimbursement_CAT!$H$31,
IF(AND($DZ388 &gt;= Claim_for_Reimbursement_CAT!$D$32, $DZ388 &lt;= Claim_for_Reimbursement_CAT!$F$32), Claim_for_Reimbursement_CAT!$H$32,
IF(AND($DZ388 &gt;= Claim_for_Reimbursement_CAT!$D$33, $DZ388 &lt;= Claim_for_Reimbursement_CAT!$F$33), Claim_for_Reimbursement_CAT!$H$33,
IF(AND($DZ388 &gt;= Claim_for_Reimbursement_CAT!$D$34, $DZ388 &lt;= Claim_for_Reimbursement_CAT!$F$34), Claim_for_Reimbursement_CAT!$H$34, Claim_for_Reimbursement_CAT!$H$35))))))))))))</f>
        <v/>
      </c>
      <c r="EG388" s="373"/>
      <c r="EH388" s="373"/>
      <c r="EI388" s="373"/>
      <c r="EJ388" s="373"/>
      <c r="EK388" s="373"/>
      <c r="EL388" s="368"/>
      <c r="EM388" s="373"/>
      <c r="EN388" s="373"/>
      <c r="ES388" s="376" t="str">
        <f t="shared" si="160"/>
        <v/>
      </c>
      <c r="ET388" s="377" t="str">
        <f t="shared" si="168"/>
        <v xml:space="preserve">    </v>
      </c>
      <c r="EU388" s="377" t="str">
        <f t="shared" si="169"/>
        <v/>
      </c>
      <c r="EV388" s="377" t="str">
        <f t="shared" si="170"/>
        <v xml:space="preserve">383   </v>
      </c>
      <c r="EW388" s="378" t="str">
        <f>IF($H388 = "", "",
IF(OR($H388 = Lists_and_controls!$AO$9, $H388 = Lists_and_controls!$AO$11, $H388 = Lists_and_controls!$AO$14, $H388 = Lists_and_controls!$AO$16), MAX(Day_30),
IF(OR($H388 = Lists_and_controls!$AO$6, $H388 = Lists_and_controls!$AO$8, $H388 = Lists_and_controls!$AO$10, $H388 = Lists_and_controls!$AO$12, $H388 = Lists_and_controls!$AO$13, $H388 = Lists_and_controls!$AO$15, $H388 = Lists_and_controls!$AO$17), MAX(Day_31),
IF($H388 = Lists_and_controls!$AO$7, IF(INDEX(Leap_Year_YN, MATCH($G388, Year_2, 0)) = 1, MAX(Day_Feb_LY), MAX(Day_Feb) )))))</f>
        <v/>
      </c>
      <c r="EX388" s="377" t="str">
        <f t="shared" si="171"/>
        <v xml:space="preserve">  </v>
      </c>
      <c r="EY388" s="378"/>
    </row>
    <row r="389" spans="1:155" s="321" customFormat="1" ht="14" hidden="1" x14ac:dyDescent="0.3">
      <c r="A389" s="367">
        <v>384</v>
      </c>
      <c r="B389" s="368"/>
      <c r="C389" s="368"/>
      <c r="D389" s="368"/>
      <c r="E389" s="368"/>
      <c r="F389" s="368"/>
      <c r="G389" s="368"/>
      <c r="H389" s="368"/>
      <c r="I389" s="368"/>
      <c r="J389" s="369" t="str">
        <f t="shared" si="148"/>
        <v/>
      </c>
      <c r="K389" s="370" t="str">
        <f t="shared" si="149"/>
        <v/>
      </c>
      <c r="L389" s="368"/>
      <c r="M389" s="368"/>
      <c r="N389" s="368"/>
      <c r="O389" s="368"/>
      <c r="P389" s="368"/>
      <c r="Q389" s="368"/>
      <c r="R389" s="368"/>
      <c r="S389" s="371" t="str">
        <f t="shared" si="161"/>
        <v/>
      </c>
      <c r="T389" s="368"/>
      <c r="U389" s="368"/>
      <c r="V389" s="372"/>
      <c r="W389" s="372"/>
      <c r="X389" s="368"/>
      <c r="Y389" s="372"/>
      <c r="Z389" s="368"/>
      <c r="AA389" s="368"/>
      <c r="AB389" s="368"/>
      <c r="AC389" s="368"/>
      <c r="AD389" s="368"/>
      <c r="AE389" s="368"/>
      <c r="AF389" s="368"/>
      <c r="AG389" s="368"/>
      <c r="AH389" s="368"/>
      <c r="AI389" s="368"/>
      <c r="AJ389" s="368"/>
      <c r="AK389" s="373"/>
      <c r="AL389" s="368"/>
      <c r="AM389" s="373"/>
      <c r="AN389" s="373"/>
      <c r="AO389" s="373"/>
      <c r="AP389" s="373"/>
      <c r="AQ389" s="373"/>
      <c r="AR389" s="373"/>
      <c r="AS389" s="373"/>
      <c r="AT389" s="373"/>
      <c r="AU389" s="373"/>
      <c r="AV389" s="373"/>
      <c r="AW389" s="373"/>
      <c r="AX389" s="373"/>
      <c r="AY389" s="373"/>
      <c r="AZ389" s="373"/>
      <c r="BA389" s="373"/>
      <c r="BB389" s="373"/>
      <c r="BC389" s="374">
        <f t="shared" si="162"/>
        <v>0</v>
      </c>
      <c r="BD389" s="373"/>
      <c r="BE389" s="373"/>
      <c r="BF389" s="373"/>
      <c r="BG389" s="373"/>
      <c r="BH389" s="373"/>
      <c r="BI389" s="373"/>
      <c r="BJ389" s="373"/>
      <c r="BK389" s="373"/>
      <c r="BL389" s="373"/>
      <c r="BM389" s="373"/>
      <c r="BN389" s="373"/>
      <c r="BO389" s="373"/>
      <c r="BP389" s="373"/>
      <c r="BQ389" s="373"/>
      <c r="BR389" s="373"/>
      <c r="BS389" s="374">
        <f t="shared" si="150"/>
        <v>0</v>
      </c>
      <c r="BT389" s="374">
        <f t="shared" si="175"/>
        <v>0</v>
      </c>
      <c r="BU389" s="374">
        <f t="shared" si="175"/>
        <v>0</v>
      </c>
      <c r="BV389" s="374">
        <f t="shared" si="175"/>
        <v>0</v>
      </c>
      <c r="BW389" s="374">
        <f t="shared" si="175"/>
        <v>0</v>
      </c>
      <c r="BX389" s="374">
        <f t="shared" si="175"/>
        <v>0</v>
      </c>
      <c r="BY389" s="374">
        <f t="shared" si="175"/>
        <v>0</v>
      </c>
      <c r="BZ389" s="374">
        <f t="shared" si="174"/>
        <v>0</v>
      </c>
      <c r="CA389" s="374">
        <f t="shared" si="174"/>
        <v>0</v>
      </c>
      <c r="CB389" s="374">
        <f t="shared" si="174"/>
        <v>0</v>
      </c>
      <c r="CC389" s="374">
        <f t="shared" si="174"/>
        <v>0</v>
      </c>
      <c r="CD389" s="374">
        <f t="shared" si="174"/>
        <v>0</v>
      </c>
      <c r="CE389" s="374">
        <f t="shared" si="174"/>
        <v>0</v>
      </c>
      <c r="CF389" s="374">
        <f t="shared" si="174"/>
        <v>0</v>
      </c>
      <c r="CG389" s="374">
        <f t="shared" si="176"/>
        <v>0</v>
      </c>
      <c r="CH389" s="374">
        <f t="shared" si="176"/>
        <v>0</v>
      </c>
      <c r="CI389" s="374">
        <f t="shared" si="176"/>
        <v>0</v>
      </c>
      <c r="CJ389" s="368"/>
      <c r="CK389" s="368"/>
      <c r="CL389" s="373"/>
      <c r="CM389" s="375"/>
      <c r="CN389" s="371" t="s">
        <v>176</v>
      </c>
      <c r="CO389" s="373"/>
      <c r="CP389" s="373"/>
      <c r="CQ389" s="374">
        <f t="shared" si="151"/>
        <v>0</v>
      </c>
      <c r="CR389" s="373"/>
      <c r="CS389" s="373"/>
      <c r="CT389" s="374">
        <f t="shared" si="152"/>
        <v>0</v>
      </c>
      <c r="CU389" s="375"/>
      <c r="CV389" s="368"/>
      <c r="CW389" s="368"/>
      <c r="CX389" s="368"/>
      <c r="CY389" s="368"/>
      <c r="CZ389" s="368"/>
      <c r="DA389" s="368"/>
      <c r="DB389" s="368"/>
      <c r="DC389" s="368"/>
      <c r="DD389" s="368"/>
      <c r="DE389" s="368"/>
      <c r="DF389" s="368"/>
      <c r="DG389" s="375"/>
      <c r="DH389" s="371" t="s">
        <v>176</v>
      </c>
      <c r="DI389" s="373"/>
      <c r="DJ389" s="373"/>
      <c r="DK389" s="374">
        <f t="shared" si="172"/>
        <v>0</v>
      </c>
      <c r="DL389" s="373"/>
      <c r="DM389" s="373"/>
      <c r="DN389" s="374">
        <f t="shared" si="153"/>
        <v>0</v>
      </c>
      <c r="DO389" s="368"/>
      <c r="DP389" s="371" t="str">
        <f t="shared" si="163"/>
        <v/>
      </c>
      <c r="DQ389" s="374">
        <f t="shared" si="164"/>
        <v>0</v>
      </c>
      <c r="DR389" s="374">
        <f t="shared" si="154"/>
        <v>0</v>
      </c>
      <c r="DS389" s="374">
        <f t="shared" si="155"/>
        <v>0</v>
      </c>
      <c r="DT389" s="374">
        <f t="shared" si="165"/>
        <v>0</v>
      </c>
      <c r="DU389" s="374">
        <f t="shared" si="166"/>
        <v>0</v>
      </c>
      <c r="DV389" s="374">
        <f>Deduct_dependent * COUNTIFS(Part_8!$A:$A, $EV389)</f>
        <v>0</v>
      </c>
      <c r="DW389" s="374">
        <f t="shared" si="156"/>
        <v>0</v>
      </c>
      <c r="DX389" s="374">
        <f t="shared" si="157"/>
        <v>0</v>
      </c>
      <c r="DY389" s="374">
        <f t="shared" si="158"/>
        <v>0</v>
      </c>
      <c r="DZ389" s="374">
        <f t="shared" si="159"/>
        <v>0</v>
      </c>
      <c r="EA389" s="373"/>
      <c r="EB389" s="373"/>
      <c r="EC389" s="373"/>
      <c r="ED389" s="374" t="str">
        <f t="shared" si="167"/>
        <v/>
      </c>
      <c r="EE389" s="374"/>
      <c r="EF389" s="374" t="str">
        <f>IF(AND($AN389 = "", $AO389 = "", $AP389 = "", $AQ389 = "", $AR389 = "", $AS389 = "", $AT389 = "", $AU389 = "", $AV389 = "", $AW389 = "", $AX389 = "", $AY389 = "", $AZ389 = "", $BA389 = "", $BB389 = "",
$BD389= "", $BE389 = "", $BF389 = "", $BG389 = "", $BH389 = "", $BI389 = "", $BJ389 = "", $BK389 = "", $BL389 = "", $BM389 = "", $BN389 = "", $BO389 = "", $BP389 = "", $BQ389 = "", $BR389 = ""), "",
IF($DZ389 &lt;= Claim_for_Reimbursement_CAT!$F$24, Claim_for_Reimbursement_CAT!$H$24,
IF(AND($DZ389 &gt;= Claim_for_Reimbursement_CAT!$D$25, $DZ389 &lt;= Claim_for_Reimbursement_CAT!$F$25), Claim_for_Reimbursement_CAT!$H$25,
IF(AND($DZ389 &gt;= Claim_for_Reimbursement_CAT!$D$26, $DZ389 &lt;= Claim_for_Reimbursement_CAT!$F$26), Claim_for_Reimbursement_CAT!$H$26,
IF(AND($DZ389 &gt;= Claim_for_Reimbursement_CAT!$D$27, $DZ389 &lt;= Claim_for_Reimbursement_CAT!$F$27), Claim_for_Reimbursement_CAT!$H$27,
IF(AND($DZ389 &gt;= Claim_for_Reimbursement_CAT!$D$28, $DZ389 &lt;= Claim_for_Reimbursement_CAT!$F$28), Claim_for_Reimbursement_CAT!$H$28,
IF(AND($DZ389 &gt;= Claim_for_Reimbursement_CAT!$D$29, $DZ389 &lt;= Claim_for_Reimbursement_CAT!$F$29), Claim_for_Reimbursement_CAT!$H$29,
IF(AND($DZ389 &gt;= Claim_for_Reimbursement_CAT!$D$30, $DZ389 &lt;= Claim_for_Reimbursement_CAT!$F$30), Claim_for_Reimbursement_CAT!$H$30,
IF(AND($DZ389 &gt;= Claim_for_Reimbursement_CAT!$D$31, $DZ389 &lt;= Claim_for_Reimbursement_CAT!$F$31), Claim_for_Reimbursement_CAT!$H$31,
IF(AND($DZ389 &gt;= Claim_for_Reimbursement_CAT!$D$32, $DZ389 &lt;= Claim_for_Reimbursement_CAT!$F$32), Claim_for_Reimbursement_CAT!$H$32,
IF(AND($DZ389 &gt;= Claim_for_Reimbursement_CAT!$D$33, $DZ389 &lt;= Claim_for_Reimbursement_CAT!$F$33), Claim_for_Reimbursement_CAT!$H$33,
IF(AND($DZ389 &gt;= Claim_for_Reimbursement_CAT!$D$34, $DZ389 &lt;= Claim_for_Reimbursement_CAT!$F$34), Claim_for_Reimbursement_CAT!$H$34, Claim_for_Reimbursement_CAT!$H$35))))))))))))</f>
        <v/>
      </c>
      <c r="EG389" s="373"/>
      <c r="EH389" s="373"/>
      <c r="EI389" s="373"/>
      <c r="EJ389" s="373"/>
      <c r="EK389" s="373"/>
      <c r="EL389" s="368"/>
      <c r="EM389" s="373"/>
      <c r="EN389" s="373"/>
      <c r="ES389" s="376" t="str">
        <f t="shared" si="160"/>
        <v/>
      </c>
      <c r="ET389" s="377" t="str">
        <f t="shared" si="168"/>
        <v xml:space="preserve">    </v>
      </c>
      <c r="EU389" s="377" t="str">
        <f t="shared" si="169"/>
        <v/>
      </c>
      <c r="EV389" s="377" t="str">
        <f t="shared" si="170"/>
        <v xml:space="preserve">384   </v>
      </c>
      <c r="EW389" s="378" t="str">
        <f>IF($H389 = "", "",
IF(OR($H389 = Lists_and_controls!$AO$9, $H389 = Lists_and_controls!$AO$11, $H389 = Lists_and_controls!$AO$14, $H389 = Lists_and_controls!$AO$16), MAX(Day_30),
IF(OR($H389 = Lists_and_controls!$AO$6, $H389 = Lists_and_controls!$AO$8, $H389 = Lists_and_controls!$AO$10, $H389 = Lists_and_controls!$AO$12, $H389 = Lists_and_controls!$AO$13, $H389 = Lists_and_controls!$AO$15, $H389 = Lists_and_controls!$AO$17), MAX(Day_31),
IF($H389 = Lists_and_controls!$AO$7, IF(INDEX(Leap_Year_YN, MATCH($G389, Year_2, 0)) = 1, MAX(Day_Feb_LY), MAX(Day_Feb) )))))</f>
        <v/>
      </c>
      <c r="EX389" s="377" t="str">
        <f t="shared" si="171"/>
        <v xml:space="preserve">  </v>
      </c>
      <c r="EY389" s="378"/>
    </row>
    <row r="390" spans="1:155" s="321" customFormat="1" ht="14" hidden="1" x14ac:dyDescent="0.3">
      <c r="A390" s="367">
        <v>385</v>
      </c>
      <c r="B390" s="368"/>
      <c r="C390" s="368"/>
      <c r="D390" s="368"/>
      <c r="E390" s="368"/>
      <c r="F390" s="368"/>
      <c r="G390" s="368"/>
      <c r="H390" s="368"/>
      <c r="I390" s="368"/>
      <c r="J390" s="369" t="str">
        <f t="shared" ref="J390:J453" si="177">IF(AND($G390 &lt;&gt; "", $H390 &lt;&gt; "", $I390 &lt;&gt; ""), DATE($G390, INDEX(Month_value, MATCH($H390, Month, 0)), $I390), "")</f>
        <v/>
      </c>
      <c r="K390" s="370" t="str">
        <f t="shared" ref="K390:K453" si="178">IF($J390="", "", (Start_September-$J390)/Days_years)</f>
        <v/>
      </c>
      <c r="L390" s="368"/>
      <c r="M390" s="368"/>
      <c r="N390" s="368"/>
      <c r="O390" s="368"/>
      <c r="P390" s="368"/>
      <c r="Q390" s="368"/>
      <c r="R390" s="368"/>
      <c r="S390" s="371" t="str">
        <f t="shared" si="161"/>
        <v/>
      </c>
      <c r="T390" s="368"/>
      <c r="U390" s="368"/>
      <c r="V390" s="372"/>
      <c r="W390" s="372"/>
      <c r="X390" s="368"/>
      <c r="Y390" s="372"/>
      <c r="Z390" s="368"/>
      <c r="AA390" s="368"/>
      <c r="AB390" s="368"/>
      <c r="AC390" s="368"/>
      <c r="AD390" s="368"/>
      <c r="AE390" s="368"/>
      <c r="AF390" s="368"/>
      <c r="AG390" s="368"/>
      <c r="AH390" s="368"/>
      <c r="AI390" s="368"/>
      <c r="AJ390" s="368"/>
      <c r="AK390" s="373"/>
      <c r="AL390" s="368"/>
      <c r="AM390" s="373"/>
      <c r="AN390" s="373"/>
      <c r="AO390" s="373"/>
      <c r="AP390" s="373"/>
      <c r="AQ390" s="373"/>
      <c r="AR390" s="373"/>
      <c r="AS390" s="373"/>
      <c r="AT390" s="373"/>
      <c r="AU390" s="373"/>
      <c r="AV390" s="373"/>
      <c r="AW390" s="373"/>
      <c r="AX390" s="373"/>
      <c r="AY390" s="373"/>
      <c r="AZ390" s="373"/>
      <c r="BA390" s="373"/>
      <c r="BB390" s="373"/>
      <c r="BC390" s="374">
        <f t="shared" si="162"/>
        <v>0</v>
      </c>
      <c r="BD390" s="373"/>
      <c r="BE390" s="373"/>
      <c r="BF390" s="373"/>
      <c r="BG390" s="373"/>
      <c r="BH390" s="373"/>
      <c r="BI390" s="373"/>
      <c r="BJ390" s="373"/>
      <c r="BK390" s="373"/>
      <c r="BL390" s="373"/>
      <c r="BM390" s="373"/>
      <c r="BN390" s="373"/>
      <c r="BO390" s="373"/>
      <c r="BP390" s="373"/>
      <c r="BQ390" s="373"/>
      <c r="BR390" s="373"/>
      <c r="BS390" s="374">
        <f t="shared" ref="BS390:BS453" si="179">SUM(BD390:BR390)</f>
        <v>0</v>
      </c>
      <c r="BT390" s="374">
        <f t="shared" si="175"/>
        <v>0</v>
      </c>
      <c r="BU390" s="374">
        <f t="shared" si="175"/>
        <v>0</v>
      </c>
      <c r="BV390" s="374">
        <f t="shared" si="175"/>
        <v>0</v>
      </c>
      <c r="BW390" s="374">
        <f t="shared" si="175"/>
        <v>0</v>
      </c>
      <c r="BX390" s="374">
        <f t="shared" si="175"/>
        <v>0</v>
      </c>
      <c r="BY390" s="374">
        <f t="shared" si="175"/>
        <v>0</v>
      </c>
      <c r="BZ390" s="374">
        <f t="shared" si="174"/>
        <v>0</v>
      </c>
      <c r="CA390" s="374">
        <f t="shared" si="174"/>
        <v>0</v>
      </c>
      <c r="CB390" s="374">
        <f t="shared" si="174"/>
        <v>0</v>
      </c>
      <c r="CC390" s="374">
        <f t="shared" si="174"/>
        <v>0</v>
      </c>
      <c r="CD390" s="374">
        <f t="shared" si="174"/>
        <v>0</v>
      </c>
      <c r="CE390" s="374">
        <f t="shared" si="174"/>
        <v>0</v>
      </c>
      <c r="CF390" s="374">
        <f t="shared" si="174"/>
        <v>0</v>
      </c>
      <c r="CG390" s="374">
        <f t="shared" si="176"/>
        <v>0</v>
      </c>
      <c r="CH390" s="374">
        <f t="shared" si="176"/>
        <v>0</v>
      </c>
      <c r="CI390" s="374">
        <f t="shared" si="176"/>
        <v>0</v>
      </c>
      <c r="CJ390" s="368"/>
      <c r="CK390" s="368"/>
      <c r="CL390" s="373"/>
      <c r="CM390" s="375"/>
      <c r="CN390" s="371" t="s">
        <v>176</v>
      </c>
      <c r="CO390" s="373"/>
      <c r="CP390" s="373"/>
      <c r="CQ390" s="374">
        <f t="shared" ref="CQ390:CQ453" si="180">CO390-CP390</f>
        <v>0</v>
      </c>
      <c r="CR390" s="373"/>
      <c r="CS390" s="373"/>
      <c r="CT390" s="374">
        <f t="shared" ref="CT390:CT453" si="181">CR390-CS390</f>
        <v>0</v>
      </c>
      <c r="CU390" s="375"/>
      <c r="CV390" s="368"/>
      <c r="CW390" s="368"/>
      <c r="CX390" s="368"/>
      <c r="CY390" s="368"/>
      <c r="CZ390" s="368"/>
      <c r="DA390" s="368"/>
      <c r="DB390" s="368"/>
      <c r="DC390" s="368"/>
      <c r="DD390" s="368"/>
      <c r="DE390" s="368"/>
      <c r="DF390" s="368"/>
      <c r="DG390" s="375"/>
      <c r="DH390" s="371" t="s">
        <v>176</v>
      </c>
      <c r="DI390" s="373"/>
      <c r="DJ390" s="373"/>
      <c r="DK390" s="374">
        <f t="shared" si="172"/>
        <v>0</v>
      </c>
      <c r="DL390" s="373"/>
      <c r="DM390" s="373"/>
      <c r="DN390" s="374">
        <f t="shared" ref="DN390:DN453" si="182">DL390-DM390</f>
        <v>0</v>
      </c>
      <c r="DO390" s="368"/>
      <c r="DP390" s="371" t="str">
        <f t="shared" si="163"/>
        <v/>
      </c>
      <c r="DQ390" s="374">
        <f t="shared" si="164"/>
        <v>0</v>
      </c>
      <c r="DR390" s="374">
        <f t="shared" ref="DR390:DR453" si="183">$CL390</f>
        <v>0</v>
      </c>
      <c r="DS390" s="374">
        <f t="shared" ref="DS390:DS453" si="184" xml:space="preserve"> DQ390 + DR390</f>
        <v>0</v>
      </c>
      <c r="DT390" s="374">
        <f t="shared" si="165"/>
        <v>0</v>
      </c>
      <c r="DU390" s="374">
        <f t="shared" si="166"/>
        <v>0</v>
      </c>
      <c r="DV390" s="374">
        <f>Deduct_dependent * COUNTIFS(Part_8!$A:$A, $EV390)</f>
        <v>0</v>
      </c>
      <c r="DW390" s="374">
        <f t="shared" ref="DW390:DW453" si="185" xml:space="preserve"> $CQ390 + $CT390</f>
        <v>0</v>
      </c>
      <c r="DX390" s="374">
        <f t="shared" ref="DX390:DX453" si="186" xml:space="preserve"> Deduct_blind * (0 + IF($AE390 = "Yes", 1, 0) + IF($AH390 = "Yes", 1, 0) )</f>
        <v>0</v>
      </c>
      <c r="DY390" s="374">
        <f t="shared" ref="DY390:DY453" si="187" xml:space="preserve"> SUM($DT390:$DX390)</f>
        <v>0</v>
      </c>
      <c r="DZ390" s="374">
        <f t="shared" ref="DZ390:DZ453" si="188" xml:space="preserve"> $DS390 - $DY390</f>
        <v>0</v>
      </c>
      <c r="EA390" s="373"/>
      <c r="EB390" s="373"/>
      <c r="EC390" s="373"/>
      <c r="ED390" s="374" t="str">
        <f t="shared" si="167"/>
        <v/>
      </c>
      <c r="EE390" s="374"/>
      <c r="EF390" s="374" t="str">
        <f>IF(AND($AN390 = "", $AO390 = "", $AP390 = "", $AQ390 = "", $AR390 = "", $AS390 = "", $AT390 = "", $AU390 = "", $AV390 = "", $AW390 = "", $AX390 = "", $AY390 = "", $AZ390 = "", $BA390 = "", $BB390 = "",
$BD390= "", $BE390 = "", $BF390 = "", $BG390 = "", $BH390 = "", $BI390 = "", $BJ390 = "", $BK390 = "", $BL390 = "", $BM390 = "", $BN390 = "", $BO390 = "", $BP390 = "", $BQ390 = "", $BR390 = ""), "",
IF($DZ390 &lt;= Claim_for_Reimbursement_CAT!$F$24, Claim_for_Reimbursement_CAT!$H$24,
IF(AND($DZ390 &gt;= Claim_for_Reimbursement_CAT!$D$25, $DZ390 &lt;= Claim_for_Reimbursement_CAT!$F$25), Claim_for_Reimbursement_CAT!$H$25,
IF(AND($DZ390 &gt;= Claim_for_Reimbursement_CAT!$D$26, $DZ390 &lt;= Claim_for_Reimbursement_CAT!$F$26), Claim_for_Reimbursement_CAT!$H$26,
IF(AND($DZ390 &gt;= Claim_for_Reimbursement_CAT!$D$27, $DZ390 &lt;= Claim_for_Reimbursement_CAT!$F$27), Claim_for_Reimbursement_CAT!$H$27,
IF(AND($DZ390 &gt;= Claim_for_Reimbursement_CAT!$D$28, $DZ390 &lt;= Claim_for_Reimbursement_CAT!$F$28), Claim_for_Reimbursement_CAT!$H$28,
IF(AND($DZ390 &gt;= Claim_for_Reimbursement_CAT!$D$29, $DZ390 &lt;= Claim_for_Reimbursement_CAT!$F$29), Claim_for_Reimbursement_CAT!$H$29,
IF(AND($DZ390 &gt;= Claim_for_Reimbursement_CAT!$D$30, $DZ390 &lt;= Claim_for_Reimbursement_CAT!$F$30), Claim_for_Reimbursement_CAT!$H$30,
IF(AND($DZ390 &gt;= Claim_for_Reimbursement_CAT!$D$31, $DZ390 &lt;= Claim_for_Reimbursement_CAT!$F$31), Claim_for_Reimbursement_CAT!$H$31,
IF(AND($DZ390 &gt;= Claim_for_Reimbursement_CAT!$D$32, $DZ390 &lt;= Claim_for_Reimbursement_CAT!$F$32), Claim_for_Reimbursement_CAT!$H$32,
IF(AND($DZ390 &gt;= Claim_for_Reimbursement_CAT!$D$33, $DZ390 &lt;= Claim_for_Reimbursement_CAT!$F$33), Claim_for_Reimbursement_CAT!$H$33,
IF(AND($DZ390 &gt;= Claim_for_Reimbursement_CAT!$D$34, $DZ390 &lt;= Claim_for_Reimbursement_CAT!$F$34), Claim_for_Reimbursement_CAT!$H$34, Claim_for_Reimbursement_CAT!$H$35))))))))))))</f>
        <v/>
      </c>
      <c r="EG390" s="373"/>
      <c r="EH390" s="373"/>
      <c r="EI390" s="373"/>
      <c r="EJ390" s="373"/>
      <c r="EK390" s="373"/>
      <c r="EL390" s="368"/>
      <c r="EM390" s="373"/>
      <c r="EN390" s="373"/>
      <c r="ES390" s="376" t="str">
        <f t="shared" ref="ES390:ES453" si="189">IF($L390="", "", AND(LEN($L390)&gt;=Postcode_min, LEN($L390)&lt;=Postcode_max,
LEN(MID($L390, FIND(" ", $L390) + 1, 4))=3,
ISNUMBER(VALUE(MID($L390, FIND(" ", $L390) + 1, 1))),
NOT(ISNUMBER(VALUE(MID($L390, FIND(" ", $L390) + 2, 1)))), MID($L390, FIND(" ", $L390) + 2, 1)&lt;&gt;" ",
NOT(ISNUMBER(VALUE(MID($L390, FIND(" ", $L390) + 3, 1)))), MID($L390, FIND(" ", $L390) + 3, 1)&lt;&gt;" ") )</f>
        <v/>
      </c>
      <c r="ET390" s="377" t="str">
        <f t="shared" si="168"/>
        <v xml:space="preserve">    </v>
      </c>
      <c r="EU390" s="377" t="str">
        <f t="shared" si="169"/>
        <v/>
      </c>
      <c r="EV390" s="377" t="str">
        <f t="shared" si="170"/>
        <v xml:space="preserve">385   </v>
      </c>
      <c r="EW390" s="378" t="str">
        <f>IF($H390 = "", "",
IF(OR($H390 = Lists_and_controls!$AO$9, $H390 = Lists_and_controls!$AO$11, $H390 = Lists_and_controls!$AO$14, $H390 = Lists_and_controls!$AO$16), MAX(Day_30),
IF(OR($H390 = Lists_and_controls!$AO$6, $H390 = Lists_and_controls!$AO$8, $H390 = Lists_and_controls!$AO$10, $H390 = Lists_and_controls!$AO$12, $H390 = Lists_and_controls!$AO$13, $H390 = Lists_and_controls!$AO$15, $H390 = Lists_and_controls!$AO$17), MAX(Day_31),
IF($H390 = Lists_and_controls!$AO$7, IF(INDEX(Leap_Year_YN, MATCH($G390, Year_2, 0)) = 1, MAX(Day_Feb_LY), MAX(Day_Feb) )))))</f>
        <v/>
      </c>
      <c r="EX390" s="377" t="str">
        <f t="shared" si="171"/>
        <v xml:space="preserve">  </v>
      </c>
      <c r="EY390" s="378"/>
    </row>
    <row r="391" spans="1:155" s="321" customFormat="1" ht="14" hidden="1" x14ac:dyDescent="0.3">
      <c r="A391" s="367">
        <v>386</v>
      </c>
      <c r="B391" s="368"/>
      <c r="C391" s="368"/>
      <c r="D391" s="368"/>
      <c r="E391" s="368"/>
      <c r="F391" s="368"/>
      <c r="G391" s="368"/>
      <c r="H391" s="368"/>
      <c r="I391" s="368"/>
      <c r="J391" s="369" t="str">
        <f t="shared" si="177"/>
        <v/>
      </c>
      <c r="K391" s="370" t="str">
        <f t="shared" si="178"/>
        <v/>
      </c>
      <c r="L391" s="368"/>
      <c r="M391" s="368"/>
      <c r="N391" s="368"/>
      <c r="O391" s="368"/>
      <c r="P391" s="368"/>
      <c r="Q391" s="368"/>
      <c r="R391" s="368"/>
      <c r="S391" s="371" t="str">
        <f t="shared" ref="S391:S454" si="190">IF(AND($Q391 = "", $R391 = ""), "", ROUND($Q391 + ($R391/12), 2))</f>
        <v/>
      </c>
      <c r="T391" s="368"/>
      <c r="U391" s="368"/>
      <c r="V391" s="372"/>
      <c r="W391" s="372"/>
      <c r="X391" s="368"/>
      <c r="Y391" s="372"/>
      <c r="Z391" s="368"/>
      <c r="AA391" s="368"/>
      <c r="AB391" s="368"/>
      <c r="AC391" s="368"/>
      <c r="AD391" s="368"/>
      <c r="AE391" s="368"/>
      <c r="AF391" s="368"/>
      <c r="AG391" s="368"/>
      <c r="AH391" s="368"/>
      <c r="AI391" s="368"/>
      <c r="AJ391" s="368"/>
      <c r="AK391" s="373"/>
      <c r="AL391" s="368"/>
      <c r="AM391" s="373"/>
      <c r="AN391" s="373"/>
      <c r="AO391" s="373"/>
      <c r="AP391" s="373"/>
      <c r="AQ391" s="373"/>
      <c r="AR391" s="373"/>
      <c r="AS391" s="373"/>
      <c r="AT391" s="373"/>
      <c r="AU391" s="373"/>
      <c r="AV391" s="373"/>
      <c r="AW391" s="373"/>
      <c r="AX391" s="373"/>
      <c r="AY391" s="373"/>
      <c r="AZ391" s="373"/>
      <c r="BA391" s="373"/>
      <c r="BB391" s="373"/>
      <c r="BC391" s="374">
        <f t="shared" ref="BC391:BC454" si="191">SUM(AN391:BB391)</f>
        <v>0</v>
      </c>
      <c r="BD391" s="373"/>
      <c r="BE391" s="373"/>
      <c r="BF391" s="373"/>
      <c r="BG391" s="373"/>
      <c r="BH391" s="373"/>
      <c r="BI391" s="373"/>
      <c r="BJ391" s="373"/>
      <c r="BK391" s="373"/>
      <c r="BL391" s="373"/>
      <c r="BM391" s="373"/>
      <c r="BN391" s="373"/>
      <c r="BO391" s="373"/>
      <c r="BP391" s="373"/>
      <c r="BQ391" s="373"/>
      <c r="BR391" s="373"/>
      <c r="BS391" s="374">
        <f t="shared" si="179"/>
        <v>0</v>
      </c>
      <c r="BT391" s="374">
        <f t="shared" si="175"/>
        <v>0</v>
      </c>
      <c r="BU391" s="374">
        <f t="shared" si="175"/>
        <v>0</v>
      </c>
      <c r="BV391" s="374">
        <f t="shared" si="175"/>
        <v>0</v>
      </c>
      <c r="BW391" s="374">
        <f t="shared" si="175"/>
        <v>0</v>
      </c>
      <c r="BX391" s="374">
        <f t="shared" si="175"/>
        <v>0</v>
      </c>
      <c r="BY391" s="374">
        <f t="shared" si="175"/>
        <v>0</v>
      </c>
      <c r="BZ391" s="374">
        <f t="shared" si="174"/>
        <v>0</v>
      </c>
      <c r="CA391" s="374">
        <f t="shared" si="174"/>
        <v>0</v>
      </c>
      <c r="CB391" s="374">
        <f t="shared" si="174"/>
        <v>0</v>
      </c>
      <c r="CC391" s="374">
        <f t="shared" si="174"/>
        <v>0</v>
      </c>
      <c r="CD391" s="374">
        <f t="shared" si="174"/>
        <v>0</v>
      </c>
      <c r="CE391" s="374">
        <f t="shared" si="174"/>
        <v>0</v>
      </c>
      <c r="CF391" s="374">
        <f t="shared" si="174"/>
        <v>0</v>
      </c>
      <c r="CG391" s="374">
        <f t="shared" si="176"/>
        <v>0</v>
      </c>
      <c r="CH391" s="374">
        <f t="shared" si="176"/>
        <v>0</v>
      </c>
      <c r="CI391" s="374">
        <f t="shared" si="176"/>
        <v>0</v>
      </c>
      <c r="CJ391" s="368"/>
      <c r="CK391" s="368"/>
      <c r="CL391" s="373"/>
      <c r="CM391" s="375"/>
      <c r="CN391" s="371" t="s">
        <v>176</v>
      </c>
      <c r="CO391" s="373"/>
      <c r="CP391" s="373"/>
      <c r="CQ391" s="374">
        <f t="shared" si="180"/>
        <v>0</v>
      </c>
      <c r="CR391" s="373"/>
      <c r="CS391" s="373"/>
      <c r="CT391" s="374">
        <f t="shared" si="181"/>
        <v>0</v>
      </c>
      <c r="CU391" s="375"/>
      <c r="CV391" s="368"/>
      <c r="CW391" s="368"/>
      <c r="CX391" s="368"/>
      <c r="CY391" s="368"/>
      <c r="CZ391" s="368"/>
      <c r="DA391" s="368"/>
      <c r="DB391" s="368"/>
      <c r="DC391" s="368"/>
      <c r="DD391" s="368"/>
      <c r="DE391" s="368"/>
      <c r="DF391" s="368"/>
      <c r="DG391" s="375"/>
      <c r="DH391" s="371" t="s">
        <v>176</v>
      </c>
      <c r="DI391" s="373"/>
      <c r="DJ391" s="373"/>
      <c r="DK391" s="374">
        <f t="shared" si="172"/>
        <v>0</v>
      </c>
      <c r="DL391" s="373"/>
      <c r="DM391" s="373"/>
      <c r="DN391" s="374">
        <f t="shared" si="182"/>
        <v>0</v>
      </c>
      <c r="DO391" s="368"/>
      <c r="DP391" s="371" t="str">
        <f t="shared" ref="DP391:DP454" si="192">IF(OR(DO391 = "", DO391 = "No"), "", "Go to ''Other financial support'' sheet")</f>
        <v/>
      </c>
      <c r="DQ391" s="374">
        <f t="shared" ref="DQ391:DQ454" si="193">$CI391</f>
        <v>0</v>
      </c>
      <c r="DR391" s="374">
        <f t="shared" si="183"/>
        <v>0</v>
      </c>
      <c r="DS391" s="374">
        <f t="shared" si="184"/>
        <v>0</v>
      </c>
      <c r="DT391" s="374">
        <f t="shared" ref="DT391:DT454" si="194" xml:space="preserve"> $CA391</f>
        <v>0</v>
      </c>
      <c r="DU391" s="374">
        <f t="shared" ref="DU391:DU454" si="195" xml:space="preserve"> $CG391</f>
        <v>0</v>
      </c>
      <c r="DV391" s="374">
        <f>Deduct_dependent * COUNTIFS(Part_8!$A:$A, $EV391)</f>
        <v>0</v>
      </c>
      <c r="DW391" s="374">
        <f t="shared" si="185"/>
        <v>0</v>
      </c>
      <c r="DX391" s="374">
        <f t="shared" si="186"/>
        <v>0</v>
      </c>
      <c r="DY391" s="374">
        <f t="shared" si="187"/>
        <v>0</v>
      </c>
      <c r="DZ391" s="374">
        <f t="shared" si="188"/>
        <v>0</v>
      </c>
      <c r="EA391" s="373"/>
      <c r="EB391" s="373"/>
      <c r="EC391" s="373"/>
      <c r="ED391" s="374" t="str">
        <f t="shared" ref="ED391:ED454" si="196" xml:space="preserve"> IF(IF(AND($EB391="", $EF391="", $EK391=""), "", $EB391 - IF($EF391="", 0, EF391) - $EK391)&lt;0,0,IF(AND($EB391="", $EF391="", $EK391=""), "", $EB391 - IF($EF391="", 0, EF391) - $EK391))</f>
        <v/>
      </c>
      <c r="EE391" s="374"/>
      <c r="EF391" s="374" t="str">
        <f>IF(AND($AN391 = "", $AO391 = "", $AP391 = "", $AQ391 = "", $AR391 = "", $AS391 = "", $AT391 = "", $AU391 = "", $AV391 = "", $AW391 = "", $AX391 = "", $AY391 = "", $AZ391 = "", $BA391 = "", $BB391 = "",
$BD391= "", $BE391 = "", $BF391 = "", $BG391 = "", $BH391 = "", $BI391 = "", $BJ391 = "", $BK391 = "", $BL391 = "", $BM391 = "", $BN391 = "", $BO391 = "", $BP391 = "", $BQ391 = "", $BR391 = ""), "",
IF($DZ391 &lt;= Claim_for_Reimbursement_CAT!$F$24, Claim_for_Reimbursement_CAT!$H$24,
IF(AND($DZ391 &gt;= Claim_for_Reimbursement_CAT!$D$25, $DZ391 &lt;= Claim_for_Reimbursement_CAT!$F$25), Claim_for_Reimbursement_CAT!$H$25,
IF(AND($DZ391 &gt;= Claim_for_Reimbursement_CAT!$D$26, $DZ391 &lt;= Claim_for_Reimbursement_CAT!$F$26), Claim_for_Reimbursement_CAT!$H$26,
IF(AND($DZ391 &gt;= Claim_for_Reimbursement_CAT!$D$27, $DZ391 &lt;= Claim_for_Reimbursement_CAT!$F$27), Claim_for_Reimbursement_CAT!$H$27,
IF(AND($DZ391 &gt;= Claim_for_Reimbursement_CAT!$D$28, $DZ391 &lt;= Claim_for_Reimbursement_CAT!$F$28), Claim_for_Reimbursement_CAT!$H$28,
IF(AND($DZ391 &gt;= Claim_for_Reimbursement_CAT!$D$29, $DZ391 &lt;= Claim_for_Reimbursement_CAT!$F$29), Claim_for_Reimbursement_CAT!$H$29,
IF(AND($DZ391 &gt;= Claim_for_Reimbursement_CAT!$D$30, $DZ391 &lt;= Claim_for_Reimbursement_CAT!$F$30), Claim_for_Reimbursement_CAT!$H$30,
IF(AND($DZ391 &gt;= Claim_for_Reimbursement_CAT!$D$31, $DZ391 &lt;= Claim_for_Reimbursement_CAT!$F$31), Claim_for_Reimbursement_CAT!$H$31,
IF(AND($DZ391 &gt;= Claim_for_Reimbursement_CAT!$D$32, $DZ391 &lt;= Claim_for_Reimbursement_CAT!$F$32), Claim_for_Reimbursement_CAT!$H$32,
IF(AND($DZ391 &gt;= Claim_for_Reimbursement_CAT!$D$33, $DZ391 &lt;= Claim_for_Reimbursement_CAT!$F$33), Claim_for_Reimbursement_CAT!$H$33,
IF(AND($DZ391 &gt;= Claim_for_Reimbursement_CAT!$D$34, $DZ391 &lt;= Claim_for_Reimbursement_CAT!$F$34), Claim_for_Reimbursement_CAT!$H$34, Claim_for_Reimbursement_CAT!$H$35))))))))))))</f>
        <v/>
      </c>
      <c r="EG391" s="373"/>
      <c r="EH391" s="373"/>
      <c r="EI391" s="373"/>
      <c r="EJ391" s="373"/>
      <c r="EK391" s="373"/>
      <c r="EL391" s="368"/>
      <c r="EM391" s="373"/>
      <c r="EN391" s="373"/>
      <c r="ES391" s="376" t="str">
        <f t="shared" si="189"/>
        <v/>
      </c>
      <c r="ET391" s="377" t="str">
        <f t="shared" ref="ET391:ET454" si="197">$B391&amp;" "&amp;$C391&amp;" "&amp;$D391&amp;" "&amp;$J391&amp;" "&amp;$L391</f>
        <v xml:space="preserve">    </v>
      </c>
      <c r="EU391" s="377" t="str">
        <f t="shared" ref="EU391:EU454" si="198">IF(ET391="    ", "", COUNTIFS($ET$6:$ET$506, $ET391))</f>
        <v/>
      </c>
      <c r="EV391" s="377" t="str">
        <f t="shared" ref="EV391:EV454" si="199">$A391&amp;" "&amp;$B391&amp;" "&amp;$C391&amp;" "&amp;$D391</f>
        <v xml:space="preserve">386   </v>
      </c>
      <c r="EW391" s="378" t="str">
        <f>IF($H391 = "", "",
IF(OR($H391 = Lists_and_controls!$AO$9, $H391 = Lists_and_controls!$AO$11, $H391 = Lists_and_controls!$AO$14, $H391 = Lists_and_controls!$AO$16), MAX(Day_30),
IF(OR($H391 = Lists_and_controls!$AO$6, $H391 = Lists_and_controls!$AO$8, $H391 = Lists_and_controls!$AO$10, $H391 = Lists_and_controls!$AO$12, $H391 = Lists_and_controls!$AO$13, $H391 = Lists_and_controls!$AO$15, $H391 = Lists_and_controls!$AO$17), MAX(Day_31),
IF($H391 = Lists_and_controls!$AO$7, IF(INDEX(Leap_Year_YN, MATCH($G391, Year_2, 0)) = 1, MAX(Day_Feb_LY), MAX(Day_Feb) )))))</f>
        <v/>
      </c>
      <c r="EX391" s="377" t="str">
        <f t="shared" ref="EX391:EX454" si="200">$B391&amp;" "&amp;$C391&amp;" "&amp;$D391</f>
        <v xml:space="preserve">  </v>
      </c>
      <c r="EY391" s="378"/>
    </row>
    <row r="392" spans="1:155" s="321" customFormat="1" ht="14" hidden="1" x14ac:dyDescent="0.3">
      <c r="A392" s="367">
        <v>387</v>
      </c>
      <c r="B392" s="368"/>
      <c r="C392" s="368"/>
      <c r="D392" s="368"/>
      <c r="E392" s="368"/>
      <c r="F392" s="368"/>
      <c r="G392" s="368"/>
      <c r="H392" s="368"/>
      <c r="I392" s="368"/>
      <c r="J392" s="369" t="str">
        <f t="shared" si="177"/>
        <v/>
      </c>
      <c r="K392" s="370" t="str">
        <f t="shared" si="178"/>
        <v/>
      </c>
      <c r="L392" s="368"/>
      <c r="M392" s="368"/>
      <c r="N392" s="368"/>
      <c r="O392" s="368"/>
      <c r="P392" s="368"/>
      <c r="Q392" s="368"/>
      <c r="R392" s="368"/>
      <c r="S392" s="371" t="str">
        <f t="shared" si="190"/>
        <v/>
      </c>
      <c r="T392" s="368"/>
      <c r="U392" s="368"/>
      <c r="V392" s="372"/>
      <c r="W392" s="372"/>
      <c r="X392" s="368"/>
      <c r="Y392" s="372"/>
      <c r="Z392" s="368"/>
      <c r="AA392" s="368"/>
      <c r="AB392" s="368"/>
      <c r="AC392" s="368"/>
      <c r="AD392" s="368"/>
      <c r="AE392" s="368"/>
      <c r="AF392" s="368"/>
      <c r="AG392" s="368"/>
      <c r="AH392" s="368"/>
      <c r="AI392" s="368"/>
      <c r="AJ392" s="368"/>
      <c r="AK392" s="373"/>
      <c r="AL392" s="368"/>
      <c r="AM392" s="373"/>
      <c r="AN392" s="373"/>
      <c r="AO392" s="373"/>
      <c r="AP392" s="373"/>
      <c r="AQ392" s="373"/>
      <c r="AR392" s="373"/>
      <c r="AS392" s="373"/>
      <c r="AT392" s="373"/>
      <c r="AU392" s="373"/>
      <c r="AV392" s="373"/>
      <c r="AW392" s="373"/>
      <c r="AX392" s="373"/>
      <c r="AY392" s="373"/>
      <c r="AZ392" s="373"/>
      <c r="BA392" s="373"/>
      <c r="BB392" s="373"/>
      <c r="BC392" s="374">
        <f t="shared" si="191"/>
        <v>0</v>
      </c>
      <c r="BD392" s="373"/>
      <c r="BE392" s="373"/>
      <c r="BF392" s="373"/>
      <c r="BG392" s="373"/>
      <c r="BH392" s="373"/>
      <c r="BI392" s="373"/>
      <c r="BJ392" s="373"/>
      <c r="BK392" s="373"/>
      <c r="BL392" s="373"/>
      <c r="BM392" s="373"/>
      <c r="BN392" s="373"/>
      <c r="BO392" s="373"/>
      <c r="BP392" s="373"/>
      <c r="BQ392" s="373"/>
      <c r="BR392" s="373"/>
      <c r="BS392" s="374">
        <f t="shared" si="179"/>
        <v>0</v>
      </c>
      <c r="BT392" s="374">
        <f t="shared" si="175"/>
        <v>0</v>
      </c>
      <c r="BU392" s="374">
        <f t="shared" si="175"/>
        <v>0</v>
      </c>
      <c r="BV392" s="374">
        <f t="shared" si="175"/>
        <v>0</v>
      </c>
      <c r="BW392" s="374">
        <f t="shared" si="175"/>
        <v>0</v>
      </c>
      <c r="BX392" s="374">
        <f t="shared" si="175"/>
        <v>0</v>
      </c>
      <c r="BY392" s="374">
        <f t="shared" si="175"/>
        <v>0</v>
      </c>
      <c r="BZ392" s="374">
        <f t="shared" si="174"/>
        <v>0</v>
      </c>
      <c r="CA392" s="374">
        <f t="shared" si="174"/>
        <v>0</v>
      </c>
      <c r="CB392" s="374">
        <f t="shared" si="174"/>
        <v>0</v>
      </c>
      <c r="CC392" s="374">
        <f t="shared" si="174"/>
        <v>0</v>
      </c>
      <c r="CD392" s="374">
        <f t="shared" si="174"/>
        <v>0</v>
      </c>
      <c r="CE392" s="374">
        <f t="shared" si="174"/>
        <v>0</v>
      </c>
      <c r="CF392" s="374">
        <f t="shared" si="174"/>
        <v>0</v>
      </c>
      <c r="CG392" s="374">
        <f t="shared" si="176"/>
        <v>0</v>
      </c>
      <c r="CH392" s="374">
        <f t="shared" si="176"/>
        <v>0</v>
      </c>
      <c r="CI392" s="374">
        <f t="shared" si="176"/>
        <v>0</v>
      </c>
      <c r="CJ392" s="368"/>
      <c r="CK392" s="368"/>
      <c r="CL392" s="373"/>
      <c r="CM392" s="375"/>
      <c r="CN392" s="371" t="s">
        <v>176</v>
      </c>
      <c r="CO392" s="373"/>
      <c r="CP392" s="373"/>
      <c r="CQ392" s="374">
        <f t="shared" si="180"/>
        <v>0</v>
      </c>
      <c r="CR392" s="373"/>
      <c r="CS392" s="373"/>
      <c r="CT392" s="374">
        <f t="shared" si="181"/>
        <v>0</v>
      </c>
      <c r="CU392" s="375"/>
      <c r="CV392" s="368"/>
      <c r="CW392" s="368"/>
      <c r="CX392" s="368"/>
      <c r="CY392" s="368"/>
      <c r="CZ392" s="368"/>
      <c r="DA392" s="368"/>
      <c r="DB392" s="368"/>
      <c r="DC392" s="368"/>
      <c r="DD392" s="368"/>
      <c r="DE392" s="368"/>
      <c r="DF392" s="368"/>
      <c r="DG392" s="375"/>
      <c r="DH392" s="371" t="s">
        <v>176</v>
      </c>
      <c r="DI392" s="373"/>
      <c r="DJ392" s="373"/>
      <c r="DK392" s="374">
        <f t="shared" ref="DK392:DK455" si="201">DI392-DJ392</f>
        <v>0</v>
      </c>
      <c r="DL392" s="373"/>
      <c r="DM392" s="373"/>
      <c r="DN392" s="374">
        <f t="shared" si="182"/>
        <v>0</v>
      </c>
      <c r="DO392" s="368"/>
      <c r="DP392" s="371" t="str">
        <f t="shared" si="192"/>
        <v/>
      </c>
      <c r="DQ392" s="374">
        <f t="shared" si="193"/>
        <v>0</v>
      </c>
      <c r="DR392" s="374">
        <f t="shared" si="183"/>
        <v>0</v>
      </c>
      <c r="DS392" s="374">
        <f t="shared" si="184"/>
        <v>0</v>
      </c>
      <c r="DT392" s="374">
        <f t="shared" si="194"/>
        <v>0</v>
      </c>
      <c r="DU392" s="374">
        <f t="shared" si="195"/>
        <v>0</v>
      </c>
      <c r="DV392" s="374">
        <f>Deduct_dependent * COUNTIFS(Part_8!$A:$A, $EV392)</f>
        <v>0</v>
      </c>
      <c r="DW392" s="374">
        <f t="shared" si="185"/>
        <v>0</v>
      </c>
      <c r="DX392" s="374">
        <f t="shared" si="186"/>
        <v>0</v>
      </c>
      <c r="DY392" s="374">
        <f t="shared" si="187"/>
        <v>0</v>
      </c>
      <c r="DZ392" s="374">
        <f t="shared" si="188"/>
        <v>0</v>
      </c>
      <c r="EA392" s="373"/>
      <c r="EB392" s="373"/>
      <c r="EC392" s="373"/>
      <c r="ED392" s="374" t="str">
        <f t="shared" si="196"/>
        <v/>
      </c>
      <c r="EE392" s="374"/>
      <c r="EF392" s="374" t="str">
        <f>IF(AND($AN392 = "", $AO392 = "", $AP392 = "", $AQ392 = "", $AR392 = "", $AS392 = "", $AT392 = "", $AU392 = "", $AV392 = "", $AW392 = "", $AX392 = "", $AY392 = "", $AZ392 = "", $BA392 = "", $BB392 = "",
$BD392= "", $BE392 = "", $BF392 = "", $BG392 = "", $BH392 = "", $BI392 = "", $BJ392 = "", $BK392 = "", $BL392 = "", $BM392 = "", $BN392 = "", $BO392 = "", $BP392 = "", $BQ392 = "", $BR392 = ""), "",
IF($DZ392 &lt;= Claim_for_Reimbursement_CAT!$F$24, Claim_for_Reimbursement_CAT!$H$24,
IF(AND($DZ392 &gt;= Claim_for_Reimbursement_CAT!$D$25, $DZ392 &lt;= Claim_for_Reimbursement_CAT!$F$25), Claim_for_Reimbursement_CAT!$H$25,
IF(AND($DZ392 &gt;= Claim_for_Reimbursement_CAT!$D$26, $DZ392 &lt;= Claim_for_Reimbursement_CAT!$F$26), Claim_for_Reimbursement_CAT!$H$26,
IF(AND($DZ392 &gt;= Claim_for_Reimbursement_CAT!$D$27, $DZ392 &lt;= Claim_for_Reimbursement_CAT!$F$27), Claim_for_Reimbursement_CAT!$H$27,
IF(AND($DZ392 &gt;= Claim_for_Reimbursement_CAT!$D$28, $DZ392 &lt;= Claim_for_Reimbursement_CAT!$F$28), Claim_for_Reimbursement_CAT!$H$28,
IF(AND($DZ392 &gt;= Claim_for_Reimbursement_CAT!$D$29, $DZ392 &lt;= Claim_for_Reimbursement_CAT!$F$29), Claim_for_Reimbursement_CAT!$H$29,
IF(AND($DZ392 &gt;= Claim_for_Reimbursement_CAT!$D$30, $DZ392 &lt;= Claim_for_Reimbursement_CAT!$F$30), Claim_for_Reimbursement_CAT!$H$30,
IF(AND($DZ392 &gt;= Claim_for_Reimbursement_CAT!$D$31, $DZ392 &lt;= Claim_for_Reimbursement_CAT!$F$31), Claim_for_Reimbursement_CAT!$H$31,
IF(AND($DZ392 &gt;= Claim_for_Reimbursement_CAT!$D$32, $DZ392 &lt;= Claim_for_Reimbursement_CAT!$F$32), Claim_for_Reimbursement_CAT!$H$32,
IF(AND($DZ392 &gt;= Claim_for_Reimbursement_CAT!$D$33, $DZ392 &lt;= Claim_for_Reimbursement_CAT!$F$33), Claim_for_Reimbursement_CAT!$H$33,
IF(AND($DZ392 &gt;= Claim_for_Reimbursement_CAT!$D$34, $DZ392 &lt;= Claim_for_Reimbursement_CAT!$F$34), Claim_for_Reimbursement_CAT!$H$34, Claim_for_Reimbursement_CAT!$H$35))))))))))))</f>
        <v/>
      </c>
      <c r="EG392" s="373"/>
      <c r="EH392" s="373"/>
      <c r="EI392" s="373"/>
      <c r="EJ392" s="373"/>
      <c r="EK392" s="373"/>
      <c r="EL392" s="368"/>
      <c r="EM392" s="373"/>
      <c r="EN392" s="373"/>
      <c r="ES392" s="376" t="str">
        <f t="shared" si="189"/>
        <v/>
      </c>
      <c r="ET392" s="377" t="str">
        <f t="shared" si="197"/>
        <v xml:space="preserve">    </v>
      </c>
      <c r="EU392" s="377" t="str">
        <f t="shared" si="198"/>
        <v/>
      </c>
      <c r="EV392" s="377" t="str">
        <f t="shared" si="199"/>
        <v xml:space="preserve">387   </v>
      </c>
      <c r="EW392" s="378" t="str">
        <f>IF($H392 = "", "",
IF(OR($H392 = Lists_and_controls!$AO$9, $H392 = Lists_and_controls!$AO$11, $H392 = Lists_and_controls!$AO$14, $H392 = Lists_and_controls!$AO$16), MAX(Day_30),
IF(OR($H392 = Lists_and_controls!$AO$6, $H392 = Lists_and_controls!$AO$8, $H392 = Lists_and_controls!$AO$10, $H392 = Lists_and_controls!$AO$12, $H392 = Lists_and_controls!$AO$13, $H392 = Lists_and_controls!$AO$15, $H392 = Lists_and_controls!$AO$17), MAX(Day_31),
IF($H392 = Lists_and_controls!$AO$7, IF(INDEX(Leap_Year_YN, MATCH($G392, Year_2, 0)) = 1, MAX(Day_Feb_LY), MAX(Day_Feb) )))))</f>
        <v/>
      </c>
      <c r="EX392" s="377" t="str">
        <f t="shared" si="200"/>
        <v xml:space="preserve">  </v>
      </c>
      <c r="EY392" s="378"/>
    </row>
    <row r="393" spans="1:155" s="321" customFormat="1" ht="14" hidden="1" x14ac:dyDescent="0.3">
      <c r="A393" s="367">
        <v>388</v>
      </c>
      <c r="B393" s="368"/>
      <c r="C393" s="368"/>
      <c r="D393" s="368"/>
      <c r="E393" s="368"/>
      <c r="F393" s="368"/>
      <c r="G393" s="368"/>
      <c r="H393" s="368"/>
      <c r="I393" s="368"/>
      <c r="J393" s="369" t="str">
        <f t="shared" si="177"/>
        <v/>
      </c>
      <c r="K393" s="370" t="str">
        <f t="shared" si="178"/>
        <v/>
      </c>
      <c r="L393" s="368"/>
      <c r="M393" s="368"/>
      <c r="N393" s="368"/>
      <c r="O393" s="368"/>
      <c r="P393" s="368"/>
      <c r="Q393" s="368"/>
      <c r="R393" s="368"/>
      <c r="S393" s="371" t="str">
        <f t="shared" si="190"/>
        <v/>
      </c>
      <c r="T393" s="368"/>
      <c r="U393" s="368"/>
      <c r="V393" s="372"/>
      <c r="W393" s="372"/>
      <c r="X393" s="368"/>
      <c r="Y393" s="372"/>
      <c r="Z393" s="368"/>
      <c r="AA393" s="368"/>
      <c r="AB393" s="368"/>
      <c r="AC393" s="368"/>
      <c r="AD393" s="368"/>
      <c r="AE393" s="368"/>
      <c r="AF393" s="368"/>
      <c r="AG393" s="368"/>
      <c r="AH393" s="368"/>
      <c r="AI393" s="368"/>
      <c r="AJ393" s="368"/>
      <c r="AK393" s="373"/>
      <c r="AL393" s="368"/>
      <c r="AM393" s="373"/>
      <c r="AN393" s="373"/>
      <c r="AO393" s="373"/>
      <c r="AP393" s="373"/>
      <c r="AQ393" s="373"/>
      <c r="AR393" s="373"/>
      <c r="AS393" s="373"/>
      <c r="AT393" s="373"/>
      <c r="AU393" s="373"/>
      <c r="AV393" s="373"/>
      <c r="AW393" s="373"/>
      <c r="AX393" s="373"/>
      <c r="AY393" s="373"/>
      <c r="AZ393" s="373"/>
      <c r="BA393" s="373"/>
      <c r="BB393" s="373"/>
      <c r="BC393" s="374">
        <f t="shared" si="191"/>
        <v>0</v>
      </c>
      <c r="BD393" s="373"/>
      <c r="BE393" s="373"/>
      <c r="BF393" s="373"/>
      <c r="BG393" s="373"/>
      <c r="BH393" s="373"/>
      <c r="BI393" s="373"/>
      <c r="BJ393" s="373"/>
      <c r="BK393" s="373"/>
      <c r="BL393" s="373"/>
      <c r="BM393" s="373"/>
      <c r="BN393" s="373"/>
      <c r="BO393" s="373"/>
      <c r="BP393" s="373"/>
      <c r="BQ393" s="373"/>
      <c r="BR393" s="373"/>
      <c r="BS393" s="374">
        <f t="shared" si="179"/>
        <v>0</v>
      </c>
      <c r="BT393" s="374">
        <f t="shared" si="175"/>
        <v>0</v>
      </c>
      <c r="BU393" s="374">
        <f t="shared" si="175"/>
        <v>0</v>
      </c>
      <c r="BV393" s="374">
        <f t="shared" si="175"/>
        <v>0</v>
      </c>
      <c r="BW393" s="374">
        <f t="shared" si="175"/>
        <v>0</v>
      </c>
      <c r="BX393" s="374">
        <f t="shared" si="175"/>
        <v>0</v>
      </c>
      <c r="BY393" s="374">
        <f t="shared" si="175"/>
        <v>0</v>
      </c>
      <c r="BZ393" s="374">
        <f t="shared" si="174"/>
        <v>0</v>
      </c>
      <c r="CA393" s="374">
        <f t="shared" si="174"/>
        <v>0</v>
      </c>
      <c r="CB393" s="374">
        <f t="shared" si="174"/>
        <v>0</v>
      </c>
      <c r="CC393" s="374">
        <f t="shared" si="174"/>
        <v>0</v>
      </c>
      <c r="CD393" s="374">
        <f t="shared" si="174"/>
        <v>0</v>
      </c>
      <c r="CE393" s="374">
        <f t="shared" si="174"/>
        <v>0</v>
      </c>
      <c r="CF393" s="374">
        <f t="shared" si="174"/>
        <v>0</v>
      </c>
      <c r="CG393" s="374">
        <f t="shared" si="176"/>
        <v>0</v>
      </c>
      <c r="CH393" s="374">
        <f t="shared" si="176"/>
        <v>0</v>
      </c>
      <c r="CI393" s="374">
        <f t="shared" si="176"/>
        <v>0</v>
      </c>
      <c r="CJ393" s="368"/>
      <c r="CK393" s="368"/>
      <c r="CL393" s="373"/>
      <c r="CM393" s="375"/>
      <c r="CN393" s="371" t="s">
        <v>176</v>
      </c>
      <c r="CO393" s="373"/>
      <c r="CP393" s="373"/>
      <c r="CQ393" s="374">
        <f t="shared" si="180"/>
        <v>0</v>
      </c>
      <c r="CR393" s="373"/>
      <c r="CS393" s="373"/>
      <c r="CT393" s="374">
        <f t="shared" si="181"/>
        <v>0</v>
      </c>
      <c r="CU393" s="375"/>
      <c r="CV393" s="368"/>
      <c r="CW393" s="368"/>
      <c r="CX393" s="368"/>
      <c r="CY393" s="368"/>
      <c r="CZ393" s="368"/>
      <c r="DA393" s="368"/>
      <c r="DB393" s="368"/>
      <c r="DC393" s="368"/>
      <c r="DD393" s="368"/>
      <c r="DE393" s="368"/>
      <c r="DF393" s="368"/>
      <c r="DG393" s="375"/>
      <c r="DH393" s="371" t="s">
        <v>176</v>
      </c>
      <c r="DI393" s="373"/>
      <c r="DJ393" s="373"/>
      <c r="DK393" s="374">
        <f t="shared" si="201"/>
        <v>0</v>
      </c>
      <c r="DL393" s="373"/>
      <c r="DM393" s="373"/>
      <c r="DN393" s="374">
        <f t="shared" si="182"/>
        <v>0</v>
      </c>
      <c r="DO393" s="368"/>
      <c r="DP393" s="371" t="str">
        <f t="shared" si="192"/>
        <v/>
      </c>
      <c r="DQ393" s="374">
        <f t="shared" si="193"/>
        <v>0</v>
      </c>
      <c r="DR393" s="374">
        <f t="shared" si="183"/>
        <v>0</v>
      </c>
      <c r="DS393" s="374">
        <f t="shared" si="184"/>
        <v>0</v>
      </c>
      <c r="DT393" s="374">
        <f t="shared" si="194"/>
        <v>0</v>
      </c>
      <c r="DU393" s="374">
        <f t="shared" si="195"/>
        <v>0</v>
      </c>
      <c r="DV393" s="374">
        <f>Deduct_dependent * COUNTIFS(Part_8!$A:$A, $EV393)</f>
        <v>0</v>
      </c>
      <c r="DW393" s="374">
        <f t="shared" si="185"/>
        <v>0</v>
      </c>
      <c r="DX393" s="374">
        <f t="shared" si="186"/>
        <v>0</v>
      </c>
      <c r="DY393" s="374">
        <f t="shared" si="187"/>
        <v>0</v>
      </c>
      <c r="DZ393" s="374">
        <f t="shared" si="188"/>
        <v>0</v>
      </c>
      <c r="EA393" s="373"/>
      <c r="EB393" s="373"/>
      <c r="EC393" s="373"/>
      <c r="ED393" s="374" t="str">
        <f t="shared" si="196"/>
        <v/>
      </c>
      <c r="EE393" s="374"/>
      <c r="EF393" s="374" t="str">
        <f>IF(AND($AN393 = "", $AO393 = "", $AP393 = "", $AQ393 = "", $AR393 = "", $AS393 = "", $AT393 = "", $AU393 = "", $AV393 = "", $AW393 = "", $AX393 = "", $AY393 = "", $AZ393 = "", $BA393 = "", $BB393 = "",
$BD393= "", $BE393 = "", $BF393 = "", $BG393 = "", $BH393 = "", $BI393 = "", $BJ393 = "", $BK393 = "", $BL393 = "", $BM393 = "", $BN393 = "", $BO393 = "", $BP393 = "", $BQ393 = "", $BR393 = ""), "",
IF($DZ393 &lt;= Claim_for_Reimbursement_CAT!$F$24, Claim_for_Reimbursement_CAT!$H$24,
IF(AND($DZ393 &gt;= Claim_for_Reimbursement_CAT!$D$25, $DZ393 &lt;= Claim_for_Reimbursement_CAT!$F$25), Claim_for_Reimbursement_CAT!$H$25,
IF(AND($DZ393 &gt;= Claim_for_Reimbursement_CAT!$D$26, $DZ393 &lt;= Claim_for_Reimbursement_CAT!$F$26), Claim_for_Reimbursement_CAT!$H$26,
IF(AND($DZ393 &gt;= Claim_for_Reimbursement_CAT!$D$27, $DZ393 &lt;= Claim_for_Reimbursement_CAT!$F$27), Claim_for_Reimbursement_CAT!$H$27,
IF(AND($DZ393 &gt;= Claim_for_Reimbursement_CAT!$D$28, $DZ393 &lt;= Claim_for_Reimbursement_CAT!$F$28), Claim_for_Reimbursement_CAT!$H$28,
IF(AND($DZ393 &gt;= Claim_for_Reimbursement_CAT!$D$29, $DZ393 &lt;= Claim_for_Reimbursement_CAT!$F$29), Claim_for_Reimbursement_CAT!$H$29,
IF(AND($DZ393 &gt;= Claim_for_Reimbursement_CAT!$D$30, $DZ393 &lt;= Claim_for_Reimbursement_CAT!$F$30), Claim_for_Reimbursement_CAT!$H$30,
IF(AND($DZ393 &gt;= Claim_for_Reimbursement_CAT!$D$31, $DZ393 &lt;= Claim_for_Reimbursement_CAT!$F$31), Claim_for_Reimbursement_CAT!$H$31,
IF(AND($DZ393 &gt;= Claim_for_Reimbursement_CAT!$D$32, $DZ393 &lt;= Claim_for_Reimbursement_CAT!$F$32), Claim_for_Reimbursement_CAT!$H$32,
IF(AND($DZ393 &gt;= Claim_for_Reimbursement_CAT!$D$33, $DZ393 &lt;= Claim_for_Reimbursement_CAT!$F$33), Claim_for_Reimbursement_CAT!$H$33,
IF(AND($DZ393 &gt;= Claim_for_Reimbursement_CAT!$D$34, $DZ393 &lt;= Claim_for_Reimbursement_CAT!$F$34), Claim_for_Reimbursement_CAT!$H$34, Claim_for_Reimbursement_CAT!$H$35))))))))))))</f>
        <v/>
      </c>
      <c r="EG393" s="373"/>
      <c r="EH393" s="373"/>
      <c r="EI393" s="373"/>
      <c r="EJ393" s="373"/>
      <c r="EK393" s="373"/>
      <c r="EL393" s="368"/>
      <c r="EM393" s="373"/>
      <c r="EN393" s="373"/>
      <c r="ES393" s="376" t="str">
        <f t="shared" si="189"/>
        <v/>
      </c>
      <c r="ET393" s="377" t="str">
        <f t="shared" si="197"/>
        <v xml:space="preserve">    </v>
      </c>
      <c r="EU393" s="377" t="str">
        <f t="shared" si="198"/>
        <v/>
      </c>
      <c r="EV393" s="377" t="str">
        <f t="shared" si="199"/>
        <v xml:space="preserve">388   </v>
      </c>
      <c r="EW393" s="378" t="str">
        <f>IF($H393 = "", "",
IF(OR($H393 = Lists_and_controls!$AO$9, $H393 = Lists_and_controls!$AO$11, $H393 = Lists_and_controls!$AO$14, $H393 = Lists_and_controls!$AO$16), MAX(Day_30),
IF(OR($H393 = Lists_and_controls!$AO$6, $H393 = Lists_and_controls!$AO$8, $H393 = Lists_and_controls!$AO$10, $H393 = Lists_and_controls!$AO$12, $H393 = Lists_and_controls!$AO$13, $H393 = Lists_and_controls!$AO$15, $H393 = Lists_and_controls!$AO$17), MAX(Day_31),
IF($H393 = Lists_and_controls!$AO$7, IF(INDEX(Leap_Year_YN, MATCH($G393, Year_2, 0)) = 1, MAX(Day_Feb_LY), MAX(Day_Feb) )))))</f>
        <v/>
      </c>
      <c r="EX393" s="377" t="str">
        <f t="shared" si="200"/>
        <v xml:space="preserve">  </v>
      </c>
      <c r="EY393" s="378"/>
    </row>
    <row r="394" spans="1:155" s="321" customFormat="1" ht="14" hidden="1" x14ac:dyDescent="0.3">
      <c r="A394" s="367">
        <v>389</v>
      </c>
      <c r="B394" s="368"/>
      <c r="C394" s="368"/>
      <c r="D394" s="368"/>
      <c r="E394" s="368"/>
      <c r="F394" s="368"/>
      <c r="G394" s="368"/>
      <c r="H394" s="368"/>
      <c r="I394" s="368"/>
      <c r="J394" s="369" t="str">
        <f t="shared" si="177"/>
        <v/>
      </c>
      <c r="K394" s="370" t="str">
        <f t="shared" si="178"/>
        <v/>
      </c>
      <c r="L394" s="368"/>
      <c r="M394" s="368"/>
      <c r="N394" s="368"/>
      <c r="O394" s="368"/>
      <c r="P394" s="368"/>
      <c r="Q394" s="368"/>
      <c r="R394" s="368"/>
      <c r="S394" s="371" t="str">
        <f t="shared" si="190"/>
        <v/>
      </c>
      <c r="T394" s="368"/>
      <c r="U394" s="368"/>
      <c r="V394" s="372"/>
      <c r="W394" s="372"/>
      <c r="X394" s="368"/>
      <c r="Y394" s="372"/>
      <c r="Z394" s="368"/>
      <c r="AA394" s="368"/>
      <c r="AB394" s="368"/>
      <c r="AC394" s="368"/>
      <c r="AD394" s="368"/>
      <c r="AE394" s="368"/>
      <c r="AF394" s="368"/>
      <c r="AG394" s="368"/>
      <c r="AH394" s="368"/>
      <c r="AI394" s="368"/>
      <c r="AJ394" s="368"/>
      <c r="AK394" s="373"/>
      <c r="AL394" s="368"/>
      <c r="AM394" s="373"/>
      <c r="AN394" s="373"/>
      <c r="AO394" s="373"/>
      <c r="AP394" s="373"/>
      <c r="AQ394" s="373"/>
      <c r="AR394" s="373"/>
      <c r="AS394" s="373"/>
      <c r="AT394" s="373"/>
      <c r="AU394" s="373"/>
      <c r="AV394" s="373"/>
      <c r="AW394" s="373"/>
      <c r="AX394" s="373"/>
      <c r="AY394" s="373"/>
      <c r="AZ394" s="373"/>
      <c r="BA394" s="373"/>
      <c r="BB394" s="373"/>
      <c r="BC394" s="374">
        <f t="shared" si="191"/>
        <v>0</v>
      </c>
      <c r="BD394" s="373"/>
      <c r="BE394" s="373"/>
      <c r="BF394" s="373"/>
      <c r="BG394" s="373"/>
      <c r="BH394" s="373"/>
      <c r="BI394" s="373"/>
      <c r="BJ394" s="373"/>
      <c r="BK394" s="373"/>
      <c r="BL394" s="373"/>
      <c r="BM394" s="373"/>
      <c r="BN394" s="373"/>
      <c r="BO394" s="373"/>
      <c r="BP394" s="373"/>
      <c r="BQ394" s="373"/>
      <c r="BR394" s="373"/>
      <c r="BS394" s="374">
        <f t="shared" si="179"/>
        <v>0</v>
      </c>
      <c r="BT394" s="374">
        <f t="shared" si="175"/>
        <v>0</v>
      </c>
      <c r="BU394" s="374">
        <f t="shared" si="175"/>
        <v>0</v>
      </c>
      <c r="BV394" s="374">
        <f t="shared" si="175"/>
        <v>0</v>
      </c>
      <c r="BW394" s="374">
        <f t="shared" si="175"/>
        <v>0</v>
      </c>
      <c r="BX394" s="374">
        <f t="shared" si="175"/>
        <v>0</v>
      </c>
      <c r="BY394" s="374">
        <f t="shared" si="175"/>
        <v>0</v>
      </c>
      <c r="BZ394" s="374">
        <f t="shared" si="174"/>
        <v>0</v>
      </c>
      <c r="CA394" s="374">
        <f t="shared" si="174"/>
        <v>0</v>
      </c>
      <c r="CB394" s="374">
        <f t="shared" si="174"/>
        <v>0</v>
      </c>
      <c r="CC394" s="374">
        <f t="shared" si="174"/>
        <v>0</v>
      </c>
      <c r="CD394" s="374">
        <f t="shared" si="174"/>
        <v>0</v>
      </c>
      <c r="CE394" s="374">
        <f t="shared" si="174"/>
        <v>0</v>
      </c>
      <c r="CF394" s="374">
        <f t="shared" si="174"/>
        <v>0</v>
      </c>
      <c r="CG394" s="374">
        <f t="shared" si="176"/>
        <v>0</v>
      </c>
      <c r="CH394" s="374">
        <f t="shared" si="176"/>
        <v>0</v>
      </c>
      <c r="CI394" s="374">
        <f t="shared" si="176"/>
        <v>0</v>
      </c>
      <c r="CJ394" s="368"/>
      <c r="CK394" s="368"/>
      <c r="CL394" s="373"/>
      <c r="CM394" s="375"/>
      <c r="CN394" s="371" t="s">
        <v>176</v>
      </c>
      <c r="CO394" s="373"/>
      <c r="CP394" s="373"/>
      <c r="CQ394" s="374">
        <f t="shared" si="180"/>
        <v>0</v>
      </c>
      <c r="CR394" s="373"/>
      <c r="CS394" s="373"/>
      <c r="CT394" s="374">
        <f t="shared" si="181"/>
        <v>0</v>
      </c>
      <c r="CU394" s="375"/>
      <c r="CV394" s="368"/>
      <c r="CW394" s="368"/>
      <c r="CX394" s="368"/>
      <c r="CY394" s="368"/>
      <c r="CZ394" s="368"/>
      <c r="DA394" s="368"/>
      <c r="DB394" s="368"/>
      <c r="DC394" s="368"/>
      <c r="DD394" s="368"/>
      <c r="DE394" s="368"/>
      <c r="DF394" s="368"/>
      <c r="DG394" s="375"/>
      <c r="DH394" s="371" t="s">
        <v>176</v>
      </c>
      <c r="DI394" s="373"/>
      <c r="DJ394" s="373"/>
      <c r="DK394" s="374">
        <f t="shared" si="201"/>
        <v>0</v>
      </c>
      <c r="DL394" s="373"/>
      <c r="DM394" s="373"/>
      <c r="DN394" s="374">
        <f t="shared" si="182"/>
        <v>0</v>
      </c>
      <c r="DO394" s="368"/>
      <c r="DP394" s="371" t="str">
        <f t="shared" si="192"/>
        <v/>
      </c>
      <c r="DQ394" s="374">
        <f t="shared" si="193"/>
        <v>0</v>
      </c>
      <c r="DR394" s="374">
        <f t="shared" si="183"/>
        <v>0</v>
      </c>
      <c r="DS394" s="374">
        <f t="shared" si="184"/>
        <v>0</v>
      </c>
      <c r="DT394" s="374">
        <f t="shared" si="194"/>
        <v>0</v>
      </c>
      <c r="DU394" s="374">
        <f t="shared" si="195"/>
        <v>0</v>
      </c>
      <c r="DV394" s="374">
        <f>Deduct_dependent * COUNTIFS(Part_8!$A:$A, $EV394)</f>
        <v>0</v>
      </c>
      <c r="DW394" s="374">
        <f t="shared" si="185"/>
        <v>0</v>
      </c>
      <c r="DX394" s="374">
        <f t="shared" si="186"/>
        <v>0</v>
      </c>
      <c r="DY394" s="374">
        <f t="shared" si="187"/>
        <v>0</v>
      </c>
      <c r="DZ394" s="374">
        <f t="shared" si="188"/>
        <v>0</v>
      </c>
      <c r="EA394" s="373"/>
      <c r="EB394" s="373"/>
      <c r="EC394" s="373"/>
      <c r="ED394" s="374" t="str">
        <f t="shared" si="196"/>
        <v/>
      </c>
      <c r="EE394" s="374"/>
      <c r="EF394" s="374" t="str">
        <f>IF(AND($AN394 = "", $AO394 = "", $AP394 = "", $AQ394 = "", $AR394 = "", $AS394 = "", $AT394 = "", $AU394 = "", $AV394 = "", $AW394 = "", $AX394 = "", $AY394 = "", $AZ394 = "", $BA394 = "", $BB394 = "",
$BD394= "", $BE394 = "", $BF394 = "", $BG394 = "", $BH394 = "", $BI394 = "", $BJ394 = "", $BK394 = "", $BL394 = "", $BM394 = "", $BN394 = "", $BO394 = "", $BP394 = "", $BQ394 = "", $BR394 = ""), "",
IF($DZ394 &lt;= Claim_for_Reimbursement_CAT!$F$24, Claim_for_Reimbursement_CAT!$H$24,
IF(AND($DZ394 &gt;= Claim_for_Reimbursement_CAT!$D$25, $DZ394 &lt;= Claim_for_Reimbursement_CAT!$F$25), Claim_for_Reimbursement_CAT!$H$25,
IF(AND($DZ394 &gt;= Claim_for_Reimbursement_CAT!$D$26, $DZ394 &lt;= Claim_for_Reimbursement_CAT!$F$26), Claim_for_Reimbursement_CAT!$H$26,
IF(AND($DZ394 &gt;= Claim_for_Reimbursement_CAT!$D$27, $DZ394 &lt;= Claim_for_Reimbursement_CAT!$F$27), Claim_for_Reimbursement_CAT!$H$27,
IF(AND($DZ394 &gt;= Claim_for_Reimbursement_CAT!$D$28, $DZ394 &lt;= Claim_for_Reimbursement_CAT!$F$28), Claim_for_Reimbursement_CAT!$H$28,
IF(AND($DZ394 &gt;= Claim_for_Reimbursement_CAT!$D$29, $DZ394 &lt;= Claim_for_Reimbursement_CAT!$F$29), Claim_for_Reimbursement_CAT!$H$29,
IF(AND($DZ394 &gt;= Claim_for_Reimbursement_CAT!$D$30, $DZ394 &lt;= Claim_for_Reimbursement_CAT!$F$30), Claim_for_Reimbursement_CAT!$H$30,
IF(AND($DZ394 &gt;= Claim_for_Reimbursement_CAT!$D$31, $DZ394 &lt;= Claim_for_Reimbursement_CAT!$F$31), Claim_for_Reimbursement_CAT!$H$31,
IF(AND($DZ394 &gt;= Claim_for_Reimbursement_CAT!$D$32, $DZ394 &lt;= Claim_for_Reimbursement_CAT!$F$32), Claim_for_Reimbursement_CAT!$H$32,
IF(AND($DZ394 &gt;= Claim_for_Reimbursement_CAT!$D$33, $DZ394 &lt;= Claim_for_Reimbursement_CAT!$F$33), Claim_for_Reimbursement_CAT!$H$33,
IF(AND($DZ394 &gt;= Claim_for_Reimbursement_CAT!$D$34, $DZ394 &lt;= Claim_for_Reimbursement_CAT!$F$34), Claim_for_Reimbursement_CAT!$H$34, Claim_for_Reimbursement_CAT!$H$35))))))))))))</f>
        <v/>
      </c>
      <c r="EG394" s="373"/>
      <c r="EH394" s="373"/>
      <c r="EI394" s="373"/>
      <c r="EJ394" s="373"/>
      <c r="EK394" s="373"/>
      <c r="EL394" s="368"/>
      <c r="EM394" s="373"/>
      <c r="EN394" s="373"/>
      <c r="ES394" s="376" t="str">
        <f t="shared" si="189"/>
        <v/>
      </c>
      <c r="ET394" s="377" t="str">
        <f t="shared" si="197"/>
        <v xml:space="preserve">    </v>
      </c>
      <c r="EU394" s="377" t="str">
        <f t="shared" si="198"/>
        <v/>
      </c>
      <c r="EV394" s="377" t="str">
        <f t="shared" si="199"/>
        <v xml:space="preserve">389   </v>
      </c>
      <c r="EW394" s="378" t="str">
        <f>IF($H394 = "", "",
IF(OR($H394 = Lists_and_controls!$AO$9, $H394 = Lists_and_controls!$AO$11, $H394 = Lists_and_controls!$AO$14, $H394 = Lists_and_controls!$AO$16), MAX(Day_30),
IF(OR($H394 = Lists_and_controls!$AO$6, $H394 = Lists_and_controls!$AO$8, $H394 = Lists_and_controls!$AO$10, $H394 = Lists_and_controls!$AO$12, $H394 = Lists_and_controls!$AO$13, $H394 = Lists_and_controls!$AO$15, $H394 = Lists_and_controls!$AO$17), MAX(Day_31),
IF($H394 = Lists_and_controls!$AO$7, IF(INDEX(Leap_Year_YN, MATCH($G394, Year_2, 0)) = 1, MAX(Day_Feb_LY), MAX(Day_Feb) )))))</f>
        <v/>
      </c>
      <c r="EX394" s="377" t="str">
        <f t="shared" si="200"/>
        <v xml:space="preserve">  </v>
      </c>
      <c r="EY394" s="378"/>
    </row>
    <row r="395" spans="1:155" s="321" customFormat="1" ht="14" hidden="1" x14ac:dyDescent="0.3">
      <c r="A395" s="367">
        <v>390</v>
      </c>
      <c r="B395" s="368"/>
      <c r="C395" s="368"/>
      <c r="D395" s="368"/>
      <c r="E395" s="368"/>
      <c r="F395" s="368"/>
      <c r="G395" s="368"/>
      <c r="H395" s="368"/>
      <c r="I395" s="368"/>
      <c r="J395" s="369" t="str">
        <f t="shared" si="177"/>
        <v/>
      </c>
      <c r="K395" s="370" t="str">
        <f t="shared" si="178"/>
        <v/>
      </c>
      <c r="L395" s="368"/>
      <c r="M395" s="368"/>
      <c r="N395" s="368"/>
      <c r="O395" s="368"/>
      <c r="P395" s="368"/>
      <c r="Q395" s="368"/>
      <c r="R395" s="368"/>
      <c r="S395" s="371" t="str">
        <f t="shared" si="190"/>
        <v/>
      </c>
      <c r="T395" s="368"/>
      <c r="U395" s="368"/>
      <c r="V395" s="372"/>
      <c r="W395" s="372"/>
      <c r="X395" s="368"/>
      <c r="Y395" s="372"/>
      <c r="Z395" s="368"/>
      <c r="AA395" s="368"/>
      <c r="AB395" s="368"/>
      <c r="AC395" s="368"/>
      <c r="AD395" s="368"/>
      <c r="AE395" s="368"/>
      <c r="AF395" s="368"/>
      <c r="AG395" s="368"/>
      <c r="AH395" s="368"/>
      <c r="AI395" s="368"/>
      <c r="AJ395" s="368"/>
      <c r="AK395" s="373"/>
      <c r="AL395" s="368"/>
      <c r="AM395" s="373"/>
      <c r="AN395" s="373"/>
      <c r="AO395" s="373"/>
      <c r="AP395" s="373"/>
      <c r="AQ395" s="373"/>
      <c r="AR395" s="373"/>
      <c r="AS395" s="373"/>
      <c r="AT395" s="373"/>
      <c r="AU395" s="373"/>
      <c r="AV395" s="373"/>
      <c r="AW395" s="373"/>
      <c r="AX395" s="373"/>
      <c r="AY395" s="373"/>
      <c r="AZ395" s="373"/>
      <c r="BA395" s="373"/>
      <c r="BB395" s="373"/>
      <c r="BC395" s="374">
        <f t="shared" si="191"/>
        <v>0</v>
      </c>
      <c r="BD395" s="373"/>
      <c r="BE395" s="373"/>
      <c r="BF395" s="373"/>
      <c r="BG395" s="373"/>
      <c r="BH395" s="373"/>
      <c r="BI395" s="373"/>
      <c r="BJ395" s="373"/>
      <c r="BK395" s="373"/>
      <c r="BL395" s="373"/>
      <c r="BM395" s="373"/>
      <c r="BN395" s="373"/>
      <c r="BO395" s="373"/>
      <c r="BP395" s="373"/>
      <c r="BQ395" s="373"/>
      <c r="BR395" s="373"/>
      <c r="BS395" s="374">
        <f t="shared" si="179"/>
        <v>0</v>
      </c>
      <c r="BT395" s="374">
        <f t="shared" si="175"/>
        <v>0</v>
      </c>
      <c r="BU395" s="374">
        <f t="shared" si="175"/>
        <v>0</v>
      </c>
      <c r="BV395" s="374">
        <f t="shared" si="175"/>
        <v>0</v>
      </c>
      <c r="BW395" s="374">
        <f t="shared" si="175"/>
        <v>0</v>
      </c>
      <c r="BX395" s="374">
        <f t="shared" si="175"/>
        <v>0</v>
      </c>
      <c r="BY395" s="374">
        <f t="shared" si="175"/>
        <v>0</v>
      </c>
      <c r="BZ395" s="374">
        <f t="shared" si="174"/>
        <v>0</v>
      </c>
      <c r="CA395" s="374">
        <f t="shared" si="174"/>
        <v>0</v>
      </c>
      <c r="CB395" s="374">
        <f t="shared" si="174"/>
        <v>0</v>
      </c>
      <c r="CC395" s="374">
        <f t="shared" si="174"/>
        <v>0</v>
      </c>
      <c r="CD395" s="374">
        <f t="shared" si="174"/>
        <v>0</v>
      </c>
      <c r="CE395" s="374">
        <f t="shared" si="174"/>
        <v>0</v>
      </c>
      <c r="CF395" s="374">
        <f t="shared" si="174"/>
        <v>0</v>
      </c>
      <c r="CG395" s="374">
        <f t="shared" si="176"/>
        <v>0</v>
      </c>
      <c r="CH395" s="374">
        <f t="shared" si="176"/>
        <v>0</v>
      </c>
      <c r="CI395" s="374">
        <f t="shared" si="176"/>
        <v>0</v>
      </c>
      <c r="CJ395" s="368"/>
      <c r="CK395" s="368"/>
      <c r="CL395" s="373"/>
      <c r="CM395" s="375"/>
      <c r="CN395" s="371" t="s">
        <v>176</v>
      </c>
      <c r="CO395" s="373"/>
      <c r="CP395" s="373"/>
      <c r="CQ395" s="374">
        <f t="shared" si="180"/>
        <v>0</v>
      </c>
      <c r="CR395" s="373"/>
      <c r="CS395" s="373"/>
      <c r="CT395" s="374">
        <f t="shared" si="181"/>
        <v>0</v>
      </c>
      <c r="CU395" s="375"/>
      <c r="CV395" s="368"/>
      <c r="CW395" s="368"/>
      <c r="CX395" s="368"/>
      <c r="CY395" s="368"/>
      <c r="CZ395" s="368"/>
      <c r="DA395" s="368"/>
      <c r="DB395" s="368"/>
      <c r="DC395" s="368"/>
      <c r="DD395" s="368"/>
      <c r="DE395" s="368"/>
      <c r="DF395" s="368"/>
      <c r="DG395" s="375"/>
      <c r="DH395" s="371" t="s">
        <v>176</v>
      </c>
      <c r="DI395" s="373"/>
      <c r="DJ395" s="373"/>
      <c r="DK395" s="374">
        <f t="shared" si="201"/>
        <v>0</v>
      </c>
      <c r="DL395" s="373"/>
      <c r="DM395" s="373"/>
      <c r="DN395" s="374">
        <f t="shared" si="182"/>
        <v>0</v>
      </c>
      <c r="DO395" s="368"/>
      <c r="DP395" s="371" t="str">
        <f t="shared" si="192"/>
        <v/>
      </c>
      <c r="DQ395" s="374">
        <f t="shared" si="193"/>
        <v>0</v>
      </c>
      <c r="DR395" s="374">
        <f t="shared" si="183"/>
        <v>0</v>
      </c>
      <c r="DS395" s="374">
        <f t="shared" si="184"/>
        <v>0</v>
      </c>
      <c r="DT395" s="374">
        <f t="shared" si="194"/>
        <v>0</v>
      </c>
      <c r="DU395" s="374">
        <f t="shared" si="195"/>
        <v>0</v>
      </c>
      <c r="DV395" s="374">
        <f>Deduct_dependent * COUNTIFS(Part_8!$A:$A, $EV395)</f>
        <v>0</v>
      </c>
      <c r="DW395" s="374">
        <f t="shared" si="185"/>
        <v>0</v>
      </c>
      <c r="DX395" s="374">
        <f t="shared" si="186"/>
        <v>0</v>
      </c>
      <c r="DY395" s="374">
        <f t="shared" si="187"/>
        <v>0</v>
      </c>
      <c r="DZ395" s="374">
        <f t="shared" si="188"/>
        <v>0</v>
      </c>
      <c r="EA395" s="373"/>
      <c r="EB395" s="373"/>
      <c r="EC395" s="373"/>
      <c r="ED395" s="374" t="str">
        <f t="shared" si="196"/>
        <v/>
      </c>
      <c r="EE395" s="374"/>
      <c r="EF395" s="374" t="str">
        <f>IF(AND($AN395 = "", $AO395 = "", $AP395 = "", $AQ395 = "", $AR395 = "", $AS395 = "", $AT395 = "", $AU395 = "", $AV395 = "", $AW395 = "", $AX395 = "", $AY395 = "", $AZ395 = "", $BA395 = "", $BB395 = "",
$BD395= "", $BE395 = "", $BF395 = "", $BG395 = "", $BH395 = "", $BI395 = "", $BJ395 = "", $BK395 = "", $BL395 = "", $BM395 = "", $BN395 = "", $BO395 = "", $BP395 = "", $BQ395 = "", $BR395 = ""), "",
IF($DZ395 &lt;= Claim_for_Reimbursement_CAT!$F$24, Claim_for_Reimbursement_CAT!$H$24,
IF(AND($DZ395 &gt;= Claim_for_Reimbursement_CAT!$D$25, $DZ395 &lt;= Claim_for_Reimbursement_CAT!$F$25), Claim_for_Reimbursement_CAT!$H$25,
IF(AND($DZ395 &gt;= Claim_for_Reimbursement_CAT!$D$26, $DZ395 &lt;= Claim_for_Reimbursement_CAT!$F$26), Claim_for_Reimbursement_CAT!$H$26,
IF(AND($DZ395 &gt;= Claim_for_Reimbursement_CAT!$D$27, $DZ395 &lt;= Claim_for_Reimbursement_CAT!$F$27), Claim_for_Reimbursement_CAT!$H$27,
IF(AND($DZ395 &gt;= Claim_for_Reimbursement_CAT!$D$28, $DZ395 &lt;= Claim_for_Reimbursement_CAT!$F$28), Claim_for_Reimbursement_CAT!$H$28,
IF(AND($DZ395 &gt;= Claim_for_Reimbursement_CAT!$D$29, $DZ395 &lt;= Claim_for_Reimbursement_CAT!$F$29), Claim_for_Reimbursement_CAT!$H$29,
IF(AND($DZ395 &gt;= Claim_for_Reimbursement_CAT!$D$30, $DZ395 &lt;= Claim_for_Reimbursement_CAT!$F$30), Claim_for_Reimbursement_CAT!$H$30,
IF(AND($DZ395 &gt;= Claim_for_Reimbursement_CAT!$D$31, $DZ395 &lt;= Claim_for_Reimbursement_CAT!$F$31), Claim_for_Reimbursement_CAT!$H$31,
IF(AND($DZ395 &gt;= Claim_for_Reimbursement_CAT!$D$32, $DZ395 &lt;= Claim_for_Reimbursement_CAT!$F$32), Claim_for_Reimbursement_CAT!$H$32,
IF(AND($DZ395 &gt;= Claim_for_Reimbursement_CAT!$D$33, $DZ395 &lt;= Claim_for_Reimbursement_CAT!$F$33), Claim_for_Reimbursement_CAT!$H$33,
IF(AND($DZ395 &gt;= Claim_for_Reimbursement_CAT!$D$34, $DZ395 &lt;= Claim_for_Reimbursement_CAT!$F$34), Claim_for_Reimbursement_CAT!$H$34, Claim_for_Reimbursement_CAT!$H$35))))))))))))</f>
        <v/>
      </c>
      <c r="EG395" s="373"/>
      <c r="EH395" s="373"/>
      <c r="EI395" s="373"/>
      <c r="EJ395" s="373"/>
      <c r="EK395" s="373"/>
      <c r="EL395" s="368"/>
      <c r="EM395" s="373"/>
      <c r="EN395" s="373"/>
      <c r="ES395" s="376" t="str">
        <f t="shared" si="189"/>
        <v/>
      </c>
      <c r="ET395" s="377" t="str">
        <f t="shared" si="197"/>
        <v xml:space="preserve">    </v>
      </c>
      <c r="EU395" s="377" t="str">
        <f t="shared" si="198"/>
        <v/>
      </c>
      <c r="EV395" s="377" t="str">
        <f t="shared" si="199"/>
        <v xml:space="preserve">390   </v>
      </c>
      <c r="EW395" s="378" t="str">
        <f>IF($H395 = "", "",
IF(OR($H395 = Lists_and_controls!$AO$9, $H395 = Lists_and_controls!$AO$11, $H395 = Lists_and_controls!$AO$14, $H395 = Lists_and_controls!$AO$16), MAX(Day_30),
IF(OR($H395 = Lists_and_controls!$AO$6, $H395 = Lists_and_controls!$AO$8, $H395 = Lists_and_controls!$AO$10, $H395 = Lists_and_controls!$AO$12, $H395 = Lists_and_controls!$AO$13, $H395 = Lists_and_controls!$AO$15, $H395 = Lists_and_controls!$AO$17), MAX(Day_31),
IF($H395 = Lists_and_controls!$AO$7, IF(INDEX(Leap_Year_YN, MATCH($G395, Year_2, 0)) = 1, MAX(Day_Feb_LY), MAX(Day_Feb) )))))</f>
        <v/>
      </c>
      <c r="EX395" s="377" t="str">
        <f t="shared" si="200"/>
        <v xml:space="preserve">  </v>
      </c>
      <c r="EY395" s="378"/>
    </row>
    <row r="396" spans="1:155" s="321" customFormat="1" ht="14" hidden="1" x14ac:dyDescent="0.3">
      <c r="A396" s="367">
        <v>391</v>
      </c>
      <c r="B396" s="368"/>
      <c r="C396" s="368"/>
      <c r="D396" s="368"/>
      <c r="E396" s="368"/>
      <c r="F396" s="368"/>
      <c r="G396" s="368"/>
      <c r="H396" s="368"/>
      <c r="I396" s="368"/>
      <c r="J396" s="369" t="str">
        <f t="shared" si="177"/>
        <v/>
      </c>
      <c r="K396" s="370" t="str">
        <f t="shared" si="178"/>
        <v/>
      </c>
      <c r="L396" s="368"/>
      <c r="M396" s="368"/>
      <c r="N396" s="368"/>
      <c r="O396" s="368"/>
      <c r="P396" s="368"/>
      <c r="Q396" s="368"/>
      <c r="R396" s="368"/>
      <c r="S396" s="371" t="str">
        <f t="shared" si="190"/>
        <v/>
      </c>
      <c r="T396" s="368"/>
      <c r="U396" s="368"/>
      <c r="V396" s="372"/>
      <c r="W396" s="372"/>
      <c r="X396" s="368"/>
      <c r="Y396" s="372"/>
      <c r="Z396" s="368"/>
      <c r="AA396" s="368"/>
      <c r="AB396" s="368"/>
      <c r="AC396" s="368"/>
      <c r="AD396" s="368"/>
      <c r="AE396" s="368"/>
      <c r="AF396" s="368"/>
      <c r="AG396" s="368"/>
      <c r="AH396" s="368"/>
      <c r="AI396" s="368"/>
      <c r="AJ396" s="368"/>
      <c r="AK396" s="373"/>
      <c r="AL396" s="368"/>
      <c r="AM396" s="373"/>
      <c r="AN396" s="373"/>
      <c r="AO396" s="373"/>
      <c r="AP396" s="373"/>
      <c r="AQ396" s="373"/>
      <c r="AR396" s="373"/>
      <c r="AS396" s="373"/>
      <c r="AT396" s="373"/>
      <c r="AU396" s="373"/>
      <c r="AV396" s="373"/>
      <c r="AW396" s="373"/>
      <c r="AX396" s="373"/>
      <c r="AY396" s="373"/>
      <c r="AZ396" s="373"/>
      <c r="BA396" s="373"/>
      <c r="BB396" s="373"/>
      <c r="BC396" s="374">
        <f t="shared" si="191"/>
        <v>0</v>
      </c>
      <c r="BD396" s="373"/>
      <c r="BE396" s="373"/>
      <c r="BF396" s="373"/>
      <c r="BG396" s="373"/>
      <c r="BH396" s="373"/>
      <c r="BI396" s="373"/>
      <c r="BJ396" s="373"/>
      <c r="BK396" s="373"/>
      <c r="BL396" s="373"/>
      <c r="BM396" s="373"/>
      <c r="BN396" s="373"/>
      <c r="BO396" s="373"/>
      <c r="BP396" s="373"/>
      <c r="BQ396" s="373"/>
      <c r="BR396" s="373"/>
      <c r="BS396" s="374">
        <f t="shared" si="179"/>
        <v>0</v>
      </c>
      <c r="BT396" s="374">
        <f t="shared" si="175"/>
        <v>0</v>
      </c>
      <c r="BU396" s="374">
        <f t="shared" si="175"/>
        <v>0</v>
      </c>
      <c r="BV396" s="374">
        <f t="shared" si="175"/>
        <v>0</v>
      </c>
      <c r="BW396" s="374">
        <f t="shared" si="175"/>
        <v>0</v>
      </c>
      <c r="BX396" s="374">
        <f t="shared" si="175"/>
        <v>0</v>
      </c>
      <c r="BY396" s="374">
        <f t="shared" si="175"/>
        <v>0</v>
      </c>
      <c r="BZ396" s="374">
        <f t="shared" si="174"/>
        <v>0</v>
      </c>
      <c r="CA396" s="374">
        <f t="shared" si="174"/>
        <v>0</v>
      </c>
      <c r="CB396" s="374">
        <f t="shared" si="174"/>
        <v>0</v>
      </c>
      <c r="CC396" s="374">
        <f t="shared" si="174"/>
        <v>0</v>
      </c>
      <c r="CD396" s="374">
        <f t="shared" si="174"/>
        <v>0</v>
      </c>
      <c r="CE396" s="374">
        <f t="shared" si="174"/>
        <v>0</v>
      </c>
      <c r="CF396" s="374">
        <f t="shared" si="174"/>
        <v>0</v>
      </c>
      <c r="CG396" s="374">
        <f t="shared" si="176"/>
        <v>0</v>
      </c>
      <c r="CH396" s="374">
        <f t="shared" si="176"/>
        <v>0</v>
      </c>
      <c r="CI396" s="374">
        <f t="shared" si="176"/>
        <v>0</v>
      </c>
      <c r="CJ396" s="368"/>
      <c r="CK396" s="368"/>
      <c r="CL396" s="373"/>
      <c r="CM396" s="375"/>
      <c r="CN396" s="371" t="s">
        <v>176</v>
      </c>
      <c r="CO396" s="373"/>
      <c r="CP396" s="373"/>
      <c r="CQ396" s="374">
        <f t="shared" si="180"/>
        <v>0</v>
      </c>
      <c r="CR396" s="373"/>
      <c r="CS396" s="373"/>
      <c r="CT396" s="374">
        <f t="shared" si="181"/>
        <v>0</v>
      </c>
      <c r="CU396" s="375"/>
      <c r="CV396" s="368"/>
      <c r="CW396" s="368"/>
      <c r="CX396" s="368"/>
      <c r="CY396" s="368"/>
      <c r="CZ396" s="368"/>
      <c r="DA396" s="368"/>
      <c r="DB396" s="368"/>
      <c r="DC396" s="368"/>
      <c r="DD396" s="368"/>
      <c r="DE396" s="368"/>
      <c r="DF396" s="368"/>
      <c r="DG396" s="375"/>
      <c r="DH396" s="371" t="s">
        <v>176</v>
      </c>
      <c r="DI396" s="373"/>
      <c r="DJ396" s="373"/>
      <c r="DK396" s="374">
        <f t="shared" si="201"/>
        <v>0</v>
      </c>
      <c r="DL396" s="373"/>
      <c r="DM396" s="373"/>
      <c r="DN396" s="374">
        <f t="shared" si="182"/>
        <v>0</v>
      </c>
      <c r="DO396" s="368"/>
      <c r="DP396" s="371" t="str">
        <f t="shared" si="192"/>
        <v/>
      </c>
      <c r="DQ396" s="374">
        <f t="shared" si="193"/>
        <v>0</v>
      </c>
      <c r="DR396" s="374">
        <f t="shared" si="183"/>
        <v>0</v>
      </c>
      <c r="DS396" s="374">
        <f t="shared" si="184"/>
        <v>0</v>
      </c>
      <c r="DT396" s="374">
        <f t="shared" si="194"/>
        <v>0</v>
      </c>
      <c r="DU396" s="374">
        <f t="shared" si="195"/>
        <v>0</v>
      </c>
      <c r="DV396" s="374">
        <f>Deduct_dependent * COUNTIFS(Part_8!$A:$A, $EV396)</f>
        <v>0</v>
      </c>
      <c r="DW396" s="374">
        <f t="shared" si="185"/>
        <v>0</v>
      </c>
      <c r="DX396" s="374">
        <f t="shared" si="186"/>
        <v>0</v>
      </c>
      <c r="DY396" s="374">
        <f t="shared" si="187"/>
        <v>0</v>
      </c>
      <c r="DZ396" s="374">
        <f t="shared" si="188"/>
        <v>0</v>
      </c>
      <c r="EA396" s="373"/>
      <c r="EB396" s="373"/>
      <c r="EC396" s="373"/>
      <c r="ED396" s="374" t="str">
        <f t="shared" si="196"/>
        <v/>
      </c>
      <c r="EE396" s="374"/>
      <c r="EF396" s="374" t="str">
        <f>IF(AND($AN396 = "", $AO396 = "", $AP396 = "", $AQ396 = "", $AR396 = "", $AS396 = "", $AT396 = "", $AU396 = "", $AV396 = "", $AW396 = "", $AX396 = "", $AY396 = "", $AZ396 = "", $BA396 = "", $BB396 = "",
$BD396= "", $BE396 = "", $BF396 = "", $BG396 = "", $BH396 = "", $BI396 = "", $BJ396 = "", $BK396 = "", $BL396 = "", $BM396 = "", $BN396 = "", $BO396 = "", $BP396 = "", $BQ396 = "", $BR396 = ""), "",
IF($DZ396 &lt;= Claim_for_Reimbursement_CAT!$F$24, Claim_for_Reimbursement_CAT!$H$24,
IF(AND($DZ396 &gt;= Claim_for_Reimbursement_CAT!$D$25, $DZ396 &lt;= Claim_for_Reimbursement_CAT!$F$25), Claim_for_Reimbursement_CAT!$H$25,
IF(AND($DZ396 &gt;= Claim_for_Reimbursement_CAT!$D$26, $DZ396 &lt;= Claim_for_Reimbursement_CAT!$F$26), Claim_for_Reimbursement_CAT!$H$26,
IF(AND($DZ396 &gt;= Claim_for_Reimbursement_CAT!$D$27, $DZ396 &lt;= Claim_for_Reimbursement_CAT!$F$27), Claim_for_Reimbursement_CAT!$H$27,
IF(AND($DZ396 &gt;= Claim_for_Reimbursement_CAT!$D$28, $DZ396 &lt;= Claim_for_Reimbursement_CAT!$F$28), Claim_for_Reimbursement_CAT!$H$28,
IF(AND($DZ396 &gt;= Claim_for_Reimbursement_CAT!$D$29, $DZ396 &lt;= Claim_for_Reimbursement_CAT!$F$29), Claim_for_Reimbursement_CAT!$H$29,
IF(AND($DZ396 &gt;= Claim_for_Reimbursement_CAT!$D$30, $DZ396 &lt;= Claim_for_Reimbursement_CAT!$F$30), Claim_for_Reimbursement_CAT!$H$30,
IF(AND($DZ396 &gt;= Claim_for_Reimbursement_CAT!$D$31, $DZ396 &lt;= Claim_for_Reimbursement_CAT!$F$31), Claim_for_Reimbursement_CAT!$H$31,
IF(AND($DZ396 &gt;= Claim_for_Reimbursement_CAT!$D$32, $DZ396 &lt;= Claim_for_Reimbursement_CAT!$F$32), Claim_for_Reimbursement_CAT!$H$32,
IF(AND($DZ396 &gt;= Claim_for_Reimbursement_CAT!$D$33, $DZ396 &lt;= Claim_for_Reimbursement_CAT!$F$33), Claim_for_Reimbursement_CAT!$H$33,
IF(AND($DZ396 &gt;= Claim_for_Reimbursement_CAT!$D$34, $DZ396 &lt;= Claim_for_Reimbursement_CAT!$F$34), Claim_for_Reimbursement_CAT!$H$34, Claim_for_Reimbursement_CAT!$H$35))))))))))))</f>
        <v/>
      </c>
      <c r="EG396" s="373"/>
      <c r="EH396" s="373"/>
      <c r="EI396" s="373"/>
      <c r="EJ396" s="373"/>
      <c r="EK396" s="373"/>
      <c r="EL396" s="368"/>
      <c r="EM396" s="373"/>
      <c r="EN396" s="373"/>
      <c r="ES396" s="376" t="str">
        <f t="shared" si="189"/>
        <v/>
      </c>
      <c r="ET396" s="377" t="str">
        <f t="shared" si="197"/>
        <v xml:space="preserve">    </v>
      </c>
      <c r="EU396" s="377" t="str">
        <f t="shared" si="198"/>
        <v/>
      </c>
      <c r="EV396" s="377" t="str">
        <f t="shared" si="199"/>
        <v xml:space="preserve">391   </v>
      </c>
      <c r="EW396" s="378" t="str">
        <f>IF($H396 = "", "",
IF(OR($H396 = Lists_and_controls!$AO$9, $H396 = Lists_and_controls!$AO$11, $H396 = Lists_and_controls!$AO$14, $H396 = Lists_and_controls!$AO$16), MAX(Day_30),
IF(OR($H396 = Lists_and_controls!$AO$6, $H396 = Lists_and_controls!$AO$8, $H396 = Lists_and_controls!$AO$10, $H396 = Lists_and_controls!$AO$12, $H396 = Lists_and_controls!$AO$13, $H396 = Lists_and_controls!$AO$15, $H396 = Lists_and_controls!$AO$17), MAX(Day_31),
IF($H396 = Lists_and_controls!$AO$7, IF(INDEX(Leap_Year_YN, MATCH($G396, Year_2, 0)) = 1, MAX(Day_Feb_LY), MAX(Day_Feb) )))))</f>
        <v/>
      </c>
      <c r="EX396" s="377" t="str">
        <f t="shared" si="200"/>
        <v xml:space="preserve">  </v>
      </c>
      <c r="EY396" s="378"/>
    </row>
    <row r="397" spans="1:155" s="321" customFormat="1" ht="14" hidden="1" x14ac:dyDescent="0.3">
      <c r="A397" s="367">
        <v>392</v>
      </c>
      <c r="B397" s="368"/>
      <c r="C397" s="368"/>
      <c r="D397" s="368"/>
      <c r="E397" s="368"/>
      <c r="F397" s="368"/>
      <c r="G397" s="368"/>
      <c r="H397" s="368"/>
      <c r="I397" s="368"/>
      <c r="J397" s="369" t="str">
        <f t="shared" si="177"/>
        <v/>
      </c>
      <c r="K397" s="370" t="str">
        <f t="shared" si="178"/>
        <v/>
      </c>
      <c r="L397" s="368"/>
      <c r="M397" s="368"/>
      <c r="N397" s="368"/>
      <c r="O397" s="368"/>
      <c r="P397" s="368"/>
      <c r="Q397" s="368"/>
      <c r="R397" s="368"/>
      <c r="S397" s="371" t="str">
        <f t="shared" si="190"/>
        <v/>
      </c>
      <c r="T397" s="368"/>
      <c r="U397" s="368"/>
      <c r="V397" s="372"/>
      <c r="W397" s="372"/>
      <c r="X397" s="368"/>
      <c r="Y397" s="372"/>
      <c r="Z397" s="368"/>
      <c r="AA397" s="368"/>
      <c r="AB397" s="368"/>
      <c r="AC397" s="368"/>
      <c r="AD397" s="368"/>
      <c r="AE397" s="368"/>
      <c r="AF397" s="368"/>
      <c r="AG397" s="368"/>
      <c r="AH397" s="368"/>
      <c r="AI397" s="368"/>
      <c r="AJ397" s="368"/>
      <c r="AK397" s="373"/>
      <c r="AL397" s="368"/>
      <c r="AM397" s="373"/>
      <c r="AN397" s="373"/>
      <c r="AO397" s="373"/>
      <c r="AP397" s="373"/>
      <c r="AQ397" s="373"/>
      <c r="AR397" s="373"/>
      <c r="AS397" s="373"/>
      <c r="AT397" s="373"/>
      <c r="AU397" s="373"/>
      <c r="AV397" s="373"/>
      <c r="AW397" s="373"/>
      <c r="AX397" s="373"/>
      <c r="AY397" s="373"/>
      <c r="AZ397" s="373"/>
      <c r="BA397" s="373"/>
      <c r="BB397" s="373"/>
      <c r="BC397" s="374">
        <f t="shared" si="191"/>
        <v>0</v>
      </c>
      <c r="BD397" s="373"/>
      <c r="BE397" s="373"/>
      <c r="BF397" s="373"/>
      <c r="BG397" s="373"/>
      <c r="BH397" s="373"/>
      <c r="BI397" s="373"/>
      <c r="BJ397" s="373"/>
      <c r="BK397" s="373"/>
      <c r="BL397" s="373"/>
      <c r="BM397" s="373"/>
      <c r="BN397" s="373"/>
      <c r="BO397" s="373"/>
      <c r="BP397" s="373"/>
      <c r="BQ397" s="373"/>
      <c r="BR397" s="373"/>
      <c r="BS397" s="374">
        <f t="shared" si="179"/>
        <v>0</v>
      </c>
      <c r="BT397" s="374">
        <f t="shared" si="175"/>
        <v>0</v>
      </c>
      <c r="BU397" s="374">
        <f t="shared" si="175"/>
        <v>0</v>
      </c>
      <c r="BV397" s="374">
        <f t="shared" si="175"/>
        <v>0</v>
      </c>
      <c r="BW397" s="374">
        <f t="shared" si="175"/>
        <v>0</v>
      </c>
      <c r="BX397" s="374">
        <f t="shared" si="175"/>
        <v>0</v>
      </c>
      <c r="BY397" s="374">
        <f t="shared" si="175"/>
        <v>0</v>
      </c>
      <c r="BZ397" s="374">
        <f t="shared" si="174"/>
        <v>0</v>
      </c>
      <c r="CA397" s="374">
        <f t="shared" si="174"/>
        <v>0</v>
      </c>
      <c r="CB397" s="374">
        <f t="shared" si="174"/>
        <v>0</v>
      </c>
      <c r="CC397" s="374">
        <f t="shared" si="174"/>
        <v>0</v>
      </c>
      <c r="CD397" s="374">
        <f t="shared" si="174"/>
        <v>0</v>
      </c>
      <c r="CE397" s="374">
        <f t="shared" si="174"/>
        <v>0</v>
      </c>
      <c r="CF397" s="374">
        <f t="shared" si="174"/>
        <v>0</v>
      </c>
      <c r="CG397" s="374">
        <f t="shared" si="176"/>
        <v>0</v>
      </c>
      <c r="CH397" s="374">
        <f t="shared" si="176"/>
        <v>0</v>
      </c>
      <c r="CI397" s="374">
        <f t="shared" si="176"/>
        <v>0</v>
      </c>
      <c r="CJ397" s="368"/>
      <c r="CK397" s="368"/>
      <c r="CL397" s="373"/>
      <c r="CM397" s="375"/>
      <c r="CN397" s="371" t="s">
        <v>176</v>
      </c>
      <c r="CO397" s="373"/>
      <c r="CP397" s="373"/>
      <c r="CQ397" s="374">
        <f t="shared" si="180"/>
        <v>0</v>
      </c>
      <c r="CR397" s="373"/>
      <c r="CS397" s="373"/>
      <c r="CT397" s="374">
        <f t="shared" si="181"/>
        <v>0</v>
      </c>
      <c r="CU397" s="375"/>
      <c r="CV397" s="368"/>
      <c r="CW397" s="368"/>
      <c r="CX397" s="368"/>
      <c r="CY397" s="368"/>
      <c r="CZ397" s="368"/>
      <c r="DA397" s="368"/>
      <c r="DB397" s="368"/>
      <c r="DC397" s="368"/>
      <c r="DD397" s="368"/>
      <c r="DE397" s="368"/>
      <c r="DF397" s="368"/>
      <c r="DG397" s="375"/>
      <c r="DH397" s="371" t="s">
        <v>176</v>
      </c>
      <c r="DI397" s="373"/>
      <c r="DJ397" s="373"/>
      <c r="DK397" s="374">
        <f t="shared" si="201"/>
        <v>0</v>
      </c>
      <c r="DL397" s="373"/>
      <c r="DM397" s="373"/>
      <c r="DN397" s="374">
        <f t="shared" si="182"/>
        <v>0</v>
      </c>
      <c r="DO397" s="368"/>
      <c r="DP397" s="371" t="str">
        <f t="shared" si="192"/>
        <v/>
      </c>
      <c r="DQ397" s="374">
        <f t="shared" si="193"/>
        <v>0</v>
      </c>
      <c r="DR397" s="374">
        <f t="shared" si="183"/>
        <v>0</v>
      </c>
      <c r="DS397" s="374">
        <f t="shared" si="184"/>
        <v>0</v>
      </c>
      <c r="DT397" s="374">
        <f t="shared" si="194"/>
        <v>0</v>
      </c>
      <c r="DU397" s="374">
        <f t="shared" si="195"/>
        <v>0</v>
      </c>
      <c r="DV397" s="374">
        <f>Deduct_dependent * COUNTIFS(Part_8!$A:$A, $EV397)</f>
        <v>0</v>
      </c>
      <c r="DW397" s="374">
        <f t="shared" si="185"/>
        <v>0</v>
      </c>
      <c r="DX397" s="374">
        <f t="shared" si="186"/>
        <v>0</v>
      </c>
      <c r="DY397" s="374">
        <f t="shared" si="187"/>
        <v>0</v>
      </c>
      <c r="DZ397" s="374">
        <f t="shared" si="188"/>
        <v>0</v>
      </c>
      <c r="EA397" s="373"/>
      <c r="EB397" s="373"/>
      <c r="EC397" s="373"/>
      <c r="ED397" s="374" t="str">
        <f t="shared" si="196"/>
        <v/>
      </c>
      <c r="EE397" s="374"/>
      <c r="EF397" s="374" t="str">
        <f>IF(AND($AN397 = "", $AO397 = "", $AP397 = "", $AQ397 = "", $AR397 = "", $AS397 = "", $AT397 = "", $AU397 = "", $AV397 = "", $AW397 = "", $AX397 = "", $AY397 = "", $AZ397 = "", $BA397 = "", $BB397 = "",
$BD397= "", $BE397 = "", $BF397 = "", $BG397 = "", $BH397 = "", $BI397 = "", $BJ397 = "", $BK397 = "", $BL397 = "", $BM397 = "", $BN397 = "", $BO397 = "", $BP397 = "", $BQ397 = "", $BR397 = ""), "",
IF($DZ397 &lt;= Claim_for_Reimbursement_CAT!$F$24, Claim_for_Reimbursement_CAT!$H$24,
IF(AND($DZ397 &gt;= Claim_for_Reimbursement_CAT!$D$25, $DZ397 &lt;= Claim_for_Reimbursement_CAT!$F$25), Claim_for_Reimbursement_CAT!$H$25,
IF(AND($DZ397 &gt;= Claim_for_Reimbursement_CAT!$D$26, $DZ397 &lt;= Claim_for_Reimbursement_CAT!$F$26), Claim_for_Reimbursement_CAT!$H$26,
IF(AND($DZ397 &gt;= Claim_for_Reimbursement_CAT!$D$27, $DZ397 &lt;= Claim_for_Reimbursement_CAT!$F$27), Claim_for_Reimbursement_CAT!$H$27,
IF(AND($DZ397 &gt;= Claim_for_Reimbursement_CAT!$D$28, $DZ397 &lt;= Claim_for_Reimbursement_CAT!$F$28), Claim_for_Reimbursement_CAT!$H$28,
IF(AND($DZ397 &gt;= Claim_for_Reimbursement_CAT!$D$29, $DZ397 &lt;= Claim_for_Reimbursement_CAT!$F$29), Claim_for_Reimbursement_CAT!$H$29,
IF(AND($DZ397 &gt;= Claim_for_Reimbursement_CAT!$D$30, $DZ397 &lt;= Claim_for_Reimbursement_CAT!$F$30), Claim_for_Reimbursement_CAT!$H$30,
IF(AND($DZ397 &gt;= Claim_for_Reimbursement_CAT!$D$31, $DZ397 &lt;= Claim_for_Reimbursement_CAT!$F$31), Claim_for_Reimbursement_CAT!$H$31,
IF(AND($DZ397 &gt;= Claim_for_Reimbursement_CAT!$D$32, $DZ397 &lt;= Claim_for_Reimbursement_CAT!$F$32), Claim_for_Reimbursement_CAT!$H$32,
IF(AND($DZ397 &gt;= Claim_for_Reimbursement_CAT!$D$33, $DZ397 &lt;= Claim_for_Reimbursement_CAT!$F$33), Claim_for_Reimbursement_CAT!$H$33,
IF(AND($DZ397 &gt;= Claim_for_Reimbursement_CAT!$D$34, $DZ397 &lt;= Claim_for_Reimbursement_CAT!$F$34), Claim_for_Reimbursement_CAT!$H$34, Claim_for_Reimbursement_CAT!$H$35))))))))))))</f>
        <v/>
      </c>
      <c r="EG397" s="373"/>
      <c r="EH397" s="373"/>
      <c r="EI397" s="373"/>
      <c r="EJ397" s="373"/>
      <c r="EK397" s="373"/>
      <c r="EL397" s="368"/>
      <c r="EM397" s="373"/>
      <c r="EN397" s="373"/>
      <c r="ES397" s="376" t="str">
        <f t="shared" si="189"/>
        <v/>
      </c>
      <c r="ET397" s="377" t="str">
        <f t="shared" si="197"/>
        <v xml:space="preserve">    </v>
      </c>
      <c r="EU397" s="377" t="str">
        <f t="shared" si="198"/>
        <v/>
      </c>
      <c r="EV397" s="377" t="str">
        <f t="shared" si="199"/>
        <v xml:space="preserve">392   </v>
      </c>
      <c r="EW397" s="378" t="str">
        <f>IF($H397 = "", "",
IF(OR($H397 = Lists_and_controls!$AO$9, $H397 = Lists_and_controls!$AO$11, $H397 = Lists_and_controls!$AO$14, $H397 = Lists_and_controls!$AO$16), MAX(Day_30),
IF(OR($H397 = Lists_and_controls!$AO$6, $H397 = Lists_and_controls!$AO$8, $H397 = Lists_and_controls!$AO$10, $H397 = Lists_and_controls!$AO$12, $H397 = Lists_and_controls!$AO$13, $H397 = Lists_and_controls!$AO$15, $H397 = Lists_and_controls!$AO$17), MAX(Day_31),
IF($H397 = Lists_and_controls!$AO$7, IF(INDEX(Leap_Year_YN, MATCH($G397, Year_2, 0)) = 1, MAX(Day_Feb_LY), MAX(Day_Feb) )))))</f>
        <v/>
      </c>
      <c r="EX397" s="377" t="str">
        <f t="shared" si="200"/>
        <v xml:space="preserve">  </v>
      </c>
      <c r="EY397" s="378"/>
    </row>
    <row r="398" spans="1:155" s="321" customFormat="1" ht="14" hidden="1" x14ac:dyDescent="0.3">
      <c r="A398" s="367">
        <v>393</v>
      </c>
      <c r="B398" s="368"/>
      <c r="C398" s="368"/>
      <c r="D398" s="368"/>
      <c r="E398" s="368"/>
      <c r="F398" s="368"/>
      <c r="G398" s="368"/>
      <c r="H398" s="368"/>
      <c r="I398" s="368"/>
      <c r="J398" s="369" t="str">
        <f t="shared" si="177"/>
        <v/>
      </c>
      <c r="K398" s="370" t="str">
        <f t="shared" si="178"/>
        <v/>
      </c>
      <c r="L398" s="368"/>
      <c r="M398" s="368"/>
      <c r="N398" s="368"/>
      <c r="O398" s="368"/>
      <c r="P398" s="368"/>
      <c r="Q398" s="368"/>
      <c r="R398" s="368"/>
      <c r="S398" s="371" t="str">
        <f t="shared" si="190"/>
        <v/>
      </c>
      <c r="T398" s="368"/>
      <c r="U398" s="368"/>
      <c r="V398" s="372"/>
      <c r="W398" s="372"/>
      <c r="X398" s="368"/>
      <c r="Y398" s="372"/>
      <c r="Z398" s="368"/>
      <c r="AA398" s="368"/>
      <c r="AB398" s="368"/>
      <c r="AC398" s="368"/>
      <c r="AD398" s="368"/>
      <c r="AE398" s="368"/>
      <c r="AF398" s="368"/>
      <c r="AG398" s="368"/>
      <c r="AH398" s="368"/>
      <c r="AI398" s="368"/>
      <c r="AJ398" s="368"/>
      <c r="AK398" s="373"/>
      <c r="AL398" s="368"/>
      <c r="AM398" s="373"/>
      <c r="AN398" s="373"/>
      <c r="AO398" s="373"/>
      <c r="AP398" s="373"/>
      <c r="AQ398" s="373"/>
      <c r="AR398" s="373"/>
      <c r="AS398" s="373"/>
      <c r="AT398" s="373"/>
      <c r="AU398" s="373"/>
      <c r="AV398" s="373"/>
      <c r="AW398" s="373"/>
      <c r="AX398" s="373"/>
      <c r="AY398" s="373"/>
      <c r="AZ398" s="373"/>
      <c r="BA398" s="373"/>
      <c r="BB398" s="373"/>
      <c r="BC398" s="374">
        <f t="shared" si="191"/>
        <v>0</v>
      </c>
      <c r="BD398" s="373"/>
      <c r="BE398" s="373"/>
      <c r="BF398" s="373"/>
      <c r="BG398" s="373"/>
      <c r="BH398" s="373"/>
      <c r="BI398" s="373"/>
      <c r="BJ398" s="373"/>
      <c r="BK398" s="373"/>
      <c r="BL398" s="373"/>
      <c r="BM398" s="373"/>
      <c r="BN398" s="373"/>
      <c r="BO398" s="373"/>
      <c r="BP398" s="373"/>
      <c r="BQ398" s="373"/>
      <c r="BR398" s="373"/>
      <c r="BS398" s="374">
        <f t="shared" si="179"/>
        <v>0</v>
      </c>
      <c r="BT398" s="374">
        <f t="shared" si="175"/>
        <v>0</v>
      </c>
      <c r="BU398" s="374">
        <f t="shared" si="175"/>
        <v>0</v>
      </c>
      <c r="BV398" s="374">
        <f t="shared" si="175"/>
        <v>0</v>
      </c>
      <c r="BW398" s="374">
        <f t="shared" si="175"/>
        <v>0</v>
      </c>
      <c r="BX398" s="374">
        <f t="shared" si="175"/>
        <v>0</v>
      </c>
      <c r="BY398" s="374">
        <f t="shared" si="175"/>
        <v>0</v>
      </c>
      <c r="BZ398" s="374">
        <f t="shared" si="174"/>
        <v>0</v>
      </c>
      <c r="CA398" s="374">
        <f t="shared" si="174"/>
        <v>0</v>
      </c>
      <c r="CB398" s="374">
        <f t="shared" si="174"/>
        <v>0</v>
      </c>
      <c r="CC398" s="374">
        <f t="shared" si="174"/>
        <v>0</v>
      </c>
      <c r="CD398" s="374">
        <f t="shared" si="174"/>
        <v>0</v>
      </c>
      <c r="CE398" s="374">
        <f t="shared" si="174"/>
        <v>0</v>
      </c>
      <c r="CF398" s="374">
        <f t="shared" si="174"/>
        <v>0</v>
      </c>
      <c r="CG398" s="374">
        <f t="shared" si="176"/>
        <v>0</v>
      </c>
      <c r="CH398" s="374">
        <f t="shared" si="176"/>
        <v>0</v>
      </c>
      <c r="CI398" s="374">
        <f t="shared" si="176"/>
        <v>0</v>
      </c>
      <c r="CJ398" s="368"/>
      <c r="CK398" s="368"/>
      <c r="CL398" s="373"/>
      <c r="CM398" s="375"/>
      <c r="CN398" s="371" t="s">
        <v>176</v>
      </c>
      <c r="CO398" s="373"/>
      <c r="CP398" s="373"/>
      <c r="CQ398" s="374">
        <f t="shared" si="180"/>
        <v>0</v>
      </c>
      <c r="CR398" s="373"/>
      <c r="CS398" s="373"/>
      <c r="CT398" s="374">
        <f t="shared" si="181"/>
        <v>0</v>
      </c>
      <c r="CU398" s="375"/>
      <c r="CV398" s="368"/>
      <c r="CW398" s="368"/>
      <c r="CX398" s="368"/>
      <c r="CY398" s="368"/>
      <c r="CZ398" s="368"/>
      <c r="DA398" s="368"/>
      <c r="DB398" s="368"/>
      <c r="DC398" s="368"/>
      <c r="DD398" s="368"/>
      <c r="DE398" s="368"/>
      <c r="DF398" s="368"/>
      <c r="DG398" s="375"/>
      <c r="DH398" s="371" t="s">
        <v>176</v>
      </c>
      <c r="DI398" s="373"/>
      <c r="DJ398" s="373"/>
      <c r="DK398" s="374">
        <f t="shared" si="201"/>
        <v>0</v>
      </c>
      <c r="DL398" s="373"/>
      <c r="DM398" s="373"/>
      <c r="DN398" s="374">
        <f t="shared" si="182"/>
        <v>0</v>
      </c>
      <c r="DO398" s="368"/>
      <c r="DP398" s="371" t="str">
        <f t="shared" si="192"/>
        <v/>
      </c>
      <c r="DQ398" s="374">
        <f t="shared" si="193"/>
        <v>0</v>
      </c>
      <c r="DR398" s="374">
        <f t="shared" si="183"/>
        <v>0</v>
      </c>
      <c r="DS398" s="374">
        <f t="shared" si="184"/>
        <v>0</v>
      </c>
      <c r="DT398" s="374">
        <f t="shared" si="194"/>
        <v>0</v>
      </c>
      <c r="DU398" s="374">
        <f t="shared" si="195"/>
        <v>0</v>
      </c>
      <c r="DV398" s="374">
        <f>Deduct_dependent * COUNTIFS(Part_8!$A:$A, $EV398)</f>
        <v>0</v>
      </c>
      <c r="DW398" s="374">
        <f t="shared" si="185"/>
        <v>0</v>
      </c>
      <c r="DX398" s="374">
        <f t="shared" si="186"/>
        <v>0</v>
      </c>
      <c r="DY398" s="374">
        <f t="shared" si="187"/>
        <v>0</v>
      </c>
      <c r="DZ398" s="374">
        <f t="shared" si="188"/>
        <v>0</v>
      </c>
      <c r="EA398" s="373"/>
      <c r="EB398" s="373"/>
      <c r="EC398" s="373"/>
      <c r="ED398" s="374" t="str">
        <f t="shared" si="196"/>
        <v/>
      </c>
      <c r="EE398" s="374"/>
      <c r="EF398" s="374" t="str">
        <f>IF(AND($AN398 = "", $AO398 = "", $AP398 = "", $AQ398 = "", $AR398 = "", $AS398 = "", $AT398 = "", $AU398 = "", $AV398 = "", $AW398 = "", $AX398 = "", $AY398 = "", $AZ398 = "", $BA398 = "", $BB398 = "",
$BD398= "", $BE398 = "", $BF398 = "", $BG398 = "", $BH398 = "", $BI398 = "", $BJ398 = "", $BK398 = "", $BL398 = "", $BM398 = "", $BN398 = "", $BO398 = "", $BP398 = "", $BQ398 = "", $BR398 = ""), "",
IF($DZ398 &lt;= Claim_for_Reimbursement_CAT!$F$24, Claim_for_Reimbursement_CAT!$H$24,
IF(AND($DZ398 &gt;= Claim_for_Reimbursement_CAT!$D$25, $DZ398 &lt;= Claim_for_Reimbursement_CAT!$F$25), Claim_for_Reimbursement_CAT!$H$25,
IF(AND($DZ398 &gt;= Claim_for_Reimbursement_CAT!$D$26, $DZ398 &lt;= Claim_for_Reimbursement_CAT!$F$26), Claim_for_Reimbursement_CAT!$H$26,
IF(AND($DZ398 &gt;= Claim_for_Reimbursement_CAT!$D$27, $DZ398 &lt;= Claim_for_Reimbursement_CAT!$F$27), Claim_for_Reimbursement_CAT!$H$27,
IF(AND($DZ398 &gt;= Claim_for_Reimbursement_CAT!$D$28, $DZ398 &lt;= Claim_for_Reimbursement_CAT!$F$28), Claim_for_Reimbursement_CAT!$H$28,
IF(AND($DZ398 &gt;= Claim_for_Reimbursement_CAT!$D$29, $DZ398 &lt;= Claim_for_Reimbursement_CAT!$F$29), Claim_for_Reimbursement_CAT!$H$29,
IF(AND($DZ398 &gt;= Claim_for_Reimbursement_CAT!$D$30, $DZ398 &lt;= Claim_for_Reimbursement_CAT!$F$30), Claim_for_Reimbursement_CAT!$H$30,
IF(AND($DZ398 &gt;= Claim_for_Reimbursement_CAT!$D$31, $DZ398 &lt;= Claim_for_Reimbursement_CAT!$F$31), Claim_for_Reimbursement_CAT!$H$31,
IF(AND($DZ398 &gt;= Claim_for_Reimbursement_CAT!$D$32, $DZ398 &lt;= Claim_for_Reimbursement_CAT!$F$32), Claim_for_Reimbursement_CAT!$H$32,
IF(AND($DZ398 &gt;= Claim_for_Reimbursement_CAT!$D$33, $DZ398 &lt;= Claim_for_Reimbursement_CAT!$F$33), Claim_for_Reimbursement_CAT!$H$33,
IF(AND($DZ398 &gt;= Claim_for_Reimbursement_CAT!$D$34, $DZ398 &lt;= Claim_for_Reimbursement_CAT!$F$34), Claim_for_Reimbursement_CAT!$H$34, Claim_for_Reimbursement_CAT!$H$35))))))))))))</f>
        <v/>
      </c>
      <c r="EG398" s="373"/>
      <c r="EH398" s="373"/>
      <c r="EI398" s="373"/>
      <c r="EJ398" s="373"/>
      <c r="EK398" s="373"/>
      <c r="EL398" s="368"/>
      <c r="EM398" s="373"/>
      <c r="EN398" s="373"/>
      <c r="ES398" s="376" t="str">
        <f t="shared" si="189"/>
        <v/>
      </c>
      <c r="ET398" s="377" t="str">
        <f t="shared" si="197"/>
        <v xml:space="preserve">    </v>
      </c>
      <c r="EU398" s="377" t="str">
        <f t="shared" si="198"/>
        <v/>
      </c>
      <c r="EV398" s="377" t="str">
        <f t="shared" si="199"/>
        <v xml:space="preserve">393   </v>
      </c>
      <c r="EW398" s="378" t="str">
        <f>IF($H398 = "", "",
IF(OR($H398 = Lists_and_controls!$AO$9, $H398 = Lists_and_controls!$AO$11, $H398 = Lists_and_controls!$AO$14, $H398 = Lists_and_controls!$AO$16), MAX(Day_30),
IF(OR($H398 = Lists_and_controls!$AO$6, $H398 = Lists_and_controls!$AO$8, $H398 = Lists_and_controls!$AO$10, $H398 = Lists_and_controls!$AO$12, $H398 = Lists_and_controls!$AO$13, $H398 = Lists_and_controls!$AO$15, $H398 = Lists_and_controls!$AO$17), MAX(Day_31),
IF($H398 = Lists_and_controls!$AO$7, IF(INDEX(Leap_Year_YN, MATCH($G398, Year_2, 0)) = 1, MAX(Day_Feb_LY), MAX(Day_Feb) )))))</f>
        <v/>
      </c>
      <c r="EX398" s="377" t="str">
        <f t="shared" si="200"/>
        <v xml:space="preserve">  </v>
      </c>
      <c r="EY398" s="378"/>
    </row>
    <row r="399" spans="1:155" s="321" customFormat="1" ht="14" hidden="1" x14ac:dyDescent="0.3">
      <c r="A399" s="367">
        <v>394</v>
      </c>
      <c r="B399" s="368"/>
      <c r="C399" s="368"/>
      <c r="D399" s="368"/>
      <c r="E399" s="368"/>
      <c r="F399" s="368"/>
      <c r="G399" s="368"/>
      <c r="H399" s="368"/>
      <c r="I399" s="368"/>
      <c r="J399" s="369" t="str">
        <f t="shared" si="177"/>
        <v/>
      </c>
      <c r="K399" s="370" t="str">
        <f t="shared" si="178"/>
        <v/>
      </c>
      <c r="L399" s="368"/>
      <c r="M399" s="368"/>
      <c r="N399" s="368"/>
      <c r="O399" s="368"/>
      <c r="P399" s="368"/>
      <c r="Q399" s="368"/>
      <c r="R399" s="368"/>
      <c r="S399" s="371" t="str">
        <f t="shared" si="190"/>
        <v/>
      </c>
      <c r="T399" s="368"/>
      <c r="U399" s="368"/>
      <c r="V399" s="372"/>
      <c r="W399" s="372"/>
      <c r="X399" s="368"/>
      <c r="Y399" s="372"/>
      <c r="Z399" s="368"/>
      <c r="AA399" s="368"/>
      <c r="AB399" s="368"/>
      <c r="AC399" s="368"/>
      <c r="AD399" s="368"/>
      <c r="AE399" s="368"/>
      <c r="AF399" s="368"/>
      <c r="AG399" s="368"/>
      <c r="AH399" s="368"/>
      <c r="AI399" s="368"/>
      <c r="AJ399" s="368"/>
      <c r="AK399" s="373"/>
      <c r="AL399" s="368"/>
      <c r="AM399" s="373"/>
      <c r="AN399" s="373"/>
      <c r="AO399" s="373"/>
      <c r="AP399" s="373"/>
      <c r="AQ399" s="373"/>
      <c r="AR399" s="373"/>
      <c r="AS399" s="373"/>
      <c r="AT399" s="373"/>
      <c r="AU399" s="373"/>
      <c r="AV399" s="373"/>
      <c r="AW399" s="373"/>
      <c r="AX399" s="373"/>
      <c r="AY399" s="373"/>
      <c r="AZ399" s="373"/>
      <c r="BA399" s="373"/>
      <c r="BB399" s="373"/>
      <c r="BC399" s="374">
        <f t="shared" si="191"/>
        <v>0</v>
      </c>
      <c r="BD399" s="373"/>
      <c r="BE399" s="373"/>
      <c r="BF399" s="373"/>
      <c r="BG399" s="373"/>
      <c r="BH399" s="373"/>
      <c r="BI399" s="373"/>
      <c r="BJ399" s="373"/>
      <c r="BK399" s="373"/>
      <c r="BL399" s="373"/>
      <c r="BM399" s="373"/>
      <c r="BN399" s="373"/>
      <c r="BO399" s="373"/>
      <c r="BP399" s="373"/>
      <c r="BQ399" s="373"/>
      <c r="BR399" s="373"/>
      <c r="BS399" s="374">
        <f t="shared" si="179"/>
        <v>0</v>
      </c>
      <c r="BT399" s="374">
        <f t="shared" si="175"/>
        <v>0</v>
      </c>
      <c r="BU399" s="374">
        <f t="shared" si="175"/>
        <v>0</v>
      </c>
      <c r="BV399" s="374">
        <f t="shared" si="175"/>
        <v>0</v>
      </c>
      <c r="BW399" s="374">
        <f t="shared" si="175"/>
        <v>0</v>
      </c>
      <c r="BX399" s="374">
        <f t="shared" si="175"/>
        <v>0</v>
      </c>
      <c r="BY399" s="374">
        <f t="shared" si="175"/>
        <v>0</v>
      </c>
      <c r="BZ399" s="374">
        <f t="shared" si="174"/>
        <v>0</v>
      </c>
      <c r="CA399" s="374">
        <f t="shared" si="174"/>
        <v>0</v>
      </c>
      <c r="CB399" s="374">
        <f t="shared" si="174"/>
        <v>0</v>
      </c>
      <c r="CC399" s="374">
        <f t="shared" si="174"/>
        <v>0</v>
      </c>
      <c r="CD399" s="374">
        <f t="shared" si="174"/>
        <v>0</v>
      </c>
      <c r="CE399" s="374">
        <f t="shared" si="174"/>
        <v>0</v>
      </c>
      <c r="CF399" s="374">
        <f t="shared" si="174"/>
        <v>0</v>
      </c>
      <c r="CG399" s="374">
        <f t="shared" si="176"/>
        <v>0</v>
      </c>
      <c r="CH399" s="374">
        <f t="shared" si="176"/>
        <v>0</v>
      </c>
      <c r="CI399" s="374">
        <f t="shared" si="176"/>
        <v>0</v>
      </c>
      <c r="CJ399" s="368"/>
      <c r="CK399" s="368"/>
      <c r="CL399" s="373"/>
      <c r="CM399" s="375"/>
      <c r="CN399" s="371" t="s">
        <v>176</v>
      </c>
      <c r="CO399" s="373"/>
      <c r="CP399" s="373"/>
      <c r="CQ399" s="374">
        <f t="shared" si="180"/>
        <v>0</v>
      </c>
      <c r="CR399" s="373"/>
      <c r="CS399" s="373"/>
      <c r="CT399" s="374">
        <f t="shared" si="181"/>
        <v>0</v>
      </c>
      <c r="CU399" s="375"/>
      <c r="CV399" s="368"/>
      <c r="CW399" s="368"/>
      <c r="CX399" s="368"/>
      <c r="CY399" s="368"/>
      <c r="CZ399" s="368"/>
      <c r="DA399" s="368"/>
      <c r="DB399" s="368"/>
      <c r="DC399" s="368"/>
      <c r="DD399" s="368"/>
      <c r="DE399" s="368"/>
      <c r="DF399" s="368"/>
      <c r="DG399" s="375"/>
      <c r="DH399" s="371" t="s">
        <v>176</v>
      </c>
      <c r="DI399" s="373"/>
      <c r="DJ399" s="373"/>
      <c r="DK399" s="374">
        <f t="shared" si="201"/>
        <v>0</v>
      </c>
      <c r="DL399" s="373"/>
      <c r="DM399" s="373"/>
      <c r="DN399" s="374">
        <f t="shared" si="182"/>
        <v>0</v>
      </c>
      <c r="DO399" s="368"/>
      <c r="DP399" s="371" t="str">
        <f t="shared" si="192"/>
        <v/>
      </c>
      <c r="DQ399" s="374">
        <f t="shared" si="193"/>
        <v>0</v>
      </c>
      <c r="DR399" s="374">
        <f t="shared" si="183"/>
        <v>0</v>
      </c>
      <c r="DS399" s="374">
        <f t="shared" si="184"/>
        <v>0</v>
      </c>
      <c r="DT399" s="374">
        <f t="shared" si="194"/>
        <v>0</v>
      </c>
      <c r="DU399" s="374">
        <f t="shared" si="195"/>
        <v>0</v>
      </c>
      <c r="DV399" s="374">
        <f>Deduct_dependent * COUNTIFS(Part_8!$A:$A, $EV399)</f>
        <v>0</v>
      </c>
      <c r="DW399" s="374">
        <f t="shared" si="185"/>
        <v>0</v>
      </c>
      <c r="DX399" s="374">
        <f t="shared" si="186"/>
        <v>0</v>
      </c>
      <c r="DY399" s="374">
        <f t="shared" si="187"/>
        <v>0</v>
      </c>
      <c r="DZ399" s="374">
        <f t="shared" si="188"/>
        <v>0</v>
      </c>
      <c r="EA399" s="373"/>
      <c r="EB399" s="373"/>
      <c r="EC399" s="373"/>
      <c r="ED399" s="374" t="str">
        <f t="shared" si="196"/>
        <v/>
      </c>
      <c r="EE399" s="374"/>
      <c r="EF399" s="374" t="str">
        <f>IF(AND($AN399 = "", $AO399 = "", $AP399 = "", $AQ399 = "", $AR399 = "", $AS399 = "", $AT399 = "", $AU399 = "", $AV399 = "", $AW399 = "", $AX399 = "", $AY399 = "", $AZ399 = "", $BA399 = "", $BB399 = "",
$BD399= "", $BE399 = "", $BF399 = "", $BG399 = "", $BH399 = "", $BI399 = "", $BJ399 = "", $BK399 = "", $BL399 = "", $BM399 = "", $BN399 = "", $BO399 = "", $BP399 = "", $BQ399 = "", $BR399 = ""), "",
IF($DZ399 &lt;= Claim_for_Reimbursement_CAT!$F$24, Claim_for_Reimbursement_CAT!$H$24,
IF(AND($DZ399 &gt;= Claim_for_Reimbursement_CAT!$D$25, $DZ399 &lt;= Claim_for_Reimbursement_CAT!$F$25), Claim_for_Reimbursement_CAT!$H$25,
IF(AND($DZ399 &gt;= Claim_for_Reimbursement_CAT!$D$26, $DZ399 &lt;= Claim_for_Reimbursement_CAT!$F$26), Claim_for_Reimbursement_CAT!$H$26,
IF(AND($DZ399 &gt;= Claim_for_Reimbursement_CAT!$D$27, $DZ399 &lt;= Claim_for_Reimbursement_CAT!$F$27), Claim_for_Reimbursement_CAT!$H$27,
IF(AND($DZ399 &gt;= Claim_for_Reimbursement_CAT!$D$28, $DZ399 &lt;= Claim_for_Reimbursement_CAT!$F$28), Claim_for_Reimbursement_CAT!$H$28,
IF(AND($DZ399 &gt;= Claim_for_Reimbursement_CAT!$D$29, $DZ399 &lt;= Claim_for_Reimbursement_CAT!$F$29), Claim_for_Reimbursement_CAT!$H$29,
IF(AND($DZ399 &gt;= Claim_for_Reimbursement_CAT!$D$30, $DZ399 &lt;= Claim_for_Reimbursement_CAT!$F$30), Claim_for_Reimbursement_CAT!$H$30,
IF(AND($DZ399 &gt;= Claim_for_Reimbursement_CAT!$D$31, $DZ399 &lt;= Claim_for_Reimbursement_CAT!$F$31), Claim_for_Reimbursement_CAT!$H$31,
IF(AND($DZ399 &gt;= Claim_for_Reimbursement_CAT!$D$32, $DZ399 &lt;= Claim_for_Reimbursement_CAT!$F$32), Claim_for_Reimbursement_CAT!$H$32,
IF(AND($DZ399 &gt;= Claim_for_Reimbursement_CAT!$D$33, $DZ399 &lt;= Claim_for_Reimbursement_CAT!$F$33), Claim_for_Reimbursement_CAT!$H$33,
IF(AND($DZ399 &gt;= Claim_for_Reimbursement_CAT!$D$34, $DZ399 &lt;= Claim_for_Reimbursement_CAT!$F$34), Claim_for_Reimbursement_CAT!$H$34, Claim_for_Reimbursement_CAT!$H$35))))))))))))</f>
        <v/>
      </c>
      <c r="EG399" s="373"/>
      <c r="EH399" s="373"/>
      <c r="EI399" s="373"/>
      <c r="EJ399" s="373"/>
      <c r="EK399" s="373"/>
      <c r="EL399" s="368"/>
      <c r="EM399" s="373"/>
      <c r="EN399" s="373"/>
      <c r="ES399" s="376" t="str">
        <f t="shared" si="189"/>
        <v/>
      </c>
      <c r="ET399" s="377" t="str">
        <f t="shared" si="197"/>
        <v xml:space="preserve">    </v>
      </c>
      <c r="EU399" s="377" t="str">
        <f t="shared" si="198"/>
        <v/>
      </c>
      <c r="EV399" s="377" t="str">
        <f t="shared" si="199"/>
        <v xml:space="preserve">394   </v>
      </c>
      <c r="EW399" s="378" t="str">
        <f>IF($H399 = "", "",
IF(OR($H399 = Lists_and_controls!$AO$9, $H399 = Lists_and_controls!$AO$11, $H399 = Lists_and_controls!$AO$14, $H399 = Lists_and_controls!$AO$16), MAX(Day_30),
IF(OR($H399 = Lists_and_controls!$AO$6, $H399 = Lists_and_controls!$AO$8, $H399 = Lists_and_controls!$AO$10, $H399 = Lists_and_controls!$AO$12, $H399 = Lists_and_controls!$AO$13, $H399 = Lists_and_controls!$AO$15, $H399 = Lists_and_controls!$AO$17), MAX(Day_31),
IF($H399 = Lists_and_controls!$AO$7, IF(INDEX(Leap_Year_YN, MATCH($G399, Year_2, 0)) = 1, MAX(Day_Feb_LY), MAX(Day_Feb) )))))</f>
        <v/>
      </c>
      <c r="EX399" s="377" t="str">
        <f t="shared" si="200"/>
        <v xml:space="preserve">  </v>
      </c>
      <c r="EY399" s="378"/>
    </row>
    <row r="400" spans="1:155" s="321" customFormat="1" ht="14" hidden="1" x14ac:dyDescent="0.3">
      <c r="A400" s="367">
        <v>395</v>
      </c>
      <c r="B400" s="368"/>
      <c r="C400" s="368"/>
      <c r="D400" s="368"/>
      <c r="E400" s="368"/>
      <c r="F400" s="368"/>
      <c r="G400" s="368"/>
      <c r="H400" s="368"/>
      <c r="I400" s="368"/>
      <c r="J400" s="369" t="str">
        <f t="shared" si="177"/>
        <v/>
      </c>
      <c r="K400" s="370" t="str">
        <f t="shared" si="178"/>
        <v/>
      </c>
      <c r="L400" s="368"/>
      <c r="M400" s="368"/>
      <c r="N400" s="368"/>
      <c r="O400" s="368"/>
      <c r="P400" s="368"/>
      <c r="Q400" s="368"/>
      <c r="R400" s="368"/>
      <c r="S400" s="371" t="str">
        <f t="shared" si="190"/>
        <v/>
      </c>
      <c r="T400" s="368"/>
      <c r="U400" s="368"/>
      <c r="V400" s="372"/>
      <c r="W400" s="372"/>
      <c r="X400" s="368"/>
      <c r="Y400" s="372"/>
      <c r="Z400" s="368"/>
      <c r="AA400" s="368"/>
      <c r="AB400" s="368"/>
      <c r="AC400" s="368"/>
      <c r="AD400" s="368"/>
      <c r="AE400" s="368"/>
      <c r="AF400" s="368"/>
      <c r="AG400" s="368"/>
      <c r="AH400" s="368"/>
      <c r="AI400" s="368"/>
      <c r="AJ400" s="368"/>
      <c r="AK400" s="373"/>
      <c r="AL400" s="368"/>
      <c r="AM400" s="373"/>
      <c r="AN400" s="373"/>
      <c r="AO400" s="373"/>
      <c r="AP400" s="373"/>
      <c r="AQ400" s="373"/>
      <c r="AR400" s="373"/>
      <c r="AS400" s="373"/>
      <c r="AT400" s="373"/>
      <c r="AU400" s="373"/>
      <c r="AV400" s="373"/>
      <c r="AW400" s="373"/>
      <c r="AX400" s="373"/>
      <c r="AY400" s="373"/>
      <c r="AZ400" s="373"/>
      <c r="BA400" s="373"/>
      <c r="BB400" s="373"/>
      <c r="BC400" s="374">
        <f t="shared" si="191"/>
        <v>0</v>
      </c>
      <c r="BD400" s="373"/>
      <c r="BE400" s="373"/>
      <c r="BF400" s="373"/>
      <c r="BG400" s="373"/>
      <c r="BH400" s="373"/>
      <c r="BI400" s="373"/>
      <c r="BJ400" s="373"/>
      <c r="BK400" s="373"/>
      <c r="BL400" s="373"/>
      <c r="BM400" s="373"/>
      <c r="BN400" s="373"/>
      <c r="BO400" s="373"/>
      <c r="BP400" s="373"/>
      <c r="BQ400" s="373"/>
      <c r="BR400" s="373"/>
      <c r="BS400" s="374">
        <f t="shared" si="179"/>
        <v>0</v>
      </c>
      <c r="BT400" s="374">
        <f t="shared" si="175"/>
        <v>0</v>
      </c>
      <c r="BU400" s="374">
        <f t="shared" si="175"/>
        <v>0</v>
      </c>
      <c r="BV400" s="374">
        <f t="shared" si="175"/>
        <v>0</v>
      </c>
      <c r="BW400" s="374">
        <f t="shared" si="175"/>
        <v>0</v>
      </c>
      <c r="BX400" s="374">
        <f t="shared" si="175"/>
        <v>0</v>
      </c>
      <c r="BY400" s="374">
        <f t="shared" si="175"/>
        <v>0</v>
      </c>
      <c r="BZ400" s="374">
        <f t="shared" si="174"/>
        <v>0</v>
      </c>
      <c r="CA400" s="374">
        <f t="shared" si="174"/>
        <v>0</v>
      </c>
      <c r="CB400" s="374">
        <f t="shared" si="174"/>
        <v>0</v>
      </c>
      <c r="CC400" s="374">
        <f t="shared" si="174"/>
        <v>0</v>
      </c>
      <c r="CD400" s="374">
        <f t="shared" si="174"/>
        <v>0</v>
      </c>
      <c r="CE400" s="374">
        <f t="shared" si="174"/>
        <v>0</v>
      </c>
      <c r="CF400" s="374">
        <f t="shared" si="174"/>
        <v>0</v>
      </c>
      <c r="CG400" s="374">
        <f t="shared" si="176"/>
        <v>0</v>
      </c>
      <c r="CH400" s="374">
        <f t="shared" si="176"/>
        <v>0</v>
      </c>
      <c r="CI400" s="374">
        <f t="shared" si="176"/>
        <v>0</v>
      </c>
      <c r="CJ400" s="368"/>
      <c r="CK400" s="368"/>
      <c r="CL400" s="373"/>
      <c r="CM400" s="375"/>
      <c r="CN400" s="371" t="s">
        <v>176</v>
      </c>
      <c r="CO400" s="373"/>
      <c r="CP400" s="373"/>
      <c r="CQ400" s="374">
        <f t="shared" si="180"/>
        <v>0</v>
      </c>
      <c r="CR400" s="373"/>
      <c r="CS400" s="373"/>
      <c r="CT400" s="374">
        <f t="shared" si="181"/>
        <v>0</v>
      </c>
      <c r="CU400" s="375"/>
      <c r="CV400" s="368"/>
      <c r="CW400" s="368"/>
      <c r="CX400" s="368"/>
      <c r="CY400" s="368"/>
      <c r="CZ400" s="368"/>
      <c r="DA400" s="368"/>
      <c r="DB400" s="368"/>
      <c r="DC400" s="368"/>
      <c r="DD400" s="368"/>
      <c r="DE400" s="368"/>
      <c r="DF400" s="368"/>
      <c r="DG400" s="375"/>
      <c r="DH400" s="371" t="s">
        <v>176</v>
      </c>
      <c r="DI400" s="373"/>
      <c r="DJ400" s="373"/>
      <c r="DK400" s="374">
        <f t="shared" si="201"/>
        <v>0</v>
      </c>
      <c r="DL400" s="373"/>
      <c r="DM400" s="373"/>
      <c r="DN400" s="374">
        <f t="shared" si="182"/>
        <v>0</v>
      </c>
      <c r="DO400" s="368"/>
      <c r="DP400" s="371" t="str">
        <f t="shared" si="192"/>
        <v/>
      </c>
      <c r="DQ400" s="374">
        <f t="shared" si="193"/>
        <v>0</v>
      </c>
      <c r="DR400" s="374">
        <f t="shared" si="183"/>
        <v>0</v>
      </c>
      <c r="DS400" s="374">
        <f t="shared" si="184"/>
        <v>0</v>
      </c>
      <c r="DT400" s="374">
        <f t="shared" si="194"/>
        <v>0</v>
      </c>
      <c r="DU400" s="374">
        <f t="shared" si="195"/>
        <v>0</v>
      </c>
      <c r="DV400" s="374">
        <f>Deduct_dependent * COUNTIFS(Part_8!$A:$A, $EV400)</f>
        <v>0</v>
      </c>
      <c r="DW400" s="374">
        <f t="shared" si="185"/>
        <v>0</v>
      </c>
      <c r="DX400" s="374">
        <f t="shared" si="186"/>
        <v>0</v>
      </c>
      <c r="DY400" s="374">
        <f t="shared" si="187"/>
        <v>0</v>
      </c>
      <c r="DZ400" s="374">
        <f t="shared" si="188"/>
        <v>0</v>
      </c>
      <c r="EA400" s="373"/>
      <c r="EB400" s="373"/>
      <c r="EC400" s="373"/>
      <c r="ED400" s="374" t="str">
        <f t="shared" si="196"/>
        <v/>
      </c>
      <c r="EE400" s="374"/>
      <c r="EF400" s="374" t="str">
        <f>IF(AND($AN400 = "", $AO400 = "", $AP400 = "", $AQ400 = "", $AR400 = "", $AS400 = "", $AT400 = "", $AU400 = "", $AV400 = "", $AW400 = "", $AX400 = "", $AY400 = "", $AZ400 = "", $BA400 = "", $BB400 = "",
$BD400= "", $BE400 = "", $BF400 = "", $BG400 = "", $BH400 = "", $BI400 = "", $BJ400 = "", $BK400 = "", $BL400 = "", $BM400 = "", $BN400 = "", $BO400 = "", $BP400 = "", $BQ400 = "", $BR400 = ""), "",
IF($DZ400 &lt;= Claim_for_Reimbursement_CAT!$F$24, Claim_for_Reimbursement_CAT!$H$24,
IF(AND($DZ400 &gt;= Claim_for_Reimbursement_CAT!$D$25, $DZ400 &lt;= Claim_for_Reimbursement_CAT!$F$25), Claim_for_Reimbursement_CAT!$H$25,
IF(AND($DZ400 &gt;= Claim_for_Reimbursement_CAT!$D$26, $DZ400 &lt;= Claim_for_Reimbursement_CAT!$F$26), Claim_for_Reimbursement_CAT!$H$26,
IF(AND($DZ400 &gt;= Claim_for_Reimbursement_CAT!$D$27, $DZ400 &lt;= Claim_for_Reimbursement_CAT!$F$27), Claim_for_Reimbursement_CAT!$H$27,
IF(AND($DZ400 &gt;= Claim_for_Reimbursement_CAT!$D$28, $DZ400 &lt;= Claim_for_Reimbursement_CAT!$F$28), Claim_for_Reimbursement_CAT!$H$28,
IF(AND($DZ400 &gt;= Claim_for_Reimbursement_CAT!$D$29, $DZ400 &lt;= Claim_for_Reimbursement_CAT!$F$29), Claim_for_Reimbursement_CAT!$H$29,
IF(AND($DZ400 &gt;= Claim_for_Reimbursement_CAT!$D$30, $DZ400 &lt;= Claim_for_Reimbursement_CAT!$F$30), Claim_for_Reimbursement_CAT!$H$30,
IF(AND($DZ400 &gt;= Claim_for_Reimbursement_CAT!$D$31, $DZ400 &lt;= Claim_for_Reimbursement_CAT!$F$31), Claim_for_Reimbursement_CAT!$H$31,
IF(AND($DZ400 &gt;= Claim_for_Reimbursement_CAT!$D$32, $DZ400 &lt;= Claim_for_Reimbursement_CAT!$F$32), Claim_for_Reimbursement_CAT!$H$32,
IF(AND($DZ400 &gt;= Claim_for_Reimbursement_CAT!$D$33, $DZ400 &lt;= Claim_for_Reimbursement_CAT!$F$33), Claim_for_Reimbursement_CAT!$H$33,
IF(AND($DZ400 &gt;= Claim_for_Reimbursement_CAT!$D$34, $DZ400 &lt;= Claim_for_Reimbursement_CAT!$F$34), Claim_for_Reimbursement_CAT!$H$34, Claim_for_Reimbursement_CAT!$H$35))))))))))))</f>
        <v/>
      </c>
      <c r="EG400" s="373"/>
      <c r="EH400" s="373"/>
      <c r="EI400" s="373"/>
      <c r="EJ400" s="373"/>
      <c r="EK400" s="373"/>
      <c r="EL400" s="368"/>
      <c r="EM400" s="373"/>
      <c r="EN400" s="373"/>
      <c r="ES400" s="376" t="str">
        <f t="shared" si="189"/>
        <v/>
      </c>
      <c r="ET400" s="377" t="str">
        <f t="shared" si="197"/>
        <v xml:space="preserve">    </v>
      </c>
      <c r="EU400" s="377" t="str">
        <f t="shared" si="198"/>
        <v/>
      </c>
      <c r="EV400" s="377" t="str">
        <f t="shared" si="199"/>
        <v xml:space="preserve">395   </v>
      </c>
      <c r="EW400" s="378" t="str">
        <f>IF($H400 = "", "",
IF(OR($H400 = Lists_and_controls!$AO$9, $H400 = Lists_and_controls!$AO$11, $H400 = Lists_and_controls!$AO$14, $H400 = Lists_and_controls!$AO$16), MAX(Day_30),
IF(OR($H400 = Lists_and_controls!$AO$6, $H400 = Lists_and_controls!$AO$8, $H400 = Lists_and_controls!$AO$10, $H400 = Lists_and_controls!$AO$12, $H400 = Lists_and_controls!$AO$13, $H400 = Lists_and_controls!$AO$15, $H400 = Lists_and_controls!$AO$17), MAX(Day_31),
IF($H400 = Lists_and_controls!$AO$7, IF(INDEX(Leap_Year_YN, MATCH($G400, Year_2, 0)) = 1, MAX(Day_Feb_LY), MAX(Day_Feb) )))))</f>
        <v/>
      </c>
      <c r="EX400" s="377" t="str">
        <f t="shared" si="200"/>
        <v xml:space="preserve">  </v>
      </c>
      <c r="EY400" s="378"/>
    </row>
    <row r="401" spans="1:155" s="321" customFormat="1" ht="14" hidden="1" x14ac:dyDescent="0.3">
      <c r="A401" s="367">
        <v>396</v>
      </c>
      <c r="B401" s="368"/>
      <c r="C401" s="368"/>
      <c r="D401" s="368"/>
      <c r="E401" s="368"/>
      <c r="F401" s="368"/>
      <c r="G401" s="368"/>
      <c r="H401" s="368"/>
      <c r="I401" s="368"/>
      <c r="J401" s="369" t="str">
        <f t="shared" si="177"/>
        <v/>
      </c>
      <c r="K401" s="370" t="str">
        <f t="shared" si="178"/>
        <v/>
      </c>
      <c r="L401" s="368"/>
      <c r="M401" s="368"/>
      <c r="N401" s="368"/>
      <c r="O401" s="368"/>
      <c r="P401" s="368"/>
      <c r="Q401" s="368"/>
      <c r="R401" s="368"/>
      <c r="S401" s="371" t="str">
        <f t="shared" si="190"/>
        <v/>
      </c>
      <c r="T401" s="368"/>
      <c r="U401" s="368"/>
      <c r="V401" s="372"/>
      <c r="W401" s="372"/>
      <c r="X401" s="368"/>
      <c r="Y401" s="372"/>
      <c r="Z401" s="368"/>
      <c r="AA401" s="368"/>
      <c r="AB401" s="368"/>
      <c r="AC401" s="368"/>
      <c r="AD401" s="368"/>
      <c r="AE401" s="368"/>
      <c r="AF401" s="368"/>
      <c r="AG401" s="368"/>
      <c r="AH401" s="368"/>
      <c r="AI401" s="368"/>
      <c r="AJ401" s="368"/>
      <c r="AK401" s="373"/>
      <c r="AL401" s="368"/>
      <c r="AM401" s="373"/>
      <c r="AN401" s="373"/>
      <c r="AO401" s="373"/>
      <c r="AP401" s="373"/>
      <c r="AQ401" s="373"/>
      <c r="AR401" s="373"/>
      <c r="AS401" s="373"/>
      <c r="AT401" s="373"/>
      <c r="AU401" s="373"/>
      <c r="AV401" s="373"/>
      <c r="AW401" s="373"/>
      <c r="AX401" s="373"/>
      <c r="AY401" s="373"/>
      <c r="AZ401" s="373"/>
      <c r="BA401" s="373"/>
      <c r="BB401" s="373"/>
      <c r="BC401" s="374">
        <f t="shared" si="191"/>
        <v>0</v>
      </c>
      <c r="BD401" s="373"/>
      <c r="BE401" s="373"/>
      <c r="BF401" s="373"/>
      <c r="BG401" s="373"/>
      <c r="BH401" s="373"/>
      <c r="BI401" s="373"/>
      <c r="BJ401" s="373"/>
      <c r="BK401" s="373"/>
      <c r="BL401" s="373"/>
      <c r="BM401" s="373"/>
      <c r="BN401" s="373"/>
      <c r="BO401" s="373"/>
      <c r="BP401" s="373"/>
      <c r="BQ401" s="373"/>
      <c r="BR401" s="373"/>
      <c r="BS401" s="374">
        <f t="shared" si="179"/>
        <v>0</v>
      </c>
      <c r="BT401" s="374">
        <f t="shared" si="175"/>
        <v>0</v>
      </c>
      <c r="BU401" s="374">
        <f t="shared" si="175"/>
        <v>0</v>
      </c>
      <c r="BV401" s="374">
        <f t="shared" si="175"/>
        <v>0</v>
      </c>
      <c r="BW401" s="374">
        <f t="shared" si="175"/>
        <v>0</v>
      </c>
      <c r="BX401" s="374">
        <f t="shared" si="175"/>
        <v>0</v>
      </c>
      <c r="BY401" s="374">
        <f t="shared" si="175"/>
        <v>0</v>
      </c>
      <c r="BZ401" s="374">
        <f t="shared" si="174"/>
        <v>0</v>
      </c>
      <c r="CA401" s="374">
        <f t="shared" si="174"/>
        <v>0</v>
      </c>
      <c r="CB401" s="374">
        <f t="shared" si="174"/>
        <v>0</v>
      </c>
      <c r="CC401" s="374">
        <f t="shared" si="174"/>
        <v>0</v>
      </c>
      <c r="CD401" s="374">
        <f t="shared" si="174"/>
        <v>0</v>
      </c>
      <c r="CE401" s="374">
        <f t="shared" si="174"/>
        <v>0</v>
      </c>
      <c r="CF401" s="374">
        <f t="shared" si="174"/>
        <v>0</v>
      </c>
      <c r="CG401" s="374">
        <f t="shared" si="176"/>
        <v>0</v>
      </c>
      <c r="CH401" s="374">
        <f t="shared" si="176"/>
        <v>0</v>
      </c>
      <c r="CI401" s="374">
        <f t="shared" si="176"/>
        <v>0</v>
      </c>
      <c r="CJ401" s="368"/>
      <c r="CK401" s="368"/>
      <c r="CL401" s="373"/>
      <c r="CM401" s="375"/>
      <c r="CN401" s="371" t="s">
        <v>176</v>
      </c>
      <c r="CO401" s="373"/>
      <c r="CP401" s="373"/>
      <c r="CQ401" s="374">
        <f t="shared" si="180"/>
        <v>0</v>
      </c>
      <c r="CR401" s="373"/>
      <c r="CS401" s="373"/>
      <c r="CT401" s="374">
        <f t="shared" si="181"/>
        <v>0</v>
      </c>
      <c r="CU401" s="375"/>
      <c r="CV401" s="368"/>
      <c r="CW401" s="368"/>
      <c r="CX401" s="368"/>
      <c r="CY401" s="368"/>
      <c r="CZ401" s="368"/>
      <c r="DA401" s="368"/>
      <c r="DB401" s="368"/>
      <c r="DC401" s="368"/>
      <c r="DD401" s="368"/>
      <c r="DE401" s="368"/>
      <c r="DF401" s="368"/>
      <c r="DG401" s="375"/>
      <c r="DH401" s="371" t="s">
        <v>176</v>
      </c>
      <c r="DI401" s="373"/>
      <c r="DJ401" s="373"/>
      <c r="DK401" s="374">
        <f t="shared" si="201"/>
        <v>0</v>
      </c>
      <c r="DL401" s="373"/>
      <c r="DM401" s="373"/>
      <c r="DN401" s="374">
        <f t="shared" si="182"/>
        <v>0</v>
      </c>
      <c r="DO401" s="368"/>
      <c r="DP401" s="371" t="str">
        <f t="shared" si="192"/>
        <v/>
      </c>
      <c r="DQ401" s="374">
        <f t="shared" si="193"/>
        <v>0</v>
      </c>
      <c r="DR401" s="374">
        <f t="shared" si="183"/>
        <v>0</v>
      </c>
      <c r="DS401" s="374">
        <f t="shared" si="184"/>
        <v>0</v>
      </c>
      <c r="DT401" s="374">
        <f t="shared" si="194"/>
        <v>0</v>
      </c>
      <c r="DU401" s="374">
        <f t="shared" si="195"/>
        <v>0</v>
      </c>
      <c r="DV401" s="374">
        <f>Deduct_dependent * COUNTIFS(Part_8!$A:$A, $EV401)</f>
        <v>0</v>
      </c>
      <c r="DW401" s="374">
        <f t="shared" si="185"/>
        <v>0</v>
      </c>
      <c r="DX401" s="374">
        <f t="shared" si="186"/>
        <v>0</v>
      </c>
      <c r="DY401" s="374">
        <f t="shared" si="187"/>
        <v>0</v>
      </c>
      <c r="DZ401" s="374">
        <f t="shared" si="188"/>
        <v>0</v>
      </c>
      <c r="EA401" s="373"/>
      <c r="EB401" s="373"/>
      <c r="EC401" s="373"/>
      <c r="ED401" s="374" t="str">
        <f t="shared" si="196"/>
        <v/>
      </c>
      <c r="EE401" s="374"/>
      <c r="EF401" s="374" t="str">
        <f>IF(AND($AN401 = "", $AO401 = "", $AP401 = "", $AQ401 = "", $AR401 = "", $AS401 = "", $AT401 = "", $AU401 = "", $AV401 = "", $AW401 = "", $AX401 = "", $AY401 = "", $AZ401 = "", $BA401 = "", $BB401 = "",
$BD401= "", $BE401 = "", $BF401 = "", $BG401 = "", $BH401 = "", $BI401 = "", $BJ401 = "", $BK401 = "", $BL401 = "", $BM401 = "", $BN401 = "", $BO401 = "", $BP401 = "", $BQ401 = "", $BR401 = ""), "",
IF($DZ401 &lt;= Claim_for_Reimbursement_CAT!$F$24, Claim_for_Reimbursement_CAT!$H$24,
IF(AND($DZ401 &gt;= Claim_for_Reimbursement_CAT!$D$25, $DZ401 &lt;= Claim_for_Reimbursement_CAT!$F$25), Claim_for_Reimbursement_CAT!$H$25,
IF(AND($DZ401 &gt;= Claim_for_Reimbursement_CAT!$D$26, $DZ401 &lt;= Claim_for_Reimbursement_CAT!$F$26), Claim_for_Reimbursement_CAT!$H$26,
IF(AND($DZ401 &gt;= Claim_for_Reimbursement_CAT!$D$27, $DZ401 &lt;= Claim_for_Reimbursement_CAT!$F$27), Claim_for_Reimbursement_CAT!$H$27,
IF(AND($DZ401 &gt;= Claim_for_Reimbursement_CAT!$D$28, $DZ401 &lt;= Claim_for_Reimbursement_CAT!$F$28), Claim_for_Reimbursement_CAT!$H$28,
IF(AND($DZ401 &gt;= Claim_for_Reimbursement_CAT!$D$29, $DZ401 &lt;= Claim_for_Reimbursement_CAT!$F$29), Claim_for_Reimbursement_CAT!$H$29,
IF(AND($DZ401 &gt;= Claim_for_Reimbursement_CAT!$D$30, $DZ401 &lt;= Claim_for_Reimbursement_CAT!$F$30), Claim_for_Reimbursement_CAT!$H$30,
IF(AND($DZ401 &gt;= Claim_for_Reimbursement_CAT!$D$31, $DZ401 &lt;= Claim_for_Reimbursement_CAT!$F$31), Claim_for_Reimbursement_CAT!$H$31,
IF(AND($DZ401 &gt;= Claim_for_Reimbursement_CAT!$D$32, $DZ401 &lt;= Claim_for_Reimbursement_CAT!$F$32), Claim_for_Reimbursement_CAT!$H$32,
IF(AND($DZ401 &gt;= Claim_for_Reimbursement_CAT!$D$33, $DZ401 &lt;= Claim_for_Reimbursement_CAT!$F$33), Claim_for_Reimbursement_CAT!$H$33,
IF(AND($DZ401 &gt;= Claim_for_Reimbursement_CAT!$D$34, $DZ401 &lt;= Claim_for_Reimbursement_CAT!$F$34), Claim_for_Reimbursement_CAT!$H$34, Claim_for_Reimbursement_CAT!$H$35))))))))))))</f>
        <v/>
      </c>
      <c r="EG401" s="373"/>
      <c r="EH401" s="373"/>
      <c r="EI401" s="373"/>
      <c r="EJ401" s="373"/>
      <c r="EK401" s="373"/>
      <c r="EL401" s="368"/>
      <c r="EM401" s="373"/>
      <c r="EN401" s="373"/>
      <c r="ES401" s="376" t="str">
        <f t="shared" si="189"/>
        <v/>
      </c>
      <c r="ET401" s="377" t="str">
        <f t="shared" si="197"/>
        <v xml:space="preserve">    </v>
      </c>
      <c r="EU401" s="377" t="str">
        <f t="shared" si="198"/>
        <v/>
      </c>
      <c r="EV401" s="377" t="str">
        <f t="shared" si="199"/>
        <v xml:space="preserve">396   </v>
      </c>
      <c r="EW401" s="378" t="str">
        <f>IF($H401 = "", "",
IF(OR($H401 = Lists_and_controls!$AO$9, $H401 = Lists_and_controls!$AO$11, $H401 = Lists_and_controls!$AO$14, $H401 = Lists_and_controls!$AO$16), MAX(Day_30),
IF(OR($H401 = Lists_and_controls!$AO$6, $H401 = Lists_and_controls!$AO$8, $H401 = Lists_and_controls!$AO$10, $H401 = Lists_and_controls!$AO$12, $H401 = Lists_and_controls!$AO$13, $H401 = Lists_and_controls!$AO$15, $H401 = Lists_and_controls!$AO$17), MAX(Day_31),
IF($H401 = Lists_and_controls!$AO$7, IF(INDEX(Leap_Year_YN, MATCH($G401, Year_2, 0)) = 1, MAX(Day_Feb_LY), MAX(Day_Feb) )))))</f>
        <v/>
      </c>
      <c r="EX401" s="377" t="str">
        <f t="shared" si="200"/>
        <v xml:space="preserve">  </v>
      </c>
      <c r="EY401" s="378"/>
    </row>
    <row r="402" spans="1:155" s="321" customFormat="1" ht="14" hidden="1" x14ac:dyDescent="0.3">
      <c r="A402" s="367">
        <v>397</v>
      </c>
      <c r="B402" s="368"/>
      <c r="C402" s="368"/>
      <c r="D402" s="368"/>
      <c r="E402" s="368"/>
      <c r="F402" s="368"/>
      <c r="G402" s="368"/>
      <c r="H402" s="368"/>
      <c r="I402" s="368"/>
      <c r="J402" s="369" t="str">
        <f t="shared" si="177"/>
        <v/>
      </c>
      <c r="K402" s="370" t="str">
        <f t="shared" si="178"/>
        <v/>
      </c>
      <c r="L402" s="368"/>
      <c r="M402" s="368"/>
      <c r="N402" s="368"/>
      <c r="O402" s="368"/>
      <c r="P402" s="368"/>
      <c r="Q402" s="368"/>
      <c r="R402" s="368"/>
      <c r="S402" s="371" t="str">
        <f t="shared" si="190"/>
        <v/>
      </c>
      <c r="T402" s="368"/>
      <c r="U402" s="368"/>
      <c r="V402" s="372"/>
      <c r="W402" s="372"/>
      <c r="X402" s="368"/>
      <c r="Y402" s="372"/>
      <c r="Z402" s="368"/>
      <c r="AA402" s="368"/>
      <c r="AB402" s="368"/>
      <c r="AC402" s="368"/>
      <c r="AD402" s="368"/>
      <c r="AE402" s="368"/>
      <c r="AF402" s="368"/>
      <c r="AG402" s="368"/>
      <c r="AH402" s="368"/>
      <c r="AI402" s="368"/>
      <c r="AJ402" s="368"/>
      <c r="AK402" s="373"/>
      <c r="AL402" s="368"/>
      <c r="AM402" s="373"/>
      <c r="AN402" s="373"/>
      <c r="AO402" s="373"/>
      <c r="AP402" s="373"/>
      <c r="AQ402" s="373"/>
      <c r="AR402" s="373"/>
      <c r="AS402" s="373"/>
      <c r="AT402" s="373"/>
      <c r="AU402" s="373"/>
      <c r="AV402" s="373"/>
      <c r="AW402" s="373"/>
      <c r="AX402" s="373"/>
      <c r="AY402" s="373"/>
      <c r="AZ402" s="373"/>
      <c r="BA402" s="373"/>
      <c r="BB402" s="373"/>
      <c r="BC402" s="374">
        <f t="shared" si="191"/>
        <v>0</v>
      </c>
      <c r="BD402" s="373"/>
      <c r="BE402" s="373"/>
      <c r="BF402" s="373"/>
      <c r="BG402" s="373"/>
      <c r="BH402" s="373"/>
      <c r="BI402" s="373"/>
      <c r="BJ402" s="373"/>
      <c r="BK402" s="373"/>
      <c r="BL402" s="373"/>
      <c r="BM402" s="373"/>
      <c r="BN402" s="373"/>
      <c r="BO402" s="373"/>
      <c r="BP402" s="373"/>
      <c r="BQ402" s="373"/>
      <c r="BR402" s="373"/>
      <c r="BS402" s="374">
        <f t="shared" si="179"/>
        <v>0</v>
      </c>
      <c r="BT402" s="374">
        <f t="shared" si="175"/>
        <v>0</v>
      </c>
      <c r="BU402" s="374">
        <f t="shared" si="175"/>
        <v>0</v>
      </c>
      <c r="BV402" s="374">
        <f t="shared" si="175"/>
        <v>0</v>
      </c>
      <c r="BW402" s="374">
        <f t="shared" si="175"/>
        <v>0</v>
      </c>
      <c r="BX402" s="374">
        <f t="shared" si="175"/>
        <v>0</v>
      </c>
      <c r="BY402" s="374">
        <f t="shared" si="175"/>
        <v>0</v>
      </c>
      <c r="BZ402" s="374">
        <f t="shared" si="174"/>
        <v>0</v>
      </c>
      <c r="CA402" s="374">
        <f t="shared" si="174"/>
        <v>0</v>
      </c>
      <c r="CB402" s="374">
        <f t="shared" si="174"/>
        <v>0</v>
      </c>
      <c r="CC402" s="374">
        <f t="shared" si="174"/>
        <v>0</v>
      </c>
      <c r="CD402" s="374">
        <f t="shared" si="174"/>
        <v>0</v>
      </c>
      <c r="CE402" s="374">
        <f t="shared" si="174"/>
        <v>0</v>
      </c>
      <c r="CF402" s="374">
        <f t="shared" si="174"/>
        <v>0</v>
      </c>
      <c r="CG402" s="374">
        <f t="shared" si="176"/>
        <v>0</v>
      </c>
      <c r="CH402" s="374">
        <f t="shared" si="176"/>
        <v>0</v>
      </c>
      <c r="CI402" s="374">
        <f t="shared" si="176"/>
        <v>0</v>
      </c>
      <c r="CJ402" s="368"/>
      <c r="CK402" s="368"/>
      <c r="CL402" s="373"/>
      <c r="CM402" s="375"/>
      <c r="CN402" s="371" t="s">
        <v>176</v>
      </c>
      <c r="CO402" s="373"/>
      <c r="CP402" s="373"/>
      <c r="CQ402" s="374">
        <f t="shared" si="180"/>
        <v>0</v>
      </c>
      <c r="CR402" s="373"/>
      <c r="CS402" s="373"/>
      <c r="CT402" s="374">
        <f t="shared" si="181"/>
        <v>0</v>
      </c>
      <c r="CU402" s="375"/>
      <c r="CV402" s="368"/>
      <c r="CW402" s="368"/>
      <c r="CX402" s="368"/>
      <c r="CY402" s="368"/>
      <c r="CZ402" s="368"/>
      <c r="DA402" s="368"/>
      <c r="DB402" s="368"/>
      <c r="DC402" s="368"/>
      <c r="DD402" s="368"/>
      <c r="DE402" s="368"/>
      <c r="DF402" s="368"/>
      <c r="DG402" s="375"/>
      <c r="DH402" s="371" t="s">
        <v>176</v>
      </c>
      <c r="DI402" s="373"/>
      <c r="DJ402" s="373"/>
      <c r="DK402" s="374">
        <f t="shared" si="201"/>
        <v>0</v>
      </c>
      <c r="DL402" s="373"/>
      <c r="DM402" s="373"/>
      <c r="DN402" s="374">
        <f t="shared" si="182"/>
        <v>0</v>
      </c>
      <c r="DO402" s="368"/>
      <c r="DP402" s="371" t="str">
        <f t="shared" si="192"/>
        <v/>
      </c>
      <c r="DQ402" s="374">
        <f t="shared" si="193"/>
        <v>0</v>
      </c>
      <c r="DR402" s="374">
        <f t="shared" si="183"/>
        <v>0</v>
      </c>
      <c r="DS402" s="374">
        <f t="shared" si="184"/>
        <v>0</v>
      </c>
      <c r="DT402" s="374">
        <f t="shared" si="194"/>
        <v>0</v>
      </c>
      <c r="DU402" s="374">
        <f t="shared" si="195"/>
        <v>0</v>
      </c>
      <c r="DV402" s="374">
        <f>Deduct_dependent * COUNTIFS(Part_8!$A:$A, $EV402)</f>
        <v>0</v>
      </c>
      <c r="DW402" s="374">
        <f t="shared" si="185"/>
        <v>0</v>
      </c>
      <c r="DX402" s="374">
        <f t="shared" si="186"/>
        <v>0</v>
      </c>
      <c r="DY402" s="374">
        <f t="shared" si="187"/>
        <v>0</v>
      </c>
      <c r="DZ402" s="374">
        <f t="shared" si="188"/>
        <v>0</v>
      </c>
      <c r="EA402" s="373"/>
      <c r="EB402" s="373"/>
      <c r="EC402" s="373"/>
      <c r="ED402" s="374" t="str">
        <f t="shared" si="196"/>
        <v/>
      </c>
      <c r="EE402" s="374"/>
      <c r="EF402" s="374" t="str">
        <f>IF(AND($AN402 = "", $AO402 = "", $AP402 = "", $AQ402 = "", $AR402 = "", $AS402 = "", $AT402 = "", $AU402 = "", $AV402 = "", $AW402 = "", $AX402 = "", $AY402 = "", $AZ402 = "", $BA402 = "", $BB402 = "",
$BD402= "", $BE402 = "", $BF402 = "", $BG402 = "", $BH402 = "", $BI402 = "", $BJ402 = "", $BK402 = "", $BL402 = "", $BM402 = "", $BN402 = "", $BO402 = "", $BP402 = "", $BQ402 = "", $BR402 = ""), "",
IF($DZ402 &lt;= Claim_for_Reimbursement_CAT!$F$24, Claim_for_Reimbursement_CAT!$H$24,
IF(AND($DZ402 &gt;= Claim_for_Reimbursement_CAT!$D$25, $DZ402 &lt;= Claim_for_Reimbursement_CAT!$F$25), Claim_for_Reimbursement_CAT!$H$25,
IF(AND($DZ402 &gt;= Claim_for_Reimbursement_CAT!$D$26, $DZ402 &lt;= Claim_for_Reimbursement_CAT!$F$26), Claim_for_Reimbursement_CAT!$H$26,
IF(AND($DZ402 &gt;= Claim_for_Reimbursement_CAT!$D$27, $DZ402 &lt;= Claim_for_Reimbursement_CAT!$F$27), Claim_for_Reimbursement_CAT!$H$27,
IF(AND($DZ402 &gt;= Claim_for_Reimbursement_CAT!$D$28, $DZ402 &lt;= Claim_for_Reimbursement_CAT!$F$28), Claim_for_Reimbursement_CAT!$H$28,
IF(AND($DZ402 &gt;= Claim_for_Reimbursement_CAT!$D$29, $DZ402 &lt;= Claim_for_Reimbursement_CAT!$F$29), Claim_for_Reimbursement_CAT!$H$29,
IF(AND($DZ402 &gt;= Claim_for_Reimbursement_CAT!$D$30, $DZ402 &lt;= Claim_for_Reimbursement_CAT!$F$30), Claim_for_Reimbursement_CAT!$H$30,
IF(AND($DZ402 &gt;= Claim_for_Reimbursement_CAT!$D$31, $DZ402 &lt;= Claim_for_Reimbursement_CAT!$F$31), Claim_for_Reimbursement_CAT!$H$31,
IF(AND($DZ402 &gt;= Claim_for_Reimbursement_CAT!$D$32, $DZ402 &lt;= Claim_for_Reimbursement_CAT!$F$32), Claim_for_Reimbursement_CAT!$H$32,
IF(AND($DZ402 &gt;= Claim_for_Reimbursement_CAT!$D$33, $DZ402 &lt;= Claim_for_Reimbursement_CAT!$F$33), Claim_for_Reimbursement_CAT!$H$33,
IF(AND($DZ402 &gt;= Claim_for_Reimbursement_CAT!$D$34, $DZ402 &lt;= Claim_for_Reimbursement_CAT!$F$34), Claim_for_Reimbursement_CAT!$H$34, Claim_for_Reimbursement_CAT!$H$35))))))))))))</f>
        <v/>
      </c>
      <c r="EG402" s="373"/>
      <c r="EH402" s="373"/>
      <c r="EI402" s="373"/>
      <c r="EJ402" s="373"/>
      <c r="EK402" s="373"/>
      <c r="EL402" s="368"/>
      <c r="EM402" s="373"/>
      <c r="EN402" s="373"/>
      <c r="ES402" s="376" t="str">
        <f t="shared" si="189"/>
        <v/>
      </c>
      <c r="ET402" s="377" t="str">
        <f t="shared" si="197"/>
        <v xml:space="preserve">    </v>
      </c>
      <c r="EU402" s="377" t="str">
        <f t="shared" si="198"/>
        <v/>
      </c>
      <c r="EV402" s="377" t="str">
        <f t="shared" si="199"/>
        <v xml:space="preserve">397   </v>
      </c>
      <c r="EW402" s="378" t="str">
        <f>IF($H402 = "", "",
IF(OR($H402 = Lists_and_controls!$AO$9, $H402 = Lists_and_controls!$AO$11, $H402 = Lists_and_controls!$AO$14, $H402 = Lists_and_controls!$AO$16), MAX(Day_30),
IF(OR($H402 = Lists_and_controls!$AO$6, $H402 = Lists_and_controls!$AO$8, $H402 = Lists_and_controls!$AO$10, $H402 = Lists_and_controls!$AO$12, $H402 = Lists_and_controls!$AO$13, $H402 = Lists_and_controls!$AO$15, $H402 = Lists_and_controls!$AO$17), MAX(Day_31),
IF($H402 = Lists_and_controls!$AO$7, IF(INDEX(Leap_Year_YN, MATCH($G402, Year_2, 0)) = 1, MAX(Day_Feb_LY), MAX(Day_Feb) )))))</f>
        <v/>
      </c>
      <c r="EX402" s="377" t="str">
        <f t="shared" si="200"/>
        <v xml:space="preserve">  </v>
      </c>
      <c r="EY402" s="378"/>
    </row>
    <row r="403" spans="1:155" s="321" customFormat="1" ht="14" hidden="1" x14ac:dyDescent="0.3">
      <c r="A403" s="367">
        <v>398</v>
      </c>
      <c r="B403" s="368"/>
      <c r="C403" s="368"/>
      <c r="D403" s="368"/>
      <c r="E403" s="368"/>
      <c r="F403" s="368"/>
      <c r="G403" s="368"/>
      <c r="H403" s="368"/>
      <c r="I403" s="368"/>
      <c r="J403" s="369" t="str">
        <f t="shared" si="177"/>
        <v/>
      </c>
      <c r="K403" s="370" t="str">
        <f t="shared" si="178"/>
        <v/>
      </c>
      <c r="L403" s="368"/>
      <c r="M403" s="368"/>
      <c r="N403" s="368"/>
      <c r="O403" s="368"/>
      <c r="P403" s="368"/>
      <c r="Q403" s="368"/>
      <c r="R403" s="368"/>
      <c r="S403" s="371" t="str">
        <f t="shared" si="190"/>
        <v/>
      </c>
      <c r="T403" s="368"/>
      <c r="U403" s="368"/>
      <c r="V403" s="372"/>
      <c r="W403" s="372"/>
      <c r="X403" s="368"/>
      <c r="Y403" s="372"/>
      <c r="Z403" s="368"/>
      <c r="AA403" s="368"/>
      <c r="AB403" s="368"/>
      <c r="AC403" s="368"/>
      <c r="AD403" s="368"/>
      <c r="AE403" s="368"/>
      <c r="AF403" s="368"/>
      <c r="AG403" s="368"/>
      <c r="AH403" s="368"/>
      <c r="AI403" s="368"/>
      <c r="AJ403" s="368"/>
      <c r="AK403" s="373"/>
      <c r="AL403" s="368"/>
      <c r="AM403" s="373"/>
      <c r="AN403" s="373"/>
      <c r="AO403" s="373"/>
      <c r="AP403" s="373"/>
      <c r="AQ403" s="373"/>
      <c r="AR403" s="373"/>
      <c r="AS403" s="373"/>
      <c r="AT403" s="373"/>
      <c r="AU403" s="373"/>
      <c r="AV403" s="373"/>
      <c r="AW403" s="373"/>
      <c r="AX403" s="373"/>
      <c r="AY403" s="373"/>
      <c r="AZ403" s="373"/>
      <c r="BA403" s="373"/>
      <c r="BB403" s="373"/>
      <c r="BC403" s="374">
        <f t="shared" si="191"/>
        <v>0</v>
      </c>
      <c r="BD403" s="373"/>
      <c r="BE403" s="373"/>
      <c r="BF403" s="373"/>
      <c r="BG403" s="373"/>
      <c r="BH403" s="373"/>
      <c r="BI403" s="373"/>
      <c r="BJ403" s="373"/>
      <c r="BK403" s="373"/>
      <c r="BL403" s="373"/>
      <c r="BM403" s="373"/>
      <c r="BN403" s="373"/>
      <c r="BO403" s="373"/>
      <c r="BP403" s="373"/>
      <c r="BQ403" s="373"/>
      <c r="BR403" s="373"/>
      <c r="BS403" s="374">
        <f t="shared" si="179"/>
        <v>0</v>
      </c>
      <c r="BT403" s="374">
        <f t="shared" si="175"/>
        <v>0</v>
      </c>
      <c r="BU403" s="374">
        <f t="shared" si="175"/>
        <v>0</v>
      </c>
      <c r="BV403" s="374">
        <f t="shared" si="175"/>
        <v>0</v>
      </c>
      <c r="BW403" s="374">
        <f t="shared" si="175"/>
        <v>0</v>
      </c>
      <c r="BX403" s="374">
        <f t="shared" si="175"/>
        <v>0</v>
      </c>
      <c r="BY403" s="374">
        <f t="shared" si="175"/>
        <v>0</v>
      </c>
      <c r="BZ403" s="374">
        <f t="shared" si="174"/>
        <v>0</v>
      </c>
      <c r="CA403" s="374">
        <f t="shared" si="174"/>
        <v>0</v>
      </c>
      <c r="CB403" s="374">
        <f t="shared" si="174"/>
        <v>0</v>
      </c>
      <c r="CC403" s="374">
        <f t="shared" si="174"/>
        <v>0</v>
      </c>
      <c r="CD403" s="374">
        <f t="shared" si="174"/>
        <v>0</v>
      </c>
      <c r="CE403" s="374">
        <f t="shared" si="174"/>
        <v>0</v>
      </c>
      <c r="CF403" s="374">
        <f t="shared" si="174"/>
        <v>0</v>
      </c>
      <c r="CG403" s="374">
        <f t="shared" si="176"/>
        <v>0</v>
      </c>
      <c r="CH403" s="374">
        <f t="shared" si="176"/>
        <v>0</v>
      </c>
      <c r="CI403" s="374">
        <f t="shared" si="176"/>
        <v>0</v>
      </c>
      <c r="CJ403" s="368"/>
      <c r="CK403" s="368"/>
      <c r="CL403" s="373"/>
      <c r="CM403" s="375"/>
      <c r="CN403" s="371" t="s">
        <v>176</v>
      </c>
      <c r="CO403" s="373"/>
      <c r="CP403" s="373"/>
      <c r="CQ403" s="374">
        <f t="shared" si="180"/>
        <v>0</v>
      </c>
      <c r="CR403" s="373"/>
      <c r="CS403" s="373"/>
      <c r="CT403" s="374">
        <f t="shared" si="181"/>
        <v>0</v>
      </c>
      <c r="CU403" s="375"/>
      <c r="CV403" s="368"/>
      <c r="CW403" s="368"/>
      <c r="CX403" s="368"/>
      <c r="CY403" s="368"/>
      <c r="CZ403" s="368"/>
      <c r="DA403" s="368"/>
      <c r="DB403" s="368"/>
      <c r="DC403" s="368"/>
      <c r="DD403" s="368"/>
      <c r="DE403" s="368"/>
      <c r="DF403" s="368"/>
      <c r="DG403" s="375"/>
      <c r="DH403" s="371" t="s">
        <v>176</v>
      </c>
      <c r="DI403" s="373"/>
      <c r="DJ403" s="373"/>
      <c r="DK403" s="374">
        <f t="shared" si="201"/>
        <v>0</v>
      </c>
      <c r="DL403" s="373"/>
      <c r="DM403" s="373"/>
      <c r="DN403" s="374">
        <f t="shared" si="182"/>
        <v>0</v>
      </c>
      <c r="DO403" s="368"/>
      <c r="DP403" s="371" t="str">
        <f t="shared" si="192"/>
        <v/>
      </c>
      <c r="DQ403" s="374">
        <f t="shared" si="193"/>
        <v>0</v>
      </c>
      <c r="DR403" s="374">
        <f t="shared" si="183"/>
        <v>0</v>
      </c>
      <c r="DS403" s="374">
        <f t="shared" si="184"/>
        <v>0</v>
      </c>
      <c r="DT403" s="374">
        <f t="shared" si="194"/>
        <v>0</v>
      </c>
      <c r="DU403" s="374">
        <f t="shared" si="195"/>
        <v>0</v>
      </c>
      <c r="DV403" s="374">
        <f>Deduct_dependent * COUNTIFS(Part_8!$A:$A, $EV403)</f>
        <v>0</v>
      </c>
      <c r="DW403" s="374">
        <f t="shared" si="185"/>
        <v>0</v>
      </c>
      <c r="DX403" s="374">
        <f t="shared" si="186"/>
        <v>0</v>
      </c>
      <c r="DY403" s="374">
        <f t="shared" si="187"/>
        <v>0</v>
      </c>
      <c r="DZ403" s="374">
        <f t="shared" si="188"/>
        <v>0</v>
      </c>
      <c r="EA403" s="373"/>
      <c r="EB403" s="373"/>
      <c r="EC403" s="373"/>
      <c r="ED403" s="374" t="str">
        <f t="shared" si="196"/>
        <v/>
      </c>
      <c r="EE403" s="374"/>
      <c r="EF403" s="374" t="str">
        <f>IF(AND($AN403 = "", $AO403 = "", $AP403 = "", $AQ403 = "", $AR403 = "", $AS403 = "", $AT403 = "", $AU403 = "", $AV403 = "", $AW403 = "", $AX403 = "", $AY403 = "", $AZ403 = "", $BA403 = "", $BB403 = "",
$BD403= "", $BE403 = "", $BF403 = "", $BG403 = "", $BH403 = "", $BI403 = "", $BJ403 = "", $BK403 = "", $BL403 = "", $BM403 = "", $BN403 = "", $BO403 = "", $BP403 = "", $BQ403 = "", $BR403 = ""), "",
IF($DZ403 &lt;= Claim_for_Reimbursement_CAT!$F$24, Claim_for_Reimbursement_CAT!$H$24,
IF(AND($DZ403 &gt;= Claim_for_Reimbursement_CAT!$D$25, $DZ403 &lt;= Claim_for_Reimbursement_CAT!$F$25), Claim_for_Reimbursement_CAT!$H$25,
IF(AND($DZ403 &gt;= Claim_for_Reimbursement_CAT!$D$26, $DZ403 &lt;= Claim_for_Reimbursement_CAT!$F$26), Claim_for_Reimbursement_CAT!$H$26,
IF(AND($DZ403 &gt;= Claim_for_Reimbursement_CAT!$D$27, $DZ403 &lt;= Claim_for_Reimbursement_CAT!$F$27), Claim_for_Reimbursement_CAT!$H$27,
IF(AND($DZ403 &gt;= Claim_for_Reimbursement_CAT!$D$28, $DZ403 &lt;= Claim_for_Reimbursement_CAT!$F$28), Claim_for_Reimbursement_CAT!$H$28,
IF(AND($DZ403 &gt;= Claim_for_Reimbursement_CAT!$D$29, $DZ403 &lt;= Claim_for_Reimbursement_CAT!$F$29), Claim_for_Reimbursement_CAT!$H$29,
IF(AND($DZ403 &gt;= Claim_for_Reimbursement_CAT!$D$30, $DZ403 &lt;= Claim_for_Reimbursement_CAT!$F$30), Claim_for_Reimbursement_CAT!$H$30,
IF(AND($DZ403 &gt;= Claim_for_Reimbursement_CAT!$D$31, $DZ403 &lt;= Claim_for_Reimbursement_CAT!$F$31), Claim_for_Reimbursement_CAT!$H$31,
IF(AND($DZ403 &gt;= Claim_for_Reimbursement_CAT!$D$32, $DZ403 &lt;= Claim_for_Reimbursement_CAT!$F$32), Claim_for_Reimbursement_CAT!$H$32,
IF(AND($DZ403 &gt;= Claim_for_Reimbursement_CAT!$D$33, $DZ403 &lt;= Claim_for_Reimbursement_CAT!$F$33), Claim_for_Reimbursement_CAT!$H$33,
IF(AND($DZ403 &gt;= Claim_for_Reimbursement_CAT!$D$34, $DZ403 &lt;= Claim_for_Reimbursement_CAT!$F$34), Claim_for_Reimbursement_CAT!$H$34, Claim_for_Reimbursement_CAT!$H$35))))))))))))</f>
        <v/>
      </c>
      <c r="EG403" s="373"/>
      <c r="EH403" s="373"/>
      <c r="EI403" s="373"/>
      <c r="EJ403" s="373"/>
      <c r="EK403" s="373"/>
      <c r="EL403" s="368"/>
      <c r="EM403" s="373"/>
      <c r="EN403" s="373"/>
      <c r="ES403" s="376" t="str">
        <f t="shared" si="189"/>
        <v/>
      </c>
      <c r="ET403" s="377" t="str">
        <f t="shared" si="197"/>
        <v xml:space="preserve">    </v>
      </c>
      <c r="EU403" s="377" t="str">
        <f t="shared" si="198"/>
        <v/>
      </c>
      <c r="EV403" s="377" t="str">
        <f t="shared" si="199"/>
        <v xml:space="preserve">398   </v>
      </c>
      <c r="EW403" s="378" t="str">
        <f>IF($H403 = "", "",
IF(OR($H403 = Lists_and_controls!$AO$9, $H403 = Lists_and_controls!$AO$11, $H403 = Lists_and_controls!$AO$14, $H403 = Lists_and_controls!$AO$16), MAX(Day_30),
IF(OR($H403 = Lists_and_controls!$AO$6, $H403 = Lists_and_controls!$AO$8, $H403 = Lists_and_controls!$AO$10, $H403 = Lists_and_controls!$AO$12, $H403 = Lists_and_controls!$AO$13, $H403 = Lists_and_controls!$AO$15, $H403 = Lists_and_controls!$AO$17), MAX(Day_31),
IF($H403 = Lists_and_controls!$AO$7, IF(INDEX(Leap_Year_YN, MATCH($G403, Year_2, 0)) = 1, MAX(Day_Feb_LY), MAX(Day_Feb) )))))</f>
        <v/>
      </c>
      <c r="EX403" s="377" t="str">
        <f t="shared" si="200"/>
        <v xml:space="preserve">  </v>
      </c>
      <c r="EY403" s="378"/>
    </row>
    <row r="404" spans="1:155" s="321" customFormat="1" ht="14" hidden="1" x14ac:dyDescent="0.3">
      <c r="A404" s="367">
        <v>399</v>
      </c>
      <c r="B404" s="368"/>
      <c r="C404" s="368"/>
      <c r="D404" s="368"/>
      <c r="E404" s="368"/>
      <c r="F404" s="368"/>
      <c r="G404" s="368"/>
      <c r="H404" s="368"/>
      <c r="I404" s="368"/>
      <c r="J404" s="369" t="str">
        <f t="shared" si="177"/>
        <v/>
      </c>
      <c r="K404" s="370" t="str">
        <f t="shared" si="178"/>
        <v/>
      </c>
      <c r="L404" s="368"/>
      <c r="M404" s="368"/>
      <c r="N404" s="368"/>
      <c r="O404" s="368"/>
      <c r="P404" s="368"/>
      <c r="Q404" s="368"/>
      <c r="R404" s="368"/>
      <c r="S404" s="371" t="str">
        <f t="shared" si="190"/>
        <v/>
      </c>
      <c r="T404" s="368"/>
      <c r="U404" s="368"/>
      <c r="V404" s="372"/>
      <c r="W404" s="372"/>
      <c r="X404" s="368"/>
      <c r="Y404" s="372"/>
      <c r="Z404" s="368"/>
      <c r="AA404" s="368"/>
      <c r="AB404" s="368"/>
      <c r="AC404" s="368"/>
      <c r="AD404" s="368"/>
      <c r="AE404" s="368"/>
      <c r="AF404" s="368"/>
      <c r="AG404" s="368"/>
      <c r="AH404" s="368"/>
      <c r="AI404" s="368"/>
      <c r="AJ404" s="368"/>
      <c r="AK404" s="373"/>
      <c r="AL404" s="368"/>
      <c r="AM404" s="373"/>
      <c r="AN404" s="373"/>
      <c r="AO404" s="373"/>
      <c r="AP404" s="373"/>
      <c r="AQ404" s="373"/>
      <c r="AR404" s="373"/>
      <c r="AS404" s="373"/>
      <c r="AT404" s="373"/>
      <c r="AU404" s="373"/>
      <c r="AV404" s="373"/>
      <c r="AW404" s="373"/>
      <c r="AX404" s="373"/>
      <c r="AY404" s="373"/>
      <c r="AZ404" s="373"/>
      <c r="BA404" s="373"/>
      <c r="BB404" s="373"/>
      <c r="BC404" s="374">
        <f t="shared" si="191"/>
        <v>0</v>
      </c>
      <c r="BD404" s="373"/>
      <c r="BE404" s="373"/>
      <c r="BF404" s="373"/>
      <c r="BG404" s="373"/>
      <c r="BH404" s="373"/>
      <c r="BI404" s="373"/>
      <c r="BJ404" s="373"/>
      <c r="BK404" s="373"/>
      <c r="BL404" s="373"/>
      <c r="BM404" s="373"/>
      <c r="BN404" s="373"/>
      <c r="BO404" s="373"/>
      <c r="BP404" s="373"/>
      <c r="BQ404" s="373"/>
      <c r="BR404" s="373"/>
      <c r="BS404" s="374">
        <f t="shared" si="179"/>
        <v>0</v>
      </c>
      <c r="BT404" s="374">
        <f t="shared" si="175"/>
        <v>0</v>
      </c>
      <c r="BU404" s="374">
        <f t="shared" si="175"/>
        <v>0</v>
      </c>
      <c r="BV404" s="374">
        <f t="shared" si="175"/>
        <v>0</v>
      </c>
      <c r="BW404" s="374">
        <f t="shared" si="175"/>
        <v>0</v>
      </c>
      <c r="BX404" s="374">
        <f t="shared" si="175"/>
        <v>0</v>
      </c>
      <c r="BY404" s="374">
        <f t="shared" si="175"/>
        <v>0</v>
      </c>
      <c r="BZ404" s="374">
        <f t="shared" si="174"/>
        <v>0</v>
      </c>
      <c r="CA404" s="374">
        <f t="shared" si="174"/>
        <v>0</v>
      </c>
      <c r="CB404" s="374">
        <f t="shared" si="174"/>
        <v>0</v>
      </c>
      <c r="CC404" s="374">
        <f t="shared" si="174"/>
        <v>0</v>
      </c>
      <c r="CD404" s="374">
        <f t="shared" si="174"/>
        <v>0</v>
      </c>
      <c r="CE404" s="374">
        <f t="shared" si="174"/>
        <v>0</v>
      </c>
      <c r="CF404" s="374">
        <f t="shared" si="174"/>
        <v>0</v>
      </c>
      <c r="CG404" s="374">
        <f t="shared" si="176"/>
        <v>0</v>
      </c>
      <c r="CH404" s="374">
        <f t="shared" si="176"/>
        <v>0</v>
      </c>
      <c r="CI404" s="374">
        <f t="shared" si="176"/>
        <v>0</v>
      </c>
      <c r="CJ404" s="368"/>
      <c r="CK404" s="368"/>
      <c r="CL404" s="373"/>
      <c r="CM404" s="375"/>
      <c r="CN404" s="371" t="s">
        <v>176</v>
      </c>
      <c r="CO404" s="373"/>
      <c r="CP404" s="373"/>
      <c r="CQ404" s="374">
        <f t="shared" si="180"/>
        <v>0</v>
      </c>
      <c r="CR404" s="373"/>
      <c r="CS404" s="373"/>
      <c r="CT404" s="374">
        <f t="shared" si="181"/>
        <v>0</v>
      </c>
      <c r="CU404" s="375"/>
      <c r="CV404" s="368"/>
      <c r="CW404" s="368"/>
      <c r="CX404" s="368"/>
      <c r="CY404" s="368"/>
      <c r="CZ404" s="368"/>
      <c r="DA404" s="368"/>
      <c r="DB404" s="368"/>
      <c r="DC404" s="368"/>
      <c r="DD404" s="368"/>
      <c r="DE404" s="368"/>
      <c r="DF404" s="368"/>
      <c r="DG404" s="375"/>
      <c r="DH404" s="371" t="s">
        <v>176</v>
      </c>
      <c r="DI404" s="373"/>
      <c r="DJ404" s="373"/>
      <c r="DK404" s="374">
        <f t="shared" si="201"/>
        <v>0</v>
      </c>
      <c r="DL404" s="373"/>
      <c r="DM404" s="373"/>
      <c r="DN404" s="374">
        <f t="shared" si="182"/>
        <v>0</v>
      </c>
      <c r="DO404" s="368"/>
      <c r="DP404" s="371" t="str">
        <f t="shared" si="192"/>
        <v/>
      </c>
      <c r="DQ404" s="374">
        <f t="shared" si="193"/>
        <v>0</v>
      </c>
      <c r="DR404" s="374">
        <f t="shared" si="183"/>
        <v>0</v>
      </c>
      <c r="DS404" s="374">
        <f t="shared" si="184"/>
        <v>0</v>
      </c>
      <c r="DT404" s="374">
        <f t="shared" si="194"/>
        <v>0</v>
      </c>
      <c r="DU404" s="374">
        <f t="shared" si="195"/>
        <v>0</v>
      </c>
      <c r="DV404" s="374">
        <f>Deduct_dependent * COUNTIFS(Part_8!$A:$A, $EV404)</f>
        <v>0</v>
      </c>
      <c r="DW404" s="374">
        <f t="shared" si="185"/>
        <v>0</v>
      </c>
      <c r="DX404" s="374">
        <f t="shared" si="186"/>
        <v>0</v>
      </c>
      <c r="DY404" s="374">
        <f t="shared" si="187"/>
        <v>0</v>
      </c>
      <c r="DZ404" s="374">
        <f t="shared" si="188"/>
        <v>0</v>
      </c>
      <c r="EA404" s="373"/>
      <c r="EB404" s="373"/>
      <c r="EC404" s="373"/>
      <c r="ED404" s="374" t="str">
        <f t="shared" si="196"/>
        <v/>
      </c>
      <c r="EE404" s="374"/>
      <c r="EF404" s="374" t="str">
        <f>IF(AND($AN404 = "", $AO404 = "", $AP404 = "", $AQ404 = "", $AR404 = "", $AS404 = "", $AT404 = "", $AU404 = "", $AV404 = "", $AW404 = "", $AX404 = "", $AY404 = "", $AZ404 = "", $BA404 = "", $BB404 = "",
$BD404= "", $BE404 = "", $BF404 = "", $BG404 = "", $BH404 = "", $BI404 = "", $BJ404 = "", $BK404 = "", $BL404 = "", $BM404 = "", $BN404 = "", $BO404 = "", $BP404 = "", $BQ404 = "", $BR404 = ""), "",
IF($DZ404 &lt;= Claim_for_Reimbursement_CAT!$F$24, Claim_for_Reimbursement_CAT!$H$24,
IF(AND($DZ404 &gt;= Claim_for_Reimbursement_CAT!$D$25, $DZ404 &lt;= Claim_for_Reimbursement_CAT!$F$25), Claim_for_Reimbursement_CAT!$H$25,
IF(AND($DZ404 &gt;= Claim_for_Reimbursement_CAT!$D$26, $DZ404 &lt;= Claim_for_Reimbursement_CAT!$F$26), Claim_for_Reimbursement_CAT!$H$26,
IF(AND($DZ404 &gt;= Claim_for_Reimbursement_CAT!$D$27, $DZ404 &lt;= Claim_for_Reimbursement_CAT!$F$27), Claim_for_Reimbursement_CAT!$H$27,
IF(AND($DZ404 &gt;= Claim_for_Reimbursement_CAT!$D$28, $DZ404 &lt;= Claim_for_Reimbursement_CAT!$F$28), Claim_for_Reimbursement_CAT!$H$28,
IF(AND($DZ404 &gt;= Claim_for_Reimbursement_CAT!$D$29, $DZ404 &lt;= Claim_for_Reimbursement_CAT!$F$29), Claim_for_Reimbursement_CAT!$H$29,
IF(AND($DZ404 &gt;= Claim_for_Reimbursement_CAT!$D$30, $DZ404 &lt;= Claim_for_Reimbursement_CAT!$F$30), Claim_for_Reimbursement_CAT!$H$30,
IF(AND($DZ404 &gt;= Claim_for_Reimbursement_CAT!$D$31, $DZ404 &lt;= Claim_for_Reimbursement_CAT!$F$31), Claim_for_Reimbursement_CAT!$H$31,
IF(AND($DZ404 &gt;= Claim_for_Reimbursement_CAT!$D$32, $DZ404 &lt;= Claim_for_Reimbursement_CAT!$F$32), Claim_for_Reimbursement_CAT!$H$32,
IF(AND($DZ404 &gt;= Claim_for_Reimbursement_CAT!$D$33, $DZ404 &lt;= Claim_for_Reimbursement_CAT!$F$33), Claim_for_Reimbursement_CAT!$H$33,
IF(AND($DZ404 &gt;= Claim_for_Reimbursement_CAT!$D$34, $DZ404 &lt;= Claim_for_Reimbursement_CAT!$F$34), Claim_for_Reimbursement_CAT!$H$34, Claim_for_Reimbursement_CAT!$H$35))))))))))))</f>
        <v/>
      </c>
      <c r="EG404" s="373"/>
      <c r="EH404" s="373"/>
      <c r="EI404" s="373"/>
      <c r="EJ404" s="373"/>
      <c r="EK404" s="373"/>
      <c r="EL404" s="368"/>
      <c r="EM404" s="373"/>
      <c r="EN404" s="373"/>
      <c r="ES404" s="376" t="str">
        <f t="shared" si="189"/>
        <v/>
      </c>
      <c r="ET404" s="377" t="str">
        <f t="shared" si="197"/>
        <v xml:space="preserve">    </v>
      </c>
      <c r="EU404" s="377" t="str">
        <f t="shared" si="198"/>
        <v/>
      </c>
      <c r="EV404" s="377" t="str">
        <f t="shared" si="199"/>
        <v xml:space="preserve">399   </v>
      </c>
      <c r="EW404" s="378" t="str">
        <f>IF($H404 = "", "",
IF(OR($H404 = Lists_and_controls!$AO$9, $H404 = Lists_and_controls!$AO$11, $H404 = Lists_and_controls!$AO$14, $H404 = Lists_and_controls!$AO$16), MAX(Day_30),
IF(OR($H404 = Lists_and_controls!$AO$6, $H404 = Lists_and_controls!$AO$8, $H404 = Lists_and_controls!$AO$10, $H404 = Lists_and_controls!$AO$12, $H404 = Lists_and_controls!$AO$13, $H404 = Lists_and_controls!$AO$15, $H404 = Lists_and_controls!$AO$17), MAX(Day_31),
IF($H404 = Lists_and_controls!$AO$7, IF(INDEX(Leap_Year_YN, MATCH($G404, Year_2, 0)) = 1, MAX(Day_Feb_LY), MAX(Day_Feb) )))))</f>
        <v/>
      </c>
      <c r="EX404" s="377" t="str">
        <f t="shared" si="200"/>
        <v xml:space="preserve">  </v>
      </c>
      <c r="EY404" s="378"/>
    </row>
    <row r="405" spans="1:155" s="321" customFormat="1" ht="14" hidden="1" x14ac:dyDescent="0.3">
      <c r="A405" s="367">
        <v>400</v>
      </c>
      <c r="B405" s="368"/>
      <c r="C405" s="368"/>
      <c r="D405" s="368"/>
      <c r="E405" s="368"/>
      <c r="F405" s="368"/>
      <c r="G405" s="368"/>
      <c r="H405" s="368"/>
      <c r="I405" s="368"/>
      <c r="J405" s="369" t="str">
        <f t="shared" si="177"/>
        <v/>
      </c>
      <c r="K405" s="370" t="str">
        <f t="shared" si="178"/>
        <v/>
      </c>
      <c r="L405" s="368"/>
      <c r="M405" s="368"/>
      <c r="N405" s="368"/>
      <c r="O405" s="368"/>
      <c r="P405" s="368"/>
      <c r="Q405" s="368"/>
      <c r="R405" s="368"/>
      <c r="S405" s="371" t="str">
        <f t="shared" si="190"/>
        <v/>
      </c>
      <c r="T405" s="368"/>
      <c r="U405" s="368"/>
      <c r="V405" s="372"/>
      <c r="W405" s="372"/>
      <c r="X405" s="368"/>
      <c r="Y405" s="372"/>
      <c r="Z405" s="368"/>
      <c r="AA405" s="368"/>
      <c r="AB405" s="368"/>
      <c r="AC405" s="368"/>
      <c r="AD405" s="368"/>
      <c r="AE405" s="368"/>
      <c r="AF405" s="368"/>
      <c r="AG405" s="368"/>
      <c r="AH405" s="368"/>
      <c r="AI405" s="368"/>
      <c r="AJ405" s="368"/>
      <c r="AK405" s="373"/>
      <c r="AL405" s="368"/>
      <c r="AM405" s="373"/>
      <c r="AN405" s="373"/>
      <c r="AO405" s="373"/>
      <c r="AP405" s="373"/>
      <c r="AQ405" s="373"/>
      <c r="AR405" s="373"/>
      <c r="AS405" s="373"/>
      <c r="AT405" s="373"/>
      <c r="AU405" s="373"/>
      <c r="AV405" s="373"/>
      <c r="AW405" s="373"/>
      <c r="AX405" s="373"/>
      <c r="AY405" s="373"/>
      <c r="AZ405" s="373"/>
      <c r="BA405" s="373"/>
      <c r="BB405" s="373"/>
      <c r="BC405" s="374">
        <f t="shared" si="191"/>
        <v>0</v>
      </c>
      <c r="BD405" s="373"/>
      <c r="BE405" s="373"/>
      <c r="BF405" s="373"/>
      <c r="BG405" s="373"/>
      <c r="BH405" s="373"/>
      <c r="BI405" s="373"/>
      <c r="BJ405" s="373"/>
      <c r="BK405" s="373"/>
      <c r="BL405" s="373"/>
      <c r="BM405" s="373"/>
      <c r="BN405" s="373"/>
      <c r="BO405" s="373"/>
      <c r="BP405" s="373"/>
      <c r="BQ405" s="373"/>
      <c r="BR405" s="373"/>
      <c r="BS405" s="374">
        <f t="shared" si="179"/>
        <v>0</v>
      </c>
      <c r="BT405" s="374">
        <f t="shared" si="175"/>
        <v>0</v>
      </c>
      <c r="BU405" s="374">
        <f t="shared" si="175"/>
        <v>0</v>
      </c>
      <c r="BV405" s="374">
        <f t="shared" si="175"/>
        <v>0</v>
      </c>
      <c r="BW405" s="374">
        <f t="shared" ref="BW405:CB468" si="202" xml:space="preserve"> AQ405 + BG405</f>
        <v>0</v>
      </c>
      <c r="BX405" s="374">
        <f t="shared" si="202"/>
        <v>0</v>
      </c>
      <c r="BY405" s="374">
        <f t="shared" si="202"/>
        <v>0</v>
      </c>
      <c r="BZ405" s="374">
        <f t="shared" si="174"/>
        <v>0</v>
      </c>
      <c r="CA405" s="374">
        <f t="shared" si="174"/>
        <v>0</v>
      </c>
      <c r="CB405" s="374">
        <f t="shared" si="174"/>
        <v>0</v>
      </c>
      <c r="CC405" s="374">
        <f t="shared" si="174"/>
        <v>0</v>
      </c>
      <c r="CD405" s="374">
        <f t="shared" si="174"/>
        <v>0</v>
      </c>
      <c r="CE405" s="374">
        <f t="shared" si="174"/>
        <v>0</v>
      </c>
      <c r="CF405" s="374">
        <f t="shared" si="174"/>
        <v>0</v>
      </c>
      <c r="CG405" s="374">
        <f t="shared" si="176"/>
        <v>0</v>
      </c>
      <c r="CH405" s="374">
        <f t="shared" si="176"/>
        <v>0</v>
      </c>
      <c r="CI405" s="374">
        <f t="shared" si="176"/>
        <v>0</v>
      </c>
      <c r="CJ405" s="368"/>
      <c r="CK405" s="368"/>
      <c r="CL405" s="373"/>
      <c r="CM405" s="375"/>
      <c r="CN405" s="371" t="s">
        <v>176</v>
      </c>
      <c r="CO405" s="373"/>
      <c r="CP405" s="373"/>
      <c r="CQ405" s="374">
        <f t="shared" si="180"/>
        <v>0</v>
      </c>
      <c r="CR405" s="373"/>
      <c r="CS405" s="373"/>
      <c r="CT405" s="374">
        <f t="shared" si="181"/>
        <v>0</v>
      </c>
      <c r="CU405" s="375"/>
      <c r="CV405" s="368"/>
      <c r="CW405" s="368"/>
      <c r="CX405" s="368"/>
      <c r="CY405" s="368"/>
      <c r="CZ405" s="368"/>
      <c r="DA405" s="368"/>
      <c r="DB405" s="368"/>
      <c r="DC405" s="368"/>
      <c r="DD405" s="368"/>
      <c r="DE405" s="368"/>
      <c r="DF405" s="368"/>
      <c r="DG405" s="375"/>
      <c r="DH405" s="371" t="s">
        <v>176</v>
      </c>
      <c r="DI405" s="373"/>
      <c r="DJ405" s="373"/>
      <c r="DK405" s="374">
        <f t="shared" si="201"/>
        <v>0</v>
      </c>
      <c r="DL405" s="373"/>
      <c r="DM405" s="373"/>
      <c r="DN405" s="374">
        <f t="shared" si="182"/>
        <v>0</v>
      </c>
      <c r="DO405" s="368"/>
      <c r="DP405" s="371" t="str">
        <f t="shared" si="192"/>
        <v/>
      </c>
      <c r="DQ405" s="374">
        <f t="shared" si="193"/>
        <v>0</v>
      </c>
      <c r="DR405" s="374">
        <f t="shared" si="183"/>
        <v>0</v>
      </c>
      <c r="DS405" s="374">
        <f t="shared" si="184"/>
        <v>0</v>
      </c>
      <c r="DT405" s="374">
        <f t="shared" si="194"/>
        <v>0</v>
      </c>
      <c r="DU405" s="374">
        <f t="shared" si="195"/>
        <v>0</v>
      </c>
      <c r="DV405" s="374">
        <f>Deduct_dependent * COUNTIFS(Part_8!$A:$A, $EV405)</f>
        <v>0</v>
      </c>
      <c r="DW405" s="374">
        <f t="shared" si="185"/>
        <v>0</v>
      </c>
      <c r="DX405" s="374">
        <f t="shared" si="186"/>
        <v>0</v>
      </c>
      <c r="DY405" s="374">
        <f t="shared" si="187"/>
        <v>0</v>
      </c>
      <c r="DZ405" s="374">
        <f t="shared" si="188"/>
        <v>0</v>
      </c>
      <c r="EA405" s="373"/>
      <c r="EB405" s="373"/>
      <c r="EC405" s="373"/>
      <c r="ED405" s="374" t="str">
        <f t="shared" si="196"/>
        <v/>
      </c>
      <c r="EE405" s="374"/>
      <c r="EF405" s="374" t="str">
        <f>IF(AND($AN405 = "", $AO405 = "", $AP405 = "", $AQ405 = "", $AR405 = "", $AS405 = "", $AT405 = "", $AU405 = "", $AV405 = "", $AW405 = "", $AX405 = "", $AY405 = "", $AZ405 = "", $BA405 = "", $BB405 = "",
$BD405= "", $BE405 = "", $BF405 = "", $BG405 = "", $BH405 = "", $BI405 = "", $BJ405 = "", $BK405 = "", $BL405 = "", $BM405 = "", $BN405 = "", $BO405 = "", $BP405 = "", $BQ405 = "", $BR405 = ""), "",
IF($DZ405 &lt;= Claim_for_Reimbursement_CAT!$F$24, Claim_for_Reimbursement_CAT!$H$24,
IF(AND($DZ405 &gt;= Claim_for_Reimbursement_CAT!$D$25, $DZ405 &lt;= Claim_for_Reimbursement_CAT!$F$25), Claim_for_Reimbursement_CAT!$H$25,
IF(AND($DZ405 &gt;= Claim_for_Reimbursement_CAT!$D$26, $DZ405 &lt;= Claim_for_Reimbursement_CAT!$F$26), Claim_for_Reimbursement_CAT!$H$26,
IF(AND($DZ405 &gt;= Claim_for_Reimbursement_CAT!$D$27, $DZ405 &lt;= Claim_for_Reimbursement_CAT!$F$27), Claim_for_Reimbursement_CAT!$H$27,
IF(AND($DZ405 &gt;= Claim_for_Reimbursement_CAT!$D$28, $DZ405 &lt;= Claim_for_Reimbursement_CAT!$F$28), Claim_for_Reimbursement_CAT!$H$28,
IF(AND($DZ405 &gt;= Claim_for_Reimbursement_CAT!$D$29, $DZ405 &lt;= Claim_for_Reimbursement_CAT!$F$29), Claim_for_Reimbursement_CAT!$H$29,
IF(AND($DZ405 &gt;= Claim_for_Reimbursement_CAT!$D$30, $DZ405 &lt;= Claim_for_Reimbursement_CAT!$F$30), Claim_for_Reimbursement_CAT!$H$30,
IF(AND($DZ405 &gt;= Claim_for_Reimbursement_CAT!$D$31, $DZ405 &lt;= Claim_for_Reimbursement_CAT!$F$31), Claim_for_Reimbursement_CAT!$H$31,
IF(AND($DZ405 &gt;= Claim_for_Reimbursement_CAT!$D$32, $DZ405 &lt;= Claim_for_Reimbursement_CAT!$F$32), Claim_for_Reimbursement_CAT!$H$32,
IF(AND($DZ405 &gt;= Claim_for_Reimbursement_CAT!$D$33, $DZ405 &lt;= Claim_for_Reimbursement_CAT!$F$33), Claim_for_Reimbursement_CAT!$H$33,
IF(AND($DZ405 &gt;= Claim_for_Reimbursement_CAT!$D$34, $DZ405 &lt;= Claim_for_Reimbursement_CAT!$F$34), Claim_for_Reimbursement_CAT!$H$34, Claim_for_Reimbursement_CAT!$H$35))))))))))))</f>
        <v/>
      </c>
      <c r="EG405" s="373"/>
      <c r="EH405" s="373"/>
      <c r="EI405" s="373"/>
      <c r="EJ405" s="373"/>
      <c r="EK405" s="373"/>
      <c r="EL405" s="368"/>
      <c r="EM405" s="373"/>
      <c r="EN405" s="373"/>
      <c r="ES405" s="376" t="str">
        <f t="shared" si="189"/>
        <v/>
      </c>
      <c r="ET405" s="377" t="str">
        <f t="shared" si="197"/>
        <v xml:space="preserve">    </v>
      </c>
      <c r="EU405" s="377" t="str">
        <f t="shared" si="198"/>
        <v/>
      </c>
      <c r="EV405" s="377" t="str">
        <f t="shared" si="199"/>
        <v xml:space="preserve">400   </v>
      </c>
      <c r="EW405" s="378" t="str">
        <f>IF($H405 = "", "",
IF(OR($H405 = Lists_and_controls!$AO$9, $H405 = Lists_and_controls!$AO$11, $H405 = Lists_and_controls!$AO$14, $H405 = Lists_and_controls!$AO$16), MAX(Day_30),
IF(OR($H405 = Lists_and_controls!$AO$6, $H405 = Lists_and_controls!$AO$8, $H405 = Lists_and_controls!$AO$10, $H405 = Lists_and_controls!$AO$12, $H405 = Lists_and_controls!$AO$13, $H405 = Lists_and_controls!$AO$15, $H405 = Lists_and_controls!$AO$17), MAX(Day_31),
IF($H405 = Lists_and_controls!$AO$7, IF(INDEX(Leap_Year_YN, MATCH($G405, Year_2, 0)) = 1, MAX(Day_Feb_LY), MAX(Day_Feb) )))))</f>
        <v/>
      </c>
      <c r="EX405" s="377" t="str">
        <f t="shared" si="200"/>
        <v xml:space="preserve">  </v>
      </c>
      <c r="EY405" s="378"/>
    </row>
    <row r="406" spans="1:155" s="321" customFormat="1" ht="14" hidden="1" x14ac:dyDescent="0.3">
      <c r="A406" s="367">
        <v>401</v>
      </c>
      <c r="B406" s="368"/>
      <c r="C406" s="368"/>
      <c r="D406" s="368"/>
      <c r="E406" s="368"/>
      <c r="F406" s="368"/>
      <c r="G406" s="368"/>
      <c r="H406" s="368"/>
      <c r="I406" s="368"/>
      <c r="J406" s="369" t="str">
        <f t="shared" si="177"/>
        <v/>
      </c>
      <c r="K406" s="370" t="str">
        <f t="shared" si="178"/>
        <v/>
      </c>
      <c r="L406" s="368"/>
      <c r="M406" s="368"/>
      <c r="N406" s="368"/>
      <c r="O406" s="368"/>
      <c r="P406" s="368"/>
      <c r="Q406" s="368"/>
      <c r="R406" s="368"/>
      <c r="S406" s="371" t="str">
        <f t="shared" si="190"/>
        <v/>
      </c>
      <c r="T406" s="368"/>
      <c r="U406" s="368"/>
      <c r="V406" s="372"/>
      <c r="W406" s="372"/>
      <c r="X406" s="368"/>
      <c r="Y406" s="372"/>
      <c r="Z406" s="368"/>
      <c r="AA406" s="368"/>
      <c r="AB406" s="368"/>
      <c r="AC406" s="368"/>
      <c r="AD406" s="368"/>
      <c r="AE406" s="368"/>
      <c r="AF406" s="368"/>
      <c r="AG406" s="368"/>
      <c r="AH406" s="368"/>
      <c r="AI406" s="368"/>
      <c r="AJ406" s="368"/>
      <c r="AK406" s="373"/>
      <c r="AL406" s="368"/>
      <c r="AM406" s="373"/>
      <c r="AN406" s="373"/>
      <c r="AO406" s="373"/>
      <c r="AP406" s="373"/>
      <c r="AQ406" s="373"/>
      <c r="AR406" s="373"/>
      <c r="AS406" s="373"/>
      <c r="AT406" s="373"/>
      <c r="AU406" s="373"/>
      <c r="AV406" s="373"/>
      <c r="AW406" s="373"/>
      <c r="AX406" s="373"/>
      <c r="AY406" s="373"/>
      <c r="AZ406" s="373"/>
      <c r="BA406" s="373"/>
      <c r="BB406" s="373"/>
      <c r="BC406" s="374">
        <f t="shared" si="191"/>
        <v>0</v>
      </c>
      <c r="BD406" s="373"/>
      <c r="BE406" s="373"/>
      <c r="BF406" s="373"/>
      <c r="BG406" s="373"/>
      <c r="BH406" s="373"/>
      <c r="BI406" s="373"/>
      <c r="BJ406" s="373"/>
      <c r="BK406" s="373"/>
      <c r="BL406" s="373"/>
      <c r="BM406" s="373"/>
      <c r="BN406" s="373"/>
      <c r="BO406" s="373"/>
      <c r="BP406" s="373"/>
      <c r="BQ406" s="373"/>
      <c r="BR406" s="373"/>
      <c r="BS406" s="374">
        <f t="shared" si="179"/>
        <v>0</v>
      </c>
      <c r="BT406" s="374">
        <f t="shared" ref="BT406:BY469" si="203" xml:space="preserve"> AN406 + BD406</f>
        <v>0</v>
      </c>
      <c r="BU406" s="374">
        <f t="shared" si="203"/>
        <v>0</v>
      </c>
      <c r="BV406" s="374">
        <f t="shared" si="203"/>
        <v>0</v>
      </c>
      <c r="BW406" s="374">
        <f t="shared" si="202"/>
        <v>0</v>
      </c>
      <c r="BX406" s="374">
        <f t="shared" si="202"/>
        <v>0</v>
      </c>
      <c r="BY406" s="374">
        <f t="shared" si="202"/>
        <v>0</v>
      </c>
      <c r="BZ406" s="374">
        <f t="shared" si="174"/>
        <v>0</v>
      </c>
      <c r="CA406" s="374">
        <f t="shared" si="174"/>
        <v>0</v>
      </c>
      <c r="CB406" s="374">
        <f t="shared" si="174"/>
        <v>0</v>
      </c>
      <c r="CC406" s="374">
        <f t="shared" si="174"/>
        <v>0</v>
      </c>
      <c r="CD406" s="374">
        <f t="shared" si="174"/>
        <v>0</v>
      </c>
      <c r="CE406" s="374">
        <f t="shared" si="174"/>
        <v>0</v>
      </c>
      <c r="CF406" s="374">
        <f t="shared" si="174"/>
        <v>0</v>
      </c>
      <c r="CG406" s="374">
        <f t="shared" si="176"/>
        <v>0</v>
      </c>
      <c r="CH406" s="374">
        <f t="shared" si="176"/>
        <v>0</v>
      </c>
      <c r="CI406" s="374">
        <f t="shared" si="176"/>
        <v>0</v>
      </c>
      <c r="CJ406" s="368"/>
      <c r="CK406" s="368"/>
      <c r="CL406" s="373"/>
      <c r="CM406" s="375"/>
      <c r="CN406" s="371" t="s">
        <v>176</v>
      </c>
      <c r="CO406" s="373"/>
      <c r="CP406" s="373"/>
      <c r="CQ406" s="374">
        <f t="shared" si="180"/>
        <v>0</v>
      </c>
      <c r="CR406" s="373"/>
      <c r="CS406" s="373"/>
      <c r="CT406" s="374">
        <f t="shared" si="181"/>
        <v>0</v>
      </c>
      <c r="CU406" s="375"/>
      <c r="CV406" s="368"/>
      <c r="CW406" s="368"/>
      <c r="CX406" s="368"/>
      <c r="CY406" s="368"/>
      <c r="CZ406" s="368"/>
      <c r="DA406" s="368"/>
      <c r="DB406" s="368"/>
      <c r="DC406" s="368"/>
      <c r="DD406" s="368"/>
      <c r="DE406" s="368"/>
      <c r="DF406" s="368"/>
      <c r="DG406" s="375"/>
      <c r="DH406" s="371" t="s">
        <v>176</v>
      </c>
      <c r="DI406" s="373"/>
      <c r="DJ406" s="373"/>
      <c r="DK406" s="374">
        <f t="shared" si="201"/>
        <v>0</v>
      </c>
      <c r="DL406" s="373"/>
      <c r="DM406" s="373"/>
      <c r="DN406" s="374">
        <f t="shared" si="182"/>
        <v>0</v>
      </c>
      <c r="DO406" s="368"/>
      <c r="DP406" s="371" t="str">
        <f t="shared" si="192"/>
        <v/>
      </c>
      <c r="DQ406" s="374">
        <f t="shared" si="193"/>
        <v>0</v>
      </c>
      <c r="DR406" s="374">
        <f t="shared" si="183"/>
        <v>0</v>
      </c>
      <c r="DS406" s="374">
        <f t="shared" si="184"/>
        <v>0</v>
      </c>
      <c r="DT406" s="374">
        <f t="shared" si="194"/>
        <v>0</v>
      </c>
      <c r="DU406" s="374">
        <f t="shared" si="195"/>
        <v>0</v>
      </c>
      <c r="DV406" s="374">
        <f>Deduct_dependent * COUNTIFS(Part_8!$A:$A, $EV406)</f>
        <v>0</v>
      </c>
      <c r="DW406" s="374">
        <f t="shared" si="185"/>
        <v>0</v>
      </c>
      <c r="DX406" s="374">
        <f t="shared" si="186"/>
        <v>0</v>
      </c>
      <c r="DY406" s="374">
        <f t="shared" si="187"/>
        <v>0</v>
      </c>
      <c r="DZ406" s="374">
        <f t="shared" si="188"/>
        <v>0</v>
      </c>
      <c r="EA406" s="373"/>
      <c r="EB406" s="373"/>
      <c r="EC406" s="373"/>
      <c r="ED406" s="374" t="str">
        <f t="shared" si="196"/>
        <v/>
      </c>
      <c r="EE406" s="374"/>
      <c r="EF406" s="374" t="str">
        <f>IF(AND($AN406 = "", $AO406 = "", $AP406 = "", $AQ406 = "", $AR406 = "", $AS406 = "", $AT406 = "", $AU406 = "", $AV406 = "", $AW406 = "", $AX406 = "", $AY406 = "", $AZ406 = "", $BA406 = "", $BB406 = "",
$BD406= "", $BE406 = "", $BF406 = "", $BG406 = "", $BH406 = "", $BI406 = "", $BJ406 = "", $BK406 = "", $BL406 = "", $BM406 = "", $BN406 = "", $BO406 = "", $BP406 = "", $BQ406 = "", $BR406 = ""), "",
IF($DZ406 &lt;= Claim_for_Reimbursement_CAT!$F$24, Claim_for_Reimbursement_CAT!$H$24,
IF(AND($DZ406 &gt;= Claim_for_Reimbursement_CAT!$D$25, $DZ406 &lt;= Claim_for_Reimbursement_CAT!$F$25), Claim_for_Reimbursement_CAT!$H$25,
IF(AND($DZ406 &gt;= Claim_for_Reimbursement_CAT!$D$26, $DZ406 &lt;= Claim_for_Reimbursement_CAT!$F$26), Claim_for_Reimbursement_CAT!$H$26,
IF(AND($DZ406 &gt;= Claim_for_Reimbursement_CAT!$D$27, $DZ406 &lt;= Claim_for_Reimbursement_CAT!$F$27), Claim_for_Reimbursement_CAT!$H$27,
IF(AND($DZ406 &gt;= Claim_for_Reimbursement_CAT!$D$28, $DZ406 &lt;= Claim_for_Reimbursement_CAT!$F$28), Claim_for_Reimbursement_CAT!$H$28,
IF(AND($DZ406 &gt;= Claim_for_Reimbursement_CAT!$D$29, $DZ406 &lt;= Claim_for_Reimbursement_CAT!$F$29), Claim_for_Reimbursement_CAT!$H$29,
IF(AND($DZ406 &gt;= Claim_for_Reimbursement_CAT!$D$30, $DZ406 &lt;= Claim_for_Reimbursement_CAT!$F$30), Claim_for_Reimbursement_CAT!$H$30,
IF(AND($DZ406 &gt;= Claim_for_Reimbursement_CAT!$D$31, $DZ406 &lt;= Claim_for_Reimbursement_CAT!$F$31), Claim_for_Reimbursement_CAT!$H$31,
IF(AND($DZ406 &gt;= Claim_for_Reimbursement_CAT!$D$32, $DZ406 &lt;= Claim_for_Reimbursement_CAT!$F$32), Claim_for_Reimbursement_CAT!$H$32,
IF(AND($DZ406 &gt;= Claim_for_Reimbursement_CAT!$D$33, $DZ406 &lt;= Claim_for_Reimbursement_CAT!$F$33), Claim_for_Reimbursement_CAT!$H$33,
IF(AND($DZ406 &gt;= Claim_for_Reimbursement_CAT!$D$34, $DZ406 &lt;= Claim_for_Reimbursement_CAT!$F$34), Claim_for_Reimbursement_CAT!$H$34, Claim_for_Reimbursement_CAT!$H$35))))))))))))</f>
        <v/>
      </c>
      <c r="EG406" s="373"/>
      <c r="EH406" s="373"/>
      <c r="EI406" s="373"/>
      <c r="EJ406" s="373"/>
      <c r="EK406" s="373"/>
      <c r="EL406" s="368"/>
      <c r="EM406" s="373"/>
      <c r="EN406" s="373"/>
      <c r="ES406" s="376" t="str">
        <f t="shared" si="189"/>
        <v/>
      </c>
      <c r="ET406" s="377" t="str">
        <f t="shared" si="197"/>
        <v xml:space="preserve">    </v>
      </c>
      <c r="EU406" s="377" t="str">
        <f t="shared" si="198"/>
        <v/>
      </c>
      <c r="EV406" s="377" t="str">
        <f t="shared" si="199"/>
        <v xml:space="preserve">401   </v>
      </c>
      <c r="EW406" s="378" t="str">
        <f>IF($H406 = "", "",
IF(OR($H406 = Lists_and_controls!$AO$9, $H406 = Lists_and_controls!$AO$11, $H406 = Lists_and_controls!$AO$14, $H406 = Lists_and_controls!$AO$16), MAX(Day_30),
IF(OR($H406 = Lists_and_controls!$AO$6, $H406 = Lists_and_controls!$AO$8, $H406 = Lists_and_controls!$AO$10, $H406 = Lists_and_controls!$AO$12, $H406 = Lists_and_controls!$AO$13, $H406 = Lists_and_controls!$AO$15, $H406 = Lists_and_controls!$AO$17), MAX(Day_31),
IF($H406 = Lists_and_controls!$AO$7, IF(INDEX(Leap_Year_YN, MATCH($G406, Year_2, 0)) = 1, MAX(Day_Feb_LY), MAX(Day_Feb) )))))</f>
        <v/>
      </c>
      <c r="EX406" s="377" t="str">
        <f t="shared" si="200"/>
        <v xml:space="preserve">  </v>
      </c>
      <c r="EY406" s="378"/>
    </row>
    <row r="407" spans="1:155" s="321" customFormat="1" ht="14" hidden="1" x14ac:dyDescent="0.3">
      <c r="A407" s="367">
        <v>402</v>
      </c>
      <c r="B407" s="368"/>
      <c r="C407" s="368"/>
      <c r="D407" s="368"/>
      <c r="E407" s="368"/>
      <c r="F407" s="368"/>
      <c r="G407" s="368"/>
      <c r="H407" s="368"/>
      <c r="I407" s="368"/>
      <c r="J407" s="369" t="str">
        <f t="shared" si="177"/>
        <v/>
      </c>
      <c r="K407" s="370" t="str">
        <f t="shared" si="178"/>
        <v/>
      </c>
      <c r="L407" s="368"/>
      <c r="M407" s="368"/>
      <c r="N407" s="368"/>
      <c r="O407" s="368"/>
      <c r="P407" s="368"/>
      <c r="Q407" s="368"/>
      <c r="R407" s="368"/>
      <c r="S407" s="371" t="str">
        <f t="shared" si="190"/>
        <v/>
      </c>
      <c r="T407" s="368"/>
      <c r="U407" s="368"/>
      <c r="V407" s="372"/>
      <c r="W407" s="372"/>
      <c r="X407" s="368"/>
      <c r="Y407" s="372"/>
      <c r="Z407" s="368"/>
      <c r="AA407" s="368"/>
      <c r="AB407" s="368"/>
      <c r="AC407" s="368"/>
      <c r="AD407" s="368"/>
      <c r="AE407" s="368"/>
      <c r="AF407" s="368"/>
      <c r="AG407" s="368"/>
      <c r="AH407" s="368"/>
      <c r="AI407" s="368"/>
      <c r="AJ407" s="368"/>
      <c r="AK407" s="373"/>
      <c r="AL407" s="368"/>
      <c r="AM407" s="373"/>
      <c r="AN407" s="373"/>
      <c r="AO407" s="373"/>
      <c r="AP407" s="373"/>
      <c r="AQ407" s="373"/>
      <c r="AR407" s="373"/>
      <c r="AS407" s="373"/>
      <c r="AT407" s="373"/>
      <c r="AU407" s="373"/>
      <c r="AV407" s="373"/>
      <c r="AW407" s="373"/>
      <c r="AX407" s="373"/>
      <c r="AY407" s="373"/>
      <c r="AZ407" s="373"/>
      <c r="BA407" s="373"/>
      <c r="BB407" s="373"/>
      <c r="BC407" s="374">
        <f t="shared" si="191"/>
        <v>0</v>
      </c>
      <c r="BD407" s="373"/>
      <c r="BE407" s="373"/>
      <c r="BF407" s="373"/>
      <c r="BG407" s="373"/>
      <c r="BH407" s="373"/>
      <c r="BI407" s="373"/>
      <c r="BJ407" s="373"/>
      <c r="BK407" s="373"/>
      <c r="BL407" s="373"/>
      <c r="BM407" s="373"/>
      <c r="BN407" s="373"/>
      <c r="BO407" s="373"/>
      <c r="BP407" s="373"/>
      <c r="BQ407" s="373"/>
      <c r="BR407" s="373"/>
      <c r="BS407" s="374">
        <f t="shared" si="179"/>
        <v>0</v>
      </c>
      <c r="BT407" s="374">
        <f t="shared" si="203"/>
        <v>0</v>
      </c>
      <c r="BU407" s="374">
        <f t="shared" si="203"/>
        <v>0</v>
      </c>
      <c r="BV407" s="374">
        <f t="shared" si="203"/>
        <v>0</v>
      </c>
      <c r="BW407" s="374">
        <f t="shared" si="202"/>
        <v>0</v>
      </c>
      <c r="BX407" s="374">
        <f t="shared" si="202"/>
        <v>0</v>
      </c>
      <c r="BY407" s="374">
        <f t="shared" si="202"/>
        <v>0</v>
      </c>
      <c r="BZ407" s="374">
        <f t="shared" si="174"/>
        <v>0</v>
      </c>
      <c r="CA407" s="374">
        <f t="shared" si="174"/>
        <v>0</v>
      </c>
      <c r="CB407" s="374">
        <f t="shared" si="174"/>
        <v>0</v>
      </c>
      <c r="CC407" s="374">
        <f t="shared" si="174"/>
        <v>0</v>
      </c>
      <c r="CD407" s="374">
        <f t="shared" si="174"/>
        <v>0</v>
      </c>
      <c r="CE407" s="374">
        <f t="shared" si="174"/>
        <v>0</v>
      </c>
      <c r="CF407" s="374">
        <f t="shared" si="174"/>
        <v>0</v>
      </c>
      <c r="CG407" s="374">
        <f t="shared" si="176"/>
        <v>0</v>
      </c>
      <c r="CH407" s="374">
        <f t="shared" si="176"/>
        <v>0</v>
      </c>
      <c r="CI407" s="374">
        <f t="shared" si="176"/>
        <v>0</v>
      </c>
      <c r="CJ407" s="368"/>
      <c r="CK407" s="368"/>
      <c r="CL407" s="373"/>
      <c r="CM407" s="375"/>
      <c r="CN407" s="371" t="s">
        <v>176</v>
      </c>
      <c r="CO407" s="373"/>
      <c r="CP407" s="373"/>
      <c r="CQ407" s="374">
        <f t="shared" si="180"/>
        <v>0</v>
      </c>
      <c r="CR407" s="373"/>
      <c r="CS407" s="373"/>
      <c r="CT407" s="374">
        <f t="shared" si="181"/>
        <v>0</v>
      </c>
      <c r="CU407" s="375"/>
      <c r="CV407" s="368"/>
      <c r="CW407" s="368"/>
      <c r="CX407" s="368"/>
      <c r="CY407" s="368"/>
      <c r="CZ407" s="368"/>
      <c r="DA407" s="368"/>
      <c r="DB407" s="368"/>
      <c r="DC407" s="368"/>
      <c r="DD407" s="368"/>
      <c r="DE407" s="368"/>
      <c r="DF407" s="368"/>
      <c r="DG407" s="375"/>
      <c r="DH407" s="371" t="s">
        <v>176</v>
      </c>
      <c r="DI407" s="373"/>
      <c r="DJ407" s="373"/>
      <c r="DK407" s="374">
        <f t="shared" si="201"/>
        <v>0</v>
      </c>
      <c r="DL407" s="373"/>
      <c r="DM407" s="373"/>
      <c r="DN407" s="374">
        <f t="shared" si="182"/>
        <v>0</v>
      </c>
      <c r="DO407" s="368"/>
      <c r="DP407" s="371" t="str">
        <f t="shared" si="192"/>
        <v/>
      </c>
      <c r="DQ407" s="374">
        <f t="shared" si="193"/>
        <v>0</v>
      </c>
      <c r="DR407" s="374">
        <f t="shared" si="183"/>
        <v>0</v>
      </c>
      <c r="DS407" s="374">
        <f t="shared" si="184"/>
        <v>0</v>
      </c>
      <c r="DT407" s="374">
        <f t="shared" si="194"/>
        <v>0</v>
      </c>
      <c r="DU407" s="374">
        <f t="shared" si="195"/>
        <v>0</v>
      </c>
      <c r="DV407" s="374">
        <f>Deduct_dependent * COUNTIFS(Part_8!$A:$A, $EV407)</f>
        <v>0</v>
      </c>
      <c r="DW407" s="374">
        <f t="shared" si="185"/>
        <v>0</v>
      </c>
      <c r="DX407" s="374">
        <f t="shared" si="186"/>
        <v>0</v>
      </c>
      <c r="DY407" s="374">
        <f t="shared" si="187"/>
        <v>0</v>
      </c>
      <c r="DZ407" s="374">
        <f t="shared" si="188"/>
        <v>0</v>
      </c>
      <c r="EA407" s="373"/>
      <c r="EB407" s="373"/>
      <c r="EC407" s="373"/>
      <c r="ED407" s="374" t="str">
        <f t="shared" si="196"/>
        <v/>
      </c>
      <c r="EE407" s="374"/>
      <c r="EF407" s="374" t="str">
        <f>IF(AND($AN407 = "", $AO407 = "", $AP407 = "", $AQ407 = "", $AR407 = "", $AS407 = "", $AT407 = "", $AU407 = "", $AV407 = "", $AW407 = "", $AX407 = "", $AY407 = "", $AZ407 = "", $BA407 = "", $BB407 = "",
$BD407= "", $BE407 = "", $BF407 = "", $BG407 = "", $BH407 = "", $BI407 = "", $BJ407 = "", $BK407 = "", $BL407 = "", $BM407 = "", $BN407 = "", $BO407 = "", $BP407 = "", $BQ407 = "", $BR407 = ""), "",
IF($DZ407 &lt;= Claim_for_Reimbursement_CAT!$F$24, Claim_for_Reimbursement_CAT!$H$24,
IF(AND($DZ407 &gt;= Claim_for_Reimbursement_CAT!$D$25, $DZ407 &lt;= Claim_for_Reimbursement_CAT!$F$25), Claim_for_Reimbursement_CAT!$H$25,
IF(AND($DZ407 &gt;= Claim_for_Reimbursement_CAT!$D$26, $DZ407 &lt;= Claim_for_Reimbursement_CAT!$F$26), Claim_for_Reimbursement_CAT!$H$26,
IF(AND($DZ407 &gt;= Claim_for_Reimbursement_CAT!$D$27, $DZ407 &lt;= Claim_for_Reimbursement_CAT!$F$27), Claim_for_Reimbursement_CAT!$H$27,
IF(AND($DZ407 &gt;= Claim_for_Reimbursement_CAT!$D$28, $DZ407 &lt;= Claim_for_Reimbursement_CAT!$F$28), Claim_for_Reimbursement_CAT!$H$28,
IF(AND($DZ407 &gt;= Claim_for_Reimbursement_CAT!$D$29, $DZ407 &lt;= Claim_for_Reimbursement_CAT!$F$29), Claim_for_Reimbursement_CAT!$H$29,
IF(AND($DZ407 &gt;= Claim_for_Reimbursement_CAT!$D$30, $DZ407 &lt;= Claim_for_Reimbursement_CAT!$F$30), Claim_for_Reimbursement_CAT!$H$30,
IF(AND($DZ407 &gt;= Claim_for_Reimbursement_CAT!$D$31, $DZ407 &lt;= Claim_for_Reimbursement_CAT!$F$31), Claim_for_Reimbursement_CAT!$H$31,
IF(AND($DZ407 &gt;= Claim_for_Reimbursement_CAT!$D$32, $DZ407 &lt;= Claim_for_Reimbursement_CAT!$F$32), Claim_for_Reimbursement_CAT!$H$32,
IF(AND($DZ407 &gt;= Claim_for_Reimbursement_CAT!$D$33, $DZ407 &lt;= Claim_for_Reimbursement_CAT!$F$33), Claim_for_Reimbursement_CAT!$H$33,
IF(AND($DZ407 &gt;= Claim_for_Reimbursement_CAT!$D$34, $DZ407 &lt;= Claim_for_Reimbursement_CAT!$F$34), Claim_for_Reimbursement_CAT!$H$34, Claim_for_Reimbursement_CAT!$H$35))))))))))))</f>
        <v/>
      </c>
      <c r="EG407" s="373"/>
      <c r="EH407" s="373"/>
      <c r="EI407" s="373"/>
      <c r="EJ407" s="373"/>
      <c r="EK407" s="373"/>
      <c r="EL407" s="368"/>
      <c r="EM407" s="373"/>
      <c r="EN407" s="373"/>
      <c r="ES407" s="376" t="str">
        <f t="shared" si="189"/>
        <v/>
      </c>
      <c r="ET407" s="377" t="str">
        <f t="shared" si="197"/>
        <v xml:space="preserve">    </v>
      </c>
      <c r="EU407" s="377" t="str">
        <f t="shared" si="198"/>
        <v/>
      </c>
      <c r="EV407" s="377" t="str">
        <f t="shared" si="199"/>
        <v xml:space="preserve">402   </v>
      </c>
      <c r="EW407" s="378" t="str">
        <f>IF($H407 = "", "",
IF(OR($H407 = Lists_and_controls!$AO$9, $H407 = Lists_and_controls!$AO$11, $H407 = Lists_and_controls!$AO$14, $H407 = Lists_and_controls!$AO$16), MAX(Day_30),
IF(OR($H407 = Lists_and_controls!$AO$6, $H407 = Lists_and_controls!$AO$8, $H407 = Lists_and_controls!$AO$10, $H407 = Lists_and_controls!$AO$12, $H407 = Lists_and_controls!$AO$13, $H407 = Lists_and_controls!$AO$15, $H407 = Lists_and_controls!$AO$17), MAX(Day_31),
IF($H407 = Lists_and_controls!$AO$7, IF(INDEX(Leap_Year_YN, MATCH($G407, Year_2, 0)) = 1, MAX(Day_Feb_LY), MAX(Day_Feb) )))))</f>
        <v/>
      </c>
      <c r="EX407" s="377" t="str">
        <f t="shared" si="200"/>
        <v xml:space="preserve">  </v>
      </c>
      <c r="EY407" s="378"/>
    </row>
    <row r="408" spans="1:155" s="321" customFormat="1" ht="14" hidden="1" x14ac:dyDescent="0.3">
      <c r="A408" s="367">
        <v>403</v>
      </c>
      <c r="B408" s="368"/>
      <c r="C408" s="368"/>
      <c r="D408" s="368"/>
      <c r="E408" s="368"/>
      <c r="F408" s="368"/>
      <c r="G408" s="368"/>
      <c r="H408" s="368"/>
      <c r="I408" s="368"/>
      <c r="J408" s="369" t="str">
        <f t="shared" si="177"/>
        <v/>
      </c>
      <c r="K408" s="370" t="str">
        <f t="shared" si="178"/>
        <v/>
      </c>
      <c r="L408" s="368"/>
      <c r="M408" s="368"/>
      <c r="N408" s="368"/>
      <c r="O408" s="368"/>
      <c r="P408" s="368"/>
      <c r="Q408" s="368"/>
      <c r="R408" s="368"/>
      <c r="S408" s="371" t="str">
        <f t="shared" si="190"/>
        <v/>
      </c>
      <c r="T408" s="368"/>
      <c r="U408" s="368"/>
      <c r="V408" s="372"/>
      <c r="W408" s="372"/>
      <c r="X408" s="368"/>
      <c r="Y408" s="372"/>
      <c r="Z408" s="368"/>
      <c r="AA408" s="368"/>
      <c r="AB408" s="368"/>
      <c r="AC408" s="368"/>
      <c r="AD408" s="368"/>
      <c r="AE408" s="368"/>
      <c r="AF408" s="368"/>
      <c r="AG408" s="368"/>
      <c r="AH408" s="368"/>
      <c r="AI408" s="368"/>
      <c r="AJ408" s="368"/>
      <c r="AK408" s="373"/>
      <c r="AL408" s="368"/>
      <c r="AM408" s="373"/>
      <c r="AN408" s="373"/>
      <c r="AO408" s="373"/>
      <c r="AP408" s="373"/>
      <c r="AQ408" s="373"/>
      <c r="AR408" s="373"/>
      <c r="AS408" s="373"/>
      <c r="AT408" s="373"/>
      <c r="AU408" s="373"/>
      <c r="AV408" s="373"/>
      <c r="AW408" s="373"/>
      <c r="AX408" s="373"/>
      <c r="AY408" s="373"/>
      <c r="AZ408" s="373"/>
      <c r="BA408" s="373"/>
      <c r="BB408" s="373"/>
      <c r="BC408" s="374">
        <f t="shared" si="191"/>
        <v>0</v>
      </c>
      <c r="BD408" s="373"/>
      <c r="BE408" s="373"/>
      <c r="BF408" s="373"/>
      <c r="BG408" s="373"/>
      <c r="BH408" s="373"/>
      <c r="BI408" s="373"/>
      <c r="BJ408" s="373"/>
      <c r="BK408" s="373"/>
      <c r="BL408" s="373"/>
      <c r="BM408" s="373"/>
      <c r="BN408" s="373"/>
      <c r="BO408" s="373"/>
      <c r="BP408" s="373"/>
      <c r="BQ408" s="373"/>
      <c r="BR408" s="373"/>
      <c r="BS408" s="374">
        <f t="shared" si="179"/>
        <v>0</v>
      </c>
      <c r="BT408" s="374">
        <f t="shared" si="203"/>
        <v>0</v>
      </c>
      <c r="BU408" s="374">
        <f t="shared" si="203"/>
        <v>0</v>
      </c>
      <c r="BV408" s="374">
        <f t="shared" si="203"/>
        <v>0</v>
      </c>
      <c r="BW408" s="374">
        <f t="shared" si="202"/>
        <v>0</v>
      </c>
      <c r="BX408" s="374">
        <f t="shared" si="202"/>
        <v>0</v>
      </c>
      <c r="BY408" s="374">
        <f t="shared" si="202"/>
        <v>0</v>
      </c>
      <c r="BZ408" s="374">
        <f t="shared" si="174"/>
        <v>0</v>
      </c>
      <c r="CA408" s="374">
        <f t="shared" si="174"/>
        <v>0</v>
      </c>
      <c r="CB408" s="374">
        <f t="shared" si="174"/>
        <v>0</v>
      </c>
      <c r="CC408" s="374">
        <f t="shared" si="174"/>
        <v>0</v>
      </c>
      <c r="CD408" s="374">
        <f t="shared" si="174"/>
        <v>0</v>
      </c>
      <c r="CE408" s="374">
        <f t="shared" si="174"/>
        <v>0</v>
      </c>
      <c r="CF408" s="374">
        <f t="shared" si="174"/>
        <v>0</v>
      </c>
      <c r="CG408" s="374">
        <f t="shared" si="176"/>
        <v>0</v>
      </c>
      <c r="CH408" s="374">
        <f t="shared" si="176"/>
        <v>0</v>
      </c>
      <c r="CI408" s="374">
        <f t="shared" si="176"/>
        <v>0</v>
      </c>
      <c r="CJ408" s="368"/>
      <c r="CK408" s="368"/>
      <c r="CL408" s="373"/>
      <c r="CM408" s="375"/>
      <c r="CN408" s="371" t="s">
        <v>176</v>
      </c>
      <c r="CO408" s="373"/>
      <c r="CP408" s="373"/>
      <c r="CQ408" s="374">
        <f t="shared" si="180"/>
        <v>0</v>
      </c>
      <c r="CR408" s="373"/>
      <c r="CS408" s="373"/>
      <c r="CT408" s="374">
        <f t="shared" si="181"/>
        <v>0</v>
      </c>
      <c r="CU408" s="375"/>
      <c r="CV408" s="368"/>
      <c r="CW408" s="368"/>
      <c r="CX408" s="368"/>
      <c r="CY408" s="368"/>
      <c r="CZ408" s="368"/>
      <c r="DA408" s="368"/>
      <c r="DB408" s="368"/>
      <c r="DC408" s="368"/>
      <c r="DD408" s="368"/>
      <c r="DE408" s="368"/>
      <c r="DF408" s="368"/>
      <c r="DG408" s="375"/>
      <c r="DH408" s="371" t="s">
        <v>176</v>
      </c>
      <c r="DI408" s="373"/>
      <c r="DJ408" s="373"/>
      <c r="DK408" s="374">
        <f t="shared" si="201"/>
        <v>0</v>
      </c>
      <c r="DL408" s="373"/>
      <c r="DM408" s="373"/>
      <c r="DN408" s="374">
        <f t="shared" si="182"/>
        <v>0</v>
      </c>
      <c r="DO408" s="368"/>
      <c r="DP408" s="371" t="str">
        <f t="shared" si="192"/>
        <v/>
      </c>
      <c r="DQ408" s="374">
        <f t="shared" si="193"/>
        <v>0</v>
      </c>
      <c r="DR408" s="374">
        <f t="shared" si="183"/>
        <v>0</v>
      </c>
      <c r="DS408" s="374">
        <f t="shared" si="184"/>
        <v>0</v>
      </c>
      <c r="DT408" s="374">
        <f t="shared" si="194"/>
        <v>0</v>
      </c>
      <c r="DU408" s="374">
        <f t="shared" si="195"/>
        <v>0</v>
      </c>
      <c r="DV408" s="374">
        <f>Deduct_dependent * COUNTIFS(Part_8!$A:$A, $EV408)</f>
        <v>0</v>
      </c>
      <c r="DW408" s="374">
        <f t="shared" si="185"/>
        <v>0</v>
      </c>
      <c r="DX408" s="374">
        <f t="shared" si="186"/>
        <v>0</v>
      </c>
      <c r="DY408" s="374">
        <f t="shared" si="187"/>
        <v>0</v>
      </c>
      <c r="DZ408" s="374">
        <f t="shared" si="188"/>
        <v>0</v>
      </c>
      <c r="EA408" s="373"/>
      <c r="EB408" s="373"/>
      <c r="EC408" s="373"/>
      <c r="ED408" s="374" t="str">
        <f t="shared" si="196"/>
        <v/>
      </c>
      <c r="EE408" s="374"/>
      <c r="EF408" s="374" t="str">
        <f>IF(AND($AN408 = "", $AO408 = "", $AP408 = "", $AQ408 = "", $AR408 = "", $AS408 = "", $AT408 = "", $AU408 = "", $AV408 = "", $AW408 = "", $AX408 = "", $AY408 = "", $AZ408 = "", $BA408 = "", $BB408 = "",
$BD408= "", $BE408 = "", $BF408 = "", $BG408 = "", $BH408 = "", $BI408 = "", $BJ408 = "", $BK408 = "", $BL408 = "", $BM408 = "", $BN408 = "", $BO408 = "", $BP408 = "", $BQ408 = "", $BR408 = ""), "",
IF($DZ408 &lt;= Claim_for_Reimbursement_CAT!$F$24, Claim_for_Reimbursement_CAT!$H$24,
IF(AND($DZ408 &gt;= Claim_for_Reimbursement_CAT!$D$25, $DZ408 &lt;= Claim_for_Reimbursement_CAT!$F$25), Claim_for_Reimbursement_CAT!$H$25,
IF(AND($DZ408 &gt;= Claim_for_Reimbursement_CAT!$D$26, $DZ408 &lt;= Claim_for_Reimbursement_CAT!$F$26), Claim_for_Reimbursement_CAT!$H$26,
IF(AND($DZ408 &gt;= Claim_for_Reimbursement_CAT!$D$27, $DZ408 &lt;= Claim_for_Reimbursement_CAT!$F$27), Claim_for_Reimbursement_CAT!$H$27,
IF(AND($DZ408 &gt;= Claim_for_Reimbursement_CAT!$D$28, $DZ408 &lt;= Claim_for_Reimbursement_CAT!$F$28), Claim_for_Reimbursement_CAT!$H$28,
IF(AND($DZ408 &gt;= Claim_for_Reimbursement_CAT!$D$29, $DZ408 &lt;= Claim_for_Reimbursement_CAT!$F$29), Claim_for_Reimbursement_CAT!$H$29,
IF(AND($DZ408 &gt;= Claim_for_Reimbursement_CAT!$D$30, $DZ408 &lt;= Claim_for_Reimbursement_CAT!$F$30), Claim_for_Reimbursement_CAT!$H$30,
IF(AND($DZ408 &gt;= Claim_for_Reimbursement_CAT!$D$31, $DZ408 &lt;= Claim_for_Reimbursement_CAT!$F$31), Claim_for_Reimbursement_CAT!$H$31,
IF(AND($DZ408 &gt;= Claim_for_Reimbursement_CAT!$D$32, $DZ408 &lt;= Claim_for_Reimbursement_CAT!$F$32), Claim_for_Reimbursement_CAT!$H$32,
IF(AND($DZ408 &gt;= Claim_for_Reimbursement_CAT!$D$33, $DZ408 &lt;= Claim_for_Reimbursement_CAT!$F$33), Claim_for_Reimbursement_CAT!$H$33,
IF(AND($DZ408 &gt;= Claim_for_Reimbursement_CAT!$D$34, $DZ408 &lt;= Claim_for_Reimbursement_CAT!$F$34), Claim_for_Reimbursement_CAT!$H$34, Claim_for_Reimbursement_CAT!$H$35))))))))))))</f>
        <v/>
      </c>
      <c r="EG408" s="373"/>
      <c r="EH408" s="373"/>
      <c r="EI408" s="373"/>
      <c r="EJ408" s="373"/>
      <c r="EK408" s="373"/>
      <c r="EL408" s="368"/>
      <c r="EM408" s="373"/>
      <c r="EN408" s="373"/>
      <c r="ES408" s="376" t="str">
        <f t="shared" si="189"/>
        <v/>
      </c>
      <c r="ET408" s="377" t="str">
        <f t="shared" si="197"/>
        <v xml:space="preserve">    </v>
      </c>
      <c r="EU408" s="377" t="str">
        <f t="shared" si="198"/>
        <v/>
      </c>
      <c r="EV408" s="377" t="str">
        <f t="shared" si="199"/>
        <v xml:space="preserve">403   </v>
      </c>
      <c r="EW408" s="378" t="str">
        <f>IF($H408 = "", "",
IF(OR($H408 = Lists_and_controls!$AO$9, $H408 = Lists_and_controls!$AO$11, $H408 = Lists_and_controls!$AO$14, $H408 = Lists_and_controls!$AO$16), MAX(Day_30),
IF(OR($H408 = Lists_and_controls!$AO$6, $H408 = Lists_and_controls!$AO$8, $H408 = Lists_and_controls!$AO$10, $H408 = Lists_and_controls!$AO$12, $H408 = Lists_and_controls!$AO$13, $H408 = Lists_and_controls!$AO$15, $H408 = Lists_and_controls!$AO$17), MAX(Day_31),
IF($H408 = Lists_and_controls!$AO$7, IF(INDEX(Leap_Year_YN, MATCH($G408, Year_2, 0)) = 1, MAX(Day_Feb_LY), MAX(Day_Feb) )))))</f>
        <v/>
      </c>
      <c r="EX408" s="377" t="str">
        <f t="shared" si="200"/>
        <v xml:space="preserve">  </v>
      </c>
      <c r="EY408" s="378"/>
    </row>
    <row r="409" spans="1:155" s="321" customFormat="1" ht="14" hidden="1" x14ac:dyDescent="0.3">
      <c r="A409" s="367">
        <v>404</v>
      </c>
      <c r="B409" s="368"/>
      <c r="C409" s="368"/>
      <c r="D409" s="368"/>
      <c r="E409" s="368"/>
      <c r="F409" s="368"/>
      <c r="G409" s="368"/>
      <c r="H409" s="368"/>
      <c r="I409" s="368"/>
      <c r="J409" s="369" t="str">
        <f t="shared" si="177"/>
        <v/>
      </c>
      <c r="K409" s="370" t="str">
        <f t="shared" si="178"/>
        <v/>
      </c>
      <c r="L409" s="368"/>
      <c r="M409" s="368"/>
      <c r="N409" s="368"/>
      <c r="O409" s="368"/>
      <c r="P409" s="368"/>
      <c r="Q409" s="368"/>
      <c r="R409" s="368"/>
      <c r="S409" s="371" t="str">
        <f t="shared" si="190"/>
        <v/>
      </c>
      <c r="T409" s="368"/>
      <c r="U409" s="368"/>
      <c r="V409" s="372"/>
      <c r="W409" s="372"/>
      <c r="X409" s="368"/>
      <c r="Y409" s="372"/>
      <c r="Z409" s="368"/>
      <c r="AA409" s="368"/>
      <c r="AB409" s="368"/>
      <c r="AC409" s="368"/>
      <c r="AD409" s="368"/>
      <c r="AE409" s="368"/>
      <c r="AF409" s="368"/>
      <c r="AG409" s="368"/>
      <c r="AH409" s="368"/>
      <c r="AI409" s="368"/>
      <c r="AJ409" s="368"/>
      <c r="AK409" s="373"/>
      <c r="AL409" s="368"/>
      <c r="AM409" s="373"/>
      <c r="AN409" s="373"/>
      <c r="AO409" s="373"/>
      <c r="AP409" s="373"/>
      <c r="AQ409" s="373"/>
      <c r="AR409" s="373"/>
      <c r="AS409" s="373"/>
      <c r="AT409" s="373"/>
      <c r="AU409" s="373"/>
      <c r="AV409" s="373"/>
      <c r="AW409" s="373"/>
      <c r="AX409" s="373"/>
      <c r="AY409" s="373"/>
      <c r="AZ409" s="373"/>
      <c r="BA409" s="373"/>
      <c r="BB409" s="373"/>
      <c r="BC409" s="374">
        <f t="shared" si="191"/>
        <v>0</v>
      </c>
      <c r="BD409" s="373"/>
      <c r="BE409" s="373"/>
      <c r="BF409" s="373"/>
      <c r="BG409" s="373"/>
      <c r="BH409" s="373"/>
      <c r="BI409" s="373"/>
      <c r="BJ409" s="373"/>
      <c r="BK409" s="373"/>
      <c r="BL409" s="373"/>
      <c r="BM409" s="373"/>
      <c r="BN409" s="373"/>
      <c r="BO409" s="373"/>
      <c r="BP409" s="373"/>
      <c r="BQ409" s="373"/>
      <c r="BR409" s="373"/>
      <c r="BS409" s="374">
        <f t="shared" si="179"/>
        <v>0</v>
      </c>
      <c r="BT409" s="374">
        <f t="shared" si="203"/>
        <v>0</v>
      </c>
      <c r="BU409" s="374">
        <f t="shared" si="203"/>
        <v>0</v>
      </c>
      <c r="BV409" s="374">
        <f t="shared" si="203"/>
        <v>0</v>
      </c>
      <c r="BW409" s="374">
        <f t="shared" si="202"/>
        <v>0</v>
      </c>
      <c r="BX409" s="374">
        <f t="shared" si="202"/>
        <v>0</v>
      </c>
      <c r="BY409" s="374">
        <f t="shared" si="202"/>
        <v>0</v>
      </c>
      <c r="BZ409" s="374">
        <f t="shared" si="174"/>
        <v>0</v>
      </c>
      <c r="CA409" s="374">
        <f t="shared" si="174"/>
        <v>0</v>
      </c>
      <c r="CB409" s="374">
        <f t="shared" si="174"/>
        <v>0</v>
      </c>
      <c r="CC409" s="374">
        <f t="shared" si="174"/>
        <v>0</v>
      </c>
      <c r="CD409" s="374">
        <f t="shared" si="174"/>
        <v>0</v>
      </c>
      <c r="CE409" s="374">
        <f t="shared" si="174"/>
        <v>0</v>
      </c>
      <c r="CF409" s="374">
        <f t="shared" si="174"/>
        <v>0</v>
      </c>
      <c r="CG409" s="374">
        <f t="shared" si="176"/>
        <v>0</v>
      </c>
      <c r="CH409" s="374">
        <f t="shared" si="176"/>
        <v>0</v>
      </c>
      <c r="CI409" s="374">
        <f t="shared" si="176"/>
        <v>0</v>
      </c>
      <c r="CJ409" s="368"/>
      <c r="CK409" s="368"/>
      <c r="CL409" s="373"/>
      <c r="CM409" s="375"/>
      <c r="CN409" s="371" t="s">
        <v>176</v>
      </c>
      <c r="CO409" s="373"/>
      <c r="CP409" s="373"/>
      <c r="CQ409" s="374">
        <f t="shared" si="180"/>
        <v>0</v>
      </c>
      <c r="CR409" s="373"/>
      <c r="CS409" s="373"/>
      <c r="CT409" s="374">
        <f t="shared" si="181"/>
        <v>0</v>
      </c>
      <c r="CU409" s="375"/>
      <c r="CV409" s="368"/>
      <c r="CW409" s="368"/>
      <c r="CX409" s="368"/>
      <c r="CY409" s="368"/>
      <c r="CZ409" s="368"/>
      <c r="DA409" s="368"/>
      <c r="DB409" s="368"/>
      <c r="DC409" s="368"/>
      <c r="DD409" s="368"/>
      <c r="DE409" s="368"/>
      <c r="DF409" s="368"/>
      <c r="DG409" s="375"/>
      <c r="DH409" s="371" t="s">
        <v>176</v>
      </c>
      <c r="DI409" s="373"/>
      <c r="DJ409" s="373"/>
      <c r="DK409" s="374">
        <f t="shared" si="201"/>
        <v>0</v>
      </c>
      <c r="DL409" s="373"/>
      <c r="DM409" s="373"/>
      <c r="DN409" s="374">
        <f t="shared" si="182"/>
        <v>0</v>
      </c>
      <c r="DO409" s="368"/>
      <c r="DP409" s="371" t="str">
        <f t="shared" si="192"/>
        <v/>
      </c>
      <c r="DQ409" s="374">
        <f t="shared" si="193"/>
        <v>0</v>
      </c>
      <c r="DR409" s="374">
        <f t="shared" si="183"/>
        <v>0</v>
      </c>
      <c r="DS409" s="374">
        <f t="shared" si="184"/>
        <v>0</v>
      </c>
      <c r="DT409" s="374">
        <f t="shared" si="194"/>
        <v>0</v>
      </c>
      <c r="DU409" s="374">
        <f t="shared" si="195"/>
        <v>0</v>
      </c>
      <c r="DV409" s="374">
        <f>Deduct_dependent * COUNTIFS(Part_8!$A:$A, $EV409)</f>
        <v>0</v>
      </c>
      <c r="DW409" s="374">
        <f t="shared" si="185"/>
        <v>0</v>
      </c>
      <c r="DX409" s="374">
        <f t="shared" si="186"/>
        <v>0</v>
      </c>
      <c r="DY409" s="374">
        <f t="shared" si="187"/>
        <v>0</v>
      </c>
      <c r="DZ409" s="374">
        <f t="shared" si="188"/>
        <v>0</v>
      </c>
      <c r="EA409" s="373"/>
      <c r="EB409" s="373"/>
      <c r="EC409" s="373"/>
      <c r="ED409" s="374" t="str">
        <f t="shared" si="196"/>
        <v/>
      </c>
      <c r="EE409" s="374"/>
      <c r="EF409" s="374" t="str">
        <f>IF(AND($AN409 = "", $AO409 = "", $AP409 = "", $AQ409 = "", $AR409 = "", $AS409 = "", $AT409 = "", $AU409 = "", $AV409 = "", $AW409 = "", $AX409 = "", $AY409 = "", $AZ409 = "", $BA409 = "", $BB409 = "",
$BD409= "", $BE409 = "", $BF409 = "", $BG409 = "", $BH409 = "", $BI409 = "", $BJ409 = "", $BK409 = "", $BL409 = "", $BM409 = "", $BN409 = "", $BO409 = "", $BP409 = "", $BQ409 = "", $BR409 = ""), "",
IF($DZ409 &lt;= Claim_for_Reimbursement_CAT!$F$24, Claim_for_Reimbursement_CAT!$H$24,
IF(AND($DZ409 &gt;= Claim_for_Reimbursement_CAT!$D$25, $DZ409 &lt;= Claim_for_Reimbursement_CAT!$F$25), Claim_for_Reimbursement_CAT!$H$25,
IF(AND($DZ409 &gt;= Claim_for_Reimbursement_CAT!$D$26, $DZ409 &lt;= Claim_for_Reimbursement_CAT!$F$26), Claim_for_Reimbursement_CAT!$H$26,
IF(AND($DZ409 &gt;= Claim_for_Reimbursement_CAT!$D$27, $DZ409 &lt;= Claim_for_Reimbursement_CAT!$F$27), Claim_for_Reimbursement_CAT!$H$27,
IF(AND($DZ409 &gt;= Claim_for_Reimbursement_CAT!$D$28, $DZ409 &lt;= Claim_for_Reimbursement_CAT!$F$28), Claim_for_Reimbursement_CAT!$H$28,
IF(AND($DZ409 &gt;= Claim_for_Reimbursement_CAT!$D$29, $DZ409 &lt;= Claim_for_Reimbursement_CAT!$F$29), Claim_for_Reimbursement_CAT!$H$29,
IF(AND($DZ409 &gt;= Claim_for_Reimbursement_CAT!$D$30, $DZ409 &lt;= Claim_for_Reimbursement_CAT!$F$30), Claim_for_Reimbursement_CAT!$H$30,
IF(AND($DZ409 &gt;= Claim_for_Reimbursement_CAT!$D$31, $DZ409 &lt;= Claim_for_Reimbursement_CAT!$F$31), Claim_for_Reimbursement_CAT!$H$31,
IF(AND($DZ409 &gt;= Claim_for_Reimbursement_CAT!$D$32, $DZ409 &lt;= Claim_for_Reimbursement_CAT!$F$32), Claim_for_Reimbursement_CAT!$H$32,
IF(AND($DZ409 &gt;= Claim_for_Reimbursement_CAT!$D$33, $DZ409 &lt;= Claim_for_Reimbursement_CAT!$F$33), Claim_for_Reimbursement_CAT!$H$33,
IF(AND($DZ409 &gt;= Claim_for_Reimbursement_CAT!$D$34, $DZ409 &lt;= Claim_for_Reimbursement_CAT!$F$34), Claim_for_Reimbursement_CAT!$H$34, Claim_for_Reimbursement_CAT!$H$35))))))))))))</f>
        <v/>
      </c>
      <c r="EG409" s="373"/>
      <c r="EH409" s="373"/>
      <c r="EI409" s="373"/>
      <c r="EJ409" s="373"/>
      <c r="EK409" s="373"/>
      <c r="EL409" s="368"/>
      <c r="EM409" s="373"/>
      <c r="EN409" s="373"/>
      <c r="ES409" s="376" t="str">
        <f t="shared" si="189"/>
        <v/>
      </c>
      <c r="ET409" s="377" t="str">
        <f t="shared" si="197"/>
        <v xml:space="preserve">    </v>
      </c>
      <c r="EU409" s="377" t="str">
        <f t="shared" si="198"/>
        <v/>
      </c>
      <c r="EV409" s="377" t="str">
        <f t="shared" si="199"/>
        <v xml:space="preserve">404   </v>
      </c>
      <c r="EW409" s="378" t="str">
        <f>IF($H409 = "", "",
IF(OR($H409 = Lists_and_controls!$AO$9, $H409 = Lists_and_controls!$AO$11, $H409 = Lists_and_controls!$AO$14, $H409 = Lists_and_controls!$AO$16), MAX(Day_30),
IF(OR($H409 = Lists_and_controls!$AO$6, $H409 = Lists_and_controls!$AO$8, $H409 = Lists_and_controls!$AO$10, $H409 = Lists_and_controls!$AO$12, $H409 = Lists_and_controls!$AO$13, $H409 = Lists_and_controls!$AO$15, $H409 = Lists_and_controls!$AO$17), MAX(Day_31),
IF($H409 = Lists_and_controls!$AO$7, IF(INDEX(Leap_Year_YN, MATCH($G409, Year_2, 0)) = 1, MAX(Day_Feb_LY), MAX(Day_Feb) )))))</f>
        <v/>
      </c>
      <c r="EX409" s="377" t="str">
        <f t="shared" si="200"/>
        <v xml:space="preserve">  </v>
      </c>
      <c r="EY409" s="378"/>
    </row>
    <row r="410" spans="1:155" s="321" customFormat="1" ht="14" hidden="1" x14ac:dyDescent="0.3">
      <c r="A410" s="367">
        <v>405</v>
      </c>
      <c r="B410" s="368"/>
      <c r="C410" s="368"/>
      <c r="D410" s="368"/>
      <c r="E410" s="368"/>
      <c r="F410" s="368"/>
      <c r="G410" s="368"/>
      <c r="H410" s="368"/>
      <c r="I410" s="368"/>
      <c r="J410" s="369" t="str">
        <f t="shared" si="177"/>
        <v/>
      </c>
      <c r="K410" s="370" t="str">
        <f t="shared" si="178"/>
        <v/>
      </c>
      <c r="L410" s="368"/>
      <c r="M410" s="368"/>
      <c r="N410" s="368"/>
      <c r="O410" s="368"/>
      <c r="P410" s="368"/>
      <c r="Q410" s="368"/>
      <c r="R410" s="368"/>
      <c r="S410" s="371" t="str">
        <f t="shared" si="190"/>
        <v/>
      </c>
      <c r="T410" s="368"/>
      <c r="U410" s="368"/>
      <c r="V410" s="372"/>
      <c r="W410" s="372"/>
      <c r="X410" s="368"/>
      <c r="Y410" s="372"/>
      <c r="Z410" s="368"/>
      <c r="AA410" s="368"/>
      <c r="AB410" s="368"/>
      <c r="AC410" s="368"/>
      <c r="AD410" s="368"/>
      <c r="AE410" s="368"/>
      <c r="AF410" s="368"/>
      <c r="AG410" s="368"/>
      <c r="AH410" s="368"/>
      <c r="AI410" s="368"/>
      <c r="AJ410" s="368"/>
      <c r="AK410" s="373"/>
      <c r="AL410" s="368"/>
      <c r="AM410" s="373"/>
      <c r="AN410" s="373"/>
      <c r="AO410" s="373"/>
      <c r="AP410" s="373"/>
      <c r="AQ410" s="373"/>
      <c r="AR410" s="373"/>
      <c r="AS410" s="373"/>
      <c r="AT410" s="373"/>
      <c r="AU410" s="373"/>
      <c r="AV410" s="373"/>
      <c r="AW410" s="373"/>
      <c r="AX410" s="373"/>
      <c r="AY410" s="373"/>
      <c r="AZ410" s="373"/>
      <c r="BA410" s="373"/>
      <c r="BB410" s="373"/>
      <c r="BC410" s="374">
        <f t="shared" si="191"/>
        <v>0</v>
      </c>
      <c r="BD410" s="373"/>
      <c r="BE410" s="373"/>
      <c r="BF410" s="373"/>
      <c r="BG410" s="373"/>
      <c r="BH410" s="373"/>
      <c r="BI410" s="373"/>
      <c r="BJ410" s="373"/>
      <c r="BK410" s="373"/>
      <c r="BL410" s="373"/>
      <c r="BM410" s="373"/>
      <c r="BN410" s="373"/>
      <c r="BO410" s="373"/>
      <c r="BP410" s="373"/>
      <c r="BQ410" s="373"/>
      <c r="BR410" s="373"/>
      <c r="BS410" s="374">
        <f t="shared" si="179"/>
        <v>0</v>
      </c>
      <c r="BT410" s="374">
        <f t="shared" si="203"/>
        <v>0</v>
      </c>
      <c r="BU410" s="374">
        <f t="shared" si="203"/>
        <v>0</v>
      </c>
      <c r="BV410" s="374">
        <f t="shared" si="203"/>
        <v>0</v>
      </c>
      <c r="BW410" s="374">
        <f t="shared" si="202"/>
        <v>0</v>
      </c>
      <c r="BX410" s="374">
        <f t="shared" si="202"/>
        <v>0</v>
      </c>
      <c r="BY410" s="374">
        <f t="shared" si="202"/>
        <v>0</v>
      </c>
      <c r="BZ410" s="374">
        <f t="shared" si="174"/>
        <v>0</v>
      </c>
      <c r="CA410" s="374">
        <f t="shared" si="174"/>
        <v>0</v>
      </c>
      <c r="CB410" s="374">
        <f t="shared" si="174"/>
        <v>0</v>
      </c>
      <c r="CC410" s="374">
        <f t="shared" ref="CC410:CI473" si="204" xml:space="preserve"> AW410 + BM410</f>
        <v>0</v>
      </c>
      <c r="CD410" s="374">
        <f t="shared" si="204"/>
        <v>0</v>
      </c>
      <c r="CE410" s="374">
        <f t="shared" si="204"/>
        <v>0</v>
      </c>
      <c r="CF410" s="374">
        <f t="shared" si="204"/>
        <v>0</v>
      </c>
      <c r="CG410" s="374">
        <f t="shared" si="176"/>
        <v>0</v>
      </c>
      <c r="CH410" s="374">
        <f t="shared" si="176"/>
        <v>0</v>
      </c>
      <c r="CI410" s="374">
        <f t="shared" si="176"/>
        <v>0</v>
      </c>
      <c r="CJ410" s="368"/>
      <c r="CK410" s="368"/>
      <c r="CL410" s="373"/>
      <c r="CM410" s="375"/>
      <c r="CN410" s="371" t="s">
        <v>176</v>
      </c>
      <c r="CO410" s="373"/>
      <c r="CP410" s="373"/>
      <c r="CQ410" s="374">
        <f t="shared" si="180"/>
        <v>0</v>
      </c>
      <c r="CR410" s="373"/>
      <c r="CS410" s="373"/>
      <c r="CT410" s="374">
        <f t="shared" si="181"/>
        <v>0</v>
      </c>
      <c r="CU410" s="375"/>
      <c r="CV410" s="368"/>
      <c r="CW410" s="368"/>
      <c r="CX410" s="368"/>
      <c r="CY410" s="368"/>
      <c r="CZ410" s="368"/>
      <c r="DA410" s="368"/>
      <c r="DB410" s="368"/>
      <c r="DC410" s="368"/>
      <c r="DD410" s="368"/>
      <c r="DE410" s="368"/>
      <c r="DF410" s="368"/>
      <c r="DG410" s="375"/>
      <c r="DH410" s="371" t="s">
        <v>176</v>
      </c>
      <c r="DI410" s="373"/>
      <c r="DJ410" s="373"/>
      <c r="DK410" s="374">
        <f t="shared" si="201"/>
        <v>0</v>
      </c>
      <c r="DL410" s="373"/>
      <c r="DM410" s="373"/>
      <c r="DN410" s="374">
        <f t="shared" si="182"/>
        <v>0</v>
      </c>
      <c r="DO410" s="368"/>
      <c r="DP410" s="371" t="str">
        <f t="shared" si="192"/>
        <v/>
      </c>
      <c r="DQ410" s="374">
        <f t="shared" si="193"/>
        <v>0</v>
      </c>
      <c r="DR410" s="374">
        <f t="shared" si="183"/>
        <v>0</v>
      </c>
      <c r="DS410" s="374">
        <f t="shared" si="184"/>
        <v>0</v>
      </c>
      <c r="DT410" s="374">
        <f t="shared" si="194"/>
        <v>0</v>
      </c>
      <c r="DU410" s="374">
        <f t="shared" si="195"/>
        <v>0</v>
      </c>
      <c r="DV410" s="374">
        <f>Deduct_dependent * COUNTIFS(Part_8!$A:$A, $EV410)</f>
        <v>0</v>
      </c>
      <c r="DW410" s="374">
        <f t="shared" si="185"/>
        <v>0</v>
      </c>
      <c r="DX410" s="374">
        <f t="shared" si="186"/>
        <v>0</v>
      </c>
      <c r="DY410" s="374">
        <f t="shared" si="187"/>
        <v>0</v>
      </c>
      <c r="DZ410" s="374">
        <f t="shared" si="188"/>
        <v>0</v>
      </c>
      <c r="EA410" s="373"/>
      <c r="EB410" s="373"/>
      <c r="EC410" s="373"/>
      <c r="ED410" s="374" t="str">
        <f t="shared" si="196"/>
        <v/>
      </c>
      <c r="EE410" s="374"/>
      <c r="EF410" s="374" t="str">
        <f>IF(AND($AN410 = "", $AO410 = "", $AP410 = "", $AQ410 = "", $AR410 = "", $AS410 = "", $AT410 = "", $AU410 = "", $AV410 = "", $AW410 = "", $AX410 = "", $AY410 = "", $AZ410 = "", $BA410 = "", $BB410 = "",
$BD410= "", $BE410 = "", $BF410 = "", $BG410 = "", $BH410 = "", $BI410 = "", $BJ410 = "", $BK410 = "", $BL410 = "", $BM410 = "", $BN410 = "", $BO410 = "", $BP410 = "", $BQ410 = "", $BR410 = ""), "",
IF($DZ410 &lt;= Claim_for_Reimbursement_CAT!$F$24, Claim_for_Reimbursement_CAT!$H$24,
IF(AND($DZ410 &gt;= Claim_for_Reimbursement_CAT!$D$25, $DZ410 &lt;= Claim_for_Reimbursement_CAT!$F$25), Claim_for_Reimbursement_CAT!$H$25,
IF(AND($DZ410 &gt;= Claim_for_Reimbursement_CAT!$D$26, $DZ410 &lt;= Claim_for_Reimbursement_CAT!$F$26), Claim_for_Reimbursement_CAT!$H$26,
IF(AND($DZ410 &gt;= Claim_for_Reimbursement_CAT!$D$27, $DZ410 &lt;= Claim_for_Reimbursement_CAT!$F$27), Claim_for_Reimbursement_CAT!$H$27,
IF(AND($DZ410 &gt;= Claim_for_Reimbursement_CAT!$D$28, $DZ410 &lt;= Claim_for_Reimbursement_CAT!$F$28), Claim_for_Reimbursement_CAT!$H$28,
IF(AND($DZ410 &gt;= Claim_for_Reimbursement_CAT!$D$29, $DZ410 &lt;= Claim_for_Reimbursement_CAT!$F$29), Claim_for_Reimbursement_CAT!$H$29,
IF(AND($DZ410 &gt;= Claim_for_Reimbursement_CAT!$D$30, $DZ410 &lt;= Claim_for_Reimbursement_CAT!$F$30), Claim_for_Reimbursement_CAT!$H$30,
IF(AND($DZ410 &gt;= Claim_for_Reimbursement_CAT!$D$31, $DZ410 &lt;= Claim_for_Reimbursement_CAT!$F$31), Claim_for_Reimbursement_CAT!$H$31,
IF(AND($DZ410 &gt;= Claim_for_Reimbursement_CAT!$D$32, $DZ410 &lt;= Claim_for_Reimbursement_CAT!$F$32), Claim_for_Reimbursement_CAT!$H$32,
IF(AND($DZ410 &gt;= Claim_for_Reimbursement_CAT!$D$33, $DZ410 &lt;= Claim_for_Reimbursement_CAT!$F$33), Claim_for_Reimbursement_CAT!$H$33,
IF(AND($DZ410 &gt;= Claim_for_Reimbursement_CAT!$D$34, $DZ410 &lt;= Claim_for_Reimbursement_CAT!$F$34), Claim_for_Reimbursement_CAT!$H$34, Claim_for_Reimbursement_CAT!$H$35))))))))))))</f>
        <v/>
      </c>
      <c r="EG410" s="373"/>
      <c r="EH410" s="373"/>
      <c r="EI410" s="373"/>
      <c r="EJ410" s="373"/>
      <c r="EK410" s="373"/>
      <c r="EL410" s="368"/>
      <c r="EM410" s="373"/>
      <c r="EN410" s="373"/>
      <c r="ES410" s="376" t="str">
        <f t="shared" si="189"/>
        <v/>
      </c>
      <c r="ET410" s="377" t="str">
        <f t="shared" si="197"/>
        <v xml:space="preserve">    </v>
      </c>
      <c r="EU410" s="377" t="str">
        <f t="shared" si="198"/>
        <v/>
      </c>
      <c r="EV410" s="377" t="str">
        <f t="shared" si="199"/>
        <v xml:space="preserve">405   </v>
      </c>
      <c r="EW410" s="378" t="str">
        <f>IF($H410 = "", "",
IF(OR($H410 = Lists_and_controls!$AO$9, $H410 = Lists_and_controls!$AO$11, $H410 = Lists_and_controls!$AO$14, $H410 = Lists_and_controls!$AO$16), MAX(Day_30),
IF(OR($H410 = Lists_and_controls!$AO$6, $H410 = Lists_and_controls!$AO$8, $H410 = Lists_and_controls!$AO$10, $H410 = Lists_and_controls!$AO$12, $H410 = Lists_and_controls!$AO$13, $H410 = Lists_and_controls!$AO$15, $H410 = Lists_and_controls!$AO$17), MAX(Day_31),
IF($H410 = Lists_and_controls!$AO$7, IF(INDEX(Leap_Year_YN, MATCH($G410, Year_2, 0)) = 1, MAX(Day_Feb_LY), MAX(Day_Feb) )))))</f>
        <v/>
      </c>
      <c r="EX410" s="377" t="str">
        <f t="shared" si="200"/>
        <v xml:space="preserve">  </v>
      </c>
      <c r="EY410" s="378"/>
    </row>
    <row r="411" spans="1:155" s="321" customFormat="1" ht="14" hidden="1" x14ac:dyDescent="0.3">
      <c r="A411" s="367">
        <v>406</v>
      </c>
      <c r="B411" s="368"/>
      <c r="C411" s="368"/>
      <c r="D411" s="368"/>
      <c r="E411" s="368"/>
      <c r="F411" s="368"/>
      <c r="G411" s="368"/>
      <c r="H411" s="368"/>
      <c r="I411" s="368"/>
      <c r="J411" s="369" t="str">
        <f t="shared" si="177"/>
        <v/>
      </c>
      <c r="K411" s="370" t="str">
        <f t="shared" si="178"/>
        <v/>
      </c>
      <c r="L411" s="368"/>
      <c r="M411" s="368"/>
      <c r="N411" s="368"/>
      <c r="O411" s="368"/>
      <c r="P411" s="368"/>
      <c r="Q411" s="368"/>
      <c r="R411" s="368"/>
      <c r="S411" s="371" t="str">
        <f t="shared" si="190"/>
        <v/>
      </c>
      <c r="T411" s="368"/>
      <c r="U411" s="368"/>
      <c r="V411" s="372"/>
      <c r="W411" s="372"/>
      <c r="X411" s="368"/>
      <c r="Y411" s="372"/>
      <c r="Z411" s="368"/>
      <c r="AA411" s="368"/>
      <c r="AB411" s="368"/>
      <c r="AC411" s="368"/>
      <c r="AD411" s="368"/>
      <c r="AE411" s="368"/>
      <c r="AF411" s="368"/>
      <c r="AG411" s="368"/>
      <c r="AH411" s="368"/>
      <c r="AI411" s="368"/>
      <c r="AJ411" s="368"/>
      <c r="AK411" s="373"/>
      <c r="AL411" s="368"/>
      <c r="AM411" s="373"/>
      <c r="AN411" s="373"/>
      <c r="AO411" s="373"/>
      <c r="AP411" s="373"/>
      <c r="AQ411" s="373"/>
      <c r="AR411" s="373"/>
      <c r="AS411" s="373"/>
      <c r="AT411" s="373"/>
      <c r="AU411" s="373"/>
      <c r="AV411" s="373"/>
      <c r="AW411" s="373"/>
      <c r="AX411" s="373"/>
      <c r="AY411" s="373"/>
      <c r="AZ411" s="373"/>
      <c r="BA411" s="373"/>
      <c r="BB411" s="373"/>
      <c r="BC411" s="374">
        <f t="shared" si="191"/>
        <v>0</v>
      </c>
      <c r="BD411" s="373"/>
      <c r="BE411" s="373"/>
      <c r="BF411" s="373"/>
      <c r="BG411" s="373"/>
      <c r="BH411" s="373"/>
      <c r="BI411" s="373"/>
      <c r="BJ411" s="373"/>
      <c r="BK411" s="373"/>
      <c r="BL411" s="373"/>
      <c r="BM411" s="373"/>
      <c r="BN411" s="373"/>
      <c r="BO411" s="373"/>
      <c r="BP411" s="373"/>
      <c r="BQ411" s="373"/>
      <c r="BR411" s="373"/>
      <c r="BS411" s="374">
        <f t="shared" si="179"/>
        <v>0</v>
      </c>
      <c r="BT411" s="374">
        <f t="shared" si="203"/>
        <v>0</v>
      </c>
      <c r="BU411" s="374">
        <f t="shared" si="203"/>
        <v>0</v>
      </c>
      <c r="BV411" s="374">
        <f t="shared" si="203"/>
        <v>0</v>
      </c>
      <c r="BW411" s="374">
        <f t="shared" si="202"/>
        <v>0</v>
      </c>
      <c r="BX411" s="374">
        <f t="shared" si="202"/>
        <v>0</v>
      </c>
      <c r="BY411" s="374">
        <f t="shared" si="202"/>
        <v>0</v>
      </c>
      <c r="BZ411" s="374">
        <f t="shared" si="202"/>
        <v>0</v>
      </c>
      <c r="CA411" s="374">
        <f t="shared" si="202"/>
        <v>0</v>
      </c>
      <c r="CB411" s="374">
        <f t="shared" si="202"/>
        <v>0</v>
      </c>
      <c r="CC411" s="374">
        <f t="shared" si="204"/>
        <v>0</v>
      </c>
      <c r="CD411" s="374">
        <f t="shared" si="204"/>
        <v>0</v>
      </c>
      <c r="CE411" s="374">
        <f t="shared" si="204"/>
        <v>0</v>
      </c>
      <c r="CF411" s="374">
        <f t="shared" si="204"/>
        <v>0</v>
      </c>
      <c r="CG411" s="374">
        <f t="shared" si="176"/>
        <v>0</v>
      </c>
      <c r="CH411" s="374">
        <f t="shared" si="176"/>
        <v>0</v>
      </c>
      <c r="CI411" s="374">
        <f t="shared" si="176"/>
        <v>0</v>
      </c>
      <c r="CJ411" s="368"/>
      <c r="CK411" s="368"/>
      <c r="CL411" s="373"/>
      <c r="CM411" s="375"/>
      <c r="CN411" s="371" t="s">
        <v>176</v>
      </c>
      <c r="CO411" s="373"/>
      <c r="CP411" s="373"/>
      <c r="CQ411" s="374">
        <f t="shared" si="180"/>
        <v>0</v>
      </c>
      <c r="CR411" s="373"/>
      <c r="CS411" s="373"/>
      <c r="CT411" s="374">
        <f t="shared" si="181"/>
        <v>0</v>
      </c>
      <c r="CU411" s="375"/>
      <c r="CV411" s="368"/>
      <c r="CW411" s="368"/>
      <c r="CX411" s="368"/>
      <c r="CY411" s="368"/>
      <c r="CZ411" s="368"/>
      <c r="DA411" s="368"/>
      <c r="DB411" s="368"/>
      <c r="DC411" s="368"/>
      <c r="DD411" s="368"/>
      <c r="DE411" s="368"/>
      <c r="DF411" s="368"/>
      <c r="DG411" s="375"/>
      <c r="DH411" s="371" t="s">
        <v>176</v>
      </c>
      <c r="DI411" s="373"/>
      <c r="DJ411" s="373"/>
      <c r="DK411" s="374">
        <f t="shared" si="201"/>
        <v>0</v>
      </c>
      <c r="DL411" s="373"/>
      <c r="DM411" s="373"/>
      <c r="DN411" s="374">
        <f t="shared" si="182"/>
        <v>0</v>
      </c>
      <c r="DO411" s="368"/>
      <c r="DP411" s="371" t="str">
        <f t="shared" si="192"/>
        <v/>
      </c>
      <c r="DQ411" s="374">
        <f t="shared" si="193"/>
        <v>0</v>
      </c>
      <c r="DR411" s="374">
        <f t="shared" si="183"/>
        <v>0</v>
      </c>
      <c r="DS411" s="374">
        <f t="shared" si="184"/>
        <v>0</v>
      </c>
      <c r="DT411" s="374">
        <f t="shared" si="194"/>
        <v>0</v>
      </c>
      <c r="DU411" s="374">
        <f t="shared" si="195"/>
        <v>0</v>
      </c>
      <c r="DV411" s="374">
        <f>Deduct_dependent * COUNTIFS(Part_8!$A:$A, $EV411)</f>
        <v>0</v>
      </c>
      <c r="DW411" s="374">
        <f t="shared" si="185"/>
        <v>0</v>
      </c>
      <c r="DX411" s="374">
        <f t="shared" si="186"/>
        <v>0</v>
      </c>
      <c r="DY411" s="374">
        <f t="shared" si="187"/>
        <v>0</v>
      </c>
      <c r="DZ411" s="374">
        <f t="shared" si="188"/>
        <v>0</v>
      </c>
      <c r="EA411" s="373"/>
      <c r="EB411" s="373"/>
      <c r="EC411" s="373"/>
      <c r="ED411" s="374" t="str">
        <f t="shared" si="196"/>
        <v/>
      </c>
      <c r="EE411" s="374"/>
      <c r="EF411" s="374" t="str">
        <f>IF(AND($AN411 = "", $AO411 = "", $AP411 = "", $AQ411 = "", $AR411 = "", $AS411 = "", $AT411 = "", $AU411 = "", $AV411 = "", $AW411 = "", $AX411 = "", $AY411 = "", $AZ411 = "", $BA411 = "", $BB411 = "",
$BD411= "", $BE411 = "", $BF411 = "", $BG411 = "", $BH411 = "", $BI411 = "", $BJ411 = "", $BK411 = "", $BL411 = "", $BM411 = "", $BN411 = "", $BO411 = "", $BP411 = "", $BQ411 = "", $BR411 = ""), "",
IF($DZ411 &lt;= Claim_for_Reimbursement_CAT!$F$24, Claim_for_Reimbursement_CAT!$H$24,
IF(AND($DZ411 &gt;= Claim_for_Reimbursement_CAT!$D$25, $DZ411 &lt;= Claim_for_Reimbursement_CAT!$F$25), Claim_for_Reimbursement_CAT!$H$25,
IF(AND($DZ411 &gt;= Claim_for_Reimbursement_CAT!$D$26, $DZ411 &lt;= Claim_for_Reimbursement_CAT!$F$26), Claim_for_Reimbursement_CAT!$H$26,
IF(AND($DZ411 &gt;= Claim_for_Reimbursement_CAT!$D$27, $DZ411 &lt;= Claim_for_Reimbursement_CAT!$F$27), Claim_for_Reimbursement_CAT!$H$27,
IF(AND($DZ411 &gt;= Claim_for_Reimbursement_CAT!$D$28, $DZ411 &lt;= Claim_for_Reimbursement_CAT!$F$28), Claim_for_Reimbursement_CAT!$H$28,
IF(AND($DZ411 &gt;= Claim_for_Reimbursement_CAT!$D$29, $DZ411 &lt;= Claim_for_Reimbursement_CAT!$F$29), Claim_for_Reimbursement_CAT!$H$29,
IF(AND($DZ411 &gt;= Claim_for_Reimbursement_CAT!$D$30, $DZ411 &lt;= Claim_for_Reimbursement_CAT!$F$30), Claim_for_Reimbursement_CAT!$H$30,
IF(AND($DZ411 &gt;= Claim_for_Reimbursement_CAT!$D$31, $DZ411 &lt;= Claim_for_Reimbursement_CAT!$F$31), Claim_for_Reimbursement_CAT!$H$31,
IF(AND($DZ411 &gt;= Claim_for_Reimbursement_CAT!$D$32, $DZ411 &lt;= Claim_for_Reimbursement_CAT!$F$32), Claim_for_Reimbursement_CAT!$H$32,
IF(AND($DZ411 &gt;= Claim_for_Reimbursement_CAT!$D$33, $DZ411 &lt;= Claim_for_Reimbursement_CAT!$F$33), Claim_for_Reimbursement_CAT!$H$33,
IF(AND($DZ411 &gt;= Claim_for_Reimbursement_CAT!$D$34, $DZ411 &lt;= Claim_for_Reimbursement_CAT!$F$34), Claim_for_Reimbursement_CAT!$H$34, Claim_for_Reimbursement_CAT!$H$35))))))))))))</f>
        <v/>
      </c>
      <c r="EG411" s="373"/>
      <c r="EH411" s="373"/>
      <c r="EI411" s="373"/>
      <c r="EJ411" s="373"/>
      <c r="EK411" s="373"/>
      <c r="EL411" s="368"/>
      <c r="EM411" s="373"/>
      <c r="EN411" s="373"/>
      <c r="ES411" s="376" t="str">
        <f t="shared" si="189"/>
        <v/>
      </c>
      <c r="ET411" s="377" t="str">
        <f t="shared" si="197"/>
        <v xml:space="preserve">    </v>
      </c>
      <c r="EU411" s="377" t="str">
        <f t="shared" si="198"/>
        <v/>
      </c>
      <c r="EV411" s="377" t="str">
        <f t="shared" si="199"/>
        <v xml:space="preserve">406   </v>
      </c>
      <c r="EW411" s="378" t="str">
        <f>IF($H411 = "", "",
IF(OR($H411 = Lists_and_controls!$AO$9, $H411 = Lists_and_controls!$AO$11, $H411 = Lists_and_controls!$AO$14, $H411 = Lists_and_controls!$AO$16), MAX(Day_30),
IF(OR($H411 = Lists_and_controls!$AO$6, $H411 = Lists_and_controls!$AO$8, $H411 = Lists_and_controls!$AO$10, $H411 = Lists_and_controls!$AO$12, $H411 = Lists_and_controls!$AO$13, $H411 = Lists_and_controls!$AO$15, $H411 = Lists_and_controls!$AO$17), MAX(Day_31),
IF($H411 = Lists_and_controls!$AO$7, IF(INDEX(Leap_Year_YN, MATCH($G411, Year_2, 0)) = 1, MAX(Day_Feb_LY), MAX(Day_Feb) )))))</f>
        <v/>
      </c>
      <c r="EX411" s="377" t="str">
        <f t="shared" si="200"/>
        <v xml:space="preserve">  </v>
      </c>
      <c r="EY411" s="378"/>
    </row>
    <row r="412" spans="1:155" s="321" customFormat="1" ht="14" hidden="1" x14ac:dyDescent="0.3">
      <c r="A412" s="367">
        <v>407</v>
      </c>
      <c r="B412" s="368"/>
      <c r="C412" s="368"/>
      <c r="D412" s="368"/>
      <c r="E412" s="368"/>
      <c r="F412" s="368"/>
      <c r="G412" s="368"/>
      <c r="H412" s="368"/>
      <c r="I412" s="368"/>
      <c r="J412" s="369" t="str">
        <f t="shared" si="177"/>
        <v/>
      </c>
      <c r="K412" s="370" t="str">
        <f t="shared" si="178"/>
        <v/>
      </c>
      <c r="L412" s="368"/>
      <c r="M412" s="368"/>
      <c r="N412" s="368"/>
      <c r="O412" s="368"/>
      <c r="P412" s="368"/>
      <c r="Q412" s="368"/>
      <c r="R412" s="368"/>
      <c r="S412" s="371" t="str">
        <f t="shared" si="190"/>
        <v/>
      </c>
      <c r="T412" s="368"/>
      <c r="U412" s="368"/>
      <c r="V412" s="372"/>
      <c r="W412" s="372"/>
      <c r="X412" s="368"/>
      <c r="Y412" s="372"/>
      <c r="Z412" s="368"/>
      <c r="AA412" s="368"/>
      <c r="AB412" s="368"/>
      <c r="AC412" s="368"/>
      <c r="AD412" s="368"/>
      <c r="AE412" s="368"/>
      <c r="AF412" s="368"/>
      <c r="AG412" s="368"/>
      <c r="AH412" s="368"/>
      <c r="AI412" s="368"/>
      <c r="AJ412" s="368"/>
      <c r="AK412" s="373"/>
      <c r="AL412" s="368"/>
      <c r="AM412" s="373"/>
      <c r="AN412" s="373"/>
      <c r="AO412" s="373"/>
      <c r="AP412" s="373"/>
      <c r="AQ412" s="373"/>
      <c r="AR412" s="373"/>
      <c r="AS412" s="373"/>
      <c r="AT412" s="373"/>
      <c r="AU412" s="373"/>
      <c r="AV412" s="373"/>
      <c r="AW412" s="373"/>
      <c r="AX412" s="373"/>
      <c r="AY412" s="373"/>
      <c r="AZ412" s="373"/>
      <c r="BA412" s="373"/>
      <c r="BB412" s="373"/>
      <c r="BC412" s="374">
        <f t="shared" si="191"/>
        <v>0</v>
      </c>
      <c r="BD412" s="373"/>
      <c r="BE412" s="373"/>
      <c r="BF412" s="373"/>
      <c r="BG412" s="373"/>
      <c r="BH412" s="373"/>
      <c r="BI412" s="373"/>
      <c r="BJ412" s="373"/>
      <c r="BK412" s="373"/>
      <c r="BL412" s="373"/>
      <c r="BM412" s="373"/>
      <c r="BN412" s="373"/>
      <c r="BO412" s="373"/>
      <c r="BP412" s="373"/>
      <c r="BQ412" s="373"/>
      <c r="BR412" s="373"/>
      <c r="BS412" s="374">
        <f t="shared" si="179"/>
        <v>0</v>
      </c>
      <c r="BT412" s="374">
        <f t="shared" si="203"/>
        <v>0</v>
      </c>
      <c r="BU412" s="374">
        <f t="shared" si="203"/>
        <v>0</v>
      </c>
      <c r="BV412" s="374">
        <f t="shared" si="203"/>
        <v>0</v>
      </c>
      <c r="BW412" s="374">
        <f t="shared" si="202"/>
        <v>0</v>
      </c>
      <c r="BX412" s="374">
        <f t="shared" si="202"/>
        <v>0</v>
      </c>
      <c r="BY412" s="374">
        <f t="shared" si="202"/>
        <v>0</v>
      </c>
      <c r="BZ412" s="374">
        <f t="shared" si="202"/>
        <v>0</v>
      </c>
      <c r="CA412" s="374">
        <f t="shared" si="202"/>
        <v>0</v>
      </c>
      <c r="CB412" s="374">
        <f t="shared" si="202"/>
        <v>0</v>
      </c>
      <c r="CC412" s="374">
        <f t="shared" si="204"/>
        <v>0</v>
      </c>
      <c r="CD412" s="374">
        <f t="shared" si="204"/>
        <v>0</v>
      </c>
      <c r="CE412" s="374">
        <f t="shared" si="204"/>
        <v>0</v>
      </c>
      <c r="CF412" s="374">
        <f t="shared" si="204"/>
        <v>0</v>
      </c>
      <c r="CG412" s="374">
        <f t="shared" si="176"/>
        <v>0</v>
      </c>
      <c r="CH412" s="374">
        <f t="shared" si="176"/>
        <v>0</v>
      </c>
      <c r="CI412" s="374">
        <f t="shared" si="176"/>
        <v>0</v>
      </c>
      <c r="CJ412" s="368"/>
      <c r="CK412" s="368"/>
      <c r="CL412" s="373"/>
      <c r="CM412" s="375"/>
      <c r="CN412" s="371" t="s">
        <v>176</v>
      </c>
      <c r="CO412" s="373"/>
      <c r="CP412" s="373"/>
      <c r="CQ412" s="374">
        <f t="shared" si="180"/>
        <v>0</v>
      </c>
      <c r="CR412" s="373"/>
      <c r="CS412" s="373"/>
      <c r="CT412" s="374">
        <f t="shared" si="181"/>
        <v>0</v>
      </c>
      <c r="CU412" s="375"/>
      <c r="CV412" s="368"/>
      <c r="CW412" s="368"/>
      <c r="CX412" s="368"/>
      <c r="CY412" s="368"/>
      <c r="CZ412" s="368"/>
      <c r="DA412" s="368"/>
      <c r="DB412" s="368"/>
      <c r="DC412" s="368"/>
      <c r="DD412" s="368"/>
      <c r="DE412" s="368"/>
      <c r="DF412" s="368"/>
      <c r="DG412" s="375"/>
      <c r="DH412" s="371" t="s">
        <v>176</v>
      </c>
      <c r="DI412" s="373"/>
      <c r="DJ412" s="373"/>
      <c r="DK412" s="374">
        <f t="shared" si="201"/>
        <v>0</v>
      </c>
      <c r="DL412" s="373"/>
      <c r="DM412" s="373"/>
      <c r="DN412" s="374">
        <f t="shared" si="182"/>
        <v>0</v>
      </c>
      <c r="DO412" s="368"/>
      <c r="DP412" s="371" t="str">
        <f t="shared" si="192"/>
        <v/>
      </c>
      <c r="DQ412" s="374">
        <f t="shared" si="193"/>
        <v>0</v>
      </c>
      <c r="DR412" s="374">
        <f t="shared" si="183"/>
        <v>0</v>
      </c>
      <c r="DS412" s="374">
        <f t="shared" si="184"/>
        <v>0</v>
      </c>
      <c r="DT412" s="374">
        <f t="shared" si="194"/>
        <v>0</v>
      </c>
      <c r="DU412" s="374">
        <f t="shared" si="195"/>
        <v>0</v>
      </c>
      <c r="DV412" s="374">
        <f>Deduct_dependent * COUNTIFS(Part_8!$A:$A, $EV412)</f>
        <v>0</v>
      </c>
      <c r="DW412" s="374">
        <f t="shared" si="185"/>
        <v>0</v>
      </c>
      <c r="DX412" s="374">
        <f t="shared" si="186"/>
        <v>0</v>
      </c>
      <c r="DY412" s="374">
        <f t="shared" si="187"/>
        <v>0</v>
      </c>
      <c r="DZ412" s="374">
        <f t="shared" si="188"/>
        <v>0</v>
      </c>
      <c r="EA412" s="373"/>
      <c r="EB412" s="373"/>
      <c r="EC412" s="373"/>
      <c r="ED412" s="374" t="str">
        <f t="shared" si="196"/>
        <v/>
      </c>
      <c r="EE412" s="374"/>
      <c r="EF412" s="374" t="str">
        <f>IF(AND($AN412 = "", $AO412 = "", $AP412 = "", $AQ412 = "", $AR412 = "", $AS412 = "", $AT412 = "", $AU412 = "", $AV412 = "", $AW412 = "", $AX412 = "", $AY412 = "", $AZ412 = "", $BA412 = "", $BB412 = "",
$BD412= "", $BE412 = "", $BF412 = "", $BG412 = "", $BH412 = "", $BI412 = "", $BJ412 = "", $BK412 = "", $BL412 = "", $BM412 = "", $BN412 = "", $BO412 = "", $BP412 = "", $BQ412 = "", $BR412 = ""), "",
IF($DZ412 &lt;= Claim_for_Reimbursement_CAT!$F$24, Claim_for_Reimbursement_CAT!$H$24,
IF(AND($DZ412 &gt;= Claim_for_Reimbursement_CAT!$D$25, $DZ412 &lt;= Claim_for_Reimbursement_CAT!$F$25), Claim_for_Reimbursement_CAT!$H$25,
IF(AND($DZ412 &gt;= Claim_for_Reimbursement_CAT!$D$26, $DZ412 &lt;= Claim_for_Reimbursement_CAT!$F$26), Claim_for_Reimbursement_CAT!$H$26,
IF(AND($DZ412 &gt;= Claim_for_Reimbursement_CAT!$D$27, $DZ412 &lt;= Claim_for_Reimbursement_CAT!$F$27), Claim_for_Reimbursement_CAT!$H$27,
IF(AND($DZ412 &gt;= Claim_for_Reimbursement_CAT!$D$28, $DZ412 &lt;= Claim_for_Reimbursement_CAT!$F$28), Claim_for_Reimbursement_CAT!$H$28,
IF(AND($DZ412 &gt;= Claim_for_Reimbursement_CAT!$D$29, $DZ412 &lt;= Claim_for_Reimbursement_CAT!$F$29), Claim_for_Reimbursement_CAT!$H$29,
IF(AND($DZ412 &gt;= Claim_for_Reimbursement_CAT!$D$30, $DZ412 &lt;= Claim_for_Reimbursement_CAT!$F$30), Claim_for_Reimbursement_CAT!$H$30,
IF(AND($DZ412 &gt;= Claim_for_Reimbursement_CAT!$D$31, $DZ412 &lt;= Claim_for_Reimbursement_CAT!$F$31), Claim_for_Reimbursement_CAT!$H$31,
IF(AND($DZ412 &gt;= Claim_for_Reimbursement_CAT!$D$32, $DZ412 &lt;= Claim_for_Reimbursement_CAT!$F$32), Claim_for_Reimbursement_CAT!$H$32,
IF(AND($DZ412 &gt;= Claim_for_Reimbursement_CAT!$D$33, $DZ412 &lt;= Claim_for_Reimbursement_CAT!$F$33), Claim_for_Reimbursement_CAT!$H$33,
IF(AND($DZ412 &gt;= Claim_for_Reimbursement_CAT!$D$34, $DZ412 &lt;= Claim_for_Reimbursement_CAT!$F$34), Claim_for_Reimbursement_CAT!$H$34, Claim_for_Reimbursement_CAT!$H$35))))))))))))</f>
        <v/>
      </c>
      <c r="EG412" s="373"/>
      <c r="EH412" s="373"/>
      <c r="EI412" s="373"/>
      <c r="EJ412" s="373"/>
      <c r="EK412" s="373"/>
      <c r="EL412" s="368"/>
      <c r="EM412" s="373"/>
      <c r="EN412" s="373"/>
      <c r="ES412" s="376" t="str">
        <f t="shared" si="189"/>
        <v/>
      </c>
      <c r="ET412" s="377" t="str">
        <f t="shared" si="197"/>
        <v xml:space="preserve">    </v>
      </c>
      <c r="EU412" s="377" t="str">
        <f t="shared" si="198"/>
        <v/>
      </c>
      <c r="EV412" s="377" t="str">
        <f t="shared" si="199"/>
        <v xml:space="preserve">407   </v>
      </c>
      <c r="EW412" s="378" t="str">
        <f>IF($H412 = "", "",
IF(OR($H412 = Lists_and_controls!$AO$9, $H412 = Lists_and_controls!$AO$11, $H412 = Lists_and_controls!$AO$14, $H412 = Lists_and_controls!$AO$16), MAX(Day_30),
IF(OR($H412 = Lists_and_controls!$AO$6, $H412 = Lists_and_controls!$AO$8, $H412 = Lists_and_controls!$AO$10, $H412 = Lists_and_controls!$AO$12, $H412 = Lists_and_controls!$AO$13, $H412 = Lists_and_controls!$AO$15, $H412 = Lists_and_controls!$AO$17), MAX(Day_31),
IF($H412 = Lists_and_controls!$AO$7, IF(INDEX(Leap_Year_YN, MATCH($G412, Year_2, 0)) = 1, MAX(Day_Feb_LY), MAX(Day_Feb) )))))</f>
        <v/>
      </c>
      <c r="EX412" s="377" t="str">
        <f t="shared" si="200"/>
        <v xml:space="preserve">  </v>
      </c>
      <c r="EY412" s="378"/>
    </row>
    <row r="413" spans="1:155" s="321" customFormat="1" ht="14" hidden="1" x14ac:dyDescent="0.3">
      <c r="A413" s="367">
        <v>408</v>
      </c>
      <c r="B413" s="368"/>
      <c r="C413" s="368"/>
      <c r="D413" s="368"/>
      <c r="E413" s="368"/>
      <c r="F413" s="368"/>
      <c r="G413" s="368"/>
      <c r="H413" s="368"/>
      <c r="I413" s="368"/>
      <c r="J413" s="369" t="str">
        <f t="shared" si="177"/>
        <v/>
      </c>
      <c r="K413" s="370" t="str">
        <f t="shared" si="178"/>
        <v/>
      </c>
      <c r="L413" s="368"/>
      <c r="M413" s="368"/>
      <c r="N413" s="368"/>
      <c r="O413" s="368"/>
      <c r="P413" s="368"/>
      <c r="Q413" s="368"/>
      <c r="R413" s="368"/>
      <c r="S413" s="371" t="str">
        <f t="shared" si="190"/>
        <v/>
      </c>
      <c r="T413" s="368"/>
      <c r="U413" s="368"/>
      <c r="V413" s="372"/>
      <c r="W413" s="372"/>
      <c r="X413" s="368"/>
      <c r="Y413" s="372"/>
      <c r="Z413" s="368"/>
      <c r="AA413" s="368"/>
      <c r="AB413" s="368"/>
      <c r="AC413" s="368"/>
      <c r="AD413" s="368"/>
      <c r="AE413" s="368"/>
      <c r="AF413" s="368"/>
      <c r="AG413" s="368"/>
      <c r="AH413" s="368"/>
      <c r="AI413" s="368"/>
      <c r="AJ413" s="368"/>
      <c r="AK413" s="373"/>
      <c r="AL413" s="368"/>
      <c r="AM413" s="373"/>
      <c r="AN413" s="373"/>
      <c r="AO413" s="373"/>
      <c r="AP413" s="373"/>
      <c r="AQ413" s="373"/>
      <c r="AR413" s="373"/>
      <c r="AS413" s="373"/>
      <c r="AT413" s="373"/>
      <c r="AU413" s="373"/>
      <c r="AV413" s="373"/>
      <c r="AW413" s="373"/>
      <c r="AX413" s="373"/>
      <c r="AY413" s="373"/>
      <c r="AZ413" s="373"/>
      <c r="BA413" s="373"/>
      <c r="BB413" s="373"/>
      <c r="BC413" s="374">
        <f t="shared" si="191"/>
        <v>0</v>
      </c>
      <c r="BD413" s="373"/>
      <c r="BE413" s="373"/>
      <c r="BF413" s="373"/>
      <c r="BG413" s="373"/>
      <c r="BH413" s="373"/>
      <c r="BI413" s="373"/>
      <c r="BJ413" s="373"/>
      <c r="BK413" s="373"/>
      <c r="BL413" s="373"/>
      <c r="BM413" s="373"/>
      <c r="BN413" s="373"/>
      <c r="BO413" s="373"/>
      <c r="BP413" s="373"/>
      <c r="BQ413" s="373"/>
      <c r="BR413" s="373"/>
      <c r="BS413" s="374">
        <f t="shared" si="179"/>
        <v>0</v>
      </c>
      <c r="BT413" s="374">
        <f t="shared" si="203"/>
        <v>0</v>
      </c>
      <c r="BU413" s="374">
        <f t="shared" si="203"/>
        <v>0</v>
      </c>
      <c r="BV413" s="374">
        <f t="shared" si="203"/>
        <v>0</v>
      </c>
      <c r="BW413" s="374">
        <f t="shared" si="202"/>
        <v>0</v>
      </c>
      <c r="BX413" s="374">
        <f t="shared" si="202"/>
        <v>0</v>
      </c>
      <c r="BY413" s="374">
        <f t="shared" si="202"/>
        <v>0</v>
      </c>
      <c r="BZ413" s="374">
        <f t="shared" si="202"/>
        <v>0</v>
      </c>
      <c r="CA413" s="374">
        <f t="shared" si="202"/>
        <v>0</v>
      </c>
      <c r="CB413" s="374">
        <f t="shared" si="202"/>
        <v>0</v>
      </c>
      <c r="CC413" s="374">
        <f t="shared" si="204"/>
        <v>0</v>
      </c>
      <c r="CD413" s="374">
        <f t="shared" si="204"/>
        <v>0</v>
      </c>
      <c r="CE413" s="374">
        <f t="shared" si="204"/>
        <v>0</v>
      </c>
      <c r="CF413" s="374">
        <f t="shared" si="204"/>
        <v>0</v>
      </c>
      <c r="CG413" s="374">
        <f t="shared" si="176"/>
        <v>0</v>
      </c>
      <c r="CH413" s="374">
        <f t="shared" si="176"/>
        <v>0</v>
      </c>
      <c r="CI413" s="374">
        <f t="shared" si="176"/>
        <v>0</v>
      </c>
      <c r="CJ413" s="368"/>
      <c r="CK413" s="368"/>
      <c r="CL413" s="373"/>
      <c r="CM413" s="375"/>
      <c r="CN413" s="371" t="s">
        <v>176</v>
      </c>
      <c r="CO413" s="373"/>
      <c r="CP413" s="373"/>
      <c r="CQ413" s="374">
        <f t="shared" si="180"/>
        <v>0</v>
      </c>
      <c r="CR413" s="373"/>
      <c r="CS413" s="373"/>
      <c r="CT413" s="374">
        <f t="shared" si="181"/>
        <v>0</v>
      </c>
      <c r="CU413" s="375"/>
      <c r="CV413" s="368"/>
      <c r="CW413" s="368"/>
      <c r="CX413" s="368"/>
      <c r="CY413" s="368"/>
      <c r="CZ413" s="368"/>
      <c r="DA413" s="368"/>
      <c r="DB413" s="368"/>
      <c r="DC413" s="368"/>
      <c r="DD413" s="368"/>
      <c r="DE413" s="368"/>
      <c r="DF413" s="368"/>
      <c r="DG413" s="375"/>
      <c r="DH413" s="371" t="s">
        <v>176</v>
      </c>
      <c r="DI413" s="373"/>
      <c r="DJ413" s="373"/>
      <c r="DK413" s="374">
        <f t="shared" si="201"/>
        <v>0</v>
      </c>
      <c r="DL413" s="373"/>
      <c r="DM413" s="373"/>
      <c r="DN413" s="374">
        <f t="shared" si="182"/>
        <v>0</v>
      </c>
      <c r="DO413" s="368"/>
      <c r="DP413" s="371" t="str">
        <f t="shared" si="192"/>
        <v/>
      </c>
      <c r="DQ413" s="374">
        <f t="shared" si="193"/>
        <v>0</v>
      </c>
      <c r="DR413" s="374">
        <f t="shared" si="183"/>
        <v>0</v>
      </c>
      <c r="DS413" s="374">
        <f t="shared" si="184"/>
        <v>0</v>
      </c>
      <c r="DT413" s="374">
        <f t="shared" si="194"/>
        <v>0</v>
      </c>
      <c r="DU413" s="374">
        <f t="shared" si="195"/>
        <v>0</v>
      </c>
      <c r="DV413" s="374">
        <f>Deduct_dependent * COUNTIFS(Part_8!$A:$A, $EV413)</f>
        <v>0</v>
      </c>
      <c r="DW413" s="374">
        <f t="shared" si="185"/>
        <v>0</v>
      </c>
      <c r="DX413" s="374">
        <f t="shared" si="186"/>
        <v>0</v>
      </c>
      <c r="DY413" s="374">
        <f t="shared" si="187"/>
        <v>0</v>
      </c>
      <c r="DZ413" s="374">
        <f t="shared" si="188"/>
        <v>0</v>
      </c>
      <c r="EA413" s="373"/>
      <c r="EB413" s="373"/>
      <c r="EC413" s="373"/>
      <c r="ED413" s="374" t="str">
        <f t="shared" si="196"/>
        <v/>
      </c>
      <c r="EE413" s="374"/>
      <c r="EF413" s="374" t="str">
        <f>IF(AND($AN413 = "", $AO413 = "", $AP413 = "", $AQ413 = "", $AR413 = "", $AS413 = "", $AT413 = "", $AU413 = "", $AV413 = "", $AW413 = "", $AX413 = "", $AY413 = "", $AZ413 = "", $BA413 = "", $BB413 = "",
$BD413= "", $BE413 = "", $BF413 = "", $BG413 = "", $BH413 = "", $BI413 = "", $BJ413 = "", $BK413 = "", $BL413 = "", $BM413 = "", $BN413 = "", $BO413 = "", $BP413 = "", $BQ413 = "", $BR413 = ""), "",
IF($DZ413 &lt;= Claim_for_Reimbursement_CAT!$F$24, Claim_for_Reimbursement_CAT!$H$24,
IF(AND($DZ413 &gt;= Claim_for_Reimbursement_CAT!$D$25, $DZ413 &lt;= Claim_for_Reimbursement_CAT!$F$25), Claim_for_Reimbursement_CAT!$H$25,
IF(AND($DZ413 &gt;= Claim_for_Reimbursement_CAT!$D$26, $DZ413 &lt;= Claim_for_Reimbursement_CAT!$F$26), Claim_for_Reimbursement_CAT!$H$26,
IF(AND($DZ413 &gt;= Claim_for_Reimbursement_CAT!$D$27, $DZ413 &lt;= Claim_for_Reimbursement_CAT!$F$27), Claim_for_Reimbursement_CAT!$H$27,
IF(AND($DZ413 &gt;= Claim_for_Reimbursement_CAT!$D$28, $DZ413 &lt;= Claim_for_Reimbursement_CAT!$F$28), Claim_for_Reimbursement_CAT!$H$28,
IF(AND($DZ413 &gt;= Claim_for_Reimbursement_CAT!$D$29, $DZ413 &lt;= Claim_for_Reimbursement_CAT!$F$29), Claim_for_Reimbursement_CAT!$H$29,
IF(AND($DZ413 &gt;= Claim_for_Reimbursement_CAT!$D$30, $DZ413 &lt;= Claim_for_Reimbursement_CAT!$F$30), Claim_for_Reimbursement_CAT!$H$30,
IF(AND($DZ413 &gt;= Claim_for_Reimbursement_CAT!$D$31, $DZ413 &lt;= Claim_for_Reimbursement_CAT!$F$31), Claim_for_Reimbursement_CAT!$H$31,
IF(AND($DZ413 &gt;= Claim_for_Reimbursement_CAT!$D$32, $DZ413 &lt;= Claim_for_Reimbursement_CAT!$F$32), Claim_for_Reimbursement_CAT!$H$32,
IF(AND($DZ413 &gt;= Claim_for_Reimbursement_CAT!$D$33, $DZ413 &lt;= Claim_for_Reimbursement_CAT!$F$33), Claim_for_Reimbursement_CAT!$H$33,
IF(AND($DZ413 &gt;= Claim_for_Reimbursement_CAT!$D$34, $DZ413 &lt;= Claim_for_Reimbursement_CAT!$F$34), Claim_for_Reimbursement_CAT!$H$34, Claim_for_Reimbursement_CAT!$H$35))))))))))))</f>
        <v/>
      </c>
      <c r="EG413" s="373"/>
      <c r="EH413" s="373"/>
      <c r="EI413" s="373"/>
      <c r="EJ413" s="373"/>
      <c r="EK413" s="373"/>
      <c r="EL413" s="368"/>
      <c r="EM413" s="373"/>
      <c r="EN413" s="373"/>
      <c r="ES413" s="376" t="str">
        <f t="shared" si="189"/>
        <v/>
      </c>
      <c r="ET413" s="377" t="str">
        <f t="shared" si="197"/>
        <v xml:space="preserve">    </v>
      </c>
      <c r="EU413" s="377" t="str">
        <f t="shared" si="198"/>
        <v/>
      </c>
      <c r="EV413" s="377" t="str">
        <f t="shared" si="199"/>
        <v xml:space="preserve">408   </v>
      </c>
      <c r="EW413" s="378" t="str">
        <f>IF($H413 = "", "",
IF(OR($H413 = Lists_and_controls!$AO$9, $H413 = Lists_and_controls!$AO$11, $H413 = Lists_and_controls!$AO$14, $H413 = Lists_and_controls!$AO$16), MAX(Day_30),
IF(OR($H413 = Lists_and_controls!$AO$6, $H413 = Lists_and_controls!$AO$8, $H413 = Lists_and_controls!$AO$10, $H413 = Lists_and_controls!$AO$12, $H413 = Lists_and_controls!$AO$13, $H413 = Lists_and_controls!$AO$15, $H413 = Lists_and_controls!$AO$17), MAX(Day_31),
IF($H413 = Lists_and_controls!$AO$7, IF(INDEX(Leap_Year_YN, MATCH($G413, Year_2, 0)) = 1, MAX(Day_Feb_LY), MAX(Day_Feb) )))))</f>
        <v/>
      </c>
      <c r="EX413" s="377" t="str">
        <f t="shared" si="200"/>
        <v xml:space="preserve">  </v>
      </c>
      <c r="EY413" s="378"/>
    </row>
    <row r="414" spans="1:155" s="321" customFormat="1" ht="14" hidden="1" x14ac:dyDescent="0.3">
      <c r="A414" s="367">
        <v>409</v>
      </c>
      <c r="B414" s="368"/>
      <c r="C414" s="368"/>
      <c r="D414" s="368"/>
      <c r="E414" s="368"/>
      <c r="F414" s="368"/>
      <c r="G414" s="368"/>
      <c r="H414" s="368"/>
      <c r="I414" s="368"/>
      <c r="J414" s="369" t="str">
        <f t="shared" si="177"/>
        <v/>
      </c>
      <c r="K414" s="370" t="str">
        <f t="shared" si="178"/>
        <v/>
      </c>
      <c r="L414" s="368"/>
      <c r="M414" s="368"/>
      <c r="N414" s="368"/>
      <c r="O414" s="368"/>
      <c r="P414" s="368"/>
      <c r="Q414" s="368"/>
      <c r="R414" s="368"/>
      <c r="S414" s="371" t="str">
        <f t="shared" si="190"/>
        <v/>
      </c>
      <c r="T414" s="368"/>
      <c r="U414" s="368"/>
      <c r="V414" s="372"/>
      <c r="W414" s="372"/>
      <c r="X414" s="368"/>
      <c r="Y414" s="372"/>
      <c r="Z414" s="368"/>
      <c r="AA414" s="368"/>
      <c r="AB414" s="368"/>
      <c r="AC414" s="368"/>
      <c r="AD414" s="368"/>
      <c r="AE414" s="368"/>
      <c r="AF414" s="368"/>
      <c r="AG414" s="368"/>
      <c r="AH414" s="368"/>
      <c r="AI414" s="368"/>
      <c r="AJ414" s="368"/>
      <c r="AK414" s="373"/>
      <c r="AL414" s="368"/>
      <c r="AM414" s="373"/>
      <c r="AN414" s="373"/>
      <c r="AO414" s="373"/>
      <c r="AP414" s="373"/>
      <c r="AQ414" s="373"/>
      <c r="AR414" s="373"/>
      <c r="AS414" s="373"/>
      <c r="AT414" s="373"/>
      <c r="AU414" s="373"/>
      <c r="AV414" s="373"/>
      <c r="AW414" s="373"/>
      <c r="AX414" s="373"/>
      <c r="AY414" s="373"/>
      <c r="AZ414" s="373"/>
      <c r="BA414" s="373"/>
      <c r="BB414" s="373"/>
      <c r="BC414" s="374">
        <f t="shared" si="191"/>
        <v>0</v>
      </c>
      <c r="BD414" s="373"/>
      <c r="BE414" s="373"/>
      <c r="BF414" s="373"/>
      <c r="BG414" s="373"/>
      <c r="BH414" s="373"/>
      <c r="BI414" s="373"/>
      <c r="BJ414" s="373"/>
      <c r="BK414" s="373"/>
      <c r="BL414" s="373"/>
      <c r="BM414" s="373"/>
      <c r="BN414" s="373"/>
      <c r="BO414" s="373"/>
      <c r="BP414" s="373"/>
      <c r="BQ414" s="373"/>
      <c r="BR414" s="373"/>
      <c r="BS414" s="374">
        <f t="shared" si="179"/>
        <v>0</v>
      </c>
      <c r="BT414" s="374">
        <f t="shared" si="203"/>
        <v>0</v>
      </c>
      <c r="BU414" s="374">
        <f t="shared" si="203"/>
        <v>0</v>
      </c>
      <c r="BV414" s="374">
        <f t="shared" si="203"/>
        <v>0</v>
      </c>
      <c r="BW414" s="374">
        <f t="shared" si="202"/>
        <v>0</v>
      </c>
      <c r="BX414" s="374">
        <f t="shared" si="202"/>
        <v>0</v>
      </c>
      <c r="BY414" s="374">
        <f t="shared" si="202"/>
        <v>0</v>
      </c>
      <c r="BZ414" s="374">
        <f t="shared" si="202"/>
        <v>0</v>
      </c>
      <c r="CA414" s="374">
        <f t="shared" si="202"/>
        <v>0</v>
      </c>
      <c r="CB414" s="374">
        <f t="shared" si="202"/>
        <v>0</v>
      </c>
      <c r="CC414" s="374">
        <f t="shared" si="204"/>
        <v>0</v>
      </c>
      <c r="CD414" s="374">
        <f t="shared" si="204"/>
        <v>0</v>
      </c>
      <c r="CE414" s="374">
        <f t="shared" si="204"/>
        <v>0</v>
      </c>
      <c r="CF414" s="374">
        <f t="shared" si="204"/>
        <v>0</v>
      </c>
      <c r="CG414" s="374">
        <f t="shared" si="176"/>
        <v>0</v>
      </c>
      <c r="CH414" s="374">
        <f t="shared" si="176"/>
        <v>0</v>
      </c>
      <c r="CI414" s="374">
        <f t="shared" si="176"/>
        <v>0</v>
      </c>
      <c r="CJ414" s="368"/>
      <c r="CK414" s="368"/>
      <c r="CL414" s="373"/>
      <c r="CM414" s="375"/>
      <c r="CN414" s="371" t="s">
        <v>176</v>
      </c>
      <c r="CO414" s="373"/>
      <c r="CP414" s="373"/>
      <c r="CQ414" s="374">
        <f t="shared" si="180"/>
        <v>0</v>
      </c>
      <c r="CR414" s="373"/>
      <c r="CS414" s="373"/>
      <c r="CT414" s="374">
        <f t="shared" si="181"/>
        <v>0</v>
      </c>
      <c r="CU414" s="375"/>
      <c r="CV414" s="368"/>
      <c r="CW414" s="368"/>
      <c r="CX414" s="368"/>
      <c r="CY414" s="368"/>
      <c r="CZ414" s="368"/>
      <c r="DA414" s="368"/>
      <c r="DB414" s="368"/>
      <c r="DC414" s="368"/>
      <c r="DD414" s="368"/>
      <c r="DE414" s="368"/>
      <c r="DF414" s="368"/>
      <c r="DG414" s="375"/>
      <c r="DH414" s="371" t="s">
        <v>176</v>
      </c>
      <c r="DI414" s="373"/>
      <c r="DJ414" s="373"/>
      <c r="DK414" s="374">
        <f t="shared" si="201"/>
        <v>0</v>
      </c>
      <c r="DL414" s="373"/>
      <c r="DM414" s="373"/>
      <c r="DN414" s="374">
        <f t="shared" si="182"/>
        <v>0</v>
      </c>
      <c r="DO414" s="368"/>
      <c r="DP414" s="371" t="str">
        <f t="shared" si="192"/>
        <v/>
      </c>
      <c r="DQ414" s="374">
        <f t="shared" si="193"/>
        <v>0</v>
      </c>
      <c r="DR414" s="374">
        <f t="shared" si="183"/>
        <v>0</v>
      </c>
      <c r="DS414" s="374">
        <f t="shared" si="184"/>
        <v>0</v>
      </c>
      <c r="DT414" s="374">
        <f t="shared" si="194"/>
        <v>0</v>
      </c>
      <c r="DU414" s="374">
        <f t="shared" si="195"/>
        <v>0</v>
      </c>
      <c r="DV414" s="374">
        <f>Deduct_dependent * COUNTIFS(Part_8!$A:$A, $EV414)</f>
        <v>0</v>
      </c>
      <c r="DW414" s="374">
        <f t="shared" si="185"/>
        <v>0</v>
      </c>
      <c r="DX414" s="374">
        <f t="shared" si="186"/>
        <v>0</v>
      </c>
      <c r="DY414" s="374">
        <f t="shared" si="187"/>
        <v>0</v>
      </c>
      <c r="DZ414" s="374">
        <f t="shared" si="188"/>
        <v>0</v>
      </c>
      <c r="EA414" s="373"/>
      <c r="EB414" s="373"/>
      <c r="EC414" s="373"/>
      <c r="ED414" s="374" t="str">
        <f t="shared" si="196"/>
        <v/>
      </c>
      <c r="EE414" s="374"/>
      <c r="EF414" s="374" t="str">
        <f>IF(AND($AN414 = "", $AO414 = "", $AP414 = "", $AQ414 = "", $AR414 = "", $AS414 = "", $AT414 = "", $AU414 = "", $AV414 = "", $AW414 = "", $AX414 = "", $AY414 = "", $AZ414 = "", $BA414 = "", $BB414 = "",
$BD414= "", $BE414 = "", $BF414 = "", $BG414 = "", $BH414 = "", $BI414 = "", $BJ414 = "", $BK414 = "", $BL414 = "", $BM414 = "", $BN414 = "", $BO414 = "", $BP414 = "", $BQ414 = "", $BR414 = ""), "",
IF($DZ414 &lt;= Claim_for_Reimbursement_CAT!$F$24, Claim_for_Reimbursement_CAT!$H$24,
IF(AND($DZ414 &gt;= Claim_for_Reimbursement_CAT!$D$25, $DZ414 &lt;= Claim_for_Reimbursement_CAT!$F$25), Claim_for_Reimbursement_CAT!$H$25,
IF(AND($DZ414 &gt;= Claim_for_Reimbursement_CAT!$D$26, $DZ414 &lt;= Claim_for_Reimbursement_CAT!$F$26), Claim_for_Reimbursement_CAT!$H$26,
IF(AND($DZ414 &gt;= Claim_for_Reimbursement_CAT!$D$27, $DZ414 &lt;= Claim_for_Reimbursement_CAT!$F$27), Claim_for_Reimbursement_CAT!$H$27,
IF(AND($DZ414 &gt;= Claim_for_Reimbursement_CAT!$D$28, $DZ414 &lt;= Claim_for_Reimbursement_CAT!$F$28), Claim_for_Reimbursement_CAT!$H$28,
IF(AND($DZ414 &gt;= Claim_for_Reimbursement_CAT!$D$29, $DZ414 &lt;= Claim_for_Reimbursement_CAT!$F$29), Claim_for_Reimbursement_CAT!$H$29,
IF(AND($DZ414 &gt;= Claim_for_Reimbursement_CAT!$D$30, $DZ414 &lt;= Claim_for_Reimbursement_CAT!$F$30), Claim_for_Reimbursement_CAT!$H$30,
IF(AND($DZ414 &gt;= Claim_for_Reimbursement_CAT!$D$31, $DZ414 &lt;= Claim_for_Reimbursement_CAT!$F$31), Claim_for_Reimbursement_CAT!$H$31,
IF(AND($DZ414 &gt;= Claim_for_Reimbursement_CAT!$D$32, $DZ414 &lt;= Claim_for_Reimbursement_CAT!$F$32), Claim_for_Reimbursement_CAT!$H$32,
IF(AND($DZ414 &gt;= Claim_for_Reimbursement_CAT!$D$33, $DZ414 &lt;= Claim_for_Reimbursement_CAT!$F$33), Claim_for_Reimbursement_CAT!$H$33,
IF(AND($DZ414 &gt;= Claim_for_Reimbursement_CAT!$D$34, $DZ414 &lt;= Claim_for_Reimbursement_CAT!$F$34), Claim_for_Reimbursement_CAT!$H$34, Claim_for_Reimbursement_CAT!$H$35))))))))))))</f>
        <v/>
      </c>
      <c r="EG414" s="373"/>
      <c r="EH414" s="373"/>
      <c r="EI414" s="373"/>
      <c r="EJ414" s="373"/>
      <c r="EK414" s="373"/>
      <c r="EL414" s="368"/>
      <c r="EM414" s="373"/>
      <c r="EN414" s="373"/>
      <c r="ES414" s="376" t="str">
        <f t="shared" si="189"/>
        <v/>
      </c>
      <c r="ET414" s="377" t="str">
        <f t="shared" si="197"/>
        <v xml:space="preserve">    </v>
      </c>
      <c r="EU414" s="377" t="str">
        <f t="shared" si="198"/>
        <v/>
      </c>
      <c r="EV414" s="377" t="str">
        <f t="shared" si="199"/>
        <v xml:space="preserve">409   </v>
      </c>
      <c r="EW414" s="378" t="str">
        <f>IF($H414 = "", "",
IF(OR($H414 = Lists_and_controls!$AO$9, $H414 = Lists_and_controls!$AO$11, $H414 = Lists_and_controls!$AO$14, $H414 = Lists_and_controls!$AO$16), MAX(Day_30),
IF(OR($H414 = Lists_and_controls!$AO$6, $H414 = Lists_and_controls!$AO$8, $H414 = Lists_and_controls!$AO$10, $H414 = Lists_and_controls!$AO$12, $H414 = Lists_and_controls!$AO$13, $H414 = Lists_and_controls!$AO$15, $H414 = Lists_and_controls!$AO$17), MAX(Day_31),
IF($H414 = Lists_and_controls!$AO$7, IF(INDEX(Leap_Year_YN, MATCH($G414, Year_2, 0)) = 1, MAX(Day_Feb_LY), MAX(Day_Feb) )))))</f>
        <v/>
      </c>
      <c r="EX414" s="377" t="str">
        <f t="shared" si="200"/>
        <v xml:space="preserve">  </v>
      </c>
      <c r="EY414" s="378"/>
    </row>
    <row r="415" spans="1:155" s="321" customFormat="1" ht="14" hidden="1" x14ac:dyDescent="0.3">
      <c r="A415" s="367">
        <v>410</v>
      </c>
      <c r="B415" s="368"/>
      <c r="C415" s="368"/>
      <c r="D415" s="368"/>
      <c r="E415" s="368"/>
      <c r="F415" s="368"/>
      <c r="G415" s="368"/>
      <c r="H415" s="368"/>
      <c r="I415" s="368"/>
      <c r="J415" s="369" t="str">
        <f t="shared" si="177"/>
        <v/>
      </c>
      <c r="K415" s="370" t="str">
        <f t="shared" si="178"/>
        <v/>
      </c>
      <c r="L415" s="368"/>
      <c r="M415" s="368"/>
      <c r="N415" s="368"/>
      <c r="O415" s="368"/>
      <c r="P415" s="368"/>
      <c r="Q415" s="368"/>
      <c r="R415" s="368"/>
      <c r="S415" s="371" t="str">
        <f t="shared" si="190"/>
        <v/>
      </c>
      <c r="T415" s="368"/>
      <c r="U415" s="368"/>
      <c r="V415" s="372"/>
      <c r="W415" s="372"/>
      <c r="X415" s="368"/>
      <c r="Y415" s="372"/>
      <c r="Z415" s="368"/>
      <c r="AA415" s="368"/>
      <c r="AB415" s="368"/>
      <c r="AC415" s="368"/>
      <c r="AD415" s="368"/>
      <c r="AE415" s="368"/>
      <c r="AF415" s="368"/>
      <c r="AG415" s="368"/>
      <c r="AH415" s="368"/>
      <c r="AI415" s="368"/>
      <c r="AJ415" s="368"/>
      <c r="AK415" s="373"/>
      <c r="AL415" s="368"/>
      <c r="AM415" s="373"/>
      <c r="AN415" s="373"/>
      <c r="AO415" s="373"/>
      <c r="AP415" s="373"/>
      <c r="AQ415" s="373"/>
      <c r="AR415" s="373"/>
      <c r="AS415" s="373"/>
      <c r="AT415" s="373"/>
      <c r="AU415" s="373"/>
      <c r="AV415" s="373"/>
      <c r="AW415" s="373"/>
      <c r="AX415" s="373"/>
      <c r="AY415" s="373"/>
      <c r="AZ415" s="373"/>
      <c r="BA415" s="373"/>
      <c r="BB415" s="373"/>
      <c r="BC415" s="374">
        <f t="shared" si="191"/>
        <v>0</v>
      </c>
      <c r="BD415" s="373"/>
      <c r="BE415" s="373"/>
      <c r="BF415" s="373"/>
      <c r="BG415" s="373"/>
      <c r="BH415" s="373"/>
      <c r="BI415" s="373"/>
      <c r="BJ415" s="373"/>
      <c r="BK415" s="373"/>
      <c r="BL415" s="373"/>
      <c r="BM415" s="373"/>
      <c r="BN415" s="373"/>
      <c r="BO415" s="373"/>
      <c r="BP415" s="373"/>
      <c r="BQ415" s="373"/>
      <c r="BR415" s="373"/>
      <c r="BS415" s="374">
        <f t="shared" si="179"/>
        <v>0</v>
      </c>
      <c r="BT415" s="374">
        <f t="shared" si="203"/>
        <v>0</v>
      </c>
      <c r="BU415" s="374">
        <f t="shared" si="203"/>
        <v>0</v>
      </c>
      <c r="BV415" s="374">
        <f t="shared" si="203"/>
        <v>0</v>
      </c>
      <c r="BW415" s="374">
        <f t="shared" si="202"/>
        <v>0</v>
      </c>
      <c r="BX415" s="374">
        <f t="shared" si="202"/>
        <v>0</v>
      </c>
      <c r="BY415" s="374">
        <f t="shared" si="202"/>
        <v>0</v>
      </c>
      <c r="BZ415" s="374">
        <f t="shared" si="202"/>
        <v>0</v>
      </c>
      <c r="CA415" s="374">
        <f t="shared" si="202"/>
        <v>0</v>
      </c>
      <c r="CB415" s="374">
        <f t="shared" si="202"/>
        <v>0</v>
      </c>
      <c r="CC415" s="374">
        <f t="shared" si="204"/>
        <v>0</v>
      </c>
      <c r="CD415" s="374">
        <f t="shared" si="204"/>
        <v>0</v>
      </c>
      <c r="CE415" s="374">
        <f t="shared" si="204"/>
        <v>0</v>
      </c>
      <c r="CF415" s="374">
        <f t="shared" si="204"/>
        <v>0</v>
      </c>
      <c r="CG415" s="374">
        <f t="shared" si="176"/>
        <v>0</v>
      </c>
      <c r="CH415" s="374">
        <f t="shared" si="176"/>
        <v>0</v>
      </c>
      <c r="CI415" s="374">
        <f t="shared" si="176"/>
        <v>0</v>
      </c>
      <c r="CJ415" s="368"/>
      <c r="CK415" s="368"/>
      <c r="CL415" s="373"/>
      <c r="CM415" s="375"/>
      <c r="CN415" s="371" t="s">
        <v>176</v>
      </c>
      <c r="CO415" s="373"/>
      <c r="CP415" s="373"/>
      <c r="CQ415" s="374">
        <f t="shared" si="180"/>
        <v>0</v>
      </c>
      <c r="CR415" s="373"/>
      <c r="CS415" s="373"/>
      <c r="CT415" s="374">
        <f t="shared" si="181"/>
        <v>0</v>
      </c>
      <c r="CU415" s="375"/>
      <c r="CV415" s="368"/>
      <c r="CW415" s="368"/>
      <c r="CX415" s="368"/>
      <c r="CY415" s="368"/>
      <c r="CZ415" s="368"/>
      <c r="DA415" s="368"/>
      <c r="DB415" s="368"/>
      <c r="DC415" s="368"/>
      <c r="DD415" s="368"/>
      <c r="DE415" s="368"/>
      <c r="DF415" s="368"/>
      <c r="DG415" s="375"/>
      <c r="DH415" s="371" t="s">
        <v>176</v>
      </c>
      <c r="DI415" s="373"/>
      <c r="DJ415" s="373"/>
      <c r="DK415" s="374">
        <f t="shared" si="201"/>
        <v>0</v>
      </c>
      <c r="DL415" s="373"/>
      <c r="DM415" s="373"/>
      <c r="DN415" s="374">
        <f t="shared" si="182"/>
        <v>0</v>
      </c>
      <c r="DO415" s="368"/>
      <c r="DP415" s="371" t="str">
        <f t="shared" si="192"/>
        <v/>
      </c>
      <c r="DQ415" s="374">
        <f t="shared" si="193"/>
        <v>0</v>
      </c>
      <c r="DR415" s="374">
        <f t="shared" si="183"/>
        <v>0</v>
      </c>
      <c r="DS415" s="374">
        <f t="shared" si="184"/>
        <v>0</v>
      </c>
      <c r="DT415" s="374">
        <f t="shared" si="194"/>
        <v>0</v>
      </c>
      <c r="DU415" s="374">
        <f t="shared" si="195"/>
        <v>0</v>
      </c>
      <c r="DV415" s="374">
        <f>Deduct_dependent * COUNTIFS(Part_8!$A:$A, $EV415)</f>
        <v>0</v>
      </c>
      <c r="DW415" s="374">
        <f t="shared" si="185"/>
        <v>0</v>
      </c>
      <c r="DX415" s="374">
        <f t="shared" si="186"/>
        <v>0</v>
      </c>
      <c r="DY415" s="374">
        <f t="shared" si="187"/>
        <v>0</v>
      </c>
      <c r="DZ415" s="374">
        <f t="shared" si="188"/>
        <v>0</v>
      </c>
      <c r="EA415" s="373"/>
      <c r="EB415" s="373"/>
      <c r="EC415" s="373"/>
      <c r="ED415" s="374" t="str">
        <f t="shared" si="196"/>
        <v/>
      </c>
      <c r="EE415" s="374"/>
      <c r="EF415" s="374" t="str">
        <f>IF(AND($AN415 = "", $AO415 = "", $AP415 = "", $AQ415 = "", $AR415 = "", $AS415 = "", $AT415 = "", $AU415 = "", $AV415 = "", $AW415 = "", $AX415 = "", $AY415 = "", $AZ415 = "", $BA415 = "", $BB415 = "",
$BD415= "", $BE415 = "", $BF415 = "", $BG415 = "", $BH415 = "", $BI415 = "", $BJ415 = "", $BK415 = "", $BL415 = "", $BM415 = "", $BN415 = "", $BO415 = "", $BP415 = "", $BQ415 = "", $BR415 = ""), "",
IF($DZ415 &lt;= Claim_for_Reimbursement_CAT!$F$24, Claim_for_Reimbursement_CAT!$H$24,
IF(AND($DZ415 &gt;= Claim_for_Reimbursement_CAT!$D$25, $DZ415 &lt;= Claim_for_Reimbursement_CAT!$F$25), Claim_for_Reimbursement_CAT!$H$25,
IF(AND($DZ415 &gt;= Claim_for_Reimbursement_CAT!$D$26, $DZ415 &lt;= Claim_for_Reimbursement_CAT!$F$26), Claim_for_Reimbursement_CAT!$H$26,
IF(AND($DZ415 &gt;= Claim_for_Reimbursement_CAT!$D$27, $DZ415 &lt;= Claim_for_Reimbursement_CAT!$F$27), Claim_for_Reimbursement_CAT!$H$27,
IF(AND($DZ415 &gt;= Claim_for_Reimbursement_CAT!$D$28, $DZ415 &lt;= Claim_for_Reimbursement_CAT!$F$28), Claim_for_Reimbursement_CAT!$H$28,
IF(AND($DZ415 &gt;= Claim_for_Reimbursement_CAT!$D$29, $DZ415 &lt;= Claim_for_Reimbursement_CAT!$F$29), Claim_for_Reimbursement_CAT!$H$29,
IF(AND($DZ415 &gt;= Claim_for_Reimbursement_CAT!$D$30, $DZ415 &lt;= Claim_for_Reimbursement_CAT!$F$30), Claim_for_Reimbursement_CAT!$H$30,
IF(AND($DZ415 &gt;= Claim_for_Reimbursement_CAT!$D$31, $DZ415 &lt;= Claim_for_Reimbursement_CAT!$F$31), Claim_for_Reimbursement_CAT!$H$31,
IF(AND($DZ415 &gt;= Claim_for_Reimbursement_CAT!$D$32, $DZ415 &lt;= Claim_for_Reimbursement_CAT!$F$32), Claim_for_Reimbursement_CAT!$H$32,
IF(AND($DZ415 &gt;= Claim_for_Reimbursement_CAT!$D$33, $DZ415 &lt;= Claim_for_Reimbursement_CAT!$F$33), Claim_for_Reimbursement_CAT!$H$33,
IF(AND($DZ415 &gt;= Claim_for_Reimbursement_CAT!$D$34, $DZ415 &lt;= Claim_for_Reimbursement_CAT!$F$34), Claim_for_Reimbursement_CAT!$H$34, Claim_for_Reimbursement_CAT!$H$35))))))))))))</f>
        <v/>
      </c>
      <c r="EG415" s="373"/>
      <c r="EH415" s="373"/>
      <c r="EI415" s="373"/>
      <c r="EJ415" s="373"/>
      <c r="EK415" s="373"/>
      <c r="EL415" s="368"/>
      <c r="EM415" s="373"/>
      <c r="EN415" s="373"/>
      <c r="ES415" s="376" t="str">
        <f t="shared" si="189"/>
        <v/>
      </c>
      <c r="ET415" s="377" t="str">
        <f t="shared" si="197"/>
        <v xml:space="preserve">    </v>
      </c>
      <c r="EU415" s="377" t="str">
        <f t="shared" si="198"/>
        <v/>
      </c>
      <c r="EV415" s="377" t="str">
        <f t="shared" si="199"/>
        <v xml:space="preserve">410   </v>
      </c>
      <c r="EW415" s="378" t="str">
        <f>IF($H415 = "", "",
IF(OR($H415 = Lists_and_controls!$AO$9, $H415 = Lists_and_controls!$AO$11, $H415 = Lists_and_controls!$AO$14, $H415 = Lists_and_controls!$AO$16), MAX(Day_30),
IF(OR($H415 = Lists_and_controls!$AO$6, $H415 = Lists_and_controls!$AO$8, $H415 = Lists_and_controls!$AO$10, $H415 = Lists_and_controls!$AO$12, $H415 = Lists_and_controls!$AO$13, $H415 = Lists_and_controls!$AO$15, $H415 = Lists_and_controls!$AO$17), MAX(Day_31),
IF($H415 = Lists_and_controls!$AO$7, IF(INDEX(Leap_Year_YN, MATCH($G415, Year_2, 0)) = 1, MAX(Day_Feb_LY), MAX(Day_Feb) )))))</f>
        <v/>
      </c>
      <c r="EX415" s="377" t="str">
        <f t="shared" si="200"/>
        <v xml:space="preserve">  </v>
      </c>
      <c r="EY415" s="378"/>
    </row>
    <row r="416" spans="1:155" s="321" customFormat="1" ht="14" hidden="1" x14ac:dyDescent="0.3">
      <c r="A416" s="367">
        <v>411</v>
      </c>
      <c r="B416" s="368"/>
      <c r="C416" s="368"/>
      <c r="D416" s="368"/>
      <c r="E416" s="368"/>
      <c r="F416" s="368"/>
      <c r="G416" s="368"/>
      <c r="H416" s="368"/>
      <c r="I416" s="368"/>
      <c r="J416" s="369" t="str">
        <f t="shared" si="177"/>
        <v/>
      </c>
      <c r="K416" s="370" t="str">
        <f t="shared" si="178"/>
        <v/>
      </c>
      <c r="L416" s="368"/>
      <c r="M416" s="368"/>
      <c r="N416" s="368"/>
      <c r="O416" s="368"/>
      <c r="P416" s="368"/>
      <c r="Q416" s="368"/>
      <c r="R416" s="368"/>
      <c r="S416" s="371" t="str">
        <f t="shared" si="190"/>
        <v/>
      </c>
      <c r="T416" s="368"/>
      <c r="U416" s="368"/>
      <c r="V416" s="372"/>
      <c r="W416" s="372"/>
      <c r="X416" s="368"/>
      <c r="Y416" s="372"/>
      <c r="Z416" s="368"/>
      <c r="AA416" s="368"/>
      <c r="AB416" s="368"/>
      <c r="AC416" s="368"/>
      <c r="AD416" s="368"/>
      <c r="AE416" s="368"/>
      <c r="AF416" s="368"/>
      <c r="AG416" s="368"/>
      <c r="AH416" s="368"/>
      <c r="AI416" s="368"/>
      <c r="AJ416" s="368"/>
      <c r="AK416" s="373"/>
      <c r="AL416" s="368"/>
      <c r="AM416" s="373"/>
      <c r="AN416" s="373"/>
      <c r="AO416" s="373"/>
      <c r="AP416" s="373"/>
      <c r="AQ416" s="373"/>
      <c r="AR416" s="373"/>
      <c r="AS416" s="373"/>
      <c r="AT416" s="373"/>
      <c r="AU416" s="373"/>
      <c r="AV416" s="373"/>
      <c r="AW416" s="373"/>
      <c r="AX416" s="373"/>
      <c r="AY416" s="373"/>
      <c r="AZ416" s="373"/>
      <c r="BA416" s="373"/>
      <c r="BB416" s="373"/>
      <c r="BC416" s="374">
        <f t="shared" si="191"/>
        <v>0</v>
      </c>
      <c r="BD416" s="373"/>
      <c r="BE416" s="373"/>
      <c r="BF416" s="373"/>
      <c r="BG416" s="373"/>
      <c r="BH416" s="373"/>
      <c r="BI416" s="373"/>
      <c r="BJ416" s="373"/>
      <c r="BK416" s="373"/>
      <c r="BL416" s="373"/>
      <c r="BM416" s="373"/>
      <c r="BN416" s="373"/>
      <c r="BO416" s="373"/>
      <c r="BP416" s="373"/>
      <c r="BQ416" s="373"/>
      <c r="BR416" s="373"/>
      <c r="BS416" s="374">
        <f t="shared" si="179"/>
        <v>0</v>
      </c>
      <c r="BT416" s="374">
        <f t="shared" si="203"/>
        <v>0</v>
      </c>
      <c r="BU416" s="374">
        <f t="shared" si="203"/>
        <v>0</v>
      </c>
      <c r="BV416" s="374">
        <f t="shared" si="203"/>
        <v>0</v>
      </c>
      <c r="BW416" s="374">
        <f t="shared" si="202"/>
        <v>0</v>
      </c>
      <c r="BX416" s="374">
        <f t="shared" si="202"/>
        <v>0</v>
      </c>
      <c r="BY416" s="374">
        <f t="shared" si="202"/>
        <v>0</v>
      </c>
      <c r="BZ416" s="374">
        <f t="shared" si="202"/>
        <v>0</v>
      </c>
      <c r="CA416" s="374">
        <f t="shared" si="202"/>
        <v>0</v>
      </c>
      <c r="CB416" s="374">
        <f t="shared" si="202"/>
        <v>0</v>
      </c>
      <c r="CC416" s="374">
        <f t="shared" si="204"/>
        <v>0</v>
      </c>
      <c r="CD416" s="374">
        <f t="shared" si="204"/>
        <v>0</v>
      </c>
      <c r="CE416" s="374">
        <f t="shared" si="204"/>
        <v>0</v>
      </c>
      <c r="CF416" s="374">
        <f t="shared" si="204"/>
        <v>0</v>
      </c>
      <c r="CG416" s="374">
        <f t="shared" si="176"/>
        <v>0</v>
      </c>
      <c r="CH416" s="374">
        <f t="shared" si="176"/>
        <v>0</v>
      </c>
      <c r="CI416" s="374">
        <f t="shared" si="176"/>
        <v>0</v>
      </c>
      <c r="CJ416" s="368"/>
      <c r="CK416" s="368"/>
      <c r="CL416" s="373"/>
      <c r="CM416" s="375"/>
      <c r="CN416" s="371" t="s">
        <v>176</v>
      </c>
      <c r="CO416" s="373"/>
      <c r="CP416" s="373"/>
      <c r="CQ416" s="374">
        <f t="shared" si="180"/>
        <v>0</v>
      </c>
      <c r="CR416" s="373"/>
      <c r="CS416" s="373"/>
      <c r="CT416" s="374">
        <f t="shared" si="181"/>
        <v>0</v>
      </c>
      <c r="CU416" s="375"/>
      <c r="CV416" s="368"/>
      <c r="CW416" s="368"/>
      <c r="CX416" s="368"/>
      <c r="CY416" s="368"/>
      <c r="CZ416" s="368"/>
      <c r="DA416" s="368"/>
      <c r="DB416" s="368"/>
      <c r="DC416" s="368"/>
      <c r="DD416" s="368"/>
      <c r="DE416" s="368"/>
      <c r="DF416" s="368"/>
      <c r="DG416" s="375"/>
      <c r="DH416" s="371" t="s">
        <v>176</v>
      </c>
      <c r="DI416" s="373"/>
      <c r="DJ416" s="373"/>
      <c r="DK416" s="374">
        <f t="shared" si="201"/>
        <v>0</v>
      </c>
      <c r="DL416" s="373"/>
      <c r="DM416" s="373"/>
      <c r="DN416" s="374">
        <f t="shared" si="182"/>
        <v>0</v>
      </c>
      <c r="DO416" s="368"/>
      <c r="DP416" s="371" t="str">
        <f t="shared" si="192"/>
        <v/>
      </c>
      <c r="DQ416" s="374">
        <f t="shared" si="193"/>
        <v>0</v>
      </c>
      <c r="DR416" s="374">
        <f t="shared" si="183"/>
        <v>0</v>
      </c>
      <c r="DS416" s="374">
        <f t="shared" si="184"/>
        <v>0</v>
      </c>
      <c r="DT416" s="374">
        <f t="shared" si="194"/>
        <v>0</v>
      </c>
      <c r="DU416" s="374">
        <f t="shared" si="195"/>
        <v>0</v>
      </c>
      <c r="DV416" s="374">
        <f>Deduct_dependent * COUNTIFS(Part_8!$A:$A, $EV416)</f>
        <v>0</v>
      </c>
      <c r="DW416" s="374">
        <f t="shared" si="185"/>
        <v>0</v>
      </c>
      <c r="DX416" s="374">
        <f t="shared" si="186"/>
        <v>0</v>
      </c>
      <c r="DY416" s="374">
        <f t="shared" si="187"/>
        <v>0</v>
      </c>
      <c r="DZ416" s="374">
        <f t="shared" si="188"/>
        <v>0</v>
      </c>
      <c r="EA416" s="373"/>
      <c r="EB416" s="373"/>
      <c r="EC416" s="373"/>
      <c r="ED416" s="374" t="str">
        <f t="shared" si="196"/>
        <v/>
      </c>
      <c r="EE416" s="374"/>
      <c r="EF416" s="374" t="str">
        <f>IF(AND($AN416 = "", $AO416 = "", $AP416 = "", $AQ416 = "", $AR416 = "", $AS416 = "", $AT416 = "", $AU416 = "", $AV416 = "", $AW416 = "", $AX416 = "", $AY416 = "", $AZ416 = "", $BA416 = "", $BB416 = "",
$BD416= "", $BE416 = "", $BF416 = "", $BG416 = "", $BH416 = "", $BI416 = "", $BJ416 = "", $BK416 = "", $BL416 = "", $BM416 = "", $BN416 = "", $BO416 = "", $BP416 = "", $BQ416 = "", $BR416 = ""), "",
IF($DZ416 &lt;= Claim_for_Reimbursement_CAT!$F$24, Claim_for_Reimbursement_CAT!$H$24,
IF(AND($DZ416 &gt;= Claim_for_Reimbursement_CAT!$D$25, $DZ416 &lt;= Claim_for_Reimbursement_CAT!$F$25), Claim_for_Reimbursement_CAT!$H$25,
IF(AND($DZ416 &gt;= Claim_for_Reimbursement_CAT!$D$26, $DZ416 &lt;= Claim_for_Reimbursement_CAT!$F$26), Claim_for_Reimbursement_CAT!$H$26,
IF(AND($DZ416 &gt;= Claim_for_Reimbursement_CAT!$D$27, $DZ416 &lt;= Claim_for_Reimbursement_CAT!$F$27), Claim_for_Reimbursement_CAT!$H$27,
IF(AND($DZ416 &gt;= Claim_for_Reimbursement_CAT!$D$28, $DZ416 &lt;= Claim_for_Reimbursement_CAT!$F$28), Claim_for_Reimbursement_CAT!$H$28,
IF(AND($DZ416 &gt;= Claim_for_Reimbursement_CAT!$D$29, $DZ416 &lt;= Claim_for_Reimbursement_CAT!$F$29), Claim_for_Reimbursement_CAT!$H$29,
IF(AND($DZ416 &gt;= Claim_for_Reimbursement_CAT!$D$30, $DZ416 &lt;= Claim_for_Reimbursement_CAT!$F$30), Claim_for_Reimbursement_CAT!$H$30,
IF(AND($DZ416 &gt;= Claim_for_Reimbursement_CAT!$D$31, $DZ416 &lt;= Claim_for_Reimbursement_CAT!$F$31), Claim_for_Reimbursement_CAT!$H$31,
IF(AND($DZ416 &gt;= Claim_for_Reimbursement_CAT!$D$32, $DZ416 &lt;= Claim_for_Reimbursement_CAT!$F$32), Claim_for_Reimbursement_CAT!$H$32,
IF(AND($DZ416 &gt;= Claim_for_Reimbursement_CAT!$D$33, $DZ416 &lt;= Claim_for_Reimbursement_CAT!$F$33), Claim_for_Reimbursement_CAT!$H$33,
IF(AND($DZ416 &gt;= Claim_for_Reimbursement_CAT!$D$34, $DZ416 &lt;= Claim_for_Reimbursement_CAT!$F$34), Claim_for_Reimbursement_CAT!$H$34, Claim_for_Reimbursement_CAT!$H$35))))))))))))</f>
        <v/>
      </c>
      <c r="EG416" s="373"/>
      <c r="EH416" s="373"/>
      <c r="EI416" s="373"/>
      <c r="EJ416" s="373"/>
      <c r="EK416" s="373"/>
      <c r="EL416" s="368"/>
      <c r="EM416" s="373"/>
      <c r="EN416" s="373"/>
      <c r="ES416" s="376" t="str">
        <f t="shared" si="189"/>
        <v/>
      </c>
      <c r="ET416" s="377" t="str">
        <f t="shared" si="197"/>
        <v xml:space="preserve">    </v>
      </c>
      <c r="EU416" s="377" t="str">
        <f t="shared" si="198"/>
        <v/>
      </c>
      <c r="EV416" s="377" t="str">
        <f t="shared" si="199"/>
        <v xml:space="preserve">411   </v>
      </c>
      <c r="EW416" s="378" t="str">
        <f>IF($H416 = "", "",
IF(OR($H416 = Lists_and_controls!$AO$9, $H416 = Lists_and_controls!$AO$11, $H416 = Lists_and_controls!$AO$14, $H416 = Lists_and_controls!$AO$16), MAX(Day_30),
IF(OR($H416 = Lists_and_controls!$AO$6, $H416 = Lists_and_controls!$AO$8, $H416 = Lists_and_controls!$AO$10, $H416 = Lists_and_controls!$AO$12, $H416 = Lists_and_controls!$AO$13, $H416 = Lists_and_controls!$AO$15, $H416 = Lists_and_controls!$AO$17), MAX(Day_31),
IF($H416 = Lists_and_controls!$AO$7, IF(INDEX(Leap_Year_YN, MATCH($G416, Year_2, 0)) = 1, MAX(Day_Feb_LY), MAX(Day_Feb) )))))</f>
        <v/>
      </c>
      <c r="EX416" s="377" t="str">
        <f t="shared" si="200"/>
        <v xml:space="preserve">  </v>
      </c>
      <c r="EY416" s="378"/>
    </row>
    <row r="417" spans="1:155" s="321" customFormat="1" ht="14" hidden="1" x14ac:dyDescent="0.3">
      <c r="A417" s="367">
        <v>412</v>
      </c>
      <c r="B417" s="368"/>
      <c r="C417" s="368"/>
      <c r="D417" s="368"/>
      <c r="E417" s="368"/>
      <c r="F417" s="368"/>
      <c r="G417" s="368"/>
      <c r="H417" s="368"/>
      <c r="I417" s="368"/>
      <c r="J417" s="369" t="str">
        <f t="shared" si="177"/>
        <v/>
      </c>
      <c r="K417" s="370" t="str">
        <f t="shared" si="178"/>
        <v/>
      </c>
      <c r="L417" s="368"/>
      <c r="M417" s="368"/>
      <c r="N417" s="368"/>
      <c r="O417" s="368"/>
      <c r="P417" s="368"/>
      <c r="Q417" s="368"/>
      <c r="R417" s="368"/>
      <c r="S417" s="371" t="str">
        <f t="shared" si="190"/>
        <v/>
      </c>
      <c r="T417" s="368"/>
      <c r="U417" s="368"/>
      <c r="V417" s="372"/>
      <c r="W417" s="372"/>
      <c r="X417" s="368"/>
      <c r="Y417" s="372"/>
      <c r="Z417" s="368"/>
      <c r="AA417" s="368"/>
      <c r="AB417" s="368"/>
      <c r="AC417" s="368"/>
      <c r="AD417" s="368"/>
      <c r="AE417" s="368"/>
      <c r="AF417" s="368"/>
      <c r="AG417" s="368"/>
      <c r="AH417" s="368"/>
      <c r="AI417" s="368"/>
      <c r="AJ417" s="368"/>
      <c r="AK417" s="373"/>
      <c r="AL417" s="368"/>
      <c r="AM417" s="373"/>
      <c r="AN417" s="373"/>
      <c r="AO417" s="373"/>
      <c r="AP417" s="373"/>
      <c r="AQ417" s="373"/>
      <c r="AR417" s="373"/>
      <c r="AS417" s="373"/>
      <c r="AT417" s="373"/>
      <c r="AU417" s="373"/>
      <c r="AV417" s="373"/>
      <c r="AW417" s="373"/>
      <c r="AX417" s="373"/>
      <c r="AY417" s="373"/>
      <c r="AZ417" s="373"/>
      <c r="BA417" s="373"/>
      <c r="BB417" s="373"/>
      <c r="BC417" s="374">
        <f t="shared" si="191"/>
        <v>0</v>
      </c>
      <c r="BD417" s="373"/>
      <c r="BE417" s="373"/>
      <c r="BF417" s="373"/>
      <c r="BG417" s="373"/>
      <c r="BH417" s="373"/>
      <c r="BI417" s="373"/>
      <c r="BJ417" s="373"/>
      <c r="BK417" s="373"/>
      <c r="BL417" s="373"/>
      <c r="BM417" s="373"/>
      <c r="BN417" s="373"/>
      <c r="BO417" s="373"/>
      <c r="BP417" s="373"/>
      <c r="BQ417" s="373"/>
      <c r="BR417" s="373"/>
      <c r="BS417" s="374">
        <f t="shared" si="179"/>
        <v>0</v>
      </c>
      <c r="BT417" s="374">
        <f t="shared" si="203"/>
        <v>0</v>
      </c>
      <c r="BU417" s="374">
        <f t="shared" si="203"/>
        <v>0</v>
      </c>
      <c r="BV417" s="374">
        <f t="shared" si="203"/>
        <v>0</v>
      </c>
      <c r="BW417" s="374">
        <f t="shared" si="202"/>
        <v>0</v>
      </c>
      <c r="BX417" s="374">
        <f t="shared" si="202"/>
        <v>0</v>
      </c>
      <c r="BY417" s="374">
        <f t="shared" si="202"/>
        <v>0</v>
      </c>
      <c r="BZ417" s="374">
        <f t="shared" si="202"/>
        <v>0</v>
      </c>
      <c r="CA417" s="374">
        <f t="shared" si="202"/>
        <v>0</v>
      </c>
      <c r="CB417" s="374">
        <f t="shared" si="202"/>
        <v>0</v>
      </c>
      <c r="CC417" s="374">
        <f t="shared" si="204"/>
        <v>0</v>
      </c>
      <c r="CD417" s="374">
        <f t="shared" si="204"/>
        <v>0</v>
      </c>
      <c r="CE417" s="374">
        <f t="shared" si="204"/>
        <v>0</v>
      </c>
      <c r="CF417" s="374">
        <f t="shared" si="204"/>
        <v>0</v>
      </c>
      <c r="CG417" s="374">
        <f t="shared" si="176"/>
        <v>0</v>
      </c>
      <c r="CH417" s="374">
        <f t="shared" si="176"/>
        <v>0</v>
      </c>
      <c r="CI417" s="374">
        <f t="shared" si="176"/>
        <v>0</v>
      </c>
      <c r="CJ417" s="368"/>
      <c r="CK417" s="368"/>
      <c r="CL417" s="373"/>
      <c r="CM417" s="375"/>
      <c r="CN417" s="371" t="s">
        <v>176</v>
      </c>
      <c r="CO417" s="373"/>
      <c r="CP417" s="373"/>
      <c r="CQ417" s="374">
        <f t="shared" si="180"/>
        <v>0</v>
      </c>
      <c r="CR417" s="373"/>
      <c r="CS417" s="373"/>
      <c r="CT417" s="374">
        <f t="shared" si="181"/>
        <v>0</v>
      </c>
      <c r="CU417" s="375"/>
      <c r="CV417" s="368"/>
      <c r="CW417" s="368"/>
      <c r="CX417" s="368"/>
      <c r="CY417" s="368"/>
      <c r="CZ417" s="368"/>
      <c r="DA417" s="368"/>
      <c r="DB417" s="368"/>
      <c r="DC417" s="368"/>
      <c r="DD417" s="368"/>
      <c r="DE417" s="368"/>
      <c r="DF417" s="368"/>
      <c r="DG417" s="375"/>
      <c r="DH417" s="371" t="s">
        <v>176</v>
      </c>
      <c r="DI417" s="373"/>
      <c r="DJ417" s="373"/>
      <c r="DK417" s="374">
        <f t="shared" si="201"/>
        <v>0</v>
      </c>
      <c r="DL417" s="373"/>
      <c r="DM417" s="373"/>
      <c r="DN417" s="374">
        <f t="shared" si="182"/>
        <v>0</v>
      </c>
      <c r="DO417" s="368"/>
      <c r="DP417" s="371" t="str">
        <f t="shared" si="192"/>
        <v/>
      </c>
      <c r="DQ417" s="374">
        <f t="shared" si="193"/>
        <v>0</v>
      </c>
      <c r="DR417" s="374">
        <f t="shared" si="183"/>
        <v>0</v>
      </c>
      <c r="DS417" s="374">
        <f t="shared" si="184"/>
        <v>0</v>
      </c>
      <c r="DT417" s="374">
        <f t="shared" si="194"/>
        <v>0</v>
      </c>
      <c r="DU417" s="374">
        <f t="shared" si="195"/>
        <v>0</v>
      </c>
      <c r="DV417" s="374">
        <f>Deduct_dependent * COUNTIFS(Part_8!$A:$A, $EV417)</f>
        <v>0</v>
      </c>
      <c r="DW417" s="374">
        <f t="shared" si="185"/>
        <v>0</v>
      </c>
      <c r="DX417" s="374">
        <f t="shared" si="186"/>
        <v>0</v>
      </c>
      <c r="DY417" s="374">
        <f t="shared" si="187"/>
        <v>0</v>
      </c>
      <c r="DZ417" s="374">
        <f t="shared" si="188"/>
        <v>0</v>
      </c>
      <c r="EA417" s="373"/>
      <c r="EB417" s="373"/>
      <c r="EC417" s="373"/>
      <c r="ED417" s="374" t="str">
        <f t="shared" si="196"/>
        <v/>
      </c>
      <c r="EE417" s="374"/>
      <c r="EF417" s="374" t="str">
        <f>IF(AND($AN417 = "", $AO417 = "", $AP417 = "", $AQ417 = "", $AR417 = "", $AS417 = "", $AT417 = "", $AU417 = "", $AV417 = "", $AW417 = "", $AX417 = "", $AY417 = "", $AZ417 = "", $BA417 = "", $BB417 = "",
$BD417= "", $BE417 = "", $BF417 = "", $BG417 = "", $BH417 = "", $BI417 = "", $BJ417 = "", $BK417 = "", $BL417 = "", $BM417 = "", $BN417 = "", $BO417 = "", $BP417 = "", $BQ417 = "", $BR417 = ""), "",
IF($DZ417 &lt;= Claim_for_Reimbursement_CAT!$F$24, Claim_for_Reimbursement_CAT!$H$24,
IF(AND($DZ417 &gt;= Claim_for_Reimbursement_CAT!$D$25, $DZ417 &lt;= Claim_for_Reimbursement_CAT!$F$25), Claim_for_Reimbursement_CAT!$H$25,
IF(AND($DZ417 &gt;= Claim_for_Reimbursement_CAT!$D$26, $DZ417 &lt;= Claim_for_Reimbursement_CAT!$F$26), Claim_for_Reimbursement_CAT!$H$26,
IF(AND($DZ417 &gt;= Claim_for_Reimbursement_CAT!$D$27, $DZ417 &lt;= Claim_for_Reimbursement_CAT!$F$27), Claim_for_Reimbursement_CAT!$H$27,
IF(AND($DZ417 &gt;= Claim_for_Reimbursement_CAT!$D$28, $DZ417 &lt;= Claim_for_Reimbursement_CAT!$F$28), Claim_for_Reimbursement_CAT!$H$28,
IF(AND($DZ417 &gt;= Claim_for_Reimbursement_CAT!$D$29, $DZ417 &lt;= Claim_for_Reimbursement_CAT!$F$29), Claim_for_Reimbursement_CAT!$H$29,
IF(AND($DZ417 &gt;= Claim_for_Reimbursement_CAT!$D$30, $DZ417 &lt;= Claim_for_Reimbursement_CAT!$F$30), Claim_for_Reimbursement_CAT!$H$30,
IF(AND($DZ417 &gt;= Claim_for_Reimbursement_CAT!$D$31, $DZ417 &lt;= Claim_for_Reimbursement_CAT!$F$31), Claim_for_Reimbursement_CAT!$H$31,
IF(AND($DZ417 &gt;= Claim_for_Reimbursement_CAT!$D$32, $DZ417 &lt;= Claim_for_Reimbursement_CAT!$F$32), Claim_for_Reimbursement_CAT!$H$32,
IF(AND($DZ417 &gt;= Claim_for_Reimbursement_CAT!$D$33, $DZ417 &lt;= Claim_for_Reimbursement_CAT!$F$33), Claim_for_Reimbursement_CAT!$H$33,
IF(AND($DZ417 &gt;= Claim_for_Reimbursement_CAT!$D$34, $DZ417 &lt;= Claim_for_Reimbursement_CAT!$F$34), Claim_for_Reimbursement_CAT!$H$34, Claim_for_Reimbursement_CAT!$H$35))))))))))))</f>
        <v/>
      </c>
      <c r="EG417" s="373"/>
      <c r="EH417" s="373"/>
      <c r="EI417" s="373"/>
      <c r="EJ417" s="373"/>
      <c r="EK417" s="373"/>
      <c r="EL417" s="368"/>
      <c r="EM417" s="373"/>
      <c r="EN417" s="373"/>
      <c r="ES417" s="376" t="str">
        <f t="shared" si="189"/>
        <v/>
      </c>
      <c r="ET417" s="377" t="str">
        <f t="shared" si="197"/>
        <v xml:space="preserve">    </v>
      </c>
      <c r="EU417" s="377" t="str">
        <f t="shared" si="198"/>
        <v/>
      </c>
      <c r="EV417" s="377" t="str">
        <f t="shared" si="199"/>
        <v xml:space="preserve">412   </v>
      </c>
      <c r="EW417" s="378" t="str">
        <f>IF($H417 = "", "",
IF(OR($H417 = Lists_and_controls!$AO$9, $H417 = Lists_and_controls!$AO$11, $H417 = Lists_and_controls!$AO$14, $H417 = Lists_and_controls!$AO$16), MAX(Day_30),
IF(OR($H417 = Lists_and_controls!$AO$6, $H417 = Lists_and_controls!$AO$8, $H417 = Lists_and_controls!$AO$10, $H417 = Lists_and_controls!$AO$12, $H417 = Lists_and_controls!$AO$13, $H417 = Lists_and_controls!$AO$15, $H417 = Lists_and_controls!$AO$17), MAX(Day_31),
IF($H417 = Lists_and_controls!$AO$7, IF(INDEX(Leap_Year_YN, MATCH($G417, Year_2, 0)) = 1, MAX(Day_Feb_LY), MAX(Day_Feb) )))))</f>
        <v/>
      </c>
      <c r="EX417" s="377" t="str">
        <f t="shared" si="200"/>
        <v xml:space="preserve">  </v>
      </c>
      <c r="EY417" s="378"/>
    </row>
    <row r="418" spans="1:155" s="321" customFormat="1" ht="14" hidden="1" x14ac:dyDescent="0.3">
      <c r="A418" s="367">
        <v>413</v>
      </c>
      <c r="B418" s="368"/>
      <c r="C418" s="368"/>
      <c r="D418" s="368"/>
      <c r="E418" s="368"/>
      <c r="F418" s="368"/>
      <c r="G418" s="368"/>
      <c r="H418" s="368"/>
      <c r="I418" s="368"/>
      <c r="J418" s="369" t="str">
        <f t="shared" si="177"/>
        <v/>
      </c>
      <c r="K418" s="370" t="str">
        <f t="shared" si="178"/>
        <v/>
      </c>
      <c r="L418" s="368"/>
      <c r="M418" s="368"/>
      <c r="N418" s="368"/>
      <c r="O418" s="368"/>
      <c r="P418" s="368"/>
      <c r="Q418" s="368"/>
      <c r="R418" s="368"/>
      <c r="S418" s="371" t="str">
        <f t="shared" si="190"/>
        <v/>
      </c>
      <c r="T418" s="368"/>
      <c r="U418" s="368"/>
      <c r="V418" s="372"/>
      <c r="W418" s="372"/>
      <c r="X418" s="368"/>
      <c r="Y418" s="372"/>
      <c r="Z418" s="368"/>
      <c r="AA418" s="368"/>
      <c r="AB418" s="368"/>
      <c r="AC418" s="368"/>
      <c r="AD418" s="368"/>
      <c r="AE418" s="368"/>
      <c r="AF418" s="368"/>
      <c r="AG418" s="368"/>
      <c r="AH418" s="368"/>
      <c r="AI418" s="368"/>
      <c r="AJ418" s="368"/>
      <c r="AK418" s="373"/>
      <c r="AL418" s="368"/>
      <c r="AM418" s="373"/>
      <c r="AN418" s="373"/>
      <c r="AO418" s="373"/>
      <c r="AP418" s="373"/>
      <c r="AQ418" s="373"/>
      <c r="AR418" s="373"/>
      <c r="AS418" s="373"/>
      <c r="AT418" s="373"/>
      <c r="AU418" s="373"/>
      <c r="AV418" s="373"/>
      <c r="AW418" s="373"/>
      <c r="AX418" s="373"/>
      <c r="AY418" s="373"/>
      <c r="AZ418" s="373"/>
      <c r="BA418" s="373"/>
      <c r="BB418" s="373"/>
      <c r="BC418" s="374">
        <f t="shared" si="191"/>
        <v>0</v>
      </c>
      <c r="BD418" s="373"/>
      <c r="BE418" s="373"/>
      <c r="BF418" s="373"/>
      <c r="BG418" s="373"/>
      <c r="BH418" s="373"/>
      <c r="BI418" s="373"/>
      <c r="BJ418" s="373"/>
      <c r="BK418" s="373"/>
      <c r="BL418" s="373"/>
      <c r="BM418" s="373"/>
      <c r="BN418" s="373"/>
      <c r="BO418" s="373"/>
      <c r="BP418" s="373"/>
      <c r="BQ418" s="373"/>
      <c r="BR418" s="373"/>
      <c r="BS418" s="374">
        <f t="shared" si="179"/>
        <v>0</v>
      </c>
      <c r="BT418" s="374">
        <f t="shared" si="203"/>
        <v>0</v>
      </c>
      <c r="BU418" s="374">
        <f t="shared" si="203"/>
        <v>0</v>
      </c>
      <c r="BV418" s="374">
        <f t="shared" si="203"/>
        <v>0</v>
      </c>
      <c r="BW418" s="374">
        <f t="shared" si="202"/>
        <v>0</v>
      </c>
      <c r="BX418" s="374">
        <f t="shared" si="202"/>
        <v>0</v>
      </c>
      <c r="BY418" s="374">
        <f t="shared" si="202"/>
        <v>0</v>
      </c>
      <c r="BZ418" s="374">
        <f t="shared" si="202"/>
        <v>0</v>
      </c>
      <c r="CA418" s="374">
        <f t="shared" si="202"/>
        <v>0</v>
      </c>
      <c r="CB418" s="374">
        <f t="shared" si="202"/>
        <v>0</v>
      </c>
      <c r="CC418" s="374">
        <f t="shared" si="204"/>
        <v>0</v>
      </c>
      <c r="CD418" s="374">
        <f t="shared" si="204"/>
        <v>0</v>
      </c>
      <c r="CE418" s="374">
        <f t="shared" si="204"/>
        <v>0</v>
      </c>
      <c r="CF418" s="374">
        <f t="shared" si="204"/>
        <v>0</v>
      </c>
      <c r="CG418" s="374">
        <f t="shared" si="176"/>
        <v>0</v>
      </c>
      <c r="CH418" s="374">
        <f t="shared" si="176"/>
        <v>0</v>
      </c>
      <c r="CI418" s="374">
        <f t="shared" si="176"/>
        <v>0</v>
      </c>
      <c r="CJ418" s="368"/>
      <c r="CK418" s="368"/>
      <c r="CL418" s="373"/>
      <c r="CM418" s="375"/>
      <c r="CN418" s="371" t="s">
        <v>176</v>
      </c>
      <c r="CO418" s="373"/>
      <c r="CP418" s="373"/>
      <c r="CQ418" s="374">
        <f t="shared" si="180"/>
        <v>0</v>
      </c>
      <c r="CR418" s="373"/>
      <c r="CS418" s="373"/>
      <c r="CT418" s="374">
        <f t="shared" si="181"/>
        <v>0</v>
      </c>
      <c r="CU418" s="375"/>
      <c r="CV418" s="368"/>
      <c r="CW418" s="368"/>
      <c r="CX418" s="368"/>
      <c r="CY418" s="368"/>
      <c r="CZ418" s="368"/>
      <c r="DA418" s="368"/>
      <c r="DB418" s="368"/>
      <c r="DC418" s="368"/>
      <c r="DD418" s="368"/>
      <c r="DE418" s="368"/>
      <c r="DF418" s="368"/>
      <c r="DG418" s="375"/>
      <c r="DH418" s="371" t="s">
        <v>176</v>
      </c>
      <c r="DI418" s="373"/>
      <c r="DJ418" s="373"/>
      <c r="DK418" s="374">
        <f t="shared" si="201"/>
        <v>0</v>
      </c>
      <c r="DL418" s="373"/>
      <c r="DM418" s="373"/>
      <c r="DN418" s="374">
        <f t="shared" si="182"/>
        <v>0</v>
      </c>
      <c r="DO418" s="368"/>
      <c r="DP418" s="371" t="str">
        <f t="shared" si="192"/>
        <v/>
      </c>
      <c r="DQ418" s="374">
        <f t="shared" si="193"/>
        <v>0</v>
      </c>
      <c r="DR418" s="374">
        <f t="shared" si="183"/>
        <v>0</v>
      </c>
      <c r="DS418" s="374">
        <f t="shared" si="184"/>
        <v>0</v>
      </c>
      <c r="DT418" s="374">
        <f t="shared" si="194"/>
        <v>0</v>
      </c>
      <c r="DU418" s="374">
        <f t="shared" si="195"/>
        <v>0</v>
      </c>
      <c r="DV418" s="374">
        <f>Deduct_dependent * COUNTIFS(Part_8!$A:$A, $EV418)</f>
        <v>0</v>
      </c>
      <c r="DW418" s="374">
        <f t="shared" si="185"/>
        <v>0</v>
      </c>
      <c r="DX418" s="374">
        <f t="shared" si="186"/>
        <v>0</v>
      </c>
      <c r="DY418" s="374">
        <f t="shared" si="187"/>
        <v>0</v>
      </c>
      <c r="DZ418" s="374">
        <f t="shared" si="188"/>
        <v>0</v>
      </c>
      <c r="EA418" s="373"/>
      <c r="EB418" s="373"/>
      <c r="EC418" s="373"/>
      <c r="ED418" s="374" t="str">
        <f t="shared" si="196"/>
        <v/>
      </c>
      <c r="EE418" s="374"/>
      <c r="EF418" s="374" t="str">
        <f>IF(AND($AN418 = "", $AO418 = "", $AP418 = "", $AQ418 = "", $AR418 = "", $AS418 = "", $AT418 = "", $AU418 = "", $AV418 = "", $AW418 = "", $AX418 = "", $AY418 = "", $AZ418 = "", $BA418 = "", $BB418 = "",
$BD418= "", $BE418 = "", $BF418 = "", $BG418 = "", $BH418 = "", $BI418 = "", $BJ418 = "", $BK418 = "", $BL418 = "", $BM418 = "", $BN418 = "", $BO418 = "", $BP418 = "", $BQ418 = "", $BR418 = ""), "",
IF($DZ418 &lt;= Claim_for_Reimbursement_CAT!$F$24, Claim_for_Reimbursement_CAT!$H$24,
IF(AND($DZ418 &gt;= Claim_for_Reimbursement_CAT!$D$25, $DZ418 &lt;= Claim_for_Reimbursement_CAT!$F$25), Claim_for_Reimbursement_CAT!$H$25,
IF(AND($DZ418 &gt;= Claim_for_Reimbursement_CAT!$D$26, $DZ418 &lt;= Claim_for_Reimbursement_CAT!$F$26), Claim_for_Reimbursement_CAT!$H$26,
IF(AND($DZ418 &gt;= Claim_for_Reimbursement_CAT!$D$27, $DZ418 &lt;= Claim_for_Reimbursement_CAT!$F$27), Claim_for_Reimbursement_CAT!$H$27,
IF(AND($DZ418 &gt;= Claim_for_Reimbursement_CAT!$D$28, $DZ418 &lt;= Claim_for_Reimbursement_CAT!$F$28), Claim_for_Reimbursement_CAT!$H$28,
IF(AND($DZ418 &gt;= Claim_for_Reimbursement_CAT!$D$29, $DZ418 &lt;= Claim_for_Reimbursement_CAT!$F$29), Claim_for_Reimbursement_CAT!$H$29,
IF(AND($DZ418 &gt;= Claim_for_Reimbursement_CAT!$D$30, $DZ418 &lt;= Claim_for_Reimbursement_CAT!$F$30), Claim_for_Reimbursement_CAT!$H$30,
IF(AND($DZ418 &gt;= Claim_for_Reimbursement_CAT!$D$31, $DZ418 &lt;= Claim_for_Reimbursement_CAT!$F$31), Claim_for_Reimbursement_CAT!$H$31,
IF(AND($DZ418 &gt;= Claim_for_Reimbursement_CAT!$D$32, $DZ418 &lt;= Claim_for_Reimbursement_CAT!$F$32), Claim_for_Reimbursement_CAT!$H$32,
IF(AND($DZ418 &gt;= Claim_for_Reimbursement_CAT!$D$33, $DZ418 &lt;= Claim_for_Reimbursement_CAT!$F$33), Claim_for_Reimbursement_CAT!$H$33,
IF(AND($DZ418 &gt;= Claim_for_Reimbursement_CAT!$D$34, $DZ418 &lt;= Claim_for_Reimbursement_CAT!$F$34), Claim_for_Reimbursement_CAT!$H$34, Claim_for_Reimbursement_CAT!$H$35))))))))))))</f>
        <v/>
      </c>
      <c r="EG418" s="373"/>
      <c r="EH418" s="373"/>
      <c r="EI418" s="373"/>
      <c r="EJ418" s="373"/>
      <c r="EK418" s="373"/>
      <c r="EL418" s="368"/>
      <c r="EM418" s="373"/>
      <c r="EN418" s="373"/>
      <c r="ES418" s="376" t="str">
        <f t="shared" si="189"/>
        <v/>
      </c>
      <c r="ET418" s="377" t="str">
        <f t="shared" si="197"/>
        <v xml:space="preserve">    </v>
      </c>
      <c r="EU418" s="377" t="str">
        <f t="shared" si="198"/>
        <v/>
      </c>
      <c r="EV418" s="377" t="str">
        <f t="shared" si="199"/>
        <v xml:space="preserve">413   </v>
      </c>
      <c r="EW418" s="378" t="str">
        <f>IF($H418 = "", "",
IF(OR($H418 = Lists_and_controls!$AO$9, $H418 = Lists_and_controls!$AO$11, $H418 = Lists_and_controls!$AO$14, $H418 = Lists_and_controls!$AO$16), MAX(Day_30),
IF(OR($H418 = Lists_and_controls!$AO$6, $H418 = Lists_and_controls!$AO$8, $H418 = Lists_and_controls!$AO$10, $H418 = Lists_and_controls!$AO$12, $H418 = Lists_and_controls!$AO$13, $H418 = Lists_and_controls!$AO$15, $H418 = Lists_and_controls!$AO$17), MAX(Day_31),
IF($H418 = Lists_and_controls!$AO$7, IF(INDEX(Leap_Year_YN, MATCH($G418, Year_2, 0)) = 1, MAX(Day_Feb_LY), MAX(Day_Feb) )))))</f>
        <v/>
      </c>
      <c r="EX418" s="377" t="str">
        <f t="shared" si="200"/>
        <v xml:space="preserve">  </v>
      </c>
      <c r="EY418" s="378"/>
    </row>
    <row r="419" spans="1:155" s="321" customFormat="1" ht="14" hidden="1" x14ac:dyDescent="0.3">
      <c r="A419" s="367">
        <v>414</v>
      </c>
      <c r="B419" s="368"/>
      <c r="C419" s="368"/>
      <c r="D419" s="368"/>
      <c r="E419" s="368"/>
      <c r="F419" s="368"/>
      <c r="G419" s="368"/>
      <c r="H419" s="368"/>
      <c r="I419" s="368"/>
      <c r="J419" s="369" t="str">
        <f t="shared" si="177"/>
        <v/>
      </c>
      <c r="K419" s="370" t="str">
        <f t="shared" si="178"/>
        <v/>
      </c>
      <c r="L419" s="368"/>
      <c r="M419" s="368"/>
      <c r="N419" s="368"/>
      <c r="O419" s="368"/>
      <c r="P419" s="368"/>
      <c r="Q419" s="368"/>
      <c r="R419" s="368"/>
      <c r="S419" s="371" t="str">
        <f t="shared" si="190"/>
        <v/>
      </c>
      <c r="T419" s="368"/>
      <c r="U419" s="368"/>
      <c r="V419" s="372"/>
      <c r="W419" s="372"/>
      <c r="X419" s="368"/>
      <c r="Y419" s="372"/>
      <c r="Z419" s="368"/>
      <c r="AA419" s="368"/>
      <c r="AB419" s="368"/>
      <c r="AC419" s="368"/>
      <c r="AD419" s="368"/>
      <c r="AE419" s="368"/>
      <c r="AF419" s="368"/>
      <c r="AG419" s="368"/>
      <c r="AH419" s="368"/>
      <c r="AI419" s="368"/>
      <c r="AJ419" s="368"/>
      <c r="AK419" s="373"/>
      <c r="AL419" s="368"/>
      <c r="AM419" s="373"/>
      <c r="AN419" s="373"/>
      <c r="AO419" s="373"/>
      <c r="AP419" s="373"/>
      <c r="AQ419" s="373"/>
      <c r="AR419" s="373"/>
      <c r="AS419" s="373"/>
      <c r="AT419" s="373"/>
      <c r="AU419" s="373"/>
      <c r="AV419" s="373"/>
      <c r="AW419" s="373"/>
      <c r="AX419" s="373"/>
      <c r="AY419" s="373"/>
      <c r="AZ419" s="373"/>
      <c r="BA419" s="373"/>
      <c r="BB419" s="373"/>
      <c r="BC419" s="374">
        <f t="shared" si="191"/>
        <v>0</v>
      </c>
      <c r="BD419" s="373"/>
      <c r="BE419" s="373"/>
      <c r="BF419" s="373"/>
      <c r="BG419" s="373"/>
      <c r="BH419" s="373"/>
      <c r="BI419" s="373"/>
      <c r="BJ419" s="373"/>
      <c r="BK419" s="373"/>
      <c r="BL419" s="373"/>
      <c r="BM419" s="373"/>
      <c r="BN419" s="373"/>
      <c r="BO419" s="373"/>
      <c r="BP419" s="373"/>
      <c r="BQ419" s="373"/>
      <c r="BR419" s="373"/>
      <c r="BS419" s="374">
        <f t="shared" si="179"/>
        <v>0</v>
      </c>
      <c r="BT419" s="374">
        <f t="shared" si="203"/>
        <v>0</v>
      </c>
      <c r="BU419" s="374">
        <f t="shared" si="203"/>
        <v>0</v>
      </c>
      <c r="BV419" s="374">
        <f t="shared" si="203"/>
        <v>0</v>
      </c>
      <c r="BW419" s="374">
        <f t="shared" si="202"/>
        <v>0</v>
      </c>
      <c r="BX419" s="374">
        <f t="shared" si="202"/>
        <v>0</v>
      </c>
      <c r="BY419" s="374">
        <f t="shared" si="202"/>
        <v>0</v>
      </c>
      <c r="BZ419" s="374">
        <f t="shared" si="202"/>
        <v>0</v>
      </c>
      <c r="CA419" s="374">
        <f t="shared" si="202"/>
        <v>0</v>
      </c>
      <c r="CB419" s="374">
        <f t="shared" si="202"/>
        <v>0</v>
      </c>
      <c r="CC419" s="374">
        <f t="shared" si="204"/>
        <v>0</v>
      </c>
      <c r="CD419" s="374">
        <f t="shared" si="204"/>
        <v>0</v>
      </c>
      <c r="CE419" s="374">
        <f t="shared" si="204"/>
        <v>0</v>
      </c>
      <c r="CF419" s="374">
        <f t="shared" si="204"/>
        <v>0</v>
      </c>
      <c r="CG419" s="374">
        <f t="shared" si="176"/>
        <v>0</v>
      </c>
      <c r="CH419" s="374">
        <f t="shared" si="176"/>
        <v>0</v>
      </c>
      <c r="CI419" s="374">
        <f t="shared" si="176"/>
        <v>0</v>
      </c>
      <c r="CJ419" s="368"/>
      <c r="CK419" s="368"/>
      <c r="CL419" s="373"/>
      <c r="CM419" s="375"/>
      <c r="CN419" s="371" t="s">
        <v>176</v>
      </c>
      <c r="CO419" s="373"/>
      <c r="CP419" s="373"/>
      <c r="CQ419" s="374">
        <f t="shared" si="180"/>
        <v>0</v>
      </c>
      <c r="CR419" s="373"/>
      <c r="CS419" s="373"/>
      <c r="CT419" s="374">
        <f t="shared" si="181"/>
        <v>0</v>
      </c>
      <c r="CU419" s="375"/>
      <c r="CV419" s="368"/>
      <c r="CW419" s="368"/>
      <c r="CX419" s="368"/>
      <c r="CY419" s="368"/>
      <c r="CZ419" s="368"/>
      <c r="DA419" s="368"/>
      <c r="DB419" s="368"/>
      <c r="DC419" s="368"/>
      <c r="DD419" s="368"/>
      <c r="DE419" s="368"/>
      <c r="DF419" s="368"/>
      <c r="DG419" s="375"/>
      <c r="DH419" s="371" t="s">
        <v>176</v>
      </c>
      <c r="DI419" s="373"/>
      <c r="DJ419" s="373"/>
      <c r="DK419" s="374">
        <f t="shared" si="201"/>
        <v>0</v>
      </c>
      <c r="DL419" s="373"/>
      <c r="DM419" s="373"/>
      <c r="DN419" s="374">
        <f t="shared" si="182"/>
        <v>0</v>
      </c>
      <c r="DO419" s="368"/>
      <c r="DP419" s="371" t="str">
        <f t="shared" si="192"/>
        <v/>
      </c>
      <c r="DQ419" s="374">
        <f t="shared" si="193"/>
        <v>0</v>
      </c>
      <c r="DR419" s="374">
        <f t="shared" si="183"/>
        <v>0</v>
      </c>
      <c r="DS419" s="374">
        <f t="shared" si="184"/>
        <v>0</v>
      </c>
      <c r="DT419" s="374">
        <f t="shared" si="194"/>
        <v>0</v>
      </c>
      <c r="DU419" s="374">
        <f t="shared" si="195"/>
        <v>0</v>
      </c>
      <c r="DV419" s="374">
        <f>Deduct_dependent * COUNTIFS(Part_8!$A:$A, $EV419)</f>
        <v>0</v>
      </c>
      <c r="DW419" s="374">
        <f t="shared" si="185"/>
        <v>0</v>
      </c>
      <c r="DX419" s="374">
        <f t="shared" si="186"/>
        <v>0</v>
      </c>
      <c r="DY419" s="374">
        <f t="shared" si="187"/>
        <v>0</v>
      </c>
      <c r="DZ419" s="374">
        <f t="shared" si="188"/>
        <v>0</v>
      </c>
      <c r="EA419" s="373"/>
      <c r="EB419" s="373"/>
      <c r="EC419" s="373"/>
      <c r="ED419" s="374" t="str">
        <f t="shared" si="196"/>
        <v/>
      </c>
      <c r="EE419" s="374"/>
      <c r="EF419" s="374" t="str">
        <f>IF(AND($AN419 = "", $AO419 = "", $AP419 = "", $AQ419 = "", $AR419 = "", $AS419 = "", $AT419 = "", $AU419 = "", $AV419 = "", $AW419 = "", $AX419 = "", $AY419 = "", $AZ419 = "", $BA419 = "", $BB419 = "",
$BD419= "", $BE419 = "", $BF419 = "", $BG419 = "", $BH419 = "", $BI419 = "", $BJ419 = "", $BK419 = "", $BL419 = "", $BM419 = "", $BN419 = "", $BO419 = "", $BP419 = "", $BQ419 = "", $BR419 = ""), "",
IF($DZ419 &lt;= Claim_for_Reimbursement_CAT!$F$24, Claim_for_Reimbursement_CAT!$H$24,
IF(AND($DZ419 &gt;= Claim_for_Reimbursement_CAT!$D$25, $DZ419 &lt;= Claim_for_Reimbursement_CAT!$F$25), Claim_for_Reimbursement_CAT!$H$25,
IF(AND($DZ419 &gt;= Claim_for_Reimbursement_CAT!$D$26, $DZ419 &lt;= Claim_for_Reimbursement_CAT!$F$26), Claim_for_Reimbursement_CAT!$H$26,
IF(AND($DZ419 &gt;= Claim_for_Reimbursement_CAT!$D$27, $DZ419 &lt;= Claim_for_Reimbursement_CAT!$F$27), Claim_for_Reimbursement_CAT!$H$27,
IF(AND($DZ419 &gt;= Claim_for_Reimbursement_CAT!$D$28, $DZ419 &lt;= Claim_for_Reimbursement_CAT!$F$28), Claim_for_Reimbursement_CAT!$H$28,
IF(AND($DZ419 &gt;= Claim_for_Reimbursement_CAT!$D$29, $DZ419 &lt;= Claim_for_Reimbursement_CAT!$F$29), Claim_for_Reimbursement_CAT!$H$29,
IF(AND($DZ419 &gt;= Claim_for_Reimbursement_CAT!$D$30, $DZ419 &lt;= Claim_for_Reimbursement_CAT!$F$30), Claim_for_Reimbursement_CAT!$H$30,
IF(AND($DZ419 &gt;= Claim_for_Reimbursement_CAT!$D$31, $DZ419 &lt;= Claim_for_Reimbursement_CAT!$F$31), Claim_for_Reimbursement_CAT!$H$31,
IF(AND($DZ419 &gt;= Claim_for_Reimbursement_CAT!$D$32, $DZ419 &lt;= Claim_for_Reimbursement_CAT!$F$32), Claim_for_Reimbursement_CAT!$H$32,
IF(AND($DZ419 &gt;= Claim_for_Reimbursement_CAT!$D$33, $DZ419 &lt;= Claim_for_Reimbursement_CAT!$F$33), Claim_for_Reimbursement_CAT!$H$33,
IF(AND($DZ419 &gt;= Claim_for_Reimbursement_CAT!$D$34, $DZ419 &lt;= Claim_for_Reimbursement_CAT!$F$34), Claim_for_Reimbursement_CAT!$H$34, Claim_for_Reimbursement_CAT!$H$35))))))))))))</f>
        <v/>
      </c>
      <c r="EG419" s="373"/>
      <c r="EH419" s="373"/>
      <c r="EI419" s="373"/>
      <c r="EJ419" s="373"/>
      <c r="EK419" s="373"/>
      <c r="EL419" s="368"/>
      <c r="EM419" s="373"/>
      <c r="EN419" s="373"/>
      <c r="ES419" s="376" t="str">
        <f t="shared" si="189"/>
        <v/>
      </c>
      <c r="ET419" s="377" t="str">
        <f t="shared" si="197"/>
        <v xml:space="preserve">    </v>
      </c>
      <c r="EU419" s="377" t="str">
        <f t="shared" si="198"/>
        <v/>
      </c>
      <c r="EV419" s="377" t="str">
        <f t="shared" si="199"/>
        <v xml:space="preserve">414   </v>
      </c>
      <c r="EW419" s="378" t="str">
        <f>IF($H419 = "", "",
IF(OR($H419 = Lists_and_controls!$AO$9, $H419 = Lists_and_controls!$AO$11, $H419 = Lists_and_controls!$AO$14, $H419 = Lists_and_controls!$AO$16), MAX(Day_30),
IF(OR($H419 = Lists_and_controls!$AO$6, $H419 = Lists_and_controls!$AO$8, $H419 = Lists_and_controls!$AO$10, $H419 = Lists_and_controls!$AO$12, $H419 = Lists_and_controls!$AO$13, $H419 = Lists_and_controls!$AO$15, $H419 = Lists_and_controls!$AO$17), MAX(Day_31),
IF($H419 = Lists_and_controls!$AO$7, IF(INDEX(Leap_Year_YN, MATCH($G419, Year_2, 0)) = 1, MAX(Day_Feb_LY), MAX(Day_Feb) )))))</f>
        <v/>
      </c>
      <c r="EX419" s="377" t="str">
        <f t="shared" si="200"/>
        <v xml:space="preserve">  </v>
      </c>
      <c r="EY419" s="378"/>
    </row>
    <row r="420" spans="1:155" s="321" customFormat="1" ht="14" hidden="1" x14ac:dyDescent="0.3">
      <c r="A420" s="367">
        <v>415</v>
      </c>
      <c r="B420" s="368"/>
      <c r="C420" s="368"/>
      <c r="D420" s="368"/>
      <c r="E420" s="368"/>
      <c r="F420" s="368"/>
      <c r="G420" s="368"/>
      <c r="H420" s="368"/>
      <c r="I420" s="368"/>
      <c r="J420" s="369" t="str">
        <f t="shared" si="177"/>
        <v/>
      </c>
      <c r="K420" s="370" t="str">
        <f t="shared" si="178"/>
        <v/>
      </c>
      <c r="L420" s="368"/>
      <c r="M420" s="368"/>
      <c r="N420" s="368"/>
      <c r="O420" s="368"/>
      <c r="P420" s="368"/>
      <c r="Q420" s="368"/>
      <c r="R420" s="368"/>
      <c r="S420" s="371" t="str">
        <f t="shared" si="190"/>
        <v/>
      </c>
      <c r="T420" s="368"/>
      <c r="U420" s="368"/>
      <c r="V420" s="372"/>
      <c r="W420" s="372"/>
      <c r="X420" s="368"/>
      <c r="Y420" s="372"/>
      <c r="Z420" s="368"/>
      <c r="AA420" s="368"/>
      <c r="AB420" s="368"/>
      <c r="AC420" s="368"/>
      <c r="AD420" s="368"/>
      <c r="AE420" s="368"/>
      <c r="AF420" s="368"/>
      <c r="AG420" s="368"/>
      <c r="AH420" s="368"/>
      <c r="AI420" s="368"/>
      <c r="AJ420" s="368"/>
      <c r="AK420" s="373"/>
      <c r="AL420" s="368"/>
      <c r="AM420" s="373"/>
      <c r="AN420" s="373"/>
      <c r="AO420" s="373"/>
      <c r="AP420" s="373"/>
      <c r="AQ420" s="373"/>
      <c r="AR420" s="373"/>
      <c r="AS420" s="373"/>
      <c r="AT420" s="373"/>
      <c r="AU420" s="373"/>
      <c r="AV420" s="373"/>
      <c r="AW420" s="373"/>
      <c r="AX420" s="373"/>
      <c r="AY420" s="373"/>
      <c r="AZ420" s="373"/>
      <c r="BA420" s="373"/>
      <c r="BB420" s="373"/>
      <c r="BC420" s="374">
        <f t="shared" si="191"/>
        <v>0</v>
      </c>
      <c r="BD420" s="373"/>
      <c r="BE420" s="373"/>
      <c r="BF420" s="373"/>
      <c r="BG420" s="373"/>
      <c r="BH420" s="373"/>
      <c r="BI420" s="373"/>
      <c r="BJ420" s="373"/>
      <c r="BK420" s="373"/>
      <c r="BL420" s="373"/>
      <c r="BM420" s="373"/>
      <c r="BN420" s="373"/>
      <c r="BO420" s="373"/>
      <c r="BP420" s="373"/>
      <c r="BQ420" s="373"/>
      <c r="BR420" s="373"/>
      <c r="BS420" s="374">
        <f t="shared" si="179"/>
        <v>0</v>
      </c>
      <c r="BT420" s="374">
        <f t="shared" si="203"/>
        <v>0</v>
      </c>
      <c r="BU420" s="374">
        <f t="shared" si="203"/>
        <v>0</v>
      </c>
      <c r="BV420" s="374">
        <f t="shared" si="203"/>
        <v>0</v>
      </c>
      <c r="BW420" s="374">
        <f t="shared" si="202"/>
        <v>0</v>
      </c>
      <c r="BX420" s="374">
        <f t="shared" si="202"/>
        <v>0</v>
      </c>
      <c r="BY420" s="374">
        <f t="shared" si="202"/>
        <v>0</v>
      </c>
      <c r="BZ420" s="374">
        <f t="shared" si="202"/>
        <v>0</v>
      </c>
      <c r="CA420" s="374">
        <f t="shared" si="202"/>
        <v>0</v>
      </c>
      <c r="CB420" s="374">
        <f t="shared" si="202"/>
        <v>0</v>
      </c>
      <c r="CC420" s="374">
        <f t="shared" si="204"/>
        <v>0</v>
      </c>
      <c r="CD420" s="374">
        <f t="shared" si="204"/>
        <v>0</v>
      </c>
      <c r="CE420" s="374">
        <f t="shared" si="204"/>
        <v>0</v>
      </c>
      <c r="CF420" s="374">
        <f t="shared" si="204"/>
        <v>0</v>
      </c>
      <c r="CG420" s="374">
        <f t="shared" si="176"/>
        <v>0</v>
      </c>
      <c r="CH420" s="374">
        <f t="shared" si="176"/>
        <v>0</v>
      </c>
      <c r="CI420" s="374">
        <f t="shared" si="176"/>
        <v>0</v>
      </c>
      <c r="CJ420" s="368"/>
      <c r="CK420" s="368"/>
      <c r="CL420" s="373"/>
      <c r="CM420" s="375"/>
      <c r="CN420" s="371" t="s">
        <v>176</v>
      </c>
      <c r="CO420" s="373"/>
      <c r="CP420" s="373"/>
      <c r="CQ420" s="374">
        <f t="shared" si="180"/>
        <v>0</v>
      </c>
      <c r="CR420" s="373"/>
      <c r="CS420" s="373"/>
      <c r="CT420" s="374">
        <f t="shared" si="181"/>
        <v>0</v>
      </c>
      <c r="CU420" s="375"/>
      <c r="CV420" s="368"/>
      <c r="CW420" s="368"/>
      <c r="CX420" s="368"/>
      <c r="CY420" s="368"/>
      <c r="CZ420" s="368"/>
      <c r="DA420" s="368"/>
      <c r="DB420" s="368"/>
      <c r="DC420" s="368"/>
      <c r="DD420" s="368"/>
      <c r="DE420" s="368"/>
      <c r="DF420" s="368"/>
      <c r="DG420" s="375"/>
      <c r="DH420" s="371" t="s">
        <v>176</v>
      </c>
      <c r="DI420" s="373"/>
      <c r="DJ420" s="373"/>
      <c r="DK420" s="374">
        <f t="shared" si="201"/>
        <v>0</v>
      </c>
      <c r="DL420" s="373"/>
      <c r="DM420" s="373"/>
      <c r="DN420" s="374">
        <f t="shared" si="182"/>
        <v>0</v>
      </c>
      <c r="DO420" s="368"/>
      <c r="DP420" s="371" t="str">
        <f t="shared" si="192"/>
        <v/>
      </c>
      <c r="DQ420" s="374">
        <f t="shared" si="193"/>
        <v>0</v>
      </c>
      <c r="DR420" s="374">
        <f t="shared" si="183"/>
        <v>0</v>
      </c>
      <c r="DS420" s="374">
        <f t="shared" si="184"/>
        <v>0</v>
      </c>
      <c r="DT420" s="374">
        <f t="shared" si="194"/>
        <v>0</v>
      </c>
      <c r="DU420" s="374">
        <f t="shared" si="195"/>
        <v>0</v>
      </c>
      <c r="DV420" s="374">
        <f>Deduct_dependent * COUNTIFS(Part_8!$A:$A, $EV420)</f>
        <v>0</v>
      </c>
      <c r="DW420" s="374">
        <f t="shared" si="185"/>
        <v>0</v>
      </c>
      <c r="DX420" s="374">
        <f t="shared" si="186"/>
        <v>0</v>
      </c>
      <c r="DY420" s="374">
        <f t="shared" si="187"/>
        <v>0</v>
      </c>
      <c r="DZ420" s="374">
        <f t="shared" si="188"/>
        <v>0</v>
      </c>
      <c r="EA420" s="373"/>
      <c r="EB420" s="373"/>
      <c r="EC420" s="373"/>
      <c r="ED420" s="374" t="str">
        <f t="shared" si="196"/>
        <v/>
      </c>
      <c r="EE420" s="374"/>
      <c r="EF420" s="374" t="str">
        <f>IF(AND($AN420 = "", $AO420 = "", $AP420 = "", $AQ420 = "", $AR420 = "", $AS420 = "", $AT420 = "", $AU420 = "", $AV420 = "", $AW420 = "", $AX420 = "", $AY420 = "", $AZ420 = "", $BA420 = "", $BB420 = "",
$BD420= "", $BE420 = "", $BF420 = "", $BG420 = "", $BH420 = "", $BI420 = "", $BJ420 = "", $BK420 = "", $BL420 = "", $BM420 = "", $BN420 = "", $BO420 = "", $BP420 = "", $BQ420 = "", $BR420 = ""), "",
IF($DZ420 &lt;= Claim_for_Reimbursement_CAT!$F$24, Claim_for_Reimbursement_CAT!$H$24,
IF(AND($DZ420 &gt;= Claim_for_Reimbursement_CAT!$D$25, $DZ420 &lt;= Claim_for_Reimbursement_CAT!$F$25), Claim_for_Reimbursement_CAT!$H$25,
IF(AND($DZ420 &gt;= Claim_for_Reimbursement_CAT!$D$26, $DZ420 &lt;= Claim_for_Reimbursement_CAT!$F$26), Claim_for_Reimbursement_CAT!$H$26,
IF(AND($DZ420 &gt;= Claim_for_Reimbursement_CAT!$D$27, $DZ420 &lt;= Claim_for_Reimbursement_CAT!$F$27), Claim_for_Reimbursement_CAT!$H$27,
IF(AND($DZ420 &gt;= Claim_for_Reimbursement_CAT!$D$28, $DZ420 &lt;= Claim_for_Reimbursement_CAT!$F$28), Claim_for_Reimbursement_CAT!$H$28,
IF(AND($DZ420 &gt;= Claim_for_Reimbursement_CAT!$D$29, $DZ420 &lt;= Claim_for_Reimbursement_CAT!$F$29), Claim_for_Reimbursement_CAT!$H$29,
IF(AND($DZ420 &gt;= Claim_for_Reimbursement_CAT!$D$30, $DZ420 &lt;= Claim_for_Reimbursement_CAT!$F$30), Claim_for_Reimbursement_CAT!$H$30,
IF(AND($DZ420 &gt;= Claim_for_Reimbursement_CAT!$D$31, $DZ420 &lt;= Claim_for_Reimbursement_CAT!$F$31), Claim_for_Reimbursement_CAT!$H$31,
IF(AND($DZ420 &gt;= Claim_for_Reimbursement_CAT!$D$32, $DZ420 &lt;= Claim_for_Reimbursement_CAT!$F$32), Claim_for_Reimbursement_CAT!$H$32,
IF(AND($DZ420 &gt;= Claim_for_Reimbursement_CAT!$D$33, $DZ420 &lt;= Claim_for_Reimbursement_CAT!$F$33), Claim_for_Reimbursement_CAT!$H$33,
IF(AND($DZ420 &gt;= Claim_for_Reimbursement_CAT!$D$34, $DZ420 &lt;= Claim_for_Reimbursement_CAT!$F$34), Claim_for_Reimbursement_CAT!$H$34, Claim_for_Reimbursement_CAT!$H$35))))))))))))</f>
        <v/>
      </c>
      <c r="EG420" s="373"/>
      <c r="EH420" s="373"/>
      <c r="EI420" s="373"/>
      <c r="EJ420" s="373"/>
      <c r="EK420" s="373"/>
      <c r="EL420" s="368"/>
      <c r="EM420" s="373"/>
      <c r="EN420" s="373"/>
      <c r="ES420" s="376" t="str">
        <f t="shared" si="189"/>
        <v/>
      </c>
      <c r="ET420" s="377" t="str">
        <f t="shared" si="197"/>
        <v xml:space="preserve">    </v>
      </c>
      <c r="EU420" s="377" t="str">
        <f t="shared" si="198"/>
        <v/>
      </c>
      <c r="EV420" s="377" t="str">
        <f t="shared" si="199"/>
        <v xml:space="preserve">415   </v>
      </c>
      <c r="EW420" s="378" t="str">
        <f>IF($H420 = "", "",
IF(OR($H420 = Lists_and_controls!$AO$9, $H420 = Lists_and_controls!$AO$11, $H420 = Lists_and_controls!$AO$14, $H420 = Lists_and_controls!$AO$16), MAX(Day_30),
IF(OR($H420 = Lists_and_controls!$AO$6, $H420 = Lists_and_controls!$AO$8, $H420 = Lists_and_controls!$AO$10, $H420 = Lists_and_controls!$AO$12, $H420 = Lists_and_controls!$AO$13, $H420 = Lists_and_controls!$AO$15, $H420 = Lists_and_controls!$AO$17), MAX(Day_31),
IF($H420 = Lists_and_controls!$AO$7, IF(INDEX(Leap_Year_YN, MATCH($G420, Year_2, 0)) = 1, MAX(Day_Feb_LY), MAX(Day_Feb) )))))</f>
        <v/>
      </c>
      <c r="EX420" s="377" t="str">
        <f t="shared" si="200"/>
        <v xml:space="preserve">  </v>
      </c>
      <c r="EY420" s="378"/>
    </row>
    <row r="421" spans="1:155" s="321" customFormat="1" ht="14" hidden="1" x14ac:dyDescent="0.3">
      <c r="A421" s="367">
        <v>416</v>
      </c>
      <c r="B421" s="368"/>
      <c r="C421" s="368"/>
      <c r="D421" s="368"/>
      <c r="E421" s="368"/>
      <c r="F421" s="368"/>
      <c r="G421" s="368"/>
      <c r="H421" s="368"/>
      <c r="I421" s="368"/>
      <c r="J421" s="369" t="str">
        <f t="shared" si="177"/>
        <v/>
      </c>
      <c r="K421" s="370" t="str">
        <f t="shared" si="178"/>
        <v/>
      </c>
      <c r="L421" s="368"/>
      <c r="M421" s="368"/>
      <c r="N421" s="368"/>
      <c r="O421" s="368"/>
      <c r="P421" s="368"/>
      <c r="Q421" s="368"/>
      <c r="R421" s="368"/>
      <c r="S421" s="371" t="str">
        <f t="shared" si="190"/>
        <v/>
      </c>
      <c r="T421" s="368"/>
      <c r="U421" s="368"/>
      <c r="V421" s="372"/>
      <c r="W421" s="372"/>
      <c r="X421" s="368"/>
      <c r="Y421" s="372"/>
      <c r="Z421" s="368"/>
      <c r="AA421" s="368"/>
      <c r="AB421" s="368"/>
      <c r="AC421" s="368"/>
      <c r="AD421" s="368"/>
      <c r="AE421" s="368"/>
      <c r="AF421" s="368"/>
      <c r="AG421" s="368"/>
      <c r="AH421" s="368"/>
      <c r="AI421" s="368"/>
      <c r="AJ421" s="368"/>
      <c r="AK421" s="373"/>
      <c r="AL421" s="368"/>
      <c r="AM421" s="373"/>
      <c r="AN421" s="373"/>
      <c r="AO421" s="373"/>
      <c r="AP421" s="373"/>
      <c r="AQ421" s="373"/>
      <c r="AR421" s="373"/>
      <c r="AS421" s="373"/>
      <c r="AT421" s="373"/>
      <c r="AU421" s="373"/>
      <c r="AV421" s="373"/>
      <c r="AW421" s="373"/>
      <c r="AX421" s="373"/>
      <c r="AY421" s="373"/>
      <c r="AZ421" s="373"/>
      <c r="BA421" s="373"/>
      <c r="BB421" s="373"/>
      <c r="BC421" s="374">
        <f t="shared" si="191"/>
        <v>0</v>
      </c>
      <c r="BD421" s="373"/>
      <c r="BE421" s="373"/>
      <c r="BF421" s="373"/>
      <c r="BG421" s="373"/>
      <c r="BH421" s="373"/>
      <c r="BI421" s="373"/>
      <c r="BJ421" s="373"/>
      <c r="BK421" s="373"/>
      <c r="BL421" s="373"/>
      <c r="BM421" s="373"/>
      <c r="BN421" s="373"/>
      <c r="BO421" s="373"/>
      <c r="BP421" s="373"/>
      <c r="BQ421" s="373"/>
      <c r="BR421" s="373"/>
      <c r="BS421" s="374">
        <f t="shared" si="179"/>
        <v>0</v>
      </c>
      <c r="BT421" s="374">
        <f t="shared" si="203"/>
        <v>0</v>
      </c>
      <c r="BU421" s="374">
        <f t="shared" si="203"/>
        <v>0</v>
      </c>
      <c r="BV421" s="374">
        <f t="shared" si="203"/>
        <v>0</v>
      </c>
      <c r="BW421" s="374">
        <f t="shared" si="202"/>
        <v>0</v>
      </c>
      <c r="BX421" s="374">
        <f t="shared" si="202"/>
        <v>0</v>
      </c>
      <c r="BY421" s="374">
        <f t="shared" si="202"/>
        <v>0</v>
      </c>
      <c r="BZ421" s="374">
        <f t="shared" si="202"/>
        <v>0</v>
      </c>
      <c r="CA421" s="374">
        <f t="shared" si="202"/>
        <v>0</v>
      </c>
      <c r="CB421" s="374">
        <f t="shared" si="202"/>
        <v>0</v>
      </c>
      <c r="CC421" s="374">
        <f t="shared" si="204"/>
        <v>0</v>
      </c>
      <c r="CD421" s="374">
        <f t="shared" si="204"/>
        <v>0</v>
      </c>
      <c r="CE421" s="374">
        <f t="shared" si="204"/>
        <v>0</v>
      </c>
      <c r="CF421" s="374">
        <f t="shared" si="204"/>
        <v>0</v>
      </c>
      <c r="CG421" s="374">
        <f t="shared" si="176"/>
        <v>0</v>
      </c>
      <c r="CH421" s="374">
        <f t="shared" si="176"/>
        <v>0</v>
      </c>
      <c r="CI421" s="374">
        <f t="shared" si="176"/>
        <v>0</v>
      </c>
      <c r="CJ421" s="368"/>
      <c r="CK421" s="368"/>
      <c r="CL421" s="373"/>
      <c r="CM421" s="375"/>
      <c r="CN421" s="371" t="s">
        <v>176</v>
      </c>
      <c r="CO421" s="373"/>
      <c r="CP421" s="373"/>
      <c r="CQ421" s="374">
        <f t="shared" si="180"/>
        <v>0</v>
      </c>
      <c r="CR421" s="373"/>
      <c r="CS421" s="373"/>
      <c r="CT421" s="374">
        <f t="shared" si="181"/>
        <v>0</v>
      </c>
      <c r="CU421" s="375"/>
      <c r="CV421" s="368"/>
      <c r="CW421" s="368"/>
      <c r="CX421" s="368"/>
      <c r="CY421" s="368"/>
      <c r="CZ421" s="368"/>
      <c r="DA421" s="368"/>
      <c r="DB421" s="368"/>
      <c r="DC421" s="368"/>
      <c r="DD421" s="368"/>
      <c r="DE421" s="368"/>
      <c r="DF421" s="368"/>
      <c r="DG421" s="375"/>
      <c r="DH421" s="371" t="s">
        <v>176</v>
      </c>
      <c r="DI421" s="373"/>
      <c r="DJ421" s="373"/>
      <c r="DK421" s="374">
        <f t="shared" si="201"/>
        <v>0</v>
      </c>
      <c r="DL421" s="373"/>
      <c r="DM421" s="373"/>
      <c r="DN421" s="374">
        <f t="shared" si="182"/>
        <v>0</v>
      </c>
      <c r="DO421" s="368"/>
      <c r="DP421" s="371" t="str">
        <f t="shared" si="192"/>
        <v/>
      </c>
      <c r="DQ421" s="374">
        <f t="shared" si="193"/>
        <v>0</v>
      </c>
      <c r="DR421" s="374">
        <f t="shared" si="183"/>
        <v>0</v>
      </c>
      <c r="DS421" s="374">
        <f t="shared" si="184"/>
        <v>0</v>
      </c>
      <c r="DT421" s="374">
        <f t="shared" si="194"/>
        <v>0</v>
      </c>
      <c r="DU421" s="374">
        <f t="shared" si="195"/>
        <v>0</v>
      </c>
      <c r="DV421" s="374">
        <f>Deduct_dependent * COUNTIFS(Part_8!$A:$A, $EV421)</f>
        <v>0</v>
      </c>
      <c r="DW421" s="374">
        <f t="shared" si="185"/>
        <v>0</v>
      </c>
      <c r="DX421" s="374">
        <f t="shared" si="186"/>
        <v>0</v>
      </c>
      <c r="DY421" s="374">
        <f t="shared" si="187"/>
        <v>0</v>
      </c>
      <c r="DZ421" s="374">
        <f t="shared" si="188"/>
        <v>0</v>
      </c>
      <c r="EA421" s="373"/>
      <c r="EB421" s="373"/>
      <c r="EC421" s="373"/>
      <c r="ED421" s="374" t="str">
        <f t="shared" si="196"/>
        <v/>
      </c>
      <c r="EE421" s="374"/>
      <c r="EF421" s="374" t="str">
        <f>IF(AND($AN421 = "", $AO421 = "", $AP421 = "", $AQ421 = "", $AR421 = "", $AS421 = "", $AT421 = "", $AU421 = "", $AV421 = "", $AW421 = "", $AX421 = "", $AY421 = "", $AZ421 = "", $BA421 = "", $BB421 = "",
$BD421= "", $BE421 = "", $BF421 = "", $BG421 = "", $BH421 = "", $BI421 = "", $BJ421 = "", $BK421 = "", $BL421 = "", $BM421 = "", $BN421 = "", $BO421 = "", $BP421 = "", $BQ421 = "", $BR421 = ""), "",
IF($DZ421 &lt;= Claim_for_Reimbursement_CAT!$F$24, Claim_for_Reimbursement_CAT!$H$24,
IF(AND($DZ421 &gt;= Claim_for_Reimbursement_CAT!$D$25, $DZ421 &lt;= Claim_for_Reimbursement_CAT!$F$25), Claim_for_Reimbursement_CAT!$H$25,
IF(AND($DZ421 &gt;= Claim_for_Reimbursement_CAT!$D$26, $DZ421 &lt;= Claim_for_Reimbursement_CAT!$F$26), Claim_for_Reimbursement_CAT!$H$26,
IF(AND($DZ421 &gt;= Claim_for_Reimbursement_CAT!$D$27, $DZ421 &lt;= Claim_for_Reimbursement_CAT!$F$27), Claim_for_Reimbursement_CAT!$H$27,
IF(AND($DZ421 &gt;= Claim_for_Reimbursement_CAT!$D$28, $DZ421 &lt;= Claim_for_Reimbursement_CAT!$F$28), Claim_for_Reimbursement_CAT!$H$28,
IF(AND($DZ421 &gt;= Claim_for_Reimbursement_CAT!$D$29, $DZ421 &lt;= Claim_for_Reimbursement_CAT!$F$29), Claim_for_Reimbursement_CAT!$H$29,
IF(AND($DZ421 &gt;= Claim_for_Reimbursement_CAT!$D$30, $DZ421 &lt;= Claim_for_Reimbursement_CAT!$F$30), Claim_for_Reimbursement_CAT!$H$30,
IF(AND($DZ421 &gt;= Claim_for_Reimbursement_CAT!$D$31, $DZ421 &lt;= Claim_for_Reimbursement_CAT!$F$31), Claim_for_Reimbursement_CAT!$H$31,
IF(AND($DZ421 &gt;= Claim_for_Reimbursement_CAT!$D$32, $DZ421 &lt;= Claim_for_Reimbursement_CAT!$F$32), Claim_for_Reimbursement_CAT!$H$32,
IF(AND($DZ421 &gt;= Claim_for_Reimbursement_CAT!$D$33, $DZ421 &lt;= Claim_for_Reimbursement_CAT!$F$33), Claim_for_Reimbursement_CAT!$H$33,
IF(AND($DZ421 &gt;= Claim_for_Reimbursement_CAT!$D$34, $DZ421 &lt;= Claim_for_Reimbursement_CAT!$F$34), Claim_for_Reimbursement_CAT!$H$34, Claim_for_Reimbursement_CAT!$H$35))))))))))))</f>
        <v/>
      </c>
      <c r="EG421" s="373"/>
      <c r="EH421" s="373"/>
      <c r="EI421" s="373"/>
      <c r="EJ421" s="373"/>
      <c r="EK421" s="373"/>
      <c r="EL421" s="368"/>
      <c r="EM421" s="373"/>
      <c r="EN421" s="373"/>
      <c r="ES421" s="376" t="str">
        <f t="shared" si="189"/>
        <v/>
      </c>
      <c r="ET421" s="377" t="str">
        <f t="shared" si="197"/>
        <v xml:space="preserve">    </v>
      </c>
      <c r="EU421" s="377" t="str">
        <f t="shared" si="198"/>
        <v/>
      </c>
      <c r="EV421" s="377" t="str">
        <f t="shared" si="199"/>
        <v xml:space="preserve">416   </v>
      </c>
      <c r="EW421" s="378" t="str">
        <f>IF($H421 = "", "",
IF(OR($H421 = Lists_and_controls!$AO$9, $H421 = Lists_and_controls!$AO$11, $H421 = Lists_and_controls!$AO$14, $H421 = Lists_and_controls!$AO$16), MAX(Day_30),
IF(OR($H421 = Lists_and_controls!$AO$6, $H421 = Lists_and_controls!$AO$8, $H421 = Lists_and_controls!$AO$10, $H421 = Lists_and_controls!$AO$12, $H421 = Lists_and_controls!$AO$13, $H421 = Lists_and_controls!$AO$15, $H421 = Lists_and_controls!$AO$17), MAX(Day_31),
IF($H421 = Lists_and_controls!$AO$7, IF(INDEX(Leap_Year_YN, MATCH($G421, Year_2, 0)) = 1, MAX(Day_Feb_LY), MAX(Day_Feb) )))))</f>
        <v/>
      </c>
      <c r="EX421" s="377" t="str">
        <f t="shared" si="200"/>
        <v xml:space="preserve">  </v>
      </c>
      <c r="EY421" s="378"/>
    </row>
    <row r="422" spans="1:155" s="321" customFormat="1" ht="14" hidden="1" x14ac:dyDescent="0.3">
      <c r="A422" s="367">
        <v>417</v>
      </c>
      <c r="B422" s="368"/>
      <c r="C422" s="368"/>
      <c r="D422" s="368"/>
      <c r="E422" s="368"/>
      <c r="F422" s="368"/>
      <c r="G422" s="368"/>
      <c r="H422" s="368"/>
      <c r="I422" s="368"/>
      <c r="J422" s="369" t="str">
        <f t="shared" si="177"/>
        <v/>
      </c>
      <c r="K422" s="370" t="str">
        <f t="shared" si="178"/>
        <v/>
      </c>
      <c r="L422" s="368"/>
      <c r="M422" s="368"/>
      <c r="N422" s="368"/>
      <c r="O422" s="368"/>
      <c r="P422" s="368"/>
      <c r="Q422" s="368"/>
      <c r="R422" s="368"/>
      <c r="S422" s="371" t="str">
        <f t="shared" si="190"/>
        <v/>
      </c>
      <c r="T422" s="368"/>
      <c r="U422" s="368"/>
      <c r="V422" s="372"/>
      <c r="W422" s="372"/>
      <c r="X422" s="368"/>
      <c r="Y422" s="372"/>
      <c r="Z422" s="368"/>
      <c r="AA422" s="368"/>
      <c r="AB422" s="368"/>
      <c r="AC422" s="368"/>
      <c r="AD422" s="368"/>
      <c r="AE422" s="368"/>
      <c r="AF422" s="368"/>
      <c r="AG422" s="368"/>
      <c r="AH422" s="368"/>
      <c r="AI422" s="368"/>
      <c r="AJ422" s="368"/>
      <c r="AK422" s="373"/>
      <c r="AL422" s="368"/>
      <c r="AM422" s="373"/>
      <c r="AN422" s="373"/>
      <c r="AO422" s="373"/>
      <c r="AP422" s="373"/>
      <c r="AQ422" s="373"/>
      <c r="AR422" s="373"/>
      <c r="AS422" s="373"/>
      <c r="AT422" s="373"/>
      <c r="AU422" s="373"/>
      <c r="AV422" s="373"/>
      <c r="AW422" s="373"/>
      <c r="AX422" s="373"/>
      <c r="AY422" s="373"/>
      <c r="AZ422" s="373"/>
      <c r="BA422" s="373"/>
      <c r="BB422" s="373"/>
      <c r="BC422" s="374">
        <f t="shared" si="191"/>
        <v>0</v>
      </c>
      <c r="BD422" s="373"/>
      <c r="BE422" s="373"/>
      <c r="BF422" s="373"/>
      <c r="BG422" s="373"/>
      <c r="BH422" s="373"/>
      <c r="BI422" s="373"/>
      <c r="BJ422" s="373"/>
      <c r="BK422" s="373"/>
      <c r="BL422" s="373"/>
      <c r="BM422" s="373"/>
      <c r="BN422" s="373"/>
      <c r="BO422" s="373"/>
      <c r="BP422" s="373"/>
      <c r="BQ422" s="373"/>
      <c r="BR422" s="373"/>
      <c r="BS422" s="374">
        <f t="shared" si="179"/>
        <v>0</v>
      </c>
      <c r="BT422" s="374">
        <f t="shared" si="203"/>
        <v>0</v>
      </c>
      <c r="BU422" s="374">
        <f t="shared" si="203"/>
        <v>0</v>
      </c>
      <c r="BV422" s="374">
        <f t="shared" si="203"/>
        <v>0</v>
      </c>
      <c r="BW422" s="374">
        <f t="shared" si="202"/>
        <v>0</v>
      </c>
      <c r="BX422" s="374">
        <f t="shared" si="202"/>
        <v>0</v>
      </c>
      <c r="BY422" s="374">
        <f t="shared" si="202"/>
        <v>0</v>
      </c>
      <c r="BZ422" s="374">
        <f t="shared" si="202"/>
        <v>0</v>
      </c>
      <c r="CA422" s="374">
        <f t="shared" si="202"/>
        <v>0</v>
      </c>
      <c r="CB422" s="374">
        <f t="shared" si="202"/>
        <v>0</v>
      </c>
      <c r="CC422" s="374">
        <f t="shared" si="204"/>
        <v>0</v>
      </c>
      <c r="CD422" s="374">
        <f t="shared" si="204"/>
        <v>0</v>
      </c>
      <c r="CE422" s="374">
        <f t="shared" si="204"/>
        <v>0</v>
      </c>
      <c r="CF422" s="374">
        <f t="shared" si="204"/>
        <v>0</v>
      </c>
      <c r="CG422" s="374">
        <f t="shared" si="176"/>
        <v>0</v>
      </c>
      <c r="CH422" s="374">
        <f t="shared" si="176"/>
        <v>0</v>
      </c>
      <c r="CI422" s="374">
        <f t="shared" si="176"/>
        <v>0</v>
      </c>
      <c r="CJ422" s="368"/>
      <c r="CK422" s="368"/>
      <c r="CL422" s="373"/>
      <c r="CM422" s="375"/>
      <c r="CN422" s="371" t="s">
        <v>176</v>
      </c>
      <c r="CO422" s="373"/>
      <c r="CP422" s="373"/>
      <c r="CQ422" s="374">
        <f t="shared" si="180"/>
        <v>0</v>
      </c>
      <c r="CR422" s="373"/>
      <c r="CS422" s="373"/>
      <c r="CT422" s="374">
        <f t="shared" si="181"/>
        <v>0</v>
      </c>
      <c r="CU422" s="375"/>
      <c r="CV422" s="368"/>
      <c r="CW422" s="368"/>
      <c r="CX422" s="368"/>
      <c r="CY422" s="368"/>
      <c r="CZ422" s="368"/>
      <c r="DA422" s="368"/>
      <c r="DB422" s="368"/>
      <c r="DC422" s="368"/>
      <c r="DD422" s="368"/>
      <c r="DE422" s="368"/>
      <c r="DF422" s="368"/>
      <c r="DG422" s="375"/>
      <c r="DH422" s="371" t="s">
        <v>176</v>
      </c>
      <c r="DI422" s="373"/>
      <c r="DJ422" s="373"/>
      <c r="DK422" s="374">
        <f t="shared" si="201"/>
        <v>0</v>
      </c>
      <c r="DL422" s="373"/>
      <c r="DM422" s="373"/>
      <c r="DN422" s="374">
        <f t="shared" si="182"/>
        <v>0</v>
      </c>
      <c r="DO422" s="368"/>
      <c r="DP422" s="371" t="str">
        <f t="shared" si="192"/>
        <v/>
      </c>
      <c r="DQ422" s="374">
        <f t="shared" si="193"/>
        <v>0</v>
      </c>
      <c r="DR422" s="374">
        <f t="shared" si="183"/>
        <v>0</v>
      </c>
      <c r="DS422" s="374">
        <f t="shared" si="184"/>
        <v>0</v>
      </c>
      <c r="DT422" s="374">
        <f t="shared" si="194"/>
        <v>0</v>
      </c>
      <c r="DU422" s="374">
        <f t="shared" si="195"/>
        <v>0</v>
      </c>
      <c r="DV422" s="374">
        <f>Deduct_dependent * COUNTIFS(Part_8!$A:$A, $EV422)</f>
        <v>0</v>
      </c>
      <c r="DW422" s="374">
        <f t="shared" si="185"/>
        <v>0</v>
      </c>
      <c r="DX422" s="374">
        <f t="shared" si="186"/>
        <v>0</v>
      </c>
      <c r="DY422" s="374">
        <f t="shared" si="187"/>
        <v>0</v>
      </c>
      <c r="DZ422" s="374">
        <f t="shared" si="188"/>
        <v>0</v>
      </c>
      <c r="EA422" s="373"/>
      <c r="EB422" s="373"/>
      <c r="EC422" s="373"/>
      <c r="ED422" s="374" t="str">
        <f t="shared" si="196"/>
        <v/>
      </c>
      <c r="EE422" s="374"/>
      <c r="EF422" s="374" t="str">
        <f>IF(AND($AN422 = "", $AO422 = "", $AP422 = "", $AQ422 = "", $AR422 = "", $AS422 = "", $AT422 = "", $AU422 = "", $AV422 = "", $AW422 = "", $AX422 = "", $AY422 = "", $AZ422 = "", $BA422 = "", $BB422 = "",
$BD422= "", $BE422 = "", $BF422 = "", $BG422 = "", $BH422 = "", $BI422 = "", $BJ422 = "", $BK422 = "", $BL422 = "", $BM422 = "", $BN422 = "", $BO422 = "", $BP422 = "", $BQ422 = "", $BR422 = ""), "",
IF($DZ422 &lt;= Claim_for_Reimbursement_CAT!$F$24, Claim_for_Reimbursement_CAT!$H$24,
IF(AND($DZ422 &gt;= Claim_for_Reimbursement_CAT!$D$25, $DZ422 &lt;= Claim_for_Reimbursement_CAT!$F$25), Claim_for_Reimbursement_CAT!$H$25,
IF(AND($DZ422 &gt;= Claim_for_Reimbursement_CAT!$D$26, $DZ422 &lt;= Claim_for_Reimbursement_CAT!$F$26), Claim_for_Reimbursement_CAT!$H$26,
IF(AND($DZ422 &gt;= Claim_for_Reimbursement_CAT!$D$27, $DZ422 &lt;= Claim_for_Reimbursement_CAT!$F$27), Claim_for_Reimbursement_CAT!$H$27,
IF(AND($DZ422 &gt;= Claim_for_Reimbursement_CAT!$D$28, $DZ422 &lt;= Claim_for_Reimbursement_CAT!$F$28), Claim_for_Reimbursement_CAT!$H$28,
IF(AND($DZ422 &gt;= Claim_for_Reimbursement_CAT!$D$29, $DZ422 &lt;= Claim_for_Reimbursement_CAT!$F$29), Claim_for_Reimbursement_CAT!$H$29,
IF(AND($DZ422 &gt;= Claim_for_Reimbursement_CAT!$D$30, $DZ422 &lt;= Claim_for_Reimbursement_CAT!$F$30), Claim_for_Reimbursement_CAT!$H$30,
IF(AND($DZ422 &gt;= Claim_for_Reimbursement_CAT!$D$31, $DZ422 &lt;= Claim_for_Reimbursement_CAT!$F$31), Claim_for_Reimbursement_CAT!$H$31,
IF(AND($DZ422 &gt;= Claim_for_Reimbursement_CAT!$D$32, $DZ422 &lt;= Claim_for_Reimbursement_CAT!$F$32), Claim_for_Reimbursement_CAT!$H$32,
IF(AND($DZ422 &gt;= Claim_for_Reimbursement_CAT!$D$33, $DZ422 &lt;= Claim_for_Reimbursement_CAT!$F$33), Claim_for_Reimbursement_CAT!$H$33,
IF(AND($DZ422 &gt;= Claim_for_Reimbursement_CAT!$D$34, $DZ422 &lt;= Claim_for_Reimbursement_CAT!$F$34), Claim_for_Reimbursement_CAT!$H$34, Claim_for_Reimbursement_CAT!$H$35))))))))))))</f>
        <v/>
      </c>
      <c r="EG422" s="373"/>
      <c r="EH422" s="373"/>
      <c r="EI422" s="373"/>
      <c r="EJ422" s="373"/>
      <c r="EK422" s="373"/>
      <c r="EL422" s="368"/>
      <c r="EM422" s="373"/>
      <c r="EN422" s="373"/>
      <c r="ES422" s="376" t="str">
        <f t="shared" si="189"/>
        <v/>
      </c>
      <c r="ET422" s="377" t="str">
        <f t="shared" si="197"/>
        <v xml:space="preserve">    </v>
      </c>
      <c r="EU422" s="377" t="str">
        <f t="shared" si="198"/>
        <v/>
      </c>
      <c r="EV422" s="377" t="str">
        <f t="shared" si="199"/>
        <v xml:space="preserve">417   </v>
      </c>
      <c r="EW422" s="378" t="str">
        <f>IF($H422 = "", "",
IF(OR($H422 = Lists_and_controls!$AO$9, $H422 = Lists_and_controls!$AO$11, $H422 = Lists_and_controls!$AO$14, $H422 = Lists_and_controls!$AO$16), MAX(Day_30),
IF(OR($H422 = Lists_and_controls!$AO$6, $H422 = Lists_and_controls!$AO$8, $H422 = Lists_and_controls!$AO$10, $H422 = Lists_and_controls!$AO$12, $H422 = Lists_and_controls!$AO$13, $H422 = Lists_and_controls!$AO$15, $H422 = Lists_and_controls!$AO$17), MAX(Day_31),
IF($H422 = Lists_and_controls!$AO$7, IF(INDEX(Leap_Year_YN, MATCH($G422, Year_2, 0)) = 1, MAX(Day_Feb_LY), MAX(Day_Feb) )))))</f>
        <v/>
      </c>
      <c r="EX422" s="377" t="str">
        <f t="shared" si="200"/>
        <v xml:space="preserve">  </v>
      </c>
      <c r="EY422" s="378"/>
    </row>
    <row r="423" spans="1:155" s="321" customFormat="1" ht="14" hidden="1" x14ac:dyDescent="0.3">
      <c r="A423" s="367">
        <v>418</v>
      </c>
      <c r="B423" s="368"/>
      <c r="C423" s="368"/>
      <c r="D423" s="368"/>
      <c r="E423" s="368"/>
      <c r="F423" s="368"/>
      <c r="G423" s="368"/>
      <c r="H423" s="368"/>
      <c r="I423" s="368"/>
      <c r="J423" s="369" t="str">
        <f t="shared" si="177"/>
        <v/>
      </c>
      <c r="K423" s="370" t="str">
        <f t="shared" si="178"/>
        <v/>
      </c>
      <c r="L423" s="368"/>
      <c r="M423" s="368"/>
      <c r="N423" s="368"/>
      <c r="O423" s="368"/>
      <c r="P423" s="368"/>
      <c r="Q423" s="368"/>
      <c r="R423" s="368"/>
      <c r="S423" s="371" t="str">
        <f t="shared" si="190"/>
        <v/>
      </c>
      <c r="T423" s="368"/>
      <c r="U423" s="368"/>
      <c r="V423" s="372"/>
      <c r="W423" s="372"/>
      <c r="X423" s="368"/>
      <c r="Y423" s="372"/>
      <c r="Z423" s="368"/>
      <c r="AA423" s="368"/>
      <c r="AB423" s="368"/>
      <c r="AC423" s="368"/>
      <c r="AD423" s="368"/>
      <c r="AE423" s="368"/>
      <c r="AF423" s="368"/>
      <c r="AG423" s="368"/>
      <c r="AH423" s="368"/>
      <c r="AI423" s="368"/>
      <c r="AJ423" s="368"/>
      <c r="AK423" s="373"/>
      <c r="AL423" s="368"/>
      <c r="AM423" s="373"/>
      <c r="AN423" s="373"/>
      <c r="AO423" s="373"/>
      <c r="AP423" s="373"/>
      <c r="AQ423" s="373"/>
      <c r="AR423" s="373"/>
      <c r="AS423" s="373"/>
      <c r="AT423" s="373"/>
      <c r="AU423" s="373"/>
      <c r="AV423" s="373"/>
      <c r="AW423" s="373"/>
      <c r="AX423" s="373"/>
      <c r="AY423" s="373"/>
      <c r="AZ423" s="373"/>
      <c r="BA423" s="373"/>
      <c r="BB423" s="373"/>
      <c r="BC423" s="374">
        <f t="shared" si="191"/>
        <v>0</v>
      </c>
      <c r="BD423" s="373"/>
      <c r="BE423" s="373"/>
      <c r="BF423" s="373"/>
      <c r="BG423" s="373"/>
      <c r="BH423" s="373"/>
      <c r="BI423" s="373"/>
      <c r="BJ423" s="373"/>
      <c r="BK423" s="373"/>
      <c r="BL423" s="373"/>
      <c r="BM423" s="373"/>
      <c r="BN423" s="373"/>
      <c r="BO423" s="373"/>
      <c r="BP423" s="373"/>
      <c r="BQ423" s="373"/>
      <c r="BR423" s="373"/>
      <c r="BS423" s="374">
        <f t="shared" si="179"/>
        <v>0</v>
      </c>
      <c r="BT423" s="374">
        <f t="shared" si="203"/>
        <v>0</v>
      </c>
      <c r="BU423" s="374">
        <f t="shared" si="203"/>
        <v>0</v>
      </c>
      <c r="BV423" s="374">
        <f t="shared" si="203"/>
        <v>0</v>
      </c>
      <c r="BW423" s="374">
        <f t="shared" si="202"/>
        <v>0</v>
      </c>
      <c r="BX423" s="374">
        <f t="shared" si="202"/>
        <v>0</v>
      </c>
      <c r="BY423" s="374">
        <f t="shared" si="202"/>
        <v>0</v>
      </c>
      <c r="BZ423" s="374">
        <f t="shared" si="202"/>
        <v>0</v>
      </c>
      <c r="CA423" s="374">
        <f t="shared" si="202"/>
        <v>0</v>
      </c>
      <c r="CB423" s="374">
        <f t="shared" si="202"/>
        <v>0</v>
      </c>
      <c r="CC423" s="374">
        <f t="shared" si="204"/>
        <v>0</v>
      </c>
      <c r="CD423" s="374">
        <f t="shared" si="204"/>
        <v>0</v>
      </c>
      <c r="CE423" s="374">
        <f t="shared" si="204"/>
        <v>0</v>
      </c>
      <c r="CF423" s="374">
        <f t="shared" si="204"/>
        <v>0</v>
      </c>
      <c r="CG423" s="374">
        <f t="shared" si="176"/>
        <v>0</v>
      </c>
      <c r="CH423" s="374">
        <f t="shared" si="176"/>
        <v>0</v>
      </c>
      <c r="CI423" s="374">
        <f t="shared" si="176"/>
        <v>0</v>
      </c>
      <c r="CJ423" s="368"/>
      <c r="CK423" s="368"/>
      <c r="CL423" s="373"/>
      <c r="CM423" s="375"/>
      <c r="CN423" s="371" t="s">
        <v>176</v>
      </c>
      <c r="CO423" s="373"/>
      <c r="CP423" s="373"/>
      <c r="CQ423" s="374">
        <f t="shared" si="180"/>
        <v>0</v>
      </c>
      <c r="CR423" s="373"/>
      <c r="CS423" s="373"/>
      <c r="CT423" s="374">
        <f t="shared" si="181"/>
        <v>0</v>
      </c>
      <c r="CU423" s="375"/>
      <c r="CV423" s="368"/>
      <c r="CW423" s="368"/>
      <c r="CX423" s="368"/>
      <c r="CY423" s="368"/>
      <c r="CZ423" s="368"/>
      <c r="DA423" s="368"/>
      <c r="DB423" s="368"/>
      <c r="DC423" s="368"/>
      <c r="DD423" s="368"/>
      <c r="DE423" s="368"/>
      <c r="DF423" s="368"/>
      <c r="DG423" s="375"/>
      <c r="DH423" s="371" t="s">
        <v>176</v>
      </c>
      <c r="DI423" s="373"/>
      <c r="DJ423" s="373"/>
      <c r="DK423" s="374">
        <f t="shared" si="201"/>
        <v>0</v>
      </c>
      <c r="DL423" s="373"/>
      <c r="DM423" s="373"/>
      <c r="DN423" s="374">
        <f t="shared" si="182"/>
        <v>0</v>
      </c>
      <c r="DO423" s="368"/>
      <c r="DP423" s="371" t="str">
        <f t="shared" si="192"/>
        <v/>
      </c>
      <c r="DQ423" s="374">
        <f t="shared" si="193"/>
        <v>0</v>
      </c>
      <c r="DR423" s="374">
        <f t="shared" si="183"/>
        <v>0</v>
      </c>
      <c r="DS423" s="374">
        <f t="shared" si="184"/>
        <v>0</v>
      </c>
      <c r="DT423" s="374">
        <f t="shared" si="194"/>
        <v>0</v>
      </c>
      <c r="DU423" s="374">
        <f t="shared" si="195"/>
        <v>0</v>
      </c>
      <c r="DV423" s="374">
        <f>Deduct_dependent * COUNTIFS(Part_8!$A:$A, $EV423)</f>
        <v>0</v>
      </c>
      <c r="DW423" s="374">
        <f t="shared" si="185"/>
        <v>0</v>
      </c>
      <c r="DX423" s="374">
        <f t="shared" si="186"/>
        <v>0</v>
      </c>
      <c r="DY423" s="374">
        <f t="shared" si="187"/>
        <v>0</v>
      </c>
      <c r="DZ423" s="374">
        <f t="shared" si="188"/>
        <v>0</v>
      </c>
      <c r="EA423" s="373"/>
      <c r="EB423" s="373"/>
      <c r="EC423" s="373"/>
      <c r="ED423" s="374" t="str">
        <f t="shared" si="196"/>
        <v/>
      </c>
      <c r="EE423" s="374"/>
      <c r="EF423" s="374" t="str">
        <f>IF(AND($AN423 = "", $AO423 = "", $AP423 = "", $AQ423 = "", $AR423 = "", $AS423 = "", $AT423 = "", $AU423 = "", $AV423 = "", $AW423 = "", $AX423 = "", $AY423 = "", $AZ423 = "", $BA423 = "", $BB423 = "",
$BD423= "", $BE423 = "", $BF423 = "", $BG423 = "", $BH423 = "", $BI423 = "", $BJ423 = "", $BK423 = "", $BL423 = "", $BM423 = "", $BN423 = "", $BO423 = "", $BP423 = "", $BQ423 = "", $BR423 = ""), "",
IF($DZ423 &lt;= Claim_for_Reimbursement_CAT!$F$24, Claim_for_Reimbursement_CAT!$H$24,
IF(AND($DZ423 &gt;= Claim_for_Reimbursement_CAT!$D$25, $DZ423 &lt;= Claim_for_Reimbursement_CAT!$F$25), Claim_for_Reimbursement_CAT!$H$25,
IF(AND($DZ423 &gt;= Claim_for_Reimbursement_CAT!$D$26, $DZ423 &lt;= Claim_for_Reimbursement_CAT!$F$26), Claim_for_Reimbursement_CAT!$H$26,
IF(AND($DZ423 &gt;= Claim_for_Reimbursement_CAT!$D$27, $DZ423 &lt;= Claim_for_Reimbursement_CAT!$F$27), Claim_for_Reimbursement_CAT!$H$27,
IF(AND($DZ423 &gt;= Claim_for_Reimbursement_CAT!$D$28, $DZ423 &lt;= Claim_for_Reimbursement_CAT!$F$28), Claim_for_Reimbursement_CAT!$H$28,
IF(AND($DZ423 &gt;= Claim_for_Reimbursement_CAT!$D$29, $DZ423 &lt;= Claim_for_Reimbursement_CAT!$F$29), Claim_for_Reimbursement_CAT!$H$29,
IF(AND($DZ423 &gt;= Claim_for_Reimbursement_CAT!$D$30, $DZ423 &lt;= Claim_for_Reimbursement_CAT!$F$30), Claim_for_Reimbursement_CAT!$H$30,
IF(AND($DZ423 &gt;= Claim_for_Reimbursement_CAT!$D$31, $DZ423 &lt;= Claim_for_Reimbursement_CAT!$F$31), Claim_for_Reimbursement_CAT!$H$31,
IF(AND($DZ423 &gt;= Claim_for_Reimbursement_CAT!$D$32, $DZ423 &lt;= Claim_for_Reimbursement_CAT!$F$32), Claim_for_Reimbursement_CAT!$H$32,
IF(AND($DZ423 &gt;= Claim_for_Reimbursement_CAT!$D$33, $DZ423 &lt;= Claim_for_Reimbursement_CAT!$F$33), Claim_for_Reimbursement_CAT!$H$33,
IF(AND($DZ423 &gt;= Claim_for_Reimbursement_CAT!$D$34, $DZ423 &lt;= Claim_for_Reimbursement_CAT!$F$34), Claim_for_Reimbursement_CAT!$H$34, Claim_for_Reimbursement_CAT!$H$35))))))))))))</f>
        <v/>
      </c>
      <c r="EG423" s="373"/>
      <c r="EH423" s="373"/>
      <c r="EI423" s="373"/>
      <c r="EJ423" s="373"/>
      <c r="EK423" s="373"/>
      <c r="EL423" s="368"/>
      <c r="EM423" s="373"/>
      <c r="EN423" s="373"/>
      <c r="ES423" s="376" t="str">
        <f t="shared" si="189"/>
        <v/>
      </c>
      <c r="ET423" s="377" t="str">
        <f t="shared" si="197"/>
        <v xml:space="preserve">    </v>
      </c>
      <c r="EU423" s="377" t="str">
        <f t="shared" si="198"/>
        <v/>
      </c>
      <c r="EV423" s="377" t="str">
        <f t="shared" si="199"/>
        <v xml:space="preserve">418   </v>
      </c>
      <c r="EW423" s="378" t="str">
        <f>IF($H423 = "", "",
IF(OR($H423 = Lists_and_controls!$AO$9, $H423 = Lists_and_controls!$AO$11, $H423 = Lists_and_controls!$AO$14, $H423 = Lists_and_controls!$AO$16), MAX(Day_30),
IF(OR($H423 = Lists_and_controls!$AO$6, $H423 = Lists_and_controls!$AO$8, $H423 = Lists_and_controls!$AO$10, $H423 = Lists_and_controls!$AO$12, $H423 = Lists_and_controls!$AO$13, $H423 = Lists_and_controls!$AO$15, $H423 = Lists_and_controls!$AO$17), MAX(Day_31),
IF($H423 = Lists_and_controls!$AO$7, IF(INDEX(Leap_Year_YN, MATCH($G423, Year_2, 0)) = 1, MAX(Day_Feb_LY), MAX(Day_Feb) )))))</f>
        <v/>
      </c>
      <c r="EX423" s="377" t="str">
        <f t="shared" si="200"/>
        <v xml:space="preserve">  </v>
      </c>
      <c r="EY423" s="378"/>
    </row>
    <row r="424" spans="1:155" s="321" customFormat="1" ht="14" hidden="1" x14ac:dyDescent="0.3">
      <c r="A424" s="367">
        <v>419</v>
      </c>
      <c r="B424" s="368"/>
      <c r="C424" s="368"/>
      <c r="D424" s="368"/>
      <c r="E424" s="368"/>
      <c r="F424" s="368"/>
      <c r="G424" s="368"/>
      <c r="H424" s="368"/>
      <c r="I424" s="368"/>
      <c r="J424" s="369" t="str">
        <f t="shared" si="177"/>
        <v/>
      </c>
      <c r="K424" s="370" t="str">
        <f t="shared" si="178"/>
        <v/>
      </c>
      <c r="L424" s="368"/>
      <c r="M424" s="368"/>
      <c r="N424" s="368"/>
      <c r="O424" s="368"/>
      <c r="P424" s="368"/>
      <c r="Q424" s="368"/>
      <c r="R424" s="368"/>
      <c r="S424" s="371" t="str">
        <f t="shared" si="190"/>
        <v/>
      </c>
      <c r="T424" s="368"/>
      <c r="U424" s="368"/>
      <c r="V424" s="372"/>
      <c r="W424" s="372"/>
      <c r="X424" s="368"/>
      <c r="Y424" s="372"/>
      <c r="Z424" s="368"/>
      <c r="AA424" s="368"/>
      <c r="AB424" s="368"/>
      <c r="AC424" s="368"/>
      <c r="AD424" s="368"/>
      <c r="AE424" s="368"/>
      <c r="AF424" s="368"/>
      <c r="AG424" s="368"/>
      <c r="AH424" s="368"/>
      <c r="AI424" s="368"/>
      <c r="AJ424" s="368"/>
      <c r="AK424" s="373"/>
      <c r="AL424" s="368"/>
      <c r="AM424" s="373"/>
      <c r="AN424" s="373"/>
      <c r="AO424" s="373"/>
      <c r="AP424" s="373"/>
      <c r="AQ424" s="373"/>
      <c r="AR424" s="373"/>
      <c r="AS424" s="373"/>
      <c r="AT424" s="373"/>
      <c r="AU424" s="373"/>
      <c r="AV424" s="373"/>
      <c r="AW424" s="373"/>
      <c r="AX424" s="373"/>
      <c r="AY424" s="373"/>
      <c r="AZ424" s="373"/>
      <c r="BA424" s="373"/>
      <c r="BB424" s="373"/>
      <c r="BC424" s="374">
        <f t="shared" si="191"/>
        <v>0</v>
      </c>
      <c r="BD424" s="373"/>
      <c r="BE424" s="373"/>
      <c r="BF424" s="373"/>
      <c r="BG424" s="373"/>
      <c r="BH424" s="373"/>
      <c r="BI424" s="373"/>
      <c r="BJ424" s="373"/>
      <c r="BK424" s="373"/>
      <c r="BL424" s="373"/>
      <c r="BM424" s="373"/>
      <c r="BN424" s="373"/>
      <c r="BO424" s="373"/>
      <c r="BP424" s="373"/>
      <c r="BQ424" s="373"/>
      <c r="BR424" s="373"/>
      <c r="BS424" s="374">
        <f t="shared" si="179"/>
        <v>0</v>
      </c>
      <c r="BT424" s="374">
        <f t="shared" si="203"/>
        <v>0</v>
      </c>
      <c r="BU424" s="374">
        <f t="shared" si="203"/>
        <v>0</v>
      </c>
      <c r="BV424" s="374">
        <f t="shared" si="203"/>
        <v>0</v>
      </c>
      <c r="BW424" s="374">
        <f t="shared" si="202"/>
        <v>0</v>
      </c>
      <c r="BX424" s="374">
        <f t="shared" si="202"/>
        <v>0</v>
      </c>
      <c r="BY424" s="374">
        <f t="shared" si="202"/>
        <v>0</v>
      </c>
      <c r="BZ424" s="374">
        <f t="shared" si="202"/>
        <v>0</v>
      </c>
      <c r="CA424" s="374">
        <f t="shared" si="202"/>
        <v>0</v>
      </c>
      <c r="CB424" s="374">
        <f t="shared" si="202"/>
        <v>0</v>
      </c>
      <c r="CC424" s="374">
        <f t="shared" si="204"/>
        <v>0</v>
      </c>
      <c r="CD424" s="374">
        <f t="shared" si="204"/>
        <v>0</v>
      </c>
      <c r="CE424" s="374">
        <f t="shared" si="204"/>
        <v>0</v>
      </c>
      <c r="CF424" s="374">
        <f t="shared" si="204"/>
        <v>0</v>
      </c>
      <c r="CG424" s="374">
        <f t="shared" si="176"/>
        <v>0</v>
      </c>
      <c r="CH424" s="374">
        <f t="shared" si="176"/>
        <v>0</v>
      </c>
      <c r="CI424" s="374">
        <f t="shared" si="176"/>
        <v>0</v>
      </c>
      <c r="CJ424" s="368"/>
      <c r="CK424" s="368"/>
      <c r="CL424" s="373"/>
      <c r="CM424" s="375"/>
      <c r="CN424" s="371" t="s">
        <v>176</v>
      </c>
      <c r="CO424" s="373"/>
      <c r="CP424" s="373"/>
      <c r="CQ424" s="374">
        <f t="shared" si="180"/>
        <v>0</v>
      </c>
      <c r="CR424" s="373"/>
      <c r="CS424" s="373"/>
      <c r="CT424" s="374">
        <f t="shared" si="181"/>
        <v>0</v>
      </c>
      <c r="CU424" s="375"/>
      <c r="CV424" s="368"/>
      <c r="CW424" s="368"/>
      <c r="CX424" s="368"/>
      <c r="CY424" s="368"/>
      <c r="CZ424" s="368"/>
      <c r="DA424" s="368"/>
      <c r="DB424" s="368"/>
      <c r="DC424" s="368"/>
      <c r="DD424" s="368"/>
      <c r="DE424" s="368"/>
      <c r="DF424" s="368"/>
      <c r="DG424" s="375"/>
      <c r="DH424" s="371" t="s">
        <v>176</v>
      </c>
      <c r="DI424" s="373"/>
      <c r="DJ424" s="373"/>
      <c r="DK424" s="374">
        <f t="shared" si="201"/>
        <v>0</v>
      </c>
      <c r="DL424" s="373"/>
      <c r="DM424" s="373"/>
      <c r="DN424" s="374">
        <f t="shared" si="182"/>
        <v>0</v>
      </c>
      <c r="DO424" s="368"/>
      <c r="DP424" s="371" t="str">
        <f t="shared" si="192"/>
        <v/>
      </c>
      <c r="DQ424" s="374">
        <f t="shared" si="193"/>
        <v>0</v>
      </c>
      <c r="DR424" s="374">
        <f t="shared" si="183"/>
        <v>0</v>
      </c>
      <c r="DS424" s="374">
        <f t="shared" si="184"/>
        <v>0</v>
      </c>
      <c r="DT424" s="374">
        <f t="shared" si="194"/>
        <v>0</v>
      </c>
      <c r="DU424" s="374">
        <f t="shared" si="195"/>
        <v>0</v>
      </c>
      <c r="DV424" s="374">
        <f>Deduct_dependent * COUNTIFS(Part_8!$A:$A, $EV424)</f>
        <v>0</v>
      </c>
      <c r="DW424" s="374">
        <f t="shared" si="185"/>
        <v>0</v>
      </c>
      <c r="DX424" s="374">
        <f t="shared" si="186"/>
        <v>0</v>
      </c>
      <c r="DY424" s="374">
        <f t="shared" si="187"/>
        <v>0</v>
      </c>
      <c r="DZ424" s="374">
        <f t="shared" si="188"/>
        <v>0</v>
      </c>
      <c r="EA424" s="373"/>
      <c r="EB424" s="373"/>
      <c r="EC424" s="373"/>
      <c r="ED424" s="374" t="str">
        <f t="shared" si="196"/>
        <v/>
      </c>
      <c r="EE424" s="374"/>
      <c r="EF424" s="374" t="str">
        <f>IF(AND($AN424 = "", $AO424 = "", $AP424 = "", $AQ424 = "", $AR424 = "", $AS424 = "", $AT424 = "", $AU424 = "", $AV424 = "", $AW424 = "", $AX424 = "", $AY424 = "", $AZ424 = "", $BA424 = "", $BB424 = "",
$BD424= "", $BE424 = "", $BF424 = "", $BG424 = "", $BH424 = "", $BI424 = "", $BJ424 = "", $BK424 = "", $BL424 = "", $BM424 = "", $BN424 = "", $BO424 = "", $BP424 = "", $BQ424 = "", $BR424 = ""), "",
IF($DZ424 &lt;= Claim_for_Reimbursement_CAT!$F$24, Claim_for_Reimbursement_CAT!$H$24,
IF(AND($DZ424 &gt;= Claim_for_Reimbursement_CAT!$D$25, $DZ424 &lt;= Claim_for_Reimbursement_CAT!$F$25), Claim_for_Reimbursement_CAT!$H$25,
IF(AND($DZ424 &gt;= Claim_for_Reimbursement_CAT!$D$26, $DZ424 &lt;= Claim_for_Reimbursement_CAT!$F$26), Claim_for_Reimbursement_CAT!$H$26,
IF(AND($DZ424 &gt;= Claim_for_Reimbursement_CAT!$D$27, $DZ424 &lt;= Claim_for_Reimbursement_CAT!$F$27), Claim_for_Reimbursement_CAT!$H$27,
IF(AND($DZ424 &gt;= Claim_for_Reimbursement_CAT!$D$28, $DZ424 &lt;= Claim_for_Reimbursement_CAT!$F$28), Claim_for_Reimbursement_CAT!$H$28,
IF(AND($DZ424 &gt;= Claim_for_Reimbursement_CAT!$D$29, $DZ424 &lt;= Claim_for_Reimbursement_CAT!$F$29), Claim_for_Reimbursement_CAT!$H$29,
IF(AND($DZ424 &gt;= Claim_for_Reimbursement_CAT!$D$30, $DZ424 &lt;= Claim_for_Reimbursement_CAT!$F$30), Claim_for_Reimbursement_CAT!$H$30,
IF(AND($DZ424 &gt;= Claim_for_Reimbursement_CAT!$D$31, $DZ424 &lt;= Claim_for_Reimbursement_CAT!$F$31), Claim_for_Reimbursement_CAT!$H$31,
IF(AND($DZ424 &gt;= Claim_for_Reimbursement_CAT!$D$32, $DZ424 &lt;= Claim_for_Reimbursement_CAT!$F$32), Claim_for_Reimbursement_CAT!$H$32,
IF(AND($DZ424 &gt;= Claim_for_Reimbursement_CAT!$D$33, $DZ424 &lt;= Claim_for_Reimbursement_CAT!$F$33), Claim_for_Reimbursement_CAT!$H$33,
IF(AND($DZ424 &gt;= Claim_for_Reimbursement_CAT!$D$34, $DZ424 &lt;= Claim_for_Reimbursement_CAT!$F$34), Claim_for_Reimbursement_CAT!$H$34, Claim_for_Reimbursement_CAT!$H$35))))))))))))</f>
        <v/>
      </c>
      <c r="EG424" s="373"/>
      <c r="EH424" s="373"/>
      <c r="EI424" s="373"/>
      <c r="EJ424" s="373"/>
      <c r="EK424" s="373"/>
      <c r="EL424" s="368"/>
      <c r="EM424" s="373"/>
      <c r="EN424" s="373"/>
      <c r="ES424" s="376" t="str">
        <f t="shared" si="189"/>
        <v/>
      </c>
      <c r="ET424" s="377" t="str">
        <f t="shared" si="197"/>
        <v xml:space="preserve">    </v>
      </c>
      <c r="EU424" s="377" t="str">
        <f t="shared" si="198"/>
        <v/>
      </c>
      <c r="EV424" s="377" t="str">
        <f t="shared" si="199"/>
        <v xml:space="preserve">419   </v>
      </c>
      <c r="EW424" s="378" t="str">
        <f>IF($H424 = "", "",
IF(OR($H424 = Lists_and_controls!$AO$9, $H424 = Lists_and_controls!$AO$11, $H424 = Lists_and_controls!$AO$14, $H424 = Lists_and_controls!$AO$16), MAX(Day_30),
IF(OR($H424 = Lists_and_controls!$AO$6, $H424 = Lists_and_controls!$AO$8, $H424 = Lists_and_controls!$AO$10, $H424 = Lists_and_controls!$AO$12, $H424 = Lists_and_controls!$AO$13, $H424 = Lists_and_controls!$AO$15, $H424 = Lists_and_controls!$AO$17), MAX(Day_31),
IF($H424 = Lists_and_controls!$AO$7, IF(INDEX(Leap_Year_YN, MATCH($G424, Year_2, 0)) = 1, MAX(Day_Feb_LY), MAX(Day_Feb) )))))</f>
        <v/>
      </c>
      <c r="EX424" s="377" t="str">
        <f t="shared" si="200"/>
        <v xml:space="preserve">  </v>
      </c>
      <c r="EY424" s="378"/>
    </row>
    <row r="425" spans="1:155" s="321" customFormat="1" ht="14" hidden="1" x14ac:dyDescent="0.3">
      <c r="A425" s="367">
        <v>420</v>
      </c>
      <c r="B425" s="368"/>
      <c r="C425" s="368"/>
      <c r="D425" s="368"/>
      <c r="E425" s="368"/>
      <c r="F425" s="368"/>
      <c r="G425" s="368"/>
      <c r="H425" s="368"/>
      <c r="I425" s="368"/>
      <c r="J425" s="369" t="str">
        <f t="shared" si="177"/>
        <v/>
      </c>
      <c r="K425" s="370" t="str">
        <f t="shared" si="178"/>
        <v/>
      </c>
      <c r="L425" s="368"/>
      <c r="M425" s="368"/>
      <c r="N425" s="368"/>
      <c r="O425" s="368"/>
      <c r="P425" s="368"/>
      <c r="Q425" s="368"/>
      <c r="R425" s="368"/>
      <c r="S425" s="371" t="str">
        <f t="shared" si="190"/>
        <v/>
      </c>
      <c r="T425" s="368"/>
      <c r="U425" s="368"/>
      <c r="V425" s="372"/>
      <c r="W425" s="372"/>
      <c r="X425" s="368"/>
      <c r="Y425" s="372"/>
      <c r="Z425" s="368"/>
      <c r="AA425" s="368"/>
      <c r="AB425" s="368"/>
      <c r="AC425" s="368"/>
      <c r="AD425" s="368"/>
      <c r="AE425" s="368"/>
      <c r="AF425" s="368"/>
      <c r="AG425" s="368"/>
      <c r="AH425" s="368"/>
      <c r="AI425" s="368"/>
      <c r="AJ425" s="368"/>
      <c r="AK425" s="373"/>
      <c r="AL425" s="368"/>
      <c r="AM425" s="373"/>
      <c r="AN425" s="373"/>
      <c r="AO425" s="373"/>
      <c r="AP425" s="373"/>
      <c r="AQ425" s="373"/>
      <c r="AR425" s="373"/>
      <c r="AS425" s="373"/>
      <c r="AT425" s="373"/>
      <c r="AU425" s="373"/>
      <c r="AV425" s="373"/>
      <c r="AW425" s="373"/>
      <c r="AX425" s="373"/>
      <c r="AY425" s="373"/>
      <c r="AZ425" s="373"/>
      <c r="BA425" s="373"/>
      <c r="BB425" s="373"/>
      <c r="BC425" s="374">
        <f t="shared" si="191"/>
        <v>0</v>
      </c>
      <c r="BD425" s="373"/>
      <c r="BE425" s="373"/>
      <c r="BF425" s="373"/>
      <c r="BG425" s="373"/>
      <c r="BH425" s="373"/>
      <c r="BI425" s="373"/>
      <c r="BJ425" s="373"/>
      <c r="BK425" s="373"/>
      <c r="BL425" s="373"/>
      <c r="BM425" s="373"/>
      <c r="BN425" s="373"/>
      <c r="BO425" s="373"/>
      <c r="BP425" s="373"/>
      <c r="BQ425" s="373"/>
      <c r="BR425" s="373"/>
      <c r="BS425" s="374">
        <f t="shared" si="179"/>
        <v>0</v>
      </c>
      <c r="BT425" s="374">
        <f t="shared" si="203"/>
        <v>0</v>
      </c>
      <c r="BU425" s="374">
        <f t="shared" si="203"/>
        <v>0</v>
      </c>
      <c r="BV425" s="374">
        <f t="shared" si="203"/>
        <v>0</v>
      </c>
      <c r="BW425" s="374">
        <f t="shared" si="202"/>
        <v>0</v>
      </c>
      <c r="BX425" s="374">
        <f t="shared" si="202"/>
        <v>0</v>
      </c>
      <c r="BY425" s="374">
        <f t="shared" si="202"/>
        <v>0</v>
      </c>
      <c r="BZ425" s="374">
        <f t="shared" si="202"/>
        <v>0</v>
      </c>
      <c r="CA425" s="374">
        <f t="shared" si="202"/>
        <v>0</v>
      </c>
      <c r="CB425" s="374">
        <f t="shared" si="202"/>
        <v>0</v>
      </c>
      <c r="CC425" s="374">
        <f t="shared" si="204"/>
        <v>0</v>
      </c>
      <c r="CD425" s="374">
        <f t="shared" si="204"/>
        <v>0</v>
      </c>
      <c r="CE425" s="374">
        <f t="shared" si="204"/>
        <v>0</v>
      </c>
      <c r="CF425" s="374">
        <f t="shared" si="204"/>
        <v>0</v>
      </c>
      <c r="CG425" s="374">
        <f t="shared" si="176"/>
        <v>0</v>
      </c>
      <c r="CH425" s="374">
        <f t="shared" si="176"/>
        <v>0</v>
      </c>
      <c r="CI425" s="374">
        <f t="shared" si="176"/>
        <v>0</v>
      </c>
      <c r="CJ425" s="368"/>
      <c r="CK425" s="368"/>
      <c r="CL425" s="373"/>
      <c r="CM425" s="375"/>
      <c r="CN425" s="371" t="s">
        <v>176</v>
      </c>
      <c r="CO425" s="373"/>
      <c r="CP425" s="373"/>
      <c r="CQ425" s="374">
        <f t="shared" si="180"/>
        <v>0</v>
      </c>
      <c r="CR425" s="373"/>
      <c r="CS425" s="373"/>
      <c r="CT425" s="374">
        <f t="shared" si="181"/>
        <v>0</v>
      </c>
      <c r="CU425" s="375"/>
      <c r="CV425" s="368"/>
      <c r="CW425" s="368"/>
      <c r="CX425" s="368"/>
      <c r="CY425" s="368"/>
      <c r="CZ425" s="368"/>
      <c r="DA425" s="368"/>
      <c r="DB425" s="368"/>
      <c r="DC425" s="368"/>
      <c r="DD425" s="368"/>
      <c r="DE425" s="368"/>
      <c r="DF425" s="368"/>
      <c r="DG425" s="375"/>
      <c r="DH425" s="371" t="s">
        <v>176</v>
      </c>
      <c r="DI425" s="373"/>
      <c r="DJ425" s="373"/>
      <c r="DK425" s="374">
        <f t="shared" si="201"/>
        <v>0</v>
      </c>
      <c r="DL425" s="373"/>
      <c r="DM425" s="373"/>
      <c r="DN425" s="374">
        <f t="shared" si="182"/>
        <v>0</v>
      </c>
      <c r="DO425" s="368"/>
      <c r="DP425" s="371" t="str">
        <f t="shared" si="192"/>
        <v/>
      </c>
      <c r="DQ425" s="374">
        <f t="shared" si="193"/>
        <v>0</v>
      </c>
      <c r="DR425" s="374">
        <f t="shared" si="183"/>
        <v>0</v>
      </c>
      <c r="DS425" s="374">
        <f t="shared" si="184"/>
        <v>0</v>
      </c>
      <c r="DT425" s="374">
        <f t="shared" si="194"/>
        <v>0</v>
      </c>
      <c r="DU425" s="374">
        <f t="shared" si="195"/>
        <v>0</v>
      </c>
      <c r="DV425" s="374">
        <f>Deduct_dependent * COUNTIFS(Part_8!$A:$A, $EV425)</f>
        <v>0</v>
      </c>
      <c r="DW425" s="374">
        <f t="shared" si="185"/>
        <v>0</v>
      </c>
      <c r="DX425" s="374">
        <f t="shared" si="186"/>
        <v>0</v>
      </c>
      <c r="DY425" s="374">
        <f t="shared" si="187"/>
        <v>0</v>
      </c>
      <c r="DZ425" s="374">
        <f t="shared" si="188"/>
        <v>0</v>
      </c>
      <c r="EA425" s="373"/>
      <c r="EB425" s="373"/>
      <c r="EC425" s="373"/>
      <c r="ED425" s="374" t="str">
        <f t="shared" si="196"/>
        <v/>
      </c>
      <c r="EE425" s="374"/>
      <c r="EF425" s="374" t="str">
        <f>IF(AND($AN425 = "", $AO425 = "", $AP425 = "", $AQ425 = "", $AR425 = "", $AS425 = "", $AT425 = "", $AU425 = "", $AV425 = "", $AW425 = "", $AX425 = "", $AY425 = "", $AZ425 = "", $BA425 = "", $BB425 = "",
$BD425= "", $BE425 = "", $BF425 = "", $BG425 = "", $BH425 = "", $BI425 = "", $BJ425 = "", $BK425 = "", $BL425 = "", $BM425 = "", $BN425 = "", $BO425 = "", $BP425 = "", $BQ425 = "", $BR425 = ""), "",
IF($DZ425 &lt;= Claim_for_Reimbursement_CAT!$F$24, Claim_for_Reimbursement_CAT!$H$24,
IF(AND($DZ425 &gt;= Claim_for_Reimbursement_CAT!$D$25, $DZ425 &lt;= Claim_for_Reimbursement_CAT!$F$25), Claim_for_Reimbursement_CAT!$H$25,
IF(AND($DZ425 &gt;= Claim_for_Reimbursement_CAT!$D$26, $DZ425 &lt;= Claim_for_Reimbursement_CAT!$F$26), Claim_for_Reimbursement_CAT!$H$26,
IF(AND($DZ425 &gt;= Claim_for_Reimbursement_CAT!$D$27, $DZ425 &lt;= Claim_for_Reimbursement_CAT!$F$27), Claim_for_Reimbursement_CAT!$H$27,
IF(AND($DZ425 &gt;= Claim_for_Reimbursement_CAT!$D$28, $DZ425 &lt;= Claim_for_Reimbursement_CAT!$F$28), Claim_for_Reimbursement_CAT!$H$28,
IF(AND($DZ425 &gt;= Claim_for_Reimbursement_CAT!$D$29, $DZ425 &lt;= Claim_for_Reimbursement_CAT!$F$29), Claim_for_Reimbursement_CAT!$H$29,
IF(AND($DZ425 &gt;= Claim_for_Reimbursement_CAT!$D$30, $DZ425 &lt;= Claim_for_Reimbursement_CAT!$F$30), Claim_for_Reimbursement_CAT!$H$30,
IF(AND($DZ425 &gt;= Claim_for_Reimbursement_CAT!$D$31, $DZ425 &lt;= Claim_for_Reimbursement_CAT!$F$31), Claim_for_Reimbursement_CAT!$H$31,
IF(AND($DZ425 &gt;= Claim_for_Reimbursement_CAT!$D$32, $DZ425 &lt;= Claim_for_Reimbursement_CAT!$F$32), Claim_for_Reimbursement_CAT!$H$32,
IF(AND($DZ425 &gt;= Claim_for_Reimbursement_CAT!$D$33, $DZ425 &lt;= Claim_for_Reimbursement_CAT!$F$33), Claim_for_Reimbursement_CAT!$H$33,
IF(AND($DZ425 &gt;= Claim_for_Reimbursement_CAT!$D$34, $DZ425 &lt;= Claim_for_Reimbursement_CAT!$F$34), Claim_for_Reimbursement_CAT!$H$34, Claim_for_Reimbursement_CAT!$H$35))))))))))))</f>
        <v/>
      </c>
      <c r="EG425" s="373"/>
      <c r="EH425" s="373"/>
      <c r="EI425" s="373"/>
      <c r="EJ425" s="373"/>
      <c r="EK425" s="373"/>
      <c r="EL425" s="368"/>
      <c r="EM425" s="373"/>
      <c r="EN425" s="373"/>
      <c r="ES425" s="376" t="str">
        <f t="shared" si="189"/>
        <v/>
      </c>
      <c r="ET425" s="377" t="str">
        <f t="shared" si="197"/>
        <v xml:space="preserve">    </v>
      </c>
      <c r="EU425" s="377" t="str">
        <f t="shared" si="198"/>
        <v/>
      </c>
      <c r="EV425" s="377" t="str">
        <f t="shared" si="199"/>
        <v xml:space="preserve">420   </v>
      </c>
      <c r="EW425" s="378" t="str">
        <f>IF($H425 = "", "",
IF(OR($H425 = Lists_and_controls!$AO$9, $H425 = Lists_and_controls!$AO$11, $H425 = Lists_and_controls!$AO$14, $H425 = Lists_and_controls!$AO$16), MAX(Day_30),
IF(OR($H425 = Lists_and_controls!$AO$6, $H425 = Lists_and_controls!$AO$8, $H425 = Lists_and_controls!$AO$10, $H425 = Lists_and_controls!$AO$12, $H425 = Lists_and_controls!$AO$13, $H425 = Lists_and_controls!$AO$15, $H425 = Lists_and_controls!$AO$17), MAX(Day_31),
IF($H425 = Lists_and_controls!$AO$7, IF(INDEX(Leap_Year_YN, MATCH($G425, Year_2, 0)) = 1, MAX(Day_Feb_LY), MAX(Day_Feb) )))))</f>
        <v/>
      </c>
      <c r="EX425" s="377" t="str">
        <f t="shared" si="200"/>
        <v xml:space="preserve">  </v>
      </c>
      <c r="EY425" s="378"/>
    </row>
    <row r="426" spans="1:155" s="321" customFormat="1" ht="14" hidden="1" x14ac:dyDescent="0.3">
      <c r="A426" s="367">
        <v>421</v>
      </c>
      <c r="B426" s="368"/>
      <c r="C426" s="368"/>
      <c r="D426" s="368"/>
      <c r="E426" s="368"/>
      <c r="F426" s="368"/>
      <c r="G426" s="368"/>
      <c r="H426" s="368"/>
      <c r="I426" s="368"/>
      <c r="J426" s="369" t="str">
        <f t="shared" si="177"/>
        <v/>
      </c>
      <c r="K426" s="370" t="str">
        <f t="shared" si="178"/>
        <v/>
      </c>
      <c r="L426" s="368"/>
      <c r="M426" s="368"/>
      <c r="N426" s="368"/>
      <c r="O426" s="368"/>
      <c r="P426" s="368"/>
      <c r="Q426" s="368"/>
      <c r="R426" s="368"/>
      <c r="S426" s="371" t="str">
        <f t="shared" si="190"/>
        <v/>
      </c>
      <c r="T426" s="368"/>
      <c r="U426" s="368"/>
      <c r="V426" s="372"/>
      <c r="W426" s="372"/>
      <c r="X426" s="368"/>
      <c r="Y426" s="372"/>
      <c r="Z426" s="368"/>
      <c r="AA426" s="368"/>
      <c r="AB426" s="368"/>
      <c r="AC426" s="368"/>
      <c r="AD426" s="368"/>
      <c r="AE426" s="368"/>
      <c r="AF426" s="368"/>
      <c r="AG426" s="368"/>
      <c r="AH426" s="368"/>
      <c r="AI426" s="368"/>
      <c r="AJ426" s="368"/>
      <c r="AK426" s="373"/>
      <c r="AL426" s="368"/>
      <c r="AM426" s="373"/>
      <c r="AN426" s="373"/>
      <c r="AO426" s="373"/>
      <c r="AP426" s="373"/>
      <c r="AQ426" s="373"/>
      <c r="AR426" s="373"/>
      <c r="AS426" s="373"/>
      <c r="AT426" s="373"/>
      <c r="AU426" s="373"/>
      <c r="AV426" s="373"/>
      <c r="AW426" s="373"/>
      <c r="AX426" s="373"/>
      <c r="AY426" s="373"/>
      <c r="AZ426" s="373"/>
      <c r="BA426" s="373"/>
      <c r="BB426" s="373"/>
      <c r="BC426" s="374">
        <f t="shared" si="191"/>
        <v>0</v>
      </c>
      <c r="BD426" s="373"/>
      <c r="BE426" s="373"/>
      <c r="BF426" s="373"/>
      <c r="BG426" s="373"/>
      <c r="BH426" s="373"/>
      <c r="BI426" s="373"/>
      <c r="BJ426" s="373"/>
      <c r="BK426" s="373"/>
      <c r="BL426" s="373"/>
      <c r="BM426" s="373"/>
      <c r="BN426" s="373"/>
      <c r="BO426" s="373"/>
      <c r="BP426" s="373"/>
      <c r="BQ426" s="373"/>
      <c r="BR426" s="373"/>
      <c r="BS426" s="374">
        <f t="shared" si="179"/>
        <v>0</v>
      </c>
      <c r="BT426" s="374">
        <f t="shared" si="203"/>
        <v>0</v>
      </c>
      <c r="BU426" s="374">
        <f t="shared" si="203"/>
        <v>0</v>
      </c>
      <c r="BV426" s="374">
        <f t="shared" si="203"/>
        <v>0</v>
      </c>
      <c r="BW426" s="374">
        <f t="shared" si="202"/>
        <v>0</v>
      </c>
      <c r="BX426" s="374">
        <f t="shared" si="202"/>
        <v>0</v>
      </c>
      <c r="BY426" s="374">
        <f t="shared" si="202"/>
        <v>0</v>
      </c>
      <c r="BZ426" s="374">
        <f t="shared" si="202"/>
        <v>0</v>
      </c>
      <c r="CA426" s="374">
        <f t="shared" si="202"/>
        <v>0</v>
      </c>
      <c r="CB426" s="374">
        <f t="shared" si="202"/>
        <v>0</v>
      </c>
      <c r="CC426" s="374">
        <f t="shared" si="204"/>
        <v>0</v>
      </c>
      <c r="CD426" s="374">
        <f t="shared" si="204"/>
        <v>0</v>
      </c>
      <c r="CE426" s="374">
        <f t="shared" si="204"/>
        <v>0</v>
      </c>
      <c r="CF426" s="374">
        <f t="shared" si="204"/>
        <v>0</v>
      </c>
      <c r="CG426" s="374">
        <f t="shared" si="176"/>
        <v>0</v>
      </c>
      <c r="CH426" s="374">
        <f t="shared" si="176"/>
        <v>0</v>
      </c>
      <c r="CI426" s="374">
        <f t="shared" si="176"/>
        <v>0</v>
      </c>
      <c r="CJ426" s="368"/>
      <c r="CK426" s="368"/>
      <c r="CL426" s="373"/>
      <c r="CM426" s="375"/>
      <c r="CN426" s="371" t="s">
        <v>176</v>
      </c>
      <c r="CO426" s="373"/>
      <c r="CP426" s="373"/>
      <c r="CQ426" s="374">
        <f t="shared" si="180"/>
        <v>0</v>
      </c>
      <c r="CR426" s="373"/>
      <c r="CS426" s="373"/>
      <c r="CT426" s="374">
        <f t="shared" si="181"/>
        <v>0</v>
      </c>
      <c r="CU426" s="375"/>
      <c r="CV426" s="368"/>
      <c r="CW426" s="368"/>
      <c r="CX426" s="368"/>
      <c r="CY426" s="368"/>
      <c r="CZ426" s="368"/>
      <c r="DA426" s="368"/>
      <c r="DB426" s="368"/>
      <c r="DC426" s="368"/>
      <c r="DD426" s="368"/>
      <c r="DE426" s="368"/>
      <c r="DF426" s="368"/>
      <c r="DG426" s="375"/>
      <c r="DH426" s="371" t="s">
        <v>176</v>
      </c>
      <c r="DI426" s="373"/>
      <c r="DJ426" s="373"/>
      <c r="DK426" s="374">
        <f t="shared" si="201"/>
        <v>0</v>
      </c>
      <c r="DL426" s="373"/>
      <c r="DM426" s="373"/>
      <c r="DN426" s="374">
        <f t="shared" si="182"/>
        <v>0</v>
      </c>
      <c r="DO426" s="368"/>
      <c r="DP426" s="371" t="str">
        <f t="shared" si="192"/>
        <v/>
      </c>
      <c r="DQ426" s="374">
        <f t="shared" si="193"/>
        <v>0</v>
      </c>
      <c r="DR426" s="374">
        <f t="shared" si="183"/>
        <v>0</v>
      </c>
      <c r="DS426" s="374">
        <f t="shared" si="184"/>
        <v>0</v>
      </c>
      <c r="DT426" s="374">
        <f t="shared" si="194"/>
        <v>0</v>
      </c>
      <c r="DU426" s="374">
        <f t="shared" si="195"/>
        <v>0</v>
      </c>
      <c r="DV426" s="374">
        <f>Deduct_dependent * COUNTIFS(Part_8!$A:$A, $EV426)</f>
        <v>0</v>
      </c>
      <c r="DW426" s="374">
        <f t="shared" si="185"/>
        <v>0</v>
      </c>
      <c r="DX426" s="374">
        <f t="shared" si="186"/>
        <v>0</v>
      </c>
      <c r="DY426" s="374">
        <f t="shared" si="187"/>
        <v>0</v>
      </c>
      <c r="DZ426" s="374">
        <f t="shared" si="188"/>
        <v>0</v>
      </c>
      <c r="EA426" s="373"/>
      <c r="EB426" s="373"/>
      <c r="EC426" s="373"/>
      <c r="ED426" s="374" t="str">
        <f t="shared" si="196"/>
        <v/>
      </c>
      <c r="EE426" s="374"/>
      <c r="EF426" s="374" t="str">
        <f>IF(AND($AN426 = "", $AO426 = "", $AP426 = "", $AQ426 = "", $AR426 = "", $AS426 = "", $AT426 = "", $AU426 = "", $AV426 = "", $AW426 = "", $AX426 = "", $AY426 = "", $AZ426 = "", $BA426 = "", $BB426 = "",
$BD426= "", $BE426 = "", $BF426 = "", $BG426 = "", $BH426 = "", $BI426 = "", $BJ426 = "", $BK426 = "", $BL426 = "", $BM426 = "", $BN426 = "", $BO426 = "", $BP426 = "", $BQ426 = "", $BR426 = ""), "",
IF($DZ426 &lt;= Claim_for_Reimbursement_CAT!$F$24, Claim_for_Reimbursement_CAT!$H$24,
IF(AND($DZ426 &gt;= Claim_for_Reimbursement_CAT!$D$25, $DZ426 &lt;= Claim_for_Reimbursement_CAT!$F$25), Claim_for_Reimbursement_CAT!$H$25,
IF(AND($DZ426 &gt;= Claim_for_Reimbursement_CAT!$D$26, $DZ426 &lt;= Claim_for_Reimbursement_CAT!$F$26), Claim_for_Reimbursement_CAT!$H$26,
IF(AND($DZ426 &gt;= Claim_for_Reimbursement_CAT!$D$27, $DZ426 &lt;= Claim_for_Reimbursement_CAT!$F$27), Claim_for_Reimbursement_CAT!$H$27,
IF(AND($DZ426 &gt;= Claim_for_Reimbursement_CAT!$D$28, $DZ426 &lt;= Claim_for_Reimbursement_CAT!$F$28), Claim_for_Reimbursement_CAT!$H$28,
IF(AND($DZ426 &gt;= Claim_for_Reimbursement_CAT!$D$29, $DZ426 &lt;= Claim_for_Reimbursement_CAT!$F$29), Claim_for_Reimbursement_CAT!$H$29,
IF(AND($DZ426 &gt;= Claim_for_Reimbursement_CAT!$D$30, $DZ426 &lt;= Claim_for_Reimbursement_CAT!$F$30), Claim_for_Reimbursement_CAT!$H$30,
IF(AND($DZ426 &gt;= Claim_for_Reimbursement_CAT!$D$31, $DZ426 &lt;= Claim_for_Reimbursement_CAT!$F$31), Claim_for_Reimbursement_CAT!$H$31,
IF(AND($DZ426 &gt;= Claim_for_Reimbursement_CAT!$D$32, $DZ426 &lt;= Claim_for_Reimbursement_CAT!$F$32), Claim_for_Reimbursement_CAT!$H$32,
IF(AND($DZ426 &gt;= Claim_for_Reimbursement_CAT!$D$33, $DZ426 &lt;= Claim_for_Reimbursement_CAT!$F$33), Claim_for_Reimbursement_CAT!$H$33,
IF(AND($DZ426 &gt;= Claim_for_Reimbursement_CAT!$D$34, $DZ426 &lt;= Claim_for_Reimbursement_CAT!$F$34), Claim_for_Reimbursement_CAT!$H$34, Claim_for_Reimbursement_CAT!$H$35))))))))))))</f>
        <v/>
      </c>
      <c r="EG426" s="373"/>
      <c r="EH426" s="373"/>
      <c r="EI426" s="373"/>
      <c r="EJ426" s="373"/>
      <c r="EK426" s="373"/>
      <c r="EL426" s="368"/>
      <c r="EM426" s="373"/>
      <c r="EN426" s="373"/>
      <c r="ES426" s="376" t="str">
        <f t="shared" si="189"/>
        <v/>
      </c>
      <c r="ET426" s="377" t="str">
        <f t="shared" si="197"/>
        <v xml:space="preserve">    </v>
      </c>
      <c r="EU426" s="377" t="str">
        <f t="shared" si="198"/>
        <v/>
      </c>
      <c r="EV426" s="377" t="str">
        <f t="shared" si="199"/>
        <v xml:space="preserve">421   </v>
      </c>
      <c r="EW426" s="378" t="str">
        <f>IF($H426 = "", "",
IF(OR($H426 = Lists_and_controls!$AO$9, $H426 = Lists_and_controls!$AO$11, $H426 = Lists_and_controls!$AO$14, $H426 = Lists_and_controls!$AO$16), MAX(Day_30),
IF(OR($H426 = Lists_and_controls!$AO$6, $H426 = Lists_and_controls!$AO$8, $H426 = Lists_and_controls!$AO$10, $H426 = Lists_and_controls!$AO$12, $H426 = Lists_and_controls!$AO$13, $H426 = Lists_and_controls!$AO$15, $H426 = Lists_and_controls!$AO$17), MAX(Day_31),
IF($H426 = Lists_and_controls!$AO$7, IF(INDEX(Leap_Year_YN, MATCH($G426, Year_2, 0)) = 1, MAX(Day_Feb_LY), MAX(Day_Feb) )))))</f>
        <v/>
      </c>
      <c r="EX426" s="377" t="str">
        <f t="shared" si="200"/>
        <v xml:space="preserve">  </v>
      </c>
      <c r="EY426" s="378"/>
    </row>
    <row r="427" spans="1:155" s="321" customFormat="1" ht="14" hidden="1" x14ac:dyDescent="0.3">
      <c r="A427" s="367">
        <v>422</v>
      </c>
      <c r="B427" s="368"/>
      <c r="C427" s="368"/>
      <c r="D427" s="368"/>
      <c r="E427" s="368"/>
      <c r="F427" s="368"/>
      <c r="G427" s="368"/>
      <c r="H427" s="368"/>
      <c r="I427" s="368"/>
      <c r="J427" s="369" t="str">
        <f t="shared" si="177"/>
        <v/>
      </c>
      <c r="K427" s="370" t="str">
        <f t="shared" si="178"/>
        <v/>
      </c>
      <c r="L427" s="368"/>
      <c r="M427" s="368"/>
      <c r="N427" s="368"/>
      <c r="O427" s="368"/>
      <c r="P427" s="368"/>
      <c r="Q427" s="368"/>
      <c r="R427" s="368"/>
      <c r="S427" s="371" t="str">
        <f t="shared" si="190"/>
        <v/>
      </c>
      <c r="T427" s="368"/>
      <c r="U427" s="368"/>
      <c r="V427" s="372"/>
      <c r="W427" s="372"/>
      <c r="X427" s="368"/>
      <c r="Y427" s="372"/>
      <c r="Z427" s="368"/>
      <c r="AA427" s="368"/>
      <c r="AB427" s="368"/>
      <c r="AC427" s="368"/>
      <c r="AD427" s="368"/>
      <c r="AE427" s="368"/>
      <c r="AF427" s="368"/>
      <c r="AG427" s="368"/>
      <c r="AH427" s="368"/>
      <c r="AI427" s="368"/>
      <c r="AJ427" s="368"/>
      <c r="AK427" s="373"/>
      <c r="AL427" s="368"/>
      <c r="AM427" s="373"/>
      <c r="AN427" s="373"/>
      <c r="AO427" s="373"/>
      <c r="AP427" s="373"/>
      <c r="AQ427" s="373"/>
      <c r="AR427" s="373"/>
      <c r="AS427" s="373"/>
      <c r="AT427" s="373"/>
      <c r="AU427" s="373"/>
      <c r="AV427" s="373"/>
      <c r="AW427" s="373"/>
      <c r="AX427" s="373"/>
      <c r="AY427" s="373"/>
      <c r="AZ427" s="373"/>
      <c r="BA427" s="373"/>
      <c r="BB427" s="373"/>
      <c r="BC427" s="374">
        <f t="shared" si="191"/>
        <v>0</v>
      </c>
      <c r="BD427" s="373"/>
      <c r="BE427" s="373"/>
      <c r="BF427" s="373"/>
      <c r="BG427" s="373"/>
      <c r="BH427" s="373"/>
      <c r="BI427" s="373"/>
      <c r="BJ427" s="373"/>
      <c r="BK427" s="373"/>
      <c r="BL427" s="373"/>
      <c r="BM427" s="373"/>
      <c r="BN427" s="373"/>
      <c r="BO427" s="373"/>
      <c r="BP427" s="373"/>
      <c r="BQ427" s="373"/>
      <c r="BR427" s="373"/>
      <c r="BS427" s="374">
        <f t="shared" si="179"/>
        <v>0</v>
      </c>
      <c r="BT427" s="374">
        <f t="shared" si="203"/>
        <v>0</v>
      </c>
      <c r="BU427" s="374">
        <f t="shared" si="203"/>
        <v>0</v>
      </c>
      <c r="BV427" s="374">
        <f t="shared" si="203"/>
        <v>0</v>
      </c>
      <c r="BW427" s="374">
        <f t="shared" si="202"/>
        <v>0</v>
      </c>
      <c r="BX427" s="374">
        <f t="shared" si="202"/>
        <v>0</v>
      </c>
      <c r="BY427" s="374">
        <f t="shared" si="202"/>
        <v>0</v>
      </c>
      <c r="BZ427" s="374">
        <f t="shared" si="202"/>
        <v>0</v>
      </c>
      <c r="CA427" s="374">
        <f t="shared" si="202"/>
        <v>0</v>
      </c>
      <c r="CB427" s="374">
        <f t="shared" si="202"/>
        <v>0</v>
      </c>
      <c r="CC427" s="374">
        <f t="shared" si="204"/>
        <v>0</v>
      </c>
      <c r="CD427" s="374">
        <f t="shared" si="204"/>
        <v>0</v>
      </c>
      <c r="CE427" s="374">
        <f t="shared" si="204"/>
        <v>0</v>
      </c>
      <c r="CF427" s="374">
        <f t="shared" si="204"/>
        <v>0</v>
      </c>
      <c r="CG427" s="374">
        <f t="shared" si="176"/>
        <v>0</v>
      </c>
      <c r="CH427" s="374">
        <f t="shared" si="176"/>
        <v>0</v>
      </c>
      <c r="CI427" s="374">
        <f t="shared" si="176"/>
        <v>0</v>
      </c>
      <c r="CJ427" s="368"/>
      <c r="CK427" s="368"/>
      <c r="CL427" s="373"/>
      <c r="CM427" s="375"/>
      <c r="CN427" s="371" t="s">
        <v>176</v>
      </c>
      <c r="CO427" s="373"/>
      <c r="CP427" s="373"/>
      <c r="CQ427" s="374">
        <f t="shared" si="180"/>
        <v>0</v>
      </c>
      <c r="CR427" s="373"/>
      <c r="CS427" s="373"/>
      <c r="CT427" s="374">
        <f t="shared" si="181"/>
        <v>0</v>
      </c>
      <c r="CU427" s="375"/>
      <c r="CV427" s="368"/>
      <c r="CW427" s="368"/>
      <c r="CX427" s="368"/>
      <c r="CY427" s="368"/>
      <c r="CZ427" s="368"/>
      <c r="DA427" s="368"/>
      <c r="DB427" s="368"/>
      <c r="DC427" s="368"/>
      <c r="DD427" s="368"/>
      <c r="DE427" s="368"/>
      <c r="DF427" s="368"/>
      <c r="DG427" s="375"/>
      <c r="DH427" s="371" t="s">
        <v>176</v>
      </c>
      <c r="DI427" s="373"/>
      <c r="DJ427" s="373"/>
      <c r="DK427" s="374">
        <f t="shared" si="201"/>
        <v>0</v>
      </c>
      <c r="DL427" s="373"/>
      <c r="DM427" s="373"/>
      <c r="DN427" s="374">
        <f t="shared" si="182"/>
        <v>0</v>
      </c>
      <c r="DO427" s="368"/>
      <c r="DP427" s="371" t="str">
        <f t="shared" si="192"/>
        <v/>
      </c>
      <c r="DQ427" s="374">
        <f t="shared" si="193"/>
        <v>0</v>
      </c>
      <c r="DR427" s="374">
        <f t="shared" si="183"/>
        <v>0</v>
      </c>
      <c r="DS427" s="374">
        <f t="shared" si="184"/>
        <v>0</v>
      </c>
      <c r="DT427" s="374">
        <f t="shared" si="194"/>
        <v>0</v>
      </c>
      <c r="DU427" s="374">
        <f t="shared" si="195"/>
        <v>0</v>
      </c>
      <c r="DV427" s="374">
        <f>Deduct_dependent * COUNTIFS(Part_8!$A:$A, $EV427)</f>
        <v>0</v>
      </c>
      <c r="DW427" s="374">
        <f t="shared" si="185"/>
        <v>0</v>
      </c>
      <c r="DX427" s="374">
        <f t="shared" si="186"/>
        <v>0</v>
      </c>
      <c r="DY427" s="374">
        <f t="shared" si="187"/>
        <v>0</v>
      </c>
      <c r="DZ427" s="374">
        <f t="shared" si="188"/>
        <v>0</v>
      </c>
      <c r="EA427" s="373"/>
      <c r="EB427" s="373"/>
      <c r="EC427" s="373"/>
      <c r="ED427" s="374" t="str">
        <f t="shared" si="196"/>
        <v/>
      </c>
      <c r="EE427" s="374"/>
      <c r="EF427" s="374" t="str">
        <f>IF(AND($AN427 = "", $AO427 = "", $AP427 = "", $AQ427 = "", $AR427 = "", $AS427 = "", $AT427 = "", $AU427 = "", $AV427 = "", $AW427 = "", $AX427 = "", $AY427 = "", $AZ427 = "", $BA427 = "", $BB427 = "",
$BD427= "", $BE427 = "", $BF427 = "", $BG427 = "", $BH427 = "", $BI427 = "", $BJ427 = "", $BK427 = "", $BL427 = "", $BM427 = "", $BN427 = "", $BO427 = "", $BP427 = "", $BQ427 = "", $BR427 = ""), "",
IF($DZ427 &lt;= Claim_for_Reimbursement_CAT!$F$24, Claim_for_Reimbursement_CAT!$H$24,
IF(AND($DZ427 &gt;= Claim_for_Reimbursement_CAT!$D$25, $DZ427 &lt;= Claim_for_Reimbursement_CAT!$F$25), Claim_for_Reimbursement_CAT!$H$25,
IF(AND($DZ427 &gt;= Claim_for_Reimbursement_CAT!$D$26, $DZ427 &lt;= Claim_for_Reimbursement_CAT!$F$26), Claim_for_Reimbursement_CAT!$H$26,
IF(AND($DZ427 &gt;= Claim_for_Reimbursement_CAT!$D$27, $DZ427 &lt;= Claim_for_Reimbursement_CAT!$F$27), Claim_for_Reimbursement_CAT!$H$27,
IF(AND($DZ427 &gt;= Claim_for_Reimbursement_CAT!$D$28, $DZ427 &lt;= Claim_for_Reimbursement_CAT!$F$28), Claim_for_Reimbursement_CAT!$H$28,
IF(AND($DZ427 &gt;= Claim_for_Reimbursement_CAT!$D$29, $DZ427 &lt;= Claim_for_Reimbursement_CAT!$F$29), Claim_for_Reimbursement_CAT!$H$29,
IF(AND($DZ427 &gt;= Claim_for_Reimbursement_CAT!$D$30, $DZ427 &lt;= Claim_for_Reimbursement_CAT!$F$30), Claim_for_Reimbursement_CAT!$H$30,
IF(AND($DZ427 &gt;= Claim_for_Reimbursement_CAT!$D$31, $DZ427 &lt;= Claim_for_Reimbursement_CAT!$F$31), Claim_for_Reimbursement_CAT!$H$31,
IF(AND($DZ427 &gt;= Claim_for_Reimbursement_CAT!$D$32, $DZ427 &lt;= Claim_for_Reimbursement_CAT!$F$32), Claim_for_Reimbursement_CAT!$H$32,
IF(AND($DZ427 &gt;= Claim_for_Reimbursement_CAT!$D$33, $DZ427 &lt;= Claim_for_Reimbursement_CAT!$F$33), Claim_for_Reimbursement_CAT!$H$33,
IF(AND($DZ427 &gt;= Claim_for_Reimbursement_CAT!$D$34, $DZ427 &lt;= Claim_for_Reimbursement_CAT!$F$34), Claim_for_Reimbursement_CAT!$H$34, Claim_for_Reimbursement_CAT!$H$35))))))))))))</f>
        <v/>
      </c>
      <c r="EG427" s="373"/>
      <c r="EH427" s="373"/>
      <c r="EI427" s="373"/>
      <c r="EJ427" s="373"/>
      <c r="EK427" s="373"/>
      <c r="EL427" s="368"/>
      <c r="EM427" s="373"/>
      <c r="EN427" s="373"/>
      <c r="ES427" s="376" t="str">
        <f t="shared" si="189"/>
        <v/>
      </c>
      <c r="ET427" s="377" t="str">
        <f t="shared" si="197"/>
        <v xml:space="preserve">    </v>
      </c>
      <c r="EU427" s="377" t="str">
        <f t="shared" si="198"/>
        <v/>
      </c>
      <c r="EV427" s="377" t="str">
        <f t="shared" si="199"/>
        <v xml:space="preserve">422   </v>
      </c>
      <c r="EW427" s="378" t="str">
        <f>IF($H427 = "", "",
IF(OR($H427 = Lists_and_controls!$AO$9, $H427 = Lists_and_controls!$AO$11, $H427 = Lists_and_controls!$AO$14, $H427 = Lists_and_controls!$AO$16), MAX(Day_30),
IF(OR($H427 = Lists_and_controls!$AO$6, $H427 = Lists_and_controls!$AO$8, $H427 = Lists_and_controls!$AO$10, $H427 = Lists_and_controls!$AO$12, $H427 = Lists_and_controls!$AO$13, $H427 = Lists_and_controls!$AO$15, $H427 = Lists_and_controls!$AO$17), MAX(Day_31),
IF($H427 = Lists_and_controls!$AO$7, IF(INDEX(Leap_Year_YN, MATCH($G427, Year_2, 0)) = 1, MAX(Day_Feb_LY), MAX(Day_Feb) )))))</f>
        <v/>
      </c>
      <c r="EX427" s="377" t="str">
        <f t="shared" si="200"/>
        <v xml:space="preserve">  </v>
      </c>
      <c r="EY427" s="378"/>
    </row>
    <row r="428" spans="1:155" s="321" customFormat="1" ht="14" hidden="1" x14ac:dyDescent="0.3">
      <c r="A428" s="367">
        <v>423</v>
      </c>
      <c r="B428" s="368"/>
      <c r="C428" s="368"/>
      <c r="D428" s="368"/>
      <c r="E428" s="368"/>
      <c r="F428" s="368"/>
      <c r="G428" s="368"/>
      <c r="H428" s="368"/>
      <c r="I428" s="368"/>
      <c r="J428" s="369" t="str">
        <f t="shared" si="177"/>
        <v/>
      </c>
      <c r="K428" s="370" t="str">
        <f t="shared" si="178"/>
        <v/>
      </c>
      <c r="L428" s="368"/>
      <c r="M428" s="368"/>
      <c r="N428" s="368"/>
      <c r="O428" s="368"/>
      <c r="P428" s="368"/>
      <c r="Q428" s="368"/>
      <c r="R428" s="368"/>
      <c r="S428" s="371" t="str">
        <f t="shared" si="190"/>
        <v/>
      </c>
      <c r="T428" s="368"/>
      <c r="U428" s="368"/>
      <c r="V428" s="372"/>
      <c r="W428" s="372"/>
      <c r="X428" s="368"/>
      <c r="Y428" s="372"/>
      <c r="Z428" s="368"/>
      <c r="AA428" s="368"/>
      <c r="AB428" s="368"/>
      <c r="AC428" s="368"/>
      <c r="AD428" s="368"/>
      <c r="AE428" s="368"/>
      <c r="AF428" s="368"/>
      <c r="AG428" s="368"/>
      <c r="AH428" s="368"/>
      <c r="AI428" s="368"/>
      <c r="AJ428" s="368"/>
      <c r="AK428" s="373"/>
      <c r="AL428" s="368"/>
      <c r="AM428" s="373"/>
      <c r="AN428" s="373"/>
      <c r="AO428" s="373"/>
      <c r="AP428" s="373"/>
      <c r="AQ428" s="373"/>
      <c r="AR428" s="373"/>
      <c r="AS428" s="373"/>
      <c r="AT428" s="373"/>
      <c r="AU428" s="373"/>
      <c r="AV428" s="373"/>
      <c r="AW428" s="373"/>
      <c r="AX428" s="373"/>
      <c r="AY428" s="373"/>
      <c r="AZ428" s="373"/>
      <c r="BA428" s="373"/>
      <c r="BB428" s="373"/>
      <c r="BC428" s="374">
        <f t="shared" si="191"/>
        <v>0</v>
      </c>
      <c r="BD428" s="373"/>
      <c r="BE428" s="373"/>
      <c r="BF428" s="373"/>
      <c r="BG428" s="373"/>
      <c r="BH428" s="373"/>
      <c r="BI428" s="373"/>
      <c r="BJ428" s="373"/>
      <c r="BK428" s="373"/>
      <c r="BL428" s="373"/>
      <c r="BM428" s="373"/>
      <c r="BN428" s="373"/>
      <c r="BO428" s="373"/>
      <c r="BP428" s="373"/>
      <c r="BQ428" s="373"/>
      <c r="BR428" s="373"/>
      <c r="BS428" s="374">
        <f t="shared" si="179"/>
        <v>0</v>
      </c>
      <c r="BT428" s="374">
        <f t="shared" si="203"/>
        <v>0</v>
      </c>
      <c r="BU428" s="374">
        <f t="shared" si="203"/>
        <v>0</v>
      </c>
      <c r="BV428" s="374">
        <f t="shared" si="203"/>
        <v>0</v>
      </c>
      <c r="BW428" s="374">
        <f t="shared" si="202"/>
        <v>0</v>
      </c>
      <c r="BX428" s="374">
        <f t="shared" si="202"/>
        <v>0</v>
      </c>
      <c r="BY428" s="374">
        <f t="shared" si="202"/>
        <v>0</v>
      </c>
      <c r="BZ428" s="374">
        <f t="shared" si="202"/>
        <v>0</v>
      </c>
      <c r="CA428" s="374">
        <f t="shared" si="202"/>
        <v>0</v>
      </c>
      <c r="CB428" s="374">
        <f t="shared" si="202"/>
        <v>0</v>
      </c>
      <c r="CC428" s="374">
        <f t="shared" si="204"/>
        <v>0</v>
      </c>
      <c r="CD428" s="374">
        <f t="shared" si="204"/>
        <v>0</v>
      </c>
      <c r="CE428" s="374">
        <f t="shared" si="204"/>
        <v>0</v>
      </c>
      <c r="CF428" s="374">
        <f t="shared" si="204"/>
        <v>0</v>
      </c>
      <c r="CG428" s="374">
        <f t="shared" si="176"/>
        <v>0</v>
      </c>
      <c r="CH428" s="374">
        <f t="shared" si="176"/>
        <v>0</v>
      </c>
      <c r="CI428" s="374">
        <f t="shared" si="176"/>
        <v>0</v>
      </c>
      <c r="CJ428" s="368"/>
      <c r="CK428" s="368"/>
      <c r="CL428" s="373"/>
      <c r="CM428" s="375"/>
      <c r="CN428" s="371" t="s">
        <v>176</v>
      </c>
      <c r="CO428" s="373"/>
      <c r="CP428" s="373"/>
      <c r="CQ428" s="374">
        <f t="shared" si="180"/>
        <v>0</v>
      </c>
      <c r="CR428" s="373"/>
      <c r="CS428" s="373"/>
      <c r="CT428" s="374">
        <f t="shared" si="181"/>
        <v>0</v>
      </c>
      <c r="CU428" s="375"/>
      <c r="CV428" s="368"/>
      <c r="CW428" s="368"/>
      <c r="CX428" s="368"/>
      <c r="CY428" s="368"/>
      <c r="CZ428" s="368"/>
      <c r="DA428" s="368"/>
      <c r="DB428" s="368"/>
      <c r="DC428" s="368"/>
      <c r="DD428" s="368"/>
      <c r="DE428" s="368"/>
      <c r="DF428" s="368"/>
      <c r="DG428" s="375"/>
      <c r="DH428" s="371" t="s">
        <v>176</v>
      </c>
      <c r="DI428" s="373"/>
      <c r="DJ428" s="373"/>
      <c r="DK428" s="374">
        <f t="shared" si="201"/>
        <v>0</v>
      </c>
      <c r="DL428" s="373"/>
      <c r="DM428" s="373"/>
      <c r="DN428" s="374">
        <f t="shared" si="182"/>
        <v>0</v>
      </c>
      <c r="DO428" s="368"/>
      <c r="DP428" s="371" t="str">
        <f t="shared" si="192"/>
        <v/>
      </c>
      <c r="DQ428" s="374">
        <f t="shared" si="193"/>
        <v>0</v>
      </c>
      <c r="DR428" s="374">
        <f t="shared" si="183"/>
        <v>0</v>
      </c>
      <c r="DS428" s="374">
        <f t="shared" si="184"/>
        <v>0</v>
      </c>
      <c r="DT428" s="374">
        <f t="shared" si="194"/>
        <v>0</v>
      </c>
      <c r="DU428" s="374">
        <f t="shared" si="195"/>
        <v>0</v>
      </c>
      <c r="DV428" s="374">
        <f>Deduct_dependent * COUNTIFS(Part_8!$A:$A, $EV428)</f>
        <v>0</v>
      </c>
      <c r="DW428" s="374">
        <f t="shared" si="185"/>
        <v>0</v>
      </c>
      <c r="DX428" s="374">
        <f t="shared" si="186"/>
        <v>0</v>
      </c>
      <c r="DY428" s="374">
        <f t="shared" si="187"/>
        <v>0</v>
      </c>
      <c r="DZ428" s="374">
        <f t="shared" si="188"/>
        <v>0</v>
      </c>
      <c r="EA428" s="373"/>
      <c r="EB428" s="373"/>
      <c r="EC428" s="373"/>
      <c r="ED428" s="374" t="str">
        <f t="shared" si="196"/>
        <v/>
      </c>
      <c r="EE428" s="374"/>
      <c r="EF428" s="374" t="str">
        <f>IF(AND($AN428 = "", $AO428 = "", $AP428 = "", $AQ428 = "", $AR428 = "", $AS428 = "", $AT428 = "", $AU428 = "", $AV428 = "", $AW428 = "", $AX428 = "", $AY428 = "", $AZ428 = "", $BA428 = "", $BB428 = "",
$BD428= "", $BE428 = "", $BF428 = "", $BG428 = "", $BH428 = "", $BI428 = "", $BJ428 = "", $BK428 = "", $BL428 = "", $BM428 = "", $BN428 = "", $BO428 = "", $BP428 = "", $BQ428 = "", $BR428 = ""), "",
IF($DZ428 &lt;= Claim_for_Reimbursement_CAT!$F$24, Claim_for_Reimbursement_CAT!$H$24,
IF(AND($DZ428 &gt;= Claim_for_Reimbursement_CAT!$D$25, $DZ428 &lt;= Claim_for_Reimbursement_CAT!$F$25), Claim_for_Reimbursement_CAT!$H$25,
IF(AND($DZ428 &gt;= Claim_for_Reimbursement_CAT!$D$26, $DZ428 &lt;= Claim_for_Reimbursement_CAT!$F$26), Claim_for_Reimbursement_CAT!$H$26,
IF(AND($DZ428 &gt;= Claim_for_Reimbursement_CAT!$D$27, $DZ428 &lt;= Claim_for_Reimbursement_CAT!$F$27), Claim_for_Reimbursement_CAT!$H$27,
IF(AND($DZ428 &gt;= Claim_for_Reimbursement_CAT!$D$28, $DZ428 &lt;= Claim_for_Reimbursement_CAT!$F$28), Claim_for_Reimbursement_CAT!$H$28,
IF(AND($DZ428 &gt;= Claim_for_Reimbursement_CAT!$D$29, $DZ428 &lt;= Claim_for_Reimbursement_CAT!$F$29), Claim_for_Reimbursement_CAT!$H$29,
IF(AND($DZ428 &gt;= Claim_for_Reimbursement_CAT!$D$30, $DZ428 &lt;= Claim_for_Reimbursement_CAT!$F$30), Claim_for_Reimbursement_CAT!$H$30,
IF(AND($DZ428 &gt;= Claim_for_Reimbursement_CAT!$D$31, $DZ428 &lt;= Claim_for_Reimbursement_CAT!$F$31), Claim_for_Reimbursement_CAT!$H$31,
IF(AND($DZ428 &gt;= Claim_for_Reimbursement_CAT!$D$32, $DZ428 &lt;= Claim_for_Reimbursement_CAT!$F$32), Claim_for_Reimbursement_CAT!$H$32,
IF(AND($DZ428 &gt;= Claim_for_Reimbursement_CAT!$D$33, $DZ428 &lt;= Claim_for_Reimbursement_CAT!$F$33), Claim_for_Reimbursement_CAT!$H$33,
IF(AND($DZ428 &gt;= Claim_for_Reimbursement_CAT!$D$34, $DZ428 &lt;= Claim_for_Reimbursement_CAT!$F$34), Claim_for_Reimbursement_CAT!$H$34, Claim_for_Reimbursement_CAT!$H$35))))))))))))</f>
        <v/>
      </c>
      <c r="EG428" s="373"/>
      <c r="EH428" s="373"/>
      <c r="EI428" s="373"/>
      <c r="EJ428" s="373"/>
      <c r="EK428" s="373"/>
      <c r="EL428" s="368"/>
      <c r="EM428" s="373"/>
      <c r="EN428" s="373"/>
      <c r="ES428" s="376" t="str">
        <f t="shared" si="189"/>
        <v/>
      </c>
      <c r="ET428" s="377" t="str">
        <f t="shared" si="197"/>
        <v xml:space="preserve">    </v>
      </c>
      <c r="EU428" s="377" t="str">
        <f t="shared" si="198"/>
        <v/>
      </c>
      <c r="EV428" s="377" t="str">
        <f t="shared" si="199"/>
        <v xml:space="preserve">423   </v>
      </c>
      <c r="EW428" s="378" t="str">
        <f>IF($H428 = "", "",
IF(OR($H428 = Lists_and_controls!$AO$9, $H428 = Lists_and_controls!$AO$11, $H428 = Lists_and_controls!$AO$14, $H428 = Lists_and_controls!$AO$16), MAX(Day_30),
IF(OR($H428 = Lists_and_controls!$AO$6, $H428 = Lists_and_controls!$AO$8, $H428 = Lists_and_controls!$AO$10, $H428 = Lists_and_controls!$AO$12, $H428 = Lists_and_controls!$AO$13, $H428 = Lists_and_controls!$AO$15, $H428 = Lists_and_controls!$AO$17), MAX(Day_31),
IF($H428 = Lists_and_controls!$AO$7, IF(INDEX(Leap_Year_YN, MATCH($G428, Year_2, 0)) = 1, MAX(Day_Feb_LY), MAX(Day_Feb) )))))</f>
        <v/>
      </c>
      <c r="EX428" s="377" t="str">
        <f t="shared" si="200"/>
        <v xml:space="preserve">  </v>
      </c>
      <c r="EY428" s="378"/>
    </row>
    <row r="429" spans="1:155" s="321" customFormat="1" ht="14" hidden="1" x14ac:dyDescent="0.3">
      <c r="A429" s="367">
        <v>424</v>
      </c>
      <c r="B429" s="368"/>
      <c r="C429" s="368"/>
      <c r="D429" s="368"/>
      <c r="E429" s="368"/>
      <c r="F429" s="368"/>
      <c r="G429" s="368"/>
      <c r="H429" s="368"/>
      <c r="I429" s="368"/>
      <c r="J429" s="369" t="str">
        <f t="shared" si="177"/>
        <v/>
      </c>
      <c r="K429" s="370" t="str">
        <f t="shared" si="178"/>
        <v/>
      </c>
      <c r="L429" s="368"/>
      <c r="M429" s="368"/>
      <c r="N429" s="368"/>
      <c r="O429" s="368"/>
      <c r="P429" s="368"/>
      <c r="Q429" s="368"/>
      <c r="R429" s="368"/>
      <c r="S429" s="371" t="str">
        <f t="shared" si="190"/>
        <v/>
      </c>
      <c r="T429" s="368"/>
      <c r="U429" s="368"/>
      <c r="V429" s="372"/>
      <c r="W429" s="372"/>
      <c r="X429" s="368"/>
      <c r="Y429" s="372"/>
      <c r="Z429" s="368"/>
      <c r="AA429" s="368"/>
      <c r="AB429" s="368"/>
      <c r="AC429" s="368"/>
      <c r="AD429" s="368"/>
      <c r="AE429" s="368"/>
      <c r="AF429" s="368"/>
      <c r="AG429" s="368"/>
      <c r="AH429" s="368"/>
      <c r="AI429" s="368"/>
      <c r="AJ429" s="368"/>
      <c r="AK429" s="373"/>
      <c r="AL429" s="368"/>
      <c r="AM429" s="373"/>
      <c r="AN429" s="373"/>
      <c r="AO429" s="373"/>
      <c r="AP429" s="373"/>
      <c r="AQ429" s="373"/>
      <c r="AR429" s="373"/>
      <c r="AS429" s="373"/>
      <c r="AT429" s="373"/>
      <c r="AU429" s="373"/>
      <c r="AV429" s="373"/>
      <c r="AW429" s="373"/>
      <c r="AX429" s="373"/>
      <c r="AY429" s="373"/>
      <c r="AZ429" s="373"/>
      <c r="BA429" s="373"/>
      <c r="BB429" s="373"/>
      <c r="BC429" s="374">
        <f t="shared" si="191"/>
        <v>0</v>
      </c>
      <c r="BD429" s="373"/>
      <c r="BE429" s="373"/>
      <c r="BF429" s="373"/>
      <c r="BG429" s="373"/>
      <c r="BH429" s="373"/>
      <c r="BI429" s="373"/>
      <c r="BJ429" s="373"/>
      <c r="BK429" s="373"/>
      <c r="BL429" s="373"/>
      <c r="BM429" s="373"/>
      <c r="BN429" s="373"/>
      <c r="BO429" s="373"/>
      <c r="BP429" s="373"/>
      <c r="BQ429" s="373"/>
      <c r="BR429" s="373"/>
      <c r="BS429" s="374">
        <f t="shared" si="179"/>
        <v>0</v>
      </c>
      <c r="BT429" s="374">
        <f t="shared" si="203"/>
        <v>0</v>
      </c>
      <c r="BU429" s="374">
        <f t="shared" si="203"/>
        <v>0</v>
      </c>
      <c r="BV429" s="374">
        <f t="shared" si="203"/>
        <v>0</v>
      </c>
      <c r="BW429" s="374">
        <f t="shared" si="202"/>
        <v>0</v>
      </c>
      <c r="BX429" s="374">
        <f t="shared" si="202"/>
        <v>0</v>
      </c>
      <c r="BY429" s="374">
        <f t="shared" si="202"/>
        <v>0</v>
      </c>
      <c r="BZ429" s="374">
        <f t="shared" si="202"/>
        <v>0</v>
      </c>
      <c r="CA429" s="374">
        <f t="shared" si="202"/>
        <v>0</v>
      </c>
      <c r="CB429" s="374">
        <f t="shared" si="202"/>
        <v>0</v>
      </c>
      <c r="CC429" s="374">
        <f t="shared" si="204"/>
        <v>0</v>
      </c>
      <c r="CD429" s="374">
        <f t="shared" si="204"/>
        <v>0</v>
      </c>
      <c r="CE429" s="374">
        <f t="shared" si="204"/>
        <v>0</v>
      </c>
      <c r="CF429" s="374">
        <f t="shared" si="204"/>
        <v>0</v>
      </c>
      <c r="CG429" s="374">
        <f t="shared" si="176"/>
        <v>0</v>
      </c>
      <c r="CH429" s="374">
        <f t="shared" si="176"/>
        <v>0</v>
      </c>
      <c r="CI429" s="374">
        <f t="shared" si="176"/>
        <v>0</v>
      </c>
      <c r="CJ429" s="368"/>
      <c r="CK429" s="368"/>
      <c r="CL429" s="373"/>
      <c r="CM429" s="375"/>
      <c r="CN429" s="371" t="s">
        <v>176</v>
      </c>
      <c r="CO429" s="373"/>
      <c r="CP429" s="373"/>
      <c r="CQ429" s="374">
        <f t="shared" si="180"/>
        <v>0</v>
      </c>
      <c r="CR429" s="373"/>
      <c r="CS429" s="373"/>
      <c r="CT429" s="374">
        <f t="shared" si="181"/>
        <v>0</v>
      </c>
      <c r="CU429" s="375"/>
      <c r="CV429" s="368"/>
      <c r="CW429" s="368"/>
      <c r="CX429" s="368"/>
      <c r="CY429" s="368"/>
      <c r="CZ429" s="368"/>
      <c r="DA429" s="368"/>
      <c r="DB429" s="368"/>
      <c r="DC429" s="368"/>
      <c r="DD429" s="368"/>
      <c r="DE429" s="368"/>
      <c r="DF429" s="368"/>
      <c r="DG429" s="375"/>
      <c r="DH429" s="371" t="s">
        <v>176</v>
      </c>
      <c r="DI429" s="373"/>
      <c r="DJ429" s="373"/>
      <c r="DK429" s="374">
        <f t="shared" si="201"/>
        <v>0</v>
      </c>
      <c r="DL429" s="373"/>
      <c r="DM429" s="373"/>
      <c r="DN429" s="374">
        <f t="shared" si="182"/>
        <v>0</v>
      </c>
      <c r="DO429" s="368"/>
      <c r="DP429" s="371" t="str">
        <f t="shared" si="192"/>
        <v/>
      </c>
      <c r="DQ429" s="374">
        <f t="shared" si="193"/>
        <v>0</v>
      </c>
      <c r="DR429" s="374">
        <f t="shared" si="183"/>
        <v>0</v>
      </c>
      <c r="DS429" s="374">
        <f t="shared" si="184"/>
        <v>0</v>
      </c>
      <c r="DT429" s="374">
        <f t="shared" si="194"/>
        <v>0</v>
      </c>
      <c r="DU429" s="374">
        <f t="shared" si="195"/>
        <v>0</v>
      </c>
      <c r="DV429" s="374">
        <f>Deduct_dependent * COUNTIFS(Part_8!$A:$A, $EV429)</f>
        <v>0</v>
      </c>
      <c r="DW429" s="374">
        <f t="shared" si="185"/>
        <v>0</v>
      </c>
      <c r="DX429" s="374">
        <f t="shared" si="186"/>
        <v>0</v>
      </c>
      <c r="DY429" s="374">
        <f t="shared" si="187"/>
        <v>0</v>
      </c>
      <c r="DZ429" s="374">
        <f t="shared" si="188"/>
        <v>0</v>
      </c>
      <c r="EA429" s="373"/>
      <c r="EB429" s="373"/>
      <c r="EC429" s="373"/>
      <c r="ED429" s="374" t="str">
        <f t="shared" si="196"/>
        <v/>
      </c>
      <c r="EE429" s="374"/>
      <c r="EF429" s="374" t="str">
        <f>IF(AND($AN429 = "", $AO429 = "", $AP429 = "", $AQ429 = "", $AR429 = "", $AS429 = "", $AT429 = "", $AU429 = "", $AV429 = "", $AW429 = "", $AX429 = "", $AY429 = "", $AZ429 = "", $BA429 = "", $BB429 = "",
$BD429= "", $BE429 = "", $BF429 = "", $BG429 = "", $BH429 = "", $BI429 = "", $BJ429 = "", $BK429 = "", $BL429 = "", $BM429 = "", $BN429 = "", $BO429 = "", $BP429 = "", $BQ429 = "", $BR429 = ""), "",
IF($DZ429 &lt;= Claim_for_Reimbursement_CAT!$F$24, Claim_for_Reimbursement_CAT!$H$24,
IF(AND($DZ429 &gt;= Claim_for_Reimbursement_CAT!$D$25, $DZ429 &lt;= Claim_for_Reimbursement_CAT!$F$25), Claim_for_Reimbursement_CAT!$H$25,
IF(AND($DZ429 &gt;= Claim_for_Reimbursement_CAT!$D$26, $DZ429 &lt;= Claim_for_Reimbursement_CAT!$F$26), Claim_for_Reimbursement_CAT!$H$26,
IF(AND($DZ429 &gt;= Claim_for_Reimbursement_CAT!$D$27, $DZ429 &lt;= Claim_for_Reimbursement_CAT!$F$27), Claim_for_Reimbursement_CAT!$H$27,
IF(AND($DZ429 &gt;= Claim_for_Reimbursement_CAT!$D$28, $DZ429 &lt;= Claim_for_Reimbursement_CAT!$F$28), Claim_for_Reimbursement_CAT!$H$28,
IF(AND($DZ429 &gt;= Claim_for_Reimbursement_CAT!$D$29, $DZ429 &lt;= Claim_for_Reimbursement_CAT!$F$29), Claim_for_Reimbursement_CAT!$H$29,
IF(AND($DZ429 &gt;= Claim_for_Reimbursement_CAT!$D$30, $DZ429 &lt;= Claim_for_Reimbursement_CAT!$F$30), Claim_for_Reimbursement_CAT!$H$30,
IF(AND($DZ429 &gt;= Claim_for_Reimbursement_CAT!$D$31, $DZ429 &lt;= Claim_for_Reimbursement_CAT!$F$31), Claim_for_Reimbursement_CAT!$H$31,
IF(AND($DZ429 &gt;= Claim_for_Reimbursement_CAT!$D$32, $DZ429 &lt;= Claim_for_Reimbursement_CAT!$F$32), Claim_for_Reimbursement_CAT!$H$32,
IF(AND($DZ429 &gt;= Claim_for_Reimbursement_CAT!$D$33, $DZ429 &lt;= Claim_for_Reimbursement_CAT!$F$33), Claim_for_Reimbursement_CAT!$H$33,
IF(AND($DZ429 &gt;= Claim_for_Reimbursement_CAT!$D$34, $DZ429 &lt;= Claim_for_Reimbursement_CAT!$F$34), Claim_for_Reimbursement_CAT!$H$34, Claim_for_Reimbursement_CAT!$H$35))))))))))))</f>
        <v/>
      </c>
      <c r="EG429" s="373"/>
      <c r="EH429" s="373"/>
      <c r="EI429" s="373"/>
      <c r="EJ429" s="373"/>
      <c r="EK429" s="373"/>
      <c r="EL429" s="368"/>
      <c r="EM429" s="373"/>
      <c r="EN429" s="373"/>
      <c r="ES429" s="376" t="str">
        <f t="shared" si="189"/>
        <v/>
      </c>
      <c r="ET429" s="377" t="str">
        <f t="shared" si="197"/>
        <v xml:space="preserve">    </v>
      </c>
      <c r="EU429" s="377" t="str">
        <f t="shared" si="198"/>
        <v/>
      </c>
      <c r="EV429" s="377" t="str">
        <f t="shared" si="199"/>
        <v xml:space="preserve">424   </v>
      </c>
      <c r="EW429" s="378" t="str">
        <f>IF($H429 = "", "",
IF(OR($H429 = Lists_and_controls!$AO$9, $H429 = Lists_and_controls!$AO$11, $H429 = Lists_and_controls!$AO$14, $H429 = Lists_and_controls!$AO$16), MAX(Day_30),
IF(OR($H429 = Lists_and_controls!$AO$6, $H429 = Lists_and_controls!$AO$8, $H429 = Lists_and_controls!$AO$10, $H429 = Lists_and_controls!$AO$12, $H429 = Lists_and_controls!$AO$13, $H429 = Lists_and_controls!$AO$15, $H429 = Lists_and_controls!$AO$17), MAX(Day_31),
IF($H429 = Lists_and_controls!$AO$7, IF(INDEX(Leap_Year_YN, MATCH($G429, Year_2, 0)) = 1, MAX(Day_Feb_LY), MAX(Day_Feb) )))))</f>
        <v/>
      </c>
      <c r="EX429" s="377" t="str">
        <f t="shared" si="200"/>
        <v xml:space="preserve">  </v>
      </c>
      <c r="EY429" s="378"/>
    </row>
    <row r="430" spans="1:155" s="321" customFormat="1" ht="14" hidden="1" x14ac:dyDescent="0.3">
      <c r="A430" s="367">
        <v>425</v>
      </c>
      <c r="B430" s="368"/>
      <c r="C430" s="368"/>
      <c r="D430" s="368"/>
      <c r="E430" s="368"/>
      <c r="F430" s="368"/>
      <c r="G430" s="368"/>
      <c r="H430" s="368"/>
      <c r="I430" s="368"/>
      <c r="J430" s="369" t="str">
        <f t="shared" si="177"/>
        <v/>
      </c>
      <c r="K430" s="370" t="str">
        <f t="shared" si="178"/>
        <v/>
      </c>
      <c r="L430" s="368"/>
      <c r="M430" s="368"/>
      <c r="N430" s="368"/>
      <c r="O430" s="368"/>
      <c r="P430" s="368"/>
      <c r="Q430" s="368"/>
      <c r="R430" s="368"/>
      <c r="S430" s="371" t="str">
        <f t="shared" si="190"/>
        <v/>
      </c>
      <c r="T430" s="368"/>
      <c r="U430" s="368"/>
      <c r="V430" s="372"/>
      <c r="W430" s="372"/>
      <c r="X430" s="368"/>
      <c r="Y430" s="372"/>
      <c r="Z430" s="368"/>
      <c r="AA430" s="368"/>
      <c r="AB430" s="368"/>
      <c r="AC430" s="368"/>
      <c r="AD430" s="368"/>
      <c r="AE430" s="368"/>
      <c r="AF430" s="368"/>
      <c r="AG430" s="368"/>
      <c r="AH430" s="368"/>
      <c r="AI430" s="368"/>
      <c r="AJ430" s="368"/>
      <c r="AK430" s="373"/>
      <c r="AL430" s="368"/>
      <c r="AM430" s="373"/>
      <c r="AN430" s="373"/>
      <c r="AO430" s="373"/>
      <c r="AP430" s="373"/>
      <c r="AQ430" s="373"/>
      <c r="AR430" s="373"/>
      <c r="AS430" s="373"/>
      <c r="AT430" s="373"/>
      <c r="AU430" s="373"/>
      <c r="AV430" s="373"/>
      <c r="AW430" s="373"/>
      <c r="AX430" s="373"/>
      <c r="AY430" s="373"/>
      <c r="AZ430" s="373"/>
      <c r="BA430" s="373"/>
      <c r="BB430" s="373"/>
      <c r="BC430" s="374">
        <f t="shared" si="191"/>
        <v>0</v>
      </c>
      <c r="BD430" s="373"/>
      <c r="BE430" s="373"/>
      <c r="BF430" s="373"/>
      <c r="BG430" s="373"/>
      <c r="BH430" s="373"/>
      <c r="BI430" s="373"/>
      <c r="BJ430" s="373"/>
      <c r="BK430" s="373"/>
      <c r="BL430" s="373"/>
      <c r="BM430" s="373"/>
      <c r="BN430" s="373"/>
      <c r="BO430" s="373"/>
      <c r="BP430" s="373"/>
      <c r="BQ430" s="373"/>
      <c r="BR430" s="373"/>
      <c r="BS430" s="374">
        <f t="shared" si="179"/>
        <v>0</v>
      </c>
      <c r="BT430" s="374">
        <f t="shared" si="203"/>
        <v>0</v>
      </c>
      <c r="BU430" s="374">
        <f t="shared" si="203"/>
        <v>0</v>
      </c>
      <c r="BV430" s="374">
        <f t="shared" si="203"/>
        <v>0</v>
      </c>
      <c r="BW430" s="374">
        <f t="shared" si="202"/>
        <v>0</v>
      </c>
      <c r="BX430" s="374">
        <f t="shared" si="202"/>
        <v>0</v>
      </c>
      <c r="BY430" s="374">
        <f t="shared" si="202"/>
        <v>0</v>
      </c>
      <c r="BZ430" s="374">
        <f t="shared" si="202"/>
        <v>0</v>
      </c>
      <c r="CA430" s="374">
        <f t="shared" si="202"/>
        <v>0</v>
      </c>
      <c r="CB430" s="374">
        <f t="shared" si="202"/>
        <v>0</v>
      </c>
      <c r="CC430" s="374">
        <f t="shared" si="204"/>
        <v>0</v>
      </c>
      <c r="CD430" s="374">
        <f t="shared" si="204"/>
        <v>0</v>
      </c>
      <c r="CE430" s="374">
        <f t="shared" si="204"/>
        <v>0</v>
      </c>
      <c r="CF430" s="374">
        <f t="shared" si="204"/>
        <v>0</v>
      </c>
      <c r="CG430" s="374">
        <f t="shared" si="176"/>
        <v>0</v>
      </c>
      <c r="CH430" s="374">
        <f t="shared" si="176"/>
        <v>0</v>
      </c>
      <c r="CI430" s="374">
        <f t="shared" si="176"/>
        <v>0</v>
      </c>
      <c r="CJ430" s="368"/>
      <c r="CK430" s="368"/>
      <c r="CL430" s="373"/>
      <c r="CM430" s="375"/>
      <c r="CN430" s="371" t="s">
        <v>176</v>
      </c>
      <c r="CO430" s="373"/>
      <c r="CP430" s="373"/>
      <c r="CQ430" s="374">
        <f t="shared" si="180"/>
        <v>0</v>
      </c>
      <c r="CR430" s="373"/>
      <c r="CS430" s="373"/>
      <c r="CT430" s="374">
        <f t="shared" si="181"/>
        <v>0</v>
      </c>
      <c r="CU430" s="375"/>
      <c r="CV430" s="368"/>
      <c r="CW430" s="368"/>
      <c r="CX430" s="368"/>
      <c r="CY430" s="368"/>
      <c r="CZ430" s="368"/>
      <c r="DA430" s="368"/>
      <c r="DB430" s="368"/>
      <c r="DC430" s="368"/>
      <c r="DD430" s="368"/>
      <c r="DE430" s="368"/>
      <c r="DF430" s="368"/>
      <c r="DG430" s="375"/>
      <c r="DH430" s="371" t="s">
        <v>176</v>
      </c>
      <c r="DI430" s="373"/>
      <c r="DJ430" s="373"/>
      <c r="DK430" s="374">
        <f t="shared" si="201"/>
        <v>0</v>
      </c>
      <c r="DL430" s="373"/>
      <c r="DM430" s="373"/>
      <c r="DN430" s="374">
        <f t="shared" si="182"/>
        <v>0</v>
      </c>
      <c r="DO430" s="368"/>
      <c r="DP430" s="371" t="str">
        <f t="shared" si="192"/>
        <v/>
      </c>
      <c r="DQ430" s="374">
        <f t="shared" si="193"/>
        <v>0</v>
      </c>
      <c r="DR430" s="374">
        <f t="shared" si="183"/>
        <v>0</v>
      </c>
      <c r="DS430" s="374">
        <f t="shared" si="184"/>
        <v>0</v>
      </c>
      <c r="DT430" s="374">
        <f t="shared" si="194"/>
        <v>0</v>
      </c>
      <c r="DU430" s="374">
        <f t="shared" si="195"/>
        <v>0</v>
      </c>
      <c r="DV430" s="374">
        <f>Deduct_dependent * COUNTIFS(Part_8!$A:$A, $EV430)</f>
        <v>0</v>
      </c>
      <c r="DW430" s="374">
        <f t="shared" si="185"/>
        <v>0</v>
      </c>
      <c r="DX430" s="374">
        <f t="shared" si="186"/>
        <v>0</v>
      </c>
      <c r="DY430" s="374">
        <f t="shared" si="187"/>
        <v>0</v>
      </c>
      <c r="DZ430" s="374">
        <f t="shared" si="188"/>
        <v>0</v>
      </c>
      <c r="EA430" s="373"/>
      <c r="EB430" s="373"/>
      <c r="EC430" s="373"/>
      <c r="ED430" s="374" t="str">
        <f t="shared" si="196"/>
        <v/>
      </c>
      <c r="EE430" s="374"/>
      <c r="EF430" s="374" t="str">
        <f>IF(AND($AN430 = "", $AO430 = "", $AP430 = "", $AQ430 = "", $AR430 = "", $AS430 = "", $AT430 = "", $AU430 = "", $AV430 = "", $AW430 = "", $AX430 = "", $AY430 = "", $AZ430 = "", $BA430 = "", $BB430 = "",
$BD430= "", $BE430 = "", $BF430 = "", $BG430 = "", $BH430 = "", $BI430 = "", $BJ430 = "", $BK430 = "", $BL430 = "", $BM430 = "", $BN430 = "", $BO430 = "", $BP430 = "", $BQ430 = "", $BR430 = ""), "",
IF($DZ430 &lt;= Claim_for_Reimbursement_CAT!$F$24, Claim_for_Reimbursement_CAT!$H$24,
IF(AND($DZ430 &gt;= Claim_for_Reimbursement_CAT!$D$25, $DZ430 &lt;= Claim_for_Reimbursement_CAT!$F$25), Claim_for_Reimbursement_CAT!$H$25,
IF(AND($DZ430 &gt;= Claim_for_Reimbursement_CAT!$D$26, $DZ430 &lt;= Claim_for_Reimbursement_CAT!$F$26), Claim_for_Reimbursement_CAT!$H$26,
IF(AND($DZ430 &gt;= Claim_for_Reimbursement_CAT!$D$27, $DZ430 &lt;= Claim_for_Reimbursement_CAT!$F$27), Claim_for_Reimbursement_CAT!$H$27,
IF(AND($DZ430 &gt;= Claim_for_Reimbursement_CAT!$D$28, $DZ430 &lt;= Claim_for_Reimbursement_CAT!$F$28), Claim_for_Reimbursement_CAT!$H$28,
IF(AND($DZ430 &gt;= Claim_for_Reimbursement_CAT!$D$29, $DZ430 &lt;= Claim_for_Reimbursement_CAT!$F$29), Claim_for_Reimbursement_CAT!$H$29,
IF(AND($DZ430 &gt;= Claim_for_Reimbursement_CAT!$D$30, $DZ430 &lt;= Claim_for_Reimbursement_CAT!$F$30), Claim_for_Reimbursement_CAT!$H$30,
IF(AND($DZ430 &gt;= Claim_for_Reimbursement_CAT!$D$31, $DZ430 &lt;= Claim_for_Reimbursement_CAT!$F$31), Claim_for_Reimbursement_CAT!$H$31,
IF(AND($DZ430 &gt;= Claim_for_Reimbursement_CAT!$D$32, $DZ430 &lt;= Claim_for_Reimbursement_CAT!$F$32), Claim_for_Reimbursement_CAT!$H$32,
IF(AND($DZ430 &gt;= Claim_for_Reimbursement_CAT!$D$33, $DZ430 &lt;= Claim_for_Reimbursement_CAT!$F$33), Claim_for_Reimbursement_CAT!$H$33,
IF(AND($DZ430 &gt;= Claim_for_Reimbursement_CAT!$D$34, $DZ430 &lt;= Claim_for_Reimbursement_CAT!$F$34), Claim_for_Reimbursement_CAT!$H$34, Claim_for_Reimbursement_CAT!$H$35))))))))))))</f>
        <v/>
      </c>
      <c r="EG430" s="373"/>
      <c r="EH430" s="373"/>
      <c r="EI430" s="373"/>
      <c r="EJ430" s="373"/>
      <c r="EK430" s="373"/>
      <c r="EL430" s="368"/>
      <c r="EM430" s="373"/>
      <c r="EN430" s="373"/>
      <c r="ES430" s="376" t="str">
        <f t="shared" si="189"/>
        <v/>
      </c>
      <c r="ET430" s="377" t="str">
        <f t="shared" si="197"/>
        <v xml:space="preserve">    </v>
      </c>
      <c r="EU430" s="377" t="str">
        <f t="shared" si="198"/>
        <v/>
      </c>
      <c r="EV430" s="377" t="str">
        <f t="shared" si="199"/>
        <v xml:space="preserve">425   </v>
      </c>
      <c r="EW430" s="378" t="str">
        <f>IF($H430 = "", "",
IF(OR($H430 = Lists_and_controls!$AO$9, $H430 = Lists_and_controls!$AO$11, $H430 = Lists_and_controls!$AO$14, $H430 = Lists_and_controls!$AO$16), MAX(Day_30),
IF(OR($H430 = Lists_and_controls!$AO$6, $H430 = Lists_and_controls!$AO$8, $H430 = Lists_and_controls!$AO$10, $H430 = Lists_and_controls!$AO$12, $H430 = Lists_and_controls!$AO$13, $H430 = Lists_and_controls!$AO$15, $H430 = Lists_and_controls!$AO$17), MAX(Day_31),
IF($H430 = Lists_and_controls!$AO$7, IF(INDEX(Leap_Year_YN, MATCH($G430, Year_2, 0)) = 1, MAX(Day_Feb_LY), MAX(Day_Feb) )))))</f>
        <v/>
      </c>
      <c r="EX430" s="377" t="str">
        <f t="shared" si="200"/>
        <v xml:space="preserve">  </v>
      </c>
      <c r="EY430" s="378"/>
    </row>
    <row r="431" spans="1:155" s="321" customFormat="1" ht="14" hidden="1" x14ac:dyDescent="0.3">
      <c r="A431" s="367">
        <v>426</v>
      </c>
      <c r="B431" s="368"/>
      <c r="C431" s="368"/>
      <c r="D431" s="368"/>
      <c r="E431" s="368"/>
      <c r="F431" s="368"/>
      <c r="G431" s="368"/>
      <c r="H431" s="368"/>
      <c r="I431" s="368"/>
      <c r="J431" s="369" t="str">
        <f t="shared" si="177"/>
        <v/>
      </c>
      <c r="K431" s="370" t="str">
        <f t="shared" si="178"/>
        <v/>
      </c>
      <c r="L431" s="368"/>
      <c r="M431" s="368"/>
      <c r="N431" s="368"/>
      <c r="O431" s="368"/>
      <c r="P431" s="368"/>
      <c r="Q431" s="368"/>
      <c r="R431" s="368"/>
      <c r="S431" s="371" t="str">
        <f t="shared" si="190"/>
        <v/>
      </c>
      <c r="T431" s="368"/>
      <c r="U431" s="368"/>
      <c r="V431" s="372"/>
      <c r="W431" s="372"/>
      <c r="X431" s="368"/>
      <c r="Y431" s="372"/>
      <c r="Z431" s="368"/>
      <c r="AA431" s="368"/>
      <c r="AB431" s="368"/>
      <c r="AC431" s="368"/>
      <c r="AD431" s="368"/>
      <c r="AE431" s="368"/>
      <c r="AF431" s="368"/>
      <c r="AG431" s="368"/>
      <c r="AH431" s="368"/>
      <c r="AI431" s="368"/>
      <c r="AJ431" s="368"/>
      <c r="AK431" s="373"/>
      <c r="AL431" s="368"/>
      <c r="AM431" s="373"/>
      <c r="AN431" s="373"/>
      <c r="AO431" s="373"/>
      <c r="AP431" s="373"/>
      <c r="AQ431" s="373"/>
      <c r="AR431" s="373"/>
      <c r="AS431" s="373"/>
      <c r="AT431" s="373"/>
      <c r="AU431" s="373"/>
      <c r="AV431" s="373"/>
      <c r="AW431" s="373"/>
      <c r="AX431" s="373"/>
      <c r="AY431" s="373"/>
      <c r="AZ431" s="373"/>
      <c r="BA431" s="373"/>
      <c r="BB431" s="373"/>
      <c r="BC431" s="374">
        <f t="shared" si="191"/>
        <v>0</v>
      </c>
      <c r="BD431" s="373"/>
      <c r="BE431" s="373"/>
      <c r="BF431" s="373"/>
      <c r="BG431" s="373"/>
      <c r="BH431" s="373"/>
      <c r="BI431" s="373"/>
      <c r="BJ431" s="373"/>
      <c r="BK431" s="373"/>
      <c r="BL431" s="373"/>
      <c r="BM431" s="373"/>
      <c r="BN431" s="373"/>
      <c r="BO431" s="373"/>
      <c r="BP431" s="373"/>
      <c r="BQ431" s="373"/>
      <c r="BR431" s="373"/>
      <c r="BS431" s="374">
        <f t="shared" si="179"/>
        <v>0</v>
      </c>
      <c r="BT431" s="374">
        <f t="shared" si="203"/>
        <v>0</v>
      </c>
      <c r="BU431" s="374">
        <f t="shared" si="203"/>
        <v>0</v>
      </c>
      <c r="BV431" s="374">
        <f t="shared" si="203"/>
        <v>0</v>
      </c>
      <c r="BW431" s="374">
        <f t="shared" si="202"/>
        <v>0</v>
      </c>
      <c r="BX431" s="374">
        <f t="shared" si="202"/>
        <v>0</v>
      </c>
      <c r="BY431" s="374">
        <f t="shared" si="202"/>
        <v>0</v>
      </c>
      <c r="BZ431" s="374">
        <f t="shared" si="202"/>
        <v>0</v>
      </c>
      <c r="CA431" s="374">
        <f t="shared" si="202"/>
        <v>0</v>
      </c>
      <c r="CB431" s="374">
        <f t="shared" si="202"/>
        <v>0</v>
      </c>
      <c r="CC431" s="374">
        <f t="shared" si="204"/>
        <v>0</v>
      </c>
      <c r="CD431" s="374">
        <f t="shared" si="204"/>
        <v>0</v>
      </c>
      <c r="CE431" s="374">
        <f t="shared" si="204"/>
        <v>0</v>
      </c>
      <c r="CF431" s="374">
        <f t="shared" si="204"/>
        <v>0</v>
      </c>
      <c r="CG431" s="374">
        <f t="shared" si="176"/>
        <v>0</v>
      </c>
      <c r="CH431" s="374">
        <f t="shared" si="176"/>
        <v>0</v>
      </c>
      <c r="CI431" s="374">
        <f t="shared" si="176"/>
        <v>0</v>
      </c>
      <c r="CJ431" s="368"/>
      <c r="CK431" s="368"/>
      <c r="CL431" s="373"/>
      <c r="CM431" s="375"/>
      <c r="CN431" s="371" t="s">
        <v>176</v>
      </c>
      <c r="CO431" s="373"/>
      <c r="CP431" s="373"/>
      <c r="CQ431" s="374">
        <f t="shared" si="180"/>
        <v>0</v>
      </c>
      <c r="CR431" s="373"/>
      <c r="CS431" s="373"/>
      <c r="CT431" s="374">
        <f t="shared" si="181"/>
        <v>0</v>
      </c>
      <c r="CU431" s="375"/>
      <c r="CV431" s="368"/>
      <c r="CW431" s="368"/>
      <c r="CX431" s="368"/>
      <c r="CY431" s="368"/>
      <c r="CZ431" s="368"/>
      <c r="DA431" s="368"/>
      <c r="DB431" s="368"/>
      <c r="DC431" s="368"/>
      <c r="DD431" s="368"/>
      <c r="DE431" s="368"/>
      <c r="DF431" s="368"/>
      <c r="DG431" s="375"/>
      <c r="DH431" s="371" t="s">
        <v>176</v>
      </c>
      <c r="DI431" s="373"/>
      <c r="DJ431" s="373"/>
      <c r="DK431" s="374">
        <f t="shared" si="201"/>
        <v>0</v>
      </c>
      <c r="DL431" s="373"/>
      <c r="DM431" s="373"/>
      <c r="DN431" s="374">
        <f t="shared" si="182"/>
        <v>0</v>
      </c>
      <c r="DO431" s="368"/>
      <c r="DP431" s="371" t="str">
        <f t="shared" si="192"/>
        <v/>
      </c>
      <c r="DQ431" s="374">
        <f t="shared" si="193"/>
        <v>0</v>
      </c>
      <c r="DR431" s="374">
        <f t="shared" si="183"/>
        <v>0</v>
      </c>
      <c r="DS431" s="374">
        <f t="shared" si="184"/>
        <v>0</v>
      </c>
      <c r="DT431" s="374">
        <f t="shared" si="194"/>
        <v>0</v>
      </c>
      <c r="DU431" s="374">
        <f t="shared" si="195"/>
        <v>0</v>
      </c>
      <c r="DV431" s="374">
        <f>Deduct_dependent * COUNTIFS(Part_8!$A:$A, $EV431)</f>
        <v>0</v>
      </c>
      <c r="DW431" s="374">
        <f t="shared" si="185"/>
        <v>0</v>
      </c>
      <c r="DX431" s="374">
        <f t="shared" si="186"/>
        <v>0</v>
      </c>
      <c r="DY431" s="374">
        <f t="shared" si="187"/>
        <v>0</v>
      </c>
      <c r="DZ431" s="374">
        <f t="shared" si="188"/>
        <v>0</v>
      </c>
      <c r="EA431" s="373"/>
      <c r="EB431" s="373"/>
      <c r="EC431" s="373"/>
      <c r="ED431" s="374" t="str">
        <f t="shared" si="196"/>
        <v/>
      </c>
      <c r="EE431" s="374"/>
      <c r="EF431" s="374" t="str">
        <f>IF(AND($AN431 = "", $AO431 = "", $AP431 = "", $AQ431 = "", $AR431 = "", $AS431 = "", $AT431 = "", $AU431 = "", $AV431 = "", $AW431 = "", $AX431 = "", $AY431 = "", $AZ431 = "", $BA431 = "", $BB431 = "",
$BD431= "", $BE431 = "", $BF431 = "", $BG431 = "", $BH431 = "", $BI431 = "", $BJ431 = "", $BK431 = "", $BL431 = "", $BM431 = "", $BN431 = "", $BO431 = "", $BP431 = "", $BQ431 = "", $BR431 = ""), "",
IF($DZ431 &lt;= Claim_for_Reimbursement_CAT!$F$24, Claim_for_Reimbursement_CAT!$H$24,
IF(AND($DZ431 &gt;= Claim_for_Reimbursement_CAT!$D$25, $DZ431 &lt;= Claim_for_Reimbursement_CAT!$F$25), Claim_for_Reimbursement_CAT!$H$25,
IF(AND($DZ431 &gt;= Claim_for_Reimbursement_CAT!$D$26, $DZ431 &lt;= Claim_for_Reimbursement_CAT!$F$26), Claim_for_Reimbursement_CAT!$H$26,
IF(AND($DZ431 &gt;= Claim_for_Reimbursement_CAT!$D$27, $DZ431 &lt;= Claim_for_Reimbursement_CAT!$F$27), Claim_for_Reimbursement_CAT!$H$27,
IF(AND($DZ431 &gt;= Claim_for_Reimbursement_CAT!$D$28, $DZ431 &lt;= Claim_for_Reimbursement_CAT!$F$28), Claim_for_Reimbursement_CAT!$H$28,
IF(AND($DZ431 &gt;= Claim_for_Reimbursement_CAT!$D$29, $DZ431 &lt;= Claim_for_Reimbursement_CAT!$F$29), Claim_for_Reimbursement_CAT!$H$29,
IF(AND($DZ431 &gt;= Claim_for_Reimbursement_CAT!$D$30, $DZ431 &lt;= Claim_for_Reimbursement_CAT!$F$30), Claim_for_Reimbursement_CAT!$H$30,
IF(AND($DZ431 &gt;= Claim_for_Reimbursement_CAT!$D$31, $DZ431 &lt;= Claim_for_Reimbursement_CAT!$F$31), Claim_for_Reimbursement_CAT!$H$31,
IF(AND($DZ431 &gt;= Claim_for_Reimbursement_CAT!$D$32, $DZ431 &lt;= Claim_for_Reimbursement_CAT!$F$32), Claim_for_Reimbursement_CAT!$H$32,
IF(AND($DZ431 &gt;= Claim_for_Reimbursement_CAT!$D$33, $DZ431 &lt;= Claim_for_Reimbursement_CAT!$F$33), Claim_for_Reimbursement_CAT!$H$33,
IF(AND($DZ431 &gt;= Claim_for_Reimbursement_CAT!$D$34, $DZ431 &lt;= Claim_for_Reimbursement_CAT!$F$34), Claim_for_Reimbursement_CAT!$H$34, Claim_for_Reimbursement_CAT!$H$35))))))))))))</f>
        <v/>
      </c>
      <c r="EG431" s="373"/>
      <c r="EH431" s="373"/>
      <c r="EI431" s="373"/>
      <c r="EJ431" s="373"/>
      <c r="EK431" s="373"/>
      <c r="EL431" s="368"/>
      <c r="EM431" s="373"/>
      <c r="EN431" s="373"/>
      <c r="ES431" s="376" t="str">
        <f t="shared" si="189"/>
        <v/>
      </c>
      <c r="ET431" s="377" t="str">
        <f t="shared" si="197"/>
        <v xml:space="preserve">    </v>
      </c>
      <c r="EU431" s="377" t="str">
        <f t="shared" si="198"/>
        <v/>
      </c>
      <c r="EV431" s="377" t="str">
        <f t="shared" si="199"/>
        <v xml:space="preserve">426   </v>
      </c>
      <c r="EW431" s="378" t="str">
        <f>IF($H431 = "", "",
IF(OR($H431 = Lists_and_controls!$AO$9, $H431 = Lists_and_controls!$AO$11, $H431 = Lists_and_controls!$AO$14, $H431 = Lists_and_controls!$AO$16), MAX(Day_30),
IF(OR($H431 = Lists_and_controls!$AO$6, $H431 = Lists_and_controls!$AO$8, $H431 = Lists_and_controls!$AO$10, $H431 = Lists_and_controls!$AO$12, $H431 = Lists_and_controls!$AO$13, $H431 = Lists_and_controls!$AO$15, $H431 = Lists_and_controls!$AO$17), MAX(Day_31),
IF($H431 = Lists_and_controls!$AO$7, IF(INDEX(Leap_Year_YN, MATCH($G431, Year_2, 0)) = 1, MAX(Day_Feb_LY), MAX(Day_Feb) )))))</f>
        <v/>
      </c>
      <c r="EX431" s="377" t="str">
        <f t="shared" si="200"/>
        <v xml:space="preserve">  </v>
      </c>
      <c r="EY431" s="378"/>
    </row>
    <row r="432" spans="1:155" s="321" customFormat="1" ht="14" hidden="1" x14ac:dyDescent="0.3">
      <c r="A432" s="367">
        <v>427</v>
      </c>
      <c r="B432" s="368"/>
      <c r="C432" s="368"/>
      <c r="D432" s="368"/>
      <c r="E432" s="368"/>
      <c r="F432" s="368"/>
      <c r="G432" s="368"/>
      <c r="H432" s="368"/>
      <c r="I432" s="368"/>
      <c r="J432" s="369" t="str">
        <f t="shared" si="177"/>
        <v/>
      </c>
      <c r="K432" s="370" t="str">
        <f t="shared" si="178"/>
        <v/>
      </c>
      <c r="L432" s="368"/>
      <c r="M432" s="368"/>
      <c r="N432" s="368"/>
      <c r="O432" s="368"/>
      <c r="P432" s="368"/>
      <c r="Q432" s="368"/>
      <c r="R432" s="368"/>
      <c r="S432" s="371" t="str">
        <f t="shared" si="190"/>
        <v/>
      </c>
      <c r="T432" s="368"/>
      <c r="U432" s="368"/>
      <c r="V432" s="372"/>
      <c r="W432" s="372"/>
      <c r="X432" s="368"/>
      <c r="Y432" s="372"/>
      <c r="Z432" s="368"/>
      <c r="AA432" s="368"/>
      <c r="AB432" s="368"/>
      <c r="AC432" s="368"/>
      <c r="AD432" s="368"/>
      <c r="AE432" s="368"/>
      <c r="AF432" s="368"/>
      <c r="AG432" s="368"/>
      <c r="AH432" s="368"/>
      <c r="AI432" s="368"/>
      <c r="AJ432" s="368"/>
      <c r="AK432" s="373"/>
      <c r="AL432" s="368"/>
      <c r="AM432" s="373"/>
      <c r="AN432" s="373"/>
      <c r="AO432" s="373"/>
      <c r="AP432" s="373"/>
      <c r="AQ432" s="373"/>
      <c r="AR432" s="373"/>
      <c r="AS432" s="373"/>
      <c r="AT432" s="373"/>
      <c r="AU432" s="373"/>
      <c r="AV432" s="373"/>
      <c r="AW432" s="373"/>
      <c r="AX432" s="373"/>
      <c r="AY432" s="373"/>
      <c r="AZ432" s="373"/>
      <c r="BA432" s="373"/>
      <c r="BB432" s="373"/>
      <c r="BC432" s="374">
        <f t="shared" si="191"/>
        <v>0</v>
      </c>
      <c r="BD432" s="373"/>
      <c r="BE432" s="373"/>
      <c r="BF432" s="373"/>
      <c r="BG432" s="373"/>
      <c r="BH432" s="373"/>
      <c r="BI432" s="373"/>
      <c r="BJ432" s="373"/>
      <c r="BK432" s="373"/>
      <c r="BL432" s="373"/>
      <c r="BM432" s="373"/>
      <c r="BN432" s="373"/>
      <c r="BO432" s="373"/>
      <c r="BP432" s="373"/>
      <c r="BQ432" s="373"/>
      <c r="BR432" s="373"/>
      <c r="BS432" s="374">
        <f t="shared" si="179"/>
        <v>0</v>
      </c>
      <c r="BT432" s="374">
        <f t="shared" si="203"/>
        <v>0</v>
      </c>
      <c r="BU432" s="374">
        <f t="shared" si="203"/>
        <v>0</v>
      </c>
      <c r="BV432" s="374">
        <f t="shared" si="203"/>
        <v>0</v>
      </c>
      <c r="BW432" s="374">
        <f t="shared" si="202"/>
        <v>0</v>
      </c>
      <c r="BX432" s="374">
        <f t="shared" si="202"/>
        <v>0</v>
      </c>
      <c r="BY432" s="374">
        <f t="shared" si="202"/>
        <v>0</v>
      </c>
      <c r="BZ432" s="374">
        <f t="shared" si="202"/>
        <v>0</v>
      </c>
      <c r="CA432" s="374">
        <f t="shared" si="202"/>
        <v>0</v>
      </c>
      <c r="CB432" s="374">
        <f t="shared" si="202"/>
        <v>0</v>
      </c>
      <c r="CC432" s="374">
        <f t="shared" si="204"/>
        <v>0</v>
      </c>
      <c r="CD432" s="374">
        <f t="shared" si="204"/>
        <v>0</v>
      </c>
      <c r="CE432" s="374">
        <f t="shared" si="204"/>
        <v>0</v>
      </c>
      <c r="CF432" s="374">
        <f t="shared" si="204"/>
        <v>0</v>
      </c>
      <c r="CG432" s="374">
        <f t="shared" si="176"/>
        <v>0</v>
      </c>
      <c r="CH432" s="374">
        <f t="shared" si="176"/>
        <v>0</v>
      </c>
      <c r="CI432" s="374">
        <f t="shared" si="176"/>
        <v>0</v>
      </c>
      <c r="CJ432" s="368"/>
      <c r="CK432" s="368"/>
      <c r="CL432" s="373"/>
      <c r="CM432" s="375"/>
      <c r="CN432" s="371" t="s">
        <v>176</v>
      </c>
      <c r="CO432" s="373"/>
      <c r="CP432" s="373"/>
      <c r="CQ432" s="374">
        <f t="shared" si="180"/>
        <v>0</v>
      </c>
      <c r="CR432" s="373"/>
      <c r="CS432" s="373"/>
      <c r="CT432" s="374">
        <f t="shared" si="181"/>
        <v>0</v>
      </c>
      <c r="CU432" s="375"/>
      <c r="CV432" s="368"/>
      <c r="CW432" s="368"/>
      <c r="CX432" s="368"/>
      <c r="CY432" s="368"/>
      <c r="CZ432" s="368"/>
      <c r="DA432" s="368"/>
      <c r="DB432" s="368"/>
      <c r="DC432" s="368"/>
      <c r="DD432" s="368"/>
      <c r="DE432" s="368"/>
      <c r="DF432" s="368"/>
      <c r="DG432" s="375"/>
      <c r="DH432" s="371" t="s">
        <v>176</v>
      </c>
      <c r="DI432" s="373"/>
      <c r="DJ432" s="373"/>
      <c r="DK432" s="374">
        <f t="shared" si="201"/>
        <v>0</v>
      </c>
      <c r="DL432" s="373"/>
      <c r="DM432" s="373"/>
      <c r="DN432" s="374">
        <f t="shared" si="182"/>
        <v>0</v>
      </c>
      <c r="DO432" s="368"/>
      <c r="DP432" s="371" t="str">
        <f t="shared" si="192"/>
        <v/>
      </c>
      <c r="DQ432" s="374">
        <f t="shared" si="193"/>
        <v>0</v>
      </c>
      <c r="DR432" s="374">
        <f t="shared" si="183"/>
        <v>0</v>
      </c>
      <c r="DS432" s="374">
        <f t="shared" si="184"/>
        <v>0</v>
      </c>
      <c r="DT432" s="374">
        <f t="shared" si="194"/>
        <v>0</v>
      </c>
      <c r="DU432" s="374">
        <f t="shared" si="195"/>
        <v>0</v>
      </c>
      <c r="DV432" s="374">
        <f>Deduct_dependent * COUNTIFS(Part_8!$A:$A, $EV432)</f>
        <v>0</v>
      </c>
      <c r="DW432" s="374">
        <f t="shared" si="185"/>
        <v>0</v>
      </c>
      <c r="DX432" s="374">
        <f t="shared" si="186"/>
        <v>0</v>
      </c>
      <c r="DY432" s="374">
        <f t="shared" si="187"/>
        <v>0</v>
      </c>
      <c r="DZ432" s="374">
        <f t="shared" si="188"/>
        <v>0</v>
      </c>
      <c r="EA432" s="373"/>
      <c r="EB432" s="373"/>
      <c r="EC432" s="373"/>
      <c r="ED432" s="374" t="str">
        <f t="shared" si="196"/>
        <v/>
      </c>
      <c r="EE432" s="374"/>
      <c r="EF432" s="374" t="str">
        <f>IF(AND($AN432 = "", $AO432 = "", $AP432 = "", $AQ432 = "", $AR432 = "", $AS432 = "", $AT432 = "", $AU432 = "", $AV432 = "", $AW432 = "", $AX432 = "", $AY432 = "", $AZ432 = "", $BA432 = "", $BB432 = "",
$BD432= "", $BE432 = "", $BF432 = "", $BG432 = "", $BH432 = "", $BI432 = "", $BJ432 = "", $BK432 = "", $BL432 = "", $BM432 = "", $BN432 = "", $BO432 = "", $BP432 = "", $BQ432 = "", $BR432 = ""), "",
IF($DZ432 &lt;= Claim_for_Reimbursement_CAT!$F$24, Claim_for_Reimbursement_CAT!$H$24,
IF(AND($DZ432 &gt;= Claim_for_Reimbursement_CAT!$D$25, $DZ432 &lt;= Claim_for_Reimbursement_CAT!$F$25), Claim_for_Reimbursement_CAT!$H$25,
IF(AND($DZ432 &gt;= Claim_for_Reimbursement_CAT!$D$26, $DZ432 &lt;= Claim_for_Reimbursement_CAT!$F$26), Claim_for_Reimbursement_CAT!$H$26,
IF(AND($DZ432 &gt;= Claim_for_Reimbursement_CAT!$D$27, $DZ432 &lt;= Claim_for_Reimbursement_CAT!$F$27), Claim_for_Reimbursement_CAT!$H$27,
IF(AND($DZ432 &gt;= Claim_for_Reimbursement_CAT!$D$28, $DZ432 &lt;= Claim_for_Reimbursement_CAT!$F$28), Claim_for_Reimbursement_CAT!$H$28,
IF(AND($DZ432 &gt;= Claim_for_Reimbursement_CAT!$D$29, $DZ432 &lt;= Claim_for_Reimbursement_CAT!$F$29), Claim_for_Reimbursement_CAT!$H$29,
IF(AND($DZ432 &gt;= Claim_for_Reimbursement_CAT!$D$30, $DZ432 &lt;= Claim_for_Reimbursement_CAT!$F$30), Claim_for_Reimbursement_CAT!$H$30,
IF(AND($DZ432 &gt;= Claim_for_Reimbursement_CAT!$D$31, $DZ432 &lt;= Claim_for_Reimbursement_CAT!$F$31), Claim_for_Reimbursement_CAT!$H$31,
IF(AND($DZ432 &gt;= Claim_for_Reimbursement_CAT!$D$32, $DZ432 &lt;= Claim_for_Reimbursement_CAT!$F$32), Claim_for_Reimbursement_CAT!$H$32,
IF(AND($DZ432 &gt;= Claim_for_Reimbursement_CAT!$D$33, $DZ432 &lt;= Claim_for_Reimbursement_CAT!$F$33), Claim_for_Reimbursement_CAT!$H$33,
IF(AND($DZ432 &gt;= Claim_for_Reimbursement_CAT!$D$34, $DZ432 &lt;= Claim_for_Reimbursement_CAT!$F$34), Claim_for_Reimbursement_CAT!$H$34, Claim_for_Reimbursement_CAT!$H$35))))))))))))</f>
        <v/>
      </c>
      <c r="EG432" s="373"/>
      <c r="EH432" s="373"/>
      <c r="EI432" s="373"/>
      <c r="EJ432" s="373"/>
      <c r="EK432" s="373"/>
      <c r="EL432" s="368"/>
      <c r="EM432" s="373"/>
      <c r="EN432" s="373"/>
      <c r="ES432" s="376" t="str">
        <f t="shared" si="189"/>
        <v/>
      </c>
      <c r="ET432" s="377" t="str">
        <f t="shared" si="197"/>
        <v xml:space="preserve">    </v>
      </c>
      <c r="EU432" s="377" t="str">
        <f t="shared" si="198"/>
        <v/>
      </c>
      <c r="EV432" s="377" t="str">
        <f t="shared" si="199"/>
        <v xml:space="preserve">427   </v>
      </c>
      <c r="EW432" s="378" t="str">
        <f>IF($H432 = "", "",
IF(OR($H432 = Lists_and_controls!$AO$9, $H432 = Lists_and_controls!$AO$11, $H432 = Lists_and_controls!$AO$14, $H432 = Lists_and_controls!$AO$16), MAX(Day_30),
IF(OR($H432 = Lists_and_controls!$AO$6, $H432 = Lists_and_controls!$AO$8, $H432 = Lists_and_controls!$AO$10, $H432 = Lists_and_controls!$AO$12, $H432 = Lists_and_controls!$AO$13, $H432 = Lists_and_controls!$AO$15, $H432 = Lists_and_controls!$AO$17), MAX(Day_31),
IF($H432 = Lists_and_controls!$AO$7, IF(INDEX(Leap_Year_YN, MATCH($G432, Year_2, 0)) = 1, MAX(Day_Feb_LY), MAX(Day_Feb) )))))</f>
        <v/>
      </c>
      <c r="EX432" s="377" t="str">
        <f t="shared" si="200"/>
        <v xml:space="preserve">  </v>
      </c>
      <c r="EY432" s="378"/>
    </row>
    <row r="433" spans="1:155" s="321" customFormat="1" ht="14" hidden="1" x14ac:dyDescent="0.3">
      <c r="A433" s="367">
        <v>428</v>
      </c>
      <c r="B433" s="368"/>
      <c r="C433" s="368"/>
      <c r="D433" s="368"/>
      <c r="E433" s="368"/>
      <c r="F433" s="368"/>
      <c r="G433" s="368"/>
      <c r="H433" s="368"/>
      <c r="I433" s="368"/>
      <c r="J433" s="369" t="str">
        <f t="shared" si="177"/>
        <v/>
      </c>
      <c r="K433" s="370" t="str">
        <f t="shared" si="178"/>
        <v/>
      </c>
      <c r="L433" s="368"/>
      <c r="M433" s="368"/>
      <c r="N433" s="368"/>
      <c r="O433" s="368"/>
      <c r="P433" s="368"/>
      <c r="Q433" s="368"/>
      <c r="R433" s="368"/>
      <c r="S433" s="371" t="str">
        <f t="shared" si="190"/>
        <v/>
      </c>
      <c r="T433" s="368"/>
      <c r="U433" s="368"/>
      <c r="V433" s="372"/>
      <c r="W433" s="372"/>
      <c r="X433" s="368"/>
      <c r="Y433" s="372"/>
      <c r="Z433" s="368"/>
      <c r="AA433" s="368"/>
      <c r="AB433" s="368"/>
      <c r="AC433" s="368"/>
      <c r="AD433" s="368"/>
      <c r="AE433" s="368"/>
      <c r="AF433" s="368"/>
      <c r="AG433" s="368"/>
      <c r="AH433" s="368"/>
      <c r="AI433" s="368"/>
      <c r="AJ433" s="368"/>
      <c r="AK433" s="373"/>
      <c r="AL433" s="368"/>
      <c r="AM433" s="373"/>
      <c r="AN433" s="373"/>
      <c r="AO433" s="373"/>
      <c r="AP433" s="373"/>
      <c r="AQ433" s="373"/>
      <c r="AR433" s="373"/>
      <c r="AS433" s="373"/>
      <c r="AT433" s="373"/>
      <c r="AU433" s="373"/>
      <c r="AV433" s="373"/>
      <c r="AW433" s="373"/>
      <c r="AX433" s="373"/>
      <c r="AY433" s="373"/>
      <c r="AZ433" s="373"/>
      <c r="BA433" s="373"/>
      <c r="BB433" s="373"/>
      <c r="BC433" s="374">
        <f t="shared" si="191"/>
        <v>0</v>
      </c>
      <c r="BD433" s="373"/>
      <c r="BE433" s="373"/>
      <c r="BF433" s="373"/>
      <c r="BG433" s="373"/>
      <c r="BH433" s="373"/>
      <c r="BI433" s="373"/>
      <c r="BJ433" s="373"/>
      <c r="BK433" s="373"/>
      <c r="BL433" s="373"/>
      <c r="BM433" s="373"/>
      <c r="BN433" s="373"/>
      <c r="BO433" s="373"/>
      <c r="BP433" s="373"/>
      <c r="BQ433" s="373"/>
      <c r="BR433" s="373"/>
      <c r="BS433" s="374">
        <f t="shared" si="179"/>
        <v>0</v>
      </c>
      <c r="BT433" s="374">
        <f t="shared" si="203"/>
        <v>0</v>
      </c>
      <c r="BU433" s="374">
        <f t="shared" si="203"/>
        <v>0</v>
      </c>
      <c r="BV433" s="374">
        <f t="shared" si="203"/>
        <v>0</v>
      </c>
      <c r="BW433" s="374">
        <f t="shared" si="202"/>
        <v>0</v>
      </c>
      <c r="BX433" s="374">
        <f t="shared" si="202"/>
        <v>0</v>
      </c>
      <c r="BY433" s="374">
        <f t="shared" si="202"/>
        <v>0</v>
      </c>
      <c r="BZ433" s="374">
        <f t="shared" si="202"/>
        <v>0</v>
      </c>
      <c r="CA433" s="374">
        <f t="shared" si="202"/>
        <v>0</v>
      </c>
      <c r="CB433" s="374">
        <f t="shared" si="202"/>
        <v>0</v>
      </c>
      <c r="CC433" s="374">
        <f t="shared" si="204"/>
        <v>0</v>
      </c>
      <c r="CD433" s="374">
        <f t="shared" si="204"/>
        <v>0</v>
      </c>
      <c r="CE433" s="374">
        <f t="shared" si="204"/>
        <v>0</v>
      </c>
      <c r="CF433" s="374">
        <f t="shared" si="204"/>
        <v>0</v>
      </c>
      <c r="CG433" s="374">
        <f t="shared" si="176"/>
        <v>0</v>
      </c>
      <c r="CH433" s="374">
        <f t="shared" si="176"/>
        <v>0</v>
      </c>
      <c r="CI433" s="374">
        <f t="shared" si="176"/>
        <v>0</v>
      </c>
      <c r="CJ433" s="368"/>
      <c r="CK433" s="368"/>
      <c r="CL433" s="373"/>
      <c r="CM433" s="375"/>
      <c r="CN433" s="371" t="s">
        <v>176</v>
      </c>
      <c r="CO433" s="373"/>
      <c r="CP433" s="373"/>
      <c r="CQ433" s="374">
        <f t="shared" si="180"/>
        <v>0</v>
      </c>
      <c r="CR433" s="373"/>
      <c r="CS433" s="373"/>
      <c r="CT433" s="374">
        <f t="shared" si="181"/>
        <v>0</v>
      </c>
      <c r="CU433" s="375"/>
      <c r="CV433" s="368"/>
      <c r="CW433" s="368"/>
      <c r="CX433" s="368"/>
      <c r="CY433" s="368"/>
      <c r="CZ433" s="368"/>
      <c r="DA433" s="368"/>
      <c r="DB433" s="368"/>
      <c r="DC433" s="368"/>
      <c r="DD433" s="368"/>
      <c r="DE433" s="368"/>
      <c r="DF433" s="368"/>
      <c r="DG433" s="375"/>
      <c r="DH433" s="371" t="s">
        <v>176</v>
      </c>
      <c r="DI433" s="373"/>
      <c r="DJ433" s="373"/>
      <c r="DK433" s="374">
        <f t="shared" si="201"/>
        <v>0</v>
      </c>
      <c r="DL433" s="373"/>
      <c r="DM433" s="373"/>
      <c r="DN433" s="374">
        <f t="shared" si="182"/>
        <v>0</v>
      </c>
      <c r="DO433" s="368"/>
      <c r="DP433" s="371" t="str">
        <f t="shared" si="192"/>
        <v/>
      </c>
      <c r="DQ433" s="374">
        <f t="shared" si="193"/>
        <v>0</v>
      </c>
      <c r="DR433" s="374">
        <f t="shared" si="183"/>
        <v>0</v>
      </c>
      <c r="DS433" s="374">
        <f t="shared" si="184"/>
        <v>0</v>
      </c>
      <c r="DT433" s="374">
        <f t="shared" si="194"/>
        <v>0</v>
      </c>
      <c r="DU433" s="374">
        <f t="shared" si="195"/>
        <v>0</v>
      </c>
      <c r="DV433" s="374">
        <f>Deduct_dependent * COUNTIFS(Part_8!$A:$A, $EV433)</f>
        <v>0</v>
      </c>
      <c r="DW433" s="374">
        <f t="shared" si="185"/>
        <v>0</v>
      </c>
      <c r="DX433" s="374">
        <f t="shared" si="186"/>
        <v>0</v>
      </c>
      <c r="DY433" s="374">
        <f t="shared" si="187"/>
        <v>0</v>
      </c>
      <c r="DZ433" s="374">
        <f t="shared" si="188"/>
        <v>0</v>
      </c>
      <c r="EA433" s="373"/>
      <c r="EB433" s="373"/>
      <c r="EC433" s="373"/>
      <c r="ED433" s="374" t="str">
        <f t="shared" si="196"/>
        <v/>
      </c>
      <c r="EE433" s="374"/>
      <c r="EF433" s="374" t="str">
        <f>IF(AND($AN433 = "", $AO433 = "", $AP433 = "", $AQ433 = "", $AR433 = "", $AS433 = "", $AT433 = "", $AU433 = "", $AV433 = "", $AW433 = "", $AX433 = "", $AY433 = "", $AZ433 = "", $BA433 = "", $BB433 = "",
$BD433= "", $BE433 = "", $BF433 = "", $BG433 = "", $BH433 = "", $BI433 = "", $BJ433 = "", $BK433 = "", $BL433 = "", $BM433 = "", $BN433 = "", $BO433 = "", $BP433 = "", $BQ433 = "", $BR433 = ""), "",
IF($DZ433 &lt;= Claim_for_Reimbursement_CAT!$F$24, Claim_for_Reimbursement_CAT!$H$24,
IF(AND($DZ433 &gt;= Claim_for_Reimbursement_CAT!$D$25, $DZ433 &lt;= Claim_for_Reimbursement_CAT!$F$25), Claim_for_Reimbursement_CAT!$H$25,
IF(AND($DZ433 &gt;= Claim_for_Reimbursement_CAT!$D$26, $DZ433 &lt;= Claim_for_Reimbursement_CAT!$F$26), Claim_for_Reimbursement_CAT!$H$26,
IF(AND($DZ433 &gt;= Claim_for_Reimbursement_CAT!$D$27, $DZ433 &lt;= Claim_for_Reimbursement_CAT!$F$27), Claim_for_Reimbursement_CAT!$H$27,
IF(AND($DZ433 &gt;= Claim_for_Reimbursement_CAT!$D$28, $DZ433 &lt;= Claim_for_Reimbursement_CAT!$F$28), Claim_for_Reimbursement_CAT!$H$28,
IF(AND($DZ433 &gt;= Claim_for_Reimbursement_CAT!$D$29, $DZ433 &lt;= Claim_for_Reimbursement_CAT!$F$29), Claim_for_Reimbursement_CAT!$H$29,
IF(AND($DZ433 &gt;= Claim_for_Reimbursement_CAT!$D$30, $DZ433 &lt;= Claim_for_Reimbursement_CAT!$F$30), Claim_for_Reimbursement_CAT!$H$30,
IF(AND($DZ433 &gt;= Claim_for_Reimbursement_CAT!$D$31, $DZ433 &lt;= Claim_for_Reimbursement_CAT!$F$31), Claim_for_Reimbursement_CAT!$H$31,
IF(AND($DZ433 &gt;= Claim_for_Reimbursement_CAT!$D$32, $DZ433 &lt;= Claim_for_Reimbursement_CAT!$F$32), Claim_for_Reimbursement_CAT!$H$32,
IF(AND($DZ433 &gt;= Claim_for_Reimbursement_CAT!$D$33, $DZ433 &lt;= Claim_for_Reimbursement_CAT!$F$33), Claim_for_Reimbursement_CAT!$H$33,
IF(AND($DZ433 &gt;= Claim_for_Reimbursement_CAT!$D$34, $DZ433 &lt;= Claim_for_Reimbursement_CAT!$F$34), Claim_for_Reimbursement_CAT!$H$34, Claim_for_Reimbursement_CAT!$H$35))))))))))))</f>
        <v/>
      </c>
      <c r="EG433" s="373"/>
      <c r="EH433" s="373"/>
      <c r="EI433" s="373"/>
      <c r="EJ433" s="373"/>
      <c r="EK433" s="373"/>
      <c r="EL433" s="368"/>
      <c r="EM433" s="373"/>
      <c r="EN433" s="373"/>
      <c r="ES433" s="376" t="str">
        <f t="shared" si="189"/>
        <v/>
      </c>
      <c r="ET433" s="377" t="str">
        <f t="shared" si="197"/>
        <v xml:space="preserve">    </v>
      </c>
      <c r="EU433" s="377" t="str">
        <f t="shared" si="198"/>
        <v/>
      </c>
      <c r="EV433" s="377" t="str">
        <f t="shared" si="199"/>
        <v xml:space="preserve">428   </v>
      </c>
      <c r="EW433" s="378" t="str">
        <f>IF($H433 = "", "",
IF(OR($H433 = Lists_and_controls!$AO$9, $H433 = Lists_and_controls!$AO$11, $H433 = Lists_and_controls!$AO$14, $H433 = Lists_and_controls!$AO$16), MAX(Day_30),
IF(OR($H433 = Lists_and_controls!$AO$6, $H433 = Lists_and_controls!$AO$8, $H433 = Lists_and_controls!$AO$10, $H433 = Lists_and_controls!$AO$12, $H433 = Lists_and_controls!$AO$13, $H433 = Lists_and_controls!$AO$15, $H433 = Lists_and_controls!$AO$17), MAX(Day_31),
IF($H433 = Lists_and_controls!$AO$7, IF(INDEX(Leap_Year_YN, MATCH($G433, Year_2, 0)) = 1, MAX(Day_Feb_LY), MAX(Day_Feb) )))))</f>
        <v/>
      </c>
      <c r="EX433" s="377" t="str">
        <f t="shared" si="200"/>
        <v xml:space="preserve">  </v>
      </c>
      <c r="EY433" s="378"/>
    </row>
    <row r="434" spans="1:155" s="321" customFormat="1" ht="14" hidden="1" x14ac:dyDescent="0.3">
      <c r="A434" s="367">
        <v>429</v>
      </c>
      <c r="B434" s="368"/>
      <c r="C434" s="368"/>
      <c r="D434" s="368"/>
      <c r="E434" s="368"/>
      <c r="F434" s="368"/>
      <c r="G434" s="368"/>
      <c r="H434" s="368"/>
      <c r="I434" s="368"/>
      <c r="J434" s="369" t="str">
        <f t="shared" si="177"/>
        <v/>
      </c>
      <c r="K434" s="370" t="str">
        <f t="shared" si="178"/>
        <v/>
      </c>
      <c r="L434" s="368"/>
      <c r="M434" s="368"/>
      <c r="N434" s="368"/>
      <c r="O434" s="368"/>
      <c r="P434" s="368"/>
      <c r="Q434" s="368"/>
      <c r="R434" s="368"/>
      <c r="S434" s="371" t="str">
        <f t="shared" si="190"/>
        <v/>
      </c>
      <c r="T434" s="368"/>
      <c r="U434" s="368"/>
      <c r="V434" s="372"/>
      <c r="W434" s="372"/>
      <c r="X434" s="368"/>
      <c r="Y434" s="372"/>
      <c r="Z434" s="368"/>
      <c r="AA434" s="368"/>
      <c r="AB434" s="368"/>
      <c r="AC434" s="368"/>
      <c r="AD434" s="368"/>
      <c r="AE434" s="368"/>
      <c r="AF434" s="368"/>
      <c r="AG434" s="368"/>
      <c r="AH434" s="368"/>
      <c r="AI434" s="368"/>
      <c r="AJ434" s="368"/>
      <c r="AK434" s="373"/>
      <c r="AL434" s="368"/>
      <c r="AM434" s="373"/>
      <c r="AN434" s="373"/>
      <c r="AO434" s="373"/>
      <c r="AP434" s="373"/>
      <c r="AQ434" s="373"/>
      <c r="AR434" s="373"/>
      <c r="AS434" s="373"/>
      <c r="AT434" s="373"/>
      <c r="AU434" s="373"/>
      <c r="AV434" s="373"/>
      <c r="AW434" s="373"/>
      <c r="AX434" s="373"/>
      <c r="AY434" s="373"/>
      <c r="AZ434" s="373"/>
      <c r="BA434" s="373"/>
      <c r="BB434" s="373"/>
      <c r="BC434" s="374">
        <f t="shared" si="191"/>
        <v>0</v>
      </c>
      <c r="BD434" s="373"/>
      <c r="BE434" s="373"/>
      <c r="BF434" s="373"/>
      <c r="BG434" s="373"/>
      <c r="BH434" s="373"/>
      <c r="BI434" s="373"/>
      <c r="BJ434" s="373"/>
      <c r="BK434" s="373"/>
      <c r="BL434" s="373"/>
      <c r="BM434" s="373"/>
      <c r="BN434" s="373"/>
      <c r="BO434" s="373"/>
      <c r="BP434" s="373"/>
      <c r="BQ434" s="373"/>
      <c r="BR434" s="373"/>
      <c r="BS434" s="374">
        <f t="shared" si="179"/>
        <v>0</v>
      </c>
      <c r="BT434" s="374">
        <f t="shared" si="203"/>
        <v>0</v>
      </c>
      <c r="BU434" s="374">
        <f t="shared" si="203"/>
        <v>0</v>
      </c>
      <c r="BV434" s="374">
        <f t="shared" si="203"/>
        <v>0</v>
      </c>
      <c r="BW434" s="374">
        <f t="shared" si="202"/>
        <v>0</v>
      </c>
      <c r="BX434" s="374">
        <f t="shared" si="202"/>
        <v>0</v>
      </c>
      <c r="BY434" s="374">
        <f t="shared" si="202"/>
        <v>0</v>
      </c>
      <c r="BZ434" s="374">
        <f t="shared" si="202"/>
        <v>0</v>
      </c>
      <c r="CA434" s="374">
        <f t="shared" si="202"/>
        <v>0</v>
      </c>
      <c r="CB434" s="374">
        <f t="shared" si="202"/>
        <v>0</v>
      </c>
      <c r="CC434" s="374">
        <f t="shared" si="204"/>
        <v>0</v>
      </c>
      <c r="CD434" s="374">
        <f t="shared" si="204"/>
        <v>0</v>
      </c>
      <c r="CE434" s="374">
        <f t="shared" si="204"/>
        <v>0</v>
      </c>
      <c r="CF434" s="374">
        <f t="shared" si="204"/>
        <v>0</v>
      </c>
      <c r="CG434" s="374">
        <f t="shared" si="176"/>
        <v>0</v>
      </c>
      <c r="CH434" s="374">
        <f t="shared" si="176"/>
        <v>0</v>
      </c>
      <c r="CI434" s="374">
        <f t="shared" si="176"/>
        <v>0</v>
      </c>
      <c r="CJ434" s="368"/>
      <c r="CK434" s="368"/>
      <c r="CL434" s="373"/>
      <c r="CM434" s="375"/>
      <c r="CN434" s="371" t="s">
        <v>176</v>
      </c>
      <c r="CO434" s="373"/>
      <c r="CP434" s="373"/>
      <c r="CQ434" s="374">
        <f t="shared" si="180"/>
        <v>0</v>
      </c>
      <c r="CR434" s="373"/>
      <c r="CS434" s="373"/>
      <c r="CT434" s="374">
        <f t="shared" si="181"/>
        <v>0</v>
      </c>
      <c r="CU434" s="375"/>
      <c r="CV434" s="368"/>
      <c r="CW434" s="368"/>
      <c r="CX434" s="368"/>
      <c r="CY434" s="368"/>
      <c r="CZ434" s="368"/>
      <c r="DA434" s="368"/>
      <c r="DB434" s="368"/>
      <c r="DC434" s="368"/>
      <c r="DD434" s="368"/>
      <c r="DE434" s="368"/>
      <c r="DF434" s="368"/>
      <c r="DG434" s="375"/>
      <c r="DH434" s="371" t="s">
        <v>176</v>
      </c>
      <c r="DI434" s="373"/>
      <c r="DJ434" s="373"/>
      <c r="DK434" s="374">
        <f t="shared" si="201"/>
        <v>0</v>
      </c>
      <c r="DL434" s="373"/>
      <c r="DM434" s="373"/>
      <c r="DN434" s="374">
        <f t="shared" si="182"/>
        <v>0</v>
      </c>
      <c r="DO434" s="368"/>
      <c r="DP434" s="371" t="str">
        <f t="shared" si="192"/>
        <v/>
      </c>
      <c r="DQ434" s="374">
        <f t="shared" si="193"/>
        <v>0</v>
      </c>
      <c r="DR434" s="374">
        <f t="shared" si="183"/>
        <v>0</v>
      </c>
      <c r="DS434" s="374">
        <f t="shared" si="184"/>
        <v>0</v>
      </c>
      <c r="DT434" s="374">
        <f t="shared" si="194"/>
        <v>0</v>
      </c>
      <c r="DU434" s="374">
        <f t="shared" si="195"/>
        <v>0</v>
      </c>
      <c r="DV434" s="374">
        <f>Deduct_dependent * COUNTIFS(Part_8!$A:$A, $EV434)</f>
        <v>0</v>
      </c>
      <c r="DW434" s="374">
        <f t="shared" si="185"/>
        <v>0</v>
      </c>
      <c r="DX434" s="374">
        <f t="shared" si="186"/>
        <v>0</v>
      </c>
      <c r="DY434" s="374">
        <f t="shared" si="187"/>
        <v>0</v>
      </c>
      <c r="DZ434" s="374">
        <f t="shared" si="188"/>
        <v>0</v>
      </c>
      <c r="EA434" s="373"/>
      <c r="EB434" s="373"/>
      <c r="EC434" s="373"/>
      <c r="ED434" s="374" t="str">
        <f t="shared" si="196"/>
        <v/>
      </c>
      <c r="EE434" s="374"/>
      <c r="EF434" s="374" t="str">
        <f>IF(AND($AN434 = "", $AO434 = "", $AP434 = "", $AQ434 = "", $AR434 = "", $AS434 = "", $AT434 = "", $AU434 = "", $AV434 = "", $AW434 = "", $AX434 = "", $AY434 = "", $AZ434 = "", $BA434 = "", $BB434 = "",
$BD434= "", $BE434 = "", $BF434 = "", $BG434 = "", $BH434 = "", $BI434 = "", $BJ434 = "", $BK434 = "", $BL434 = "", $BM434 = "", $BN434 = "", $BO434 = "", $BP434 = "", $BQ434 = "", $BR434 = ""), "",
IF($DZ434 &lt;= Claim_for_Reimbursement_CAT!$F$24, Claim_for_Reimbursement_CAT!$H$24,
IF(AND($DZ434 &gt;= Claim_for_Reimbursement_CAT!$D$25, $DZ434 &lt;= Claim_for_Reimbursement_CAT!$F$25), Claim_for_Reimbursement_CAT!$H$25,
IF(AND($DZ434 &gt;= Claim_for_Reimbursement_CAT!$D$26, $DZ434 &lt;= Claim_for_Reimbursement_CAT!$F$26), Claim_for_Reimbursement_CAT!$H$26,
IF(AND($DZ434 &gt;= Claim_for_Reimbursement_CAT!$D$27, $DZ434 &lt;= Claim_for_Reimbursement_CAT!$F$27), Claim_for_Reimbursement_CAT!$H$27,
IF(AND($DZ434 &gt;= Claim_for_Reimbursement_CAT!$D$28, $DZ434 &lt;= Claim_for_Reimbursement_CAT!$F$28), Claim_for_Reimbursement_CAT!$H$28,
IF(AND($DZ434 &gt;= Claim_for_Reimbursement_CAT!$D$29, $DZ434 &lt;= Claim_for_Reimbursement_CAT!$F$29), Claim_for_Reimbursement_CAT!$H$29,
IF(AND($DZ434 &gt;= Claim_for_Reimbursement_CAT!$D$30, $DZ434 &lt;= Claim_for_Reimbursement_CAT!$F$30), Claim_for_Reimbursement_CAT!$H$30,
IF(AND($DZ434 &gt;= Claim_for_Reimbursement_CAT!$D$31, $DZ434 &lt;= Claim_for_Reimbursement_CAT!$F$31), Claim_for_Reimbursement_CAT!$H$31,
IF(AND($DZ434 &gt;= Claim_for_Reimbursement_CAT!$D$32, $DZ434 &lt;= Claim_for_Reimbursement_CAT!$F$32), Claim_for_Reimbursement_CAT!$H$32,
IF(AND($DZ434 &gt;= Claim_for_Reimbursement_CAT!$D$33, $DZ434 &lt;= Claim_for_Reimbursement_CAT!$F$33), Claim_for_Reimbursement_CAT!$H$33,
IF(AND($DZ434 &gt;= Claim_for_Reimbursement_CAT!$D$34, $DZ434 &lt;= Claim_for_Reimbursement_CAT!$F$34), Claim_for_Reimbursement_CAT!$H$34, Claim_for_Reimbursement_CAT!$H$35))))))))))))</f>
        <v/>
      </c>
      <c r="EG434" s="373"/>
      <c r="EH434" s="373"/>
      <c r="EI434" s="373"/>
      <c r="EJ434" s="373"/>
      <c r="EK434" s="373"/>
      <c r="EL434" s="368"/>
      <c r="EM434" s="373"/>
      <c r="EN434" s="373"/>
      <c r="ES434" s="376" t="str">
        <f t="shared" si="189"/>
        <v/>
      </c>
      <c r="ET434" s="377" t="str">
        <f t="shared" si="197"/>
        <v xml:space="preserve">    </v>
      </c>
      <c r="EU434" s="377" t="str">
        <f t="shared" si="198"/>
        <v/>
      </c>
      <c r="EV434" s="377" t="str">
        <f t="shared" si="199"/>
        <v xml:space="preserve">429   </v>
      </c>
      <c r="EW434" s="378" t="str">
        <f>IF($H434 = "", "",
IF(OR($H434 = Lists_and_controls!$AO$9, $H434 = Lists_and_controls!$AO$11, $H434 = Lists_and_controls!$AO$14, $H434 = Lists_and_controls!$AO$16), MAX(Day_30),
IF(OR($H434 = Lists_and_controls!$AO$6, $H434 = Lists_and_controls!$AO$8, $H434 = Lists_and_controls!$AO$10, $H434 = Lists_and_controls!$AO$12, $H434 = Lists_and_controls!$AO$13, $H434 = Lists_and_controls!$AO$15, $H434 = Lists_and_controls!$AO$17), MAX(Day_31),
IF($H434 = Lists_and_controls!$AO$7, IF(INDEX(Leap_Year_YN, MATCH($G434, Year_2, 0)) = 1, MAX(Day_Feb_LY), MAX(Day_Feb) )))))</f>
        <v/>
      </c>
      <c r="EX434" s="377" t="str">
        <f t="shared" si="200"/>
        <v xml:space="preserve">  </v>
      </c>
      <c r="EY434" s="378"/>
    </row>
    <row r="435" spans="1:155" s="321" customFormat="1" ht="14" hidden="1" x14ac:dyDescent="0.3">
      <c r="A435" s="367">
        <v>430</v>
      </c>
      <c r="B435" s="368"/>
      <c r="C435" s="368"/>
      <c r="D435" s="368"/>
      <c r="E435" s="368"/>
      <c r="F435" s="368"/>
      <c r="G435" s="368"/>
      <c r="H435" s="368"/>
      <c r="I435" s="368"/>
      <c r="J435" s="369" t="str">
        <f t="shared" si="177"/>
        <v/>
      </c>
      <c r="K435" s="370" t="str">
        <f t="shared" si="178"/>
        <v/>
      </c>
      <c r="L435" s="368"/>
      <c r="M435" s="368"/>
      <c r="N435" s="368"/>
      <c r="O435" s="368"/>
      <c r="P435" s="368"/>
      <c r="Q435" s="368"/>
      <c r="R435" s="368"/>
      <c r="S435" s="371" t="str">
        <f t="shared" si="190"/>
        <v/>
      </c>
      <c r="T435" s="368"/>
      <c r="U435" s="368"/>
      <c r="V435" s="372"/>
      <c r="W435" s="372"/>
      <c r="X435" s="368"/>
      <c r="Y435" s="372"/>
      <c r="Z435" s="368"/>
      <c r="AA435" s="368"/>
      <c r="AB435" s="368"/>
      <c r="AC435" s="368"/>
      <c r="AD435" s="368"/>
      <c r="AE435" s="368"/>
      <c r="AF435" s="368"/>
      <c r="AG435" s="368"/>
      <c r="AH435" s="368"/>
      <c r="AI435" s="368"/>
      <c r="AJ435" s="368"/>
      <c r="AK435" s="373"/>
      <c r="AL435" s="368"/>
      <c r="AM435" s="373"/>
      <c r="AN435" s="373"/>
      <c r="AO435" s="373"/>
      <c r="AP435" s="373"/>
      <c r="AQ435" s="373"/>
      <c r="AR435" s="373"/>
      <c r="AS435" s="373"/>
      <c r="AT435" s="373"/>
      <c r="AU435" s="373"/>
      <c r="AV435" s="373"/>
      <c r="AW435" s="373"/>
      <c r="AX435" s="373"/>
      <c r="AY435" s="373"/>
      <c r="AZ435" s="373"/>
      <c r="BA435" s="373"/>
      <c r="BB435" s="373"/>
      <c r="BC435" s="374">
        <f t="shared" si="191"/>
        <v>0</v>
      </c>
      <c r="BD435" s="373"/>
      <c r="BE435" s="373"/>
      <c r="BF435" s="373"/>
      <c r="BG435" s="373"/>
      <c r="BH435" s="373"/>
      <c r="BI435" s="373"/>
      <c r="BJ435" s="373"/>
      <c r="BK435" s="373"/>
      <c r="BL435" s="373"/>
      <c r="BM435" s="373"/>
      <c r="BN435" s="373"/>
      <c r="BO435" s="373"/>
      <c r="BP435" s="373"/>
      <c r="BQ435" s="373"/>
      <c r="BR435" s="373"/>
      <c r="BS435" s="374">
        <f t="shared" si="179"/>
        <v>0</v>
      </c>
      <c r="BT435" s="374">
        <f t="shared" si="203"/>
        <v>0</v>
      </c>
      <c r="BU435" s="374">
        <f t="shared" si="203"/>
        <v>0</v>
      </c>
      <c r="BV435" s="374">
        <f t="shared" si="203"/>
        <v>0</v>
      </c>
      <c r="BW435" s="374">
        <f t="shared" si="202"/>
        <v>0</v>
      </c>
      <c r="BX435" s="374">
        <f t="shared" si="202"/>
        <v>0</v>
      </c>
      <c r="BY435" s="374">
        <f t="shared" si="202"/>
        <v>0</v>
      </c>
      <c r="BZ435" s="374">
        <f t="shared" si="202"/>
        <v>0</v>
      </c>
      <c r="CA435" s="374">
        <f t="shared" si="202"/>
        <v>0</v>
      </c>
      <c r="CB435" s="374">
        <f t="shared" si="202"/>
        <v>0</v>
      </c>
      <c r="CC435" s="374">
        <f t="shared" si="204"/>
        <v>0</v>
      </c>
      <c r="CD435" s="374">
        <f t="shared" si="204"/>
        <v>0</v>
      </c>
      <c r="CE435" s="374">
        <f t="shared" si="204"/>
        <v>0</v>
      </c>
      <c r="CF435" s="374">
        <f t="shared" si="204"/>
        <v>0</v>
      </c>
      <c r="CG435" s="374">
        <f t="shared" si="176"/>
        <v>0</v>
      </c>
      <c r="CH435" s="374">
        <f t="shared" si="176"/>
        <v>0</v>
      </c>
      <c r="CI435" s="374">
        <f t="shared" si="176"/>
        <v>0</v>
      </c>
      <c r="CJ435" s="368"/>
      <c r="CK435" s="368"/>
      <c r="CL435" s="373"/>
      <c r="CM435" s="375"/>
      <c r="CN435" s="371" t="s">
        <v>176</v>
      </c>
      <c r="CO435" s="373"/>
      <c r="CP435" s="373"/>
      <c r="CQ435" s="374">
        <f t="shared" si="180"/>
        <v>0</v>
      </c>
      <c r="CR435" s="373"/>
      <c r="CS435" s="373"/>
      <c r="CT435" s="374">
        <f t="shared" si="181"/>
        <v>0</v>
      </c>
      <c r="CU435" s="375"/>
      <c r="CV435" s="368"/>
      <c r="CW435" s="368"/>
      <c r="CX435" s="368"/>
      <c r="CY435" s="368"/>
      <c r="CZ435" s="368"/>
      <c r="DA435" s="368"/>
      <c r="DB435" s="368"/>
      <c r="DC435" s="368"/>
      <c r="DD435" s="368"/>
      <c r="DE435" s="368"/>
      <c r="DF435" s="368"/>
      <c r="DG435" s="375"/>
      <c r="DH435" s="371" t="s">
        <v>176</v>
      </c>
      <c r="DI435" s="373"/>
      <c r="DJ435" s="373"/>
      <c r="DK435" s="374">
        <f t="shared" si="201"/>
        <v>0</v>
      </c>
      <c r="DL435" s="373"/>
      <c r="DM435" s="373"/>
      <c r="DN435" s="374">
        <f t="shared" si="182"/>
        <v>0</v>
      </c>
      <c r="DO435" s="368"/>
      <c r="DP435" s="371" t="str">
        <f t="shared" si="192"/>
        <v/>
      </c>
      <c r="DQ435" s="374">
        <f t="shared" si="193"/>
        <v>0</v>
      </c>
      <c r="DR435" s="374">
        <f t="shared" si="183"/>
        <v>0</v>
      </c>
      <c r="DS435" s="374">
        <f t="shared" si="184"/>
        <v>0</v>
      </c>
      <c r="DT435" s="374">
        <f t="shared" si="194"/>
        <v>0</v>
      </c>
      <c r="DU435" s="374">
        <f t="shared" si="195"/>
        <v>0</v>
      </c>
      <c r="DV435" s="374">
        <f>Deduct_dependent * COUNTIFS(Part_8!$A:$A, $EV435)</f>
        <v>0</v>
      </c>
      <c r="DW435" s="374">
        <f t="shared" si="185"/>
        <v>0</v>
      </c>
      <c r="DX435" s="374">
        <f t="shared" si="186"/>
        <v>0</v>
      </c>
      <c r="DY435" s="374">
        <f t="shared" si="187"/>
        <v>0</v>
      </c>
      <c r="DZ435" s="374">
        <f t="shared" si="188"/>
        <v>0</v>
      </c>
      <c r="EA435" s="373"/>
      <c r="EB435" s="373"/>
      <c r="EC435" s="373"/>
      <c r="ED435" s="374" t="str">
        <f t="shared" si="196"/>
        <v/>
      </c>
      <c r="EE435" s="374"/>
      <c r="EF435" s="374" t="str">
        <f>IF(AND($AN435 = "", $AO435 = "", $AP435 = "", $AQ435 = "", $AR435 = "", $AS435 = "", $AT435 = "", $AU435 = "", $AV435 = "", $AW435 = "", $AX435 = "", $AY435 = "", $AZ435 = "", $BA435 = "", $BB435 = "",
$BD435= "", $BE435 = "", $BF435 = "", $BG435 = "", $BH435 = "", $BI435 = "", $BJ435 = "", $BK435 = "", $BL435 = "", $BM435 = "", $BN435 = "", $BO435 = "", $BP435 = "", $BQ435 = "", $BR435 = ""), "",
IF($DZ435 &lt;= Claim_for_Reimbursement_CAT!$F$24, Claim_for_Reimbursement_CAT!$H$24,
IF(AND($DZ435 &gt;= Claim_for_Reimbursement_CAT!$D$25, $DZ435 &lt;= Claim_for_Reimbursement_CAT!$F$25), Claim_for_Reimbursement_CAT!$H$25,
IF(AND($DZ435 &gt;= Claim_for_Reimbursement_CAT!$D$26, $DZ435 &lt;= Claim_for_Reimbursement_CAT!$F$26), Claim_for_Reimbursement_CAT!$H$26,
IF(AND($DZ435 &gt;= Claim_for_Reimbursement_CAT!$D$27, $DZ435 &lt;= Claim_for_Reimbursement_CAT!$F$27), Claim_for_Reimbursement_CAT!$H$27,
IF(AND($DZ435 &gt;= Claim_for_Reimbursement_CAT!$D$28, $DZ435 &lt;= Claim_for_Reimbursement_CAT!$F$28), Claim_for_Reimbursement_CAT!$H$28,
IF(AND($DZ435 &gt;= Claim_for_Reimbursement_CAT!$D$29, $DZ435 &lt;= Claim_for_Reimbursement_CAT!$F$29), Claim_for_Reimbursement_CAT!$H$29,
IF(AND($DZ435 &gt;= Claim_for_Reimbursement_CAT!$D$30, $DZ435 &lt;= Claim_for_Reimbursement_CAT!$F$30), Claim_for_Reimbursement_CAT!$H$30,
IF(AND($DZ435 &gt;= Claim_for_Reimbursement_CAT!$D$31, $DZ435 &lt;= Claim_for_Reimbursement_CAT!$F$31), Claim_for_Reimbursement_CAT!$H$31,
IF(AND($DZ435 &gt;= Claim_for_Reimbursement_CAT!$D$32, $DZ435 &lt;= Claim_for_Reimbursement_CAT!$F$32), Claim_for_Reimbursement_CAT!$H$32,
IF(AND($DZ435 &gt;= Claim_for_Reimbursement_CAT!$D$33, $DZ435 &lt;= Claim_for_Reimbursement_CAT!$F$33), Claim_for_Reimbursement_CAT!$H$33,
IF(AND($DZ435 &gt;= Claim_for_Reimbursement_CAT!$D$34, $DZ435 &lt;= Claim_for_Reimbursement_CAT!$F$34), Claim_for_Reimbursement_CAT!$H$34, Claim_for_Reimbursement_CAT!$H$35))))))))))))</f>
        <v/>
      </c>
      <c r="EG435" s="373"/>
      <c r="EH435" s="373"/>
      <c r="EI435" s="373"/>
      <c r="EJ435" s="373"/>
      <c r="EK435" s="373"/>
      <c r="EL435" s="368"/>
      <c r="EM435" s="373"/>
      <c r="EN435" s="373"/>
      <c r="ES435" s="376" t="str">
        <f t="shared" si="189"/>
        <v/>
      </c>
      <c r="ET435" s="377" t="str">
        <f t="shared" si="197"/>
        <v xml:space="preserve">    </v>
      </c>
      <c r="EU435" s="377" t="str">
        <f t="shared" si="198"/>
        <v/>
      </c>
      <c r="EV435" s="377" t="str">
        <f t="shared" si="199"/>
        <v xml:space="preserve">430   </v>
      </c>
      <c r="EW435" s="378" t="str">
        <f>IF($H435 = "", "",
IF(OR($H435 = Lists_and_controls!$AO$9, $H435 = Lists_and_controls!$AO$11, $H435 = Lists_and_controls!$AO$14, $H435 = Lists_and_controls!$AO$16), MAX(Day_30),
IF(OR($H435 = Lists_and_controls!$AO$6, $H435 = Lists_and_controls!$AO$8, $H435 = Lists_and_controls!$AO$10, $H435 = Lists_and_controls!$AO$12, $H435 = Lists_and_controls!$AO$13, $H435 = Lists_and_controls!$AO$15, $H435 = Lists_and_controls!$AO$17), MAX(Day_31),
IF($H435 = Lists_and_controls!$AO$7, IF(INDEX(Leap_Year_YN, MATCH($G435, Year_2, 0)) = 1, MAX(Day_Feb_LY), MAX(Day_Feb) )))))</f>
        <v/>
      </c>
      <c r="EX435" s="377" t="str">
        <f t="shared" si="200"/>
        <v xml:space="preserve">  </v>
      </c>
      <c r="EY435" s="378"/>
    </row>
    <row r="436" spans="1:155" s="321" customFormat="1" ht="14" hidden="1" x14ac:dyDescent="0.3">
      <c r="A436" s="367">
        <v>431</v>
      </c>
      <c r="B436" s="368"/>
      <c r="C436" s="368"/>
      <c r="D436" s="368"/>
      <c r="E436" s="368"/>
      <c r="F436" s="368"/>
      <c r="G436" s="368"/>
      <c r="H436" s="368"/>
      <c r="I436" s="368"/>
      <c r="J436" s="369" t="str">
        <f t="shared" si="177"/>
        <v/>
      </c>
      <c r="K436" s="370" t="str">
        <f t="shared" si="178"/>
        <v/>
      </c>
      <c r="L436" s="368"/>
      <c r="M436" s="368"/>
      <c r="N436" s="368"/>
      <c r="O436" s="368"/>
      <c r="P436" s="368"/>
      <c r="Q436" s="368"/>
      <c r="R436" s="368"/>
      <c r="S436" s="371" t="str">
        <f t="shared" si="190"/>
        <v/>
      </c>
      <c r="T436" s="368"/>
      <c r="U436" s="368"/>
      <c r="V436" s="372"/>
      <c r="W436" s="372"/>
      <c r="X436" s="368"/>
      <c r="Y436" s="372"/>
      <c r="Z436" s="368"/>
      <c r="AA436" s="368"/>
      <c r="AB436" s="368"/>
      <c r="AC436" s="368"/>
      <c r="AD436" s="368"/>
      <c r="AE436" s="368"/>
      <c r="AF436" s="368"/>
      <c r="AG436" s="368"/>
      <c r="AH436" s="368"/>
      <c r="AI436" s="368"/>
      <c r="AJ436" s="368"/>
      <c r="AK436" s="373"/>
      <c r="AL436" s="368"/>
      <c r="AM436" s="373"/>
      <c r="AN436" s="373"/>
      <c r="AO436" s="373"/>
      <c r="AP436" s="373"/>
      <c r="AQ436" s="373"/>
      <c r="AR436" s="373"/>
      <c r="AS436" s="373"/>
      <c r="AT436" s="373"/>
      <c r="AU436" s="373"/>
      <c r="AV436" s="373"/>
      <c r="AW436" s="373"/>
      <c r="AX436" s="373"/>
      <c r="AY436" s="373"/>
      <c r="AZ436" s="373"/>
      <c r="BA436" s="373"/>
      <c r="BB436" s="373"/>
      <c r="BC436" s="374">
        <f t="shared" si="191"/>
        <v>0</v>
      </c>
      <c r="BD436" s="373"/>
      <c r="BE436" s="373"/>
      <c r="BF436" s="373"/>
      <c r="BG436" s="373"/>
      <c r="BH436" s="373"/>
      <c r="BI436" s="373"/>
      <c r="BJ436" s="373"/>
      <c r="BK436" s="373"/>
      <c r="BL436" s="373"/>
      <c r="BM436" s="373"/>
      <c r="BN436" s="373"/>
      <c r="BO436" s="373"/>
      <c r="BP436" s="373"/>
      <c r="BQ436" s="373"/>
      <c r="BR436" s="373"/>
      <c r="BS436" s="374">
        <f t="shared" si="179"/>
        <v>0</v>
      </c>
      <c r="BT436" s="374">
        <f t="shared" si="203"/>
        <v>0</v>
      </c>
      <c r="BU436" s="374">
        <f t="shared" si="203"/>
        <v>0</v>
      </c>
      <c r="BV436" s="374">
        <f t="shared" si="203"/>
        <v>0</v>
      </c>
      <c r="BW436" s="374">
        <f t="shared" si="202"/>
        <v>0</v>
      </c>
      <c r="BX436" s="374">
        <f t="shared" si="202"/>
        <v>0</v>
      </c>
      <c r="BY436" s="374">
        <f t="shared" si="202"/>
        <v>0</v>
      </c>
      <c r="BZ436" s="374">
        <f t="shared" si="202"/>
        <v>0</v>
      </c>
      <c r="CA436" s="374">
        <f t="shared" si="202"/>
        <v>0</v>
      </c>
      <c r="CB436" s="374">
        <f t="shared" si="202"/>
        <v>0</v>
      </c>
      <c r="CC436" s="374">
        <f t="shared" si="204"/>
        <v>0</v>
      </c>
      <c r="CD436" s="374">
        <f t="shared" si="204"/>
        <v>0</v>
      </c>
      <c r="CE436" s="374">
        <f t="shared" si="204"/>
        <v>0</v>
      </c>
      <c r="CF436" s="374">
        <f t="shared" si="204"/>
        <v>0</v>
      </c>
      <c r="CG436" s="374">
        <f t="shared" si="176"/>
        <v>0</v>
      </c>
      <c r="CH436" s="374">
        <f t="shared" si="176"/>
        <v>0</v>
      </c>
      <c r="CI436" s="374">
        <f t="shared" si="176"/>
        <v>0</v>
      </c>
      <c r="CJ436" s="368"/>
      <c r="CK436" s="368"/>
      <c r="CL436" s="373"/>
      <c r="CM436" s="375"/>
      <c r="CN436" s="371" t="s">
        <v>176</v>
      </c>
      <c r="CO436" s="373"/>
      <c r="CP436" s="373"/>
      <c r="CQ436" s="374">
        <f t="shared" si="180"/>
        <v>0</v>
      </c>
      <c r="CR436" s="373"/>
      <c r="CS436" s="373"/>
      <c r="CT436" s="374">
        <f t="shared" si="181"/>
        <v>0</v>
      </c>
      <c r="CU436" s="375"/>
      <c r="CV436" s="368"/>
      <c r="CW436" s="368"/>
      <c r="CX436" s="368"/>
      <c r="CY436" s="368"/>
      <c r="CZ436" s="368"/>
      <c r="DA436" s="368"/>
      <c r="DB436" s="368"/>
      <c r="DC436" s="368"/>
      <c r="DD436" s="368"/>
      <c r="DE436" s="368"/>
      <c r="DF436" s="368"/>
      <c r="DG436" s="375"/>
      <c r="DH436" s="371" t="s">
        <v>176</v>
      </c>
      <c r="DI436" s="373"/>
      <c r="DJ436" s="373"/>
      <c r="DK436" s="374">
        <f t="shared" si="201"/>
        <v>0</v>
      </c>
      <c r="DL436" s="373"/>
      <c r="DM436" s="373"/>
      <c r="DN436" s="374">
        <f t="shared" si="182"/>
        <v>0</v>
      </c>
      <c r="DO436" s="368"/>
      <c r="DP436" s="371" t="str">
        <f t="shared" si="192"/>
        <v/>
      </c>
      <c r="DQ436" s="374">
        <f t="shared" si="193"/>
        <v>0</v>
      </c>
      <c r="DR436" s="374">
        <f t="shared" si="183"/>
        <v>0</v>
      </c>
      <c r="DS436" s="374">
        <f t="shared" si="184"/>
        <v>0</v>
      </c>
      <c r="DT436" s="374">
        <f t="shared" si="194"/>
        <v>0</v>
      </c>
      <c r="DU436" s="374">
        <f t="shared" si="195"/>
        <v>0</v>
      </c>
      <c r="DV436" s="374">
        <f>Deduct_dependent * COUNTIFS(Part_8!$A:$A, $EV436)</f>
        <v>0</v>
      </c>
      <c r="DW436" s="374">
        <f t="shared" si="185"/>
        <v>0</v>
      </c>
      <c r="DX436" s="374">
        <f t="shared" si="186"/>
        <v>0</v>
      </c>
      <c r="DY436" s="374">
        <f t="shared" si="187"/>
        <v>0</v>
      </c>
      <c r="DZ436" s="374">
        <f t="shared" si="188"/>
        <v>0</v>
      </c>
      <c r="EA436" s="373"/>
      <c r="EB436" s="373"/>
      <c r="EC436" s="373"/>
      <c r="ED436" s="374" t="str">
        <f t="shared" si="196"/>
        <v/>
      </c>
      <c r="EE436" s="374"/>
      <c r="EF436" s="374" t="str">
        <f>IF(AND($AN436 = "", $AO436 = "", $AP436 = "", $AQ436 = "", $AR436 = "", $AS436 = "", $AT436 = "", $AU436 = "", $AV436 = "", $AW436 = "", $AX436 = "", $AY436 = "", $AZ436 = "", $BA436 = "", $BB436 = "",
$BD436= "", $BE436 = "", $BF436 = "", $BG436 = "", $BH436 = "", $BI436 = "", $BJ436 = "", $BK436 = "", $BL436 = "", $BM436 = "", $BN436 = "", $BO436 = "", $BP436 = "", $BQ436 = "", $BR436 = ""), "",
IF($DZ436 &lt;= Claim_for_Reimbursement_CAT!$F$24, Claim_for_Reimbursement_CAT!$H$24,
IF(AND($DZ436 &gt;= Claim_for_Reimbursement_CAT!$D$25, $DZ436 &lt;= Claim_for_Reimbursement_CAT!$F$25), Claim_for_Reimbursement_CAT!$H$25,
IF(AND($DZ436 &gt;= Claim_for_Reimbursement_CAT!$D$26, $DZ436 &lt;= Claim_for_Reimbursement_CAT!$F$26), Claim_for_Reimbursement_CAT!$H$26,
IF(AND($DZ436 &gt;= Claim_for_Reimbursement_CAT!$D$27, $DZ436 &lt;= Claim_for_Reimbursement_CAT!$F$27), Claim_for_Reimbursement_CAT!$H$27,
IF(AND($DZ436 &gt;= Claim_for_Reimbursement_CAT!$D$28, $DZ436 &lt;= Claim_for_Reimbursement_CAT!$F$28), Claim_for_Reimbursement_CAT!$H$28,
IF(AND($DZ436 &gt;= Claim_for_Reimbursement_CAT!$D$29, $DZ436 &lt;= Claim_for_Reimbursement_CAT!$F$29), Claim_for_Reimbursement_CAT!$H$29,
IF(AND($DZ436 &gt;= Claim_for_Reimbursement_CAT!$D$30, $DZ436 &lt;= Claim_for_Reimbursement_CAT!$F$30), Claim_for_Reimbursement_CAT!$H$30,
IF(AND($DZ436 &gt;= Claim_for_Reimbursement_CAT!$D$31, $DZ436 &lt;= Claim_for_Reimbursement_CAT!$F$31), Claim_for_Reimbursement_CAT!$H$31,
IF(AND($DZ436 &gt;= Claim_for_Reimbursement_CAT!$D$32, $DZ436 &lt;= Claim_for_Reimbursement_CAT!$F$32), Claim_for_Reimbursement_CAT!$H$32,
IF(AND($DZ436 &gt;= Claim_for_Reimbursement_CAT!$D$33, $DZ436 &lt;= Claim_for_Reimbursement_CAT!$F$33), Claim_for_Reimbursement_CAT!$H$33,
IF(AND($DZ436 &gt;= Claim_for_Reimbursement_CAT!$D$34, $DZ436 &lt;= Claim_for_Reimbursement_CAT!$F$34), Claim_for_Reimbursement_CAT!$H$34, Claim_for_Reimbursement_CAT!$H$35))))))))))))</f>
        <v/>
      </c>
      <c r="EG436" s="373"/>
      <c r="EH436" s="373"/>
      <c r="EI436" s="373"/>
      <c r="EJ436" s="373"/>
      <c r="EK436" s="373"/>
      <c r="EL436" s="368"/>
      <c r="EM436" s="373"/>
      <c r="EN436" s="373"/>
      <c r="ES436" s="376" t="str">
        <f t="shared" si="189"/>
        <v/>
      </c>
      <c r="ET436" s="377" t="str">
        <f t="shared" si="197"/>
        <v xml:space="preserve">    </v>
      </c>
      <c r="EU436" s="377" t="str">
        <f t="shared" si="198"/>
        <v/>
      </c>
      <c r="EV436" s="377" t="str">
        <f t="shared" si="199"/>
        <v xml:space="preserve">431   </v>
      </c>
      <c r="EW436" s="378" t="str">
        <f>IF($H436 = "", "",
IF(OR($H436 = Lists_and_controls!$AO$9, $H436 = Lists_and_controls!$AO$11, $H436 = Lists_and_controls!$AO$14, $H436 = Lists_and_controls!$AO$16), MAX(Day_30),
IF(OR($H436 = Lists_and_controls!$AO$6, $H436 = Lists_and_controls!$AO$8, $H436 = Lists_and_controls!$AO$10, $H436 = Lists_and_controls!$AO$12, $H436 = Lists_and_controls!$AO$13, $H436 = Lists_and_controls!$AO$15, $H436 = Lists_and_controls!$AO$17), MAX(Day_31),
IF($H436 = Lists_and_controls!$AO$7, IF(INDEX(Leap_Year_YN, MATCH($G436, Year_2, 0)) = 1, MAX(Day_Feb_LY), MAX(Day_Feb) )))))</f>
        <v/>
      </c>
      <c r="EX436" s="377" t="str">
        <f t="shared" si="200"/>
        <v xml:space="preserve">  </v>
      </c>
      <c r="EY436" s="378"/>
    </row>
    <row r="437" spans="1:155" s="321" customFormat="1" ht="14" hidden="1" x14ac:dyDescent="0.3">
      <c r="A437" s="367">
        <v>432</v>
      </c>
      <c r="B437" s="368"/>
      <c r="C437" s="368"/>
      <c r="D437" s="368"/>
      <c r="E437" s="368"/>
      <c r="F437" s="368"/>
      <c r="G437" s="368"/>
      <c r="H437" s="368"/>
      <c r="I437" s="368"/>
      <c r="J437" s="369" t="str">
        <f t="shared" si="177"/>
        <v/>
      </c>
      <c r="K437" s="370" t="str">
        <f t="shared" si="178"/>
        <v/>
      </c>
      <c r="L437" s="368"/>
      <c r="M437" s="368"/>
      <c r="N437" s="368"/>
      <c r="O437" s="368"/>
      <c r="P437" s="368"/>
      <c r="Q437" s="368"/>
      <c r="R437" s="368"/>
      <c r="S437" s="371" t="str">
        <f t="shared" si="190"/>
        <v/>
      </c>
      <c r="T437" s="368"/>
      <c r="U437" s="368"/>
      <c r="V437" s="372"/>
      <c r="W437" s="372"/>
      <c r="X437" s="368"/>
      <c r="Y437" s="372"/>
      <c r="Z437" s="368"/>
      <c r="AA437" s="368"/>
      <c r="AB437" s="368"/>
      <c r="AC437" s="368"/>
      <c r="AD437" s="368"/>
      <c r="AE437" s="368"/>
      <c r="AF437" s="368"/>
      <c r="AG437" s="368"/>
      <c r="AH437" s="368"/>
      <c r="AI437" s="368"/>
      <c r="AJ437" s="368"/>
      <c r="AK437" s="373"/>
      <c r="AL437" s="368"/>
      <c r="AM437" s="373"/>
      <c r="AN437" s="373"/>
      <c r="AO437" s="373"/>
      <c r="AP437" s="373"/>
      <c r="AQ437" s="373"/>
      <c r="AR437" s="373"/>
      <c r="AS437" s="373"/>
      <c r="AT437" s="373"/>
      <c r="AU437" s="373"/>
      <c r="AV437" s="373"/>
      <c r="AW437" s="373"/>
      <c r="AX437" s="373"/>
      <c r="AY437" s="373"/>
      <c r="AZ437" s="373"/>
      <c r="BA437" s="373"/>
      <c r="BB437" s="373"/>
      <c r="BC437" s="374">
        <f t="shared" si="191"/>
        <v>0</v>
      </c>
      <c r="BD437" s="373"/>
      <c r="BE437" s="373"/>
      <c r="BF437" s="373"/>
      <c r="BG437" s="373"/>
      <c r="BH437" s="373"/>
      <c r="BI437" s="373"/>
      <c r="BJ437" s="373"/>
      <c r="BK437" s="373"/>
      <c r="BL437" s="373"/>
      <c r="BM437" s="373"/>
      <c r="BN437" s="373"/>
      <c r="BO437" s="373"/>
      <c r="BP437" s="373"/>
      <c r="BQ437" s="373"/>
      <c r="BR437" s="373"/>
      <c r="BS437" s="374">
        <f t="shared" si="179"/>
        <v>0</v>
      </c>
      <c r="BT437" s="374">
        <f t="shared" si="203"/>
        <v>0</v>
      </c>
      <c r="BU437" s="374">
        <f t="shared" si="203"/>
        <v>0</v>
      </c>
      <c r="BV437" s="374">
        <f t="shared" si="203"/>
        <v>0</v>
      </c>
      <c r="BW437" s="374">
        <f t="shared" si="202"/>
        <v>0</v>
      </c>
      <c r="BX437" s="374">
        <f t="shared" si="202"/>
        <v>0</v>
      </c>
      <c r="BY437" s="374">
        <f t="shared" si="202"/>
        <v>0</v>
      </c>
      <c r="BZ437" s="374">
        <f t="shared" si="202"/>
        <v>0</v>
      </c>
      <c r="CA437" s="374">
        <f t="shared" si="202"/>
        <v>0</v>
      </c>
      <c r="CB437" s="374">
        <f t="shared" si="202"/>
        <v>0</v>
      </c>
      <c r="CC437" s="374">
        <f t="shared" si="204"/>
        <v>0</v>
      </c>
      <c r="CD437" s="374">
        <f t="shared" si="204"/>
        <v>0</v>
      </c>
      <c r="CE437" s="374">
        <f t="shared" si="204"/>
        <v>0</v>
      </c>
      <c r="CF437" s="374">
        <f t="shared" si="204"/>
        <v>0</v>
      </c>
      <c r="CG437" s="374">
        <f t="shared" si="176"/>
        <v>0</v>
      </c>
      <c r="CH437" s="374">
        <f t="shared" si="176"/>
        <v>0</v>
      </c>
      <c r="CI437" s="374">
        <f t="shared" si="176"/>
        <v>0</v>
      </c>
      <c r="CJ437" s="368"/>
      <c r="CK437" s="368"/>
      <c r="CL437" s="373"/>
      <c r="CM437" s="375"/>
      <c r="CN437" s="371" t="s">
        <v>176</v>
      </c>
      <c r="CO437" s="373"/>
      <c r="CP437" s="373"/>
      <c r="CQ437" s="374">
        <f t="shared" si="180"/>
        <v>0</v>
      </c>
      <c r="CR437" s="373"/>
      <c r="CS437" s="373"/>
      <c r="CT437" s="374">
        <f t="shared" si="181"/>
        <v>0</v>
      </c>
      <c r="CU437" s="375"/>
      <c r="CV437" s="368"/>
      <c r="CW437" s="368"/>
      <c r="CX437" s="368"/>
      <c r="CY437" s="368"/>
      <c r="CZ437" s="368"/>
      <c r="DA437" s="368"/>
      <c r="DB437" s="368"/>
      <c r="DC437" s="368"/>
      <c r="DD437" s="368"/>
      <c r="DE437" s="368"/>
      <c r="DF437" s="368"/>
      <c r="DG437" s="375"/>
      <c r="DH437" s="371" t="s">
        <v>176</v>
      </c>
      <c r="DI437" s="373"/>
      <c r="DJ437" s="373"/>
      <c r="DK437" s="374">
        <f t="shared" si="201"/>
        <v>0</v>
      </c>
      <c r="DL437" s="373"/>
      <c r="DM437" s="373"/>
      <c r="DN437" s="374">
        <f t="shared" si="182"/>
        <v>0</v>
      </c>
      <c r="DO437" s="368"/>
      <c r="DP437" s="371" t="str">
        <f t="shared" si="192"/>
        <v/>
      </c>
      <c r="DQ437" s="374">
        <f t="shared" si="193"/>
        <v>0</v>
      </c>
      <c r="DR437" s="374">
        <f t="shared" si="183"/>
        <v>0</v>
      </c>
      <c r="DS437" s="374">
        <f t="shared" si="184"/>
        <v>0</v>
      </c>
      <c r="DT437" s="374">
        <f t="shared" si="194"/>
        <v>0</v>
      </c>
      <c r="DU437" s="374">
        <f t="shared" si="195"/>
        <v>0</v>
      </c>
      <c r="DV437" s="374">
        <f>Deduct_dependent * COUNTIFS(Part_8!$A:$A, $EV437)</f>
        <v>0</v>
      </c>
      <c r="DW437" s="374">
        <f t="shared" si="185"/>
        <v>0</v>
      </c>
      <c r="DX437" s="374">
        <f t="shared" si="186"/>
        <v>0</v>
      </c>
      <c r="DY437" s="374">
        <f t="shared" si="187"/>
        <v>0</v>
      </c>
      <c r="DZ437" s="374">
        <f t="shared" si="188"/>
        <v>0</v>
      </c>
      <c r="EA437" s="373"/>
      <c r="EB437" s="373"/>
      <c r="EC437" s="373"/>
      <c r="ED437" s="374" t="str">
        <f t="shared" si="196"/>
        <v/>
      </c>
      <c r="EE437" s="374"/>
      <c r="EF437" s="374" t="str">
        <f>IF(AND($AN437 = "", $AO437 = "", $AP437 = "", $AQ437 = "", $AR437 = "", $AS437 = "", $AT437 = "", $AU437 = "", $AV437 = "", $AW437 = "", $AX437 = "", $AY437 = "", $AZ437 = "", $BA437 = "", $BB437 = "",
$BD437= "", $BE437 = "", $BF437 = "", $BG437 = "", $BH437 = "", $BI437 = "", $BJ437 = "", $BK437 = "", $BL437 = "", $BM437 = "", $BN437 = "", $BO437 = "", $BP437 = "", $BQ437 = "", $BR437 = ""), "",
IF($DZ437 &lt;= Claim_for_Reimbursement_CAT!$F$24, Claim_for_Reimbursement_CAT!$H$24,
IF(AND($DZ437 &gt;= Claim_for_Reimbursement_CAT!$D$25, $DZ437 &lt;= Claim_for_Reimbursement_CAT!$F$25), Claim_for_Reimbursement_CAT!$H$25,
IF(AND($DZ437 &gt;= Claim_for_Reimbursement_CAT!$D$26, $DZ437 &lt;= Claim_for_Reimbursement_CAT!$F$26), Claim_for_Reimbursement_CAT!$H$26,
IF(AND($DZ437 &gt;= Claim_for_Reimbursement_CAT!$D$27, $DZ437 &lt;= Claim_for_Reimbursement_CAT!$F$27), Claim_for_Reimbursement_CAT!$H$27,
IF(AND($DZ437 &gt;= Claim_for_Reimbursement_CAT!$D$28, $DZ437 &lt;= Claim_for_Reimbursement_CAT!$F$28), Claim_for_Reimbursement_CAT!$H$28,
IF(AND($DZ437 &gt;= Claim_for_Reimbursement_CAT!$D$29, $DZ437 &lt;= Claim_for_Reimbursement_CAT!$F$29), Claim_for_Reimbursement_CAT!$H$29,
IF(AND($DZ437 &gt;= Claim_for_Reimbursement_CAT!$D$30, $DZ437 &lt;= Claim_for_Reimbursement_CAT!$F$30), Claim_for_Reimbursement_CAT!$H$30,
IF(AND($DZ437 &gt;= Claim_for_Reimbursement_CAT!$D$31, $DZ437 &lt;= Claim_for_Reimbursement_CAT!$F$31), Claim_for_Reimbursement_CAT!$H$31,
IF(AND($DZ437 &gt;= Claim_for_Reimbursement_CAT!$D$32, $DZ437 &lt;= Claim_for_Reimbursement_CAT!$F$32), Claim_for_Reimbursement_CAT!$H$32,
IF(AND($DZ437 &gt;= Claim_for_Reimbursement_CAT!$D$33, $DZ437 &lt;= Claim_for_Reimbursement_CAT!$F$33), Claim_for_Reimbursement_CAT!$H$33,
IF(AND($DZ437 &gt;= Claim_for_Reimbursement_CAT!$D$34, $DZ437 &lt;= Claim_for_Reimbursement_CAT!$F$34), Claim_for_Reimbursement_CAT!$H$34, Claim_for_Reimbursement_CAT!$H$35))))))))))))</f>
        <v/>
      </c>
      <c r="EG437" s="373"/>
      <c r="EH437" s="373"/>
      <c r="EI437" s="373"/>
      <c r="EJ437" s="373"/>
      <c r="EK437" s="373"/>
      <c r="EL437" s="368"/>
      <c r="EM437" s="373"/>
      <c r="EN437" s="373"/>
      <c r="ES437" s="376" t="str">
        <f t="shared" si="189"/>
        <v/>
      </c>
      <c r="ET437" s="377" t="str">
        <f t="shared" si="197"/>
        <v xml:space="preserve">    </v>
      </c>
      <c r="EU437" s="377" t="str">
        <f t="shared" si="198"/>
        <v/>
      </c>
      <c r="EV437" s="377" t="str">
        <f t="shared" si="199"/>
        <v xml:space="preserve">432   </v>
      </c>
      <c r="EW437" s="378" t="str">
        <f>IF($H437 = "", "",
IF(OR($H437 = Lists_and_controls!$AO$9, $H437 = Lists_and_controls!$AO$11, $H437 = Lists_and_controls!$AO$14, $H437 = Lists_and_controls!$AO$16), MAX(Day_30),
IF(OR($H437 = Lists_and_controls!$AO$6, $H437 = Lists_and_controls!$AO$8, $H437 = Lists_and_controls!$AO$10, $H437 = Lists_and_controls!$AO$12, $H437 = Lists_and_controls!$AO$13, $H437 = Lists_and_controls!$AO$15, $H437 = Lists_and_controls!$AO$17), MAX(Day_31),
IF($H437 = Lists_and_controls!$AO$7, IF(INDEX(Leap_Year_YN, MATCH($G437, Year_2, 0)) = 1, MAX(Day_Feb_LY), MAX(Day_Feb) )))))</f>
        <v/>
      </c>
      <c r="EX437" s="377" t="str">
        <f t="shared" si="200"/>
        <v xml:space="preserve">  </v>
      </c>
      <c r="EY437" s="378"/>
    </row>
    <row r="438" spans="1:155" s="321" customFormat="1" ht="14" hidden="1" x14ac:dyDescent="0.3">
      <c r="A438" s="367">
        <v>433</v>
      </c>
      <c r="B438" s="368"/>
      <c r="C438" s="368"/>
      <c r="D438" s="368"/>
      <c r="E438" s="368"/>
      <c r="F438" s="368"/>
      <c r="G438" s="368"/>
      <c r="H438" s="368"/>
      <c r="I438" s="368"/>
      <c r="J438" s="369" t="str">
        <f t="shared" si="177"/>
        <v/>
      </c>
      <c r="K438" s="370" t="str">
        <f t="shared" si="178"/>
        <v/>
      </c>
      <c r="L438" s="368"/>
      <c r="M438" s="368"/>
      <c r="N438" s="368"/>
      <c r="O438" s="368"/>
      <c r="P438" s="368"/>
      <c r="Q438" s="368"/>
      <c r="R438" s="368"/>
      <c r="S438" s="371" t="str">
        <f t="shared" si="190"/>
        <v/>
      </c>
      <c r="T438" s="368"/>
      <c r="U438" s="368"/>
      <c r="V438" s="372"/>
      <c r="W438" s="372"/>
      <c r="X438" s="368"/>
      <c r="Y438" s="372"/>
      <c r="Z438" s="368"/>
      <c r="AA438" s="368"/>
      <c r="AB438" s="368"/>
      <c r="AC438" s="368"/>
      <c r="AD438" s="368"/>
      <c r="AE438" s="368"/>
      <c r="AF438" s="368"/>
      <c r="AG438" s="368"/>
      <c r="AH438" s="368"/>
      <c r="AI438" s="368"/>
      <c r="AJ438" s="368"/>
      <c r="AK438" s="373"/>
      <c r="AL438" s="368"/>
      <c r="AM438" s="373"/>
      <c r="AN438" s="373"/>
      <c r="AO438" s="373"/>
      <c r="AP438" s="373"/>
      <c r="AQ438" s="373"/>
      <c r="AR438" s="373"/>
      <c r="AS438" s="373"/>
      <c r="AT438" s="373"/>
      <c r="AU438" s="373"/>
      <c r="AV438" s="373"/>
      <c r="AW438" s="373"/>
      <c r="AX438" s="373"/>
      <c r="AY438" s="373"/>
      <c r="AZ438" s="373"/>
      <c r="BA438" s="373"/>
      <c r="BB438" s="373"/>
      <c r="BC438" s="374">
        <f t="shared" si="191"/>
        <v>0</v>
      </c>
      <c r="BD438" s="373"/>
      <c r="BE438" s="373"/>
      <c r="BF438" s="373"/>
      <c r="BG438" s="373"/>
      <c r="BH438" s="373"/>
      <c r="BI438" s="373"/>
      <c r="BJ438" s="373"/>
      <c r="BK438" s="373"/>
      <c r="BL438" s="373"/>
      <c r="BM438" s="373"/>
      <c r="BN438" s="373"/>
      <c r="BO438" s="373"/>
      <c r="BP438" s="373"/>
      <c r="BQ438" s="373"/>
      <c r="BR438" s="373"/>
      <c r="BS438" s="374">
        <f t="shared" si="179"/>
        <v>0</v>
      </c>
      <c r="BT438" s="374">
        <f t="shared" si="203"/>
        <v>0</v>
      </c>
      <c r="BU438" s="374">
        <f t="shared" si="203"/>
        <v>0</v>
      </c>
      <c r="BV438" s="374">
        <f t="shared" si="203"/>
        <v>0</v>
      </c>
      <c r="BW438" s="374">
        <f t="shared" si="202"/>
        <v>0</v>
      </c>
      <c r="BX438" s="374">
        <f t="shared" si="202"/>
        <v>0</v>
      </c>
      <c r="BY438" s="374">
        <f t="shared" si="202"/>
        <v>0</v>
      </c>
      <c r="BZ438" s="374">
        <f t="shared" si="202"/>
        <v>0</v>
      </c>
      <c r="CA438" s="374">
        <f t="shared" si="202"/>
        <v>0</v>
      </c>
      <c r="CB438" s="374">
        <f t="shared" si="202"/>
        <v>0</v>
      </c>
      <c r="CC438" s="374">
        <f t="shared" si="204"/>
        <v>0</v>
      </c>
      <c r="CD438" s="374">
        <f t="shared" si="204"/>
        <v>0</v>
      </c>
      <c r="CE438" s="374">
        <f t="shared" si="204"/>
        <v>0</v>
      </c>
      <c r="CF438" s="374">
        <f t="shared" si="204"/>
        <v>0</v>
      </c>
      <c r="CG438" s="374">
        <f t="shared" si="176"/>
        <v>0</v>
      </c>
      <c r="CH438" s="374">
        <f t="shared" si="176"/>
        <v>0</v>
      </c>
      <c r="CI438" s="374">
        <f t="shared" si="176"/>
        <v>0</v>
      </c>
      <c r="CJ438" s="368"/>
      <c r="CK438" s="368"/>
      <c r="CL438" s="373"/>
      <c r="CM438" s="375"/>
      <c r="CN438" s="371" t="s">
        <v>176</v>
      </c>
      <c r="CO438" s="373"/>
      <c r="CP438" s="373"/>
      <c r="CQ438" s="374">
        <f t="shared" si="180"/>
        <v>0</v>
      </c>
      <c r="CR438" s="373"/>
      <c r="CS438" s="373"/>
      <c r="CT438" s="374">
        <f t="shared" si="181"/>
        <v>0</v>
      </c>
      <c r="CU438" s="375"/>
      <c r="CV438" s="368"/>
      <c r="CW438" s="368"/>
      <c r="CX438" s="368"/>
      <c r="CY438" s="368"/>
      <c r="CZ438" s="368"/>
      <c r="DA438" s="368"/>
      <c r="DB438" s="368"/>
      <c r="DC438" s="368"/>
      <c r="DD438" s="368"/>
      <c r="DE438" s="368"/>
      <c r="DF438" s="368"/>
      <c r="DG438" s="375"/>
      <c r="DH438" s="371" t="s">
        <v>176</v>
      </c>
      <c r="DI438" s="373"/>
      <c r="DJ438" s="373"/>
      <c r="DK438" s="374">
        <f t="shared" si="201"/>
        <v>0</v>
      </c>
      <c r="DL438" s="373"/>
      <c r="DM438" s="373"/>
      <c r="DN438" s="374">
        <f t="shared" si="182"/>
        <v>0</v>
      </c>
      <c r="DO438" s="368"/>
      <c r="DP438" s="371" t="str">
        <f t="shared" si="192"/>
        <v/>
      </c>
      <c r="DQ438" s="374">
        <f t="shared" si="193"/>
        <v>0</v>
      </c>
      <c r="DR438" s="374">
        <f t="shared" si="183"/>
        <v>0</v>
      </c>
      <c r="DS438" s="374">
        <f t="shared" si="184"/>
        <v>0</v>
      </c>
      <c r="DT438" s="374">
        <f t="shared" si="194"/>
        <v>0</v>
      </c>
      <c r="DU438" s="374">
        <f t="shared" si="195"/>
        <v>0</v>
      </c>
      <c r="DV438" s="374">
        <f>Deduct_dependent * COUNTIFS(Part_8!$A:$A, $EV438)</f>
        <v>0</v>
      </c>
      <c r="DW438" s="374">
        <f t="shared" si="185"/>
        <v>0</v>
      </c>
      <c r="DX438" s="374">
        <f t="shared" si="186"/>
        <v>0</v>
      </c>
      <c r="DY438" s="374">
        <f t="shared" si="187"/>
        <v>0</v>
      </c>
      <c r="DZ438" s="374">
        <f t="shared" si="188"/>
        <v>0</v>
      </c>
      <c r="EA438" s="373"/>
      <c r="EB438" s="373"/>
      <c r="EC438" s="373"/>
      <c r="ED438" s="374" t="str">
        <f t="shared" si="196"/>
        <v/>
      </c>
      <c r="EE438" s="374"/>
      <c r="EF438" s="374" t="str">
        <f>IF(AND($AN438 = "", $AO438 = "", $AP438 = "", $AQ438 = "", $AR438 = "", $AS438 = "", $AT438 = "", $AU438 = "", $AV438 = "", $AW438 = "", $AX438 = "", $AY438 = "", $AZ438 = "", $BA438 = "", $BB438 = "",
$BD438= "", $BE438 = "", $BF438 = "", $BG438 = "", $BH438 = "", $BI438 = "", $BJ438 = "", $BK438 = "", $BL438 = "", $BM438 = "", $BN438 = "", $BO438 = "", $BP438 = "", $BQ438 = "", $BR438 = ""), "",
IF($DZ438 &lt;= Claim_for_Reimbursement_CAT!$F$24, Claim_for_Reimbursement_CAT!$H$24,
IF(AND($DZ438 &gt;= Claim_for_Reimbursement_CAT!$D$25, $DZ438 &lt;= Claim_for_Reimbursement_CAT!$F$25), Claim_for_Reimbursement_CAT!$H$25,
IF(AND($DZ438 &gt;= Claim_for_Reimbursement_CAT!$D$26, $DZ438 &lt;= Claim_for_Reimbursement_CAT!$F$26), Claim_for_Reimbursement_CAT!$H$26,
IF(AND($DZ438 &gt;= Claim_for_Reimbursement_CAT!$D$27, $DZ438 &lt;= Claim_for_Reimbursement_CAT!$F$27), Claim_for_Reimbursement_CAT!$H$27,
IF(AND($DZ438 &gt;= Claim_for_Reimbursement_CAT!$D$28, $DZ438 &lt;= Claim_for_Reimbursement_CAT!$F$28), Claim_for_Reimbursement_CAT!$H$28,
IF(AND($DZ438 &gt;= Claim_for_Reimbursement_CAT!$D$29, $DZ438 &lt;= Claim_for_Reimbursement_CAT!$F$29), Claim_for_Reimbursement_CAT!$H$29,
IF(AND($DZ438 &gt;= Claim_for_Reimbursement_CAT!$D$30, $DZ438 &lt;= Claim_for_Reimbursement_CAT!$F$30), Claim_for_Reimbursement_CAT!$H$30,
IF(AND($DZ438 &gt;= Claim_for_Reimbursement_CAT!$D$31, $DZ438 &lt;= Claim_for_Reimbursement_CAT!$F$31), Claim_for_Reimbursement_CAT!$H$31,
IF(AND($DZ438 &gt;= Claim_for_Reimbursement_CAT!$D$32, $DZ438 &lt;= Claim_for_Reimbursement_CAT!$F$32), Claim_for_Reimbursement_CAT!$H$32,
IF(AND($DZ438 &gt;= Claim_for_Reimbursement_CAT!$D$33, $DZ438 &lt;= Claim_for_Reimbursement_CAT!$F$33), Claim_for_Reimbursement_CAT!$H$33,
IF(AND($DZ438 &gt;= Claim_for_Reimbursement_CAT!$D$34, $DZ438 &lt;= Claim_for_Reimbursement_CAT!$F$34), Claim_for_Reimbursement_CAT!$H$34, Claim_for_Reimbursement_CAT!$H$35))))))))))))</f>
        <v/>
      </c>
      <c r="EG438" s="373"/>
      <c r="EH438" s="373"/>
      <c r="EI438" s="373"/>
      <c r="EJ438" s="373"/>
      <c r="EK438" s="373"/>
      <c r="EL438" s="368"/>
      <c r="EM438" s="373"/>
      <c r="EN438" s="373"/>
      <c r="ES438" s="376" t="str">
        <f t="shared" si="189"/>
        <v/>
      </c>
      <c r="ET438" s="377" t="str">
        <f t="shared" si="197"/>
        <v xml:space="preserve">    </v>
      </c>
      <c r="EU438" s="377" t="str">
        <f t="shared" si="198"/>
        <v/>
      </c>
      <c r="EV438" s="377" t="str">
        <f t="shared" si="199"/>
        <v xml:space="preserve">433   </v>
      </c>
      <c r="EW438" s="378" t="str">
        <f>IF($H438 = "", "",
IF(OR($H438 = Lists_and_controls!$AO$9, $H438 = Lists_and_controls!$AO$11, $H438 = Lists_and_controls!$AO$14, $H438 = Lists_and_controls!$AO$16), MAX(Day_30),
IF(OR($H438 = Lists_and_controls!$AO$6, $H438 = Lists_and_controls!$AO$8, $H438 = Lists_and_controls!$AO$10, $H438 = Lists_and_controls!$AO$12, $H438 = Lists_and_controls!$AO$13, $H438 = Lists_and_controls!$AO$15, $H438 = Lists_and_controls!$AO$17), MAX(Day_31),
IF($H438 = Lists_and_controls!$AO$7, IF(INDEX(Leap_Year_YN, MATCH($G438, Year_2, 0)) = 1, MAX(Day_Feb_LY), MAX(Day_Feb) )))))</f>
        <v/>
      </c>
      <c r="EX438" s="377" t="str">
        <f t="shared" si="200"/>
        <v xml:space="preserve">  </v>
      </c>
      <c r="EY438" s="378"/>
    </row>
    <row r="439" spans="1:155" s="321" customFormat="1" ht="14" hidden="1" x14ac:dyDescent="0.3">
      <c r="A439" s="367">
        <v>434</v>
      </c>
      <c r="B439" s="368"/>
      <c r="C439" s="368"/>
      <c r="D439" s="368"/>
      <c r="E439" s="368"/>
      <c r="F439" s="368"/>
      <c r="G439" s="368"/>
      <c r="H439" s="368"/>
      <c r="I439" s="368"/>
      <c r="J439" s="369" t="str">
        <f t="shared" si="177"/>
        <v/>
      </c>
      <c r="K439" s="370" t="str">
        <f t="shared" si="178"/>
        <v/>
      </c>
      <c r="L439" s="368"/>
      <c r="M439" s="368"/>
      <c r="N439" s="368"/>
      <c r="O439" s="368"/>
      <c r="P439" s="368"/>
      <c r="Q439" s="368"/>
      <c r="R439" s="368"/>
      <c r="S439" s="371" t="str">
        <f t="shared" si="190"/>
        <v/>
      </c>
      <c r="T439" s="368"/>
      <c r="U439" s="368"/>
      <c r="V439" s="372"/>
      <c r="W439" s="372"/>
      <c r="X439" s="368"/>
      <c r="Y439" s="372"/>
      <c r="Z439" s="368"/>
      <c r="AA439" s="368"/>
      <c r="AB439" s="368"/>
      <c r="AC439" s="368"/>
      <c r="AD439" s="368"/>
      <c r="AE439" s="368"/>
      <c r="AF439" s="368"/>
      <c r="AG439" s="368"/>
      <c r="AH439" s="368"/>
      <c r="AI439" s="368"/>
      <c r="AJ439" s="368"/>
      <c r="AK439" s="373"/>
      <c r="AL439" s="368"/>
      <c r="AM439" s="373"/>
      <c r="AN439" s="373"/>
      <c r="AO439" s="373"/>
      <c r="AP439" s="373"/>
      <c r="AQ439" s="373"/>
      <c r="AR439" s="373"/>
      <c r="AS439" s="373"/>
      <c r="AT439" s="373"/>
      <c r="AU439" s="373"/>
      <c r="AV439" s="373"/>
      <c r="AW439" s="373"/>
      <c r="AX439" s="373"/>
      <c r="AY439" s="373"/>
      <c r="AZ439" s="373"/>
      <c r="BA439" s="373"/>
      <c r="BB439" s="373"/>
      <c r="BC439" s="374">
        <f t="shared" si="191"/>
        <v>0</v>
      </c>
      <c r="BD439" s="373"/>
      <c r="BE439" s="373"/>
      <c r="BF439" s="373"/>
      <c r="BG439" s="373"/>
      <c r="BH439" s="373"/>
      <c r="BI439" s="373"/>
      <c r="BJ439" s="373"/>
      <c r="BK439" s="373"/>
      <c r="BL439" s="373"/>
      <c r="BM439" s="373"/>
      <c r="BN439" s="373"/>
      <c r="BO439" s="373"/>
      <c r="BP439" s="373"/>
      <c r="BQ439" s="373"/>
      <c r="BR439" s="373"/>
      <c r="BS439" s="374">
        <f t="shared" si="179"/>
        <v>0</v>
      </c>
      <c r="BT439" s="374">
        <f t="shared" si="203"/>
        <v>0</v>
      </c>
      <c r="BU439" s="374">
        <f t="shared" si="203"/>
        <v>0</v>
      </c>
      <c r="BV439" s="374">
        <f t="shared" si="203"/>
        <v>0</v>
      </c>
      <c r="BW439" s="374">
        <f t="shared" si="202"/>
        <v>0</v>
      </c>
      <c r="BX439" s="374">
        <f t="shared" si="202"/>
        <v>0</v>
      </c>
      <c r="BY439" s="374">
        <f t="shared" si="202"/>
        <v>0</v>
      </c>
      <c r="BZ439" s="374">
        <f t="shared" si="202"/>
        <v>0</v>
      </c>
      <c r="CA439" s="374">
        <f t="shared" si="202"/>
        <v>0</v>
      </c>
      <c r="CB439" s="374">
        <f t="shared" si="202"/>
        <v>0</v>
      </c>
      <c r="CC439" s="374">
        <f t="shared" si="204"/>
        <v>0</v>
      </c>
      <c r="CD439" s="374">
        <f t="shared" si="204"/>
        <v>0</v>
      </c>
      <c r="CE439" s="374">
        <f t="shared" si="204"/>
        <v>0</v>
      </c>
      <c r="CF439" s="374">
        <f t="shared" si="204"/>
        <v>0</v>
      </c>
      <c r="CG439" s="374">
        <f t="shared" si="204"/>
        <v>0</v>
      </c>
      <c r="CH439" s="374">
        <f t="shared" si="204"/>
        <v>0</v>
      </c>
      <c r="CI439" s="374">
        <f t="shared" si="204"/>
        <v>0</v>
      </c>
      <c r="CJ439" s="368"/>
      <c r="CK439" s="368"/>
      <c r="CL439" s="373"/>
      <c r="CM439" s="375"/>
      <c r="CN439" s="371" t="s">
        <v>176</v>
      </c>
      <c r="CO439" s="373"/>
      <c r="CP439" s="373"/>
      <c r="CQ439" s="374">
        <f t="shared" si="180"/>
        <v>0</v>
      </c>
      <c r="CR439" s="373"/>
      <c r="CS439" s="373"/>
      <c r="CT439" s="374">
        <f t="shared" si="181"/>
        <v>0</v>
      </c>
      <c r="CU439" s="375"/>
      <c r="CV439" s="368"/>
      <c r="CW439" s="368"/>
      <c r="CX439" s="368"/>
      <c r="CY439" s="368"/>
      <c r="CZ439" s="368"/>
      <c r="DA439" s="368"/>
      <c r="DB439" s="368"/>
      <c r="DC439" s="368"/>
      <c r="DD439" s="368"/>
      <c r="DE439" s="368"/>
      <c r="DF439" s="368"/>
      <c r="DG439" s="375"/>
      <c r="DH439" s="371" t="s">
        <v>176</v>
      </c>
      <c r="DI439" s="373"/>
      <c r="DJ439" s="373"/>
      <c r="DK439" s="374">
        <f t="shared" si="201"/>
        <v>0</v>
      </c>
      <c r="DL439" s="373"/>
      <c r="DM439" s="373"/>
      <c r="DN439" s="374">
        <f t="shared" si="182"/>
        <v>0</v>
      </c>
      <c r="DO439" s="368"/>
      <c r="DP439" s="371" t="str">
        <f t="shared" si="192"/>
        <v/>
      </c>
      <c r="DQ439" s="374">
        <f t="shared" si="193"/>
        <v>0</v>
      </c>
      <c r="DR439" s="374">
        <f t="shared" si="183"/>
        <v>0</v>
      </c>
      <c r="DS439" s="374">
        <f t="shared" si="184"/>
        <v>0</v>
      </c>
      <c r="DT439" s="374">
        <f t="shared" si="194"/>
        <v>0</v>
      </c>
      <c r="DU439" s="374">
        <f t="shared" si="195"/>
        <v>0</v>
      </c>
      <c r="DV439" s="374">
        <f>Deduct_dependent * COUNTIFS(Part_8!$A:$A, $EV439)</f>
        <v>0</v>
      </c>
      <c r="DW439" s="374">
        <f t="shared" si="185"/>
        <v>0</v>
      </c>
      <c r="DX439" s="374">
        <f t="shared" si="186"/>
        <v>0</v>
      </c>
      <c r="DY439" s="374">
        <f t="shared" si="187"/>
        <v>0</v>
      </c>
      <c r="DZ439" s="374">
        <f t="shared" si="188"/>
        <v>0</v>
      </c>
      <c r="EA439" s="373"/>
      <c r="EB439" s="373"/>
      <c r="EC439" s="373"/>
      <c r="ED439" s="374" t="str">
        <f t="shared" si="196"/>
        <v/>
      </c>
      <c r="EE439" s="374"/>
      <c r="EF439" s="374" t="str">
        <f>IF(AND($AN439 = "", $AO439 = "", $AP439 = "", $AQ439 = "", $AR439 = "", $AS439 = "", $AT439 = "", $AU439 = "", $AV439 = "", $AW439 = "", $AX439 = "", $AY439 = "", $AZ439 = "", $BA439 = "", $BB439 = "",
$BD439= "", $BE439 = "", $BF439 = "", $BG439 = "", $BH439 = "", $BI439 = "", $BJ439 = "", $BK439 = "", $BL439 = "", $BM439 = "", $BN439 = "", $BO439 = "", $BP439 = "", $BQ439 = "", $BR439 = ""), "",
IF($DZ439 &lt;= Claim_for_Reimbursement_CAT!$F$24, Claim_for_Reimbursement_CAT!$H$24,
IF(AND($DZ439 &gt;= Claim_for_Reimbursement_CAT!$D$25, $DZ439 &lt;= Claim_for_Reimbursement_CAT!$F$25), Claim_for_Reimbursement_CAT!$H$25,
IF(AND($DZ439 &gt;= Claim_for_Reimbursement_CAT!$D$26, $DZ439 &lt;= Claim_for_Reimbursement_CAT!$F$26), Claim_for_Reimbursement_CAT!$H$26,
IF(AND($DZ439 &gt;= Claim_for_Reimbursement_CAT!$D$27, $DZ439 &lt;= Claim_for_Reimbursement_CAT!$F$27), Claim_for_Reimbursement_CAT!$H$27,
IF(AND($DZ439 &gt;= Claim_for_Reimbursement_CAT!$D$28, $DZ439 &lt;= Claim_for_Reimbursement_CAT!$F$28), Claim_for_Reimbursement_CAT!$H$28,
IF(AND($DZ439 &gt;= Claim_for_Reimbursement_CAT!$D$29, $DZ439 &lt;= Claim_for_Reimbursement_CAT!$F$29), Claim_for_Reimbursement_CAT!$H$29,
IF(AND($DZ439 &gt;= Claim_for_Reimbursement_CAT!$D$30, $DZ439 &lt;= Claim_for_Reimbursement_CAT!$F$30), Claim_for_Reimbursement_CAT!$H$30,
IF(AND($DZ439 &gt;= Claim_for_Reimbursement_CAT!$D$31, $DZ439 &lt;= Claim_for_Reimbursement_CAT!$F$31), Claim_for_Reimbursement_CAT!$H$31,
IF(AND($DZ439 &gt;= Claim_for_Reimbursement_CAT!$D$32, $DZ439 &lt;= Claim_for_Reimbursement_CAT!$F$32), Claim_for_Reimbursement_CAT!$H$32,
IF(AND($DZ439 &gt;= Claim_for_Reimbursement_CAT!$D$33, $DZ439 &lt;= Claim_for_Reimbursement_CAT!$F$33), Claim_for_Reimbursement_CAT!$H$33,
IF(AND($DZ439 &gt;= Claim_for_Reimbursement_CAT!$D$34, $DZ439 &lt;= Claim_for_Reimbursement_CAT!$F$34), Claim_for_Reimbursement_CAT!$H$34, Claim_for_Reimbursement_CAT!$H$35))))))))))))</f>
        <v/>
      </c>
      <c r="EG439" s="373"/>
      <c r="EH439" s="373"/>
      <c r="EI439" s="373"/>
      <c r="EJ439" s="373"/>
      <c r="EK439" s="373"/>
      <c r="EL439" s="368"/>
      <c r="EM439" s="373"/>
      <c r="EN439" s="373"/>
      <c r="ES439" s="376" t="str">
        <f t="shared" si="189"/>
        <v/>
      </c>
      <c r="ET439" s="377" t="str">
        <f t="shared" si="197"/>
        <v xml:space="preserve">    </v>
      </c>
      <c r="EU439" s="377" t="str">
        <f t="shared" si="198"/>
        <v/>
      </c>
      <c r="EV439" s="377" t="str">
        <f t="shared" si="199"/>
        <v xml:space="preserve">434   </v>
      </c>
      <c r="EW439" s="378" t="str">
        <f>IF($H439 = "", "",
IF(OR($H439 = Lists_and_controls!$AO$9, $H439 = Lists_and_controls!$AO$11, $H439 = Lists_and_controls!$AO$14, $H439 = Lists_and_controls!$AO$16), MAX(Day_30),
IF(OR($H439 = Lists_and_controls!$AO$6, $H439 = Lists_and_controls!$AO$8, $H439 = Lists_and_controls!$AO$10, $H439 = Lists_and_controls!$AO$12, $H439 = Lists_and_controls!$AO$13, $H439 = Lists_and_controls!$AO$15, $H439 = Lists_and_controls!$AO$17), MAX(Day_31),
IF($H439 = Lists_and_controls!$AO$7, IF(INDEX(Leap_Year_YN, MATCH($G439, Year_2, 0)) = 1, MAX(Day_Feb_LY), MAX(Day_Feb) )))))</f>
        <v/>
      </c>
      <c r="EX439" s="377" t="str">
        <f t="shared" si="200"/>
        <v xml:space="preserve">  </v>
      </c>
      <c r="EY439" s="378"/>
    </row>
    <row r="440" spans="1:155" s="321" customFormat="1" ht="14" hidden="1" x14ac:dyDescent="0.3">
      <c r="A440" s="367">
        <v>435</v>
      </c>
      <c r="B440" s="368"/>
      <c r="C440" s="368"/>
      <c r="D440" s="368"/>
      <c r="E440" s="368"/>
      <c r="F440" s="368"/>
      <c r="G440" s="368"/>
      <c r="H440" s="368"/>
      <c r="I440" s="368"/>
      <c r="J440" s="369" t="str">
        <f t="shared" si="177"/>
        <v/>
      </c>
      <c r="K440" s="370" t="str">
        <f t="shared" si="178"/>
        <v/>
      </c>
      <c r="L440" s="368"/>
      <c r="M440" s="368"/>
      <c r="N440" s="368"/>
      <c r="O440" s="368"/>
      <c r="P440" s="368"/>
      <c r="Q440" s="368"/>
      <c r="R440" s="368"/>
      <c r="S440" s="371" t="str">
        <f t="shared" si="190"/>
        <v/>
      </c>
      <c r="T440" s="368"/>
      <c r="U440" s="368"/>
      <c r="V440" s="372"/>
      <c r="W440" s="372"/>
      <c r="X440" s="368"/>
      <c r="Y440" s="372"/>
      <c r="Z440" s="368"/>
      <c r="AA440" s="368"/>
      <c r="AB440" s="368"/>
      <c r="AC440" s="368"/>
      <c r="AD440" s="368"/>
      <c r="AE440" s="368"/>
      <c r="AF440" s="368"/>
      <c r="AG440" s="368"/>
      <c r="AH440" s="368"/>
      <c r="AI440" s="368"/>
      <c r="AJ440" s="368"/>
      <c r="AK440" s="373"/>
      <c r="AL440" s="368"/>
      <c r="AM440" s="373"/>
      <c r="AN440" s="373"/>
      <c r="AO440" s="373"/>
      <c r="AP440" s="373"/>
      <c r="AQ440" s="373"/>
      <c r="AR440" s="373"/>
      <c r="AS440" s="373"/>
      <c r="AT440" s="373"/>
      <c r="AU440" s="373"/>
      <c r="AV440" s="373"/>
      <c r="AW440" s="373"/>
      <c r="AX440" s="373"/>
      <c r="AY440" s="373"/>
      <c r="AZ440" s="373"/>
      <c r="BA440" s="373"/>
      <c r="BB440" s="373"/>
      <c r="BC440" s="374">
        <f t="shared" si="191"/>
        <v>0</v>
      </c>
      <c r="BD440" s="373"/>
      <c r="BE440" s="373"/>
      <c r="BF440" s="373"/>
      <c r="BG440" s="373"/>
      <c r="BH440" s="373"/>
      <c r="BI440" s="373"/>
      <c r="BJ440" s="373"/>
      <c r="BK440" s="373"/>
      <c r="BL440" s="373"/>
      <c r="BM440" s="373"/>
      <c r="BN440" s="373"/>
      <c r="BO440" s="373"/>
      <c r="BP440" s="373"/>
      <c r="BQ440" s="373"/>
      <c r="BR440" s="373"/>
      <c r="BS440" s="374">
        <f t="shared" si="179"/>
        <v>0</v>
      </c>
      <c r="BT440" s="374">
        <f t="shared" si="203"/>
        <v>0</v>
      </c>
      <c r="BU440" s="374">
        <f t="shared" si="203"/>
        <v>0</v>
      </c>
      <c r="BV440" s="374">
        <f t="shared" si="203"/>
        <v>0</v>
      </c>
      <c r="BW440" s="374">
        <f t="shared" si="202"/>
        <v>0</v>
      </c>
      <c r="BX440" s="374">
        <f t="shared" si="202"/>
        <v>0</v>
      </c>
      <c r="BY440" s="374">
        <f t="shared" si="202"/>
        <v>0</v>
      </c>
      <c r="BZ440" s="374">
        <f t="shared" si="202"/>
        <v>0</v>
      </c>
      <c r="CA440" s="374">
        <f t="shared" si="202"/>
        <v>0</v>
      </c>
      <c r="CB440" s="374">
        <f t="shared" si="202"/>
        <v>0</v>
      </c>
      <c r="CC440" s="374">
        <f t="shared" si="204"/>
        <v>0</v>
      </c>
      <c r="CD440" s="374">
        <f t="shared" si="204"/>
        <v>0</v>
      </c>
      <c r="CE440" s="374">
        <f t="shared" si="204"/>
        <v>0</v>
      </c>
      <c r="CF440" s="374">
        <f t="shared" si="204"/>
        <v>0</v>
      </c>
      <c r="CG440" s="374">
        <f t="shared" si="204"/>
        <v>0</v>
      </c>
      <c r="CH440" s="374">
        <f t="shared" si="204"/>
        <v>0</v>
      </c>
      <c r="CI440" s="374">
        <f t="shared" si="204"/>
        <v>0</v>
      </c>
      <c r="CJ440" s="368"/>
      <c r="CK440" s="368"/>
      <c r="CL440" s="373"/>
      <c r="CM440" s="375"/>
      <c r="CN440" s="371" t="s">
        <v>176</v>
      </c>
      <c r="CO440" s="373"/>
      <c r="CP440" s="373"/>
      <c r="CQ440" s="374">
        <f t="shared" si="180"/>
        <v>0</v>
      </c>
      <c r="CR440" s="373"/>
      <c r="CS440" s="373"/>
      <c r="CT440" s="374">
        <f t="shared" si="181"/>
        <v>0</v>
      </c>
      <c r="CU440" s="375"/>
      <c r="CV440" s="368"/>
      <c r="CW440" s="368"/>
      <c r="CX440" s="368"/>
      <c r="CY440" s="368"/>
      <c r="CZ440" s="368"/>
      <c r="DA440" s="368"/>
      <c r="DB440" s="368"/>
      <c r="DC440" s="368"/>
      <c r="DD440" s="368"/>
      <c r="DE440" s="368"/>
      <c r="DF440" s="368"/>
      <c r="DG440" s="375"/>
      <c r="DH440" s="371" t="s">
        <v>176</v>
      </c>
      <c r="DI440" s="373"/>
      <c r="DJ440" s="373"/>
      <c r="DK440" s="374">
        <f t="shared" si="201"/>
        <v>0</v>
      </c>
      <c r="DL440" s="373"/>
      <c r="DM440" s="373"/>
      <c r="DN440" s="374">
        <f t="shared" si="182"/>
        <v>0</v>
      </c>
      <c r="DO440" s="368"/>
      <c r="DP440" s="371" t="str">
        <f t="shared" si="192"/>
        <v/>
      </c>
      <c r="DQ440" s="374">
        <f t="shared" si="193"/>
        <v>0</v>
      </c>
      <c r="DR440" s="374">
        <f t="shared" si="183"/>
        <v>0</v>
      </c>
      <c r="DS440" s="374">
        <f t="shared" si="184"/>
        <v>0</v>
      </c>
      <c r="DT440" s="374">
        <f t="shared" si="194"/>
        <v>0</v>
      </c>
      <c r="DU440" s="374">
        <f t="shared" si="195"/>
        <v>0</v>
      </c>
      <c r="DV440" s="374">
        <f>Deduct_dependent * COUNTIFS(Part_8!$A:$A, $EV440)</f>
        <v>0</v>
      </c>
      <c r="DW440" s="374">
        <f t="shared" si="185"/>
        <v>0</v>
      </c>
      <c r="DX440" s="374">
        <f t="shared" si="186"/>
        <v>0</v>
      </c>
      <c r="DY440" s="374">
        <f t="shared" si="187"/>
        <v>0</v>
      </c>
      <c r="DZ440" s="374">
        <f t="shared" si="188"/>
        <v>0</v>
      </c>
      <c r="EA440" s="373"/>
      <c r="EB440" s="373"/>
      <c r="EC440" s="373"/>
      <c r="ED440" s="374" t="str">
        <f t="shared" si="196"/>
        <v/>
      </c>
      <c r="EE440" s="374"/>
      <c r="EF440" s="374" t="str">
        <f>IF(AND($AN440 = "", $AO440 = "", $AP440 = "", $AQ440 = "", $AR440 = "", $AS440 = "", $AT440 = "", $AU440 = "", $AV440 = "", $AW440 = "", $AX440 = "", $AY440 = "", $AZ440 = "", $BA440 = "", $BB440 = "",
$BD440= "", $BE440 = "", $BF440 = "", $BG440 = "", $BH440 = "", $BI440 = "", $BJ440 = "", $BK440 = "", $BL440 = "", $BM440 = "", $BN440 = "", $BO440 = "", $BP440 = "", $BQ440 = "", $BR440 = ""), "",
IF($DZ440 &lt;= Claim_for_Reimbursement_CAT!$F$24, Claim_for_Reimbursement_CAT!$H$24,
IF(AND($DZ440 &gt;= Claim_for_Reimbursement_CAT!$D$25, $DZ440 &lt;= Claim_for_Reimbursement_CAT!$F$25), Claim_for_Reimbursement_CAT!$H$25,
IF(AND($DZ440 &gt;= Claim_for_Reimbursement_CAT!$D$26, $DZ440 &lt;= Claim_for_Reimbursement_CAT!$F$26), Claim_for_Reimbursement_CAT!$H$26,
IF(AND($DZ440 &gt;= Claim_for_Reimbursement_CAT!$D$27, $DZ440 &lt;= Claim_for_Reimbursement_CAT!$F$27), Claim_for_Reimbursement_CAT!$H$27,
IF(AND($DZ440 &gt;= Claim_for_Reimbursement_CAT!$D$28, $DZ440 &lt;= Claim_for_Reimbursement_CAT!$F$28), Claim_for_Reimbursement_CAT!$H$28,
IF(AND($DZ440 &gt;= Claim_for_Reimbursement_CAT!$D$29, $DZ440 &lt;= Claim_for_Reimbursement_CAT!$F$29), Claim_for_Reimbursement_CAT!$H$29,
IF(AND($DZ440 &gt;= Claim_for_Reimbursement_CAT!$D$30, $DZ440 &lt;= Claim_for_Reimbursement_CAT!$F$30), Claim_for_Reimbursement_CAT!$H$30,
IF(AND($DZ440 &gt;= Claim_for_Reimbursement_CAT!$D$31, $DZ440 &lt;= Claim_for_Reimbursement_CAT!$F$31), Claim_for_Reimbursement_CAT!$H$31,
IF(AND($DZ440 &gt;= Claim_for_Reimbursement_CAT!$D$32, $DZ440 &lt;= Claim_for_Reimbursement_CAT!$F$32), Claim_for_Reimbursement_CAT!$H$32,
IF(AND($DZ440 &gt;= Claim_for_Reimbursement_CAT!$D$33, $DZ440 &lt;= Claim_for_Reimbursement_CAT!$F$33), Claim_for_Reimbursement_CAT!$H$33,
IF(AND($DZ440 &gt;= Claim_for_Reimbursement_CAT!$D$34, $DZ440 &lt;= Claim_for_Reimbursement_CAT!$F$34), Claim_for_Reimbursement_CAT!$H$34, Claim_for_Reimbursement_CAT!$H$35))))))))))))</f>
        <v/>
      </c>
      <c r="EG440" s="373"/>
      <c r="EH440" s="373"/>
      <c r="EI440" s="373"/>
      <c r="EJ440" s="373"/>
      <c r="EK440" s="373"/>
      <c r="EL440" s="368"/>
      <c r="EM440" s="373"/>
      <c r="EN440" s="373"/>
      <c r="ES440" s="376" t="str">
        <f t="shared" si="189"/>
        <v/>
      </c>
      <c r="ET440" s="377" t="str">
        <f t="shared" si="197"/>
        <v xml:space="preserve">    </v>
      </c>
      <c r="EU440" s="377" t="str">
        <f t="shared" si="198"/>
        <v/>
      </c>
      <c r="EV440" s="377" t="str">
        <f t="shared" si="199"/>
        <v xml:space="preserve">435   </v>
      </c>
      <c r="EW440" s="378" t="str">
        <f>IF($H440 = "", "",
IF(OR($H440 = Lists_and_controls!$AO$9, $H440 = Lists_and_controls!$AO$11, $H440 = Lists_and_controls!$AO$14, $H440 = Lists_and_controls!$AO$16), MAX(Day_30),
IF(OR($H440 = Lists_and_controls!$AO$6, $H440 = Lists_and_controls!$AO$8, $H440 = Lists_and_controls!$AO$10, $H440 = Lists_and_controls!$AO$12, $H440 = Lists_and_controls!$AO$13, $H440 = Lists_and_controls!$AO$15, $H440 = Lists_and_controls!$AO$17), MAX(Day_31),
IF($H440 = Lists_and_controls!$AO$7, IF(INDEX(Leap_Year_YN, MATCH($G440, Year_2, 0)) = 1, MAX(Day_Feb_LY), MAX(Day_Feb) )))))</f>
        <v/>
      </c>
      <c r="EX440" s="377" t="str">
        <f t="shared" si="200"/>
        <v xml:space="preserve">  </v>
      </c>
      <c r="EY440" s="378"/>
    </row>
    <row r="441" spans="1:155" s="321" customFormat="1" ht="14" hidden="1" x14ac:dyDescent="0.3">
      <c r="A441" s="367">
        <v>436</v>
      </c>
      <c r="B441" s="368"/>
      <c r="C441" s="368"/>
      <c r="D441" s="368"/>
      <c r="E441" s="368"/>
      <c r="F441" s="368"/>
      <c r="G441" s="368"/>
      <c r="H441" s="368"/>
      <c r="I441" s="368"/>
      <c r="J441" s="369" t="str">
        <f t="shared" si="177"/>
        <v/>
      </c>
      <c r="K441" s="370" t="str">
        <f t="shared" si="178"/>
        <v/>
      </c>
      <c r="L441" s="368"/>
      <c r="M441" s="368"/>
      <c r="N441" s="368"/>
      <c r="O441" s="368"/>
      <c r="P441" s="368"/>
      <c r="Q441" s="368"/>
      <c r="R441" s="368"/>
      <c r="S441" s="371" t="str">
        <f t="shared" si="190"/>
        <v/>
      </c>
      <c r="T441" s="368"/>
      <c r="U441" s="368"/>
      <c r="V441" s="372"/>
      <c r="W441" s="372"/>
      <c r="X441" s="368"/>
      <c r="Y441" s="372"/>
      <c r="Z441" s="368"/>
      <c r="AA441" s="368"/>
      <c r="AB441" s="368"/>
      <c r="AC441" s="368"/>
      <c r="AD441" s="368"/>
      <c r="AE441" s="368"/>
      <c r="AF441" s="368"/>
      <c r="AG441" s="368"/>
      <c r="AH441" s="368"/>
      <c r="AI441" s="368"/>
      <c r="AJ441" s="368"/>
      <c r="AK441" s="373"/>
      <c r="AL441" s="368"/>
      <c r="AM441" s="373"/>
      <c r="AN441" s="373"/>
      <c r="AO441" s="373"/>
      <c r="AP441" s="373"/>
      <c r="AQ441" s="373"/>
      <c r="AR441" s="373"/>
      <c r="AS441" s="373"/>
      <c r="AT441" s="373"/>
      <c r="AU441" s="373"/>
      <c r="AV441" s="373"/>
      <c r="AW441" s="373"/>
      <c r="AX441" s="373"/>
      <c r="AY441" s="373"/>
      <c r="AZ441" s="373"/>
      <c r="BA441" s="373"/>
      <c r="BB441" s="373"/>
      <c r="BC441" s="374">
        <f t="shared" si="191"/>
        <v>0</v>
      </c>
      <c r="BD441" s="373"/>
      <c r="BE441" s="373"/>
      <c r="BF441" s="373"/>
      <c r="BG441" s="373"/>
      <c r="BH441" s="373"/>
      <c r="BI441" s="373"/>
      <c r="BJ441" s="373"/>
      <c r="BK441" s="373"/>
      <c r="BL441" s="373"/>
      <c r="BM441" s="373"/>
      <c r="BN441" s="373"/>
      <c r="BO441" s="373"/>
      <c r="BP441" s="373"/>
      <c r="BQ441" s="373"/>
      <c r="BR441" s="373"/>
      <c r="BS441" s="374">
        <f t="shared" si="179"/>
        <v>0</v>
      </c>
      <c r="BT441" s="374">
        <f t="shared" si="203"/>
        <v>0</v>
      </c>
      <c r="BU441" s="374">
        <f t="shared" si="203"/>
        <v>0</v>
      </c>
      <c r="BV441" s="374">
        <f t="shared" si="203"/>
        <v>0</v>
      </c>
      <c r="BW441" s="374">
        <f t="shared" si="202"/>
        <v>0</v>
      </c>
      <c r="BX441" s="374">
        <f t="shared" si="202"/>
        <v>0</v>
      </c>
      <c r="BY441" s="374">
        <f t="shared" si="202"/>
        <v>0</v>
      </c>
      <c r="BZ441" s="374">
        <f t="shared" si="202"/>
        <v>0</v>
      </c>
      <c r="CA441" s="374">
        <f t="shared" si="202"/>
        <v>0</v>
      </c>
      <c r="CB441" s="374">
        <f t="shared" si="202"/>
        <v>0</v>
      </c>
      <c r="CC441" s="374">
        <f t="shared" si="204"/>
        <v>0</v>
      </c>
      <c r="CD441" s="374">
        <f t="shared" si="204"/>
        <v>0</v>
      </c>
      <c r="CE441" s="374">
        <f t="shared" si="204"/>
        <v>0</v>
      </c>
      <c r="CF441" s="374">
        <f t="shared" si="204"/>
        <v>0</v>
      </c>
      <c r="CG441" s="374">
        <f t="shared" si="204"/>
        <v>0</v>
      </c>
      <c r="CH441" s="374">
        <f t="shared" si="204"/>
        <v>0</v>
      </c>
      <c r="CI441" s="374">
        <f t="shared" si="204"/>
        <v>0</v>
      </c>
      <c r="CJ441" s="368"/>
      <c r="CK441" s="368"/>
      <c r="CL441" s="373"/>
      <c r="CM441" s="375"/>
      <c r="CN441" s="371" t="s">
        <v>176</v>
      </c>
      <c r="CO441" s="373"/>
      <c r="CP441" s="373"/>
      <c r="CQ441" s="374">
        <f t="shared" si="180"/>
        <v>0</v>
      </c>
      <c r="CR441" s="373"/>
      <c r="CS441" s="373"/>
      <c r="CT441" s="374">
        <f t="shared" si="181"/>
        <v>0</v>
      </c>
      <c r="CU441" s="375"/>
      <c r="CV441" s="368"/>
      <c r="CW441" s="368"/>
      <c r="CX441" s="368"/>
      <c r="CY441" s="368"/>
      <c r="CZ441" s="368"/>
      <c r="DA441" s="368"/>
      <c r="DB441" s="368"/>
      <c r="DC441" s="368"/>
      <c r="DD441" s="368"/>
      <c r="DE441" s="368"/>
      <c r="DF441" s="368"/>
      <c r="DG441" s="375"/>
      <c r="DH441" s="371" t="s">
        <v>176</v>
      </c>
      <c r="DI441" s="373"/>
      <c r="DJ441" s="373"/>
      <c r="DK441" s="374">
        <f t="shared" si="201"/>
        <v>0</v>
      </c>
      <c r="DL441" s="373"/>
      <c r="DM441" s="373"/>
      <c r="DN441" s="374">
        <f t="shared" si="182"/>
        <v>0</v>
      </c>
      <c r="DO441" s="368"/>
      <c r="DP441" s="371" t="str">
        <f t="shared" si="192"/>
        <v/>
      </c>
      <c r="DQ441" s="374">
        <f t="shared" si="193"/>
        <v>0</v>
      </c>
      <c r="DR441" s="374">
        <f t="shared" si="183"/>
        <v>0</v>
      </c>
      <c r="DS441" s="374">
        <f t="shared" si="184"/>
        <v>0</v>
      </c>
      <c r="DT441" s="374">
        <f t="shared" si="194"/>
        <v>0</v>
      </c>
      <c r="DU441" s="374">
        <f t="shared" si="195"/>
        <v>0</v>
      </c>
      <c r="DV441" s="374">
        <f>Deduct_dependent * COUNTIFS(Part_8!$A:$A, $EV441)</f>
        <v>0</v>
      </c>
      <c r="DW441" s="374">
        <f t="shared" si="185"/>
        <v>0</v>
      </c>
      <c r="DX441" s="374">
        <f t="shared" si="186"/>
        <v>0</v>
      </c>
      <c r="DY441" s="374">
        <f t="shared" si="187"/>
        <v>0</v>
      </c>
      <c r="DZ441" s="374">
        <f t="shared" si="188"/>
        <v>0</v>
      </c>
      <c r="EA441" s="373"/>
      <c r="EB441" s="373"/>
      <c r="EC441" s="373"/>
      <c r="ED441" s="374" t="str">
        <f t="shared" si="196"/>
        <v/>
      </c>
      <c r="EE441" s="374"/>
      <c r="EF441" s="374" t="str">
        <f>IF(AND($AN441 = "", $AO441 = "", $AP441 = "", $AQ441 = "", $AR441 = "", $AS441 = "", $AT441 = "", $AU441 = "", $AV441 = "", $AW441 = "", $AX441 = "", $AY441 = "", $AZ441 = "", $BA441 = "", $BB441 = "",
$BD441= "", $BE441 = "", $BF441 = "", $BG441 = "", $BH441 = "", $BI441 = "", $BJ441 = "", $BK441 = "", $BL441 = "", $BM441 = "", $BN441 = "", $BO441 = "", $BP441 = "", $BQ441 = "", $BR441 = ""), "",
IF($DZ441 &lt;= Claim_for_Reimbursement_CAT!$F$24, Claim_for_Reimbursement_CAT!$H$24,
IF(AND($DZ441 &gt;= Claim_for_Reimbursement_CAT!$D$25, $DZ441 &lt;= Claim_for_Reimbursement_CAT!$F$25), Claim_for_Reimbursement_CAT!$H$25,
IF(AND($DZ441 &gt;= Claim_for_Reimbursement_CAT!$D$26, $DZ441 &lt;= Claim_for_Reimbursement_CAT!$F$26), Claim_for_Reimbursement_CAT!$H$26,
IF(AND($DZ441 &gt;= Claim_for_Reimbursement_CAT!$D$27, $DZ441 &lt;= Claim_for_Reimbursement_CAT!$F$27), Claim_for_Reimbursement_CAT!$H$27,
IF(AND($DZ441 &gt;= Claim_for_Reimbursement_CAT!$D$28, $DZ441 &lt;= Claim_for_Reimbursement_CAT!$F$28), Claim_for_Reimbursement_CAT!$H$28,
IF(AND($DZ441 &gt;= Claim_for_Reimbursement_CAT!$D$29, $DZ441 &lt;= Claim_for_Reimbursement_CAT!$F$29), Claim_for_Reimbursement_CAT!$H$29,
IF(AND($DZ441 &gt;= Claim_for_Reimbursement_CAT!$D$30, $DZ441 &lt;= Claim_for_Reimbursement_CAT!$F$30), Claim_for_Reimbursement_CAT!$H$30,
IF(AND($DZ441 &gt;= Claim_for_Reimbursement_CAT!$D$31, $DZ441 &lt;= Claim_for_Reimbursement_CAT!$F$31), Claim_for_Reimbursement_CAT!$H$31,
IF(AND($DZ441 &gt;= Claim_for_Reimbursement_CAT!$D$32, $DZ441 &lt;= Claim_for_Reimbursement_CAT!$F$32), Claim_for_Reimbursement_CAT!$H$32,
IF(AND($DZ441 &gt;= Claim_for_Reimbursement_CAT!$D$33, $DZ441 &lt;= Claim_for_Reimbursement_CAT!$F$33), Claim_for_Reimbursement_CAT!$H$33,
IF(AND($DZ441 &gt;= Claim_for_Reimbursement_CAT!$D$34, $DZ441 &lt;= Claim_for_Reimbursement_CAT!$F$34), Claim_for_Reimbursement_CAT!$H$34, Claim_for_Reimbursement_CAT!$H$35))))))))))))</f>
        <v/>
      </c>
      <c r="EG441" s="373"/>
      <c r="EH441" s="373"/>
      <c r="EI441" s="373"/>
      <c r="EJ441" s="373"/>
      <c r="EK441" s="373"/>
      <c r="EL441" s="368"/>
      <c r="EM441" s="373"/>
      <c r="EN441" s="373"/>
      <c r="ES441" s="376" t="str">
        <f t="shared" si="189"/>
        <v/>
      </c>
      <c r="ET441" s="377" t="str">
        <f t="shared" si="197"/>
        <v xml:space="preserve">    </v>
      </c>
      <c r="EU441" s="377" t="str">
        <f t="shared" si="198"/>
        <v/>
      </c>
      <c r="EV441" s="377" t="str">
        <f t="shared" si="199"/>
        <v xml:space="preserve">436   </v>
      </c>
      <c r="EW441" s="378" t="str">
        <f>IF($H441 = "", "",
IF(OR($H441 = Lists_and_controls!$AO$9, $H441 = Lists_and_controls!$AO$11, $H441 = Lists_and_controls!$AO$14, $H441 = Lists_and_controls!$AO$16), MAX(Day_30),
IF(OR($H441 = Lists_and_controls!$AO$6, $H441 = Lists_and_controls!$AO$8, $H441 = Lists_and_controls!$AO$10, $H441 = Lists_and_controls!$AO$12, $H441 = Lists_and_controls!$AO$13, $H441 = Lists_and_controls!$AO$15, $H441 = Lists_and_controls!$AO$17), MAX(Day_31),
IF($H441 = Lists_and_controls!$AO$7, IF(INDEX(Leap_Year_YN, MATCH($G441, Year_2, 0)) = 1, MAX(Day_Feb_LY), MAX(Day_Feb) )))))</f>
        <v/>
      </c>
      <c r="EX441" s="377" t="str">
        <f t="shared" si="200"/>
        <v xml:space="preserve">  </v>
      </c>
      <c r="EY441" s="378"/>
    </row>
    <row r="442" spans="1:155" s="321" customFormat="1" ht="14" hidden="1" x14ac:dyDescent="0.3">
      <c r="A442" s="367">
        <v>437</v>
      </c>
      <c r="B442" s="368"/>
      <c r="C442" s="368"/>
      <c r="D442" s="368"/>
      <c r="E442" s="368"/>
      <c r="F442" s="368"/>
      <c r="G442" s="368"/>
      <c r="H442" s="368"/>
      <c r="I442" s="368"/>
      <c r="J442" s="369" t="str">
        <f t="shared" si="177"/>
        <v/>
      </c>
      <c r="K442" s="370" t="str">
        <f t="shared" si="178"/>
        <v/>
      </c>
      <c r="L442" s="368"/>
      <c r="M442" s="368"/>
      <c r="N442" s="368"/>
      <c r="O442" s="368"/>
      <c r="P442" s="368"/>
      <c r="Q442" s="368"/>
      <c r="R442" s="368"/>
      <c r="S442" s="371" t="str">
        <f t="shared" si="190"/>
        <v/>
      </c>
      <c r="T442" s="368"/>
      <c r="U442" s="368"/>
      <c r="V442" s="372"/>
      <c r="W442" s="372"/>
      <c r="X442" s="368"/>
      <c r="Y442" s="372"/>
      <c r="Z442" s="368"/>
      <c r="AA442" s="368"/>
      <c r="AB442" s="368"/>
      <c r="AC442" s="368"/>
      <c r="AD442" s="368"/>
      <c r="AE442" s="368"/>
      <c r="AF442" s="368"/>
      <c r="AG442" s="368"/>
      <c r="AH442" s="368"/>
      <c r="AI442" s="368"/>
      <c r="AJ442" s="368"/>
      <c r="AK442" s="373"/>
      <c r="AL442" s="368"/>
      <c r="AM442" s="373"/>
      <c r="AN442" s="373"/>
      <c r="AO442" s="373"/>
      <c r="AP442" s="373"/>
      <c r="AQ442" s="373"/>
      <c r="AR442" s="373"/>
      <c r="AS442" s="373"/>
      <c r="AT442" s="373"/>
      <c r="AU442" s="373"/>
      <c r="AV442" s="373"/>
      <c r="AW442" s="373"/>
      <c r="AX442" s="373"/>
      <c r="AY442" s="373"/>
      <c r="AZ442" s="373"/>
      <c r="BA442" s="373"/>
      <c r="BB442" s="373"/>
      <c r="BC442" s="374">
        <f t="shared" si="191"/>
        <v>0</v>
      </c>
      <c r="BD442" s="373"/>
      <c r="BE442" s="373"/>
      <c r="BF442" s="373"/>
      <c r="BG442" s="373"/>
      <c r="BH442" s="373"/>
      <c r="BI442" s="373"/>
      <c r="BJ442" s="373"/>
      <c r="BK442" s="373"/>
      <c r="BL442" s="373"/>
      <c r="BM442" s="373"/>
      <c r="BN442" s="373"/>
      <c r="BO442" s="373"/>
      <c r="BP442" s="373"/>
      <c r="BQ442" s="373"/>
      <c r="BR442" s="373"/>
      <c r="BS442" s="374">
        <f t="shared" si="179"/>
        <v>0</v>
      </c>
      <c r="BT442" s="374">
        <f t="shared" si="203"/>
        <v>0</v>
      </c>
      <c r="BU442" s="374">
        <f t="shared" si="203"/>
        <v>0</v>
      </c>
      <c r="BV442" s="374">
        <f t="shared" si="203"/>
        <v>0</v>
      </c>
      <c r="BW442" s="374">
        <f t="shared" si="202"/>
        <v>0</v>
      </c>
      <c r="BX442" s="374">
        <f t="shared" si="202"/>
        <v>0</v>
      </c>
      <c r="BY442" s="374">
        <f t="shared" si="202"/>
        <v>0</v>
      </c>
      <c r="BZ442" s="374">
        <f t="shared" si="202"/>
        <v>0</v>
      </c>
      <c r="CA442" s="374">
        <f t="shared" si="202"/>
        <v>0</v>
      </c>
      <c r="CB442" s="374">
        <f t="shared" si="202"/>
        <v>0</v>
      </c>
      <c r="CC442" s="374">
        <f t="shared" si="204"/>
        <v>0</v>
      </c>
      <c r="CD442" s="374">
        <f t="shared" si="204"/>
        <v>0</v>
      </c>
      <c r="CE442" s="374">
        <f t="shared" si="204"/>
        <v>0</v>
      </c>
      <c r="CF442" s="374">
        <f t="shared" si="204"/>
        <v>0</v>
      </c>
      <c r="CG442" s="374">
        <f t="shared" si="204"/>
        <v>0</v>
      </c>
      <c r="CH442" s="374">
        <f t="shared" si="204"/>
        <v>0</v>
      </c>
      <c r="CI442" s="374">
        <f t="shared" si="204"/>
        <v>0</v>
      </c>
      <c r="CJ442" s="368"/>
      <c r="CK442" s="368"/>
      <c r="CL442" s="373"/>
      <c r="CM442" s="375"/>
      <c r="CN442" s="371" t="s">
        <v>176</v>
      </c>
      <c r="CO442" s="373"/>
      <c r="CP442" s="373"/>
      <c r="CQ442" s="374">
        <f t="shared" si="180"/>
        <v>0</v>
      </c>
      <c r="CR442" s="373"/>
      <c r="CS442" s="373"/>
      <c r="CT442" s="374">
        <f t="shared" si="181"/>
        <v>0</v>
      </c>
      <c r="CU442" s="375"/>
      <c r="CV442" s="368"/>
      <c r="CW442" s="368"/>
      <c r="CX442" s="368"/>
      <c r="CY442" s="368"/>
      <c r="CZ442" s="368"/>
      <c r="DA442" s="368"/>
      <c r="DB442" s="368"/>
      <c r="DC442" s="368"/>
      <c r="DD442" s="368"/>
      <c r="DE442" s="368"/>
      <c r="DF442" s="368"/>
      <c r="DG442" s="375"/>
      <c r="DH442" s="371" t="s">
        <v>176</v>
      </c>
      <c r="DI442" s="373"/>
      <c r="DJ442" s="373"/>
      <c r="DK442" s="374">
        <f t="shared" si="201"/>
        <v>0</v>
      </c>
      <c r="DL442" s="373"/>
      <c r="DM442" s="373"/>
      <c r="DN442" s="374">
        <f t="shared" si="182"/>
        <v>0</v>
      </c>
      <c r="DO442" s="368"/>
      <c r="DP442" s="371" t="str">
        <f t="shared" si="192"/>
        <v/>
      </c>
      <c r="DQ442" s="374">
        <f t="shared" si="193"/>
        <v>0</v>
      </c>
      <c r="DR442" s="374">
        <f t="shared" si="183"/>
        <v>0</v>
      </c>
      <c r="DS442" s="374">
        <f t="shared" si="184"/>
        <v>0</v>
      </c>
      <c r="DT442" s="374">
        <f t="shared" si="194"/>
        <v>0</v>
      </c>
      <c r="DU442" s="374">
        <f t="shared" si="195"/>
        <v>0</v>
      </c>
      <c r="DV442" s="374">
        <f>Deduct_dependent * COUNTIFS(Part_8!$A:$A, $EV442)</f>
        <v>0</v>
      </c>
      <c r="DW442" s="374">
        <f t="shared" si="185"/>
        <v>0</v>
      </c>
      <c r="DX442" s="374">
        <f t="shared" si="186"/>
        <v>0</v>
      </c>
      <c r="DY442" s="374">
        <f t="shared" si="187"/>
        <v>0</v>
      </c>
      <c r="DZ442" s="374">
        <f t="shared" si="188"/>
        <v>0</v>
      </c>
      <c r="EA442" s="373"/>
      <c r="EB442" s="373"/>
      <c r="EC442" s="373"/>
      <c r="ED442" s="374" t="str">
        <f t="shared" si="196"/>
        <v/>
      </c>
      <c r="EE442" s="374"/>
      <c r="EF442" s="374" t="str">
        <f>IF(AND($AN442 = "", $AO442 = "", $AP442 = "", $AQ442 = "", $AR442 = "", $AS442 = "", $AT442 = "", $AU442 = "", $AV442 = "", $AW442 = "", $AX442 = "", $AY442 = "", $AZ442 = "", $BA442 = "", $BB442 = "",
$BD442= "", $BE442 = "", $BF442 = "", $BG442 = "", $BH442 = "", $BI442 = "", $BJ442 = "", $BK442 = "", $BL442 = "", $BM442 = "", $BN442 = "", $BO442 = "", $BP442 = "", $BQ442 = "", $BR442 = ""), "",
IF($DZ442 &lt;= Claim_for_Reimbursement_CAT!$F$24, Claim_for_Reimbursement_CAT!$H$24,
IF(AND($DZ442 &gt;= Claim_for_Reimbursement_CAT!$D$25, $DZ442 &lt;= Claim_for_Reimbursement_CAT!$F$25), Claim_for_Reimbursement_CAT!$H$25,
IF(AND($DZ442 &gt;= Claim_for_Reimbursement_CAT!$D$26, $DZ442 &lt;= Claim_for_Reimbursement_CAT!$F$26), Claim_for_Reimbursement_CAT!$H$26,
IF(AND($DZ442 &gt;= Claim_for_Reimbursement_CAT!$D$27, $DZ442 &lt;= Claim_for_Reimbursement_CAT!$F$27), Claim_for_Reimbursement_CAT!$H$27,
IF(AND($DZ442 &gt;= Claim_for_Reimbursement_CAT!$D$28, $DZ442 &lt;= Claim_for_Reimbursement_CAT!$F$28), Claim_for_Reimbursement_CAT!$H$28,
IF(AND($DZ442 &gt;= Claim_for_Reimbursement_CAT!$D$29, $DZ442 &lt;= Claim_for_Reimbursement_CAT!$F$29), Claim_for_Reimbursement_CAT!$H$29,
IF(AND($DZ442 &gt;= Claim_for_Reimbursement_CAT!$D$30, $DZ442 &lt;= Claim_for_Reimbursement_CAT!$F$30), Claim_for_Reimbursement_CAT!$H$30,
IF(AND($DZ442 &gt;= Claim_for_Reimbursement_CAT!$D$31, $DZ442 &lt;= Claim_for_Reimbursement_CAT!$F$31), Claim_for_Reimbursement_CAT!$H$31,
IF(AND($DZ442 &gt;= Claim_for_Reimbursement_CAT!$D$32, $DZ442 &lt;= Claim_for_Reimbursement_CAT!$F$32), Claim_for_Reimbursement_CAT!$H$32,
IF(AND($DZ442 &gt;= Claim_for_Reimbursement_CAT!$D$33, $DZ442 &lt;= Claim_for_Reimbursement_CAT!$F$33), Claim_for_Reimbursement_CAT!$H$33,
IF(AND($DZ442 &gt;= Claim_for_Reimbursement_CAT!$D$34, $DZ442 &lt;= Claim_for_Reimbursement_CAT!$F$34), Claim_for_Reimbursement_CAT!$H$34, Claim_for_Reimbursement_CAT!$H$35))))))))))))</f>
        <v/>
      </c>
      <c r="EG442" s="373"/>
      <c r="EH442" s="373"/>
      <c r="EI442" s="373"/>
      <c r="EJ442" s="373"/>
      <c r="EK442" s="373"/>
      <c r="EL442" s="368"/>
      <c r="EM442" s="373"/>
      <c r="EN442" s="373"/>
      <c r="ES442" s="376" t="str">
        <f t="shared" si="189"/>
        <v/>
      </c>
      <c r="ET442" s="377" t="str">
        <f t="shared" si="197"/>
        <v xml:space="preserve">    </v>
      </c>
      <c r="EU442" s="377" t="str">
        <f t="shared" si="198"/>
        <v/>
      </c>
      <c r="EV442" s="377" t="str">
        <f t="shared" si="199"/>
        <v xml:space="preserve">437   </v>
      </c>
      <c r="EW442" s="378" t="str">
        <f>IF($H442 = "", "",
IF(OR($H442 = Lists_and_controls!$AO$9, $H442 = Lists_and_controls!$AO$11, $H442 = Lists_and_controls!$AO$14, $H442 = Lists_and_controls!$AO$16), MAX(Day_30),
IF(OR($H442 = Lists_and_controls!$AO$6, $H442 = Lists_and_controls!$AO$8, $H442 = Lists_and_controls!$AO$10, $H442 = Lists_and_controls!$AO$12, $H442 = Lists_and_controls!$AO$13, $H442 = Lists_and_controls!$AO$15, $H442 = Lists_and_controls!$AO$17), MAX(Day_31),
IF($H442 = Lists_and_controls!$AO$7, IF(INDEX(Leap_Year_YN, MATCH($G442, Year_2, 0)) = 1, MAX(Day_Feb_LY), MAX(Day_Feb) )))))</f>
        <v/>
      </c>
      <c r="EX442" s="377" t="str">
        <f t="shared" si="200"/>
        <v xml:space="preserve">  </v>
      </c>
      <c r="EY442" s="378"/>
    </row>
    <row r="443" spans="1:155" s="321" customFormat="1" ht="14" hidden="1" x14ac:dyDescent="0.3">
      <c r="A443" s="367">
        <v>438</v>
      </c>
      <c r="B443" s="368"/>
      <c r="C443" s="368"/>
      <c r="D443" s="368"/>
      <c r="E443" s="368"/>
      <c r="F443" s="368"/>
      <c r="G443" s="368"/>
      <c r="H443" s="368"/>
      <c r="I443" s="368"/>
      <c r="J443" s="369" t="str">
        <f t="shared" si="177"/>
        <v/>
      </c>
      <c r="K443" s="370" t="str">
        <f t="shared" si="178"/>
        <v/>
      </c>
      <c r="L443" s="368"/>
      <c r="M443" s="368"/>
      <c r="N443" s="368"/>
      <c r="O443" s="368"/>
      <c r="P443" s="368"/>
      <c r="Q443" s="368"/>
      <c r="R443" s="368"/>
      <c r="S443" s="371" t="str">
        <f t="shared" si="190"/>
        <v/>
      </c>
      <c r="T443" s="368"/>
      <c r="U443" s="368"/>
      <c r="V443" s="372"/>
      <c r="W443" s="372"/>
      <c r="X443" s="368"/>
      <c r="Y443" s="372"/>
      <c r="Z443" s="368"/>
      <c r="AA443" s="368"/>
      <c r="AB443" s="368"/>
      <c r="AC443" s="368"/>
      <c r="AD443" s="368"/>
      <c r="AE443" s="368"/>
      <c r="AF443" s="368"/>
      <c r="AG443" s="368"/>
      <c r="AH443" s="368"/>
      <c r="AI443" s="368"/>
      <c r="AJ443" s="368"/>
      <c r="AK443" s="373"/>
      <c r="AL443" s="368"/>
      <c r="AM443" s="373"/>
      <c r="AN443" s="373"/>
      <c r="AO443" s="373"/>
      <c r="AP443" s="373"/>
      <c r="AQ443" s="373"/>
      <c r="AR443" s="373"/>
      <c r="AS443" s="373"/>
      <c r="AT443" s="373"/>
      <c r="AU443" s="373"/>
      <c r="AV443" s="373"/>
      <c r="AW443" s="373"/>
      <c r="AX443" s="373"/>
      <c r="AY443" s="373"/>
      <c r="AZ443" s="373"/>
      <c r="BA443" s="373"/>
      <c r="BB443" s="373"/>
      <c r="BC443" s="374">
        <f t="shared" si="191"/>
        <v>0</v>
      </c>
      <c r="BD443" s="373"/>
      <c r="BE443" s="373"/>
      <c r="BF443" s="373"/>
      <c r="BG443" s="373"/>
      <c r="BH443" s="373"/>
      <c r="BI443" s="373"/>
      <c r="BJ443" s="373"/>
      <c r="BK443" s="373"/>
      <c r="BL443" s="373"/>
      <c r="BM443" s="373"/>
      <c r="BN443" s="373"/>
      <c r="BO443" s="373"/>
      <c r="BP443" s="373"/>
      <c r="BQ443" s="373"/>
      <c r="BR443" s="373"/>
      <c r="BS443" s="374">
        <f t="shared" si="179"/>
        <v>0</v>
      </c>
      <c r="BT443" s="374">
        <f t="shared" si="203"/>
        <v>0</v>
      </c>
      <c r="BU443" s="374">
        <f t="shared" si="203"/>
        <v>0</v>
      </c>
      <c r="BV443" s="374">
        <f t="shared" si="203"/>
        <v>0</v>
      </c>
      <c r="BW443" s="374">
        <f t="shared" si="202"/>
        <v>0</v>
      </c>
      <c r="BX443" s="374">
        <f t="shared" si="202"/>
        <v>0</v>
      </c>
      <c r="BY443" s="374">
        <f t="shared" si="202"/>
        <v>0</v>
      </c>
      <c r="BZ443" s="374">
        <f t="shared" si="202"/>
        <v>0</v>
      </c>
      <c r="CA443" s="374">
        <f t="shared" si="202"/>
        <v>0</v>
      </c>
      <c r="CB443" s="374">
        <f t="shared" si="202"/>
        <v>0</v>
      </c>
      <c r="CC443" s="374">
        <f t="shared" si="204"/>
        <v>0</v>
      </c>
      <c r="CD443" s="374">
        <f t="shared" si="204"/>
        <v>0</v>
      </c>
      <c r="CE443" s="374">
        <f t="shared" si="204"/>
        <v>0</v>
      </c>
      <c r="CF443" s="374">
        <f t="shared" si="204"/>
        <v>0</v>
      </c>
      <c r="CG443" s="374">
        <f t="shared" si="204"/>
        <v>0</v>
      </c>
      <c r="CH443" s="374">
        <f t="shared" si="204"/>
        <v>0</v>
      </c>
      <c r="CI443" s="374">
        <f t="shared" si="204"/>
        <v>0</v>
      </c>
      <c r="CJ443" s="368"/>
      <c r="CK443" s="368"/>
      <c r="CL443" s="373"/>
      <c r="CM443" s="375"/>
      <c r="CN443" s="371" t="s">
        <v>176</v>
      </c>
      <c r="CO443" s="373"/>
      <c r="CP443" s="373"/>
      <c r="CQ443" s="374">
        <f t="shared" si="180"/>
        <v>0</v>
      </c>
      <c r="CR443" s="373"/>
      <c r="CS443" s="373"/>
      <c r="CT443" s="374">
        <f t="shared" si="181"/>
        <v>0</v>
      </c>
      <c r="CU443" s="375"/>
      <c r="CV443" s="368"/>
      <c r="CW443" s="368"/>
      <c r="CX443" s="368"/>
      <c r="CY443" s="368"/>
      <c r="CZ443" s="368"/>
      <c r="DA443" s="368"/>
      <c r="DB443" s="368"/>
      <c r="DC443" s="368"/>
      <c r="DD443" s="368"/>
      <c r="DE443" s="368"/>
      <c r="DF443" s="368"/>
      <c r="DG443" s="375"/>
      <c r="DH443" s="371" t="s">
        <v>176</v>
      </c>
      <c r="DI443" s="373"/>
      <c r="DJ443" s="373"/>
      <c r="DK443" s="374">
        <f t="shared" si="201"/>
        <v>0</v>
      </c>
      <c r="DL443" s="373"/>
      <c r="DM443" s="373"/>
      <c r="DN443" s="374">
        <f t="shared" si="182"/>
        <v>0</v>
      </c>
      <c r="DO443" s="368"/>
      <c r="DP443" s="371" t="str">
        <f t="shared" si="192"/>
        <v/>
      </c>
      <c r="DQ443" s="374">
        <f t="shared" si="193"/>
        <v>0</v>
      </c>
      <c r="DR443" s="374">
        <f t="shared" si="183"/>
        <v>0</v>
      </c>
      <c r="DS443" s="374">
        <f t="shared" si="184"/>
        <v>0</v>
      </c>
      <c r="DT443" s="374">
        <f t="shared" si="194"/>
        <v>0</v>
      </c>
      <c r="DU443" s="374">
        <f t="shared" si="195"/>
        <v>0</v>
      </c>
      <c r="DV443" s="374">
        <f>Deduct_dependent * COUNTIFS(Part_8!$A:$A, $EV443)</f>
        <v>0</v>
      </c>
      <c r="DW443" s="374">
        <f t="shared" si="185"/>
        <v>0</v>
      </c>
      <c r="DX443" s="374">
        <f t="shared" si="186"/>
        <v>0</v>
      </c>
      <c r="DY443" s="374">
        <f t="shared" si="187"/>
        <v>0</v>
      </c>
      <c r="DZ443" s="374">
        <f t="shared" si="188"/>
        <v>0</v>
      </c>
      <c r="EA443" s="373"/>
      <c r="EB443" s="373"/>
      <c r="EC443" s="373"/>
      <c r="ED443" s="374" t="str">
        <f t="shared" si="196"/>
        <v/>
      </c>
      <c r="EE443" s="374"/>
      <c r="EF443" s="374" t="str">
        <f>IF(AND($AN443 = "", $AO443 = "", $AP443 = "", $AQ443 = "", $AR443 = "", $AS443 = "", $AT443 = "", $AU443 = "", $AV443 = "", $AW443 = "", $AX443 = "", $AY443 = "", $AZ443 = "", $BA443 = "", $BB443 = "",
$BD443= "", $BE443 = "", $BF443 = "", $BG443 = "", $BH443 = "", $BI443 = "", $BJ443 = "", $BK443 = "", $BL443 = "", $BM443 = "", $BN443 = "", $BO443 = "", $BP443 = "", $BQ443 = "", $BR443 = ""), "",
IF($DZ443 &lt;= Claim_for_Reimbursement_CAT!$F$24, Claim_for_Reimbursement_CAT!$H$24,
IF(AND($DZ443 &gt;= Claim_for_Reimbursement_CAT!$D$25, $DZ443 &lt;= Claim_for_Reimbursement_CAT!$F$25), Claim_for_Reimbursement_CAT!$H$25,
IF(AND($DZ443 &gt;= Claim_for_Reimbursement_CAT!$D$26, $DZ443 &lt;= Claim_for_Reimbursement_CAT!$F$26), Claim_for_Reimbursement_CAT!$H$26,
IF(AND($DZ443 &gt;= Claim_for_Reimbursement_CAT!$D$27, $DZ443 &lt;= Claim_for_Reimbursement_CAT!$F$27), Claim_for_Reimbursement_CAT!$H$27,
IF(AND($DZ443 &gt;= Claim_for_Reimbursement_CAT!$D$28, $DZ443 &lt;= Claim_for_Reimbursement_CAT!$F$28), Claim_for_Reimbursement_CAT!$H$28,
IF(AND($DZ443 &gt;= Claim_for_Reimbursement_CAT!$D$29, $DZ443 &lt;= Claim_for_Reimbursement_CAT!$F$29), Claim_for_Reimbursement_CAT!$H$29,
IF(AND($DZ443 &gt;= Claim_for_Reimbursement_CAT!$D$30, $DZ443 &lt;= Claim_for_Reimbursement_CAT!$F$30), Claim_for_Reimbursement_CAT!$H$30,
IF(AND($DZ443 &gt;= Claim_for_Reimbursement_CAT!$D$31, $DZ443 &lt;= Claim_for_Reimbursement_CAT!$F$31), Claim_for_Reimbursement_CAT!$H$31,
IF(AND($DZ443 &gt;= Claim_for_Reimbursement_CAT!$D$32, $DZ443 &lt;= Claim_for_Reimbursement_CAT!$F$32), Claim_for_Reimbursement_CAT!$H$32,
IF(AND($DZ443 &gt;= Claim_for_Reimbursement_CAT!$D$33, $DZ443 &lt;= Claim_for_Reimbursement_CAT!$F$33), Claim_for_Reimbursement_CAT!$H$33,
IF(AND($DZ443 &gt;= Claim_for_Reimbursement_CAT!$D$34, $DZ443 &lt;= Claim_for_Reimbursement_CAT!$F$34), Claim_for_Reimbursement_CAT!$H$34, Claim_for_Reimbursement_CAT!$H$35))))))))))))</f>
        <v/>
      </c>
      <c r="EG443" s="373"/>
      <c r="EH443" s="373"/>
      <c r="EI443" s="373"/>
      <c r="EJ443" s="373"/>
      <c r="EK443" s="373"/>
      <c r="EL443" s="368"/>
      <c r="EM443" s="373"/>
      <c r="EN443" s="373"/>
      <c r="ES443" s="376" t="str">
        <f t="shared" si="189"/>
        <v/>
      </c>
      <c r="ET443" s="377" t="str">
        <f t="shared" si="197"/>
        <v xml:space="preserve">    </v>
      </c>
      <c r="EU443" s="377" t="str">
        <f t="shared" si="198"/>
        <v/>
      </c>
      <c r="EV443" s="377" t="str">
        <f t="shared" si="199"/>
        <v xml:space="preserve">438   </v>
      </c>
      <c r="EW443" s="378" t="str">
        <f>IF($H443 = "", "",
IF(OR($H443 = Lists_and_controls!$AO$9, $H443 = Lists_and_controls!$AO$11, $H443 = Lists_and_controls!$AO$14, $H443 = Lists_and_controls!$AO$16), MAX(Day_30),
IF(OR($H443 = Lists_and_controls!$AO$6, $H443 = Lists_and_controls!$AO$8, $H443 = Lists_and_controls!$AO$10, $H443 = Lists_and_controls!$AO$12, $H443 = Lists_and_controls!$AO$13, $H443 = Lists_and_controls!$AO$15, $H443 = Lists_and_controls!$AO$17), MAX(Day_31),
IF($H443 = Lists_and_controls!$AO$7, IF(INDEX(Leap_Year_YN, MATCH($G443, Year_2, 0)) = 1, MAX(Day_Feb_LY), MAX(Day_Feb) )))))</f>
        <v/>
      </c>
      <c r="EX443" s="377" t="str">
        <f t="shared" si="200"/>
        <v xml:space="preserve">  </v>
      </c>
      <c r="EY443" s="378"/>
    </row>
    <row r="444" spans="1:155" s="321" customFormat="1" ht="14" hidden="1" x14ac:dyDescent="0.3">
      <c r="A444" s="367">
        <v>439</v>
      </c>
      <c r="B444" s="368"/>
      <c r="C444" s="368"/>
      <c r="D444" s="368"/>
      <c r="E444" s="368"/>
      <c r="F444" s="368"/>
      <c r="G444" s="368"/>
      <c r="H444" s="368"/>
      <c r="I444" s="368"/>
      <c r="J444" s="369" t="str">
        <f t="shared" si="177"/>
        <v/>
      </c>
      <c r="K444" s="370" t="str">
        <f t="shared" si="178"/>
        <v/>
      </c>
      <c r="L444" s="368"/>
      <c r="M444" s="368"/>
      <c r="N444" s="368"/>
      <c r="O444" s="368"/>
      <c r="P444" s="368"/>
      <c r="Q444" s="368"/>
      <c r="R444" s="368"/>
      <c r="S444" s="371" t="str">
        <f t="shared" si="190"/>
        <v/>
      </c>
      <c r="T444" s="368"/>
      <c r="U444" s="368"/>
      <c r="V444" s="372"/>
      <c r="W444" s="372"/>
      <c r="X444" s="368"/>
      <c r="Y444" s="372"/>
      <c r="Z444" s="368"/>
      <c r="AA444" s="368"/>
      <c r="AB444" s="368"/>
      <c r="AC444" s="368"/>
      <c r="AD444" s="368"/>
      <c r="AE444" s="368"/>
      <c r="AF444" s="368"/>
      <c r="AG444" s="368"/>
      <c r="AH444" s="368"/>
      <c r="AI444" s="368"/>
      <c r="AJ444" s="368"/>
      <c r="AK444" s="373"/>
      <c r="AL444" s="368"/>
      <c r="AM444" s="373"/>
      <c r="AN444" s="373"/>
      <c r="AO444" s="373"/>
      <c r="AP444" s="373"/>
      <c r="AQ444" s="373"/>
      <c r="AR444" s="373"/>
      <c r="AS444" s="373"/>
      <c r="AT444" s="373"/>
      <c r="AU444" s="373"/>
      <c r="AV444" s="373"/>
      <c r="AW444" s="373"/>
      <c r="AX444" s="373"/>
      <c r="AY444" s="373"/>
      <c r="AZ444" s="373"/>
      <c r="BA444" s="373"/>
      <c r="BB444" s="373"/>
      <c r="BC444" s="374">
        <f t="shared" si="191"/>
        <v>0</v>
      </c>
      <c r="BD444" s="373"/>
      <c r="BE444" s="373"/>
      <c r="BF444" s="373"/>
      <c r="BG444" s="373"/>
      <c r="BH444" s="373"/>
      <c r="BI444" s="373"/>
      <c r="BJ444" s="373"/>
      <c r="BK444" s="373"/>
      <c r="BL444" s="373"/>
      <c r="BM444" s="373"/>
      <c r="BN444" s="373"/>
      <c r="BO444" s="373"/>
      <c r="BP444" s="373"/>
      <c r="BQ444" s="373"/>
      <c r="BR444" s="373"/>
      <c r="BS444" s="374">
        <f t="shared" si="179"/>
        <v>0</v>
      </c>
      <c r="BT444" s="374">
        <f t="shared" si="203"/>
        <v>0</v>
      </c>
      <c r="BU444" s="374">
        <f t="shared" si="203"/>
        <v>0</v>
      </c>
      <c r="BV444" s="374">
        <f t="shared" si="203"/>
        <v>0</v>
      </c>
      <c r="BW444" s="374">
        <f t="shared" si="202"/>
        <v>0</v>
      </c>
      <c r="BX444" s="374">
        <f t="shared" si="202"/>
        <v>0</v>
      </c>
      <c r="BY444" s="374">
        <f t="shared" si="202"/>
        <v>0</v>
      </c>
      <c r="BZ444" s="374">
        <f t="shared" si="202"/>
        <v>0</v>
      </c>
      <c r="CA444" s="374">
        <f t="shared" si="202"/>
        <v>0</v>
      </c>
      <c r="CB444" s="374">
        <f t="shared" si="202"/>
        <v>0</v>
      </c>
      <c r="CC444" s="374">
        <f t="shared" si="204"/>
        <v>0</v>
      </c>
      <c r="CD444" s="374">
        <f t="shared" si="204"/>
        <v>0</v>
      </c>
      <c r="CE444" s="374">
        <f t="shared" si="204"/>
        <v>0</v>
      </c>
      <c r="CF444" s="374">
        <f t="shared" si="204"/>
        <v>0</v>
      </c>
      <c r="CG444" s="374">
        <f t="shared" si="204"/>
        <v>0</v>
      </c>
      <c r="CH444" s="374">
        <f t="shared" si="204"/>
        <v>0</v>
      </c>
      <c r="CI444" s="374">
        <f t="shared" si="204"/>
        <v>0</v>
      </c>
      <c r="CJ444" s="368"/>
      <c r="CK444" s="368"/>
      <c r="CL444" s="373"/>
      <c r="CM444" s="375"/>
      <c r="CN444" s="371" t="s">
        <v>176</v>
      </c>
      <c r="CO444" s="373"/>
      <c r="CP444" s="373"/>
      <c r="CQ444" s="374">
        <f t="shared" si="180"/>
        <v>0</v>
      </c>
      <c r="CR444" s="373"/>
      <c r="CS444" s="373"/>
      <c r="CT444" s="374">
        <f t="shared" si="181"/>
        <v>0</v>
      </c>
      <c r="CU444" s="375"/>
      <c r="CV444" s="368"/>
      <c r="CW444" s="368"/>
      <c r="CX444" s="368"/>
      <c r="CY444" s="368"/>
      <c r="CZ444" s="368"/>
      <c r="DA444" s="368"/>
      <c r="DB444" s="368"/>
      <c r="DC444" s="368"/>
      <c r="DD444" s="368"/>
      <c r="DE444" s="368"/>
      <c r="DF444" s="368"/>
      <c r="DG444" s="375"/>
      <c r="DH444" s="371" t="s">
        <v>176</v>
      </c>
      <c r="DI444" s="373"/>
      <c r="DJ444" s="373"/>
      <c r="DK444" s="374">
        <f t="shared" si="201"/>
        <v>0</v>
      </c>
      <c r="DL444" s="373"/>
      <c r="DM444" s="373"/>
      <c r="DN444" s="374">
        <f t="shared" si="182"/>
        <v>0</v>
      </c>
      <c r="DO444" s="368"/>
      <c r="DP444" s="371" t="str">
        <f t="shared" si="192"/>
        <v/>
      </c>
      <c r="DQ444" s="374">
        <f t="shared" si="193"/>
        <v>0</v>
      </c>
      <c r="DR444" s="374">
        <f t="shared" si="183"/>
        <v>0</v>
      </c>
      <c r="DS444" s="374">
        <f t="shared" si="184"/>
        <v>0</v>
      </c>
      <c r="DT444" s="374">
        <f t="shared" si="194"/>
        <v>0</v>
      </c>
      <c r="DU444" s="374">
        <f t="shared" si="195"/>
        <v>0</v>
      </c>
      <c r="DV444" s="374">
        <f>Deduct_dependent * COUNTIFS(Part_8!$A:$A, $EV444)</f>
        <v>0</v>
      </c>
      <c r="DW444" s="374">
        <f t="shared" si="185"/>
        <v>0</v>
      </c>
      <c r="DX444" s="374">
        <f t="shared" si="186"/>
        <v>0</v>
      </c>
      <c r="DY444" s="374">
        <f t="shared" si="187"/>
        <v>0</v>
      </c>
      <c r="DZ444" s="374">
        <f t="shared" si="188"/>
        <v>0</v>
      </c>
      <c r="EA444" s="373"/>
      <c r="EB444" s="373"/>
      <c r="EC444" s="373"/>
      <c r="ED444" s="374" t="str">
        <f t="shared" si="196"/>
        <v/>
      </c>
      <c r="EE444" s="374"/>
      <c r="EF444" s="374" t="str">
        <f>IF(AND($AN444 = "", $AO444 = "", $AP444 = "", $AQ444 = "", $AR444 = "", $AS444 = "", $AT444 = "", $AU444 = "", $AV444 = "", $AW444 = "", $AX444 = "", $AY444 = "", $AZ444 = "", $BA444 = "", $BB444 = "",
$BD444= "", $BE444 = "", $BF444 = "", $BG444 = "", $BH444 = "", $BI444 = "", $BJ444 = "", $BK444 = "", $BL444 = "", $BM444 = "", $BN444 = "", $BO444 = "", $BP444 = "", $BQ444 = "", $BR444 = ""), "",
IF($DZ444 &lt;= Claim_for_Reimbursement_CAT!$F$24, Claim_for_Reimbursement_CAT!$H$24,
IF(AND($DZ444 &gt;= Claim_for_Reimbursement_CAT!$D$25, $DZ444 &lt;= Claim_for_Reimbursement_CAT!$F$25), Claim_for_Reimbursement_CAT!$H$25,
IF(AND($DZ444 &gt;= Claim_for_Reimbursement_CAT!$D$26, $DZ444 &lt;= Claim_for_Reimbursement_CAT!$F$26), Claim_for_Reimbursement_CAT!$H$26,
IF(AND($DZ444 &gt;= Claim_for_Reimbursement_CAT!$D$27, $DZ444 &lt;= Claim_for_Reimbursement_CAT!$F$27), Claim_for_Reimbursement_CAT!$H$27,
IF(AND($DZ444 &gt;= Claim_for_Reimbursement_CAT!$D$28, $DZ444 &lt;= Claim_for_Reimbursement_CAT!$F$28), Claim_for_Reimbursement_CAT!$H$28,
IF(AND($DZ444 &gt;= Claim_for_Reimbursement_CAT!$D$29, $DZ444 &lt;= Claim_for_Reimbursement_CAT!$F$29), Claim_for_Reimbursement_CAT!$H$29,
IF(AND($DZ444 &gt;= Claim_for_Reimbursement_CAT!$D$30, $DZ444 &lt;= Claim_for_Reimbursement_CAT!$F$30), Claim_for_Reimbursement_CAT!$H$30,
IF(AND($DZ444 &gt;= Claim_for_Reimbursement_CAT!$D$31, $DZ444 &lt;= Claim_for_Reimbursement_CAT!$F$31), Claim_for_Reimbursement_CAT!$H$31,
IF(AND($DZ444 &gt;= Claim_for_Reimbursement_CAT!$D$32, $DZ444 &lt;= Claim_for_Reimbursement_CAT!$F$32), Claim_for_Reimbursement_CAT!$H$32,
IF(AND($DZ444 &gt;= Claim_for_Reimbursement_CAT!$D$33, $DZ444 &lt;= Claim_for_Reimbursement_CAT!$F$33), Claim_for_Reimbursement_CAT!$H$33,
IF(AND($DZ444 &gt;= Claim_for_Reimbursement_CAT!$D$34, $DZ444 &lt;= Claim_for_Reimbursement_CAT!$F$34), Claim_for_Reimbursement_CAT!$H$34, Claim_for_Reimbursement_CAT!$H$35))))))))))))</f>
        <v/>
      </c>
      <c r="EG444" s="373"/>
      <c r="EH444" s="373"/>
      <c r="EI444" s="373"/>
      <c r="EJ444" s="373"/>
      <c r="EK444" s="373"/>
      <c r="EL444" s="368"/>
      <c r="EM444" s="373"/>
      <c r="EN444" s="373"/>
      <c r="ES444" s="376" t="str">
        <f t="shared" si="189"/>
        <v/>
      </c>
      <c r="ET444" s="377" t="str">
        <f t="shared" si="197"/>
        <v xml:space="preserve">    </v>
      </c>
      <c r="EU444" s="377" t="str">
        <f t="shared" si="198"/>
        <v/>
      </c>
      <c r="EV444" s="377" t="str">
        <f t="shared" si="199"/>
        <v xml:space="preserve">439   </v>
      </c>
      <c r="EW444" s="378" t="str">
        <f>IF($H444 = "", "",
IF(OR($H444 = Lists_and_controls!$AO$9, $H444 = Lists_and_controls!$AO$11, $H444 = Lists_and_controls!$AO$14, $H444 = Lists_and_controls!$AO$16), MAX(Day_30),
IF(OR($H444 = Lists_and_controls!$AO$6, $H444 = Lists_and_controls!$AO$8, $H444 = Lists_and_controls!$AO$10, $H444 = Lists_and_controls!$AO$12, $H444 = Lists_and_controls!$AO$13, $H444 = Lists_and_controls!$AO$15, $H444 = Lists_and_controls!$AO$17), MAX(Day_31),
IF($H444 = Lists_and_controls!$AO$7, IF(INDEX(Leap_Year_YN, MATCH($G444, Year_2, 0)) = 1, MAX(Day_Feb_LY), MAX(Day_Feb) )))))</f>
        <v/>
      </c>
      <c r="EX444" s="377" t="str">
        <f t="shared" si="200"/>
        <v xml:space="preserve">  </v>
      </c>
      <c r="EY444" s="378"/>
    </row>
    <row r="445" spans="1:155" s="321" customFormat="1" ht="14" hidden="1" x14ac:dyDescent="0.3">
      <c r="A445" s="367">
        <v>440</v>
      </c>
      <c r="B445" s="368"/>
      <c r="C445" s="368"/>
      <c r="D445" s="368"/>
      <c r="E445" s="368"/>
      <c r="F445" s="368"/>
      <c r="G445" s="368"/>
      <c r="H445" s="368"/>
      <c r="I445" s="368"/>
      <c r="J445" s="369" t="str">
        <f t="shared" si="177"/>
        <v/>
      </c>
      <c r="K445" s="370" t="str">
        <f t="shared" si="178"/>
        <v/>
      </c>
      <c r="L445" s="368"/>
      <c r="M445" s="368"/>
      <c r="N445" s="368"/>
      <c r="O445" s="368"/>
      <c r="P445" s="368"/>
      <c r="Q445" s="368"/>
      <c r="R445" s="368"/>
      <c r="S445" s="371" t="str">
        <f t="shared" si="190"/>
        <v/>
      </c>
      <c r="T445" s="368"/>
      <c r="U445" s="368"/>
      <c r="V445" s="372"/>
      <c r="W445" s="372"/>
      <c r="X445" s="368"/>
      <c r="Y445" s="372"/>
      <c r="Z445" s="368"/>
      <c r="AA445" s="368"/>
      <c r="AB445" s="368"/>
      <c r="AC445" s="368"/>
      <c r="AD445" s="368"/>
      <c r="AE445" s="368"/>
      <c r="AF445" s="368"/>
      <c r="AG445" s="368"/>
      <c r="AH445" s="368"/>
      <c r="AI445" s="368"/>
      <c r="AJ445" s="368"/>
      <c r="AK445" s="373"/>
      <c r="AL445" s="368"/>
      <c r="AM445" s="373"/>
      <c r="AN445" s="373"/>
      <c r="AO445" s="373"/>
      <c r="AP445" s="373"/>
      <c r="AQ445" s="373"/>
      <c r="AR445" s="373"/>
      <c r="AS445" s="373"/>
      <c r="AT445" s="373"/>
      <c r="AU445" s="373"/>
      <c r="AV445" s="373"/>
      <c r="AW445" s="373"/>
      <c r="AX445" s="373"/>
      <c r="AY445" s="373"/>
      <c r="AZ445" s="373"/>
      <c r="BA445" s="373"/>
      <c r="BB445" s="373"/>
      <c r="BC445" s="374">
        <f t="shared" si="191"/>
        <v>0</v>
      </c>
      <c r="BD445" s="373"/>
      <c r="BE445" s="373"/>
      <c r="BF445" s="373"/>
      <c r="BG445" s="373"/>
      <c r="BH445" s="373"/>
      <c r="BI445" s="373"/>
      <c r="BJ445" s="373"/>
      <c r="BK445" s="373"/>
      <c r="BL445" s="373"/>
      <c r="BM445" s="373"/>
      <c r="BN445" s="373"/>
      <c r="BO445" s="373"/>
      <c r="BP445" s="373"/>
      <c r="BQ445" s="373"/>
      <c r="BR445" s="373"/>
      <c r="BS445" s="374">
        <f t="shared" si="179"/>
        <v>0</v>
      </c>
      <c r="BT445" s="374">
        <f t="shared" si="203"/>
        <v>0</v>
      </c>
      <c r="BU445" s="374">
        <f t="shared" si="203"/>
        <v>0</v>
      </c>
      <c r="BV445" s="374">
        <f t="shared" si="203"/>
        <v>0</v>
      </c>
      <c r="BW445" s="374">
        <f t="shared" si="202"/>
        <v>0</v>
      </c>
      <c r="BX445" s="374">
        <f t="shared" si="202"/>
        <v>0</v>
      </c>
      <c r="BY445" s="374">
        <f t="shared" si="202"/>
        <v>0</v>
      </c>
      <c r="BZ445" s="374">
        <f t="shared" si="202"/>
        <v>0</v>
      </c>
      <c r="CA445" s="374">
        <f t="shared" si="202"/>
        <v>0</v>
      </c>
      <c r="CB445" s="374">
        <f t="shared" si="202"/>
        <v>0</v>
      </c>
      <c r="CC445" s="374">
        <f t="shared" si="204"/>
        <v>0</v>
      </c>
      <c r="CD445" s="374">
        <f t="shared" si="204"/>
        <v>0</v>
      </c>
      <c r="CE445" s="374">
        <f t="shared" si="204"/>
        <v>0</v>
      </c>
      <c r="CF445" s="374">
        <f t="shared" si="204"/>
        <v>0</v>
      </c>
      <c r="CG445" s="374">
        <f t="shared" si="204"/>
        <v>0</v>
      </c>
      <c r="CH445" s="374">
        <f t="shared" si="204"/>
        <v>0</v>
      </c>
      <c r="CI445" s="374">
        <f t="shared" si="204"/>
        <v>0</v>
      </c>
      <c r="CJ445" s="368"/>
      <c r="CK445" s="368"/>
      <c r="CL445" s="373"/>
      <c r="CM445" s="375"/>
      <c r="CN445" s="371" t="s">
        <v>176</v>
      </c>
      <c r="CO445" s="373"/>
      <c r="CP445" s="373"/>
      <c r="CQ445" s="374">
        <f t="shared" si="180"/>
        <v>0</v>
      </c>
      <c r="CR445" s="373"/>
      <c r="CS445" s="373"/>
      <c r="CT445" s="374">
        <f t="shared" si="181"/>
        <v>0</v>
      </c>
      <c r="CU445" s="375"/>
      <c r="CV445" s="368"/>
      <c r="CW445" s="368"/>
      <c r="CX445" s="368"/>
      <c r="CY445" s="368"/>
      <c r="CZ445" s="368"/>
      <c r="DA445" s="368"/>
      <c r="DB445" s="368"/>
      <c r="DC445" s="368"/>
      <c r="DD445" s="368"/>
      <c r="DE445" s="368"/>
      <c r="DF445" s="368"/>
      <c r="DG445" s="375"/>
      <c r="DH445" s="371" t="s">
        <v>176</v>
      </c>
      <c r="DI445" s="373"/>
      <c r="DJ445" s="373"/>
      <c r="DK445" s="374">
        <f t="shared" si="201"/>
        <v>0</v>
      </c>
      <c r="DL445" s="373"/>
      <c r="DM445" s="373"/>
      <c r="DN445" s="374">
        <f t="shared" si="182"/>
        <v>0</v>
      </c>
      <c r="DO445" s="368"/>
      <c r="DP445" s="371" t="str">
        <f t="shared" si="192"/>
        <v/>
      </c>
      <c r="DQ445" s="374">
        <f t="shared" si="193"/>
        <v>0</v>
      </c>
      <c r="DR445" s="374">
        <f t="shared" si="183"/>
        <v>0</v>
      </c>
      <c r="DS445" s="374">
        <f t="shared" si="184"/>
        <v>0</v>
      </c>
      <c r="DT445" s="374">
        <f t="shared" si="194"/>
        <v>0</v>
      </c>
      <c r="DU445" s="374">
        <f t="shared" si="195"/>
        <v>0</v>
      </c>
      <c r="DV445" s="374">
        <f>Deduct_dependent * COUNTIFS(Part_8!$A:$A, $EV445)</f>
        <v>0</v>
      </c>
      <c r="DW445" s="374">
        <f t="shared" si="185"/>
        <v>0</v>
      </c>
      <c r="DX445" s="374">
        <f t="shared" si="186"/>
        <v>0</v>
      </c>
      <c r="DY445" s="374">
        <f t="shared" si="187"/>
        <v>0</v>
      </c>
      <c r="DZ445" s="374">
        <f t="shared" si="188"/>
        <v>0</v>
      </c>
      <c r="EA445" s="373"/>
      <c r="EB445" s="373"/>
      <c r="EC445" s="373"/>
      <c r="ED445" s="374" t="str">
        <f t="shared" si="196"/>
        <v/>
      </c>
      <c r="EE445" s="374"/>
      <c r="EF445" s="374" t="str">
        <f>IF(AND($AN445 = "", $AO445 = "", $AP445 = "", $AQ445 = "", $AR445 = "", $AS445 = "", $AT445 = "", $AU445 = "", $AV445 = "", $AW445 = "", $AX445 = "", $AY445 = "", $AZ445 = "", $BA445 = "", $BB445 = "",
$BD445= "", $BE445 = "", $BF445 = "", $BG445 = "", $BH445 = "", $BI445 = "", $BJ445 = "", $BK445 = "", $BL445 = "", $BM445 = "", $BN445 = "", $BO445 = "", $BP445 = "", $BQ445 = "", $BR445 = ""), "",
IF($DZ445 &lt;= Claim_for_Reimbursement_CAT!$F$24, Claim_for_Reimbursement_CAT!$H$24,
IF(AND($DZ445 &gt;= Claim_for_Reimbursement_CAT!$D$25, $DZ445 &lt;= Claim_for_Reimbursement_CAT!$F$25), Claim_for_Reimbursement_CAT!$H$25,
IF(AND($DZ445 &gt;= Claim_for_Reimbursement_CAT!$D$26, $DZ445 &lt;= Claim_for_Reimbursement_CAT!$F$26), Claim_for_Reimbursement_CAT!$H$26,
IF(AND($DZ445 &gt;= Claim_for_Reimbursement_CAT!$D$27, $DZ445 &lt;= Claim_for_Reimbursement_CAT!$F$27), Claim_for_Reimbursement_CAT!$H$27,
IF(AND($DZ445 &gt;= Claim_for_Reimbursement_CAT!$D$28, $DZ445 &lt;= Claim_for_Reimbursement_CAT!$F$28), Claim_for_Reimbursement_CAT!$H$28,
IF(AND($DZ445 &gt;= Claim_for_Reimbursement_CAT!$D$29, $DZ445 &lt;= Claim_for_Reimbursement_CAT!$F$29), Claim_for_Reimbursement_CAT!$H$29,
IF(AND($DZ445 &gt;= Claim_for_Reimbursement_CAT!$D$30, $DZ445 &lt;= Claim_for_Reimbursement_CAT!$F$30), Claim_for_Reimbursement_CAT!$H$30,
IF(AND($DZ445 &gt;= Claim_for_Reimbursement_CAT!$D$31, $DZ445 &lt;= Claim_for_Reimbursement_CAT!$F$31), Claim_for_Reimbursement_CAT!$H$31,
IF(AND($DZ445 &gt;= Claim_for_Reimbursement_CAT!$D$32, $DZ445 &lt;= Claim_for_Reimbursement_CAT!$F$32), Claim_for_Reimbursement_CAT!$H$32,
IF(AND($DZ445 &gt;= Claim_for_Reimbursement_CAT!$D$33, $DZ445 &lt;= Claim_for_Reimbursement_CAT!$F$33), Claim_for_Reimbursement_CAT!$H$33,
IF(AND($DZ445 &gt;= Claim_for_Reimbursement_CAT!$D$34, $DZ445 &lt;= Claim_for_Reimbursement_CAT!$F$34), Claim_for_Reimbursement_CAT!$H$34, Claim_for_Reimbursement_CAT!$H$35))))))))))))</f>
        <v/>
      </c>
      <c r="EG445" s="373"/>
      <c r="EH445" s="373"/>
      <c r="EI445" s="373"/>
      <c r="EJ445" s="373"/>
      <c r="EK445" s="373"/>
      <c r="EL445" s="368"/>
      <c r="EM445" s="373"/>
      <c r="EN445" s="373"/>
      <c r="ES445" s="376" t="str">
        <f t="shared" si="189"/>
        <v/>
      </c>
      <c r="ET445" s="377" t="str">
        <f t="shared" si="197"/>
        <v xml:space="preserve">    </v>
      </c>
      <c r="EU445" s="377" t="str">
        <f t="shared" si="198"/>
        <v/>
      </c>
      <c r="EV445" s="377" t="str">
        <f t="shared" si="199"/>
        <v xml:space="preserve">440   </v>
      </c>
      <c r="EW445" s="378" t="str">
        <f>IF($H445 = "", "",
IF(OR($H445 = Lists_and_controls!$AO$9, $H445 = Lists_and_controls!$AO$11, $H445 = Lists_and_controls!$AO$14, $H445 = Lists_and_controls!$AO$16), MAX(Day_30),
IF(OR($H445 = Lists_and_controls!$AO$6, $H445 = Lists_and_controls!$AO$8, $H445 = Lists_and_controls!$AO$10, $H445 = Lists_and_controls!$AO$12, $H445 = Lists_and_controls!$AO$13, $H445 = Lists_and_controls!$AO$15, $H445 = Lists_and_controls!$AO$17), MAX(Day_31),
IF($H445 = Lists_and_controls!$AO$7, IF(INDEX(Leap_Year_YN, MATCH($G445, Year_2, 0)) = 1, MAX(Day_Feb_LY), MAX(Day_Feb) )))))</f>
        <v/>
      </c>
      <c r="EX445" s="377" t="str">
        <f t="shared" si="200"/>
        <v xml:space="preserve">  </v>
      </c>
      <c r="EY445" s="378"/>
    </row>
    <row r="446" spans="1:155" s="321" customFormat="1" ht="14" hidden="1" x14ac:dyDescent="0.3">
      <c r="A446" s="367">
        <v>441</v>
      </c>
      <c r="B446" s="368"/>
      <c r="C446" s="368"/>
      <c r="D446" s="368"/>
      <c r="E446" s="368"/>
      <c r="F446" s="368"/>
      <c r="G446" s="368"/>
      <c r="H446" s="368"/>
      <c r="I446" s="368"/>
      <c r="J446" s="369" t="str">
        <f t="shared" si="177"/>
        <v/>
      </c>
      <c r="K446" s="370" t="str">
        <f t="shared" si="178"/>
        <v/>
      </c>
      <c r="L446" s="368"/>
      <c r="M446" s="368"/>
      <c r="N446" s="368"/>
      <c r="O446" s="368"/>
      <c r="P446" s="368"/>
      <c r="Q446" s="368"/>
      <c r="R446" s="368"/>
      <c r="S446" s="371" t="str">
        <f t="shared" si="190"/>
        <v/>
      </c>
      <c r="T446" s="368"/>
      <c r="U446" s="368"/>
      <c r="V446" s="372"/>
      <c r="W446" s="372"/>
      <c r="X446" s="368"/>
      <c r="Y446" s="372"/>
      <c r="Z446" s="368"/>
      <c r="AA446" s="368"/>
      <c r="AB446" s="368"/>
      <c r="AC446" s="368"/>
      <c r="AD446" s="368"/>
      <c r="AE446" s="368"/>
      <c r="AF446" s="368"/>
      <c r="AG446" s="368"/>
      <c r="AH446" s="368"/>
      <c r="AI446" s="368"/>
      <c r="AJ446" s="368"/>
      <c r="AK446" s="373"/>
      <c r="AL446" s="368"/>
      <c r="AM446" s="373"/>
      <c r="AN446" s="373"/>
      <c r="AO446" s="373"/>
      <c r="AP446" s="373"/>
      <c r="AQ446" s="373"/>
      <c r="AR446" s="373"/>
      <c r="AS446" s="373"/>
      <c r="AT446" s="373"/>
      <c r="AU446" s="373"/>
      <c r="AV446" s="373"/>
      <c r="AW446" s="373"/>
      <c r="AX446" s="373"/>
      <c r="AY446" s="373"/>
      <c r="AZ446" s="373"/>
      <c r="BA446" s="373"/>
      <c r="BB446" s="373"/>
      <c r="BC446" s="374">
        <f t="shared" si="191"/>
        <v>0</v>
      </c>
      <c r="BD446" s="373"/>
      <c r="BE446" s="373"/>
      <c r="BF446" s="373"/>
      <c r="BG446" s="373"/>
      <c r="BH446" s="373"/>
      <c r="BI446" s="373"/>
      <c r="BJ446" s="373"/>
      <c r="BK446" s="373"/>
      <c r="BL446" s="373"/>
      <c r="BM446" s="373"/>
      <c r="BN446" s="373"/>
      <c r="BO446" s="373"/>
      <c r="BP446" s="373"/>
      <c r="BQ446" s="373"/>
      <c r="BR446" s="373"/>
      <c r="BS446" s="374">
        <f t="shared" si="179"/>
        <v>0</v>
      </c>
      <c r="BT446" s="374">
        <f t="shared" si="203"/>
        <v>0</v>
      </c>
      <c r="BU446" s="374">
        <f t="shared" si="203"/>
        <v>0</v>
      </c>
      <c r="BV446" s="374">
        <f t="shared" si="203"/>
        <v>0</v>
      </c>
      <c r="BW446" s="374">
        <f t="shared" si="202"/>
        <v>0</v>
      </c>
      <c r="BX446" s="374">
        <f t="shared" si="202"/>
        <v>0</v>
      </c>
      <c r="BY446" s="374">
        <f t="shared" si="202"/>
        <v>0</v>
      </c>
      <c r="BZ446" s="374">
        <f t="shared" si="202"/>
        <v>0</v>
      </c>
      <c r="CA446" s="374">
        <f t="shared" si="202"/>
        <v>0</v>
      </c>
      <c r="CB446" s="374">
        <f t="shared" si="202"/>
        <v>0</v>
      </c>
      <c r="CC446" s="374">
        <f t="shared" si="204"/>
        <v>0</v>
      </c>
      <c r="CD446" s="374">
        <f t="shared" si="204"/>
        <v>0</v>
      </c>
      <c r="CE446" s="374">
        <f t="shared" si="204"/>
        <v>0</v>
      </c>
      <c r="CF446" s="374">
        <f t="shared" si="204"/>
        <v>0</v>
      </c>
      <c r="CG446" s="374">
        <f t="shared" si="204"/>
        <v>0</v>
      </c>
      <c r="CH446" s="374">
        <f t="shared" si="204"/>
        <v>0</v>
      </c>
      <c r="CI446" s="374">
        <f t="shared" si="204"/>
        <v>0</v>
      </c>
      <c r="CJ446" s="368"/>
      <c r="CK446" s="368"/>
      <c r="CL446" s="373"/>
      <c r="CM446" s="375"/>
      <c r="CN446" s="371" t="s">
        <v>176</v>
      </c>
      <c r="CO446" s="373"/>
      <c r="CP446" s="373"/>
      <c r="CQ446" s="374">
        <f t="shared" si="180"/>
        <v>0</v>
      </c>
      <c r="CR446" s="373"/>
      <c r="CS446" s="373"/>
      <c r="CT446" s="374">
        <f t="shared" si="181"/>
        <v>0</v>
      </c>
      <c r="CU446" s="375"/>
      <c r="CV446" s="368"/>
      <c r="CW446" s="368"/>
      <c r="CX446" s="368"/>
      <c r="CY446" s="368"/>
      <c r="CZ446" s="368"/>
      <c r="DA446" s="368"/>
      <c r="DB446" s="368"/>
      <c r="DC446" s="368"/>
      <c r="DD446" s="368"/>
      <c r="DE446" s="368"/>
      <c r="DF446" s="368"/>
      <c r="DG446" s="375"/>
      <c r="DH446" s="371" t="s">
        <v>176</v>
      </c>
      <c r="DI446" s="373"/>
      <c r="DJ446" s="373"/>
      <c r="DK446" s="374">
        <f t="shared" si="201"/>
        <v>0</v>
      </c>
      <c r="DL446" s="373"/>
      <c r="DM446" s="373"/>
      <c r="DN446" s="374">
        <f t="shared" si="182"/>
        <v>0</v>
      </c>
      <c r="DO446" s="368"/>
      <c r="DP446" s="371" t="str">
        <f t="shared" si="192"/>
        <v/>
      </c>
      <c r="DQ446" s="374">
        <f t="shared" si="193"/>
        <v>0</v>
      </c>
      <c r="DR446" s="374">
        <f t="shared" si="183"/>
        <v>0</v>
      </c>
      <c r="DS446" s="374">
        <f t="shared" si="184"/>
        <v>0</v>
      </c>
      <c r="DT446" s="374">
        <f t="shared" si="194"/>
        <v>0</v>
      </c>
      <c r="DU446" s="374">
        <f t="shared" si="195"/>
        <v>0</v>
      </c>
      <c r="DV446" s="374">
        <f>Deduct_dependent * COUNTIFS(Part_8!$A:$A, $EV446)</f>
        <v>0</v>
      </c>
      <c r="DW446" s="374">
        <f t="shared" si="185"/>
        <v>0</v>
      </c>
      <c r="DX446" s="374">
        <f t="shared" si="186"/>
        <v>0</v>
      </c>
      <c r="DY446" s="374">
        <f t="shared" si="187"/>
        <v>0</v>
      </c>
      <c r="DZ446" s="374">
        <f t="shared" si="188"/>
        <v>0</v>
      </c>
      <c r="EA446" s="373"/>
      <c r="EB446" s="373"/>
      <c r="EC446" s="373"/>
      <c r="ED446" s="374" t="str">
        <f t="shared" si="196"/>
        <v/>
      </c>
      <c r="EE446" s="374"/>
      <c r="EF446" s="374" t="str">
        <f>IF(AND($AN446 = "", $AO446 = "", $AP446 = "", $AQ446 = "", $AR446 = "", $AS446 = "", $AT446 = "", $AU446 = "", $AV446 = "", $AW446 = "", $AX446 = "", $AY446 = "", $AZ446 = "", $BA446 = "", $BB446 = "",
$BD446= "", $BE446 = "", $BF446 = "", $BG446 = "", $BH446 = "", $BI446 = "", $BJ446 = "", $BK446 = "", $BL446 = "", $BM446 = "", $BN446 = "", $BO446 = "", $BP446 = "", $BQ446 = "", $BR446 = ""), "",
IF($DZ446 &lt;= Claim_for_Reimbursement_CAT!$F$24, Claim_for_Reimbursement_CAT!$H$24,
IF(AND($DZ446 &gt;= Claim_for_Reimbursement_CAT!$D$25, $DZ446 &lt;= Claim_for_Reimbursement_CAT!$F$25), Claim_for_Reimbursement_CAT!$H$25,
IF(AND($DZ446 &gt;= Claim_for_Reimbursement_CAT!$D$26, $DZ446 &lt;= Claim_for_Reimbursement_CAT!$F$26), Claim_for_Reimbursement_CAT!$H$26,
IF(AND($DZ446 &gt;= Claim_for_Reimbursement_CAT!$D$27, $DZ446 &lt;= Claim_for_Reimbursement_CAT!$F$27), Claim_for_Reimbursement_CAT!$H$27,
IF(AND($DZ446 &gt;= Claim_for_Reimbursement_CAT!$D$28, $DZ446 &lt;= Claim_for_Reimbursement_CAT!$F$28), Claim_for_Reimbursement_CAT!$H$28,
IF(AND($DZ446 &gt;= Claim_for_Reimbursement_CAT!$D$29, $DZ446 &lt;= Claim_for_Reimbursement_CAT!$F$29), Claim_for_Reimbursement_CAT!$H$29,
IF(AND($DZ446 &gt;= Claim_for_Reimbursement_CAT!$D$30, $DZ446 &lt;= Claim_for_Reimbursement_CAT!$F$30), Claim_for_Reimbursement_CAT!$H$30,
IF(AND($DZ446 &gt;= Claim_for_Reimbursement_CAT!$D$31, $DZ446 &lt;= Claim_for_Reimbursement_CAT!$F$31), Claim_for_Reimbursement_CAT!$H$31,
IF(AND($DZ446 &gt;= Claim_for_Reimbursement_CAT!$D$32, $DZ446 &lt;= Claim_for_Reimbursement_CAT!$F$32), Claim_for_Reimbursement_CAT!$H$32,
IF(AND($DZ446 &gt;= Claim_for_Reimbursement_CAT!$D$33, $DZ446 &lt;= Claim_for_Reimbursement_CAT!$F$33), Claim_for_Reimbursement_CAT!$H$33,
IF(AND($DZ446 &gt;= Claim_for_Reimbursement_CAT!$D$34, $DZ446 &lt;= Claim_for_Reimbursement_CAT!$F$34), Claim_for_Reimbursement_CAT!$H$34, Claim_for_Reimbursement_CAT!$H$35))))))))))))</f>
        <v/>
      </c>
      <c r="EG446" s="373"/>
      <c r="EH446" s="373"/>
      <c r="EI446" s="373"/>
      <c r="EJ446" s="373"/>
      <c r="EK446" s="373"/>
      <c r="EL446" s="368"/>
      <c r="EM446" s="373"/>
      <c r="EN446" s="373"/>
      <c r="ES446" s="376" t="str">
        <f t="shared" si="189"/>
        <v/>
      </c>
      <c r="ET446" s="377" t="str">
        <f t="shared" si="197"/>
        <v xml:space="preserve">    </v>
      </c>
      <c r="EU446" s="377" t="str">
        <f t="shared" si="198"/>
        <v/>
      </c>
      <c r="EV446" s="377" t="str">
        <f t="shared" si="199"/>
        <v xml:space="preserve">441   </v>
      </c>
      <c r="EW446" s="378" t="str">
        <f>IF($H446 = "", "",
IF(OR($H446 = Lists_and_controls!$AO$9, $H446 = Lists_and_controls!$AO$11, $H446 = Lists_and_controls!$AO$14, $H446 = Lists_and_controls!$AO$16), MAX(Day_30),
IF(OR($H446 = Lists_and_controls!$AO$6, $H446 = Lists_and_controls!$AO$8, $H446 = Lists_and_controls!$AO$10, $H446 = Lists_and_controls!$AO$12, $H446 = Lists_and_controls!$AO$13, $H446 = Lists_and_controls!$AO$15, $H446 = Lists_and_controls!$AO$17), MAX(Day_31),
IF($H446 = Lists_and_controls!$AO$7, IF(INDEX(Leap_Year_YN, MATCH($G446, Year_2, 0)) = 1, MAX(Day_Feb_LY), MAX(Day_Feb) )))))</f>
        <v/>
      </c>
      <c r="EX446" s="377" t="str">
        <f t="shared" si="200"/>
        <v xml:space="preserve">  </v>
      </c>
      <c r="EY446" s="378"/>
    </row>
    <row r="447" spans="1:155" s="321" customFormat="1" ht="14" hidden="1" x14ac:dyDescent="0.3">
      <c r="A447" s="367">
        <v>442</v>
      </c>
      <c r="B447" s="368"/>
      <c r="C447" s="368"/>
      <c r="D447" s="368"/>
      <c r="E447" s="368"/>
      <c r="F447" s="368"/>
      <c r="G447" s="368"/>
      <c r="H447" s="368"/>
      <c r="I447" s="368"/>
      <c r="J447" s="369" t="str">
        <f t="shared" si="177"/>
        <v/>
      </c>
      <c r="K447" s="370" t="str">
        <f t="shared" si="178"/>
        <v/>
      </c>
      <c r="L447" s="368"/>
      <c r="M447" s="368"/>
      <c r="N447" s="368"/>
      <c r="O447" s="368"/>
      <c r="P447" s="368"/>
      <c r="Q447" s="368"/>
      <c r="R447" s="368"/>
      <c r="S447" s="371" t="str">
        <f t="shared" si="190"/>
        <v/>
      </c>
      <c r="T447" s="368"/>
      <c r="U447" s="368"/>
      <c r="V447" s="372"/>
      <c r="W447" s="372"/>
      <c r="X447" s="368"/>
      <c r="Y447" s="372"/>
      <c r="Z447" s="368"/>
      <c r="AA447" s="368"/>
      <c r="AB447" s="368"/>
      <c r="AC447" s="368"/>
      <c r="AD447" s="368"/>
      <c r="AE447" s="368"/>
      <c r="AF447" s="368"/>
      <c r="AG447" s="368"/>
      <c r="AH447" s="368"/>
      <c r="AI447" s="368"/>
      <c r="AJ447" s="368"/>
      <c r="AK447" s="373"/>
      <c r="AL447" s="368"/>
      <c r="AM447" s="373"/>
      <c r="AN447" s="373"/>
      <c r="AO447" s="373"/>
      <c r="AP447" s="373"/>
      <c r="AQ447" s="373"/>
      <c r="AR447" s="373"/>
      <c r="AS447" s="373"/>
      <c r="AT447" s="373"/>
      <c r="AU447" s="373"/>
      <c r="AV447" s="373"/>
      <c r="AW447" s="373"/>
      <c r="AX447" s="373"/>
      <c r="AY447" s="373"/>
      <c r="AZ447" s="373"/>
      <c r="BA447" s="373"/>
      <c r="BB447" s="373"/>
      <c r="BC447" s="374">
        <f t="shared" si="191"/>
        <v>0</v>
      </c>
      <c r="BD447" s="373"/>
      <c r="BE447" s="373"/>
      <c r="BF447" s="373"/>
      <c r="BG447" s="373"/>
      <c r="BH447" s="373"/>
      <c r="BI447" s="373"/>
      <c r="BJ447" s="373"/>
      <c r="BK447" s="373"/>
      <c r="BL447" s="373"/>
      <c r="BM447" s="373"/>
      <c r="BN447" s="373"/>
      <c r="BO447" s="373"/>
      <c r="BP447" s="373"/>
      <c r="BQ447" s="373"/>
      <c r="BR447" s="373"/>
      <c r="BS447" s="374">
        <f t="shared" si="179"/>
        <v>0</v>
      </c>
      <c r="BT447" s="374">
        <f t="shared" si="203"/>
        <v>0</v>
      </c>
      <c r="BU447" s="374">
        <f t="shared" si="203"/>
        <v>0</v>
      </c>
      <c r="BV447" s="374">
        <f t="shared" si="203"/>
        <v>0</v>
      </c>
      <c r="BW447" s="374">
        <f t="shared" si="202"/>
        <v>0</v>
      </c>
      <c r="BX447" s="374">
        <f t="shared" si="202"/>
        <v>0</v>
      </c>
      <c r="BY447" s="374">
        <f t="shared" si="202"/>
        <v>0</v>
      </c>
      <c r="BZ447" s="374">
        <f t="shared" si="202"/>
        <v>0</v>
      </c>
      <c r="CA447" s="374">
        <f t="shared" si="202"/>
        <v>0</v>
      </c>
      <c r="CB447" s="374">
        <f t="shared" si="202"/>
        <v>0</v>
      </c>
      <c r="CC447" s="374">
        <f t="shared" si="204"/>
        <v>0</v>
      </c>
      <c r="CD447" s="374">
        <f t="shared" si="204"/>
        <v>0</v>
      </c>
      <c r="CE447" s="374">
        <f t="shared" si="204"/>
        <v>0</v>
      </c>
      <c r="CF447" s="374">
        <f t="shared" si="204"/>
        <v>0</v>
      </c>
      <c r="CG447" s="374">
        <f t="shared" si="204"/>
        <v>0</v>
      </c>
      <c r="CH447" s="374">
        <f t="shared" si="204"/>
        <v>0</v>
      </c>
      <c r="CI447" s="374">
        <f t="shared" si="204"/>
        <v>0</v>
      </c>
      <c r="CJ447" s="368"/>
      <c r="CK447" s="368"/>
      <c r="CL447" s="373"/>
      <c r="CM447" s="375"/>
      <c r="CN447" s="371" t="s">
        <v>176</v>
      </c>
      <c r="CO447" s="373"/>
      <c r="CP447" s="373"/>
      <c r="CQ447" s="374">
        <f t="shared" si="180"/>
        <v>0</v>
      </c>
      <c r="CR447" s="373"/>
      <c r="CS447" s="373"/>
      <c r="CT447" s="374">
        <f t="shared" si="181"/>
        <v>0</v>
      </c>
      <c r="CU447" s="375"/>
      <c r="CV447" s="368"/>
      <c r="CW447" s="368"/>
      <c r="CX447" s="368"/>
      <c r="CY447" s="368"/>
      <c r="CZ447" s="368"/>
      <c r="DA447" s="368"/>
      <c r="DB447" s="368"/>
      <c r="DC447" s="368"/>
      <c r="DD447" s="368"/>
      <c r="DE447" s="368"/>
      <c r="DF447" s="368"/>
      <c r="DG447" s="375"/>
      <c r="DH447" s="371" t="s">
        <v>176</v>
      </c>
      <c r="DI447" s="373"/>
      <c r="DJ447" s="373"/>
      <c r="DK447" s="374">
        <f t="shared" si="201"/>
        <v>0</v>
      </c>
      <c r="DL447" s="373"/>
      <c r="DM447" s="373"/>
      <c r="DN447" s="374">
        <f t="shared" si="182"/>
        <v>0</v>
      </c>
      <c r="DO447" s="368"/>
      <c r="DP447" s="371" t="str">
        <f t="shared" si="192"/>
        <v/>
      </c>
      <c r="DQ447" s="374">
        <f t="shared" si="193"/>
        <v>0</v>
      </c>
      <c r="DR447" s="374">
        <f t="shared" si="183"/>
        <v>0</v>
      </c>
      <c r="DS447" s="374">
        <f t="shared" si="184"/>
        <v>0</v>
      </c>
      <c r="DT447" s="374">
        <f t="shared" si="194"/>
        <v>0</v>
      </c>
      <c r="DU447" s="374">
        <f t="shared" si="195"/>
        <v>0</v>
      </c>
      <c r="DV447" s="374">
        <f>Deduct_dependent * COUNTIFS(Part_8!$A:$A, $EV447)</f>
        <v>0</v>
      </c>
      <c r="DW447" s="374">
        <f t="shared" si="185"/>
        <v>0</v>
      </c>
      <c r="DX447" s="374">
        <f t="shared" si="186"/>
        <v>0</v>
      </c>
      <c r="DY447" s="374">
        <f t="shared" si="187"/>
        <v>0</v>
      </c>
      <c r="DZ447" s="374">
        <f t="shared" si="188"/>
        <v>0</v>
      </c>
      <c r="EA447" s="373"/>
      <c r="EB447" s="373"/>
      <c r="EC447" s="373"/>
      <c r="ED447" s="374" t="str">
        <f t="shared" si="196"/>
        <v/>
      </c>
      <c r="EE447" s="374"/>
      <c r="EF447" s="374" t="str">
        <f>IF(AND($AN447 = "", $AO447 = "", $AP447 = "", $AQ447 = "", $AR447 = "", $AS447 = "", $AT447 = "", $AU447 = "", $AV447 = "", $AW447 = "", $AX447 = "", $AY447 = "", $AZ447 = "", $BA447 = "", $BB447 = "",
$BD447= "", $BE447 = "", $BF447 = "", $BG447 = "", $BH447 = "", $BI447 = "", $BJ447 = "", $BK447 = "", $BL447 = "", $BM447 = "", $BN447 = "", $BO447 = "", $BP447 = "", $BQ447 = "", $BR447 = ""), "",
IF($DZ447 &lt;= Claim_for_Reimbursement_CAT!$F$24, Claim_for_Reimbursement_CAT!$H$24,
IF(AND($DZ447 &gt;= Claim_for_Reimbursement_CAT!$D$25, $DZ447 &lt;= Claim_for_Reimbursement_CAT!$F$25), Claim_for_Reimbursement_CAT!$H$25,
IF(AND($DZ447 &gt;= Claim_for_Reimbursement_CAT!$D$26, $DZ447 &lt;= Claim_for_Reimbursement_CAT!$F$26), Claim_for_Reimbursement_CAT!$H$26,
IF(AND($DZ447 &gt;= Claim_for_Reimbursement_CAT!$D$27, $DZ447 &lt;= Claim_for_Reimbursement_CAT!$F$27), Claim_for_Reimbursement_CAT!$H$27,
IF(AND($DZ447 &gt;= Claim_for_Reimbursement_CAT!$D$28, $DZ447 &lt;= Claim_for_Reimbursement_CAT!$F$28), Claim_for_Reimbursement_CAT!$H$28,
IF(AND($DZ447 &gt;= Claim_for_Reimbursement_CAT!$D$29, $DZ447 &lt;= Claim_for_Reimbursement_CAT!$F$29), Claim_for_Reimbursement_CAT!$H$29,
IF(AND($DZ447 &gt;= Claim_for_Reimbursement_CAT!$D$30, $DZ447 &lt;= Claim_for_Reimbursement_CAT!$F$30), Claim_for_Reimbursement_CAT!$H$30,
IF(AND($DZ447 &gt;= Claim_for_Reimbursement_CAT!$D$31, $DZ447 &lt;= Claim_for_Reimbursement_CAT!$F$31), Claim_for_Reimbursement_CAT!$H$31,
IF(AND($DZ447 &gt;= Claim_for_Reimbursement_CAT!$D$32, $DZ447 &lt;= Claim_for_Reimbursement_CAT!$F$32), Claim_for_Reimbursement_CAT!$H$32,
IF(AND($DZ447 &gt;= Claim_for_Reimbursement_CAT!$D$33, $DZ447 &lt;= Claim_for_Reimbursement_CAT!$F$33), Claim_for_Reimbursement_CAT!$H$33,
IF(AND($DZ447 &gt;= Claim_for_Reimbursement_CAT!$D$34, $DZ447 &lt;= Claim_for_Reimbursement_CAT!$F$34), Claim_for_Reimbursement_CAT!$H$34, Claim_for_Reimbursement_CAT!$H$35))))))))))))</f>
        <v/>
      </c>
      <c r="EG447" s="373"/>
      <c r="EH447" s="373"/>
      <c r="EI447" s="373"/>
      <c r="EJ447" s="373"/>
      <c r="EK447" s="373"/>
      <c r="EL447" s="368"/>
      <c r="EM447" s="373"/>
      <c r="EN447" s="373"/>
      <c r="ES447" s="376" t="str">
        <f t="shared" si="189"/>
        <v/>
      </c>
      <c r="ET447" s="377" t="str">
        <f t="shared" si="197"/>
        <v xml:space="preserve">    </v>
      </c>
      <c r="EU447" s="377" t="str">
        <f t="shared" si="198"/>
        <v/>
      </c>
      <c r="EV447" s="377" t="str">
        <f t="shared" si="199"/>
        <v xml:space="preserve">442   </v>
      </c>
      <c r="EW447" s="378" t="str">
        <f>IF($H447 = "", "",
IF(OR($H447 = Lists_and_controls!$AO$9, $H447 = Lists_and_controls!$AO$11, $H447 = Lists_and_controls!$AO$14, $H447 = Lists_and_controls!$AO$16), MAX(Day_30),
IF(OR($H447 = Lists_and_controls!$AO$6, $H447 = Lists_and_controls!$AO$8, $H447 = Lists_and_controls!$AO$10, $H447 = Lists_and_controls!$AO$12, $H447 = Lists_and_controls!$AO$13, $H447 = Lists_and_controls!$AO$15, $H447 = Lists_and_controls!$AO$17), MAX(Day_31),
IF($H447 = Lists_and_controls!$AO$7, IF(INDEX(Leap_Year_YN, MATCH($G447, Year_2, 0)) = 1, MAX(Day_Feb_LY), MAX(Day_Feb) )))))</f>
        <v/>
      </c>
      <c r="EX447" s="377" t="str">
        <f t="shared" si="200"/>
        <v xml:space="preserve">  </v>
      </c>
      <c r="EY447" s="378"/>
    </row>
    <row r="448" spans="1:155" s="321" customFormat="1" ht="14" hidden="1" x14ac:dyDescent="0.3">
      <c r="A448" s="367">
        <v>443</v>
      </c>
      <c r="B448" s="368"/>
      <c r="C448" s="368"/>
      <c r="D448" s="368"/>
      <c r="E448" s="368"/>
      <c r="F448" s="368"/>
      <c r="G448" s="368"/>
      <c r="H448" s="368"/>
      <c r="I448" s="368"/>
      <c r="J448" s="369" t="str">
        <f t="shared" si="177"/>
        <v/>
      </c>
      <c r="K448" s="370" t="str">
        <f t="shared" si="178"/>
        <v/>
      </c>
      <c r="L448" s="368"/>
      <c r="M448" s="368"/>
      <c r="N448" s="368"/>
      <c r="O448" s="368"/>
      <c r="P448" s="368"/>
      <c r="Q448" s="368"/>
      <c r="R448" s="368"/>
      <c r="S448" s="371" t="str">
        <f t="shared" si="190"/>
        <v/>
      </c>
      <c r="T448" s="368"/>
      <c r="U448" s="368"/>
      <c r="V448" s="372"/>
      <c r="W448" s="372"/>
      <c r="X448" s="368"/>
      <c r="Y448" s="372"/>
      <c r="Z448" s="368"/>
      <c r="AA448" s="368"/>
      <c r="AB448" s="368"/>
      <c r="AC448" s="368"/>
      <c r="AD448" s="368"/>
      <c r="AE448" s="368"/>
      <c r="AF448" s="368"/>
      <c r="AG448" s="368"/>
      <c r="AH448" s="368"/>
      <c r="AI448" s="368"/>
      <c r="AJ448" s="368"/>
      <c r="AK448" s="373"/>
      <c r="AL448" s="368"/>
      <c r="AM448" s="373"/>
      <c r="AN448" s="373"/>
      <c r="AO448" s="373"/>
      <c r="AP448" s="373"/>
      <c r="AQ448" s="373"/>
      <c r="AR448" s="373"/>
      <c r="AS448" s="373"/>
      <c r="AT448" s="373"/>
      <c r="AU448" s="373"/>
      <c r="AV448" s="373"/>
      <c r="AW448" s="373"/>
      <c r="AX448" s="373"/>
      <c r="AY448" s="373"/>
      <c r="AZ448" s="373"/>
      <c r="BA448" s="373"/>
      <c r="BB448" s="373"/>
      <c r="BC448" s="374">
        <f t="shared" si="191"/>
        <v>0</v>
      </c>
      <c r="BD448" s="373"/>
      <c r="BE448" s="373"/>
      <c r="BF448" s="373"/>
      <c r="BG448" s="373"/>
      <c r="BH448" s="373"/>
      <c r="BI448" s="373"/>
      <c r="BJ448" s="373"/>
      <c r="BK448" s="373"/>
      <c r="BL448" s="373"/>
      <c r="BM448" s="373"/>
      <c r="BN448" s="373"/>
      <c r="BO448" s="373"/>
      <c r="BP448" s="373"/>
      <c r="BQ448" s="373"/>
      <c r="BR448" s="373"/>
      <c r="BS448" s="374">
        <f t="shared" si="179"/>
        <v>0</v>
      </c>
      <c r="BT448" s="374">
        <f t="shared" si="203"/>
        <v>0</v>
      </c>
      <c r="BU448" s="374">
        <f t="shared" si="203"/>
        <v>0</v>
      </c>
      <c r="BV448" s="374">
        <f t="shared" si="203"/>
        <v>0</v>
      </c>
      <c r="BW448" s="374">
        <f t="shared" si="202"/>
        <v>0</v>
      </c>
      <c r="BX448" s="374">
        <f t="shared" si="202"/>
        <v>0</v>
      </c>
      <c r="BY448" s="374">
        <f t="shared" si="202"/>
        <v>0</v>
      </c>
      <c r="BZ448" s="374">
        <f t="shared" si="202"/>
        <v>0</v>
      </c>
      <c r="CA448" s="374">
        <f t="shared" si="202"/>
        <v>0</v>
      </c>
      <c r="CB448" s="374">
        <f t="shared" si="202"/>
        <v>0</v>
      </c>
      <c r="CC448" s="374">
        <f t="shared" si="204"/>
        <v>0</v>
      </c>
      <c r="CD448" s="374">
        <f t="shared" si="204"/>
        <v>0</v>
      </c>
      <c r="CE448" s="374">
        <f t="shared" si="204"/>
        <v>0</v>
      </c>
      <c r="CF448" s="374">
        <f t="shared" si="204"/>
        <v>0</v>
      </c>
      <c r="CG448" s="374">
        <f t="shared" si="204"/>
        <v>0</v>
      </c>
      <c r="CH448" s="374">
        <f t="shared" si="204"/>
        <v>0</v>
      </c>
      <c r="CI448" s="374">
        <f t="shared" si="204"/>
        <v>0</v>
      </c>
      <c r="CJ448" s="368"/>
      <c r="CK448" s="368"/>
      <c r="CL448" s="373"/>
      <c r="CM448" s="375"/>
      <c r="CN448" s="371" t="s">
        <v>176</v>
      </c>
      <c r="CO448" s="373"/>
      <c r="CP448" s="373"/>
      <c r="CQ448" s="374">
        <f t="shared" si="180"/>
        <v>0</v>
      </c>
      <c r="CR448" s="373"/>
      <c r="CS448" s="373"/>
      <c r="CT448" s="374">
        <f t="shared" si="181"/>
        <v>0</v>
      </c>
      <c r="CU448" s="375"/>
      <c r="CV448" s="368"/>
      <c r="CW448" s="368"/>
      <c r="CX448" s="368"/>
      <c r="CY448" s="368"/>
      <c r="CZ448" s="368"/>
      <c r="DA448" s="368"/>
      <c r="DB448" s="368"/>
      <c r="DC448" s="368"/>
      <c r="DD448" s="368"/>
      <c r="DE448" s="368"/>
      <c r="DF448" s="368"/>
      <c r="DG448" s="375"/>
      <c r="DH448" s="371" t="s">
        <v>176</v>
      </c>
      <c r="DI448" s="373"/>
      <c r="DJ448" s="373"/>
      <c r="DK448" s="374">
        <f t="shared" si="201"/>
        <v>0</v>
      </c>
      <c r="DL448" s="373"/>
      <c r="DM448" s="373"/>
      <c r="DN448" s="374">
        <f t="shared" si="182"/>
        <v>0</v>
      </c>
      <c r="DO448" s="368"/>
      <c r="DP448" s="371" t="str">
        <f t="shared" si="192"/>
        <v/>
      </c>
      <c r="DQ448" s="374">
        <f t="shared" si="193"/>
        <v>0</v>
      </c>
      <c r="DR448" s="374">
        <f t="shared" si="183"/>
        <v>0</v>
      </c>
      <c r="DS448" s="374">
        <f t="shared" si="184"/>
        <v>0</v>
      </c>
      <c r="DT448" s="374">
        <f t="shared" si="194"/>
        <v>0</v>
      </c>
      <c r="DU448" s="374">
        <f t="shared" si="195"/>
        <v>0</v>
      </c>
      <c r="DV448" s="374">
        <f>Deduct_dependent * COUNTIFS(Part_8!$A:$A, $EV448)</f>
        <v>0</v>
      </c>
      <c r="DW448" s="374">
        <f t="shared" si="185"/>
        <v>0</v>
      </c>
      <c r="DX448" s="374">
        <f t="shared" si="186"/>
        <v>0</v>
      </c>
      <c r="DY448" s="374">
        <f t="shared" si="187"/>
        <v>0</v>
      </c>
      <c r="DZ448" s="374">
        <f t="shared" si="188"/>
        <v>0</v>
      </c>
      <c r="EA448" s="373"/>
      <c r="EB448" s="373"/>
      <c r="EC448" s="373"/>
      <c r="ED448" s="374" t="str">
        <f t="shared" si="196"/>
        <v/>
      </c>
      <c r="EE448" s="374"/>
      <c r="EF448" s="374" t="str">
        <f>IF(AND($AN448 = "", $AO448 = "", $AP448 = "", $AQ448 = "", $AR448 = "", $AS448 = "", $AT448 = "", $AU448 = "", $AV448 = "", $AW448 = "", $AX448 = "", $AY448 = "", $AZ448 = "", $BA448 = "", $BB448 = "",
$BD448= "", $BE448 = "", $BF448 = "", $BG448 = "", $BH448 = "", $BI448 = "", $BJ448 = "", $BK448 = "", $BL448 = "", $BM448 = "", $BN448 = "", $BO448 = "", $BP448 = "", $BQ448 = "", $BR448 = ""), "",
IF($DZ448 &lt;= Claim_for_Reimbursement_CAT!$F$24, Claim_for_Reimbursement_CAT!$H$24,
IF(AND($DZ448 &gt;= Claim_for_Reimbursement_CAT!$D$25, $DZ448 &lt;= Claim_for_Reimbursement_CAT!$F$25), Claim_for_Reimbursement_CAT!$H$25,
IF(AND($DZ448 &gt;= Claim_for_Reimbursement_CAT!$D$26, $DZ448 &lt;= Claim_for_Reimbursement_CAT!$F$26), Claim_for_Reimbursement_CAT!$H$26,
IF(AND($DZ448 &gt;= Claim_for_Reimbursement_CAT!$D$27, $DZ448 &lt;= Claim_for_Reimbursement_CAT!$F$27), Claim_for_Reimbursement_CAT!$H$27,
IF(AND($DZ448 &gt;= Claim_for_Reimbursement_CAT!$D$28, $DZ448 &lt;= Claim_for_Reimbursement_CAT!$F$28), Claim_for_Reimbursement_CAT!$H$28,
IF(AND($DZ448 &gt;= Claim_for_Reimbursement_CAT!$D$29, $DZ448 &lt;= Claim_for_Reimbursement_CAT!$F$29), Claim_for_Reimbursement_CAT!$H$29,
IF(AND($DZ448 &gt;= Claim_for_Reimbursement_CAT!$D$30, $DZ448 &lt;= Claim_for_Reimbursement_CAT!$F$30), Claim_for_Reimbursement_CAT!$H$30,
IF(AND($DZ448 &gt;= Claim_for_Reimbursement_CAT!$D$31, $DZ448 &lt;= Claim_for_Reimbursement_CAT!$F$31), Claim_for_Reimbursement_CAT!$H$31,
IF(AND($DZ448 &gt;= Claim_for_Reimbursement_CAT!$D$32, $DZ448 &lt;= Claim_for_Reimbursement_CAT!$F$32), Claim_for_Reimbursement_CAT!$H$32,
IF(AND($DZ448 &gt;= Claim_for_Reimbursement_CAT!$D$33, $DZ448 &lt;= Claim_for_Reimbursement_CAT!$F$33), Claim_for_Reimbursement_CAT!$H$33,
IF(AND($DZ448 &gt;= Claim_for_Reimbursement_CAT!$D$34, $DZ448 &lt;= Claim_for_Reimbursement_CAT!$F$34), Claim_for_Reimbursement_CAT!$H$34, Claim_for_Reimbursement_CAT!$H$35))))))))))))</f>
        <v/>
      </c>
      <c r="EG448" s="373"/>
      <c r="EH448" s="373"/>
      <c r="EI448" s="373"/>
      <c r="EJ448" s="373"/>
      <c r="EK448" s="373"/>
      <c r="EL448" s="368"/>
      <c r="EM448" s="373"/>
      <c r="EN448" s="373"/>
      <c r="ES448" s="376" t="str">
        <f t="shared" si="189"/>
        <v/>
      </c>
      <c r="ET448" s="377" t="str">
        <f t="shared" si="197"/>
        <v xml:space="preserve">    </v>
      </c>
      <c r="EU448" s="377" t="str">
        <f t="shared" si="198"/>
        <v/>
      </c>
      <c r="EV448" s="377" t="str">
        <f t="shared" si="199"/>
        <v xml:space="preserve">443   </v>
      </c>
      <c r="EW448" s="378" t="str">
        <f>IF($H448 = "", "",
IF(OR($H448 = Lists_and_controls!$AO$9, $H448 = Lists_and_controls!$AO$11, $H448 = Lists_and_controls!$AO$14, $H448 = Lists_and_controls!$AO$16), MAX(Day_30),
IF(OR($H448 = Lists_and_controls!$AO$6, $H448 = Lists_and_controls!$AO$8, $H448 = Lists_and_controls!$AO$10, $H448 = Lists_and_controls!$AO$12, $H448 = Lists_and_controls!$AO$13, $H448 = Lists_and_controls!$AO$15, $H448 = Lists_and_controls!$AO$17), MAX(Day_31),
IF($H448 = Lists_and_controls!$AO$7, IF(INDEX(Leap_Year_YN, MATCH($G448, Year_2, 0)) = 1, MAX(Day_Feb_LY), MAX(Day_Feb) )))))</f>
        <v/>
      </c>
      <c r="EX448" s="377" t="str">
        <f t="shared" si="200"/>
        <v xml:space="preserve">  </v>
      </c>
      <c r="EY448" s="378"/>
    </row>
    <row r="449" spans="1:155" s="321" customFormat="1" ht="14" hidden="1" x14ac:dyDescent="0.3">
      <c r="A449" s="367">
        <v>444</v>
      </c>
      <c r="B449" s="368"/>
      <c r="C449" s="368"/>
      <c r="D449" s="368"/>
      <c r="E449" s="368"/>
      <c r="F449" s="368"/>
      <c r="G449" s="368"/>
      <c r="H449" s="368"/>
      <c r="I449" s="368"/>
      <c r="J449" s="369" t="str">
        <f t="shared" si="177"/>
        <v/>
      </c>
      <c r="K449" s="370" t="str">
        <f t="shared" si="178"/>
        <v/>
      </c>
      <c r="L449" s="368"/>
      <c r="M449" s="368"/>
      <c r="N449" s="368"/>
      <c r="O449" s="368"/>
      <c r="P449" s="368"/>
      <c r="Q449" s="368"/>
      <c r="R449" s="368"/>
      <c r="S449" s="371" t="str">
        <f t="shared" si="190"/>
        <v/>
      </c>
      <c r="T449" s="368"/>
      <c r="U449" s="368"/>
      <c r="V449" s="372"/>
      <c r="W449" s="372"/>
      <c r="X449" s="368"/>
      <c r="Y449" s="372"/>
      <c r="Z449" s="368"/>
      <c r="AA449" s="368"/>
      <c r="AB449" s="368"/>
      <c r="AC449" s="368"/>
      <c r="AD449" s="368"/>
      <c r="AE449" s="368"/>
      <c r="AF449" s="368"/>
      <c r="AG449" s="368"/>
      <c r="AH449" s="368"/>
      <c r="AI449" s="368"/>
      <c r="AJ449" s="368"/>
      <c r="AK449" s="373"/>
      <c r="AL449" s="368"/>
      <c r="AM449" s="373"/>
      <c r="AN449" s="373"/>
      <c r="AO449" s="373"/>
      <c r="AP449" s="373"/>
      <c r="AQ449" s="373"/>
      <c r="AR449" s="373"/>
      <c r="AS449" s="373"/>
      <c r="AT449" s="373"/>
      <c r="AU449" s="373"/>
      <c r="AV449" s="373"/>
      <c r="AW449" s="373"/>
      <c r="AX449" s="373"/>
      <c r="AY449" s="373"/>
      <c r="AZ449" s="373"/>
      <c r="BA449" s="373"/>
      <c r="BB449" s="373"/>
      <c r="BC449" s="374">
        <f t="shared" si="191"/>
        <v>0</v>
      </c>
      <c r="BD449" s="373"/>
      <c r="BE449" s="373"/>
      <c r="BF449" s="373"/>
      <c r="BG449" s="373"/>
      <c r="BH449" s="373"/>
      <c r="BI449" s="373"/>
      <c r="BJ449" s="373"/>
      <c r="BK449" s="373"/>
      <c r="BL449" s="373"/>
      <c r="BM449" s="373"/>
      <c r="BN449" s="373"/>
      <c r="BO449" s="373"/>
      <c r="BP449" s="373"/>
      <c r="BQ449" s="373"/>
      <c r="BR449" s="373"/>
      <c r="BS449" s="374">
        <f t="shared" si="179"/>
        <v>0</v>
      </c>
      <c r="BT449" s="374">
        <f t="shared" si="203"/>
        <v>0</v>
      </c>
      <c r="BU449" s="374">
        <f t="shared" si="203"/>
        <v>0</v>
      </c>
      <c r="BV449" s="374">
        <f t="shared" si="203"/>
        <v>0</v>
      </c>
      <c r="BW449" s="374">
        <f t="shared" si="202"/>
        <v>0</v>
      </c>
      <c r="BX449" s="374">
        <f t="shared" si="202"/>
        <v>0</v>
      </c>
      <c r="BY449" s="374">
        <f t="shared" si="202"/>
        <v>0</v>
      </c>
      <c r="BZ449" s="374">
        <f t="shared" si="202"/>
        <v>0</v>
      </c>
      <c r="CA449" s="374">
        <f t="shared" si="202"/>
        <v>0</v>
      </c>
      <c r="CB449" s="374">
        <f t="shared" si="202"/>
        <v>0</v>
      </c>
      <c r="CC449" s="374">
        <f t="shared" si="204"/>
        <v>0</v>
      </c>
      <c r="CD449" s="374">
        <f t="shared" si="204"/>
        <v>0</v>
      </c>
      <c r="CE449" s="374">
        <f t="shared" si="204"/>
        <v>0</v>
      </c>
      <c r="CF449" s="374">
        <f t="shared" si="204"/>
        <v>0</v>
      </c>
      <c r="CG449" s="374">
        <f t="shared" si="204"/>
        <v>0</v>
      </c>
      <c r="CH449" s="374">
        <f t="shared" si="204"/>
        <v>0</v>
      </c>
      <c r="CI449" s="374">
        <f t="shared" si="204"/>
        <v>0</v>
      </c>
      <c r="CJ449" s="368"/>
      <c r="CK449" s="368"/>
      <c r="CL449" s="373"/>
      <c r="CM449" s="375"/>
      <c r="CN449" s="371" t="s">
        <v>176</v>
      </c>
      <c r="CO449" s="373"/>
      <c r="CP449" s="373"/>
      <c r="CQ449" s="374">
        <f t="shared" si="180"/>
        <v>0</v>
      </c>
      <c r="CR449" s="373"/>
      <c r="CS449" s="373"/>
      <c r="CT449" s="374">
        <f t="shared" si="181"/>
        <v>0</v>
      </c>
      <c r="CU449" s="375"/>
      <c r="CV449" s="368"/>
      <c r="CW449" s="368"/>
      <c r="CX449" s="368"/>
      <c r="CY449" s="368"/>
      <c r="CZ449" s="368"/>
      <c r="DA449" s="368"/>
      <c r="DB449" s="368"/>
      <c r="DC449" s="368"/>
      <c r="DD449" s="368"/>
      <c r="DE449" s="368"/>
      <c r="DF449" s="368"/>
      <c r="DG449" s="375"/>
      <c r="DH449" s="371" t="s">
        <v>176</v>
      </c>
      <c r="DI449" s="373"/>
      <c r="DJ449" s="373"/>
      <c r="DK449" s="374">
        <f t="shared" si="201"/>
        <v>0</v>
      </c>
      <c r="DL449" s="373"/>
      <c r="DM449" s="373"/>
      <c r="DN449" s="374">
        <f t="shared" si="182"/>
        <v>0</v>
      </c>
      <c r="DO449" s="368"/>
      <c r="DP449" s="371" t="str">
        <f t="shared" si="192"/>
        <v/>
      </c>
      <c r="DQ449" s="374">
        <f t="shared" si="193"/>
        <v>0</v>
      </c>
      <c r="DR449" s="374">
        <f t="shared" si="183"/>
        <v>0</v>
      </c>
      <c r="DS449" s="374">
        <f t="shared" si="184"/>
        <v>0</v>
      </c>
      <c r="DT449" s="374">
        <f t="shared" si="194"/>
        <v>0</v>
      </c>
      <c r="DU449" s="374">
        <f t="shared" si="195"/>
        <v>0</v>
      </c>
      <c r="DV449" s="374">
        <f>Deduct_dependent * COUNTIFS(Part_8!$A:$A, $EV449)</f>
        <v>0</v>
      </c>
      <c r="DW449" s="374">
        <f t="shared" si="185"/>
        <v>0</v>
      </c>
      <c r="DX449" s="374">
        <f t="shared" si="186"/>
        <v>0</v>
      </c>
      <c r="DY449" s="374">
        <f t="shared" si="187"/>
        <v>0</v>
      </c>
      <c r="DZ449" s="374">
        <f t="shared" si="188"/>
        <v>0</v>
      </c>
      <c r="EA449" s="373"/>
      <c r="EB449" s="373"/>
      <c r="EC449" s="373"/>
      <c r="ED449" s="374" t="str">
        <f t="shared" si="196"/>
        <v/>
      </c>
      <c r="EE449" s="374"/>
      <c r="EF449" s="374" t="str">
        <f>IF(AND($AN449 = "", $AO449 = "", $AP449 = "", $AQ449 = "", $AR449 = "", $AS449 = "", $AT449 = "", $AU449 = "", $AV449 = "", $AW449 = "", $AX449 = "", $AY449 = "", $AZ449 = "", $BA449 = "", $BB449 = "",
$BD449= "", $BE449 = "", $BF449 = "", $BG449 = "", $BH449 = "", $BI449 = "", $BJ449 = "", $BK449 = "", $BL449 = "", $BM449 = "", $BN449 = "", $BO449 = "", $BP449 = "", $BQ449 = "", $BR449 = ""), "",
IF($DZ449 &lt;= Claim_for_Reimbursement_CAT!$F$24, Claim_for_Reimbursement_CAT!$H$24,
IF(AND($DZ449 &gt;= Claim_for_Reimbursement_CAT!$D$25, $DZ449 &lt;= Claim_for_Reimbursement_CAT!$F$25), Claim_for_Reimbursement_CAT!$H$25,
IF(AND($DZ449 &gt;= Claim_for_Reimbursement_CAT!$D$26, $DZ449 &lt;= Claim_for_Reimbursement_CAT!$F$26), Claim_for_Reimbursement_CAT!$H$26,
IF(AND($DZ449 &gt;= Claim_for_Reimbursement_CAT!$D$27, $DZ449 &lt;= Claim_for_Reimbursement_CAT!$F$27), Claim_for_Reimbursement_CAT!$H$27,
IF(AND($DZ449 &gt;= Claim_for_Reimbursement_CAT!$D$28, $DZ449 &lt;= Claim_for_Reimbursement_CAT!$F$28), Claim_for_Reimbursement_CAT!$H$28,
IF(AND($DZ449 &gt;= Claim_for_Reimbursement_CAT!$D$29, $DZ449 &lt;= Claim_for_Reimbursement_CAT!$F$29), Claim_for_Reimbursement_CAT!$H$29,
IF(AND($DZ449 &gt;= Claim_for_Reimbursement_CAT!$D$30, $DZ449 &lt;= Claim_for_Reimbursement_CAT!$F$30), Claim_for_Reimbursement_CAT!$H$30,
IF(AND($DZ449 &gt;= Claim_for_Reimbursement_CAT!$D$31, $DZ449 &lt;= Claim_for_Reimbursement_CAT!$F$31), Claim_for_Reimbursement_CAT!$H$31,
IF(AND($DZ449 &gt;= Claim_for_Reimbursement_CAT!$D$32, $DZ449 &lt;= Claim_for_Reimbursement_CAT!$F$32), Claim_for_Reimbursement_CAT!$H$32,
IF(AND($DZ449 &gt;= Claim_for_Reimbursement_CAT!$D$33, $DZ449 &lt;= Claim_for_Reimbursement_CAT!$F$33), Claim_for_Reimbursement_CAT!$H$33,
IF(AND($DZ449 &gt;= Claim_for_Reimbursement_CAT!$D$34, $DZ449 &lt;= Claim_for_Reimbursement_CAT!$F$34), Claim_for_Reimbursement_CAT!$H$34, Claim_for_Reimbursement_CAT!$H$35))))))))))))</f>
        <v/>
      </c>
      <c r="EG449" s="373"/>
      <c r="EH449" s="373"/>
      <c r="EI449" s="373"/>
      <c r="EJ449" s="373"/>
      <c r="EK449" s="373"/>
      <c r="EL449" s="368"/>
      <c r="EM449" s="373"/>
      <c r="EN449" s="373"/>
      <c r="ES449" s="376" t="str">
        <f t="shared" si="189"/>
        <v/>
      </c>
      <c r="ET449" s="377" t="str">
        <f t="shared" si="197"/>
        <v xml:space="preserve">    </v>
      </c>
      <c r="EU449" s="377" t="str">
        <f t="shared" si="198"/>
        <v/>
      </c>
      <c r="EV449" s="377" t="str">
        <f t="shared" si="199"/>
        <v xml:space="preserve">444   </v>
      </c>
      <c r="EW449" s="378" t="str">
        <f>IF($H449 = "", "",
IF(OR($H449 = Lists_and_controls!$AO$9, $H449 = Lists_and_controls!$AO$11, $H449 = Lists_and_controls!$AO$14, $H449 = Lists_and_controls!$AO$16), MAX(Day_30),
IF(OR($H449 = Lists_and_controls!$AO$6, $H449 = Lists_and_controls!$AO$8, $H449 = Lists_and_controls!$AO$10, $H449 = Lists_and_controls!$AO$12, $H449 = Lists_and_controls!$AO$13, $H449 = Lists_and_controls!$AO$15, $H449 = Lists_and_controls!$AO$17), MAX(Day_31),
IF($H449 = Lists_and_controls!$AO$7, IF(INDEX(Leap_Year_YN, MATCH($G449, Year_2, 0)) = 1, MAX(Day_Feb_LY), MAX(Day_Feb) )))))</f>
        <v/>
      </c>
      <c r="EX449" s="377" t="str">
        <f t="shared" si="200"/>
        <v xml:space="preserve">  </v>
      </c>
      <c r="EY449" s="378"/>
    </row>
    <row r="450" spans="1:155" s="321" customFormat="1" ht="14" hidden="1" x14ac:dyDescent="0.3">
      <c r="A450" s="367">
        <v>445</v>
      </c>
      <c r="B450" s="368"/>
      <c r="C450" s="368"/>
      <c r="D450" s="368"/>
      <c r="E450" s="368"/>
      <c r="F450" s="368"/>
      <c r="G450" s="368"/>
      <c r="H450" s="368"/>
      <c r="I450" s="368"/>
      <c r="J450" s="369" t="str">
        <f t="shared" si="177"/>
        <v/>
      </c>
      <c r="K450" s="370" t="str">
        <f t="shared" si="178"/>
        <v/>
      </c>
      <c r="L450" s="368"/>
      <c r="M450" s="368"/>
      <c r="N450" s="368"/>
      <c r="O450" s="368"/>
      <c r="P450" s="368"/>
      <c r="Q450" s="368"/>
      <c r="R450" s="368"/>
      <c r="S450" s="371" t="str">
        <f t="shared" si="190"/>
        <v/>
      </c>
      <c r="T450" s="368"/>
      <c r="U450" s="368"/>
      <c r="V450" s="372"/>
      <c r="W450" s="372"/>
      <c r="X450" s="368"/>
      <c r="Y450" s="372"/>
      <c r="Z450" s="368"/>
      <c r="AA450" s="368"/>
      <c r="AB450" s="368"/>
      <c r="AC450" s="368"/>
      <c r="AD450" s="368"/>
      <c r="AE450" s="368"/>
      <c r="AF450" s="368"/>
      <c r="AG450" s="368"/>
      <c r="AH450" s="368"/>
      <c r="AI450" s="368"/>
      <c r="AJ450" s="368"/>
      <c r="AK450" s="373"/>
      <c r="AL450" s="368"/>
      <c r="AM450" s="373"/>
      <c r="AN450" s="373"/>
      <c r="AO450" s="373"/>
      <c r="AP450" s="373"/>
      <c r="AQ450" s="373"/>
      <c r="AR450" s="373"/>
      <c r="AS450" s="373"/>
      <c r="AT450" s="373"/>
      <c r="AU450" s="373"/>
      <c r="AV450" s="373"/>
      <c r="AW450" s="373"/>
      <c r="AX450" s="373"/>
      <c r="AY450" s="373"/>
      <c r="AZ450" s="373"/>
      <c r="BA450" s="373"/>
      <c r="BB450" s="373"/>
      <c r="BC450" s="374">
        <f t="shared" si="191"/>
        <v>0</v>
      </c>
      <c r="BD450" s="373"/>
      <c r="BE450" s="373"/>
      <c r="BF450" s="373"/>
      <c r="BG450" s="373"/>
      <c r="BH450" s="373"/>
      <c r="BI450" s="373"/>
      <c r="BJ450" s="373"/>
      <c r="BK450" s="373"/>
      <c r="BL450" s="373"/>
      <c r="BM450" s="373"/>
      <c r="BN450" s="373"/>
      <c r="BO450" s="373"/>
      <c r="BP450" s="373"/>
      <c r="BQ450" s="373"/>
      <c r="BR450" s="373"/>
      <c r="BS450" s="374">
        <f t="shared" si="179"/>
        <v>0</v>
      </c>
      <c r="BT450" s="374">
        <f t="shared" si="203"/>
        <v>0</v>
      </c>
      <c r="BU450" s="374">
        <f t="shared" si="203"/>
        <v>0</v>
      </c>
      <c r="BV450" s="374">
        <f t="shared" si="203"/>
        <v>0</v>
      </c>
      <c r="BW450" s="374">
        <f t="shared" si="202"/>
        <v>0</v>
      </c>
      <c r="BX450" s="374">
        <f t="shared" si="202"/>
        <v>0</v>
      </c>
      <c r="BY450" s="374">
        <f t="shared" si="202"/>
        <v>0</v>
      </c>
      <c r="BZ450" s="374">
        <f t="shared" ref="BZ450:CH513" si="205" xml:space="preserve"> AT450 + BJ450</f>
        <v>0</v>
      </c>
      <c r="CA450" s="374">
        <f t="shared" si="205"/>
        <v>0</v>
      </c>
      <c r="CB450" s="374">
        <f t="shared" si="205"/>
        <v>0</v>
      </c>
      <c r="CC450" s="374">
        <f t="shared" si="204"/>
        <v>0</v>
      </c>
      <c r="CD450" s="374">
        <f t="shared" si="204"/>
        <v>0</v>
      </c>
      <c r="CE450" s="374">
        <f t="shared" si="204"/>
        <v>0</v>
      </c>
      <c r="CF450" s="374">
        <f t="shared" si="204"/>
        <v>0</v>
      </c>
      <c r="CG450" s="374">
        <f t="shared" si="204"/>
        <v>0</v>
      </c>
      <c r="CH450" s="374">
        <f t="shared" si="204"/>
        <v>0</v>
      </c>
      <c r="CI450" s="374">
        <f t="shared" si="204"/>
        <v>0</v>
      </c>
      <c r="CJ450" s="368"/>
      <c r="CK450" s="368"/>
      <c r="CL450" s="373"/>
      <c r="CM450" s="375"/>
      <c r="CN450" s="371" t="s">
        <v>176</v>
      </c>
      <c r="CO450" s="373"/>
      <c r="CP450" s="373"/>
      <c r="CQ450" s="374">
        <f t="shared" si="180"/>
        <v>0</v>
      </c>
      <c r="CR450" s="373"/>
      <c r="CS450" s="373"/>
      <c r="CT450" s="374">
        <f t="shared" si="181"/>
        <v>0</v>
      </c>
      <c r="CU450" s="375"/>
      <c r="CV450" s="368"/>
      <c r="CW450" s="368"/>
      <c r="CX450" s="368"/>
      <c r="CY450" s="368"/>
      <c r="CZ450" s="368"/>
      <c r="DA450" s="368"/>
      <c r="DB450" s="368"/>
      <c r="DC450" s="368"/>
      <c r="DD450" s="368"/>
      <c r="DE450" s="368"/>
      <c r="DF450" s="368"/>
      <c r="DG450" s="375"/>
      <c r="DH450" s="371" t="s">
        <v>176</v>
      </c>
      <c r="DI450" s="373"/>
      <c r="DJ450" s="373"/>
      <c r="DK450" s="374">
        <f t="shared" si="201"/>
        <v>0</v>
      </c>
      <c r="DL450" s="373"/>
      <c r="DM450" s="373"/>
      <c r="DN450" s="374">
        <f t="shared" si="182"/>
        <v>0</v>
      </c>
      <c r="DO450" s="368"/>
      <c r="DP450" s="371" t="str">
        <f t="shared" si="192"/>
        <v/>
      </c>
      <c r="DQ450" s="374">
        <f t="shared" si="193"/>
        <v>0</v>
      </c>
      <c r="DR450" s="374">
        <f t="shared" si="183"/>
        <v>0</v>
      </c>
      <c r="DS450" s="374">
        <f t="shared" si="184"/>
        <v>0</v>
      </c>
      <c r="DT450" s="374">
        <f t="shared" si="194"/>
        <v>0</v>
      </c>
      <c r="DU450" s="374">
        <f t="shared" si="195"/>
        <v>0</v>
      </c>
      <c r="DV450" s="374">
        <f>Deduct_dependent * COUNTIFS(Part_8!$A:$A, $EV450)</f>
        <v>0</v>
      </c>
      <c r="DW450" s="374">
        <f t="shared" si="185"/>
        <v>0</v>
      </c>
      <c r="DX450" s="374">
        <f t="shared" si="186"/>
        <v>0</v>
      </c>
      <c r="DY450" s="374">
        <f t="shared" si="187"/>
        <v>0</v>
      </c>
      <c r="DZ450" s="374">
        <f t="shared" si="188"/>
        <v>0</v>
      </c>
      <c r="EA450" s="373"/>
      <c r="EB450" s="373"/>
      <c r="EC450" s="373"/>
      <c r="ED450" s="374" t="str">
        <f t="shared" si="196"/>
        <v/>
      </c>
      <c r="EE450" s="374"/>
      <c r="EF450" s="374" t="str">
        <f>IF(AND($AN450 = "", $AO450 = "", $AP450 = "", $AQ450 = "", $AR450 = "", $AS450 = "", $AT450 = "", $AU450 = "", $AV450 = "", $AW450 = "", $AX450 = "", $AY450 = "", $AZ450 = "", $BA450 = "", $BB450 = "",
$BD450= "", $BE450 = "", $BF450 = "", $BG450 = "", $BH450 = "", $BI450 = "", $BJ450 = "", $BK450 = "", $BL450 = "", $BM450 = "", $BN450 = "", $BO450 = "", $BP450 = "", $BQ450 = "", $BR450 = ""), "",
IF($DZ450 &lt;= Claim_for_Reimbursement_CAT!$F$24, Claim_for_Reimbursement_CAT!$H$24,
IF(AND($DZ450 &gt;= Claim_for_Reimbursement_CAT!$D$25, $DZ450 &lt;= Claim_for_Reimbursement_CAT!$F$25), Claim_for_Reimbursement_CAT!$H$25,
IF(AND($DZ450 &gt;= Claim_for_Reimbursement_CAT!$D$26, $DZ450 &lt;= Claim_for_Reimbursement_CAT!$F$26), Claim_for_Reimbursement_CAT!$H$26,
IF(AND($DZ450 &gt;= Claim_for_Reimbursement_CAT!$D$27, $DZ450 &lt;= Claim_for_Reimbursement_CAT!$F$27), Claim_for_Reimbursement_CAT!$H$27,
IF(AND($DZ450 &gt;= Claim_for_Reimbursement_CAT!$D$28, $DZ450 &lt;= Claim_for_Reimbursement_CAT!$F$28), Claim_for_Reimbursement_CAT!$H$28,
IF(AND($DZ450 &gt;= Claim_for_Reimbursement_CAT!$D$29, $DZ450 &lt;= Claim_for_Reimbursement_CAT!$F$29), Claim_for_Reimbursement_CAT!$H$29,
IF(AND($DZ450 &gt;= Claim_for_Reimbursement_CAT!$D$30, $DZ450 &lt;= Claim_for_Reimbursement_CAT!$F$30), Claim_for_Reimbursement_CAT!$H$30,
IF(AND($DZ450 &gt;= Claim_for_Reimbursement_CAT!$D$31, $DZ450 &lt;= Claim_for_Reimbursement_CAT!$F$31), Claim_for_Reimbursement_CAT!$H$31,
IF(AND($DZ450 &gt;= Claim_for_Reimbursement_CAT!$D$32, $DZ450 &lt;= Claim_for_Reimbursement_CAT!$F$32), Claim_for_Reimbursement_CAT!$H$32,
IF(AND($DZ450 &gt;= Claim_for_Reimbursement_CAT!$D$33, $DZ450 &lt;= Claim_for_Reimbursement_CAT!$F$33), Claim_for_Reimbursement_CAT!$H$33,
IF(AND($DZ450 &gt;= Claim_for_Reimbursement_CAT!$D$34, $DZ450 &lt;= Claim_for_Reimbursement_CAT!$F$34), Claim_for_Reimbursement_CAT!$H$34, Claim_for_Reimbursement_CAT!$H$35))))))))))))</f>
        <v/>
      </c>
      <c r="EG450" s="373"/>
      <c r="EH450" s="373"/>
      <c r="EI450" s="373"/>
      <c r="EJ450" s="373"/>
      <c r="EK450" s="373"/>
      <c r="EL450" s="368"/>
      <c r="EM450" s="373"/>
      <c r="EN450" s="373"/>
      <c r="ES450" s="376" t="str">
        <f t="shared" si="189"/>
        <v/>
      </c>
      <c r="ET450" s="377" t="str">
        <f t="shared" si="197"/>
        <v xml:space="preserve">    </v>
      </c>
      <c r="EU450" s="377" t="str">
        <f t="shared" si="198"/>
        <v/>
      </c>
      <c r="EV450" s="377" t="str">
        <f t="shared" si="199"/>
        <v xml:space="preserve">445   </v>
      </c>
      <c r="EW450" s="378" t="str">
        <f>IF($H450 = "", "",
IF(OR($H450 = Lists_and_controls!$AO$9, $H450 = Lists_and_controls!$AO$11, $H450 = Lists_and_controls!$AO$14, $H450 = Lists_and_controls!$AO$16), MAX(Day_30),
IF(OR($H450 = Lists_and_controls!$AO$6, $H450 = Lists_and_controls!$AO$8, $H450 = Lists_and_controls!$AO$10, $H450 = Lists_and_controls!$AO$12, $H450 = Lists_and_controls!$AO$13, $H450 = Lists_and_controls!$AO$15, $H450 = Lists_and_controls!$AO$17), MAX(Day_31),
IF($H450 = Lists_and_controls!$AO$7, IF(INDEX(Leap_Year_YN, MATCH($G450, Year_2, 0)) = 1, MAX(Day_Feb_LY), MAX(Day_Feb) )))))</f>
        <v/>
      </c>
      <c r="EX450" s="377" t="str">
        <f t="shared" si="200"/>
        <v xml:space="preserve">  </v>
      </c>
      <c r="EY450" s="378"/>
    </row>
    <row r="451" spans="1:155" s="321" customFormat="1" ht="14" hidden="1" x14ac:dyDescent="0.3">
      <c r="A451" s="367">
        <v>446</v>
      </c>
      <c r="B451" s="368"/>
      <c r="C451" s="368"/>
      <c r="D451" s="368"/>
      <c r="E451" s="368"/>
      <c r="F451" s="368"/>
      <c r="G451" s="368"/>
      <c r="H451" s="368"/>
      <c r="I451" s="368"/>
      <c r="J451" s="369" t="str">
        <f t="shared" si="177"/>
        <v/>
      </c>
      <c r="K451" s="370" t="str">
        <f t="shared" si="178"/>
        <v/>
      </c>
      <c r="L451" s="368"/>
      <c r="M451" s="368"/>
      <c r="N451" s="368"/>
      <c r="O451" s="368"/>
      <c r="P451" s="368"/>
      <c r="Q451" s="368"/>
      <c r="R451" s="368"/>
      <c r="S451" s="371" t="str">
        <f t="shared" si="190"/>
        <v/>
      </c>
      <c r="T451" s="368"/>
      <c r="U451" s="368"/>
      <c r="V451" s="372"/>
      <c r="W451" s="372"/>
      <c r="X451" s="368"/>
      <c r="Y451" s="372"/>
      <c r="Z451" s="368"/>
      <c r="AA451" s="368"/>
      <c r="AB451" s="368"/>
      <c r="AC451" s="368"/>
      <c r="AD451" s="368"/>
      <c r="AE451" s="368"/>
      <c r="AF451" s="368"/>
      <c r="AG451" s="368"/>
      <c r="AH451" s="368"/>
      <c r="AI451" s="368"/>
      <c r="AJ451" s="368"/>
      <c r="AK451" s="373"/>
      <c r="AL451" s="368"/>
      <c r="AM451" s="373"/>
      <c r="AN451" s="373"/>
      <c r="AO451" s="373"/>
      <c r="AP451" s="373"/>
      <c r="AQ451" s="373"/>
      <c r="AR451" s="373"/>
      <c r="AS451" s="373"/>
      <c r="AT451" s="373"/>
      <c r="AU451" s="373"/>
      <c r="AV451" s="373"/>
      <c r="AW451" s="373"/>
      <c r="AX451" s="373"/>
      <c r="AY451" s="373"/>
      <c r="AZ451" s="373"/>
      <c r="BA451" s="373"/>
      <c r="BB451" s="373"/>
      <c r="BC451" s="374">
        <f t="shared" si="191"/>
        <v>0</v>
      </c>
      <c r="BD451" s="373"/>
      <c r="BE451" s="373"/>
      <c r="BF451" s="373"/>
      <c r="BG451" s="373"/>
      <c r="BH451" s="373"/>
      <c r="BI451" s="373"/>
      <c r="BJ451" s="373"/>
      <c r="BK451" s="373"/>
      <c r="BL451" s="373"/>
      <c r="BM451" s="373"/>
      <c r="BN451" s="373"/>
      <c r="BO451" s="373"/>
      <c r="BP451" s="373"/>
      <c r="BQ451" s="373"/>
      <c r="BR451" s="373"/>
      <c r="BS451" s="374">
        <f t="shared" si="179"/>
        <v>0</v>
      </c>
      <c r="BT451" s="374">
        <f t="shared" si="203"/>
        <v>0</v>
      </c>
      <c r="BU451" s="374">
        <f t="shared" si="203"/>
        <v>0</v>
      </c>
      <c r="BV451" s="374">
        <f t="shared" si="203"/>
        <v>0</v>
      </c>
      <c r="BW451" s="374">
        <f t="shared" si="203"/>
        <v>0</v>
      </c>
      <c r="BX451" s="374">
        <f t="shared" si="203"/>
        <v>0</v>
      </c>
      <c r="BY451" s="374">
        <f t="shared" si="203"/>
        <v>0</v>
      </c>
      <c r="BZ451" s="374">
        <f t="shared" si="205"/>
        <v>0</v>
      </c>
      <c r="CA451" s="374">
        <f t="shared" si="205"/>
        <v>0</v>
      </c>
      <c r="CB451" s="374">
        <f t="shared" si="205"/>
        <v>0</v>
      </c>
      <c r="CC451" s="374">
        <f t="shared" si="204"/>
        <v>0</v>
      </c>
      <c r="CD451" s="374">
        <f t="shared" si="204"/>
        <v>0</v>
      </c>
      <c r="CE451" s="374">
        <f t="shared" si="204"/>
        <v>0</v>
      </c>
      <c r="CF451" s="374">
        <f t="shared" si="204"/>
        <v>0</v>
      </c>
      <c r="CG451" s="374">
        <f t="shared" si="204"/>
        <v>0</v>
      </c>
      <c r="CH451" s="374">
        <f t="shared" si="204"/>
        <v>0</v>
      </c>
      <c r="CI451" s="374">
        <f t="shared" si="204"/>
        <v>0</v>
      </c>
      <c r="CJ451" s="368"/>
      <c r="CK451" s="368"/>
      <c r="CL451" s="373"/>
      <c r="CM451" s="375"/>
      <c r="CN451" s="371" t="s">
        <v>176</v>
      </c>
      <c r="CO451" s="373"/>
      <c r="CP451" s="373"/>
      <c r="CQ451" s="374">
        <f t="shared" si="180"/>
        <v>0</v>
      </c>
      <c r="CR451" s="373"/>
      <c r="CS451" s="373"/>
      <c r="CT451" s="374">
        <f t="shared" si="181"/>
        <v>0</v>
      </c>
      <c r="CU451" s="375"/>
      <c r="CV451" s="368"/>
      <c r="CW451" s="368"/>
      <c r="CX451" s="368"/>
      <c r="CY451" s="368"/>
      <c r="CZ451" s="368"/>
      <c r="DA451" s="368"/>
      <c r="DB451" s="368"/>
      <c r="DC451" s="368"/>
      <c r="DD451" s="368"/>
      <c r="DE451" s="368"/>
      <c r="DF451" s="368"/>
      <c r="DG451" s="375"/>
      <c r="DH451" s="371" t="s">
        <v>176</v>
      </c>
      <c r="DI451" s="373"/>
      <c r="DJ451" s="373"/>
      <c r="DK451" s="374">
        <f t="shared" si="201"/>
        <v>0</v>
      </c>
      <c r="DL451" s="373"/>
      <c r="DM451" s="373"/>
      <c r="DN451" s="374">
        <f t="shared" si="182"/>
        <v>0</v>
      </c>
      <c r="DO451" s="368"/>
      <c r="DP451" s="371" t="str">
        <f t="shared" si="192"/>
        <v/>
      </c>
      <c r="DQ451" s="374">
        <f t="shared" si="193"/>
        <v>0</v>
      </c>
      <c r="DR451" s="374">
        <f t="shared" si="183"/>
        <v>0</v>
      </c>
      <c r="DS451" s="374">
        <f t="shared" si="184"/>
        <v>0</v>
      </c>
      <c r="DT451" s="374">
        <f t="shared" si="194"/>
        <v>0</v>
      </c>
      <c r="DU451" s="374">
        <f t="shared" si="195"/>
        <v>0</v>
      </c>
      <c r="DV451" s="374">
        <f>Deduct_dependent * COUNTIFS(Part_8!$A:$A, $EV451)</f>
        <v>0</v>
      </c>
      <c r="DW451" s="374">
        <f t="shared" si="185"/>
        <v>0</v>
      </c>
      <c r="DX451" s="374">
        <f t="shared" si="186"/>
        <v>0</v>
      </c>
      <c r="DY451" s="374">
        <f t="shared" si="187"/>
        <v>0</v>
      </c>
      <c r="DZ451" s="374">
        <f t="shared" si="188"/>
        <v>0</v>
      </c>
      <c r="EA451" s="373"/>
      <c r="EB451" s="373"/>
      <c r="EC451" s="373"/>
      <c r="ED451" s="374" t="str">
        <f t="shared" si="196"/>
        <v/>
      </c>
      <c r="EE451" s="374"/>
      <c r="EF451" s="374" t="str">
        <f>IF(AND($AN451 = "", $AO451 = "", $AP451 = "", $AQ451 = "", $AR451 = "", $AS451 = "", $AT451 = "", $AU451 = "", $AV451 = "", $AW451 = "", $AX451 = "", $AY451 = "", $AZ451 = "", $BA451 = "", $BB451 = "",
$BD451= "", $BE451 = "", $BF451 = "", $BG451 = "", $BH451 = "", $BI451 = "", $BJ451 = "", $BK451 = "", $BL451 = "", $BM451 = "", $BN451 = "", $BO451 = "", $BP451 = "", $BQ451 = "", $BR451 = ""), "",
IF($DZ451 &lt;= Claim_for_Reimbursement_CAT!$F$24, Claim_for_Reimbursement_CAT!$H$24,
IF(AND($DZ451 &gt;= Claim_for_Reimbursement_CAT!$D$25, $DZ451 &lt;= Claim_for_Reimbursement_CAT!$F$25), Claim_for_Reimbursement_CAT!$H$25,
IF(AND($DZ451 &gt;= Claim_for_Reimbursement_CAT!$D$26, $DZ451 &lt;= Claim_for_Reimbursement_CAT!$F$26), Claim_for_Reimbursement_CAT!$H$26,
IF(AND($DZ451 &gt;= Claim_for_Reimbursement_CAT!$D$27, $DZ451 &lt;= Claim_for_Reimbursement_CAT!$F$27), Claim_for_Reimbursement_CAT!$H$27,
IF(AND($DZ451 &gt;= Claim_for_Reimbursement_CAT!$D$28, $DZ451 &lt;= Claim_for_Reimbursement_CAT!$F$28), Claim_for_Reimbursement_CAT!$H$28,
IF(AND($DZ451 &gt;= Claim_for_Reimbursement_CAT!$D$29, $DZ451 &lt;= Claim_for_Reimbursement_CAT!$F$29), Claim_for_Reimbursement_CAT!$H$29,
IF(AND($DZ451 &gt;= Claim_for_Reimbursement_CAT!$D$30, $DZ451 &lt;= Claim_for_Reimbursement_CAT!$F$30), Claim_for_Reimbursement_CAT!$H$30,
IF(AND($DZ451 &gt;= Claim_for_Reimbursement_CAT!$D$31, $DZ451 &lt;= Claim_for_Reimbursement_CAT!$F$31), Claim_for_Reimbursement_CAT!$H$31,
IF(AND($DZ451 &gt;= Claim_for_Reimbursement_CAT!$D$32, $DZ451 &lt;= Claim_for_Reimbursement_CAT!$F$32), Claim_for_Reimbursement_CAT!$H$32,
IF(AND($DZ451 &gt;= Claim_for_Reimbursement_CAT!$D$33, $DZ451 &lt;= Claim_for_Reimbursement_CAT!$F$33), Claim_for_Reimbursement_CAT!$H$33,
IF(AND($DZ451 &gt;= Claim_for_Reimbursement_CAT!$D$34, $DZ451 &lt;= Claim_for_Reimbursement_CAT!$F$34), Claim_for_Reimbursement_CAT!$H$34, Claim_for_Reimbursement_CAT!$H$35))))))))))))</f>
        <v/>
      </c>
      <c r="EG451" s="373"/>
      <c r="EH451" s="373"/>
      <c r="EI451" s="373"/>
      <c r="EJ451" s="373"/>
      <c r="EK451" s="373"/>
      <c r="EL451" s="368"/>
      <c r="EM451" s="373"/>
      <c r="EN451" s="373"/>
      <c r="ES451" s="376" t="str">
        <f t="shared" si="189"/>
        <v/>
      </c>
      <c r="ET451" s="377" t="str">
        <f t="shared" si="197"/>
        <v xml:space="preserve">    </v>
      </c>
      <c r="EU451" s="377" t="str">
        <f t="shared" si="198"/>
        <v/>
      </c>
      <c r="EV451" s="377" t="str">
        <f t="shared" si="199"/>
        <v xml:space="preserve">446   </v>
      </c>
      <c r="EW451" s="378" t="str">
        <f>IF($H451 = "", "",
IF(OR($H451 = Lists_and_controls!$AO$9, $H451 = Lists_and_controls!$AO$11, $H451 = Lists_and_controls!$AO$14, $H451 = Lists_and_controls!$AO$16), MAX(Day_30),
IF(OR($H451 = Lists_and_controls!$AO$6, $H451 = Lists_and_controls!$AO$8, $H451 = Lists_and_controls!$AO$10, $H451 = Lists_and_controls!$AO$12, $H451 = Lists_and_controls!$AO$13, $H451 = Lists_and_controls!$AO$15, $H451 = Lists_and_controls!$AO$17), MAX(Day_31),
IF($H451 = Lists_and_controls!$AO$7, IF(INDEX(Leap_Year_YN, MATCH($G451, Year_2, 0)) = 1, MAX(Day_Feb_LY), MAX(Day_Feb) )))))</f>
        <v/>
      </c>
      <c r="EX451" s="377" t="str">
        <f t="shared" si="200"/>
        <v xml:space="preserve">  </v>
      </c>
      <c r="EY451" s="378"/>
    </row>
    <row r="452" spans="1:155" s="321" customFormat="1" ht="14" hidden="1" x14ac:dyDescent="0.3">
      <c r="A452" s="367">
        <v>447</v>
      </c>
      <c r="B452" s="368"/>
      <c r="C452" s="368"/>
      <c r="D452" s="368"/>
      <c r="E452" s="368"/>
      <c r="F452" s="368"/>
      <c r="G452" s="368"/>
      <c r="H452" s="368"/>
      <c r="I452" s="368"/>
      <c r="J452" s="369" t="str">
        <f t="shared" si="177"/>
        <v/>
      </c>
      <c r="K452" s="370" t="str">
        <f t="shared" si="178"/>
        <v/>
      </c>
      <c r="L452" s="368"/>
      <c r="M452" s="368"/>
      <c r="N452" s="368"/>
      <c r="O452" s="368"/>
      <c r="P452" s="368"/>
      <c r="Q452" s="368"/>
      <c r="R452" s="368"/>
      <c r="S452" s="371" t="str">
        <f t="shared" si="190"/>
        <v/>
      </c>
      <c r="T452" s="368"/>
      <c r="U452" s="368"/>
      <c r="V452" s="372"/>
      <c r="W452" s="372"/>
      <c r="X452" s="368"/>
      <c r="Y452" s="372"/>
      <c r="Z452" s="368"/>
      <c r="AA452" s="368"/>
      <c r="AB452" s="368"/>
      <c r="AC452" s="368"/>
      <c r="AD452" s="368"/>
      <c r="AE452" s="368"/>
      <c r="AF452" s="368"/>
      <c r="AG452" s="368"/>
      <c r="AH452" s="368"/>
      <c r="AI452" s="368"/>
      <c r="AJ452" s="368"/>
      <c r="AK452" s="373"/>
      <c r="AL452" s="368"/>
      <c r="AM452" s="373"/>
      <c r="AN452" s="373"/>
      <c r="AO452" s="373"/>
      <c r="AP452" s="373"/>
      <c r="AQ452" s="373"/>
      <c r="AR452" s="373"/>
      <c r="AS452" s="373"/>
      <c r="AT452" s="373"/>
      <c r="AU452" s="373"/>
      <c r="AV452" s="373"/>
      <c r="AW452" s="373"/>
      <c r="AX452" s="373"/>
      <c r="AY452" s="373"/>
      <c r="AZ452" s="373"/>
      <c r="BA452" s="373"/>
      <c r="BB452" s="373"/>
      <c r="BC452" s="374">
        <f t="shared" si="191"/>
        <v>0</v>
      </c>
      <c r="BD452" s="373"/>
      <c r="BE452" s="373"/>
      <c r="BF452" s="373"/>
      <c r="BG452" s="373"/>
      <c r="BH452" s="373"/>
      <c r="BI452" s="373"/>
      <c r="BJ452" s="373"/>
      <c r="BK452" s="373"/>
      <c r="BL452" s="373"/>
      <c r="BM452" s="373"/>
      <c r="BN452" s="373"/>
      <c r="BO452" s="373"/>
      <c r="BP452" s="373"/>
      <c r="BQ452" s="373"/>
      <c r="BR452" s="373"/>
      <c r="BS452" s="374">
        <f t="shared" si="179"/>
        <v>0</v>
      </c>
      <c r="BT452" s="374">
        <f t="shared" si="203"/>
        <v>0</v>
      </c>
      <c r="BU452" s="374">
        <f t="shared" si="203"/>
        <v>0</v>
      </c>
      <c r="BV452" s="374">
        <f t="shared" si="203"/>
        <v>0</v>
      </c>
      <c r="BW452" s="374">
        <f t="shared" si="203"/>
        <v>0</v>
      </c>
      <c r="BX452" s="374">
        <f t="shared" si="203"/>
        <v>0</v>
      </c>
      <c r="BY452" s="374">
        <f t="shared" si="203"/>
        <v>0</v>
      </c>
      <c r="BZ452" s="374">
        <f t="shared" si="205"/>
        <v>0</v>
      </c>
      <c r="CA452" s="374">
        <f t="shared" si="205"/>
        <v>0</v>
      </c>
      <c r="CB452" s="374">
        <f t="shared" si="205"/>
        <v>0</v>
      </c>
      <c r="CC452" s="374">
        <f t="shared" si="204"/>
        <v>0</v>
      </c>
      <c r="CD452" s="374">
        <f t="shared" si="204"/>
        <v>0</v>
      </c>
      <c r="CE452" s="374">
        <f t="shared" si="204"/>
        <v>0</v>
      </c>
      <c r="CF452" s="374">
        <f t="shared" si="204"/>
        <v>0</v>
      </c>
      <c r="CG452" s="374">
        <f t="shared" si="204"/>
        <v>0</v>
      </c>
      <c r="CH452" s="374">
        <f t="shared" si="204"/>
        <v>0</v>
      </c>
      <c r="CI452" s="374">
        <f t="shared" si="204"/>
        <v>0</v>
      </c>
      <c r="CJ452" s="368"/>
      <c r="CK452" s="368"/>
      <c r="CL452" s="373"/>
      <c r="CM452" s="375"/>
      <c r="CN452" s="371" t="s">
        <v>176</v>
      </c>
      <c r="CO452" s="373"/>
      <c r="CP452" s="373"/>
      <c r="CQ452" s="374">
        <f t="shared" si="180"/>
        <v>0</v>
      </c>
      <c r="CR452" s="373"/>
      <c r="CS452" s="373"/>
      <c r="CT452" s="374">
        <f t="shared" si="181"/>
        <v>0</v>
      </c>
      <c r="CU452" s="375"/>
      <c r="CV452" s="368"/>
      <c r="CW452" s="368"/>
      <c r="CX452" s="368"/>
      <c r="CY452" s="368"/>
      <c r="CZ452" s="368"/>
      <c r="DA452" s="368"/>
      <c r="DB452" s="368"/>
      <c r="DC452" s="368"/>
      <c r="DD452" s="368"/>
      <c r="DE452" s="368"/>
      <c r="DF452" s="368"/>
      <c r="DG452" s="375"/>
      <c r="DH452" s="371" t="s">
        <v>176</v>
      </c>
      <c r="DI452" s="373"/>
      <c r="DJ452" s="373"/>
      <c r="DK452" s="374">
        <f t="shared" si="201"/>
        <v>0</v>
      </c>
      <c r="DL452" s="373"/>
      <c r="DM452" s="373"/>
      <c r="DN452" s="374">
        <f t="shared" si="182"/>
        <v>0</v>
      </c>
      <c r="DO452" s="368"/>
      <c r="DP452" s="371" t="str">
        <f t="shared" si="192"/>
        <v/>
      </c>
      <c r="DQ452" s="374">
        <f t="shared" si="193"/>
        <v>0</v>
      </c>
      <c r="DR452" s="374">
        <f t="shared" si="183"/>
        <v>0</v>
      </c>
      <c r="DS452" s="374">
        <f t="shared" si="184"/>
        <v>0</v>
      </c>
      <c r="DT452" s="374">
        <f t="shared" si="194"/>
        <v>0</v>
      </c>
      <c r="DU452" s="374">
        <f t="shared" si="195"/>
        <v>0</v>
      </c>
      <c r="DV452" s="374">
        <f>Deduct_dependent * COUNTIFS(Part_8!$A:$A, $EV452)</f>
        <v>0</v>
      </c>
      <c r="DW452" s="374">
        <f t="shared" si="185"/>
        <v>0</v>
      </c>
      <c r="DX452" s="374">
        <f t="shared" si="186"/>
        <v>0</v>
      </c>
      <c r="DY452" s="374">
        <f t="shared" si="187"/>
        <v>0</v>
      </c>
      <c r="DZ452" s="374">
        <f t="shared" si="188"/>
        <v>0</v>
      </c>
      <c r="EA452" s="373"/>
      <c r="EB452" s="373"/>
      <c r="EC452" s="373"/>
      <c r="ED452" s="374" t="str">
        <f t="shared" si="196"/>
        <v/>
      </c>
      <c r="EE452" s="374"/>
      <c r="EF452" s="374" t="str">
        <f>IF(AND($AN452 = "", $AO452 = "", $AP452 = "", $AQ452 = "", $AR452 = "", $AS452 = "", $AT452 = "", $AU452 = "", $AV452 = "", $AW452 = "", $AX452 = "", $AY452 = "", $AZ452 = "", $BA452 = "", $BB452 = "",
$BD452= "", $BE452 = "", $BF452 = "", $BG452 = "", $BH452 = "", $BI452 = "", $BJ452 = "", $BK452 = "", $BL452 = "", $BM452 = "", $BN452 = "", $BO452 = "", $BP452 = "", $BQ452 = "", $BR452 = ""), "",
IF($DZ452 &lt;= Claim_for_Reimbursement_CAT!$F$24, Claim_for_Reimbursement_CAT!$H$24,
IF(AND($DZ452 &gt;= Claim_for_Reimbursement_CAT!$D$25, $DZ452 &lt;= Claim_for_Reimbursement_CAT!$F$25), Claim_for_Reimbursement_CAT!$H$25,
IF(AND($DZ452 &gt;= Claim_for_Reimbursement_CAT!$D$26, $DZ452 &lt;= Claim_for_Reimbursement_CAT!$F$26), Claim_for_Reimbursement_CAT!$H$26,
IF(AND($DZ452 &gt;= Claim_for_Reimbursement_CAT!$D$27, $DZ452 &lt;= Claim_for_Reimbursement_CAT!$F$27), Claim_for_Reimbursement_CAT!$H$27,
IF(AND($DZ452 &gt;= Claim_for_Reimbursement_CAT!$D$28, $DZ452 &lt;= Claim_for_Reimbursement_CAT!$F$28), Claim_for_Reimbursement_CAT!$H$28,
IF(AND($DZ452 &gt;= Claim_for_Reimbursement_CAT!$D$29, $DZ452 &lt;= Claim_for_Reimbursement_CAT!$F$29), Claim_for_Reimbursement_CAT!$H$29,
IF(AND($DZ452 &gt;= Claim_for_Reimbursement_CAT!$D$30, $DZ452 &lt;= Claim_for_Reimbursement_CAT!$F$30), Claim_for_Reimbursement_CAT!$H$30,
IF(AND($DZ452 &gt;= Claim_for_Reimbursement_CAT!$D$31, $DZ452 &lt;= Claim_for_Reimbursement_CAT!$F$31), Claim_for_Reimbursement_CAT!$H$31,
IF(AND($DZ452 &gt;= Claim_for_Reimbursement_CAT!$D$32, $DZ452 &lt;= Claim_for_Reimbursement_CAT!$F$32), Claim_for_Reimbursement_CAT!$H$32,
IF(AND($DZ452 &gt;= Claim_for_Reimbursement_CAT!$D$33, $DZ452 &lt;= Claim_for_Reimbursement_CAT!$F$33), Claim_for_Reimbursement_CAT!$H$33,
IF(AND($DZ452 &gt;= Claim_for_Reimbursement_CAT!$D$34, $DZ452 &lt;= Claim_for_Reimbursement_CAT!$F$34), Claim_for_Reimbursement_CAT!$H$34, Claim_for_Reimbursement_CAT!$H$35))))))))))))</f>
        <v/>
      </c>
      <c r="EG452" s="373"/>
      <c r="EH452" s="373"/>
      <c r="EI452" s="373"/>
      <c r="EJ452" s="373"/>
      <c r="EK452" s="373"/>
      <c r="EL452" s="368"/>
      <c r="EM452" s="373"/>
      <c r="EN452" s="373"/>
      <c r="ES452" s="376" t="str">
        <f t="shared" si="189"/>
        <v/>
      </c>
      <c r="ET452" s="377" t="str">
        <f t="shared" si="197"/>
        <v xml:space="preserve">    </v>
      </c>
      <c r="EU452" s="377" t="str">
        <f t="shared" si="198"/>
        <v/>
      </c>
      <c r="EV452" s="377" t="str">
        <f t="shared" si="199"/>
        <v xml:space="preserve">447   </v>
      </c>
      <c r="EW452" s="378" t="str">
        <f>IF($H452 = "", "",
IF(OR($H452 = Lists_and_controls!$AO$9, $H452 = Lists_and_controls!$AO$11, $H452 = Lists_and_controls!$AO$14, $H452 = Lists_and_controls!$AO$16), MAX(Day_30),
IF(OR($H452 = Lists_and_controls!$AO$6, $H452 = Lists_and_controls!$AO$8, $H452 = Lists_and_controls!$AO$10, $H452 = Lists_and_controls!$AO$12, $H452 = Lists_and_controls!$AO$13, $H452 = Lists_and_controls!$AO$15, $H452 = Lists_and_controls!$AO$17), MAX(Day_31),
IF($H452 = Lists_and_controls!$AO$7, IF(INDEX(Leap_Year_YN, MATCH($G452, Year_2, 0)) = 1, MAX(Day_Feb_LY), MAX(Day_Feb) )))))</f>
        <v/>
      </c>
      <c r="EX452" s="377" t="str">
        <f t="shared" si="200"/>
        <v xml:space="preserve">  </v>
      </c>
      <c r="EY452" s="378"/>
    </row>
    <row r="453" spans="1:155" s="321" customFormat="1" ht="14" hidden="1" x14ac:dyDescent="0.3">
      <c r="A453" s="367">
        <v>448</v>
      </c>
      <c r="B453" s="368"/>
      <c r="C453" s="368"/>
      <c r="D453" s="368"/>
      <c r="E453" s="368"/>
      <c r="F453" s="368"/>
      <c r="G453" s="368"/>
      <c r="H453" s="368"/>
      <c r="I453" s="368"/>
      <c r="J453" s="369" t="str">
        <f t="shared" si="177"/>
        <v/>
      </c>
      <c r="K453" s="370" t="str">
        <f t="shared" si="178"/>
        <v/>
      </c>
      <c r="L453" s="368"/>
      <c r="M453" s="368"/>
      <c r="N453" s="368"/>
      <c r="O453" s="368"/>
      <c r="P453" s="368"/>
      <c r="Q453" s="368"/>
      <c r="R453" s="368"/>
      <c r="S453" s="371" t="str">
        <f t="shared" si="190"/>
        <v/>
      </c>
      <c r="T453" s="368"/>
      <c r="U453" s="368"/>
      <c r="V453" s="372"/>
      <c r="W453" s="372"/>
      <c r="X453" s="368"/>
      <c r="Y453" s="372"/>
      <c r="Z453" s="368"/>
      <c r="AA453" s="368"/>
      <c r="AB453" s="368"/>
      <c r="AC453" s="368"/>
      <c r="AD453" s="368"/>
      <c r="AE453" s="368"/>
      <c r="AF453" s="368"/>
      <c r="AG453" s="368"/>
      <c r="AH453" s="368"/>
      <c r="AI453" s="368"/>
      <c r="AJ453" s="368"/>
      <c r="AK453" s="373"/>
      <c r="AL453" s="368"/>
      <c r="AM453" s="373"/>
      <c r="AN453" s="373"/>
      <c r="AO453" s="373"/>
      <c r="AP453" s="373"/>
      <c r="AQ453" s="373"/>
      <c r="AR453" s="373"/>
      <c r="AS453" s="373"/>
      <c r="AT453" s="373"/>
      <c r="AU453" s="373"/>
      <c r="AV453" s="373"/>
      <c r="AW453" s="373"/>
      <c r="AX453" s="373"/>
      <c r="AY453" s="373"/>
      <c r="AZ453" s="373"/>
      <c r="BA453" s="373"/>
      <c r="BB453" s="373"/>
      <c r="BC453" s="374">
        <f t="shared" si="191"/>
        <v>0</v>
      </c>
      <c r="BD453" s="373"/>
      <c r="BE453" s="373"/>
      <c r="BF453" s="373"/>
      <c r="BG453" s="373"/>
      <c r="BH453" s="373"/>
      <c r="BI453" s="373"/>
      <c r="BJ453" s="373"/>
      <c r="BK453" s="373"/>
      <c r="BL453" s="373"/>
      <c r="BM453" s="373"/>
      <c r="BN453" s="373"/>
      <c r="BO453" s="373"/>
      <c r="BP453" s="373"/>
      <c r="BQ453" s="373"/>
      <c r="BR453" s="373"/>
      <c r="BS453" s="374">
        <f t="shared" si="179"/>
        <v>0</v>
      </c>
      <c r="BT453" s="374">
        <f t="shared" si="203"/>
        <v>0</v>
      </c>
      <c r="BU453" s="374">
        <f t="shared" si="203"/>
        <v>0</v>
      </c>
      <c r="BV453" s="374">
        <f t="shared" si="203"/>
        <v>0</v>
      </c>
      <c r="BW453" s="374">
        <f t="shared" si="203"/>
        <v>0</v>
      </c>
      <c r="BX453" s="374">
        <f t="shared" si="203"/>
        <v>0</v>
      </c>
      <c r="BY453" s="374">
        <f t="shared" si="203"/>
        <v>0</v>
      </c>
      <c r="BZ453" s="374">
        <f t="shared" si="205"/>
        <v>0</v>
      </c>
      <c r="CA453" s="374">
        <f t="shared" si="205"/>
        <v>0</v>
      </c>
      <c r="CB453" s="374">
        <f t="shared" si="205"/>
        <v>0</v>
      </c>
      <c r="CC453" s="374">
        <f t="shared" si="204"/>
        <v>0</v>
      </c>
      <c r="CD453" s="374">
        <f t="shared" si="204"/>
        <v>0</v>
      </c>
      <c r="CE453" s="374">
        <f t="shared" si="204"/>
        <v>0</v>
      </c>
      <c r="CF453" s="374">
        <f t="shared" si="204"/>
        <v>0</v>
      </c>
      <c r="CG453" s="374">
        <f t="shared" si="204"/>
        <v>0</v>
      </c>
      <c r="CH453" s="374">
        <f t="shared" si="204"/>
        <v>0</v>
      </c>
      <c r="CI453" s="374">
        <f t="shared" si="204"/>
        <v>0</v>
      </c>
      <c r="CJ453" s="368"/>
      <c r="CK453" s="368"/>
      <c r="CL453" s="373"/>
      <c r="CM453" s="375"/>
      <c r="CN453" s="371" t="s">
        <v>176</v>
      </c>
      <c r="CO453" s="373"/>
      <c r="CP453" s="373"/>
      <c r="CQ453" s="374">
        <f t="shared" si="180"/>
        <v>0</v>
      </c>
      <c r="CR453" s="373"/>
      <c r="CS453" s="373"/>
      <c r="CT453" s="374">
        <f t="shared" si="181"/>
        <v>0</v>
      </c>
      <c r="CU453" s="375"/>
      <c r="CV453" s="368"/>
      <c r="CW453" s="368"/>
      <c r="CX453" s="368"/>
      <c r="CY453" s="368"/>
      <c r="CZ453" s="368"/>
      <c r="DA453" s="368"/>
      <c r="DB453" s="368"/>
      <c r="DC453" s="368"/>
      <c r="DD453" s="368"/>
      <c r="DE453" s="368"/>
      <c r="DF453" s="368"/>
      <c r="DG453" s="375"/>
      <c r="DH453" s="371" t="s">
        <v>176</v>
      </c>
      <c r="DI453" s="373"/>
      <c r="DJ453" s="373"/>
      <c r="DK453" s="374">
        <f t="shared" si="201"/>
        <v>0</v>
      </c>
      <c r="DL453" s="373"/>
      <c r="DM453" s="373"/>
      <c r="DN453" s="374">
        <f t="shared" si="182"/>
        <v>0</v>
      </c>
      <c r="DO453" s="368"/>
      <c r="DP453" s="371" t="str">
        <f t="shared" si="192"/>
        <v/>
      </c>
      <c r="DQ453" s="374">
        <f t="shared" si="193"/>
        <v>0</v>
      </c>
      <c r="DR453" s="374">
        <f t="shared" si="183"/>
        <v>0</v>
      </c>
      <c r="DS453" s="374">
        <f t="shared" si="184"/>
        <v>0</v>
      </c>
      <c r="DT453" s="374">
        <f t="shared" si="194"/>
        <v>0</v>
      </c>
      <c r="DU453" s="374">
        <f t="shared" si="195"/>
        <v>0</v>
      </c>
      <c r="DV453" s="374">
        <f>Deduct_dependent * COUNTIFS(Part_8!$A:$A, $EV453)</f>
        <v>0</v>
      </c>
      <c r="DW453" s="374">
        <f t="shared" si="185"/>
        <v>0</v>
      </c>
      <c r="DX453" s="374">
        <f t="shared" si="186"/>
        <v>0</v>
      </c>
      <c r="DY453" s="374">
        <f t="shared" si="187"/>
        <v>0</v>
      </c>
      <c r="DZ453" s="374">
        <f t="shared" si="188"/>
        <v>0</v>
      </c>
      <c r="EA453" s="373"/>
      <c r="EB453" s="373"/>
      <c r="EC453" s="373"/>
      <c r="ED453" s="374" t="str">
        <f t="shared" si="196"/>
        <v/>
      </c>
      <c r="EE453" s="374"/>
      <c r="EF453" s="374" t="str">
        <f>IF(AND($AN453 = "", $AO453 = "", $AP453 = "", $AQ453 = "", $AR453 = "", $AS453 = "", $AT453 = "", $AU453 = "", $AV453 = "", $AW453 = "", $AX453 = "", $AY453 = "", $AZ453 = "", $BA453 = "", $BB453 = "",
$BD453= "", $BE453 = "", $BF453 = "", $BG453 = "", $BH453 = "", $BI453 = "", $BJ453 = "", $BK453 = "", $BL453 = "", $BM453 = "", $BN453 = "", $BO453 = "", $BP453 = "", $BQ453 = "", $BR453 = ""), "",
IF($DZ453 &lt;= Claim_for_Reimbursement_CAT!$F$24, Claim_for_Reimbursement_CAT!$H$24,
IF(AND($DZ453 &gt;= Claim_for_Reimbursement_CAT!$D$25, $DZ453 &lt;= Claim_for_Reimbursement_CAT!$F$25), Claim_for_Reimbursement_CAT!$H$25,
IF(AND($DZ453 &gt;= Claim_for_Reimbursement_CAT!$D$26, $DZ453 &lt;= Claim_for_Reimbursement_CAT!$F$26), Claim_for_Reimbursement_CAT!$H$26,
IF(AND($DZ453 &gt;= Claim_for_Reimbursement_CAT!$D$27, $DZ453 &lt;= Claim_for_Reimbursement_CAT!$F$27), Claim_for_Reimbursement_CAT!$H$27,
IF(AND($DZ453 &gt;= Claim_for_Reimbursement_CAT!$D$28, $DZ453 &lt;= Claim_for_Reimbursement_CAT!$F$28), Claim_for_Reimbursement_CAT!$H$28,
IF(AND($DZ453 &gt;= Claim_for_Reimbursement_CAT!$D$29, $DZ453 &lt;= Claim_for_Reimbursement_CAT!$F$29), Claim_for_Reimbursement_CAT!$H$29,
IF(AND($DZ453 &gt;= Claim_for_Reimbursement_CAT!$D$30, $DZ453 &lt;= Claim_for_Reimbursement_CAT!$F$30), Claim_for_Reimbursement_CAT!$H$30,
IF(AND($DZ453 &gt;= Claim_for_Reimbursement_CAT!$D$31, $DZ453 &lt;= Claim_for_Reimbursement_CAT!$F$31), Claim_for_Reimbursement_CAT!$H$31,
IF(AND($DZ453 &gt;= Claim_for_Reimbursement_CAT!$D$32, $DZ453 &lt;= Claim_for_Reimbursement_CAT!$F$32), Claim_for_Reimbursement_CAT!$H$32,
IF(AND($DZ453 &gt;= Claim_for_Reimbursement_CAT!$D$33, $DZ453 &lt;= Claim_for_Reimbursement_CAT!$F$33), Claim_for_Reimbursement_CAT!$H$33,
IF(AND($DZ453 &gt;= Claim_for_Reimbursement_CAT!$D$34, $DZ453 &lt;= Claim_for_Reimbursement_CAT!$F$34), Claim_for_Reimbursement_CAT!$H$34, Claim_for_Reimbursement_CAT!$H$35))))))))))))</f>
        <v/>
      </c>
      <c r="EG453" s="373"/>
      <c r="EH453" s="373"/>
      <c r="EI453" s="373"/>
      <c r="EJ453" s="373"/>
      <c r="EK453" s="373"/>
      <c r="EL453" s="368"/>
      <c r="EM453" s="373"/>
      <c r="EN453" s="373"/>
      <c r="ES453" s="376" t="str">
        <f t="shared" si="189"/>
        <v/>
      </c>
      <c r="ET453" s="377" t="str">
        <f t="shared" si="197"/>
        <v xml:space="preserve">    </v>
      </c>
      <c r="EU453" s="377" t="str">
        <f t="shared" si="198"/>
        <v/>
      </c>
      <c r="EV453" s="377" t="str">
        <f t="shared" si="199"/>
        <v xml:space="preserve">448   </v>
      </c>
      <c r="EW453" s="378" t="str">
        <f>IF($H453 = "", "",
IF(OR($H453 = Lists_and_controls!$AO$9, $H453 = Lists_and_controls!$AO$11, $H453 = Lists_and_controls!$AO$14, $H453 = Lists_and_controls!$AO$16), MAX(Day_30),
IF(OR($H453 = Lists_and_controls!$AO$6, $H453 = Lists_and_controls!$AO$8, $H453 = Lists_and_controls!$AO$10, $H453 = Lists_and_controls!$AO$12, $H453 = Lists_and_controls!$AO$13, $H453 = Lists_and_controls!$AO$15, $H453 = Lists_and_controls!$AO$17), MAX(Day_31),
IF($H453 = Lists_and_controls!$AO$7, IF(INDEX(Leap_Year_YN, MATCH($G453, Year_2, 0)) = 1, MAX(Day_Feb_LY), MAX(Day_Feb) )))))</f>
        <v/>
      </c>
      <c r="EX453" s="377" t="str">
        <f t="shared" si="200"/>
        <v xml:space="preserve">  </v>
      </c>
      <c r="EY453" s="378"/>
    </row>
    <row r="454" spans="1:155" s="321" customFormat="1" ht="14" hidden="1" x14ac:dyDescent="0.3">
      <c r="A454" s="367">
        <v>449</v>
      </c>
      <c r="B454" s="368"/>
      <c r="C454" s="368"/>
      <c r="D454" s="368"/>
      <c r="E454" s="368"/>
      <c r="F454" s="368"/>
      <c r="G454" s="368"/>
      <c r="H454" s="368"/>
      <c r="I454" s="368"/>
      <c r="J454" s="369" t="str">
        <f t="shared" ref="J454:J506" si="206">IF(AND($G454 &lt;&gt; "", $H454 &lt;&gt; "", $I454 &lt;&gt; ""), DATE($G454, INDEX(Month_value, MATCH($H454, Month, 0)), $I454), "")</f>
        <v/>
      </c>
      <c r="K454" s="370" t="str">
        <f t="shared" ref="K454:K506" si="207">IF($J454="", "", (Start_September-$J454)/Days_years)</f>
        <v/>
      </c>
      <c r="L454" s="368"/>
      <c r="M454" s="368"/>
      <c r="N454" s="368"/>
      <c r="O454" s="368"/>
      <c r="P454" s="368"/>
      <c r="Q454" s="368"/>
      <c r="R454" s="368"/>
      <c r="S454" s="371" t="str">
        <f t="shared" si="190"/>
        <v/>
      </c>
      <c r="T454" s="368"/>
      <c r="U454" s="368"/>
      <c r="V454" s="372"/>
      <c r="W454" s="372"/>
      <c r="X454" s="368"/>
      <c r="Y454" s="372"/>
      <c r="Z454" s="368"/>
      <c r="AA454" s="368"/>
      <c r="AB454" s="368"/>
      <c r="AC454" s="368"/>
      <c r="AD454" s="368"/>
      <c r="AE454" s="368"/>
      <c r="AF454" s="368"/>
      <c r="AG454" s="368"/>
      <c r="AH454" s="368"/>
      <c r="AI454" s="368"/>
      <c r="AJ454" s="368"/>
      <c r="AK454" s="373"/>
      <c r="AL454" s="368"/>
      <c r="AM454" s="373"/>
      <c r="AN454" s="373"/>
      <c r="AO454" s="373"/>
      <c r="AP454" s="373"/>
      <c r="AQ454" s="373"/>
      <c r="AR454" s="373"/>
      <c r="AS454" s="373"/>
      <c r="AT454" s="373"/>
      <c r="AU454" s="373"/>
      <c r="AV454" s="373"/>
      <c r="AW454" s="373"/>
      <c r="AX454" s="373"/>
      <c r="AY454" s="373"/>
      <c r="AZ454" s="373"/>
      <c r="BA454" s="373"/>
      <c r="BB454" s="373"/>
      <c r="BC454" s="374">
        <f t="shared" si="191"/>
        <v>0</v>
      </c>
      <c r="BD454" s="373"/>
      <c r="BE454" s="373"/>
      <c r="BF454" s="373"/>
      <c r="BG454" s="373"/>
      <c r="BH454" s="373"/>
      <c r="BI454" s="373"/>
      <c r="BJ454" s="373"/>
      <c r="BK454" s="373"/>
      <c r="BL454" s="373"/>
      <c r="BM454" s="373"/>
      <c r="BN454" s="373"/>
      <c r="BO454" s="373"/>
      <c r="BP454" s="373"/>
      <c r="BQ454" s="373"/>
      <c r="BR454" s="373"/>
      <c r="BS454" s="374">
        <f t="shared" ref="BS454:BS506" si="208">SUM(BD454:BR454)</f>
        <v>0</v>
      </c>
      <c r="BT454" s="374">
        <f t="shared" si="203"/>
        <v>0</v>
      </c>
      <c r="BU454" s="374">
        <f t="shared" si="203"/>
        <v>0</v>
      </c>
      <c r="BV454" s="374">
        <f t="shared" si="203"/>
        <v>0</v>
      </c>
      <c r="BW454" s="374">
        <f t="shared" si="203"/>
        <v>0</v>
      </c>
      <c r="BX454" s="374">
        <f t="shared" si="203"/>
        <v>0</v>
      </c>
      <c r="BY454" s="374">
        <f t="shared" si="203"/>
        <v>0</v>
      </c>
      <c r="BZ454" s="374">
        <f t="shared" si="205"/>
        <v>0</v>
      </c>
      <c r="CA454" s="374">
        <f t="shared" si="205"/>
        <v>0</v>
      </c>
      <c r="CB454" s="374">
        <f t="shared" si="205"/>
        <v>0</v>
      </c>
      <c r="CC454" s="374">
        <f t="shared" si="204"/>
        <v>0</v>
      </c>
      <c r="CD454" s="374">
        <f t="shared" si="204"/>
        <v>0</v>
      </c>
      <c r="CE454" s="374">
        <f t="shared" si="204"/>
        <v>0</v>
      </c>
      <c r="CF454" s="374">
        <f t="shared" si="204"/>
        <v>0</v>
      </c>
      <c r="CG454" s="374">
        <f t="shared" si="204"/>
        <v>0</v>
      </c>
      <c r="CH454" s="374">
        <f t="shared" si="204"/>
        <v>0</v>
      </c>
      <c r="CI454" s="374">
        <f t="shared" si="204"/>
        <v>0</v>
      </c>
      <c r="CJ454" s="368"/>
      <c r="CK454" s="368"/>
      <c r="CL454" s="373"/>
      <c r="CM454" s="375"/>
      <c r="CN454" s="371" t="s">
        <v>176</v>
      </c>
      <c r="CO454" s="373"/>
      <c r="CP454" s="373"/>
      <c r="CQ454" s="374">
        <f t="shared" ref="CQ454:CQ506" si="209">CO454-CP454</f>
        <v>0</v>
      </c>
      <c r="CR454" s="373"/>
      <c r="CS454" s="373"/>
      <c r="CT454" s="374">
        <f t="shared" ref="CT454:CT506" si="210">CR454-CS454</f>
        <v>0</v>
      </c>
      <c r="CU454" s="375"/>
      <c r="CV454" s="368"/>
      <c r="CW454" s="368"/>
      <c r="CX454" s="368"/>
      <c r="CY454" s="368"/>
      <c r="CZ454" s="368"/>
      <c r="DA454" s="368"/>
      <c r="DB454" s="368"/>
      <c r="DC454" s="368"/>
      <c r="DD454" s="368"/>
      <c r="DE454" s="368"/>
      <c r="DF454" s="368"/>
      <c r="DG454" s="375"/>
      <c r="DH454" s="371" t="s">
        <v>176</v>
      </c>
      <c r="DI454" s="373"/>
      <c r="DJ454" s="373"/>
      <c r="DK454" s="374">
        <f t="shared" si="201"/>
        <v>0</v>
      </c>
      <c r="DL454" s="373"/>
      <c r="DM454" s="373"/>
      <c r="DN454" s="374">
        <f t="shared" ref="DN454:DN506" si="211">DL454-DM454</f>
        <v>0</v>
      </c>
      <c r="DO454" s="368"/>
      <c r="DP454" s="371" t="str">
        <f t="shared" si="192"/>
        <v/>
      </c>
      <c r="DQ454" s="374">
        <f t="shared" si="193"/>
        <v>0</v>
      </c>
      <c r="DR454" s="374">
        <f t="shared" ref="DR454:DR506" si="212">$CL454</f>
        <v>0</v>
      </c>
      <c r="DS454" s="374">
        <f t="shared" ref="DS454:DS506" si="213" xml:space="preserve"> DQ454 + DR454</f>
        <v>0</v>
      </c>
      <c r="DT454" s="374">
        <f t="shared" si="194"/>
        <v>0</v>
      </c>
      <c r="DU454" s="374">
        <f t="shared" si="195"/>
        <v>0</v>
      </c>
      <c r="DV454" s="374">
        <f>Deduct_dependent * COUNTIFS(Part_8!$A:$A, $EV454)</f>
        <v>0</v>
      </c>
      <c r="DW454" s="374">
        <f t="shared" ref="DW454:DW506" si="214" xml:space="preserve"> $CQ454 + $CT454</f>
        <v>0</v>
      </c>
      <c r="DX454" s="374">
        <f t="shared" ref="DX454:DX506" si="215" xml:space="preserve"> Deduct_blind * (0 + IF($AE454 = "Yes", 1, 0) + IF($AH454 = "Yes", 1, 0) )</f>
        <v>0</v>
      </c>
      <c r="DY454" s="374">
        <f t="shared" ref="DY454:DY506" si="216" xml:space="preserve"> SUM($DT454:$DX454)</f>
        <v>0</v>
      </c>
      <c r="DZ454" s="374">
        <f t="shared" ref="DZ454:DZ506" si="217" xml:space="preserve"> $DS454 - $DY454</f>
        <v>0</v>
      </c>
      <c r="EA454" s="373"/>
      <c r="EB454" s="373"/>
      <c r="EC454" s="373"/>
      <c r="ED454" s="374" t="str">
        <f t="shared" si="196"/>
        <v/>
      </c>
      <c r="EE454" s="374"/>
      <c r="EF454" s="374" t="str">
        <f>IF(AND($AN454 = "", $AO454 = "", $AP454 = "", $AQ454 = "", $AR454 = "", $AS454 = "", $AT454 = "", $AU454 = "", $AV454 = "", $AW454 = "", $AX454 = "", $AY454 = "", $AZ454 = "", $BA454 = "", $BB454 = "",
$BD454= "", $BE454 = "", $BF454 = "", $BG454 = "", $BH454 = "", $BI454 = "", $BJ454 = "", $BK454 = "", $BL454 = "", $BM454 = "", $BN454 = "", $BO454 = "", $BP454 = "", $BQ454 = "", $BR454 = ""), "",
IF($DZ454 &lt;= Claim_for_Reimbursement_CAT!$F$24, Claim_for_Reimbursement_CAT!$H$24,
IF(AND($DZ454 &gt;= Claim_for_Reimbursement_CAT!$D$25, $DZ454 &lt;= Claim_for_Reimbursement_CAT!$F$25), Claim_for_Reimbursement_CAT!$H$25,
IF(AND($DZ454 &gt;= Claim_for_Reimbursement_CAT!$D$26, $DZ454 &lt;= Claim_for_Reimbursement_CAT!$F$26), Claim_for_Reimbursement_CAT!$H$26,
IF(AND($DZ454 &gt;= Claim_for_Reimbursement_CAT!$D$27, $DZ454 &lt;= Claim_for_Reimbursement_CAT!$F$27), Claim_for_Reimbursement_CAT!$H$27,
IF(AND($DZ454 &gt;= Claim_for_Reimbursement_CAT!$D$28, $DZ454 &lt;= Claim_for_Reimbursement_CAT!$F$28), Claim_for_Reimbursement_CAT!$H$28,
IF(AND($DZ454 &gt;= Claim_for_Reimbursement_CAT!$D$29, $DZ454 &lt;= Claim_for_Reimbursement_CAT!$F$29), Claim_for_Reimbursement_CAT!$H$29,
IF(AND($DZ454 &gt;= Claim_for_Reimbursement_CAT!$D$30, $DZ454 &lt;= Claim_for_Reimbursement_CAT!$F$30), Claim_for_Reimbursement_CAT!$H$30,
IF(AND($DZ454 &gt;= Claim_for_Reimbursement_CAT!$D$31, $DZ454 &lt;= Claim_for_Reimbursement_CAT!$F$31), Claim_for_Reimbursement_CAT!$H$31,
IF(AND($DZ454 &gt;= Claim_for_Reimbursement_CAT!$D$32, $DZ454 &lt;= Claim_for_Reimbursement_CAT!$F$32), Claim_for_Reimbursement_CAT!$H$32,
IF(AND($DZ454 &gt;= Claim_for_Reimbursement_CAT!$D$33, $DZ454 &lt;= Claim_for_Reimbursement_CAT!$F$33), Claim_for_Reimbursement_CAT!$H$33,
IF(AND($DZ454 &gt;= Claim_for_Reimbursement_CAT!$D$34, $DZ454 &lt;= Claim_for_Reimbursement_CAT!$F$34), Claim_for_Reimbursement_CAT!$H$34, Claim_for_Reimbursement_CAT!$H$35))))))))))))</f>
        <v/>
      </c>
      <c r="EG454" s="373"/>
      <c r="EH454" s="373"/>
      <c r="EI454" s="373"/>
      <c r="EJ454" s="373"/>
      <c r="EK454" s="373"/>
      <c r="EL454" s="368"/>
      <c r="EM454" s="373"/>
      <c r="EN454" s="373"/>
      <c r="ES454" s="376" t="str">
        <f t="shared" ref="ES454:ES506" si="218">IF($L454="", "", AND(LEN($L454)&gt;=Postcode_min, LEN($L454)&lt;=Postcode_max,
LEN(MID($L454, FIND(" ", $L454) + 1, 4))=3,
ISNUMBER(VALUE(MID($L454, FIND(" ", $L454) + 1, 1))),
NOT(ISNUMBER(VALUE(MID($L454, FIND(" ", $L454) + 2, 1)))), MID($L454, FIND(" ", $L454) + 2, 1)&lt;&gt;" ",
NOT(ISNUMBER(VALUE(MID($L454, FIND(" ", $L454) + 3, 1)))), MID($L454, FIND(" ", $L454) + 3, 1)&lt;&gt;" ") )</f>
        <v/>
      </c>
      <c r="ET454" s="377" t="str">
        <f t="shared" si="197"/>
        <v xml:space="preserve">    </v>
      </c>
      <c r="EU454" s="377" t="str">
        <f t="shared" si="198"/>
        <v/>
      </c>
      <c r="EV454" s="377" t="str">
        <f t="shared" si="199"/>
        <v xml:space="preserve">449   </v>
      </c>
      <c r="EW454" s="378" t="str">
        <f>IF($H454 = "", "",
IF(OR($H454 = Lists_and_controls!$AO$9, $H454 = Lists_and_controls!$AO$11, $H454 = Lists_and_controls!$AO$14, $H454 = Lists_and_controls!$AO$16), MAX(Day_30),
IF(OR($H454 = Lists_and_controls!$AO$6, $H454 = Lists_and_controls!$AO$8, $H454 = Lists_and_controls!$AO$10, $H454 = Lists_and_controls!$AO$12, $H454 = Lists_and_controls!$AO$13, $H454 = Lists_and_controls!$AO$15, $H454 = Lists_and_controls!$AO$17), MAX(Day_31),
IF($H454 = Lists_and_controls!$AO$7, IF(INDEX(Leap_Year_YN, MATCH($G454, Year_2, 0)) = 1, MAX(Day_Feb_LY), MAX(Day_Feb) )))))</f>
        <v/>
      </c>
      <c r="EX454" s="377" t="str">
        <f t="shared" si="200"/>
        <v xml:space="preserve">  </v>
      </c>
      <c r="EY454" s="378"/>
    </row>
    <row r="455" spans="1:155" s="321" customFormat="1" ht="14" hidden="1" x14ac:dyDescent="0.3">
      <c r="A455" s="367">
        <v>450</v>
      </c>
      <c r="B455" s="368"/>
      <c r="C455" s="368"/>
      <c r="D455" s="368"/>
      <c r="E455" s="368"/>
      <c r="F455" s="368"/>
      <c r="G455" s="368"/>
      <c r="H455" s="368"/>
      <c r="I455" s="368"/>
      <c r="J455" s="369" t="str">
        <f t="shared" si="206"/>
        <v/>
      </c>
      <c r="K455" s="370" t="str">
        <f t="shared" si="207"/>
        <v/>
      </c>
      <c r="L455" s="368"/>
      <c r="M455" s="368"/>
      <c r="N455" s="368"/>
      <c r="O455" s="368"/>
      <c r="P455" s="368"/>
      <c r="Q455" s="368"/>
      <c r="R455" s="368"/>
      <c r="S455" s="371" t="str">
        <f t="shared" ref="S455:S506" si="219">IF(AND($Q455 = "", $R455 = ""), "", ROUND($Q455 + ($R455/12), 2))</f>
        <v/>
      </c>
      <c r="T455" s="368"/>
      <c r="U455" s="368"/>
      <c r="V455" s="372"/>
      <c r="W455" s="372"/>
      <c r="X455" s="368"/>
      <c r="Y455" s="372"/>
      <c r="Z455" s="368"/>
      <c r="AA455" s="368"/>
      <c r="AB455" s="368"/>
      <c r="AC455" s="368"/>
      <c r="AD455" s="368"/>
      <c r="AE455" s="368"/>
      <c r="AF455" s="368"/>
      <c r="AG455" s="368"/>
      <c r="AH455" s="368"/>
      <c r="AI455" s="368"/>
      <c r="AJ455" s="368"/>
      <c r="AK455" s="373"/>
      <c r="AL455" s="368"/>
      <c r="AM455" s="373"/>
      <c r="AN455" s="373"/>
      <c r="AO455" s="373"/>
      <c r="AP455" s="373"/>
      <c r="AQ455" s="373"/>
      <c r="AR455" s="373"/>
      <c r="AS455" s="373"/>
      <c r="AT455" s="373"/>
      <c r="AU455" s="373"/>
      <c r="AV455" s="373"/>
      <c r="AW455" s="373"/>
      <c r="AX455" s="373"/>
      <c r="AY455" s="373"/>
      <c r="AZ455" s="373"/>
      <c r="BA455" s="373"/>
      <c r="BB455" s="373"/>
      <c r="BC455" s="374">
        <f t="shared" ref="BC455:BC506" si="220">SUM(AN455:BB455)</f>
        <v>0</v>
      </c>
      <c r="BD455" s="373"/>
      <c r="BE455" s="373"/>
      <c r="BF455" s="373"/>
      <c r="BG455" s="373"/>
      <c r="BH455" s="373"/>
      <c r="BI455" s="373"/>
      <c r="BJ455" s="373"/>
      <c r="BK455" s="373"/>
      <c r="BL455" s="373"/>
      <c r="BM455" s="373"/>
      <c r="BN455" s="373"/>
      <c r="BO455" s="373"/>
      <c r="BP455" s="373"/>
      <c r="BQ455" s="373"/>
      <c r="BR455" s="373"/>
      <c r="BS455" s="374">
        <f t="shared" si="208"/>
        <v>0</v>
      </c>
      <c r="BT455" s="374">
        <f t="shared" si="203"/>
        <v>0</v>
      </c>
      <c r="BU455" s="374">
        <f t="shared" si="203"/>
        <v>0</v>
      </c>
      <c r="BV455" s="374">
        <f t="shared" si="203"/>
        <v>0</v>
      </c>
      <c r="BW455" s="374">
        <f t="shared" si="203"/>
        <v>0</v>
      </c>
      <c r="BX455" s="374">
        <f t="shared" si="203"/>
        <v>0</v>
      </c>
      <c r="BY455" s="374">
        <f t="shared" si="203"/>
        <v>0</v>
      </c>
      <c r="BZ455" s="374">
        <f t="shared" si="205"/>
        <v>0</v>
      </c>
      <c r="CA455" s="374">
        <f t="shared" si="205"/>
        <v>0</v>
      </c>
      <c r="CB455" s="374">
        <f t="shared" si="205"/>
        <v>0</v>
      </c>
      <c r="CC455" s="374">
        <f t="shared" si="204"/>
        <v>0</v>
      </c>
      <c r="CD455" s="374">
        <f t="shared" si="204"/>
        <v>0</v>
      </c>
      <c r="CE455" s="374">
        <f t="shared" si="204"/>
        <v>0</v>
      </c>
      <c r="CF455" s="374">
        <f t="shared" si="204"/>
        <v>0</v>
      </c>
      <c r="CG455" s="374">
        <f t="shared" si="204"/>
        <v>0</v>
      </c>
      <c r="CH455" s="374">
        <f t="shared" si="204"/>
        <v>0</v>
      </c>
      <c r="CI455" s="374">
        <f t="shared" si="204"/>
        <v>0</v>
      </c>
      <c r="CJ455" s="368"/>
      <c r="CK455" s="368"/>
      <c r="CL455" s="373"/>
      <c r="CM455" s="375"/>
      <c r="CN455" s="371" t="s">
        <v>176</v>
      </c>
      <c r="CO455" s="373"/>
      <c r="CP455" s="373"/>
      <c r="CQ455" s="374">
        <f t="shared" si="209"/>
        <v>0</v>
      </c>
      <c r="CR455" s="373"/>
      <c r="CS455" s="373"/>
      <c r="CT455" s="374">
        <f t="shared" si="210"/>
        <v>0</v>
      </c>
      <c r="CU455" s="375"/>
      <c r="CV455" s="368"/>
      <c r="CW455" s="368"/>
      <c r="CX455" s="368"/>
      <c r="CY455" s="368"/>
      <c r="CZ455" s="368"/>
      <c r="DA455" s="368"/>
      <c r="DB455" s="368"/>
      <c r="DC455" s="368"/>
      <c r="DD455" s="368"/>
      <c r="DE455" s="368"/>
      <c r="DF455" s="368"/>
      <c r="DG455" s="375"/>
      <c r="DH455" s="371" t="s">
        <v>176</v>
      </c>
      <c r="DI455" s="373"/>
      <c r="DJ455" s="373"/>
      <c r="DK455" s="374">
        <f t="shared" si="201"/>
        <v>0</v>
      </c>
      <c r="DL455" s="373"/>
      <c r="DM455" s="373"/>
      <c r="DN455" s="374">
        <f t="shared" si="211"/>
        <v>0</v>
      </c>
      <c r="DO455" s="368"/>
      <c r="DP455" s="371" t="str">
        <f t="shared" ref="DP455:DP506" si="221">IF(OR(DO455 = "", DO455 = "No"), "", "Go to ''Other financial support'' sheet")</f>
        <v/>
      </c>
      <c r="DQ455" s="374">
        <f t="shared" ref="DQ455:DQ506" si="222">$CI455</f>
        <v>0</v>
      </c>
      <c r="DR455" s="374">
        <f t="shared" si="212"/>
        <v>0</v>
      </c>
      <c r="DS455" s="374">
        <f t="shared" si="213"/>
        <v>0</v>
      </c>
      <c r="DT455" s="374">
        <f t="shared" ref="DT455:DT506" si="223" xml:space="preserve"> $CA455</f>
        <v>0</v>
      </c>
      <c r="DU455" s="374">
        <f t="shared" ref="DU455:DU506" si="224" xml:space="preserve"> $CG455</f>
        <v>0</v>
      </c>
      <c r="DV455" s="374">
        <f>Deduct_dependent * COUNTIFS(Part_8!$A:$A, $EV455)</f>
        <v>0</v>
      </c>
      <c r="DW455" s="374">
        <f t="shared" si="214"/>
        <v>0</v>
      </c>
      <c r="DX455" s="374">
        <f t="shared" si="215"/>
        <v>0</v>
      </c>
      <c r="DY455" s="374">
        <f t="shared" si="216"/>
        <v>0</v>
      </c>
      <c r="DZ455" s="374">
        <f t="shared" si="217"/>
        <v>0</v>
      </c>
      <c r="EA455" s="373"/>
      <c r="EB455" s="373"/>
      <c r="EC455" s="373"/>
      <c r="ED455" s="374" t="str">
        <f t="shared" ref="ED455:ED506" si="225" xml:space="preserve"> IF(IF(AND($EB455="", $EF455="", $EK455=""), "", $EB455 - IF($EF455="", 0, EF455) - $EK455)&lt;0,0,IF(AND($EB455="", $EF455="", $EK455=""), "", $EB455 - IF($EF455="", 0, EF455) - $EK455))</f>
        <v/>
      </c>
      <c r="EE455" s="374"/>
      <c r="EF455" s="374" t="str">
        <f>IF(AND($AN455 = "", $AO455 = "", $AP455 = "", $AQ455 = "", $AR455 = "", $AS455 = "", $AT455 = "", $AU455 = "", $AV455 = "", $AW455 = "", $AX455 = "", $AY455 = "", $AZ455 = "", $BA455 = "", $BB455 = "",
$BD455= "", $BE455 = "", $BF455 = "", $BG455 = "", $BH455 = "", $BI455 = "", $BJ455 = "", $BK455 = "", $BL455 = "", $BM455 = "", $BN455 = "", $BO455 = "", $BP455 = "", $BQ455 = "", $BR455 = ""), "",
IF($DZ455 &lt;= Claim_for_Reimbursement_CAT!$F$24, Claim_for_Reimbursement_CAT!$H$24,
IF(AND($DZ455 &gt;= Claim_for_Reimbursement_CAT!$D$25, $DZ455 &lt;= Claim_for_Reimbursement_CAT!$F$25), Claim_for_Reimbursement_CAT!$H$25,
IF(AND($DZ455 &gt;= Claim_for_Reimbursement_CAT!$D$26, $DZ455 &lt;= Claim_for_Reimbursement_CAT!$F$26), Claim_for_Reimbursement_CAT!$H$26,
IF(AND($DZ455 &gt;= Claim_for_Reimbursement_CAT!$D$27, $DZ455 &lt;= Claim_for_Reimbursement_CAT!$F$27), Claim_for_Reimbursement_CAT!$H$27,
IF(AND($DZ455 &gt;= Claim_for_Reimbursement_CAT!$D$28, $DZ455 &lt;= Claim_for_Reimbursement_CAT!$F$28), Claim_for_Reimbursement_CAT!$H$28,
IF(AND($DZ455 &gt;= Claim_for_Reimbursement_CAT!$D$29, $DZ455 &lt;= Claim_for_Reimbursement_CAT!$F$29), Claim_for_Reimbursement_CAT!$H$29,
IF(AND($DZ455 &gt;= Claim_for_Reimbursement_CAT!$D$30, $DZ455 &lt;= Claim_for_Reimbursement_CAT!$F$30), Claim_for_Reimbursement_CAT!$H$30,
IF(AND($DZ455 &gt;= Claim_for_Reimbursement_CAT!$D$31, $DZ455 &lt;= Claim_for_Reimbursement_CAT!$F$31), Claim_for_Reimbursement_CAT!$H$31,
IF(AND($DZ455 &gt;= Claim_for_Reimbursement_CAT!$D$32, $DZ455 &lt;= Claim_for_Reimbursement_CAT!$F$32), Claim_for_Reimbursement_CAT!$H$32,
IF(AND($DZ455 &gt;= Claim_for_Reimbursement_CAT!$D$33, $DZ455 &lt;= Claim_for_Reimbursement_CAT!$F$33), Claim_for_Reimbursement_CAT!$H$33,
IF(AND($DZ455 &gt;= Claim_for_Reimbursement_CAT!$D$34, $DZ455 &lt;= Claim_for_Reimbursement_CAT!$F$34), Claim_for_Reimbursement_CAT!$H$34, Claim_for_Reimbursement_CAT!$H$35))))))))))))</f>
        <v/>
      </c>
      <c r="EG455" s="373"/>
      <c r="EH455" s="373"/>
      <c r="EI455" s="373"/>
      <c r="EJ455" s="373"/>
      <c r="EK455" s="373"/>
      <c r="EL455" s="368"/>
      <c r="EM455" s="373"/>
      <c r="EN455" s="373"/>
      <c r="ES455" s="376" t="str">
        <f t="shared" si="218"/>
        <v/>
      </c>
      <c r="ET455" s="377" t="str">
        <f t="shared" ref="ET455:ET506" si="226">$B455&amp;" "&amp;$C455&amp;" "&amp;$D455&amp;" "&amp;$J455&amp;" "&amp;$L455</f>
        <v xml:space="preserve">    </v>
      </c>
      <c r="EU455" s="377" t="str">
        <f t="shared" ref="EU455:EU506" si="227">IF(ET455="    ", "", COUNTIFS($ET$6:$ET$506, $ET455))</f>
        <v/>
      </c>
      <c r="EV455" s="377" t="str">
        <f t="shared" ref="EV455:EV506" si="228">$A455&amp;" "&amp;$B455&amp;" "&amp;$C455&amp;" "&amp;$D455</f>
        <v xml:space="preserve">450   </v>
      </c>
      <c r="EW455" s="378" t="str">
        <f>IF($H455 = "", "",
IF(OR($H455 = Lists_and_controls!$AO$9, $H455 = Lists_and_controls!$AO$11, $H455 = Lists_and_controls!$AO$14, $H455 = Lists_and_controls!$AO$16), MAX(Day_30),
IF(OR($H455 = Lists_and_controls!$AO$6, $H455 = Lists_and_controls!$AO$8, $H455 = Lists_and_controls!$AO$10, $H455 = Lists_and_controls!$AO$12, $H455 = Lists_and_controls!$AO$13, $H455 = Lists_and_controls!$AO$15, $H455 = Lists_and_controls!$AO$17), MAX(Day_31),
IF($H455 = Lists_and_controls!$AO$7, IF(INDEX(Leap_Year_YN, MATCH($G455, Year_2, 0)) = 1, MAX(Day_Feb_LY), MAX(Day_Feb) )))))</f>
        <v/>
      </c>
      <c r="EX455" s="377" t="str">
        <f t="shared" ref="EX455:EX506" si="229">$B455&amp;" "&amp;$C455&amp;" "&amp;$D455</f>
        <v xml:space="preserve">  </v>
      </c>
      <c r="EY455" s="378"/>
    </row>
    <row r="456" spans="1:155" s="321" customFormat="1" ht="14" hidden="1" x14ac:dyDescent="0.3">
      <c r="A456" s="367">
        <v>451</v>
      </c>
      <c r="B456" s="368"/>
      <c r="C456" s="368"/>
      <c r="D456" s="368"/>
      <c r="E456" s="368"/>
      <c r="F456" s="368"/>
      <c r="G456" s="368"/>
      <c r="H456" s="368"/>
      <c r="I456" s="368"/>
      <c r="J456" s="369" t="str">
        <f t="shared" si="206"/>
        <v/>
      </c>
      <c r="K456" s="370" t="str">
        <f t="shared" si="207"/>
        <v/>
      </c>
      <c r="L456" s="368"/>
      <c r="M456" s="368"/>
      <c r="N456" s="368"/>
      <c r="O456" s="368"/>
      <c r="P456" s="368"/>
      <c r="Q456" s="368"/>
      <c r="R456" s="368"/>
      <c r="S456" s="371" t="str">
        <f t="shared" si="219"/>
        <v/>
      </c>
      <c r="T456" s="368"/>
      <c r="U456" s="368"/>
      <c r="V456" s="372"/>
      <c r="W456" s="372"/>
      <c r="X456" s="368"/>
      <c r="Y456" s="372"/>
      <c r="Z456" s="368"/>
      <c r="AA456" s="368"/>
      <c r="AB456" s="368"/>
      <c r="AC456" s="368"/>
      <c r="AD456" s="368"/>
      <c r="AE456" s="368"/>
      <c r="AF456" s="368"/>
      <c r="AG456" s="368"/>
      <c r="AH456" s="368"/>
      <c r="AI456" s="368"/>
      <c r="AJ456" s="368"/>
      <c r="AK456" s="373"/>
      <c r="AL456" s="368"/>
      <c r="AM456" s="373"/>
      <c r="AN456" s="373"/>
      <c r="AO456" s="373"/>
      <c r="AP456" s="373"/>
      <c r="AQ456" s="373"/>
      <c r="AR456" s="373"/>
      <c r="AS456" s="373"/>
      <c r="AT456" s="373"/>
      <c r="AU456" s="373"/>
      <c r="AV456" s="373"/>
      <c r="AW456" s="373"/>
      <c r="AX456" s="373"/>
      <c r="AY456" s="373"/>
      <c r="AZ456" s="373"/>
      <c r="BA456" s="373"/>
      <c r="BB456" s="373"/>
      <c r="BC456" s="374">
        <f t="shared" si="220"/>
        <v>0</v>
      </c>
      <c r="BD456" s="373"/>
      <c r="BE456" s="373"/>
      <c r="BF456" s="373"/>
      <c r="BG456" s="373"/>
      <c r="BH456" s="373"/>
      <c r="BI456" s="373"/>
      <c r="BJ456" s="373"/>
      <c r="BK456" s="373"/>
      <c r="BL456" s="373"/>
      <c r="BM456" s="373"/>
      <c r="BN456" s="373"/>
      <c r="BO456" s="373"/>
      <c r="BP456" s="373"/>
      <c r="BQ456" s="373"/>
      <c r="BR456" s="373"/>
      <c r="BS456" s="374">
        <f t="shared" si="208"/>
        <v>0</v>
      </c>
      <c r="BT456" s="374">
        <f t="shared" si="203"/>
        <v>0</v>
      </c>
      <c r="BU456" s="374">
        <f t="shared" si="203"/>
        <v>0</v>
      </c>
      <c r="BV456" s="374">
        <f t="shared" si="203"/>
        <v>0</v>
      </c>
      <c r="BW456" s="374">
        <f t="shared" si="203"/>
        <v>0</v>
      </c>
      <c r="BX456" s="374">
        <f t="shared" si="203"/>
        <v>0</v>
      </c>
      <c r="BY456" s="374">
        <f t="shared" si="203"/>
        <v>0</v>
      </c>
      <c r="BZ456" s="374">
        <f t="shared" si="205"/>
        <v>0</v>
      </c>
      <c r="CA456" s="374">
        <f t="shared" si="205"/>
        <v>0</v>
      </c>
      <c r="CB456" s="374">
        <f t="shared" si="205"/>
        <v>0</v>
      </c>
      <c r="CC456" s="374">
        <f t="shared" si="204"/>
        <v>0</v>
      </c>
      <c r="CD456" s="374">
        <f t="shared" si="204"/>
        <v>0</v>
      </c>
      <c r="CE456" s="374">
        <f t="shared" si="204"/>
        <v>0</v>
      </c>
      <c r="CF456" s="374">
        <f t="shared" si="204"/>
        <v>0</v>
      </c>
      <c r="CG456" s="374">
        <f t="shared" si="204"/>
        <v>0</v>
      </c>
      <c r="CH456" s="374">
        <f t="shared" si="204"/>
        <v>0</v>
      </c>
      <c r="CI456" s="374">
        <f t="shared" si="204"/>
        <v>0</v>
      </c>
      <c r="CJ456" s="368"/>
      <c r="CK456" s="368"/>
      <c r="CL456" s="373"/>
      <c r="CM456" s="375"/>
      <c r="CN456" s="371" t="s">
        <v>176</v>
      </c>
      <c r="CO456" s="373"/>
      <c r="CP456" s="373"/>
      <c r="CQ456" s="374">
        <f t="shared" si="209"/>
        <v>0</v>
      </c>
      <c r="CR456" s="373"/>
      <c r="CS456" s="373"/>
      <c r="CT456" s="374">
        <f t="shared" si="210"/>
        <v>0</v>
      </c>
      <c r="CU456" s="375"/>
      <c r="CV456" s="368"/>
      <c r="CW456" s="368"/>
      <c r="CX456" s="368"/>
      <c r="CY456" s="368"/>
      <c r="CZ456" s="368"/>
      <c r="DA456" s="368"/>
      <c r="DB456" s="368"/>
      <c r="DC456" s="368"/>
      <c r="DD456" s="368"/>
      <c r="DE456" s="368"/>
      <c r="DF456" s="368"/>
      <c r="DG456" s="375"/>
      <c r="DH456" s="371" t="s">
        <v>176</v>
      </c>
      <c r="DI456" s="373"/>
      <c r="DJ456" s="373"/>
      <c r="DK456" s="374">
        <f t="shared" ref="DK456:DK508" si="230">DI456-DJ456</f>
        <v>0</v>
      </c>
      <c r="DL456" s="373"/>
      <c r="DM456" s="373"/>
      <c r="DN456" s="374">
        <f t="shared" si="211"/>
        <v>0</v>
      </c>
      <c r="DO456" s="368"/>
      <c r="DP456" s="371" t="str">
        <f t="shared" si="221"/>
        <v/>
      </c>
      <c r="DQ456" s="374">
        <f t="shared" si="222"/>
        <v>0</v>
      </c>
      <c r="DR456" s="374">
        <f t="shared" si="212"/>
        <v>0</v>
      </c>
      <c r="DS456" s="374">
        <f t="shared" si="213"/>
        <v>0</v>
      </c>
      <c r="DT456" s="374">
        <f t="shared" si="223"/>
        <v>0</v>
      </c>
      <c r="DU456" s="374">
        <f t="shared" si="224"/>
        <v>0</v>
      </c>
      <c r="DV456" s="374">
        <f>Deduct_dependent * COUNTIFS(Part_8!$A:$A, $EV456)</f>
        <v>0</v>
      </c>
      <c r="DW456" s="374">
        <f t="shared" si="214"/>
        <v>0</v>
      </c>
      <c r="DX456" s="374">
        <f t="shared" si="215"/>
        <v>0</v>
      </c>
      <c r="DY456" s="374">
        <f t="shared" si="216"/>
        <v>0</v>
      </c>
      <c r="DZ456" s="374">
        <f t="shared" si="217"/>
        <v>0</v>
      </c>
      <c r="EA456" s="373"/>
      <c r="EB456" s="373"/>
      <c r="EC456" s="373"/>
      <c r="ED456" s="374" t="str">
        <f t="shared" si="225"/>
        <v/>
      </c>
      <c r="EE456" s="374"/>
      <c r="EF456" s="374" t="str">
        <f>IF(AND($AN456 = "", $AO456 = "", $AP456 = "", $AQ456 = "", $AR456 = "", $AS456 = "", $AT456 = "", $AU456 = "", $AV456 = "", $AW456 = "", $AX456 = "", $AY456 = "", $AZ456 = "", $BA456 = "", $BB456 = "",
$BD456= "", $BE456 = "", $BF456 = "", $BG456 = "", $BH456 = "", $BI456 = "", $BJ456 = "", $BK456 = "", $BL456 = "", $BM456 = "", $BN456 = "", $BO456 = "", $BP456 = "", $BQ456 = "", $BR456 = ""), "",
IF($DZ456 &lt;= Claim_for_Reimbursement_CAT!$F$24, Claim_for_Reimbursement_CAT!$H$24,
IF(AND($DZ456 &gt;= Claim_for_Reimbursement_CAT!$D$25, $DZ456 &lt;= Claim_for_Reimbursement_CAT!$F$25), Claim_for_Reimbursement_CAT!$H$25,
IF(AND($DZ456 &gt;= Claim_for_Reimbursement_CAT!$D$26, $DZ456 &lt;= Claim_for_Reimbursement_CAT!$F$26), Claim_for_Reimbursement_CAT!$H$26,
IF(AND($DZ456 &gt;= Claim_for_Reimbursement_CAT!$D$27, $DZ456 &lt;= Claim_for_Reimbursement_CAT!$F$27), Claim_for_Reimbursement_CAT!$H$27,
IF(AND($DZ456 &gt;= Claim_for_Reimbursement_CAT!$D$28, $DZ456 &lt;= Claim_for_Reimbursement_CAT!$F$28), Claim_for_Reimbursement_CAT!$H$28,
IF(AND($DZ456 &gt;= Claim_for_Reimbursement_CAT!$D$29, $DZ456 &lt;= Claim_for_Reimbursement_CAT!$F$29), Claim_for_Reimbursement_CAT!$H$29,
IF(AND($DZ456 &gt;= Claim_for_Reimbursement_CAT!$D$30, $DZ456 &lt;= Claim_for_Reimbursement_CAT!$F$30), Claim_for_Reimbursement_CAT!$H$30,
IF(AND($DZ456 &gt;= Claim_for_Reimbursement_CAT!$D$31, $DZ456 &lt;= Claim_for_Reimbursement_CAT!$F$31), Claim_for_Reimbursement_CAT!$H$31,
IF(AND($DZ456 &gt;= Claim_for_Reimbursement_CAT!$D$32, $DZ456 &lt;= Claim_for_Reimbursement_CAT!$F$32), Claim_for_Reimbursement_CAT!$H$32,
IF(AND($DZ456 &gt;= Claim_for_Reimbursement_CAT!$D$33, $DZ456 &lt;= Claim_for_Reimbursement_CAT!$F$33), Claim_for_Reimbursement_CAT!$H$33,
IF(AND($DZ456 &gt;= Claim_for_Reimbursement_CAT!$D$34, $DZ456 &lt;= Claim_for_Reimbursement_CAT!$F$34), Claim_for_Reimbursement_CAT!$H$34, Claim_for_Reimbursement_CAT!$H$35))))))))))))</f>
        <v/>
      </c>
      <c r="EG456" s="373"/>
      <c r="EH456" s="373"/>
      <c r="EI456" s="373"/>
      <c r="EJ456" s="373"/>
      <c r="EK456" s="373"/>
      <c r="EL456" s="368"/>
      <c r="EM456" s="373"/>
      <c r="EN456" s="373"/>
      <c r="ES456" s="376" t="str">
        <f t="shared" si="218"/>
        <v/>
      </c>
      <c r="ET456" s="377" t="str">
        <f t="shared" si="226"/>
        <v xml:space="preserve">    </v>
      </c>
      <c r="EU456" s="377" t="str">
        <f t="shared" si="227"/>
        <v/>
      </c>
      <c r="EV456" s="377" t="str">
        <f t="shared" si="228"/>
        <v xml:space="preserve">451   </v>
      </c>
      <c r="EW456" s="378" t="str">
        <f>IF($H456 = "", "",
IF(OR($H456 = Lists_and_controls!$AO$9, $H456 = Lists_and_controls!$AO$11, $H456 = Lists_and_controls!$AO$14, $H456 = Lists_and_controls!$AO$16), MAX(Day_30),
IF(OR($H456 = Lists_and_controls!$AO$6, $H456 = Lists_and_controls!$AO$8, $H456 = Lists_and_controls!$AO$10, $H456 = Lists_and_controls!$AO$12, $H456 = Lists_and_controls!$AO$13, $H456 = Lists_and_controls!$AO$15, $H456 = Lists_and_controls!$AO$17), MAX(Day_31),
IF($H456 = Lists_and_controls!$AO$7, IF(INDEX(Leap_Year_YN, MATCH($G456, Year_2, 0)) = 1, MAX(Day_Feb_LY), MAX(Day_Feb) )))))</f>
        <v/>
      </c>
      <c r="EX456" s="377" t="str">
        <f t="shared" si="229"/>
        <v xml:space="preserve">  </v>
      </c>
      <c r="EY456" s="378"/>
    </row>
    <row r="457" spans="1:155" s="321" customFormat="1" ht="14" hidden="1" x14ac:dyDescent="0.3">
      <c r="A457" s="367">
        <v>452</v>
      </c>
      <c r="B457" s="368"/>
      <c r="C457" s="368"/>
      <c r="D457" s="368"/>
      <c r="E457" s="368"/>
      <c r="F457" s="368"/>
      <c r="G457" s="368"/>
      <c r="H457" s="368"/>
      <c r="I457" s="368"/>
      <c r="J457" s="369" t="str">
        <f t="shared" si="206"/>
        <v/>
      </c>
      <c r="K457" s="370" t="str">
        <f t="shared" si="207"/>
        <v/>
      </c>
      <c r="L457" s="368"/>
      <c r="M457" s="368"/>
      <c r="N457" s="368"/>
      <c r="O457" s="368"/>
      <c r="P457" s="368"/>
      <c r="Q457" s="368"/>
      <c r="R457" s="368"/>
      <c r="S457" s="371" t="str">
        <f t="shared" si="219"/>
        <v/>
      </c>
      <c r="T457" s="368"/>
      <c r="U457" s="368"/>
      <c r="V457" s="372"/>
      <c r="W457" s="372"/>
      <c r="X457" s="368"/>
      <c r="Y457" s="372"/>
      <c r="Z457" s="368"/>
      <c r="AA457" s="368"/>
      <c r="AB457" s="368"/>
      <c r="AC457" s="368"/>
      <c r="AD457" s="368"/>
      <c r="AE457" s="368"/>
      <c r="AF457" s="368"/>
      <c r="AG457" s="368"/>
      <c r="AH457" s="368"/>
      <c r="AI457" s="368"/>
      <c r="AJ457" s="368"/>
      <c r="AK457" s="373"/>
      <c r="AL457" s="368"/>
      <c r="AM457" s="373"/>
      <c r="AN457" s="373"/>
      <c r="AO457" s="373"/>
      <c r="AP457" s="373"/>
      <c r="AQ457" s="373"/>
      <c r="AR457" s="373"/>
      <c r="AS457" s="373"/>
      <c r="AT457" s="373"/>
      <c r="AU457" s="373"/>
      <c r="AV457" s="373"/>
      <c r="AW457" s="373"/>
      <c r="AX457" s="373"/>
      <c r="AY457" s="373"/>
      <c r="AZ457" s="373"/>
      <c r="BA457" s="373"/>
      <c r="BB457" s="373"/>
      <c r="BC457" s="374">
        <f t="shared" si="220"/>
        <v>0</v>
      </c>
      <c r="BD457" s="373"/>
      <c r="BE457" s="373"/>
      <c r="BF457" s="373"/>
      <c r="BG457" s="373"/>
      <c r="BH457" s="373"/>
      <c r="BI457" s="373"/>
      <c r="BJ457" s="373"/>
      <c r="BK457" s="373"/>
      <c r="BL457" s="373"/>
      <c r="BM457" s="373"/>
      <c r="BN457" s="373"/>
      <c r="BO457" s="373"/>
      <c r="BP457" s="373"/>
      <c r="BQ457" s="373"/>
      <c r="BR457" s="373"/>
      <c r="BS457" s="374">
        <f t="shared" si="208"/>
        <v>0</v>
      </c>
      <c r="BT457" s="374">
        <f t="shared" si="203"/>
        <v>0</v>
      </c>
      <c r="BU457" s="374">
        <f t="shared" si="203"/>
        <v>0</v>
      </c>
      <c r="BV457" s="374">
        <f t="shared" si="203"/>
        <v>0</v>
      </c>
      <c r="BW457" s="374">
        <f t="shared" si="203"/>
        <v>0</v>
      </c>
      <c r="BX457" s="374">
        <f t="shared" si="203"/>
        <v>0</v>
      </c>
      <c r="BY457" s="374">
        <f t="shared" si="203"/>
        <v>0</v>
      </c>
      <c r="BZ457" s="374">
        <f t="shared" si="205"/>
        <v>0</v>
      </c>
      <c r="CA457" s="374">
        <f t="shared" si="205"/>
        <v>0</v>
      </c>
      <c r="CB457" s="374">
        <f t="shared" si="205"/>
        <v>0</v>
      </c>
      <c r="CC457" s="374">
        <f t="shared" si="204"/>
        <v>0</v>
      </c>
      <c r="CD457" s="374">
        <f t="shared" si="204"/>
        <v>0</v>
      </c>
      <c r="CE457" s="374">
        <f t="shared" si="204"/>
        <v>0</v>
      </c>
      <c r="CF457" s="374">
        <f t="shared" si="204"/>
        <v>0</v>
      </c>
      <c r="CG457" s="374">
        <f t="shared" si="204"/>
        <v>0</v>
      </c>
      <c r="CH457" s="374">
        <f t="shared" si="204"/>
        <v>0</v>
      </c>
      <c r="CI457" s="374">
        <f t="shared" si="204"/>
        <v>0</v>
      </c>
      <c r="CJ457" s="368"/>
      <c r="CK457" s="368"/>
      <c r="CL457" s="373"/>
      <c r="CM457" s="375"/>
      <c r="CN457" s="371" t="s">
        <v>176</v>
      </c>
      <c r="CO457" s="373"/>
      <c r="CP457" s="373"/>
      <c r="CQ457" s="374">
        <f t="shared" si="209"/>
        <v>0</v>
      </c>
      <c r="CR457" s="373"/>
      <c r="CS457" s="373"/>
      <c r="CT457" s="374">
        <f t="shared" si="210"/>
        <v>0</v>
      </c>
      <c r="CU457" s="375"/>
      <c r="CV457" s="368"/>
      <c r="CW457" s="368"/>
      <c r="CX457" s="368"/>
      <c r="CY457" s="368"/>
      <c r="CZ457" s="368"/>
      <c r="DA457" s="368"/>
      <c r="DB457" s="368"/>
      <c r="DC457" s="368"/>
      <c r="DD457" s="368"/>
      <c r="DE457" s="368"/>
      <c r="DF457" s="368"/>
      <c r="DG457" s="375"/>
      <c r="DH457" s="371" t="s">
        <v>176</v>
      </c>
      <c r="DI457" s="373"/>
      <c r="DJ457" s="373"/>
      <c r="DK457" s="374">
        <f t="shared" si="230"/>
        <v>0</v>
      </c>
      <c r="DL457" s="373"/>
      <c r="DM457" s="373"/>
      <c r="DN457" s="374">
        <f t="shared" si="211"/>
        <v>0</v>
      </c>
      <c r="DO457" s="368"/>
      <c r="DP457" s="371" t="str">
        <f t="shared" si="221"/>
        <v/>
      </c>
      <c r="DQ457" s="374">
        <f t="shared" si="222"/>
        <v>0</v>
      </c>
      <c r="DR457" s="374">
        <f t="shared" si="212"/>
        <v>0</v>
      </c>
      <c r="DS457" s="374">
        <f t="shared" si="213"/>
        <v>0</v>
      </c>
      <c r="DT457" s="374">
        <f t="shared" si="223"/>
        <v>0</v>
      </c>
      <c r="DU457" s="374">
        <f t="shared" si="224"/>
        <v>0</v>
      </c>
      <c r="DV457" s="374">
        <f>Deduct_dependent * COUNTIFS(Part_8!$A:$A, $EV457)</f>
        <v>0</v>
      </c>
      <c r="DW457" s="374">
        <f t="shared" si="214"/>
        <v>0</v>
      </c>
      <c r="DX457" s="374">
        <f t="shared" si="215"/>
        <v>0</v>
      </c>
      <c r="DY457" s="374">
        <f t="shared" si="216"/>
        <v>0</v>
      </c>
      <c r="DZ457" s="374">
        <f t="shared" si="217"/>
        <v>0</v>
      </c>
      <c r="EA457" s="373"/>
      <c r="EB457" s="373"/>
      <c r="EC457" s="373"/>
      <c r="ED457" s="374" t="str">
        <f t="shared" si="225"/>
        <v/>
      </c>
      <c r="EE457" s="374"/>
      <c r="EF457" s="374" t="str">
        <f>IF(AND($AN457 = "", $AO457 = "", $AP457 = "", $AQ457 = "", $AR457 = "", $AS457 = "", $AT457 = "", $AU457 = "", $AV457 = "", $AW457 = "", $AX457 = "", $AY457 = "", $AZ457 = "", $BA457 = "", $BB457 = "",
$BD457= "", $BE457 = "", $BF457 = "", $BG457 = "", $BH457 = "", $BI457 = "", $BJ457 = "", $BK457 = "", $BL457 = "", $BM457 = "", $BN457 = "", $BO457 = "", $BP457 = "", $BQ457 = "", $BR457 = ""), "",
IF($DZ457 &lt;= Claim_for_Reimbursement_CAT!$F$24, Claim_for_Reimbursement_CAT!$H$24,
IF(AND($DZ457 &gt;= Claim_for_Reimbursement_CAT!$D$25, $DZ457 &lt;= Claim_for_Reimbursement_CAT!$F$25), Claim_for_Reimbursement_CAT!$H$25,
IF(AND($DZ457 &gt;= Claim_for_Reimbursement_CAT!$D$26, $DZ457 &lt;= Claim_for_Reimbursement_CAT!$F$26), Claim_for_Reimbursement_CAT!$H$26,
IF(AND($DZ457 &gt;= Claim_for_Reimbursement_CAT!$D$27, $DZ457 &lt;= Claim_for_Reimbursement_CAT!$F$27), Claim_for_Reimbursement_CAT!$H$27,
IF(AND($DZ457 &gt;= Claim_for_Reimbursement_CAT!$D$28, $DZ457 &lt;= Claim_for_Reimbursement_CAT!$F$28), Claim_for_Reimbursement_CAT!$H$28,
IF(AND($DZ457 &gt;= Claim_for_Reimbursement_CAT!$D$29, $DZ457 &lt;= Claim_for_Reimbursement_CAT!$F$29), Claim_for_Reimbursement_CAT!$H$29,
IF(AND($DZ457 &gt;= Claim_for_Reimbursement_CAT!$D$30, $DZ457 &lt;= Claim_for_Reimbursement_CAT!$F$30), Claim_for_Reimbursement_CAT!$H$30,
IF(AND($DZ457 &gt;= Claim_for_Reimbursement_CAT!$D$31, $DZ457 &lt;= Claim_for_Reimbursement_CAT!$F$31), Claim_for_Reimbursement_CAT!$H$31,
IF(AND($DZ457 &gt;= Claim_for_Reimbursement_CAT!$D$32, $DZ457 &lt;= Claim_for_Reimbursement_CAT!$F$32), Claim_for_Reimbursement_CAT!$H$32,
IF(AND($DZ457 &gt;= Claim_for_Reimbursement_CAT!$D$33, $DZ457 &lt;= Claim_for_Reimbursement_CAT!$F$33), Claim_for_Reimbursement_CAT!$H$33,
IF(AND($DZ457 &gt;= Claim_for_Reimbursement_CAT!$D$34, $DZ457 &lt;= Claim_for_Reimbursement_CAT!$F$34), Claim_for_Reimbursement_CAT!$H$34, Claim_for_Reimbursement_CAT!$H$35))))))))))))</f>
        <v/>
      </c>
      <c r="EG457" s="373"/>
      <c r="EH457" s="373"/>
      <c r="EI457" s="373"/>
      <c r="EJ457" s="373"/>
      <c r="EK457" s="373"/>
      <c r="EL457" s="368"/>
      <c r="EM457" s="373"/>
      <c r="EN457" s="373"/>
      <c r="ES457" s="376" t="str">
        <f t="shared" si="218"/>
        <v/>
      </c>
      <c r="ET457" s="377" t="str">
        <f t="shared" si="226"/>
        <v xml:space="preserve">    </v>
      </c>
      <c r="EU457" s="377" t="str">
        <f t="shared" si="227"/>
        <v/>
      </c>
      <c r="EV457" s="377" t="str">
        <f t="shared" si="228"/>
        <v xml:space="preserve">452   </v>
      </c>
      <c r="EW457" s="378" t="str">
        <f>IF($H457 = "", "",
IF(OR($H457 = Lists_and_controls!$AO$9, $H457 = Lists_and_controls!$AO$11, $H457 = Lists_and_controls!$AO$14, $H457 = Lists_and_controls!$AO$16), MAX(Day_30),
IF(OR($H457 = Lists_and_controls!$AO$6, $H457 = Lists_and_controls!$AO$8, $H457 = Lists_and_controls!$AO$10, $H457 = Lists_and_controls!$AO$12, $H457 = Lists_and_controls!$AO$13, $H457 = Lists_and_controls!$AO$15, $H457 = Lists_and_controls!$AO$17), MAX(Day_31),
IF($H457 = Lists_and_controls!$AO$7, IF(INDEX(Leap_Year_YN, MATCH($G457, Year_2, 0)) = 1, MAX(Day_Feb_LY), MAX(Day_Feb) )))))</f>
        <v/>
      </c>
      <c r="EX457" s="377" t="str">
        <f t="shared" si="229"/>
        <v xml:space="preserve">  </v>
      </c>
      <c r="EY457" s="378"/>
    </row>
    <row r="458" spans="1:155" s="321" customFormat="1" ht="14" hidden="1" x14ac:dyDescent="0.3">
      <c r="A458" s="367">
        <v>453</v>
      </c>
      <c r="B458" s="368"/>
      <c r="C458" s="368"/>
      <c r="D458" s="368"/>
      <c r="E458" s="368"/>
      <c r="F458" s="368"/>
      <c r="G458" s="368"/>
      <c r="H458" s="368"/>
      <c r="I458" s="368"/>
      <c r="J458" s="369" t="str">
        <f t="shared" si="206"/>
        <v/>
      </c>
      <c r="K458" s="370" t="str">
        <f t="shared" si="207"/>
        <v/>
      </c>
      <c r="L458" s="368"/>
      <c r="M458" s="368"/>
      <c r="N458" s="368"/>
      <c r="O458" s="368"/>
      <c r="P458" s="368"/>
      <c r="Q458" s="368"/>
      <c r="R458" s="368"/>
      <c r="S458" s="371" t="str">
        <f t="shared" si="219"/>
        <v/>
      </c>
      <c r="T458" s="368"/>
      <c r="U458" s="368"/>
      <c r="V458" s="372"/>
      <c r="W458" s="372"/>
      <c r="X458" s="368"/>
      <c r="Y458" s="372"/>
      <c r="Z458" s="368"/>
      <c r="AA458" s="368"/>
      <c r="AB458" s="368"/>
      <c r="AC458" s="368"/>
      <c r="AD458" s="368"/>
      <c r="AE458" s="368"/>
      <c r="AF458" s="368"/>
      <c r="AG458" s="368"/>
      <c r="AH458" s="368"/>
      <c r="AI458" s="368"/>
      <c r="AJ458" s="368"/>
      <c r="AK458" s="373"/>
      <c r="AL458" s="368"/>
      <c r="AM458" s="373"/>
      <c r="AN458" s="373"/>
      <c r="AO458" s="373"/>
      <c r="AP458" s="373"/>
      <c r="AQ458" s="373"/>
      <c r="AR458" s="373"/>
      <c r="AS458" s="373"/>
      <c r="AT458" s="373"/>
      <c r="AU458" s="373"/>
      <c r="AV458" s="373"/>
      <c r="AW458" s="373"/>
      <c r="AX458" s="373"/>
      <c r="AY458" s="373"/>
      <c r="AZ458" s="373"/>
      <c r="BA458" s="373"/>
      <c r="BB458" s="373"/>
      <c r="BC458" s="374">
        <f t="shared" si="220"/>
        <v>0</v>
      </c>
      <c r="BD458" s="373"/>
      <c r="BE458" s="373"/>
      <c r="BF458" s="373"/>
      <c r="BG458" s="373"/>
      <c r="BH458" s="373"/>
      <c r="BI458" s="373"/>
      <c r="BJ458" s="373"/>
      <c r="BK458" s="373"/>
      <c r="BL458" s="373"/>
      <c r="BM458" s="373"/>
      <c r="BN458" s="373"/>
      <c r="BO458" s="373"/>
      <c r="BP458" s="373"/>
      <c r="BQ458" s="373"/>
      <c r="BR458" s="373"/>
      <c r="BS458" s="374">
        <f t="shared" si="208"/>
        <v>0</v>
      </c>
      <c r="BT458" s="374">
        <f t="shared" si="203"/>
        <v>0</v>
      </c>
      <c r="BU458" s="374">
        <f t="shared" si="203"/>
        <v>0</v>
      </c>
      <c r="BV458" s="374">
        <f t="shared" si="203"/>
        <v>0</v>
      </c>
      <c r="BW458" s="374">
        <f t="shared" si="203"/>
        <v>0</v>
      </c>
      <c r="BX458" s="374">
        <f t="shared" si="203"/>
        <v>0</v>
      </c>
      <c r="BY458" s="374">
        <f t="shared" si="203"/>
        <v>0</v>
      </c>
      <c r="BZ458" s="374">
        <f t="shared" si="205"/>
        <v>0</v>
      </c>
      <c r="CA458" s="374">
        <f t="shared" si="205"/>
        <v>0</v>
      </c>
      <c r="CB458" s="374">
        <f t="shared" si="205"/>
        <v>0</v>
      </c>
      <c r="CC458" s="374">
        <f t="shared" si="204"/>
        <v>0</v>
      </c>
      <c r="CD458" s="374">
        <f t="shared" si="204"/>
        <v>0</v>
      </c>
      <c r="CE458" s="374">
        <f t="shared" si="204"/>
        <v>0</v>
      </c>
      <c r="CF458" s="374">
        <f t="shared" si="204"/>
        <v>0</v>
      </c>
      <c r="CG458" s="374">
        <f t="shared" si="204"/>
        <v>0</v>
      </c>
      <c r="CH458" s="374">
        <f t="shared" si="204"/>
        <v>0</v>
      </c>
      <c r="CI458" s="374">
        <f t="shared" ref="CI458:CI509" si="231" xml:space="preserve"> BC458 + BS458</f>
        <v>0</v>
      </c>
      <c r="CJ458" s="368"/>
      <c r="CK458" s="368"/>
      <c r="CL458" s="373"/>
      <c r="CM458" s="375"/>
      <c r="CN458" s="371" t="s">
        <v>176</v>
      </c>
      <c r="CO458" s="373"/>
      <c r="CP458" s="373"/>
      <c r="CQ458" s="374">
        <f t="shared" si="209"/>
        <v>0</v>
      </c>
      <c r="CR458" s="373"/>
      <c r="CS458" s="373"/>
      <c r="CT458" s="374">
        <f t="shared" si="210"/>
        <v>0</v>
      </c>
      <c r="CU458" s="375"/>
      <c r="CV458" s="368"/>
      <c r="CW458" s="368"/>
      <c r="CX458" s="368"/>
      <c r="CY458" s="368"/>
      <c r="CZ458" s="368"/>
      <c r="DA458" s="368"/>
      <c r="DB458" s="368"/>
      <c r="DC458" s="368"/>
      <c r="DD458" s="368"/>
      <c r="DE458" s="368"/>
      <c r="DF458" s="368"/>
      <c r="DG458" s="375"/>
      <c r="DH458" s="371" t="s">
        <v>176</v>
      </c>
      <c r="DI458" s="373"/>
      <c r="DJ458" s="373"/>
      <c r="DK458" s="374">
        <f t="shared" si="230"/>
        <v>0</v>
      </c>
      <c r="DL458" s="373"/>
      <c r="DM458" s="373"/>
      <c r="DN458" s="374">
        <f t="shared" si="211"/>
        <v>0</v>
      </c>
      <c r="DO458" s="368"/>
      <c r="DP458" s="371" t="str">
        <f t="shared" si="221"/>
        <v/>
      </c>
      <c r="DQ458" s="374">
        <f t="shared" si="222"/>
        <v>0</v>
      </c>
      <c r="DR458" s="374">
        <f t="shared" si="212"/>
        <v>0</v>
      </c>
      <c r="DS458" s="374">
        <f t="shared" si="213"/>
        <v>0</v>
      </c>
      <c r="DT458" s="374">
        <f t="shared" si="223"/>
        <v>0</v>
      </c>
      <c r="DU458" s="374">
        <f t="shared" si="224"/>
        <v>0</v>
      </c>
      <c r="DV458" s="374">
        <f>Deduct_dependent * COUNTIFS(Part_8!$A:$A, $EV458)</f>
        <v>0</v>
      </c>
      <c r="DW458" s="374">
        <f t="shared" si="214"/>
        <v>0</v>
      </c>
      <c r="DX458" s="374">
        <f t="shared" si="215"/>
        <v>0</v>
      </c>
      <c r="DY458" s="374">
        <f t="shared" si="216"/>
        <v>0</v>
      </c>
      <c r="DZ458" s="374">
        <f t="shared" si="217"/>
        <v>0</v>
      </c>
      <c r="EA458" s="373"/>
      <c r="EB458" s="373"/>
      <c r="EC458" s="373"/>
      <c r="ED458" s="374" t="str">
        <f t="shared" si="225"/>
        <v/>
      </c>
      <c r="EE458" s="374"/>
      <c r="EF458" s="374" t="str">
        <f>IF(AND($AN458 = "", $AO458 = "", $AP458 = "", $AQ458 = "", $AR458 = "", $AS458 = "", $AT458 = "", $AU458 = "", $AV458 = "", $AW458 = "", $AX458 = "", $AY458 = "", $AZ458 = "", $BA458 = "", $BB458 = "",
$BD458= "", $BE458 = "", $BF458 = "", $BG458 = "", $BH458 = "", $BI458 = "", $BJ458 = "", $BK458 = "", $BL458 = "", $BM458 = "", $BN458 = "", $BO458 = "", $BP458 = "", $BQ458 = "", $BR458 = ""), "",
IF($DZ458 &lt;= Claim_for_Reimbursement_CAT!$F$24, Claim_for_Reimbursement_CAT!$H$24,
IF(AND($DZ458 &gt;= Claim_for_Reimbursement_CAT!$D$25, $DZ458 &lt;= Claim_for_Reimbursement_CAT!$F$25), Claim_for_Reimbursement_CAT!$H$25,
IF(AND($DZ458 &gt;= Claim_for_Reimbursement_CAT!$D$26, $DZ458 &lt;= Claim_for_Reimbursement_CAT!$F$26), Claim_for_Reimbursement_CAT!$H$26,
IF(AND($DZ458 &gt;= Claim_for_Reimbursement_CAT!$D$27, $DZ458 &lt;= Claim_for_Reimbursement_CAT!$F$27), Claim_for_Reimbursement_CAT!$H$27,
IF(AND($DZ458 &gt;= Claim_for_Reimbursement_CAT!$D$28, $DZ458 &lt;= Claim_for_Reimbursement_CAT!$F$28), Claim_for_Reimbursement_CAT!$H$28,
IF(AND($DZ458 &gt;= Claim_for_Reimbursement_CAT!$D$29, $DZ458 &lt;= Claim_for_Reimbursement_CAT!$F$29), Claim_for_Reimbursement_CAT!$H$29,
IF(AND($DZ458 &gt;= Claim_for_Reimbursement_CAT!$D$30, $DZ458 &lt;= Claim_for_Reimbursement_CAT!$F$30), Claim_for_Reimbursement_CAT!$H$30,
IF(AND($DZ458 &gt;= Claim_for_Reimbursement_CAT!$D$31, $DZ458 &lt;= Claim_for_Reimbursement_CAT!$F$31), Claim_for_Reimbursement_CAT!$H$31,
IF(AND($DZ458 &gt;= Claim_for_Reimbursement_CAT!$D$32, $DZ458 &lt;= Claim_for_Reimbursement_CAT!$F$32), Claim_for_Reimbursement_CAT!$H$32,
IF(AND($DZ458 &gt;= Claim_for_Reimbursement_CAT!$D$33, $DZ458 &lt;= Claim_for_Reimbursement_CAT!$F$33), Claim_for_Reimbursement_CAT!$H$33,
IF(AND($DZ458 &gt;= Claim_for_Reimbursement_CAT!$D$34, $DZ458 &lt;= Claim_for_Reimbursement_CAT!$F$34), Claim_for_Reimbursement_CAT!$H$34, Claim_for_Reimbursement_CAT!$H$35))))))))))))</f>
        <v/>
      </c>
      <c r="EG458" s="373"/>
      <c r="EH458" s="373"/>
      <c r="EI458" s="373"/>
      <c r="EJ458" s="373"/>
      <c r="EK458" s="373"/>
      <c r="EL458" s="368"/>
      <c r="EM458" s="373"/>
      <c r="EN458" s="373"/>
      <c r="ES458" s="376" t="str">
        <f t="shared" si="218"/>
        <v/>
      </c>
      <c r="ET458" s="377" t="str">
        <f t="shared" si="226"/>
        <v xml:space="preserve">    </v>
      </c>
      <c r="EU458" s="377" t="str">
        <f t="shared" si="227"/>
        <v/>
      </c>
      <c r="EV458" s="377" t="str">
        <f t="shared" si="228"/>
        <v xml:space="preserve">453   </v>
      </c>
      <c r="EW458" s="378" t="str">
        <f>IF($H458 = "", "",
IF(OR($H458 = Lists_and_controls!$AO$9, $H458 = Lists_and_controls!$AO$11, $H458 = Lists_and_controls!$AO$14, $H458 = Lists_and_controls!$AO$16), MAX(Day_30),
IF(OR($H458 = Lists_and_controls!$AO$6, $H458 = Lists_and_controls!$AO$8, $H458 = Lists_and_controls!$AO$10, $H458 = Lists_and_controls!$AO$12, $H458 = Lists_and_controls!$AO$13, $H458 = Lists_and_controls!$AO$15, $H458 = Lists_and_controls!$AO$17), MAX(Day_31),
IF($H458 = Lists_and_controls!$AO$7, IF(INDEX(Leap_Year_YN, MATCH($G458, Year_2, 0)) = 1, MAX(Day_Feb_LY), MAX(Day_Feb) )))))</f>
        <v/>
      </c>
      <c r="EX458" s="377" t="str">
        <f t="shared" si="229"/>
        <v xml:space="preserve">  </v>
      </c>
      <c r="EY458" s="378"/>
    </row>
    <row r="459" spans="1:155" s="321" customFormat="1" ht="14" hidden="1" x14ac:dyDescent="0.3">
      <c r="A459" s="367">
        <v>454</v>
      </c>
      <c r="B459" s="368"/>
      <c r="C459" s="368"/>
      <c r="D459" s="368"/>
      <c r="E459" s="368"/>
      <c r="F459" s="368"/>
      <c r="G459" s="368"/>
      <c r="H459" s="368"/>
      <c r="I459" s="368"/>
      <c r="J459" s="369" t="str">
        <f t="shared" si="206"/>
        <v/>
      </c>
      <c r="K459" s="370" t="str">
        <f t="shared" si="207"/>
        <v/>
      </c>
      <c r="L459" s="368"/>
      <c r="M459" s="368"/>
      <c r="N459" s="368"/>
      <c r="O459" s="368"/>
      <c r="P459" s="368"/>
      <c r="Q459" s="368"/>
      <c r="R459" s="368"/>
      <c r="S459" s="371" t="str">
        <f t="shared" si="219"/>
        <v/>
      </c>
      <c r="T459" s="368"/>
      <c r="U459" s="368"/>
      <c r="V459" s="372"/>
      <c r="W459" s="372"/>
      <c r="X459" s="368"/>
      <c r="Y459" s="372"/>
      <c r="Z459" s="368"/>
      <c r="AA459" s="368"/>
      <c r="AB459" s="368"/>
      <c r="AC459" s="368"/>
      <c r="AD459" s="368"/>
      <c r="AE459" s="368"/>
      <c r="AF459" s="368"/>
      <c r="AG459" s="368"/>
      <c r="AH459" s="368"/>
      <c r="AI459" s="368"/>
      <c r="AJ459" s="368"/>
      <c r="AK459" s="373"/>
      <c r="AL459" s="368"/>
      <c r="AM459" s="373"/>
      <c r="AN459" s="373"/>
      <c r="AO459" s="373"/>
      <c r="AP459" s="373"/>
      <c r="AQ459" s="373"/>
      <c r="AR459" s="373"/>
      <c r="AS459" s="373"/>
      <c r="AT459" s="373"/>
      <c r="AU459" s="373"/>
      <c r="AV459" s="373"/>
      <c r="AW459" s="373"/>
      <c r="AX459" s="373"/>
      <c r="AY459" s="373"/>
      <c r="AZ459" s="373"/>
      <c r="BA459" s="373"/>
      <c r="BB459" s="373"/>
      <c r="BC459" s="374">
        <f t="shared" si="220"/>
        <v>0</v>
      </c>
      <c r="BD459" s="373"/>
      <c r="BE459" s="373"/>
      <c r="BF459" s="373"/>
      <c r="BG459" s="373"/>
      <c r="BH459" s="373"/>
      <c r="BI459" s="373"/>
      <c r="BJ459" s="373"/>
      <c r="BK459" s="373"/>
      <c r="BL459" s="373"/>
      <c r="BM459" s="373"/>
      <c r="BN459" s="373"/>
      <c r="BO459" s="373"/>
      <c r="BP459" s="373"/>
      <c r="BQ459" s="373"/>
      <c r="BR459" s="373"/>
      <c r="BS459" s="374">
        <f t="shared" si="208"/>
        <v>0</v>
      </c>
      <c r="BT459" s="374">
        <f t="shared" si="203"/>
        <v>0</v>
      </c>
      <c r="BU459" s="374">
        <f t="shared" si="203"/>
        <v>0</v>
      </c>
      <c r="BV459" s="374">
        <f t="shared" si="203"/>
        <v>0</v>
      </c>
      <c r="BW459" s="374">
        <f t="shared" si="203"/>
        <v>0</v>
      </c>
      <c r="BX459" s="374">
        <f t="shared" si="203"/>
        <v>0</v>
      </c>
      <c r="BY459" s="374">
        <f t="shared" si="203"/>
        <v>0</v>
      </c>
      <c r="BZ459" s="374">
        <f t="shared" si="205"/>
        <v>0</v>
      </c>
      <c r="CA459" s="374">
        <f t="shared" si="205"/>
        <v>0</v>
      </c>
      <c r="CB459" s="374">
        <f t="shared" si="205"/>
        <v>0</v>
      </c>
      <c r="CC459" s="374">
        <f t="shared" si="205"/>
        <v>0</v>
      </c>
      <c r="CD459" s="374">
        <f t="shared" si="205"/>
        <v>0</v>
      </c>
      <c r="CE459" s="374">
        <f t="shared" si="205"/>
        <v>0</v>
      </c>
      <c r="CF459" s="374">
        <f t="shared" si="205"/>
        <v>0</v>
      </c>
      <c r="CG459" s="374">
        <f t="shared" si="205"/>
        <v>0</v>
      </c>
      <c r="CH459" s="374">
        <f t="shared" si="205"/>
        <v>0</v>
      </c>
      <c r="CI459" s="374">
        <f t="shared" si="231"/>
        <v>0</v>
      </c>
      <c r="CJ459" s="368"/>
      <c r="CK459" s="368"/>
      <c r="CL459" s="373"/>
      <c r="CM459" s="375"/>
      <c r="CN459" s="371" t="s">
        <v>176</v>
      </c>
      <c r="CO459" s="373"/>
      <c r="CP459" s="373"/>
      <c r="CQ459" s="374">
        <f t="shared" si="209"/>
        <v>0</v>
      </c>
      <c r="CR459" s="373"/>
      <c r="CS459" s="373"/>
      <c r="CT459" s="374">
        <f t="shared" si="210"/>
        <v>0</v>
      </c>
      <c r="CU459" s="375"/>
      <c r="CV459" s="368"/>
      <c r="CW459" s="368"/>
      <c r="CX459" s="368"/>
      <c r="CY459" s="368"/>
      <c r="CZ459" s="368"/>
      <c r="DA459" s="368"/>
      <c r="DB459" s="368"/>
      <c r="DC459" s="368"/>
      <c r="DD459" s="368"/>
      <c r="DE459" s="368"/>
      <c r="DF459" s="368"/>
      <c r="DG459" s="375"/>
      <c r="DH459" s="371" t="s">
        <v>176</v>
      </c>
      <c r="DI459" s="373"/>
      <c r="DJ459" s="373"/>
      <c r="DK459" s="374">
        <f t="shared" si="230"/>
        <v>0</v>
      </c>
      <c r="DL459" s="373"/>
      <c r="DM459" s="373"/>
      <c r="DN459" s="374">
        <f t="shared" si="211"/>
        <v>0</v>
      </c>
      <c r="DO459" s="368"/>
      <c r="DP459" s="371" t="str">
        <f t="shared" si="221"/>
        <v/>
      </c>
      <c r="DQ459" s="374">
        <f t="shared" si="222"/>
        <v>0</v>
      </c>
      <c r="DR459" s="374">
        <f t="shared" si="212"/>
        <v>0</v>
      </c>
      <c r="DS459" s="374">
        <f t="shared" si="213"/>
        <v>0</v>
      </c>
      <c r="DT459" s="374">
        <f t="shared" si="223"/>
        <v>0</v>
      </c>
      <c r="DU459" s="374">
        <f t="shared" si="224"/>
        <v>0</v>
      </c>
      <c r="DV459" s="374">
        <f>Deduct_dependent * COUNTIFS(Part_8!$A:$A, $EV459)</f>
        <v>0</v>
      </c>
      <c r="DW459" s="374">
        <f t="shared" si="214"/>
        <v>0</v>
      </c>
      <c r="DX459" s="374">
        <f t="shared" si="215"/>
        <v>0</v>
      </c>
      <c r="DY459" s="374">
        <f t="shared" si="216"/>
        <v>0</v>
      </c>
      <c r="DZ459" s="374">
        <f t="shared" si="217"/>
        <v>0</v>
      </c>
      <c r="EA459" s="373"/>
      <c r="EB459" s="373"/>
      <c r="EC459" s="373"/>
      <c r="ED459" s="374" t="str">
        <f t="shared" si="225"/>
        <v/>
      </c>
      <c r="EE459" s="374"/>
      <c r="EF459" s="374" t="str">
        <f>IF(AND($AN459 = "", $AO459 = "", $AP459 = "", $AQ459 = "", $AR459 = "", $AS459 = "", $AT459 = "", $AU459 = "", $AV459 = "", $AW459 = "", $AX459 = "", $AY459 = "", $AZ459 = "", $BA459 = "", $BB459 = "",
$BD459= "", $BE459 = "", $BF459 = "", $BG459 = "", $BH459 = "", $BI459 = "", $BJ459 = "", $BK459 = "", $BL459 = "", $BM459 = "", $BN459 = "", $BO459 = "", $BP459 = "", $BQ459 = "", $BR459 = ""), "",
IF($DZ459 &lt;= Claim_for_Reimbursement_CAT!$F$24, Claim_for_Reimbursement_CAT!$H$24,
IF(AND($DZ459 &gt;= Claim_for_Reimbursement_CAT!$D$25, $DZ459 &lt;= Claim_for_Reimbursement_CAT!$F$25), Claim_for_Reimbursement_CAT!$H$25,
IF(AND($DZ459 &gt;= Claim_for_Reimbursement_CAT!$D$26, $DZ459 &lt;= Claim_for_Reimbursement_CAT!$F$26), Claim_for_Reimbursement_CAT!$H$26,
IF(AND($DZ459 &gt;= Claim_for_Reimbursement_CAT!$D$27, $DZ459 &lt;= Claim_for_Reimbursement_CAT!$F$27), Claim_for_Reimbursement_CAT!$H$27,
IF(AND($DZ459 &gt;= Claim_for_Reimbursement_CAT!$D$28, $DZ459 &lt;= Claim_for_Reimbursement_CAT!$F$28), Claim_for_Reimbursement_CAT!$H$28,
IF(AND($DZ459 &gt;= Claim_for_Reimbursement_CAT!$D$29, $DZ459 &lt;= Claim_for_Reimbursement_CAT!$F$29), Claim_for_Reimbursement_CAT!$H$29,
IF(AND($DZ459 &gt;= Claim_for_Reimbursement_CAT!$D$30, $DZ459 &lt;= Claim_for_Reimbursement_CAT!$F$30), Claim_for_Reimbursement_CAT!$H$30,
IF(AND($DZ459 &gt;= Claim_for_Reimbursement_CAT!$D$31, $DZ459 &lt;= Claim_for_Reimbursement_CAT!$F$31), Claim_for_Reimbursement_CAT!$H$31,
IF(AND($DZ459 &gt;= Claim_for_Reimbursement_CAT!$D$32, $DZ459 &lt;= Claim_for_Reimbursement_CAT!$F$32), Claim_for_Reimbursement_CAT!$H$32,
IF(AND($DZ459 &gt;= Claim_for_Reimbursement_CAT!$D$33, $DZ459 &lt;= Claim_for_Reimbursement_CAT!$F$33), Claim_for_Reimbursement_CAT!$H$33,
IF(AND($DZ459 &gt;= Claim_for_Reimbursement_CAT!$D$34, $DZ459 &lt;= Claim_for_Reimbursement_CAT!$F$34), Claim_for_Reimbursement_CAT!$H$34, Claim_for_Reimbursement_CAT!$H$35))))))))))))</f>
        <v/>
      </c>
      <c r="EG459" s="373"/>
      <c r="EH459" s="373"/>
      <c r="EI459" s="373"/>
      <c r="EJ459" s="373"/>
      <c r="EK459" s="373"/>
      <c r="EL459" s="368"/>
      <c r="EM459" s="373"/>
      <c r="EN459" s="373"/>
      <c r="ES459" s="376" t="str">
        <f t="shared" si="218"/>
        <v/>
      </c>
      <c r="ET459" s="377" t="str">
        <f t="shared" si="226"/>
        <v xml:space="preserve">    </v>
      </c>
      <c r="EU459" s="377" t="str">
        <f t="shared" si="227"/>
        <v/>
      </c>
      <c r="EV459" s="377" t="str">
        <f t="shared" si="228"/>
        <v xml:space="preserve">454   </v>
      </c>
      <c r="EW459" s="378" t="str">
        <f>IF($H459 = "", "",
IF(OR($H459 = Lists_and_controls!$AO$9, $H459 = Lists_and_controls!$AO$11, $H459 = Lists_and_controls!$AO$14, $H459 = Lists_and_controls!$AO$16), MAX(Day_30),
IF(OR($H459 = Lists_and_controls!$AO$6, $H459 = Lists_and_controls!$AO$8, $H459 = Lists_and_controls!$AO$10, $H459 = Lists_and_controls!$AO$12, $H459 = Lists_and_controls!$AO$13, $H459 = Lists_and_controls!$AO$15, $H459 = Lists_and_controls!$AO$17), MAX(Day_31),
IF($H459 = Lists_and_controls!$AO$7, IF(INDEX(Leap_Year_YN, MATCH($G459, Year_2, 0)) = 1, MAX(Day_Feb_LY), MAX(Day_Feb) )))))</f>
        <v/>
      </c>
      <c r="EX459" s="377" t="str">
        <f t="shared" si="229"/>
        <v xml:space="preserve">  </v>
      </c>
      <c r="EY459" s="378"/>
    </row>
    <row r="460" spans="1:155" s="321" customFormat="1" ht="14" hidden="1" x14ac:dyDescent="0.3">
      <c r="A460" s="367">
        <v>455</v>
      </c>
      <c r="B460" s="368"/>
      <c r="C460" s="368"/>
      <c r="D460" s="368"/>
      <c r="E460" s="368"/>
      <c r="F460" s="368"/>
      <c r="G460" s="368"/>
      <c r="H460" s="368"/>
      <c r="I460" s="368"/>
      <c r="J460" s="369" t="str">
        <f t="shared" si="206"/>
        <v/>
      </c>
      <c r="K460" s="370" t="str">
        <f t="shared" si="207"/>
        <v/>
      </c>
      <c r="L460" s="368"/>
      <c r="M460" s="368"/>
      <c r="N460" s="368"/>
      <c r="O460" s="368"/>
      <c r="P460" s="368"/>
      <c r="Q460" s="368"/>
      <c r="R460" s="368"/>
      <c r="S460" s="371" t="str">
        <f t="shared" si="219"/>
        <v/>
      </c>
      <c r="T460" s="368"/>
      <c r="U460" s="368"/>
      <c r="V460" s="372"/>
      <c r="W460" s="372"/>
      <c r="X460" s="368"/>
      <c r="Y460" s="372"/>
      <c r="Z460" s="368"/>
      <c r="AA460" s="368"/>
      <c r="AB460" s="368"/>
      <c r="AC460" s="368"/>
      <c r="AD460" s="368"/>
      <c r="AE460" s="368"/>
      <c r="AF460" s="368"/>
      <c r="AG460" s="368"/>
      <c r="AH460" s="368"/>
      <c r="AI460" s="368"/>
      <c r="AJ460" s="368"/>
      <c r="AK460" s="373"/>
      <c r="AL460" s="368"/>
      <c r="AM460" s="373"/>
      <c r="AN460" s="373"/>
      <c r="AO460" s="373"/>
      <c r="AP460" s="373"/>
      <c r="AQ460" s="373"/>
      <c r="AR460" s="373"/>
      <c r="AS460" s="373"/>
      <c r="AT460" s="373"/>
      <c r="AU460" s="373"/>
      <c r="AV460" s="373"/>
      <c r="AW460" s="373"/>
      <c r="AX460" s="373"/>
      <c r="AY460" s="373"/>
      <c r="AZ460" s="373"/>
      <c r="BA460" s="373"/>
      <c r="BB460" s="373"/>
      <c r="BC460" s="374">
        <f t="shared" si="220"/>
        <v>0</v>
      </c>
      <c r="BD460" s="373"/>
      <c r="BE460" s="373"/>
      <c r="BF460" s="373"/>
      <c r="BG460" s="373"/>
      <c r="BH460" s="373"/>
      <c r="BI460" s="373"/>
      <c r="BJ460" s="373"/>
      <c r="BK460" s="373"/>
      <c r="BL460" s="373"/>
      <c r="BM460" s="373"/>
      <c r="BN460" s="373"/>
      <c r="BO460" s="373"/>
      <c r="BP460" s="373"/>
      <c r="BQ460" s="373"/>
      <c r="BR460" s="373"/>
      <c r="BS460" s="374">
        <f t="shared" si="208"/>
        <v>0</v>
      </c>
      <c r="BT460" s="374">
        <f t="shared" si="203"/>
        <v>0</v>
      </c>
      <c r="BU460" s="374">
        <f t="shared" si="203"/>
        <v>0</v>
      </c>
      <c r="BV460" s="374">
        <f t="shared" si="203"/>
        <v>0</v>
      </c>
      <c r="BW460" s="374">
        <f t="shared" si="203"/>
        <v>0</v>
      </c>
      <c r="BX460" s="374">
        <f t="shared" si="203"/>
        <v>0</v>
      </c>
      <c r="BY460" s="374">
        <f t="shared" si="203"/>
        <v>0</v>
      </c>
      <c r="BZ460" s="374">
        <f t="shared" si="205"/>
        <v>0</v>
      </c>
      <c r="CA460" s="374">
        <f t="shared" si="205"/>
        <v>0</v>
      </c>
      <c r="CB460" s="374">
        <f t="shared" si="205"/>
        <v>0</v>
      </c>
      <c r="CC460" s="374">
        <f t="shared" si="205"/>
        <v>0</v>
      </c>
      <c r="CD460" s="374">
        <f t="shared" si="205"/>
        <v>0</v>
      </c>
      <c r="CE460" s="374">
        <f t="shared" si="205"/>
        <v>0</v>
      </c>
      <c r="CF460" s="374">
        <f t="shared" si="205"/>
        <v>0</v>
      </c>
      <c r="CG460" s="374">
        <f t="shared" si="205"/>
        <v>0</v>
      </c>
      <c r="CH460" s="374">
        <f t="shared" si="205"/>
        <v>0</v>
      </c>
      <c r="CI460" s="374">
        <f t="shared" si="231"/>
        <v>0</v>
      </c>
      <c r="CJ460" s="368"/>
      <c r="CK460" s="368"/>
      <c r="CL460" s="373"/>
      <c r="CM460" s="375"/>
      <c r="CN460" s="371" t="s">
        <v>176</v>
      </c>
      <c r="CO460" s="373"/>
      <c r="CP460" s="373"/>
      <c r="CQ460" s="374">
        <f t="shared" si="209"/>
        <v>0</v>
      </c>
      <c r="CR460" s="373"/>
      <c r="CS460" s="373"/>
      <c r="CT460" s="374">
        <f t="shared" si="210"/>
        <v>0</v>
      </c>
      <c r="CU460" s="375"/>
      <c r="CV460" s="368"/>
      <c r="CW460" s="368"/>
      <c r="CX460" s="368"/>
      <c r="CY460" s="368"/>
      <c r="CZ460" s="368"/>
      <c r="DA460" s="368"/>
      <c r="DB460" s="368"/>
      <c r="DC460" s="368"/>
      <c r="DD460" s="368"/>
      <c r="DE460" s="368"/>
      <c r="DF460" s="368"/>
      <c r="DG460" s="375"/>
      <c r="DH460" s="371" t="s">
        <v>176</v>
      </c>
      <c r="DI460" s="373"/>
      <c r="DJ460" s="373"/>
      <c r="DK460" s="374">
        <f t="shared" si="230"/>
        <v>0</v>
      </c>
      <c r="DL460" s="373"/>
      <c r="DM460" s="373"/>
      <c r="DN460" s="374">
        <f t="shared" si="211"/>
        <v>0</v>
      </c>
      <c r="DO460" s="368"/>
      <c r="DP460" s="371" t="str">
        <f t="shared" si="221"/>
        <v/>
      </c>
      <c r="DQ460" s="374">
        <f t="shared" si="222"/>
        <v>0</v>
      </c>
      <c r="DR460" s="374">
        <f t="shared" si="212"/>
        <v>0</v>
      </c>
      <c r="DS460" s="374">
        <f t="shared" si="213"/>
        <v>0</v>
      </c>
      <c r="DT460" s="374">
        <f t="shared" si="223"/>
        <v>0</v>
      </c>
      <c r="DU460" s="374">
        <f t="shared" si="224"/>
        <v>0</v>
      </c>
      <c r="DV460" s="374">
        <f>Deduct_dependent * COUNTIFS(Part_8!$A:$A, $EV460)</f>
        <v>0</v>
      </c>
      <c r="DW460" s="374">
        <f t="shared" si="214"/>
        <v>0</v>
      </c>
      <c r="DX460" s="374">
        <f t="shared" si="215"/>
        <v>0</v>
      </c>
      <c r="DY460" s="374">
        <f t="shared" si="216"/>
        <v>0</v>
      </c>
      <c r="DZ460" s="374">
        <f t="shared" si="217"/>
        <v>0</v>
      </c>
      <c r="EA460" s="373"/>
      <c r="EB460" s="373"/>
      <c r="EC460" s="373"/>
      <c r="ED460" s="374" t="str">
        <f t="shared" si="225"/>
        <v/>
      </c>
      <c r="EE460" s="374"/>
      <c r="EF460" s="374" t="str">
        <f>IF(AND($AN460 = "", $AO460 = "", $AP460 = "", $AQ460 = "", $AR460 = "", $AS460 = "", $AT460 = "", $AU460 = "", $AV460 = "", $AW460 = "", $AX460 = "", $AY460 = "", $AZ460 = "", $BA460 = "", $BB460 = "",
$BD460= "", $BE460 = "", $BF460 = "", $BG460 = "", $BH460 = "", $BI460 = "", $BJ460 = "", $BK460 = "", $BL460 = "", $BM460 = "", $BN460 = "", $BO460 = "", $BP460 = "", $BQ460 = "", $BR460 = ""), "",
IF($DZ460 &lt;= Claim_for_Reimbursement_CAT!$F$24, Claim_for_Reimbursement_CAT!$H$24,
IF(AND($DZ460 &gt;= Claim_for_Reimbursement_CAT!$D$25, $DZ460 &lt;= Claim_for_Reimbursement_CAT!$F$25), Claim_for_Reimbursement_CAT!$H$25,
IF(AND($DZ460 &gt;= Claim_for_Reimbursement_CAT!$D$26, $DZ460 &lt;= Claim_for_Reimbursement_CAT!$F$26), Claim_for_Reimbursement_CAT!$H$26,
IF(AND($DZ460 &gt;= Claim_for_Reimbursement_CAT!$D$27, $DZ460 &lt;= Claim_for_Reimbursement_CAT!$F$27), Claim_for_Reimbursement_CAT!$H$27,
IF(AND($DZ460 &gt;= Claim_for_Reimbursement_CAT!$D$28, $DZ460 &lt;= Claim_for_Reimbursement_CAT!$F$28), Claim_for_Reimbursement_CAT!$H$28,
IF(AND($DZ460 &gt;= Claim_for_Reimbursement_CAT!$D$29, $DZ460 &lt;= Claim_for_Reimbursement_CAT!$F$29), Claim_for_Reimbursement_CAT!$H$29,
IF(AND($DZ460 &gt;= Claim_for_Reimbursement_CAT!$D$30, $DZ460 &lt;= Claim_for_Reimbursement_CAT!$F$30), Claim_for_Reimbursement_CAT!$H$30,
IF(AND($DZ460 &gt;= Claim_for_Reimbursement_CAT!$D$31, $DZ460 &lt;= Claim_for_Reimbursement_CAT!$F$31), Claim_for_Reimbursement_CAT!$H$31,
IF(AND($DZ460 &gt;= Claim_for_Reimbursement_CAT!$D$32, $DZ460 &lt;= Claim_for_Reimbursement_CAT!$F$32), Claim_for_Reimbursement_CAT!$H$32,
IF(AND($DZ460 &gt;= Claim_for_Reimbursement_CAT!$D$33, $DZ460 &lt;= Claim_for_Reimbursement_CAT!$F$33), Claim_for_Reimbursement_CAT!$H$33,
IF(AND($DZ460 &gt;= Claim_for_Reimbursement_CAT!$D$34, $DZ460 &lt;= Claim_for_Reimbursement_CAT!$F$34), Claim_for_Reimbursement_CAT!$H$34, Claim_for_Reimbursement_CAT!$H$35))))))))))))</f>
        <v/>
      </c>
      <c r="EG460" s="373"/>
      <c r="EH460" s="373"/>
      <c r="EI460" s="373"/>
      <c r="EJ460" s="373"/>
      <c r="EK460" s="373"/>
      <c r="EL460" s="368"/>
      <c r="EM460" s="373"/>
      <c r="EN460" s="373"/>
      <c r="ES460" s="376" t="str">
        <f t="shared" si="218"/>
        <v/>
      </c>
      <c r="ET460" s="377" t="str">
        <f t="shared" si="226"/>
        <v xml:space="preserve">    </v>
      </c>
      <c r="EU460" s="377" t="str">
        <f t="shared" si="227"/>
        <v/>
      </c>
      <c r="EV460" s="377" t="str">
        <f t="shared" si="228"/>
        <v xml:space="preserve">455   </v>
      </c>
      <c r="EW460" s="378" t="str">
        <f>IF($H460 = "", "",
IF(OR($H460 = Lists_and_controls!$AO$9, $H460 = Lists_and_controls!$AO$11, $H460 = Lists_and_controls!$AO$14, $H460 = Lists_and_controls!$AO$16), MAX(Day_30),
IF(OR($H460 = Lists_and_controls!$AO$6, $H460 = Lists_and_controls!$AO$8, $H460 = Lists_and_controls!$AO$10, $H460 = Lists_and_controls!$AO$12, $H460 = Lists_and_controls!$AO$13, $H460 = Lists_and_controls!$AO$15, $H460 = Lists_and_controls!$AO$17), MAX(Day_31),
IF($H460 = Lists_and_controls!$AO$7, IF(INDEX(Leap_Year_YN, MATCH($G460, Year_2, 0)) = 1, MAX(Day_Feb_LY), MAX(Day_Feb) )))))</f>
        <v/>
      </c>
      <c r="EX460" s="377" t="str">
        <f t="shared" si="229"/>
        <v xml:space="preserve">  </v>
      </c>
      <c r="EY460" s="378"/>
    </row>
    <row r="461" spans="1:155" s="321" customFormat="1" ht="14" hidden="1" x14ac:dyDescent="0.3">
      <c r="A461" s="367">
        <v>456</v>
      </c>
      <c r="B461" s="368"/>
      <c r="C461" s="368"/>
      <c r="D461" s="368"/>
      <c r="E461" s="368"/>
      <c r="F461" s="368"/>
      <c r="G461" s="368"/>
      <c r="H461" s="368"/>
      <c r="I461" s="368"/>
      <c r="J461" s="369" t="str">
        <f t="shared" si="206"/>
        <v/>
      </c>
      <c r="K461" s="370" t="str">
        <f t="shared" si="207"/>
        <v/>
      </c>
      <c r="L461" s="368"/>
      <c r="M461" s="368"/>
      <c r="N461" s="368"/>
      <c r="O461" s="368"/>
      <c r="P461" s="368"/>
      <c r="Q461" s="368"/>
      <c r="R461" s="368"/>
      <c r="S461" s="371" t="str">
        <f t="shared" si="219"/>
        <v/>
      </c>
      <c r="T461" s="368"/>
      <c r="U461" s="368"/>
      <c r="V461" s="372"/>
      <c r="W461" s="372"/>
      <c r="X461" s="368"/>
      <c r="Y461" s="372"/>
      <c r="Z461" s="368"/>
      <c r="AA461" s="368"/>
      <c r="AB461" s="368"/>
      <c r="AC461" s="368"/>
      <c r="AD461" s="368"/>
      <c r="AE461" s="368"/>
      <c r="AF461" s="368"/>
      <c r="AG461" s="368"/>
      <c r="AH461" s="368"/>
      <c r="AI461" s="368"/>
      <c r="AJ461" s="368"/>
      <c r="AK461" s="373"/>
      <c r="AL461" s="368"/>
      <c r="AM461" s="373"/>
      <c r="AN461" s="373"/>
      <c r="AO461" s="373"/>
      <c r="AP461" s="373"/>
      <c r="AQ461" s="373"/>
      <c r="AR461" s="373"/>
      <c r="AS461" s="373"/>
      <c r="AT461" s="373"/>
      <c r="AU461" s="373"/>
      <c r="AV461" s="373"/>
      <c r="AW461" s="373"/>
      <c r="AX461" s="373"/>
      <c r="AY461" s="373"/>
      <c r="AZ461" s="373"/>
      <c r="BA461" s="373"/>
      <c r="BB461" s="373"/>
      <c r="BC461" s="374">
        <f t="shared" si="220"/>
        <v>0</v>
      </c>
      <c r="BD461" s="373"/>
      <c r="BE461" s="373"/>
      <c r="BF461" s="373"/>
      <c r="BG461" s="373"/>
      <c r="BH461" s="373"/>
      <c r="BI461" s="373"/>
      <c r="BJ461" s="373"/>
      <c r="BK461" s="373"/>
      <c r="BL461" s="373"/>
      <c r="BM461" s="373"/>
      <c r="BN461" s="373"/>
      <c r="BO461" s="373"/>
      <c r="BP461" s="373"/>
      <c r="BQ461" s="373"/>
      <c r="BR461" s="373"/>
      <c r="BS461" s="374">
        <f t="shared" si="208"/>
        <v>0</v>
      </c>
      <c r="BT461" s="374">
        <f t="shared" si="203"/>
        <v>0</v>
      </c>
      <c r="BU461" s="374">
        <f t="shared" si="203"/>
        <v>0</v>
      </c>
      <c r="BV461" s="374">
        <f t="shared" si="203"/>
        <v>0</v>
      </c>
      <c r="BW461" s="374">
        <f t="shared" si="203"/>
        <v>0</v>
      </c>
      <c r="BX461" s="374">
        <f t="shared" si="203"/>
        <v>0</v>
      </c>
      <c r="BY461" s="374">
        <f t="shared" si="203"/>
        <v>0</v>
      </c>
      <c r="BZ461" s="374">
        <f t="shared" si="205"/>
        <v>0</v>
      </c>
      <c r="CA461" s="374">
        <f t="shared" si="205"/>
        <v>0</v>
      </c>
      <c r="CB461" s="374">
        <f t="shared" si="205"/>
        <v>0</v>
      </c>
      <c r="CC461" s="374">
        <f t="shared" si="205"/>
        <v>0</v>
      </c>
      <c r="CD461" s="374">
        <f t="shared" si="205"/>
        <v>0</v>
      </c>
      <c r="CE461" s="374">
        <f t="shared" si="205"/>
        <v>0</v>
      </c>
      <c r="CF461" s="374">
        <f t="shared" si="205"/>
        <v>0</v>
      </c>
      <c r="CG461" s="374">
        <f t="shared" si="205"/>
        <v>0</v>
      </c>
      <c r="CH461" s="374">
        <f t="shared" si="205"/>
        <v>0</v>
      </c>
      <c r="CI461" s="374">
        <f t="shared" si="231"/>
        <v>0</v>
      </c>
      <c r="CJ461" s="368"/>
      <c r="CK461" s="368"/>
      <c r="CL461" s="373"/>
      <c r="CM461" s="375"/>
      <c r="CN461" s="371" t="s">
        <v>176</v>
      </c>
      <c r="CO461" s="373"/>
      <c r="CP461" s="373"/>
      <c r="CQ461" s="374">
        <f t="shared" si="209"/>
        <v>0</v>
      </c>
      <c r="CR461" s="373"/>
      <c r="CS461" s="373"/>
      <c r="CT461" s="374">
        <f t="shared" si="210"/>
        <v>0</v>
      </c>
      <c r="CU461" s="375"/>
      <c r="CV461" s="368"/>
      <c r="CW461" s="368"/>
      <c r="CX461" s="368"/>
      <c r="CY461" s="368"/>
      <c r="CZ461" s="368"/>
      <c r="DA461" s="368"/>
      <c r="DB461" s="368"/>
      <c r="DC461" s="368"/>
      <c r="DD461" s="368"/>
      <c r="DE461" s="368"/>
      <c r="DF461" s="368"/>
      <c r="DG461" s="375"/>
      <c r="DH461" s="371" t="s">
        <v>176</v>
      </c>
      <c r="DI461" s="373"/>
      <c r="DJ461" s="373"/>
      <c r="DK461" s="374">
        <f t="shared" si="230"/>
        <v>0</v>
      </c>
      <c r="DL461" s="373"/>
      <c r="DM461" s="373"/>
      <c r="DN461" s="374">
        <f t="shared" si="211"/>
        <v>0</v>
      </c>
      <c r="DO461" s="368"/>
      <c r="DP461" s="371" t="str">
        <f t="shared" si="221"/>
        <v/>
      </c>
      <c r="DQ461" s="374">
        <f t="shared" si="222"/>
        <v>0</v>
      </c>
      <c r="DR461" s="374">
        <f t="shared" si="212"/>
        <v>0</v>
      </c>
      <c r="DS461" s="374">
        <f t="shared" si="213"/>
        <v>0</v>
      </c>
      <c r="DT461" s="374">
        <f t="shared" si="223"/>
        <v>0</v>
      </c>
      <c r="DU461" s="374">
        <f t="shared" si="224"/>
        <v>0</v>
      </c>
      <c r="DV461" s="374">
        <f>Deduct_dependent * COUNTIFS(Part_8!$A:$A, $EV461)</f>
        <v>0</v>
      </c>
      <c r="DW461" s="374">
        <f t="shared" si="214"/>
        <v>0</v>
      </c>
      <c r="DX461" s="374">
        <f t="shared" si="215"/>
        <v>0</v>
      </c>
      <c r="DY461" s="374">
        <f t="shared" si="216"/>
        <v>0</v>
      </c>
      <c r="DZ461" s="374">
        <f t="shared" si="217"/>
        <v>0</v>
      </c>
      <c r="EA461" s="373"/>
      <c r="EB461" s="373"/>
      <c r="EC461" s="373"/>
      <c r="ED461" s="374" t="str">
        <f t="shared" si="225"/>
        <v/>
      </c>
      <c r="EE461" s="374"/>
      <c r="EF461" s="374" t="str">
        <f>IF(AND($AN461 = "", $AO461 = "", $AP461 = "", $AQ461 = "", $AR461 = "", $AS461 = "", $AT461 = "", $AU461 = "", $AV461 = "", $AW461 = "", $AX461 = "", $AY461 = "", $AZ461 = "", $BA461 = "", $BB461 = "",
$BD461= "", $BE461 = "", $BF461 = "", $BG461 = "", $BH461 = "", $BI461 = "", $BJ461 = "", $BK461 = "", $BL461 = "", $BM461 = "", $BN461 = "", $BO461 = "", $BP461 = "", $BQ461 = "", $BR461 = ""), "",
IF($DZ461 &lt;= Claim_for_Reimbursement_CAT!$F$24, Claim_for_Reimbursement_CAT!$H$24,
IF(AND($DZ461 &gt;= Claim_for_Reimbursement_CAT!$D$25, $DZ461 &lt;= Claim_for_Reimbursement_CAT!$F$25), Claim_for_Reimbursement_CAT!$H$25,
IF(AND($DZ461 &gt;= Claim_for_Reimbursement_CAT!$D$26, $DZ461 &lt;= Claim_for_Reimbursement_CAT!$F$26), Claim_for_Reimbursement_CAT!$H$26,
IF(AND($DZ461 &gt;= Claim_for_Reimbursement_CAT!$D$27, $DZ461 &lt;= Claim_for_Reimbursement_CAT!$F$27), Claim_for_Reimbursement_CAT!$H$27,
IF(AND($DZ461 &gt;= Claim_for_Reimbursement_CAT!$D$28, $DZ461 &lt;= Claim_for_Reimbursement_CAT!$F$28), Claim_for_Reimbursement_CAT!$H$28,
IF(AND($DZ461 &gt;= Claim_for_Reimbursement_CAT!$D$29, $DZ461 &lt;= Claim_for_Reimbursement_CAT!$F$29), Claim_for_Reimbursement_CAT!$H$29,
IF(AND($DZ461 &gt;= Claim_for_Reimbursement_CAT!$D$30, $DZ461 &lt;= Claim_for_Reimbursement_CAT!$F$30), Claim_for_Reimbursement_CAT!$H$30,
IF(AND($DZ461 &gt;= Claim_for_Reimbursement_CAT!$D$31, $DZ461 &lt;= Claim_for_Reimbursement_CAT!$F$31), Claim_for_Reimbursement_CAT!$H$31,
IF(AND($DZ461 &gt;= Claim_for_Reimbursement_CAT!$D$32, $DZ461 &lt;= Claim_for_Reimbursement_CAT!$F$32), Claim_for_Reimbursement_CAT!$H$32,
IF(AND($DZ461 &gt;= Claim_for_Reimbursement_CAT!$D$33, $DZ461 &lt;= Claim_for_Reimbursement_CAT!$F$33), Claim_for_Reimbursement_CAT!$H$33,
IF(AND($DZ461 &gt;= Claim_for_Reimbursement_CAT!$D$34, $DZ461 &lt;= Claim_for_Reimbursement_CAT!$F$34), Claim_for_Reimbursement_CAT!$H$34, Claim_for_Reimbursement_CAT!$H$35))))))))))))</f>
        <v/>
      </c>
      <c r="EG461" s="373"/>
      <c r="EH461" s="373"/>
      <c r="EI461" s="373"/>
      <c r="EJ461" s="373"/>
      <c r="EK461" s="373"/>
      <c r="EL461" s="368"/>
      <c r="EM461" s="373"/>
      <c r="EN461" s="373"/>
      <c r="ES461" s="376" t="str">
        <f t="shared" si="218"/>
        <v/>
      </c>
      <c r="ET461" s="377" t="str">
        <f t="shared" si="226"/>
        <v xml:space="preserve">    </v>
      </c>
      <c r="EU461" s="377" t="str">
        <f t="shared" si="227"/>
        <v/>
      </c>
      <c r="EV461" s="377" t="str">
        <f t="shared" si="228"/>
        <v xml:space="preserve">456   </v>
      </c>
      <c r="EW461" s="378" t="str">
        <f>IF($H461 = "", "",
IF(OR($H461 = Lists_and_controls!$AO$9, $H461 = Lists_and_controls!$AO$11, $H461 = Lists_and_controls!$AO$14, $H461 = Lists_and_controls!$AO$16), MAX(Day_30),
IF(OR($H461 = Lists_and_controls!$AO$6, $H461 = Lists_and_controls!$AO$8, $H461 = Lists_and_controls!$AO$10, $H461 = Lists_and_controls!$AO$12, $H461 = Lists_and_controls!$AO$13, $H461 = Lists_and_controls!$AO$15, $H461 = Lists_and_controls!$AO$17), MAX(Day_31),
IF($H461 = Lists_and_controls!$AO$7, IF(INDEX(Leap_Year_YN, MATCH($G461, Year_2, 0)) = 1, MAX(Day_Feb_LY), MAX(Day_Feb) )))))</f>
        <v/>
      </c>
      <c r="EX461" s="377" t="str">
        <f t="shared" si="229"/>
        <v xml:space="preserve">  </v>
      </c>
      <c r="EY461" s="378"/>
    </row>
    <row r="462" spans="1:155" s="321" customFormat="1" ht="14" hidden="1" x14ac:dyDescent="0.3">
      <c r="A462" s="367">
        <v>457</v>
      </c>
      <c r="B462" s="368"/>
      <c r="C462" s="368"/>
      <c r="D462" s="368"/>
      <c r="E462" s="368"/>
      <c r="F462" s="368"/>
      <c r="G462" s="368"/>
      <c r="H462" s="368"/>
      <c r="I462" s="368"/>
      <c r="J462" s="369" t="str">
        <f t="shared" si="206"/>
        <v/>
      </c>
      <c r="K462" s="370" t="str">
        <f t="shared" si="207"/>
        <v/>
      </c>
      <c r="L462" s="368"/>
      <c r="M462" s="368"/>
      <c r="N462" s="368"/>
      <c r="O462" s="368"/>
      <c r="P462" s="368"/>
      <c r="Q462" s="368"/>
      <c r="R462" s="368"/>
      <c r="S462" s="371" t="str">
        <f t="shared" si="219"/>
        <v/>
      </c>
      <c r="T462" s="368"/>
      <c r="U462" s="368"/>
      <c r="V462" s="372"/>
      <c r="W462" s="372"/>
      <c r="X462" s="368"/>
      <c r="Y462" s="372"/>
      <c r="Z462" s="368"/>
      <c r="AA462" s="368"/>
      <c r="AB462" s="368"/>
      <c r="AC462" s="368"/>
      <c r="AD462" s="368"/>
      <c r="AE462" s="368"/>
      <c r="AF462" s="368"/>
      <c r="AG462" s="368"/>
      <c r="AH462" s="368"/>
      <c r="AI462" s="368"/>
      <c r="AJ462" s="368"/>
      <c r="AK462" s="373"/>
      <c r="AL462" s="368"/>
      <c r="AM462" s="373"/>
      <c r="AN462" s="373"/>
      <c r="AO462" s="373"/>
      <c r="AP462" s="373"/>
      <c r="AQ462" s="373"/>
      <c r="AR462" s="373"/>
      <c r="AS462" s="373"/>
      <c r="AT462" s="373"/>
      <c r="AU462" s="373"/>
      <c r="AV462" s="373"/>
      <c r="AW462" s="373"/>
      <c r="AX462" s="373"/>
      <c r="AY462" s="373"/>
      <c r="AZ462" s="373"/>
      <c r="BA462" s="373"/>
      <c r="BB462" s="373"/>
      <c r="BC462" s="374">
        <f t="shared" si="220"/>
        <v>0</v>
      </c>
      <c r="BD462" s="373"/>
      <c r="BE462" s="373"/>
      <c r="BF462" s="373"/>
      <c r="BG462" s="373"/>
      <c r="BH462" s="373"/>
      <c r="BI462" s="373"/>
      <c r="BJ462" s="373"/>
      <c r="BK462" s="373"/>
      <c r="BL462" s="373"/>
      <c r="BM462" s="373"/>
      <c r="BN462" s="373"/>
      <c r="BO462" s="373"/>
      <c r="BP462" s="373"/>
      <c r="BQ462" s="373"/>
      <c r="BR462" s="373"/>
      <c r="BS462" s="374">
        <f t="shared" si="208"/>
        <v>0</v>
      </c>
      <c r="BT462" s="374">
        <f t="shared" si="203"/>
        <v>0</v>
      </c>
      <c r="BU462" s="374">
        <f t="shared" si="203"/>
        <v>0</v>
      </c>
      <c r="BV462" s="374">
        <f t="shared" si="203"/>
        <v>0</v>
      </c>
      <c r="BW462" s="374">
        <f t="shared" si="203"/>
        <v>0</v>
      </c>
      <c r="BX462" s="374">
        <f t="shared" si="203"/>
        <v>0</v>
      </c>
      <c r="BY462" s="374">
        <f t="shared" si="203"/>
        <v>0</v>
      </c>
      <c r="BZ462" s="374">
        <f t="shared" si="205"/>
        <v>0</v>
      </c>
      <c r="CA462" s="374">
        <f t="shared" si="205"/>
        <v>0</v>
      </c>
      <c r="CB462" s="374">
        <f t="shared" si="205"/>
        <v>0</v>
      </c>
      <c r="CC462" s="374">
        <f t="shared" si="205"/>
        <v>0</v>
      </c>
      <c r="CD462" s="374">
        <f t="shared" si="205"/>
        <v>0</v>
      </c>
      <c r="CE462" s="374">
        <f t="shared" si="205"/>
        <v>0</v>
      </c>
      <c r="CF462" s="374">
        <f t="shared" si="205"/>
        <v>0</v>
      </c>
      <c r="CG462" s="374">
        <f t="shared" si="205"/>
        <v>0</v>
      </c>
      <c r="CH462" s="374">
        <f t="shared" si="205"/>
        <v>0</v>
      </c>
      <c r="CI462" s="374">
        <f t="shared" si="231"/>
        <v>0</v>
      </c>
      <c r="CJ462" s="368"/>
      <c r="CK462" s="368"/>
      <c r="CL462" s="373"/>
      <c r="CM462" s="375"/>
      <c r="CN462" s="371" t="s">
        <v>176</v>
      </c>
      <c r="CO462" s="373"/>
      <c r="CP462" s="373"/>
      <c r="CQ462" s="374">
        <f t="shared" si="209"/>
        <v>0</v>
      </c>
      <c r="CR462" s="373"/>
      <c r="CS462" s="373"/>
      <c r="CT462" s="374">
        <f t="shared" si="210"/>
        <v>0</v>
      </c>
      <c r="CU462" s="375"/>
      <c r="CV462" s="368"/>
      <c r="CW462" s="368"/>
      <c r="CX462" s="368"/>
      <c r="CY462" s="368"/>
      <c r="CZ462" s="368"/>
      <c r="DA462" s="368"/>
      <c r="DB462" s="368"/>
      <c r="DC462" s="368"/>
      <c r="DD462" s="368"/>
      <c r="DE462" s="368"/>
      <c r="DF462" s="368"/>
      <c r="DG462" s="375"/>
      <c r="DH462" s="371" t="s">
        <v>176</v>
      </c>
      <c r="DI462" s="373"/>
      <c r="DJ462" s="373"/>
      <c r="DK462" s="374">
        <f t="shared" si="230"/>
        <v>0</v>
      </c>
      <c r="DL462" s="373"/>
      <c r="DM462" s="373"/>
      <c r="DN462" s="374">
        <f t="shared" si="211"/>
        <v>0</v>
      </c>
      <c r="DO462" s="368"/>
      <c r="DP462" s="371" t="str">
        <f t="shared" si="221"/>
        <v/>
      </c>
      <c r="DQ462" s="374">
        <f t="shared" si="222"/>
        <v>0</v>
      </c>
      <c r="DR462" s="374">
        <f t="shared" si="212"/>
        <v>0</v>
      </c>
      <c r="DS462" s="374">
        <f t="shared" si="213"/>
        <v>0</v>
      </c>
      <c r="DT462" s="374">
        <f t="shared" si="223"/>
        <v>0</v>
      </c>
      <c r="DU462" s="374">
        <f t="shared" si="224"/>
        <v>0</v>
      </c>
      <c r="DV462" s="374">
        <f>Deduct_dependent * COUNTIFS(Part_8!$A:$A, $EV462)</f>
        <v>0</v>
      </c>
      <c r="DW462" s="374">
        <f t="shared" si="214"/>
        <v>0</v>
      </c>
      <c r="DX462" s="374">
        <f t="shared" si="215"/>
        <v>0</v>
      </c>
      <c r="DY462" s="374">
        <f t="shared" si="216"/>
        <v>0</v>
      </c>
      <c r="DZ462" s="374">
        <f t="shared" si="217"/>
        <v>0</v>
      </c>
      <c r="EA462" s="373"/>
      <c r="EB462" s="373"/>
      <c r="EC462" s="373"/>
      <c r="ED462" s="374" t="str">
        <f t="shared" si="225"/>
        <v/>
      </c>
      <c r="EE462" s="374"/>
      <c r="EF462" s="374" t="str">
        <f>IF(AND($AN462 = "", $AO462 = "", $AP462 = "", $AQ462 = "", $AR462 = "", $AS462 = "", $AT462 = "", $AU462 = "", $AV462 = "", $AW462 = "", $AX462 = "", $AY462 = "", $AZ462 = "", $BA462 = "", $BB462 = "",
$BD462= "", $BE462 = "", $BF462 = "", $BG462 = "", $BH462 = "", $BI462 = "", $BJ462 = "", $BK462 = "", $BL462 = "", $BM462 = "", $BN462 = "", $BO462 = "", $BP462 = "", $BQ462 = "", $BR462 = ""), "",
IF($DZ462 &lt;= Claim_for_Reimbursement_CAT!$F$24, Claim_for_Reimbursement_CAT!$H$24,
IF(AND($DZ462 &gt;= Claim_for_Reimbursement_CAT!$D$25, $DZ462 &lt;= Claim_for_Reimbursement_CAT!$F$25), Claim_for_Reimbursement_CAT!$H$25,
IF(AND($DZ462 &gt;= Claim_for_Reimbursement_CAT!$D$26, $DZ462 &lt;= Claim_for_Reimbursement_CAT!$F$26), Claim_for_Reimbursement_CAT!$H$26,
IF(AND($DZ462 &gt;= Claim_for_Reimbursement_CAT!$D$27, $DZ462 &lt;= Claim_for_Reimbursement_CAT!$F$27), Claim_for_Reimbursement_CAT!$H$27,
IF(AND($DZ462 &gt;= Claim_for_Reimbursement_CAT!$D$28, $DZ462 &lt;= Claim_for_Reimbursement_CAT!$F$28), Claim_for_Reimbursement_CAT!$H$28,
IF(AND($DZ462 &gt;= Claim_for_Reimbursement_CAT!$D$29, $DZ462 &lt;= Claim_for_Reimbursement_CAT!$F$29), Claim_for_Reimbursement_CAT!$H$29,
IF(AND($DZ462 &gt;= Claim_for_Reimbursement_CAT!$D$30, $DZ462 &lt;= Claim_for_Reimbursement_CAT!$F$30), Claim_for_Reimbursement_CAT!$H$30,
IF(AND($DZ462 &gt;= Claim_for_Reimbursement_CAT!$D$31, $DZ462 &lt;= Claim_for_Reimbursement_CAT!$F$31), Claim_for_Reimbursement_CAT!$H$31,
IF(AND($DZ462 &gt;= Claim_for_Reimbursement_CAT!$D$32, $DZ462 &lt;= Claim_for_Reimbursement_CAT!$F$32), Claim_for_Reimbursement_CAT!$H$32,
IF(AND($DZ462 &gt;= Claim_for_Reimbursement_CAT!$D$33, $DZ462 &lt;= Claim_for_Reimbursement_CAT!$F$33), Claim_for_Reimbursement_CAT!$H$33,
IF(AND($DZ462 &gt;= Claim_for_Reimbursement_CAT!$D$34, $DZ462 &lt;= Claim_for_Reimbursement_CAT!$F$34), Claim_for_Reimbursement_CAT!$H$34, Claim_for_Reimbursement_CAT!$H$35))))))))))))</f>
        <v/>
      </c>
      <c r="EG462" s="373"/>
      <c r="EH462" s="373"/>
      <c r="EI462" s="373"/>
      <c r="EJ462" s="373"/>
      <c r="EK462" s="373"/>
      <c r="EL462" s="368"/>
      <c r="EM462" s="373"/>
      <c r="EN462" s="373"/>
      <c r="ES462" s="376" t="str">
        <f t="shared" si="218"/>
        <v/>
      </c>
      <c r="ET462" s="377" t="str">
        <f t="shared" si="226"/>
        <v xml:space="preserve">    </v>
      </c>
      <c r="EU462" s="377" t="str">
        <f t="shared" si="227"/>
        <v/>
      </c>
      <c r="EV462" s="377" t="str">
        <f t="shared" si="228"/>
        <v xml:space="preserve">457   </v>
      </c>
      <c r="EW462" s="378" t="str">
        <f>IF($H462 = "", "",
IF(OR($H462 = Lists_and_controls!$AO$9, $H462 = Lists_and_controls!$AO$11, $H462 = Lists_and_controls!$AO$14, $H462 = Lists_and_controls!$AO$16), MAX(Day_30),
IF(OR($H462 = Lists_and_controls!$AO$6, $H462 = Lists_and_controls!$AO$8, $H462 = Lists_and_controls!$AO$10, $H462 = Lists_and_controls!$AO$12, $H462 = Lists_and_controls!$AO$13, $H462 = Lists_and_controls!$AO$15, $H462 = Lists_and_controls!$AO$17), MAX(Day_31),
IF($H462 = Lists_and_controls!$AO$7, IF(INDEX(Leap_Year_YN, MATCH($G462, Year_2, 0)) = 1, MAX(Day_Feb_LY), MAX(Day_Feb) )))))</f>
        <v/>
      </c>
      <c r="EX462" s="377" t="str">
        <f t="shared" si="229"/>
        <v xml:space="preserve">  </v>
      </c>
      <c r="EY462" s="378"/>
    </row>
    <row r="463" spans="1:155" s="321" customFormat="1" ht="14" hidden="1" x14ac:dyDescent="0.3">
      <c r="A463" s="367">
        <v>458</v>
      </c>
      <c r="B463" s="368"/>
      <c r="C463" s="368"/>
      <c r="D463" s="368"/>
      <c r="E463" s="368"/>
      <c r="F463" s="368"/>
      <c r="G463" s="368"/>
      <c r="H463" s="368"/>
      <c r="I463" s="368"/>
      <c r="J463" s="369" t="str">
        <f t="shared" si="206"/>
        <v/>
      </c>
      <c r="K463" s="370" t="str">
        <f t="shared" si="207"/>
        <v/>
      </c>
      <c r="L463" s="368"/>
      <c r="M463" s="368"/>
      <c r="N463" s="368"/>
      <c r="O463" s="368"/>
      <c r="P463" s="368"/>
      <c r="Q463" s="368"/>
      <c r="R463" s="368"/>
      <c r="S463" s="371" t="str">
        <f t="shared" si="219"/>
        <v/>
      </c>
      <c r="T463" s="368"/>
      <c r="U463" s="368"/>
      <c r="V463" s="372"/>
      <c r="W463" s="372"/>
      <c r="X463" s="368"/>
      <c r="Y463" s="372"/>
      <c r="Z463" s="368"/>
      <c r="AA463" s="368"/>
      <c r="AB463" s="368"/>
      <c r="AC463" s="368"/>
      <c r="AD463" s="368"/>
      <c r="AE463" s="368"/>
      <c r="AF463" s="368"/>
      <c r="AG463" s="368"/>
      <c r="AH463" s="368"/>
      <c r="AI463" s="368"/>
      <c r="AJ463" s="368"/>
      <c r="AK463" s="373"/>
      <c r="AL463" s="368"/>
      <c r="AM463" s="373"/>
      <c r="AN463" s="373"/>
      <c r="AO463" s="373"/>
      <c r="AP463" s="373"/>
      <c r="AQ463" s="373"/>
      <c r="AR463" s="373"/>
      <c r="AS463" s="373"/>
      <c r="AT463" s="373"/>
      <c r="AU463" s="373"/>
      <c r="AV463" s="373"/>
      <c r="AW463" s="373"/>
      <c r="AX463" s="373"/>
      <c r="AY463" s="373"/>
      <c r="AZ463" s="373"/>
      <c r="BA463" s="373"/>
      <c r="BB463" s="373"/>
      <c r="BC463" s="374">
        <f t="shared" si="220"/>
        <v>0</v>
      </c>
      <c r="BD463" s="373"/>
      <c r="BE463" s="373"/>
      <c r="BF463" s="373"/>
      <c r="BG463" s="373"/>
      <c r="BH463" s="373"/>
      <c r="BI463" s="373"/>
      <c r="BJ463" s="373"/>
      <c r="BK463" s="373"/>
      <c r="BL463" s="373"/>
      <c r="BM463" s="373"/>
      <c r="BN463" s="373"/>
      <c r="BO463" s="373"/>
      <c r="BP463" s="373"/>
      <c r="BQ463" s="373"/>
      <c r="BR463" s="373"/>
      <c r="BS463" s="374">
        <f t="shared" si="208"/>
        <v>0</v>
      </c>
      <c r="BT463" s="374">
        <f t="shared" si="203"/>
        <v>0</v>
      </c>
      <c r="BU463" s="374">
        <f t="shared" si="203"/>
        <v>0</v>
      </c>
      <c r="BV463" s="374">
        <f t="shared" si="203"/>
        <v>0</v>
      </c>
      <c r="BW463" s="374">
        <f t="shared" si="203"/>
        <v>0</v>
      </c>
      <c r="BX463" s="374">
        <f t="shared" si="203"/>
        <v>0</v>
      </c>
      <c r="BY463" s="374">
        <f t="shared" si="203"/>
        <v>0</v>
      </c>
      <c r="BZ463" s="374">
        <f t="shared" si="205"/>
        <v>0</v>
      </c>
      <c r="CA463" s="374">
        <f t="shared" si="205"/>
        <v>0</v>
      </c>
      <c r="CB463" s="374">
        <f t="shared" si="205"/>
        <v>0</v>
      </c>
      <c r="CC463" s="374">
        <f t="shared" si="205"/>
        <v>0</v>
      </c>
      <c r="CD463" s="374">
        <f t="shared" si="205"/>
        <v>0</v>
      </c>
      <c r="CE463" s="374">
        <f t="shared" si="205"/>
        <v>0</v>
      </c>
      <c r="CF463" s="374">
        <f t="shared" si="205"/>
        <v>0</v>
      </c>
      <c r="CG463" s="374">
        <f t="shared" si="205"/>
        <v>0</v>
      </c>
      <c r="CH463" s="374">
        <f t="shared" si="205"/>
        <v>0</v>
      </c>
      <c r="CI463" s="374">
        <f t="shared" si="231"/>
        <v>0</v>
      </c>
      <c r="CJ463" s="368"/>
      <c r="CK463" s="368"/>
      <c r="CL463" s="373"/>
      <c r="CM463" s="375"/>
      <c r="CN463" s="371" t="s">
        <v>176</v>
      </c>
      <c r="CO463" s="373"/>
      <c r="CP463" s="373"/>
      <c r="CQ463" s="374">
        <f t="shared" si="209"/>
        <v>0</v>
      </c>
      <c r="CR463" s="373"/>
      <c r="CS463" s="373"/>
      <c r="CT463" s="374">
        <f t="shared" si="210"/>
        <v>0</v>
      </c>
      <c r="CU463" s="375"/>
      <c r="CV463" s="368"/>
      <c r="CW463" s="368"/>
      <c r="CX463" s="368"/>
      <c r="CY463" s="368"/>
      <c r="CZ463" s="368"/>
      <c r="DA463" s="368"/>
      <c r="DB463" s="368"/>
      <c r="DC463" s="368"/>
      <c r="DD463" s="368"/>
      <c r="DE463" s="368"/>
      <c r="DF463" s="368"/>
      <c r="DG463" s="375"/>
      <c r="DH463" s="371" t="s">
        <v>176</v>
      </c>
      <c r="DI463" s="373"/>
      <c r="DJ463" s="373"/>
      <c r="DK463" s="374">
        <f t="shared" si="230"/>
        <v>0</v>
      </c>
      <c r="DL463" s="373"/>
      <c r="DM463" s="373"/>
      <c r="DN463" s="374">
        <f t="shared" si="211"/>
        <v>0</v>
      </c>
      <c r="DO463" s="368"/>
      <c r="DP463" s="371" t="str">
        <f t="shared" si="221"/>
        <v/>
      </c>
      <c r="DQ463" s="374">
        <f t="shared" si="222"/>
        <v>0</v>
      </c>
      <c r="DR463" s="374">
        <f t="shared" si="212"/>
        <v>0</v>
      </c>
      <c r="DS463" s="374">
        <f t="shared" si="213"/>
        <v>0</v>
      </c>
      <c r="DT463" s="374">
        <f t="shared" si="223"/>
        <v>0</v>
      </c>
      <c r="DU463" s="374">
        <f t="shared" si="224"/>
        <v>0</v>
      </c>
      <c r="DV463" s="374">
        <f>Deduct_dependent * COUNTIFS(Part_8!$A:$A, $EV463)</f>
        <v>0</v>
      </c>
      <c r="DW463" s="374">
        <f t="shared" si="214"/>
        <v>0</v>
      </c>
      <c r="DX463" s="374">
        <f t="shared" si="215"/>
        <v>0</v>
      </c>
      <c r="DY463" s="374">
        <f t="shared" si="216"/>
        <v>0</v>
      </c>
      <c r="DZ463" s="374">
        <f t="shared" si="217"/>
        <v>0</v>
      </c>
      <c r="EA463" s="373"/>
      <c r="EB463" s="373"/>
      <c r="EC463" s="373"/>
      <c r="ED463" s="374" t="str">
        <f t="shared" si="225"/>
        <v/>
      </c>
      <c r="EE463" s="374"/>
      <c r="EF463" s="374" t="str">
        <f>IF(AND($AN463 = "", $AO463 = "", $AP463 = "", $AQ463 = "", $AR463 = "", $AS463 = "", $AT463 = "", $AU463 = "", $AV463 = "", $AW463 = "", $AX463 = "", $AY463 = "", $AZ463 = "", $BA463 = "", $BB463 = "",
$BD463= "", $BE463 = "", $BF463 = "", $BG463 = "", $BH463 = "", $BI463 = "", $BJ463 = "", $BK463 = "", $BL463 = "", $BM463 = "", $BN463 = "", $BO463 = "", $BP463 = "", $BQ463 = "", $BR463 = ""), "",
IF($DZ463 &lt;= Claim_for_Reimbursement_CAT!$F$24, Claim_for_Reimbursement_CAT!$H$24,
IF(AND($DZ463 &gt;= Claim_for_Reimbursement_CAT!$D$25, $DZ463 &lt;= Claim_for_Reimbursement_CAT!$F$25), Claim_for_Reimbursement_CAT!$H$25,
IF(AND($DZ463 &gt;= Claim_for_Reimbursement_CAT!$D$26, $DZ463 &lt;= Claim_for_Reimbursement_CAT!$F$26), Claim_for_Reimbursement_CAT!$H$26,
IF(AND($DZ463 &gt;= Claim_for_Reimbursement_CAT!$D$27, $DZ463 &lt;= Claim_for_Reimbursement_CAT!$F$27), Claim_for_Reimbursement_CAT!$H$27,
IF(AND($DZ463 &gt;= Claim_for_Reimbursement_CAT!$D$28, $DZ463 &lt;= Claim_for_Reimbursement_CAT!$F$28), Claim_for_Reimbursement_CAT!$H$28,
IF(AND($DZ463 &gt;= Claim_for_Reimbursement_CAT!$D$29, $DZ463 &lt;= Claim_for_Reimbursement_CAT!$F$29), Claim_for_Reimbursement_CAT!$H$29,
IF(AND($DZ463 &gt;= Claim_for_Reimbursement_CAT!$D$30, $DZ463 &lt;= Claim_for_Reimbursement_CAT!$F$30), Claim_for_Reimbursement_CAT!$H$30,
IF(AND($DZ463 &gt;= Claim_for_Reimbursement_CAT!$D$31, $DZ463 &lt;= Claim_for_Reimbursement_CAT!$F$31), Claim_for_Reimbursement_CAT!$H$31,
IF(AND($DZ463 &gt;= Claim_for_Reimbursement_CAT!$D$32, $DZ463 &lt;= Claim_for_Reimbursement_CAT!$F$32), Claim_for_Reimbursement_CAT!$H$32,
IF(AND($DZ463 &gt;= Claim_for_Reimbursement_CAT!$D$33, $DZ463 &lt;= Claim_for_Reimbursement_CAT!$F$33), Claim_for_Reimbursement_CAT!$H$33,
IF(AND($DZ463 &gt;= Claim_for_Reimbursement_CAT!$D$34, $DZ463 &lt;= Claim_for_Reimbursement_CAT!$F$34), Claim_for_Reimbursement_CAT!$H$34, Claim_for_Reimbursement_CAT!$H$35))))))))))))</f>
        <v/>
      </c>
      <c r="EG463" s="373"/>
      <c r="EH463" s="373"/>
      <c r="EI463" s="373"/>
      <c r="EJ463" s="373"/>
      <c r="EK463" s="373"/>
      <c r="EL463" s="368"/>
      <c r="EM463" s="373"/>
      <c r="EN463" s="373"/>
      <c r="ES463" s="376" t="str">
        <f t="shared" si="218"/>
        <v/>
      </c>
      <c r="ET463" s="377" t="str">
        <f t="shared" si="226"/>
        <v xml:space="preserve">    </v>
      </c>
      <c r="EU463" s="377" t="str">
        <f t="shared" si="227"/>
        <v/>
      </c>
      <c r="EV463" s="377" t="str">
        <f t="shared" si="228"/>
        <v xml:space="preserve">458   </v>
      </c>
      <c r="EW463" s="378" t="str">
        <f>IF($H463 = "", "",
IF(OR($H463 = Lists_and_controls!$AO$9, $H463 = Lists_and_controls!$AO$11, $H463 = Lists_and_controls!$AO$14, $H463 = Lists_and_controls!$AO$16), MAX(Day_30),
IF(OR($H463 = Lists_and_controls!$AO$6, $H463 = Lists_and_controls!$AO$8, $H463 = Lists_and_controls!$AO$10, $H463 = Lists_and_controls!$AO$12, $H463 = Lists_and_controls!$AO$13, $H463 = Lists_and_controls!$AO$15, $H463 = Lists_and_controls!$AO$17), MAX(Day_31),
IF($H463 = Lists_and_controls!$AO$7, IF(INDEX(Leap_Year_YN, MATCH($G463, Year_2, 0)) = 1, MAX(Day_Feb_LY), MAX(Day_Feb) )))))</f>
        <v/>
      </c>
      <c r="EX463" s="377" t="str">
        <f t="shared" si="229"/>
        <v xml:space="preserve">  </v>
      </c>
      <c r="EY463" s="378"/>
    </row>
    <row r="464" spans="1:155" s="321" customFormat="1" ht="14" hidden="1" x14ac:dyDescent="0.3">
      <c r="A464" s="367">
        <v>459</v>
      </c>
      <c r="B464" s="368"/>
      <c r="C464" s="368"/>
      <c r="D464" s="368"/>
      <c r="E464" s="368"/>
      <c r="F464" s="368"/>
      <c r="G464" s="368"/>
      <c r="H464" s="368"/>
      <c r="I464" s="368"/>
      <c r="J464" s="369" t="str">
        <f t="shared" si="206"/>
        <v/>
      </c>
      <c r="K464" s="370" t="str">
        <f t="shared" si="207"/>
        <v/>
      </c>
      <c r="L464" s="368"/>
      <c r="M464" s="368"/>
      <c r="N464" s="368"/>
      <c r="O464" s="368"/>
      <c r="P464" s="368"/>
      <c r="Q464" s="368"/>
      <c r="R464" s="368"/>
      <c r="S464" s="371" t="str">
        <f t="shared" si="219"/>
        <v/>
      </c>
      <c r="T464" s="368"/>
      <c r="U464" s="368"/>
      <c r="V464" s="372"/>
      <c r="W464" s="372"/>
      <c r="X464" s="368"/>
      <c r="Y464" s="372"/>
      <c r="Z464" s="368"/>
      <c r="AA464" s="368"/>
      <c r="AB464" s="368"/>
      <c r="AC464" s="368"/>
      <c r="AD464" s="368"/>
      <c r="AE464" s="368"/>
      <c r="AF464" s="368"/>
      <c r="AG464" s="368"/>
      <c r="AH464" s="368"/>
      <c r="AI464" s="368"/>
      <c r="AJ464" s="368"/>
      <c r="AK464" s="373"/>
      <c r="AL464" s="368"/>
      <c r="AM464" s="373"/>
      <c r="AN464" s="373"/>
      <c r="AO464" s="373"/>
      <c r="AP464" s="373"/>
      <c r="AQ464" s="373"/>
      <c r="AR464" s="373"/>
      <c r="AS464" s="373"/>
      <c r="AT464" s="373"/>
      <c r="AU464" s="373"/>
      <c r="AV464" s="373"/>
      <c r="AW464" s="373"/>
      <c r="AX464" s="373"/>
      <c r="AY464" s="373"/>
      <c r="AZ464" s="373"/>
      <c r="BA464" s="373"/>
      <c r="BB464" s="373"/>
      <c r="BC464" s="374">
        <f t="shared" si="220"/>
        <v>0</v>
      </c>
      <c r="BD464" s="373"/>
      <c r="BE464" s="373"/>
      <c r="BF464" s="373"/>
      <c r="BG464" s="373"/>
      <c r="BH464" s="373"/>
      <c r="BI464" s="373"/>
      <c r="BJ464" s="373"/>
      <c r="BK464" s="373"/>
      <c r="BL464" s="373"/>
      <c r="BM464" s="373"/>
      <c r="BN464" s="373"/>
      <c r="BO464" s="373"/>
      <c r="BP464" s="373"/>
      <c r="BQ464" s="373"/>
      <c r="BR464" s="373"/>
      <c r="BS464" s="374">
        <f t="shared" si="208"/>
        <v>0</v>
      </c>
      <c r="BT464" s="374">
        <f t="shared" si="203"/>
        <v>0</v>
      </c>
      <c r="BU464" s="374">
        <f t="shared" si="203"/>
        <v>0</v>
      </c>
      <c r="BV464" s="374">
        <f t="shared" si="203"/>
        <v>0</v>
      </c>
      <c r="BW464" s="374">
        <f t="shared" si="203"/>
        <v>0</v>
      </c>
      <c r="BX464" s="374">
        <f t="shared" si="203"/>
        <v>0</v>
      </c>
      <c r="BY464" s="374">
        <f t="shared" si="203"/>
        <v>0</v>
      </c>
      <c r="BZ464" s="374">
        <f t="shared" si="205"/>
        <v>0</v>
      </c>
      <c r="CA464" s="374">
        <f t="shared" si="205"/>
        <v>0</v>
      </c>
      <c r="CB464" s="374">
        <f t="shared" si="205"/>
        <v>0</v>
      </c>
      <c r="CC464" s="374">
        <f t="shared" si="205"/>
        <v>0</v>
      </c>
      <c r="CD464" s="374">
        <f t="shared" si="205"/>
        <v>0</v>
      </c>
      <c r="CE464" s="374">
        <f t="shared" si="205"/>
        <v>0</v>
      </c>
      <c r="CF464" s="374">
        <f t="shared" si="205"/>
        <v>0</v>
      </c>
      <c r="CG464" s="374">
        <f t="shared" si="205"/>
        <v>0</v>
      </c>
      <c r="CH464" s="374">
        <f t="shared" si="205"/>
        <v>0</v>
      </c>
      <c r="CI464" s="374">
        <f t="shared" si="231"/>
        <v>0</v>
      </c>
      <c r="CJ464" s="368"/>
      <c r="CK464" s="368"/>
      <c r="CL464" s="373"/>
      <c r="CM464" s="375"/>
      <c r="CN464" s="371" t="s">
        <v>176</v>
      </c>
      <c r="CO464" s="373"/>
      <c r="CP464" s="373"/>
      <c r="CQ464" s="374">
        <f t="shared" si="209"/>
        <v>0</v>
      </c>
      <c r="CR464" s="373"/>
      <c r="CS464" s="373"/>
      <c r="CT464" s="374">
        <f t="shared" si="210"/>
        <v>0</v>
      </c>
      <c r="CU464" s="375"/>
      <c r="CV464" s="368"/>
      <c r="CW464" s="368"/>
      <c r="CX464" s="368"/>
      <c r="CY464" s="368"/>
      <c r="CZ464" s="368"/>
      <c r="DA464" s="368"/>
      <c r="DB464" s="368"/>
      <c r="DC464" s="368"/>
      <c r="DD464" s="368"/>
      <c r="DE464" s="368"/>
      <c r="DF464" s="368"/>
      <c r="DG464" s="375"/>
      <c r="DH464" s="371" t="s">
        <v>176</v>
      </c>
      <c r="DI464" s="373"/>
      <c r="DJ464" s="373"/>
      <c r="DK464" s="374">
        <f t="shared" si="230"/>
        <v>0</v>
      </c>
      <c r="DL464" s="373"/>
      <c r="DM464" s="373"/>
      <c r="DN464" s="374">
        <f t="shared" si="211"/>
        <v>0</v>
      </c>
      <c r="DO464" s="368"/>
      <c r="DP464" s="371" t="str">
        <f t="shared" si="221"/>
        <v/>
      </c>
      <c r="DQ464" s="374">
        <f t="shared" si="222"/>
        <v>0</v>
      </c>
      <c r="DR464" s="374">
        <f t="shared" si="212"/>
        <v>0</v>
      </c>
      <c r="DS464" s="374">
        <f t="shared" si="213"/>
        <v>0</v>
      </c>
      <c r="DT464" s="374">
        <f t="shared" si="223"/>
        <v>0</v>
      </c>
      <c r="DU464" s="374">
        <f t="shared" si="224"/>
        <v>0</v>
      </c>
      <c r="DV464" s="374">
        <f>Deduct_dependent * COUNTIFS(Part_8!$A:$A, $EV464)</f>
        <v>0</v>
      </c>
      <c r="DW464" s="374">
        <f t="shared" si="214"/>
        <v>0</v>
      </c>
      <c r="DX464" s="374">
        <f t="shared" si="215"/>
        <v>0</v>
      </c>
      <c r="DY464" s="374">
        <f t="shared" si="216"/>
        <v>0</v>
      </c>
      <c r="DZ464" s="374">
        <f t="shared" si="217"/>
        <v>0</v>
      </c>
      <c r="EA464" s="373"/>
      <c r="EB464" s="373"/>
      <c r="EC464" s="373"/>
      <c r="ED464" s="374" t="str">
        <f t="shared" si="225"/>
        <v/>
      </c>
      <c r="EE464" s="374"/>
      <c r="EF464" s="374" t="str">
        <f>IF(AND($AN464 = "", $AO464 = "", $AP464 = "", $AQ464 = "", $AR464 = "", $AS464 = "", $AT464 = "", $AU464 = "", $AV464 = "", $AW464 = "", $AX464 = "", $AY464 = "", $AZ464 = "", $BA464 = "", $BB464 = "",
$BD464= "", $BE464 = "", $BF464 = "", $BG464 = "", $BH464 = "", $BI464 = "", $BJ464 = "", $BK464 = "", $BL464 = "", $BM464 = "", $BN464 = "", $BO464 = "", $BP464 = "", $BQ464 = "", $BR464 = ""), "",
IF($DZ464 &lt;= Claim_for_Reimbursement_CAT!$F$24, Claim_for_Reimbursement_CAT!$H$24,
IF(AND($DZ464 &gt;= Claim_for_Reimbursement_CAT!$D$25, $DZ464 &lt;= Claim_for_Reimbursement_CAT!$F$25), Claim_for_Reimbursement_CAT!$H$25,
IF(AND($DZ464 &gt;= Claim_for_Reimbursement_CAT!$D$26, $DZ464 &lt;= Claim_for_Reimbursement_CAT!$F$26), Claim_for_Reimbursement_CAT!$H$26,
IF(AND($DZ464 &gt;= Claim_for_Reimbursement_CAT!$D$27, $DZ464 &lt;= Claim_for_Reimbursement_CAT!$F$27), Claim_for_Reimbursement_CAT!$H$27,
IF(AND($DZ464 &gt;= Claim_for_Reimbursement_CAT!$D$28, $DZ464 &lt;= Claim_for_Reimbursement_CAT!$F$28), Claim_for_Reimbursement_CAT!$H$28,
IF(AND($DZ464 &gt;= Claim_for_Reimbursement_CAT!$D$29, $DZ464 &lt;= Claim_for_Reimbursement_CAT!$F$29), Claim_for_Reimbursement_CAT!$H$29,
IF(AND($DZ464 &gt;= Claim_for_Reimbursement_CAT!$D$30, $DZ464 &lt;= Claim_for_Reimbursement_CAT!$F$30), Claim_for_Reimbursement_CAT!$H$30,
IF(AND($DZ464 &gt;= Claim_for_Reimbursement_CAT!$D$31, $DZ464 &lt;= Claim_for_Reimbursement_CAT!$F$31), Claim_for_Reimbursement_CAT!$H$31,
IF(AND($DZ464 &gt;= Claim_for_Reimbursement_CAT!$D$32, $DZ464 &lt;= Claim_for_Reimbursement_CAT!$F$32), Claim_for_Reimbursement_CAT!$H$32,
IF(AND($DZ464 &gt;= Claim_for_Reimbursement_CAT!$D$33, $DZ464 &lt;= Claim_for_Reimbursement_CAT!$F$33), Claim_for_Reimbursement_CAT!$H$33,
IF(AND($DZ464 &gt;= Claim_for_Reimbursement_CAT!$D$34, $DZ464 &lt;= Claim_for_Reimbursement_CAT!$F$34), Claim_for_Reimbursement_CAT!$H$34, Claim_for_Reimbursement_CAT!$H$35))))))))))))</f>
        <v/>
      </c>
      <c r="EG464" s="373"/>
      <c r="EH464" s="373"/>
      <c r="EI464" s="373"/>
      <c r="EJ464" s="373"/>
      <c r="EK464" s="373"/>
      <c r="EL464" s="368"/>
      <c r="EM464" s="373"/>
      <c r="EN464" s="373"/>
      <c r="ES464" s="376" t="str">
        <f t="shared" si="218"/>
        <v/>
      </c>
      <c r="ET464" s="377" t="str">
        <f t="shared" si="226"/>
        <v xml:space="preserve">    </v>
      </c>
      <c r="EU464" s="377" t="str">
        <f t="shared" si="227"/>
        <v/>
      </c>
      <c r="EV464" s="377" t="str">
        <f t="shared" si="228"/>
        <v xml:space="preserve">459   </v>
      </c>
      <c r="EW464" s="378" t="str">
        <f>IF($H464 = "", "",
IF(OR($H464 = Lists_and_controls!$AO$9, $H464 = Lists_and_controls!$AO$11, $H464 = Lists_and_controls!$AO$14, $H464 = Lists_and_controls!$AO$16), MAX(Day_30),
IF(OR($H464 = Lists_and_controls!$AO$6, $H464 = Lists_and_controls!$AO$8, $H464 = Lists_and_controls!$AO$10, $H464 = Lists_and_controls!$AO$12, $H464 = Lists_and_controls!$AO$13, $H464 = Lists_and_controls!$AO$15, $H464 = Lists_and_controls!$AO$17), MAX(Day_31),
IF($H464 = Lists_and_controls!$AO$7, IF(INDEX(Leap_Year_YN, MATCH($G464, Year_2, 0)) = 1, MAX(Day_Feb_LY), MAX(Day_Feb) )))))</f>
        <v/>
      </c>
      <c r="EX464" s="377" t="str">
        <f t="shared" si="229"/>
        <v xml:space="preserve">  </v>
      </c>
      <c r="EY464" s="378"/>
    </row>
    <row r="465" spans="1:155" s="321" customFormat="1" ht="14" hidden="1" x14ac:dyDescent="0.3">
      <c r="A465" s="367">
        <v>460</v>
      </c>
      <c r="B465" s="368"/>
      <c r="C465" s="368"/>
      <c r="D465" s="368"/>
      <c r="E465" s="368"/>
      <c r="F465" s="368"/>
      <c r="G465" s="368"/>
      <c r="H465" s="368"/>
      <c r="I465" s="368"/>
      <c r="J465" s="369" t="str">
        <f t="shared" si="206"/>
        <v/>
      </c>
      <c r="K465" s="370" t="str">
        <f t="shared" si="207"/>
        <v/>
      </c>
      <c r="L465" s="368"/>
      <c r="M465" s="368"/>
      <c r="N465" s="368"/>
      <c r="O465" s="368"/>
      <c r="P465" s="368"/>
      <c r="Q465" s="368"/>
      <c r="R465" s="368"/>
      <c r="S465" s="371" t="str">
        <f t="shared" si="219"/>
        <v/>
      </c>
      <c r="T465" s="368"/>
      <c r="U465" s="368"/>
      <c r="V465" s="372"/>
      <c r="W465" s="372"/>
      <c r="X465" s="368"/>
      <c r="Y465" s="372"/>
      <c r="Z465" s="368"/>
      <c r="AA465" s="368"/>
      <c r="AB465" s="368"/>
      <c r="AC465" s="368"/>
      <c r="AD465" s="368"/>
      <c r="AE465" s="368"/>
      <c r="AF465" s="368"/>
      <c r="AG465" s="368"/>
      <c r="AH465" s="368"/>
      <c r="AI465" s="368"/>
      <c r="AJ465" s="368"/>
      <c r="AK465" s="373"/>
      <c r="AL465" s="368"/>
      <c r="AM465" s="373"/>
      <c r="AN465" s="373"/>
      <c r="AO465" s="373"/>
      <c r="AP465" s="373"/>
      <c r="AQ465" s="373"/>
      <c r="AR465" s="373"/>
      <c r="AS465" s="373"/>
      <c r="AT465" s="373"/>
      <c r="AU465" s="373"/>
      <c r="AV465" s="373"/>
      <c r="AW465" s="373"/>
      <c r="AX465" s="373"/>
      <c r="AY465" s="373"/>
      <c r="AZ465" s="373"/>
      <c r="BA465" s="373"/>
      <c r="BB465" s="373"/>
      <c r="BC465" s="374">
        <f t="shared" si="220"/>
        <v>0</v>
      </c>
      <c r="BD465" s="373"/>
      <c r="BE465" s="373"/>
      <c r="BF465" s="373"/>
      <c r="BG465" s="373"/>
      <c r="BH465" s="373"/>
      <c r="BI465" s="373"/>
      <c r="BJ465" s="373"/>
      <c r="BK465" s="373"/>
      <c r="BL465" s="373"/>
      <c r="BM465" s="373"/>
      <c r="BN465" s="373"/>
      <c r="BO465" s="373"/>
      <c r="BP465" s="373"/>
      <c r="BQ465" s="373"/>
      <c r="BR465" s="373"/>
      <c r="BS465" s="374">
        <f t="shared" si="208"/>
        <v>0</v>
      </c>
      <c r="BT465" s="374">
        <f t="shared" si="203"/>
        <v>0</v>
      </c>
      <c r="BU465" s="374">
        <f t="shared" si="203"/>
        <v>0</v>
      </c>
      <c r="BV465" s="374">
        <f t="shared" si="203"/>
        <v>0</v>
      </c>
      <c r="BW465" s="374">
        <f t="shared" si="203"/>
        <v>0</v>
      </c>
      <c r="BX465" s="374">
        <f t="shared" si="203"/>
        <v>0</v>
      </c>
      <c r="BY465" s="374">
        <f t="shared" si="203"/>
        <v>0</v>
      </c>
      <c r="BZ465" s="374">
        <f t="shared" si="205"/>
        <v>0</v>
      </c>
      <c r="CA465" s="374">
        <f t="shared" si="205"/>
        <v>0</v>
      </c>
      <c r="CB465" s="374">
        <f t="shared" si="205"/>
        <v>0</v>
      </c>
      <c r="CC465" s="374">
        <f t="shared" si="205"/>
        <v>0</v>
      </c>
      <c r="CD465" s="374">
        <f t="shared" si="205"/>
        <v>0</v>
      </c>
      <c r="CE465" s="374">
        <f t="shared" si="205"/>
        <v>0</v>
      </c>
      <c r="CF465" s="374">
        <f t="shared" si="205"/>
        <v>0</v>
      </c>
      <c r="CG465" s="374">
        <f t="shared" si="205"/>
        <v>0</v>
      </c>
      <c r="CH465" s="374">
        <f t="shared" si="205"/>
        <v>0</v>
      </c>
      <c r="CI465" s="374">
        <f t="shared" si="231"/>
        <v>0</v>
      </c>
      <c r="CJ465" s="368"/>
      <c r="CK465" s="368"/>
      <c r="CL465" s="373"/>
      <c r="CM465" s="375"/>
      <c r="CN465" s="371" t="s">
        <v>176</v>
      </c>
      <c r="CO465" s="373"/>
      <c r="CP465" s="373"/>
      <c r="CQ465" s="374">
        <f t="shared" si="209"/>
        <v>0</v>
      </c>
      <c r="CR465" s="373"/>
      <c r="CS465" s="373"/>
      <c r="CT465" s="374">
        <f t="shared" si="210"/>
        <v>0</v>
      </c>
      <c r="CU465" s="375"/>
      <c r="CV465" s="368"/>
      <c r="CW465" s="368"/>
      <c r="CX465" s="368"/>
      <c r="CY465" s="368"/>
      <c r="CZ465" s="368"/>
      <c r="DA465" s="368"/>
      <c r="DB465" s="368"/>
      <c r="DC465" s="368"/>
      <c r="DD465" s="368"/>
      <c r="DE465" s="368"/>
      <c r="DF465" s="368"/>
      <c r="DG465" s="375"/>
      <c r="DH465" s="371" t="s">
        <v>176</v>
      </c>
      <c r="DI465" s="373"/>
      <c r="DJ465" s="373"/>
      <c r="DK465" s="374">
        <f t="shared" si="230"/>
        <v>0</v>
      </c>
      <c r="DL465" s="373"/>
      <c r="DM465" s="373"/>
      <c r="DN465" s="374">
        <f t="shared" si="211"/>
        <v>0</v>
      </c>
      <c r="DO465" s="368"/>
      <c r="DP465" s="371" t="str">
        <f t="shared" si="221"/>
        <v/>
      </c>
      <c r="DQ465" s="374">
        <f t="shared" si="222"/>
        <v>0</v>
      </c>
      <c r="DR465" s="374">
        <f t="shared" si="212"/>
        <v>0</v>
      </c>
      <c r="DS465" s="374">
        <f t="shared" si="213"/>
        <v>0</v>
      </c>
      <c r="DT465" s="374">
        <f t="shared" si="223"/>
        <v>0</v>
      </c>
      <c r="DU465" s="374">
        <f t="shared" si="224"/>
        <v>0</v>
      </c>
      <c r="DV465" s="374">
        <f>Deduct_dependent * COUNTIFS(Part_8!$A:$A, $EV465)</f>
        <v>0</v>
      </c>
      <c r="DW465" s="374">
        <f t="shared" si="214"/>
        <v>0</v>
      </c>
      <c r="DX465" s="374">
        <f t="shared" si="215"/>
        <v>0</v>
      </c>
      <c r="DY465" s="374">
        <f t="shared" si="216"/>
        <v>0</v>
      </c>
      <c r="DZ465" s="374">
        <f t="shared" si="217"/>
        <v>0</v>
      </c>
      <c r="EA465" s="373"/>
      <c r="EB465" s="373"/>
      <c r="EC465" s="373"/>
      <c r="ED465" s="374" t="str">
        <f t="shared" si="225"/>
        <v/>
      </c>
      <c r="EE465" s="374"/>
      <c r="EF465" s="374" t="str">
        <f>IF(AND($AN465 = "", $AO465 = "", $AP465 = "", $AQ465 = "", $AR465 = "", $AS465 = "", $AT465 = "", $AU465 = "", $AV465 = "", $AW465 = "", $AX465 = "", $AY465 = "", $AZ465 = "", $BA465 = "", $BB465 = "",
$BD465= "", $BE465 = "", $BF465 = "", $BG465 = "", $BH465 = "", $BI465 = "", $BJ465 = "", $BK465 = "", $BL465 = "", $BM465 = "", $BN465 = "", $BO465 = "", $BP465 = "", $BQ465 = "", $BR465 = ""), "",
IF($DZ465 &lt;= Claim_for_Reimbursement_CAT!$F$24, Claim_for_Reimbursement_CAT!$H$24,
IF(AND($DZ465 &gt;= Claim_for_Reimbursement_CAT!$D$25, $DZ465 &lt;= Claim_for_Reimbursement_CAT!$F$25), Claim_for_Reimbursement_CAT!$H$25,
IF(AND($DZ465 &gt;= Claim_for_Reimbursement_CAT!$D$26, $DZ465 &lt;= Claim_for_Reimbursement_CAT!$F$26), Claim_for_Reimbursement_CAT!$H$26,
IF(AND($DZ465 &gt;= Claim_for_Reimbursement_CAT!$D$27, $DZ465 &lt;= Claim_for_Reimbursement_CAT!$F$27), Claim_for_Reimbursement_CAT!$H$27,
IF(AND($DZ465 &gt;= Claim_for_Reimbursement_CAT!$D$28, $DZ465 &lt;= Claim_for_Reimbursement_CAT!$F$28), Claim_for_Reimbursement_CAT!$H$28,
IF(AND($DZ465 &gt;= Claim_for_Reimbursement_CAT!$D$29, $DZ465 &lt;= Claim_for_Reimbursement_CAT!$F$29), Claim_for_Reimbursement_CAT!$H$29,
IF(AND($DZ465 &gt;= Claim_for_Reimbursement_CAT!$D$30, $DZ465 &lt;= Claim_for_Reimbursement_CAT!$F$30), Claim_for_Reimbursement_CAT!$H$30,
IF(AND($DZ465 &gt;= Claim_for_Reimbursement_CAT!$D$31, $DZ465 &lt;= Claim_for_Reimbursement_CAT!$F$31), Claim_for_Reimbursement_CAT!$H$31,
IF(AND($DZ465 &gt;= Claim_for_Reimbursement_CAT!$D$32, $DZ465 &lt;= Claim_for_Reimbursement_CAT!$F$32), Claim_for_Reimbursement_CAT!$H$32,
IF(AND($DZ465 &gt;= Claim_for_Reimbursement_CAT!$D$33, $DZ465 &lt;= Claim_for_Reimbursement_CAT!$F$33), Claim_for_Reimbursement_CAT!$H$33,
IF(AND($DZ465 &gt;= Claim_for_Reimbursement_CAT!$D$34, $DZ465 &lt;= Claim_for_Reimbursement_CAT!$F$34), Claim_for_Reimbursement_CAT!$H$34, Claim_for_Reimbursement_CAT!$H$35))))))))))))</f>
        <v/>
      </c>
      <c r="EG465" s="373"/>
      <c r="EH465" s="373"/>
      <c r="EI465" s="373"/>
      <c r="EJ465" s="373"/>
      <c r="EK465" s="373"/>
      <c r="EL465" s="368"/>
      <c r="EM465" s="373"/>
      <c r="EN465" s="373"/>
      <c r="ES465" s="376" t="str">
        <f t="shared" si="218"/>
        <v/>
      </c>
      <c r="ET465" s="377" t="str">
        <f t="shared" si="226"/>
        <v xml:space="preserve">    </v>
      </c>
      <c r="EU465" s="377" t="str">
        <f t="shared" si="227"/>
        <v/>
      </c>
      <c r="EV465" s="377" t="str">
        <f t="shared" si="228"/>
        <v xml:space="preserve">460   </v>
      </c>
      <c r="EW465" s="378" t="str">
        <f>IF($H465 = "", "",
IF(OR($H465 = Lists_and_controls!$AO$9, $H465 = Lists_and_controls!$AO$11, $H465 = Lists_and_controls!$AO$14, $H465 = Lists_and_controls!$AO$16), MAX(Day_30),
IF(OR($H465 = Lists_and_controls!$AO$6, $H465 = Lists_and_controls!$AO$8, $H465 = Lists_and_controls!$AO$10, $H465 = Lists_and_controls!$AO$12, $H465 = Lists_and_controls!$AO$13, $H465 = Lists_and_controls!$AO$15, $H465 = Lists_and_controls!$AO$17), MAX(Day_31),
IF($H465 = Lists_and_controls!$AO$7, IF(INDEX(Leap_Year_YN, MATCH($G465, Year_2, 0)) = 1, MAX(Day_Feb_LY), MAX(Day_Feb) )))))</f>
        <v/>
      </c>
      <c r="EX465" s="377" t="str">
        <f t="shared" si="229"/>
        <v xml:space="preserve">  </v>
      </c>
      <c r="EY465" s="378"/>
    </row>
    <row r="466" spans="1:155" s="321" customFormat="1" ht="14" hidden="1" x14ac:dyDescent="0.3">
      <c r="A466" s="367">
        <v>461</v>
      </c>
      <c r="B466" s="368"/>
      <c r="C466" s="368"/>
      <c r="D466" s="368"/>
      <c r="E466" s="368"/>
      <c r="F466" s="368"/>
      <c r="G466" s="368"/>
      <c r="H466" s="368"/>
      <c r="I466" s="368"/>
      <c r="J466" s="369" t="str">
        <f t="shared" si="206"/>
        <v/>
      </c>
      <c r="K466" s="370" t="str">
        <f t="shared" si="207"/>
        <v/>
      </c>
      <c r="L466" s="368"/>
      <c r="M466" s="368"/>
      <c r="N466" s="368"/>
      <c r="O466" s="368"/>
      <c r="P466" s="368"/>
      <c r="Q466" s="368"/>
      <c r="R466" s="368"/>
      <c r="S466" s="371" t="str">
        <f t="shared" si="219"/>
        <v/>
      </c>
      <c r="T466" s="368"/>
      <c r="U466" s="368"/>
      <c r="V466" s="372"/>
      <c r="W466" s="372"/>
      <c r="X466" s="368"/>
      <c r="Y466" s="372"/>
      <c r="Z466" s="368"/>
      <c r="AA466" s="368"/>
      <c r="AB466" s="368"/>
      <c r="AC466" s="368"/>
      <c r="AD466" s="368"/>
      <c r="AE466" s="368"/>
      <c r="AF466" s="368"/>
      <c r="AG466" s="368"/>
      <c r="AH466" s="368"/>
      <c r="AI466" s="368"/>
      <c r="AJ466" s="368"/>
      <c r="AK466" s="373"/>
      <c r="AL466" s="368"/>
      <c r="AM466" s="373"/>
      <c r="AN466" s="373"/>
      <c r="AO466" s="373"/>
      <c r="AP466" s="373"/>
      <c r="AQ466" s="373"/>
      <c r="AR466" s="373"/>
      <c r="AS466" s="373"/>
      <c r="AT466" s="373"/>
      <c r="AU466" s="373"/>
      <c r="AV466" s="373"/>
      <c r="AW466" s="373"/>
      <c r="AX466" s="373"/>
      <c r="AY466" s="373"/>
      <c r="AZ466" s="373"/>
      <c r="BA466" s="373"/>
      <c r="BB466" s="373"/>
      <c r="BC466" s="374">
        <f t="shared" si="220"/>
        <v>0</v>
      </c>
      <c r="BD466" s="373"/>
      <c r="BE466" s="373"/>
      <c r="BF466" s="373"/>
      <c r="BG466" s="373"/>
      <c r="BH466" s="373"/>
      <c r="BI466" s="373"/>
      <c r="BJ466" s="373"/>
      <c r="BK466" s="373"/>
      <c r="BL466" s="373"/>
      <c r="BM466" s="373"/>
      <c r="BN466" s="373"/>
      <c r="BO466" s="373"/>
      <c r="BP466" s="373"/>
      <c r="BQ466" s="373"/>
      <c r="BR466" s="373"/>
      <c r="BS466" s="374">
        <f t="shared" si="208"/>
        <v>0</v>
      </c>
      <c r="BT466" s="374">
        <f t="shared" si="203"/>
        <v>0</v>
      </c>
      <c r="BU466" s="374">
        <f t="shared" si="203"/>
        <v>0</v>
      </c>
      <c r="BV466" s="374">
        <f t="shared" si="203"/>
        <v>0</v>
      </c>
      <c r="BW466" s="374">
        <f t="shared" si="203"/>
        <v>0</v>
      </c>
      <c r="BX466" s="374">
        <f t="shared" si="203"/>
        <v>0</v>
      </c>
      <c r="BY466" s="374">
        <f t="shared" si="203"/>
        <v>0</v>
      </c>
      <c r="BZ466" s="374">
        <f t="shared" si="205"/>
        <v>0</v>
      </c>
      <c r="CA466" s="374">
        <f t="shared" si="205"/>
        <v>0</v>
      </c>
      <c r="CB466" s="374">
        <f t="shared" si="205"/>
        <v>0</v>
      </c>
      <c r="CC466" s="374">
        <f t="shared" si="205"/>
        <v>0</v>
      </c>
      <c r="CD466" s="374">
        <f t="shared" si="205"/>
        <v>0</v>
      </c>
      <c r="CE466" s="374">
        <f t="shared" si="205"/>
        <v>0</v>
      </c>
      <c r="CF466" s="374">
        <f t="shared" si="205"/>
        <v>0</v>
      </c>
      <c r="CG466" s="374">
        <f t="shared" si="205"/>
        <v>0</v>
      </c>
      <c r="CH466" s="374">
        <f t="shared" si="205"/>
        <v>0</v>
      </c>
      <c r="CI466" s="374">
        <f t="shared" si="231"/>
        <v>0</v>
      </c>
      <c r="CJ466" s="368"/>
      <c r="CK466" s="368"/>
      <c r="CL466" s="373"/>
      <c r="CM466" s="375"/>
      <c r="CN466" s="371" t="s">
        <v>176</v>
      </c>
      <c r="CO466" s="373"/>
      <c r="CP466" s="373"/>
      <c r="CQ466" s="374">
        <f t="shared" si="209"/>
        <v>0</v>
      </c>
      <c r="CR466" s="373"/>
      <c r="CS466" s="373"/>
      <c r="CT466" s="374">
        <f t="shared" si="210"/>
        <v>0</v>
      </c>
      <c r="CU466" s="375"/>
      <c r="CV466" s="368"/>
      <c r="CW466" s="368"/>
      <c r="CX466" s="368"/>
      <c r="CY466" s="368"/>
      <c r="CZ466" s="368"/>
      <c r="DA466" s="368"/>
      <c r="DB466" s="368"/>
      <c r="DC466" s="368"/>
      <c r="DD466" s="368"/>
      <c r="DE466" s="368"/>
      <c r="DF466" s="368"/>
      <c r="DG466" s="375"/>
      <c r="DH466" s="371" t="s">
        <v>176</v>
      </c>
      <c r="DI466" s="373"/>
      <c r="DJ466" s="373"/>
      <c r="DK466" s="374">
        <f t="shared" si="230"/>
        <v>0</v>
      </c>
      <c r="DL466" s="373"/>
      <c r="DM466" s="373"/>
      <c r="DN466" s="374">
        <f t="shared" si="211"/>
        <v>0</v>
      </c>
      <c r="DO466" s="368"/>
      <c r="DP466" s="371" t="str">
        <f t="shared" si="221"/>
        <v/>
      </c>
      <c r="DQ466" s="374">
        <f t="shared" si="222"/>
        <v>0</v>
      </c>
      <c r="DR466" s="374">
        <f t="shared" si="212"/>
        <v>0</v>
      </c>
      <c r="DS466" s="374">
        <f t="shared" si="213"/>
        <v>0</v>
      </c>
      <c r="DT466" s="374">
        <f t="shared" si="223"/>
        <v>0</v>
      </c>
      <c r="DU466" s="374">
        <f t="shared" si="224"/>
        <v>0</v>
      </c>
      <c r="DV466" s="374">
        <f>Deduct_dependent * COUNTIFS(Part_8!$A:$A, $EV466)</f>
        <v>0</v>
      </c>
      <c r="DW466" s="374">
        <f t="shared" si="214"/>
        <v>0</v>
      </c>
      <c r="DX466" s="374">
        <f t="shared" si="215"/>
        <v>0</v>
      </c>
      <c r="DY466" s="374">
        <f t="shared" si="216"/>
        <v>0</v>
      </c>
      <c r="DZ466" s="374">
        <f t="shared" si="217"/>
        <v>0</v>
      </c>
      <c r="EA466" s="373"/>
      <c r="EB466" s="373"/>
      <c r="EC466" s="373"/>
      <c r="ED466" s="374" t="str">
        <f t="shared" si="225"/>
        <v/>
      </c>
      <c r="EE466" s="374"/>
      <c r="EF466" s="374" t="str">
        <f>IF(AND($AN466 = "", $AO466 = "", $AP466 = "", $AQ466 = "", $AR466 = "", $AS466 = "", $AT466 = "", $AU466 = "", $AV466 = "", $AW466 = "", $AX466 = "", $AY466 = "", $AZ466 = "", $BA466 = "", $BB466 = "",
$BD466= "", $BE466 = "", $BF466 = "", $BG466 = "", $BH466 = "", $BI466 = "", $BJ466 = "", $BK466 = "", $BL466 = "", $BM466 = "", $BN466 = "", $BO466 = "", $BP466 = "", $BQ466 = "", $BR466 = ""), "",
IF($DZ466 &lt;= Claim_for_Reimbursement_CAT!$F$24, Claim_for_Reimbursement_CAT!$H$24,
IF(AND($DZ466 &gt;= Claim_for_Reimbursement_CAT!$D$25, $DZ466 &lt;= Claim_for_Reimbursement_CAT!$F$25), Claim_for_Reimbursement_CAT!$H$25,
IF(AND($DZ466 &gt;= Claim_for_Reimbursement_CAT!$D$26, $DZ466 &lt;= Claim_for_Reimbursement_CAT!$F$26), Claim_for_Reimbursement_CAT!$H$26,
IF(AND($DZ466 &gt;= Claim_for_Reimbursement_CAT!$D$27, $DZ466 &lt;= Claim_for_Reimbursement_CAT!$F$27), Claim_for_Reimbursement_CAT!$H$27,
IF(AND($DZ466 &gt;= Claim_for_Reimbursement_CAT!$D$28, $DZ466 &lt;= Claim_for_Reimbursement_CAT!$F$28), Claim_for_Reimbursement_CAT!$H$28,
IF(AND($DZ466 &gt;= Claim_for_Reimbursement_CAT!$D$29, $DZ466 &lt;= Claim_for_Reimbursement_CAT!$F$29), Claim_for_Reimbursement_CAT!$H$29,
IF(AND($DZ466 &gt;= Claim_for_Reimbursement_CAT!$D$30, $DZ466 &lt;= Claim_for_Reimbursement_CAT!$F$30), Claim_for_Reimbursement_CAT!$H$30,
IF(AND($DZ466 &gt;= Claim_for_Reimbursement_CAT!$D$31, $DZ466 &lt;= Claim_for_Reimbursement_CAT!$F$31), Claim_for_Reimbursement_CAT!$H$31,
IF(AND($DZ466 &gt;= Claim_for_Reimbursement_CAT!$D$32, $DZ466 &lt;= Claim_for_Reimbursement_CAT!$F$32), Claim_for_Reimbursement_CAT!$H$32,
IF(AND($DZ466 &gt;= Claim_for_Reimbursement_CAT!$D$33, $DZ466 &lt;= Claim_for_Reimbursement_CAT!$F$33), Claim_for_Reimbursement_CAT!$H$33,
IF(AND($DZ466 &gt;= Claim_for_Reimbursement_CAT!$D$34, $DZ466 &lt;= Claim_for_Reimbursement_CAT!$F$34), Claim_for_Reimbursement_CAT!$H$34, Claim_for_Reimbursement_CAT!$H$35))))))))))))</f>
        <v/>
      </c>
      <c r="EG466" s="373"/>
      <c r="EH466" s="373"/>
      <c r="EI466" s="373"/>
      <c r="EJ466" s="373"/>
      <c r="EK466" s="373"/>
      <c r="EL466" s="368"/>
      <c r="EM466" s="373"/>
      <c r="EN466" s="373"/>
      <c r="ES466" s="376" t="str">
        <f t="shared" si="218"/>
        <v/>
      </c>
      <c r="ET466" s="377" t="str">
        <f t="shared" si="226"/>
        <v xml:space="preserve">    </v>
      </c>
      <c r="EU466" s="377" t="str">
        <f t="shared" si="227"/>
        <v/>
      </c>
      <c r="EV466" s="377" t="str">
        <f t="shared" si="228"/>
        <v xml:space="preserve">461   </v>
      </c>
      <c r="EW466" s="378" t="str">
        <f>IF($H466 = "", "",
IF(OR($H466 = Lists_and_controls!$AO$9, $H466 = Lists_and_controls!$AO$11, $H466 = Lists_and_controls!$AO$14, $H466 = Lists_and_controls!$AO$16), MAX(Day_30),
IF(OR($H466 = Lists_and_controls!$AO$6, $H466 = Lists_and_controls!$AO$8, $H466 = Lists_and_controls!$AO$10, $H466 = Lists_and_controls!$AO$12, $H466 = Lists_and_controls!$AO$13, $H466 = Lists_and_controls!$AO$15, $H466 = Lists_and_controls!$AO$17), MAX(Day_31),
IF($H466 = Lists_and_controls!$AO$7, IF(INDEX(Leap_Year_YN, MATCH($G466, Year_2, 0)) = 1, MAX(Day_Feb_LY), MAX(Day_Feb) )))))</f>
        <v/>
      </c>
      <c r="EX466" s="377" t="str">
        <f t="shared" si="229"/>
        <v xml:space="preserve">  </v>
      </c>
      <c r="EY466" s="378"/>
    </row>
    <row r="467" spans="1:155" s="321" customFormat="1" ht="14" hidden="1" x14ac:dyDescent="0.3">
      <c r="A467" s="367">
        <v>462</v>
      </c>
      <c r="B467" s="368"/>
      <c r="C467" s="368"/>
      <c r="D467" s="368"/>
      <c r="E467" s="368"/>
      <c r="F467" s="368"/>
      <c r="G467" s="368"/>
      <c r="H467" s="368"/>
      <c r="I467" s="368"/>
      <c r="J467" s="369" t="str">
        <f t="shared" si="206"/>
        <v/>
      </c>
      <c r="K467" s="370" t="str">
        <f t="shared" si="207"/>
        <v/>
      </c>
      <c r="L467" s="368"/>
      <c r="M467" s="368"/>
      <c r="N467" s="368"/>
      <c r="O467" s="368"/>
      <c r="P467" s="368"/>
      <c r="Q467" s="368"/>
      <c r="R467" s="368"/>
      <c r="S467" s="371" t="str">
        <f t="shared" si="219"/>
        <v/>
      </c>
      <c r="T467" s="368"/>
      <c r="U467" s="368"/>
      <c r="V467" s="372"/>
      <c r="W467" s="372"/>
      <c r="X467" s="368"/>
      <c r="Y467" s="372"/>
      <c r="Z467" s="368"/>
      <c r="AA467" s="368"/>
      <c r="AB467" s="368"/>
      <c r="AC467" s="368"/>
      <c r="AD467" s="368"/>
      <c r="AE467" s="368"/>
      <c r="AF467" s="368"/>
      <c r="AG467" s="368"/>
      <c r="AH467" s="368"/>
      <c r="AI467" s="368"/>
      <c r="AJ467" s="368"/>
      <c r="AK467" s="373"/>
      <c r="AL467" s="368"/>
      <c r="AM467" s="373"/>
      <c r="AN467" s="373"/>
      <c r="AO467" s="373"/>
      <c r="AP467" s="373"/>
      <c r="AQ467" s="373"/>
      <c r="AR467" s="373"/>
      <c r="AS467" s="373"/>
      <c r="AT467" s="373"/>
      <c r="AU467" s="373"/>
      <c r="AV467" s="373"/>
      <c r="AW467" s="373"/>
      <c r="AX467" s="373"/>
      <c r="AY467" s="373"/>
      <c r="AZ467" s="373"/>
      <c r="BA467" s="373"/>
      <c r="BB467" s="373"/>
      <c r="BC467" s="374">
        <f t="shared" si="220"/>
        <v>0</v>
      </c>
      <c r="BD467" s="373"/>
      <c r="BE467" s="373"/>
      <c r="BF467" s="373"/>
      <c r="BG467" s="373"/>
      <c r="BH467" s="373"/>
      <c r="BI467" s="373"/>
      <c r="BJ467" s="373"/>
      <c r="BK467" s="373"/>
      <c r="BL467" s="373"/>
      <c r="BM467" s="373"/>
      <c r="BN467" s="373"/>
      <c r="BO467" s="373"/>
      <c r="BP467" s="373"/>
      <c r="BQ467" s="373"/>
      <c r="BR467" s="373"/>
      <c r="BS467" s="374">
        <f t="shared" si="208"/>
        <v>0</v>
      </c>
      <c r="BT467" s="374">
        <f t="shared" si="203"/>
        <v>0</v>
      </c>
      <c r="BU467" s="374">
        <f t="shared" si="203"/>
        <v>0</v>
      </c>
      <c r="BV467" s="374">
        <f t="shared" si="203"/>
        <v>0</v>
      </c>
      <c r="BW467" s="374">
        <f t="shared" si="203"/>
        <v>0</v>
      </c>
      <c r="BX467" s="374">
        <f t="shared" si="203"/>
        <v>0</v>
      </c>
      <c r="BY467" s="374">
        <f t="shared" si="203"/>
        <v>0</v>
      </c>
      <c r="BZ467" s="374">
        <f t="shared" si="205"/>
        <v>0</v>
      </c>
      <c r="CA467" s="374">
        <f t="shared" si="205"/>
        <v>0</v>
      </c>
      <c r="CB467" s="374">
        <f t="shared" si="205"/>
        <v>0</v>
      </c>
      <c r="CC467" s="374">
        <f t="shared" si="205"/>
        <v>0</v>
      </c>
      <c r="CD467" s="374">
        <f t="shared" si="205"/>
        <v>0</v>
      </c>
      <c r="CE467" s="374">
        <f t="shared" si="205"/>
        <v>0</v>
      </c>
      <c r="CF467" s="374">
        <f t="shared" si="205"/>
        <v>0</v>
      </c>
      <c r="CG467" s="374">
        <f t="shared" si="205"/>
        <v>0</v>
      </c>
      <c r="CH467" s="374">
        <f t="shared" si="205"/>
        <v>0</v>
      </c>
      <c r="CI467" s="374">
        <f t="shared" si="231"/>
        <v>0</v>
      </c>
      <c r="CJ467" s="368"/>
      <c r="CK467" s="368"/>
      <c r="CL467" s="373"/>
      <c r="CM467" s="375"/>
      <c r="CN467" s="371" t="s">
        <v>176</v>
      </c>
      <c r="CO467" s="373"/>
      <c r="CP467" s="373"/>
      <c r="CQ467" s="374">
        <f t="shared" si="209"/>
        <v>0</v>
      </c>
      <c r="CR467" s="373"/>
      <c r="CS467" s="373"/>
      <c r="CT467" s="374">
        <f t="shared" si="210"/>
        <v>0</v>
      </c>
      <c r="CU467" s="375"/>
      <c r="CV467" s="368"/>
      <c r="CW467" s="368"/>
      <c r="CX467" s="368"/>
      <c r="CY467" s="368"/>
      <c r="CZ467" s="368"/>
      <c r="DA467" s="368"/>
      <c r="DB467" s="368"/>
      <c r="DC467" s="368"/>
      <c r="DD467" s="368"/>
      <c r="DE467" s="368"/>
      <c r="DF467" s="368"/>
      <c r="DG467" s="375"/>
      <c r="DH467" s="371" t="s">
        <v>176</v>
      </c>
      <c r="DI467" s="373"/>
      <c r="DJ467" s="373"/>
      <c r="DK467" s="374">
        <f t="shared" si="230"/>
        <v>0</v>
      </c>
      <c r="DL467" s="373"/>
      <c r="DM467" s="373"/>
      <c r="DN467" s="374">
        <f t="shared" si="211"/>
        <v>0</v>
      </c>
      <c r="DO467" s="368"/>
      <c r="DP467" s="371" t="str">
        <f t="shared" si="221"/>
        <v/>
      </c>
      <c r="DQ467" s="374">
        <f t="shared" si="222"/>
        <v>0</v>
      </c>
      <c r="DR467" s="374">
        <f t="shared" si="212"/>
        <v>0</v>
      </c>
      <c r="DS467" s="374">
        <f t="shared" si="213"/>
        <v>0</v>
      </c>
      <c r="DT467" s="374">
        <f t="shared" si="223"/>
        <v>0</v>
      </c>
      <c r="DU467" s="374">
        <f t="shared" si="224"/>
        <v>0</v>
      </c>
      <c r="DV467" s="374">
        <f>Deduct_dependent * COUNTIFS(Part_8!$A:$A, $EV467)</f>
        <v>0</v>
      </c>
      <c r="DW467" s="374">
        <f t="shared" si="214"/>
        <v>0</v>
      </c>
      <c r="DX467" s="374">
        <f t="shared" si="215"/>
        <v>0</v>
      </c>
      <c r="DY467" s="374">
        <f t="shared" si="216"/>
        <v>0</v>
      </c>
      <c r="DZ467" s="374">
        <f t="shared" si="217"/>
        <v>0</v>
      </c>
      <c r="EA467" s="373"/>
      <c r="EB467" s="373"/>
      <c r="EC467" s="373"/>
      <c r="ED467" s="374" t="str">
        <f t="shared" si="225"/>
        <v/>
      </c>
      <c r="EE467" s="374"/>
      <c r="EF467" s="374" t="str">
        <f>IF(AND($AN467 = "", $AO467 = "", $AP467 = "", $AQ467 = "", $AR467 = "", $AS467 = "", $AT467 = "", $AU467 = "", $AV467 = "", $AW467 = "", $AX467 = "", $AY467 = "", $AZ467 = "", $BA467 = "", $BB467 = "",
$BD467= "", $BE467 = "", $BF467 = "", $BG467 = "", $BH467 = "", $BI467 = "", $BJ467 = "", $BK467 = "", $BL467 = "", $BM467 = "", $BN467 = "", $BO467 = "", $BP467 = "", $BQ467 = "", $BR467 = ""), "",
IF($DZ467 &lt;= Claim_for_Reimbursement_CAT!$F$24, Claim_for_Reimbursement_CAT!$H$24,
IF(AND($DZ467 &gt;= Claim_for_Reimbursement_CAT!$D$25, $DZ467 &lt;= Claim_for_Reimbursement_CAT!$F$25), Claim_for_Reimbursement_CAT!$H$25,
IF(AND($DZ467 &gt;= Claim_for_Reimbursement_CAT!$D$26, $DZ467 &lt;= Claim_for_Reimbursement_CAT!$F$26), Claim_for_Reimbursement_CAT!$H$26,
IF(AND($DZ467 &gt;= Claim_for_Reimbursement_CAT!$D$27, $DZ467 &lt;= Claim_for_Reimbursement_CAT!$F$27), Claim_for_Reimbursement_CAT!$H$27,
IF(AND($DZ467 &gt;= Claim_for_Reimbursement_CAT!$D$28, $DZ467 &lt;= Claim_for_Reimbursement_CAT!$F$28), Claim_for_Reimbursement_CAT!$H$28,
IF(AND($DZ467 &gt;= Claim_for_Reimbursement_CAT!$D$29, $DZ467 &lt;= Claim_for_Reimbursement_CAT!$F$29), Claim_for_Reimbursement_CAT!$H$29,
IF(AND($DZ467 &gt;= Claim_for_Reimbursement_CAT!$D$30, $DZ467 &lt;= Claim_for_Reimbursement_CAT!$F$30), Claim_for_Reimbursement_CAT!$H$30,
IF(AND($DZ467 &gt;= Claim_for_Reimbursement_CAT!$D$31, $DZ467 &lt;= Claim_for_Reimbursement_CAT!$F$31), Claim_for_Reimbursement_CAT!$H$31,
IF(AND($DZ467 &gt;= Claim_for_Reimbursement_CAT!$D$32, $DZ467 &lt;= Claim_for_Reimbursement_CAT!$F$32), Claim_for_Reimbursement_CAT!$H$32,
IF(AND($DZ467 &gt;= Claim_for_Reimbursement_CAT!$D$33, $DZ467 &lt;= Claim_for_Reimbursement_CAT!$F$33), Claim_for_Reimbursement_CAT!$H$33,
IF(AND($DZ467 &gt;= Claim_for_Reimbursement_CAT!$D$34, $DZ467 &lt;= Claim_for_Reimbursement_CAT!$F$34), Claim_for_Reimbursement_CAT!$H$34, Claim_for_Reimbursement_CAT!$H$35))))))))))))</f>
        <v/>
      </c>
      <c r="EG467" s="373"/>
      <c r="EH467" s="373"/>
      <c r="EI467" s="373"/>
      <c r="EJ467" s="373"/>
      <c r="EK467" s="373"/>
      <c r="EL467" s="368"/>
      <c r="EM467" s="373"/>
      <c r="EN467" s="373"/>
      <c r="ES467" s="376" t="str">
        <f t="shared" si="218"/>
        <v/>
      </c>
      <c r="ET467" s="377" t="str">
        <f t="shared" si="226"/>
        <v xml:space="preserve">    </v>
      </c>
      <c r="EU467" s="377" t="str">
        <f t="shared" si="227"/>
        <v/>
      </c>
      <c r="EV467" s="377" t="str">
        <f t="shared" si="228"/>
        <v xml:space="preserve">462   </v>
      </c>
      <c r="EW467" s="378" t="str">
        <f>IF($H467 = "", "",
IF(OR($H467 = Lists_and_controls!$AO$9, $H467 = Lists_and_controls!$AO$11, $H467 = Lists_and_controls!$AO$14, $H467 = Lists_and_controls!$AO$16), MAX(Day_30),
IF(OR($H467 = Lists_and_controls!$AO$6, $H467 = Lists_and_controls!$AO$8, $H467 = Lists_and_controls!$AO$10, $H467 = Lists_and_controls!$AO$12, $H467 = Lists_and_controls!$AO$13, $H467 = Lists_and_controls!$AO$15, $H467 = Lists_and_controls!$AO$17), MAX(Day_31),
IF($H467 = Lists_and_controls!$AO$7, IF(INDEX(Leap_Year_YN, MATCH($G467, Year_2, 0)) = 1, MAX(Day_Feb_LY), MAX(Day_Feb) )))))</f>
        <v/>
      </c>
      <c r="EX467" s="377" t="str">
        <f t="shared" si="229"/>
        <v xml:space="preserve">  </v>
      </c>
      <c r="EY467" s="378"/>
    </row>
    <row r="468" spans="1:155" s="321" customFormat="1" ht="14" hidden="1" x14ac:dyDescent="0.3">
      <c r="A468" s="367">
        <v>463</v>
      </c>
      <c r="B468" s="368"/>
      <c r="C468" s="368"/>
      <c r="D468" s="368"/>
      <c r="E468" s="368"/>
      <c r="F468" s="368"/>
      <c r="G468" s="368"/>
      <c r="H468" s="368"/>
      <c r="I468" s="368"/>
      <c r="J468" s="369" t="str">
        <f t="shared" si="206"/>
        <v/>
      </c>
      <c r="K468" s="370" t="str">
        <f t="shared" si="207"/>
        <v/>
      </c>
      <c r="L468" s="368"/>
      <c r="M468" s="368"/>
      <c r="N468" s="368"/>
      <c r="O468" s="368"/>
      <c r="P468" s="368"/>
      <c r="Q468" s="368"/>
      <c r="R468" s="368"/>
      <c r="S468" s="371" t="str">
        <f t="shared" si="219"/>
        <v/>
      </c>
      <c r="T468" s="368"/>
      <c r="U468" s="368"/>
      <c r="V468" s="372"/>
      <c r="W468" s="372"/>
      <c r="X468" s="368"/>
      <c r="Y468" s="372"/>
      <c r="Z468" s="368"/>
      <c r="AA468" s="368"/>
      <c r="AB468" s="368"/>
      <c r="AC468" s="368"/>
      <c r="AD468" s="368"/>
      <c r="AE468" s="368"/>
      <c r="AF468" s="368"/>
      <c r="AG468" s="368"/>
      <c r="AH468" s="368"/>
      <c r="AI468" s="368"/>
      <c r="AJ468" s="368"/>
      <c r="AK468" s="373"/>
      <c r="AL468" s="368"/>
      <c r="AM468" s="373"/>
      <c r="AN468" s="373"/>
      <c r="AO468" s="373"/>
      <c r="AP468" s="373"/>
      <c r="AQ468" s="373"/>
      <c r="AR468" s="373"/>
      <c r="AS468" s="373"/>
      <c r="AT468" s="373"/>
      <c r="AU468" s="373"/>
      <c r="AV468" s="373"/>
      <c r="AW468" s="373"/>
      <c r="AX468" s="373"/>
      <c r="AY468" s="373"/>
      <c r="AZ468" s="373"/>
      <c r="BA468" s="373"/>
      <c r="BB468" s="373"/>
      <c r="BC468" s="374">
        <f t="shared" si="220"/>
        <v>0</v>
      </c>
      <c r="BD468" s="373"/>
      <c r="BE468" s="373"/>
      <c r="BF468" s="373"/>
      <c r="BG468" s="373"/>
      <c r="BH468" s="373"/>
      <c r="BI468" s="373"/>
      <c r="BJ468" s="373"/>
      <c r="BK468" s="373"/>
      <c r="BL468" s="373"/>
      <c r="BM468" s="373"/>
      <c r="BN468" s="373"/>
      <c r="BO468" s="373"/>
      <c r="BP468" s="373"/>
      <c r="BQ468" s="373"/>
      <c r="BR468" s="373"/>
      <c r="BS468" s="374">
        <f t="shared" si="208"/>
        <v>0</v>
      </c>
      <c r="BT468" s="374">
        <f t="shared" si="203"/>
        <v>0</v>
      </c>
      <c r="BU468" s="374">
        <f t="shared" si="203"/>
        <v>0</v>
      </c>
      <c r="BV468" s="374">
        <f t="shared" si="203"/>
        <v>0</v>
      </c>
      <c r="BW468" s="374">
        <f t="shared" si="203"/>
        <v>0</v>
      </c>
      <c r="BX468" s="374">
        <f t="shared" si="203"/>
        <v>0</v>
      </c>
      <c r="BY468" s="374">
        <f t="shared" si="203"/>
        <v>0</v>
      </c>
      <c r="BZ468" s="374">
        <f t="shared" si="205"/>
        <v>0</v>
      </c>
      <c r="CA468" s="374">
        <f t="shared" si="205"/>
        <v>0</v>
      </c>
      <c r="CB468" s="374">
        <f t="shared" si="205"/>
        <v>0</v>
      </c>
      <c r="CC468" s="374">
        <f t="shared" si="205"/>
        <v>0</v>
      </c>
      <c r="CD468" s="374">
        <f t="shared" si="205"/>
        <v>0</v>
      </c>
      <c r="CE468" s="374">
        <f t="shared" si="205"/>
        <v>0</v>
      </c>
      <c r="CF468" s="374">
        <f t="shared" si="205"/>
        <v>0</v>
      </c>
      <c r="CG468" s="374">
        <f t="shared" si="205"/>
        <v>0</v>
      </c>
      <c r="CH468" s="374">
        <f t="shared" si="205"/>
        <v>0</v>
      </c>
      <c r="CI468" s="374">
        <f t="shared" si="231"/>
        <v>0</v>
      </c>
      <c r="CJ468" s="368"/>
      <c r="CK468" s="368"/>
      <c r="CL468" s="373"/>
      <c r="CM468" s="375"/>
      <c r="CN468" s="371" t="s">
        <v>176</v>
      </c>
      <c r="CO468" s="373"/>
      <c r="CP468" s="373"/>
      <c r="CQ468" s="374">
        <f t="shared" si="209"/>
        <v>0</v>
      </c>
      <c r="CR468" s="373"/>
      <c r="CS468" s="373"/>
      <c r="CT468" s="374">
        <f t="shared" si="210"/>
        <v>0</v>
      </c>
      <c r="CU468" s="375"/>
      <c r="CV468" s="368"/>
      <c r="CW468" s="368"/>
      <c r="CX468" s="368"/>
      <c r="CY468" s="368"/>
      <c r="CZ468" s="368"/>
      <c r="DA468" s="368"/>
      <c r="DB468" s="368"/>
      <c r="DC468" s="368"/>
      <c r="DD468" s="368"/>
      <c r="DE468" s="368"/>
      <c r="DF468" s="368"/>
      <c r="DG468" s="375"/>
      <c r="DH468" s="371" t="s">
        <v>176</v>
      </c>
      <c r="DI468" s="373"/>
      <c r="DJ468" s="373"/>
      <c r="DK468" s="374">
        <f t="shared" si="230"/>
        <v>0</v>
      </c>
      <c r="DL468" s="373"/>
      <c r="DM468" s="373"/>
      <c r="DN468" s="374">
        <f t="shared" si="211"/>
        <v>0</v>
      </c>
      <c r="DO468" s="368"/>
      <c r="DP468" s="371" t="str">
        <f t="shared" si="221"/>
        <v/>
      </c>
      <c r="DQ468" s="374">
        <f t="shared" si="222"/>
        <v>0</v>
      </c>
      <c r="DR468" s="374">
        <f t="shared" si="212"/>
        <v>0</v>
      </c>
      <c r="DS468" s="374">
        <f t="shared" si="213"/>
        <v>0</v>
      </c>
      <c r="DT468" s="374">
        <f t="shared" si="223"/>
        <v>0</v>
      </c>
      <c r="DU468" s="374">
        <f t="shared" si="224"/>
        <v>0</v>
      </c>
      <c r="DV468" s="374">
        <f>Deduct_dependent * COUNTIFS(Part_8!$A:$A, $EV468)</f>
        <v>0</v>
      </c>
      <c r="DW468" s="374">
        <f t="shared" si="214"/>
        <v>0</v>
      </c>
      <c r="DX468" s="374">
        <f t="shared" si="215"/>
        <v>0</v>
      </c>
      <c r="DY468" s="374">
        <f t="shared" si="216"/>
        <v>0</v>
      </c>
      <c r="DZ468" s="374">
        <f t="shared" si="217"/>
        <v>0</v>
      </c>
      <c r="EA468" s="373"/>
      <c r="EB468" s="373"/>
      <c r="EC468" s="373"/>
      <c r="ED468" s="374" t="str">
        <f t="shared" si="225"/>
        <v/>
      </c>
      <c r="EE468" s="374"/>
      <c r="EF468" s="374" t="str">
        <f>IF(AND($AN468 = "", $AO468 = "", $AP468 = "", $AQ468 = "", $AR468 = "", $AS468 = "", $AT468 = "", $AU468 = "", $AV468 = "", $AW468 = "", $AX468 = "", $AY468 = "", $AZ468 = "", $BA468 = "", $BB468 = "",
$BD468= "", $BE468 = "", $BF468 = "", $BG468 = "", $BH468 = "", $BI468 = "", $BJ468 = "", $BK468 = "", $BL468 = "", $BM468 = "", $BN468 = "", $BO468 = "", $BP468 = "", $BQ468 = "", $BR468 = ""), "",
IF($DZ468 &lt;= Claim_for_Reimbursement_CAT!$F$24, Claim_for_Reimbursement_CAT!$H$24,
IF(AND($DZ468 &gt;= Claim_for_Reimbursement_CAT!$D$25, $DZ468 &lt;= Claim_for_Reimbursement_CAT!$F$25), Claim_for_Reimbursement_CAT!$H$25,
IF(AND($DZ468 &gt;= Claim_for_Reimbursement_CAT!$D$26, $DZ468 &lt;= Claim_for_Reimbursement_CAT!$F$26), Claim_for_Reimbursement_CAT!$H$26,
IF(AND($DZ468 &gt;= Claim_for_Reimbursement_CAT!$D$27, $DZ468 &lt;= Claim_for_Reimbursement_CAT!$F$27), Claim_for_Reimbursement_CAT!$H$27,
IF(AND($DZ468 &gt;= Claim_for_Reimbursement_CAT!$D$28, $DZ468 &lt;= Claim_for_Reimbursement_CAT!$F$28), Claim_for_Reimbursement_CAT!$H$28,
IF(AND($DZ468 &gt;= Claim_for_Reimbursement_CAT!$D$29, $DZ468 &lt;= Claim_for_Reimbursement_CAT!$F$29), Claim_for_Reimbursement_CAT!$H$29,
IF(AND($DZ468 &gt;= Claim_for_Reimbursement_CAT!$D$30, $DZ468 &lt;= Claim_for_Reimbursement_CAT!$F$30), Claim_for_Reimbursement_CAT!$H$30,
IF(AND($DZ468 &gt;= Claim_for_Reimbursement_CAT!$D$31, $DZ468 &lt;= Claim_for_Reimbursement_CAT!$F$31), Claim_for_Reimbursement_CAT!$H$31,
IF(AND($DZ468 &gt;= Claim_for_Reimbursement_CAT!$D$32, $DZ468 &lt;= Claim_for_Reimbursement_CAT!$F$32), Claim_for_Reimbursement_CAT!$H$32,
IF(AND($DZ468 &gt;= Claim_for_Reimbursement_CAT!$D$33, $DZ468 &lt;= Claim_for_Reimbursement_CAT!$F$33), Claim_for_Reimbursement_CAT!$H$33,
IF(AND($DZ468 &gt;= Claim_for_Reimbursement_CAT!$D$34, $DZ468 &lt;= Claim_for_Reimbursement_CAT!$F$34), Claim_for_Reimbursement_CAT!$H$34, Claim_for_Reimbursement_CAT!$H$35))))))))))))</f>
        <v/>
      </c>
      <c r="EG468" s="373"/>
      <c r="EH468" s="373"/>
      <c r="EI468" s="373"/>
      <c r="EJ468" s="373"/>
      <c r="EK468" s="373"/>
      <c r="EL468" s="368"/>
      <c r="EM468" s="373"/>
      <c r="EN468" s="373"/>
      <c r="ES468" s="376" t="str">
        <f t="shared" si="218"/>
        <v/>
      </c>
      <c r="ET468" s="377" t="str">
        <f t="shared" si="226"/>
        <v xml:space="preserve">    </v>
      </c>
      <c r="EU468" s="377" t="str">
        <f t="shared" si="227"/>
        <v/>
      </c>
      <c r="EV468" s="377" t="str">
        <f t="shared" si="228"/>
        <v xml:space="preserve">463   </v>
      </c>
      <c r="EW468" s="378" t="str">
        <f>IF($H468 = "", "",
IF(OR($H468 = Lists_and_controls!$AO$9, $H468 = Lists_and_controls!$AO$11, $H468 = Lists_and_controls!$AO$14, $H468 = Lists_and_controls!$AO$16), MAX(Day_30),
IF(OR($H468 = Lists_and_controls!$AO$6, $H468 = Lists_and_controls!$AO$8, $H468 = Lists_and_controls!$AO$10, $H468 = Lists_and_controls!$AO$12, $H468 = Lists_and_controls!$AO$13, $H468 = Lists_and_controls!$AO$15, $H468 = Lists_and_controls!$AO$17), MAX(Day_31),
IF($H468 = Lists_and_controls!$AO$7, IF(INDEX(Leap_Year_YN, MATCH($G468, Year_2, 0)) = 1, MAX(Day_Feb_LY), MAX(Day_Feb) )))))</f>
        <v/>
      </c>
      <c r="EX468" s="377" t="str">
        <f t="shared" si="229"/>
        <v xml:space="preserve">  </v>
      </c>
      <c r="EY468" s="378"/>
    </row>
    <row r="469" spans="1:155" s="321" customFormat="1" ht="14" hidden="1" x14ac:dyDescent="0.3">
      <c r="A469" s="367">
        <v>464</v>
      </c>
      <c r="B469" s="368"/>
      <c r="C469" s="368"/>
      <c r="D469" s="368"/>
      <c r="E469" s="368"/>
      <c r="F469" s="368"/>
      <c r="G469" s="368"/>
      <c r="H469" s="368"/>
      <c r="I469" s="368"/>
      <c r="J469" s="369" t="str">
        <f t="shared" si="206"/>
        <v/>
      </c>
      <c r="K469" s="370" t="str">
        <f t="shared" si="207"/>
        <v/>
      </c>
      <c r="L469" s="368"/>
      <c r="M469" s="368"/>
      <c r="N469" s="368"/>
      <c r="O469" s="368"/>
      <c r="P469" s="368"/>
      <c r="Q469" s="368"/>
      <c r="R469" s="368"/>
      <c r="S469" s="371" t="str">
        <f t="shared" si="219"/>
        <v/>
      </c>
      <c r="T469" s="368"/>
      <c r="U469" s="368"/>
      <c r="V469" s="372"/>
      <c r="W469" s="372"/>
      <c r="X469" s="368"/>
      <c r="Y469" s="372"/>
      <c r="Z469" s="368"/>
      <c r="AA469" s="368"/>
      <c r="AB469" s="368"/>
      <c r="AC469" s="368"/>
      <c r="AD469" s="368"/>
      <c r="AE469" s="368"/>
      <c r="AF469" s="368"/>
      <c r="AG469" s="368"/>
      <c r="AH469" s="368"/>
      <c r="AI469" s="368"/>
      <c r="AJ469" s="368"/>
      <c r="AK469" s="373"/>
      <c r="AL469" s="368"/>
      <c r="AM469" s="373"/>
      <c r="AN469" s="373"/>
      <c r="AO469" s="373"/>
      <c r="AP469" s="373"/>
      <c r="AQ469" s="373"/>
      <c r="AR469" s="373"/>
      <c r="AS469" s="373"/>
      <c r="AT469" s="373"/>
      <c r="AU469" s="373"/>
      <c r="AV469" s="373"/>
      <c r="AW469" s="373"/>
      <c r="AX469" s="373"/>
      <c r="AY469" s="373"/>
      <c r="AZ469" s="373"/>
      <c r="BA469" s="373"/>
      <c r="BB469" s="373"/>
      <c r="BC469" s="374">
        <f t="shared" si="220"/>
        <v>0</v>
      </c>
      <c r="BD469" s="373"/>
      <c r="BE469" s="373"/>
      <c r="BF469" s="373"/>
      <c r="BG469" s="373"/>
      <c r="BH469" s="373"/>
      <c r="BI469" s="373"/>
      <c r="BJ469" s="373"/>
      <c r="BK469" s="373"/>
      <c r="BL469" s="373"/>
      <c r="BM469" s="373"/>
      <c r="BN469" s="373"/>
      <c r="BO469" s="373"/>
      <c r="BP469" s="373"/>
      <c r="BQ469" s="373"/>
      <c r="BR469" s="373"/>
      <c r="BS469" s="374">
        <f t="shared" si="208"/>
        <v>0</v>
      </c>
      <c r="BT469" s="374">
        <f t="shared" si="203"/>
        <v>0</v>
      </c>
      <c r="BU469" s="374">
        <f t="shared" si="203"/>
        <v>0</v>
      </c>
      <c r="BV469" s="374">
        <f t="shared" si="203"/>
        <v>0</v>
      </c>
      <c r="BW469" s="374">
        <f t="shared" si="203"/>
        <v>0</v>
      </c>
      <c r="BX469" s="374">
        <f t="shared" si="203"/>
        <v>0</v>
      </c>
      <c r="BY469" s="374">
        <f t="shared" si="203"/>
        <v>0</v>
      </c>
      <c r="BZ469" s="374">
        <f t="shared" si="205"/>
        <v>0</v>
      </c>
      <c r="CA469" s="374">
        <f t="shared" si="205"/>
        <v>0</v>
      </c>
      <c r="CB469" s="374">
        <f t="shared" si="205"/>
        <v>0</v>
      </c>
      <c r="CC469" s="374">
        <f t="shared" si="205"/>
        <v>0</v>
      </c>
      <c r="CD469" s="374">
        <f t="shared" si="205"/>
        <v>0</v>
      </c>
      <c r="CE469" s="374">
        <f t="shared" si="205"/>
        <v>0</v>
      </c>
      <c r="CF469" s="374">
        <f t="shared" si="205"/>
        <v>0</v>
      </c>
      <c r="CG469" s="374">
        <f t="shared" si="205"/>
        <v>0</v>
      </c>
      <c r="CH469" s="374">
        <f t="shared" si="205"/>
        <v>0</v>
      </c>
      <c r="CI469" s="374">
        <f t="shared" si="231"/>
        <v>0</v>
      </c>
      <c r="CJ469" s="368"/>
      <c r="CK469" s="368"/>
      <c r="CL469" s="373"/>
      <c r="CM469" s="375"/>
      <c r="CN469" s="371" t="s">
        <v>176</v>
      </c>
      <c r="CO469" s="373"/>
      <c r="CP469" s="373"/>
      <c r="CQ469" s="374">
        <f t="shared" si="209"/>
        <v>0</v>
      </c>
      <c r="CR469" s="373"/>
      <c r="CS469" s="373"/>
      <c r="CT469" s="374">
        <f t="shared" si="210"/>
        <v>0</v>
      </c>
      <c r="CU469" s="375"/>
      <c r="CV469" s="368"/>
      <c r="CW469" s="368"/>
      <c r="CX469" s="368"/>
      <c r="CY469" s="368"/>
      <c r="CZ469" s="368"/>
      <c r="DA469" s="368"/>
      <c r="DB469" s="368"/>
      <c r="DC469" s="368"/>
      <c r="DD469" s="368"/>
      <c r="DE469" s="368"/>
      <c r="DF469" s="368"/>
      <c r="DG469" s="375"/>
      <c r="DH469" s="371" t="s">
        <v>176</v>
      </c>
      <c r="DI469" s="373"/>
      <c r="DJ469" s="373"/>
      <c r="DK469" s="374">
        <f t="shared" si="230"/>
        <v>0</v>
      </c>
      <c r="DL469" s="373"/>
      <c r="DM469" s="373"/>
      <c r="DN469" s="374">
        <f t="shared" si="211"/>
        <v>0</v>
      </c>
      <c r="DO469" s="368"/>
      <c r="DP469" s="371" t="str">
        <f t="shared" si="221"/>
        <v/>
      </c>
      <c r="DQ469" s="374">
        <f t="shared" si="222"/>
        <v>0</v>
      </c>
      <c r="DR469" s="374">
        <f t="shared" si="212"/>
        <v>0</v>
      </c>
      <c r="DS469" s="374">
        <f t="shared" si="213"/>
        <v>0</v>
      </c>
      <c r="DT469" s="374">
        <f t="shared" si="223"/>
        <v>0</v>
      </c>
      <c r="DU469" s="374">
        <f t="shared" si="224"/>
        <v>0</v>
      </c>
      <c r="DV469" s="374">
        <f>Deduct_dependent * COUNTIFS(Part_8!$A:$A, $EV469)</f>
        <v>0</v>
      </c>
      <c r="DW469" s="374">
        <f t="shared" si="214"/>
        <v>0</v>
      </c>
      <c r="DX469" s="374">
        <f t="shared" si="215"/>
        <v>0</v>
      </c>
      <c r="DY469" s="374">
        <f t="shared" si="216"/>
        <v>0</v>
      </c>
      <c r="DZ469" s="374">
        <f t="shared" si="217"/>
        <v>0</v>
      </c>
      <c r="EA469" s="373"/>
      <c r="EB469" s="373"/>
      <c r="EC469" s="373"/>
      <c r="ED469" s="374" t="str">
        <f t="shared" si="225"/>
        <v/>
      </c>
      <c r="EE469" s="374"/>
      <c r="EF469" s="374" t="str">
        <f>IF(AND($AN469 = "", $AO469 = "", $AP469 = "", $AQ469 = "", $AR469 = "", $AS469 = "", $AT469 = "", $AU469 = "", $AV469 = "", $AW469 = "", $AX469 = "", $AY469 = "", $AZ469 = "", $BA469 = "", $BB469 = "",
$BD469= "", $BE469 = "", $BF469 = "", $BG469 = "", $BH469 = "", $BI469 = "", $BJ469 = "", $BK469 = "", $BL469 = "", $BM469 = "", $BN469 = "", $BO469 = "", $BP469 = "", $BQ469 = "", $BR469 = ""), "",
IF($DZ469 &lt;= Claim_for_Reimbursement_CAT!$F$24, Claim_for_Reimbursement_CAT!$H$24,
IF(AND($DZ469 &gt;= Claim_for_Reimbursement_CAT!$D$25, $DZ469 &lt;= Claim_for_Reimbursement_CAT!$F$25), Claim_for_Reimbursement_CAT!$H$25,
IF(AND($DZ469 &gt;= Claim_for_Reimbursement_CAT!$D$26, $DZ469 &lt;= Claim_for_Reimbursement_CAT!$F$26), Claim_for_Reimbursement_CAT!$H$26,
IF(AND($DZ469 &gt;= Claim_for_Reimbursement_CAT!$D$27, $DZ469 &lt;= Claim_for_Reimbursement_CAT!$F$27), Claim_for_Reimbursement_CAT!$H$27,
IF(AND($DZ469 &gt;= Claim_for_Reimbursement_CAT!$D$28, $DZ469 &lt;= Claim_for_Reimbursement_CAT!$F$28), Claim_for_Reimbursement_CAT!$H$28,
IF(AND($DZ469 &gt;= Claim_for_Reimbursement_CAT!$D$29, $DZ469 &lt;= Claim_for_Reimbursement_CAT!$F$29), Claim_for_Reimbursement_CAT!$H$29,
IF(AND($DZ469 &gt;= Claim_for_Reimbursement_CAT!$D$30, $DZ469 &lt;= Claim_for_Reimbursement_CAT!$F$30), Claim_for_Reimbursement_CAT!$H$30,
IF(AND($DZ469 &gt;= Claim_for_Reimbursement_CAT!$D$31, $DZ469 &lt;= Claim_for_Reimbursement_CAT!$F$31), Claim_for_Reimbursement_CAT!$H$31,
IF(AND($DZ469 &gt;= Claim_for_Reimbursement_CAT!$D$32, $DZ469 &lt;= Claim_for_Reimbursement_CAT!$F$32), Claim_for_Reimbursement_CAT!$H$32,
IF(AND($DZ469 &gt;= Claim_for_Reimbursement_CAT!$D$33, $DZ469 &lt;= Claim_for_Reimbursement_CAT!$F$33), Claim_for_Reimbursement_CAT!$H$33,
IF(AND($DZ469 &gt;= Claim_for_Reimbursement_CAT!$D$34, $DZ469 &lt;= Claim_for_Reimbursement_CAT!$F$34), Claim_for_Reimbursement_CAT!$H$34, Claim_for_Reimbursement_CAT!$H$35))))))))))))</f>
        <v/>
      </c>
      <c r="EG469" s="373"/>
      <c r="EH469" s="373"/>
      <c r="EI469" s="373"/>
      <c r="EJ469" s="373"/>
      <c r="EK469" s="373"/>
      <c r="EL469" s="368"/>
      <c r="EM469" s="373"/>
      <c r="EN469" s="373"/>
      <c r="ES469" s="376" t="str">
        <f t="shared" si="218"/>
        <v/>
      </c>
      <c r="ET469" s="377" t="str">
        <f t="shared" si="226"/>
        <v xml:space="preserve">    </v>
      </c>
      <c r="EU469" s="377" t="str">
        <f t="shared" si="227"/>
        <v/>
      </c>
      <c r="EV469" s="377" t="str">
        <f t="shared" si="228"/>
        <v xml:space="preserve">464   </v>
      </c>
      <c r="EW469" s="378" t="str">
        <f>IF($H469 = "", "",
IF(OR($H469 = Lists_and_controls!$AO$9, $H469 = Lists_and_controls!$AO$11, $H469 = Lists_and_controls!$AO$14, $H469 = Lists_and_controls!$AO$16), MAX(Day_30),
IF(OR($H469 = Lists_and_controls!$AO$6, $H469 = Lists_and_controls!$AO$8, $H469 = Lists_and_controls!$AO$10, $H469 = Lists_and_controls!$AO$12, $H469 = Lists_and_controls!$AO$13, $H469 = Lists_and_controls!$AO$15, $H469 = Lists_and_controls!$AO$17), MAX(Day_31),
IF($H469 = Lists_and_controls!$AO$7, IF(INDEX(Leap_Year_YN, MATCH($G469, Year_2, 0)) = 1, MAX(Day_Feb_LY), MAX(Day_Feb) )))))</f>
        <v/>
      </c>
      <c r="EX469" s="377" t="str">
        <f t="shared" si="229"/>
        <v xml:space="preserve">  </v>
      </c>
      <c r="EY469" s="378"/>
    </row>
    <row r="470" spans="1:155" s="321" customFormat="1" ht="14" hidden="1" x14ac:dyDescent="0.3">
      <c r="A470" s="367">
        <v>465</v>
      </c>
      <c r="B470" s="368"/>
      <c r="C470" s="368"/>
      <c r="D470" s="368"/>
      <c r="E470" s="368"/>
      <c r="F470" s="368"/>
      <c r="G470" s="368"/>
      <c r="H470" s="368"/>
      <c r="I470" s="368"/>
      <c r="J470" s="369" t="str">
        <f t="shared" si="206"/>
        <v/>
      </c>
      <c r="K470" s="370" t="str">
        <f t="shared" si="207"/>
        <v/>
      </c>
      <c r="L470" s="368"/>
      <c r="M470" s="368"/>
      <c r="N470" s="368"/>
      <c r="O470" s="368"/>
      <c r="P470" s="368"/>
      <c r="Q470" s="368"/>
      <c r="R470" s="368"/>
      <c r="S470" s="371" t="str">
        <f t="shared" si="219"/>
        <v/>
      </c>
      <c r="T470" s="368"/>
      <c r="U470" s="368"/>
      <c r="V470" s="372"/>
      <c r="W470" s="372"/>
      <c r="X470" s="368"/>
      <c r="Y470" s="372"/>
      <c r="Z470" s="368"/>
      <c r="AA470" s="368"/>
      <c r="AB470" s="368"/>
      <c r="AC470" s="368"/>
      <c r="AD470" s="368"/>
      <c r="AE470" s="368"/>
      <c r="AF470" s="368"/>
      <c r="AG470" s="368"/>
      <c r="AH470" s="368"/>
      <c r="AI470" s="368"/>
      <c r="AJ470" s="368"/>
      <c r="AK470" s="373"/>
      <c r="AL470" s="368"/>
      <c r="AM470" s="373"/>
      <c r="AN470" s="373"/>
      <c r="AO470" s="373"/>
      <c r="AP470" s="373"/>
      <c r="AQ470" s="373"/>
      <c r="AR470" s="373"/>
      <c r="AS470" s="373"/>
      <c r="AT470" s="373"/>
      <c r="AU470" s="373"/>
      <c r="AV470" s="373"/>
      <c r="AW470" s="373"/>
      <c r="AX470" s="373"/>
      <c r="AY470" s="373"/>
      <c r="AZ470" s="373"/>
      <c r="BA470" s="373"/>
      <c r="BB470" s="373"/>
      <c r="BC470" s="374">
        <f t="shared" si="220"/>
        <v>0</v>
      </c>
      <c r="BD470" s="373"/>
      <c r="BE470" s="373"/>
      <c r="BF470" s="373"/>
      <c r="BG470" s="373"/>
      <c r="BH470" s="373"/>
      <c r="BI470" s="373"/>
      <c r="BJ470" s="373"/>
      <c r="BK470" s="373"/>
      <c r="BL470" s="373"/>
      <c r="BM470" s="373"/>
      <c r="BN470" s="373"/>
      <c r="BO470" s="373"/>
      <c r="BP470" s="373"/>
      <c r="BQ470" s="373"/>
      <c r="BR470" s="373"/>
      <c r="BS470" s="374">
        <f t="shared" si="208"/>
        <v>0</v>
      </c>
      <c r="BT470" s="374">
        <f t="shared" ref="BT470:CB521" si="232" xml:space="preserve"> AN470 + BD470</f>
        <v>0</v>
      </c>
      <c r="BU470" s="374">
        <f t="shared" si="232"/>
        <v>0</v>
      </c>
      <c r="BV470" s="374">
        <f t="shared" si="232"/>
        <v>0</v>
      </c>
      <c r="BW470" s="374">
        <f t="shared" si="232"/>
        <v>0</v>
      </c>
      <c r="BX470" s="374">
        <f t="shared" si="232"/>
        <v>0</v>
      </c>
      <c r="BY470" s="374">
        <f t="shared" si="232"/>
        <v>0</v>
      </c>
      <c r="BZ470" s="374">
        <f t="shared" si="205"/>
        <v>0</v>
      </c>
      <c r="CA470" s="374">
        <f t="shared" si="205"/>
        <v>0</v>
      </c>
      <c r="CB470" s="374">
        <f t="shared" si="205"/>
        <v>0</v>
      </c>
      <c r="CC470" s="374">
        <f t="shared" si="205"/>
        <v>0</v>
      </c>
      <c r="CD470" s="374">
        <f t="shared" si="205"/>
        <v>0</v>
      </c>
      <c r="CE470" s="374">
        <f t="shared" si="205"/>
        <v>0</v>
      </c>
      <c r="CF470" s="374">
        <f t="shared" si="205"/>
        <v>0</v>
      </c>
      <c r="CG470" s="374">
        <f t="shared" si="205"/>
        <v>0</v>
      </c>
      <c r="CH470" s="374">
        <f t="shared" si="205"/>
        <v>0</v>
      </c>
      <c r="CI470" s="374">
        <f t="shared" si="231"/>
        <v>0</v>
      </c>
      <c r="CJ470" s="368"/>
      <c r="CK470" s="368"/>
      <c r="CL470" s="373"/>
      <c r="CM470" s="375"/>
      <c r="CN470" s="371" t="s">
        <v>176</v>
      </c>
      <c r="CO470" s="373"/>
      <c r="CP470" s="373"/>
      <c r="CQ470" s="374">
        <f t="shared" si="209"/>
        <v>0</v>
      </c>
      <c r="CR470" s="373"/>
      <c r="CS470" s="373"/>
      <c r="CT470" s="374">
        <f t="shared" si="210"/>
        <v>0</v>
      </c>
      <c r="CU470" s="375"/>
      <c r="CV470" s="368"/>
      <c r="CW470" s="368"/>
      <c r="CX470" s="368"/>
      <c r="CY470" s="368"/>
      <c r="CZ470" s="368"/>
      <c r="DA470" s="368"/>
      <c r="DB470" s="368"/>
      <c r="DC470" s="368"/>
      <c r="DD470" s="368"/>
      <c r="DE470" s="368"/>
      <c r="DF470" s="368"/>
      <c r="DG470" s="375"/>
      <c r="DH470" s="371" t="s">
        <v>176</v>
      </c>
      <c r="DI470" s="373"/>
      <c r="DJ470" s="373"/>
      <c r="DK470" s="374">
        <f t="shared" si="230"/>
        <v>0</v>
      </c>
      <c r="DL470" s="373"/>
      <c r="DM470" s="373"/>
      <c r="DN470" s="374">
        <f t="shared" si="211"/>
        <v>0</v>
      </c>
      <c r="DO470" s="368"/>
      <c r="DP470" s="371" t="str">
        <f t="shared" si="221"/>
        <v/>
      </c>
      <c r="DQ470" s="374">
        <f t="shared" si="222"/>
        <v>0</v>
      </c>
      <c r="DR470" s="374">
        <f t="shared" si="212"/>
        <v>0</v>
      </c>
      <c r="DS470" s="374">
        <f t="shared" si="213"/>
        <v>0</v>
      </c>
      <c r="DT470" s="374">
        <f t="shared" si="223"/>
        <v>0</v>
      </c>
      <c r="DU470" s="374">
        <f t="shared" si="224"/>
        <v>0</v>
      </c>
      <c r="DV470" s="374">
        <f>Deduct_dependent * COUNTIFS(Part_8!$A:$A, $EV470)</f>
        <v>0</v>
      </c>
      <c r="DW470" s="374">
        <f t="shared" si="214"/>
        <v>0</v>
      </c>
      <c r="DX470" s="374">
        <f t="shared" si="215"/>
        <v>0</v>
      </c>
      <c r="DY470" s="374">
        <f t="shared" si="216"/>
        <v>0</v>
      </c>
      <c r="DZ470" s="374">
        <f t="shared" si="217"/>
        <v>0</v>
      </c>
      <c r="EA470" s="373"/>
      <c r="EB470" s="373"/>
      <c r="EC470" s="373"/>
      <c r="ED470" s="374" t="str">
        <f t="shared" si="225"/>
        <v/>
      </c>
      <c r="EE470" s="374"/>
      <c r="EF470" s="374" t="str">
        <f>IF(AND($AN470 = "", $AO470 = "", $AP470 = "", $AQ470 = "", $AR470 = "", $AS470 = "", $AT470 = "", $AU470 = "", $AV470 = "", $AW470 = "", $AX470 = "", $AY470 = "", $AZ470 = "", $BA470 = "", $BB470 = "",
$BD470= "", $BE470 = "", $BF470 = "", $BG470 = "", $BH470 = "", $BI470 = "", $BJ470 = "", $BK470 = "", $BL470 = "", $BM470 = "", $BN470 = "", $BO470 = "", $BP470 = "", $BQ470 = "", $BR470 = ""), "",
IF($DZ470 &lt;= Claim_for_Reimbursement_CAT!$F$24, Claim_for_Reimbursement_CAT!$H$24,
IF(AND($DZ470 &gt;= Claim_for_Reimbursement_CAT!$D$25, $DZ470 &lt;= Claim_for_Reimbursement_CAT!$F$25), Claim_for_Reimbursement_CAT!$H$25,
IF(AND($DZ470 &gt;= Claim_for_Reimbursement_CAT!$D$26, $DZ470 &lt;= Claim_for_Reimbursement_CAT!$F$26), Claim_for_Reimbursement_CAT!$H$26,
IF(AND($DZ470 &gt;= Claim_for_Reimbursement_CAT!$D$27, $DZ470 &lt;= Claim_for_Reimbursement_CAT!$F$27), Claim_for_Reimbursement_CAT!$H$27,
IF(AND($DZ470 &gt;= Claim_for_Reimbursement_CAT!$D$28, $DZ470 &lt;= Claim_for_Reimbursement_CAT!$F$28), Claim_for_Reimbursement_CAT!$H$28,
IF(AND($DZ470 &gt;= Claim_for_Reimbursement_CAT!$D$29, $DZ470 &lt;= Claim_for_Reimbursement_CAT!$F$29), Claim_for_Reimbursement_CAT!$H$29,
IF(AND($DZ470 &gt;= Claim_for_Reimbursement_CAT!$D$30, $DZ470 &lt;= Claim_for_Reimbursement_CAT!$F$30), Claim_for_Reimbursement_CAT!$H$30,
IF(AND($DZ470 &gt;= Claim_for_Reimbursement_CAT!$D$31, $DZ470 &lt;= Claim_for_Reimbursement_CAT!$F$31), Claim_for_Reimbursement_CAT!$H$31,
IF(AND($DZ470 &gt;= Claim_for_Reimbursement_CAT!$D$32, $DZ470 &lt;= Claim_for_Reimbursement_CAT!$F$32), Claim_for_Reimbursement_CAT!$H$32,
IF(AND($DZ470 &gt;= Claim_for_Reimbursement_CAT!$D$33, $DZ470 &lt;= Claim_for_Reimbursement_CAT!$F$33), Claim_for_Reimbursement_CAT!$H$33,
IF(AND($DZ470 &gt;= Claim_for_Reimbursement_CAT!$D$34, $DZ470 &lt;= Claim_for_Reimbursement_CAT!$F$34), Claim_for_Reimbursement_CAT!$H$34, Claim_for_Reimbursement_CAT!$H$35))))))))))))</f>
        <v/>
      </c>
      <c r="EG470" s="373"/>
      <c r="EH470" s="373"/>
      <c r="EI470" s="373"/>
      <c r="EJ470" s="373"/>
      <c r="EK470" s="373"/>
      <c r="EL470" s="368"/>
      <c r="EM470" s="373"/>
      <c r="EN470" s="373"/>
      <c r="ES470" s="376" t="str">
        <f t="shared" si="218"/>
        <v/>
      </c>
      <c r="ET470" s="377" t="str">
        <f t="shared" si="226"/>
        <v xml:space="preserve">    </v>
      </c>
      <c r="EU470" s="377" t="str">
        <f t="shared" si="227"/>
        <v/>
      </c>
      <c r="EV470" s="377" t="str">
        <f t="shared" si="228"/>
        <v xml:space="preserve">465   </v>
      </c>
      <c r="EW470" s="378" t="str">
        <f>IF($H470 = "", "",
IF(OR($H470 = Lists_and_controls!$AO$9, $H470 = Lists_and_controls!$AO$11, $H470 = Lists_and_controls!$AO$14, $H470 = Lists_and_controls!$AO$16), MAX(Day_30),
IF(OR($H470 = Lists_and_controls!$AO$6, $H470 = Lists_and_controls!$AO$8, $H470 = Lists_and_controls!$AO$10, $H470 = Lists_and_controls!$AO$12, $H470 = Lists_and_controls!$AO$13, $H470 = Lists_and_controls!$AO$15, $H470 = Lists_and_controls!$AO$17), MAX(Day_31),
IF($H470 = Lists_and_controls!$AO$7, IF(INDEX(Leap_Year_YN, MATCH($G470, Year_2, 0)) = 1, MAX(Day_Feb_LY), MAX(Day_Feb) )))))</f>
        <v/>
      </c>
      <c r="EX470" s="377" t="str">
        <f t="shared" si="229"/>
        <v xml:space="preserve">  </v>
      </c>
      <c r="EY470" s="378"/>
    </row>
    <row r="471" spans="1:155" s="321" customFormat="1" ht="14" hidden="1" x14ac:dyDescent="0.3">
      <c r="A471" s="367">
        <v>466</v>
      </c>
      <c r="B471" s="368"/>
      <c r="C471" s="368"/>
      <c r="D471" s="368"/>
      <c r="E471" s="368"/>
      <c r="F471" s="368"/>
      <c r="G471" s="368"/>
      <c r="H471" s="368"/>
      <c r="I471" s="368"/>
      <c r="J471" s="369" t="str">
        <f t="shared" si="206"/>
        <v/>
      </c>
      <c r="K471" s="370" t="str">
        <f t="shared" si="207"/>
        <v/>
      </c>
      <c r="L471" s="368"/>
      <c r="M471" s="368"/>
      <c r="N471" s="368"/>
      <c r="O471" s="368"/>
      <c r="P471" s="368"/>
      <c r="Q471" s="368"/>
      <c r="R471" s="368"/>
      <c r="S471" s="371" t="str">
        <f t="shared" si="219"/>
        <v/>
      </c>
      <c r="T471" s="368"/>
      <c r="U471" s="368"/>
      <c r="V471" s="372"/>
      <c r="W471" s="372"/>
      <c r="X471" s="368"/>
      <c r="Y471" s="372"/>
      <c r="Z471" s="368"/>
      <c r="AA471" s="368"/>
      <c r="AB471" s="368"/>
      <c r="AC471" s="368"/>
      <c r="AD471" s="368"/>
      <c r="AE471" s="368"/>
      <c r="AF471" s="368"/>
      <c r="AG471" s="368"/>
      <c r="AH471" s="368"/>
      <c r="AI471" s="368"/>
      <c r="AJ471" s="368"/>
      <c r="AK471" s="373"/>
      <c r="AL471" s="368"/>
      <c r="AM471" s="373"/>
      <c r="AN471" s="373"/>
      <c r="AO471" s="373"/>
      <c r="AP471" s="373"/>
      <c r="AQ471" s="373"/>
      <c r="AR471" s="373"/>
      <c r="AS471" s="373"/>
      <c r="AT471" s="373"/>
      <c r="AU471" s="373"/>
      <c r="AV471" s="373"/>
      <c r="AW471" s="373"/>
      <c r="AX471" s="373"/>
      <c r="AY471" s="373"/>
      <c r="AZ471" s="373"/>
      <c r="BA471" s="373"/>
      <c r="BB471" s="373"/>
      <c r="BC471" s="374">
        <f t="shared" si="220"/>
        <v>0</v>
      </c>
      <c r="BD471" s="373"/>
      <c r="BE471" s="373"/>
      <c r="BF471" s="373"/>
      <c r="BG471" s="373"/>
      <c r="BH471" s="373"/>
      <c r="BI471" s="373"/>
      <c r="BJ471" s="373"/>
      <c r="BK471" s="373"/>
      <c r="BL471" s="373"/>
      <c r="BM471" s="373"/>
      <c r="BN471" s="373"/>
      <c r="BO471" s="373"/>
      <c r="BP471" s="373"/>
      <c r="BQ471" s="373"/>
      <c r="BR471" s="373"/>
      <c r="BS471" s="374">
        <f t="shared" si="208"/>
        <v>0</v>
      </c>
      <c r="BT471" s="374">
        <f t="shared" si="232"/>
        <v>0</v>
      </c>
      <c r="BU471" s="374">
        <f t="shared" si="232"/>
        <v>0</v>
      </c>
      <c r="BV471" s="374">
        <f t="shared" si="232"/>
        <v>0</v>
      </c>
      <c r="BW471" s="374">
        <f t="shared" si="232"/>
        <v>0</v>
      </c>
      <c r="BX471" s="374">
        <f t="shared" si="232"/>
        <v>0</v>
      </c>
      <c r="BY471" s="374">
        <f t="shared" si="232"/>
        <v>0</v>
      </c>
      <c r="BZ471" s="374">
        <f t="shared" si="205"/>
        <v>0</v>
      </c>
      <c r="CA471" s="374">
        <f t="shared" si="205"/>
        <v>0</v>
      </c>
      <c r="CB471" s="374">
        <f t="shared" si="205"/>
        <v>0</v>
      </c>
      <c r="CC471" s="374">
        <f t="shared" si="205"/>
        <v>0</v>
      </c>
      <c r="CD471" s="374">
        <f t="shared" si="205"/>
        <v>0</v>
      </c>
      <c r="CE471" s="374">
        <f t="shared" si="205"/>
        <v>0</v>
      </c>
      <c r="CF471" s="374">
        <f t="shared" si="205"/>
        <v>0</v>
      </c>
      <c r="CG471" s="374">
        <f t="shared" si="205"/>
        <v>0</v>
      </c>
      <c r="CH471" s="374">
        <f t="shared" si="205"/>
        <v>0</v>
      </c>
      <c r="CI471" s="374">
        <f t="shared" si="231"/>
        <v>0</v>
      </c>
      <c r="CJ471" s="368"/>
      <c r="CK471" s="368"/>
      <c r="CL471" s="373"/>
      <c r="CM471" s="375"/>
      <c r="CN471" s="371" t="s">
        <v>176</v>
      </c>
      <c r="CO471" s="373"/>
      <c r="CP471" s="373"/>
      <c r="CQ471" s="374">
        <f t="shared" si="209"/>
        <v>0</v>
      </c>
      <c r="CR471" s="373"/>
      <c r="CS471" s="373"/>
      <c r="CT471" s="374">
        <f t="shared" si="210"/>
        <v>0</v>
      </c>
      <c r="CU471" s="375"/>
      <c r="CV471" s="368"/>
      <c r="CW471" s="368"/>
      <c r="CX471" s="368"/>
      <c r="CY471" s="368"/>
      <c r="CZ471" s="368"/>
      <c r="DA471" s="368"/>
      <c r="DB471" s="368"/>
      <c r="DC471" s="368"/>
      <c r="DD471" s="368"/>
      <c r="DE471" s="368"/>
      <c r="DF471" s="368"/>
      <c r="DG471" s="375"/>
      <c r="DH471" s="371" t="s">
        <v>176</v>
      </c>
      <c r="DI471" s="373"/>
      <c r="DJ471" s="373"/>
      <c r="DK471" s="374">
        <f t="shared" si="230"/>
        <v>0</v>
      </c>
      <c r="DL471" s="373"/>
      <c r="DM471" s="373"/>
      <c r="DN471" s="374">
        <f t="shared" si="211"/>
        <v>0</v>
      </c>
      <c r="DO471" s="368"/>
      <c r="DP471" s="371" t="str">
        <f t="shared" si="221"/>
        <v/>
      </c>
      <c r="DQ471" s="374">
        <f t="shared" si="222"/>
        <v>0</v>
      </c>
      <c r="DR471" s="374">
        <f t="shared" si="212"/>
        <v>0</v>
      </c>
      <c r="DS471" s="374">
        <f t="shared" si="213"/>
        <v>0</v>
      </c>
      <c r="DT471" s="374">
        <f t="shared" si="223"/>
        <v>0</v>
      </c>
      <c r="DU471" s="374">
        <f t="shared" si="224"/>
        <v>0</v>
      </c>
      <c r="DV471" s="374">
        <f>Deduct_dependent * COUNTIFS(Part_8!$A:$A, $EV471)</f>
        <v>0</v>
      </c>
      <c r="DW471" s="374">
        <f t="shared" si="214"/>
        <v>0</v>
      </c>
      <c r="DX471" s="374">
        <f t="shared" si="215"/>
        <v>0</v>
      </c>
      <c r="DY471" s="374">
        <f t="shared" si="216"/>
        <v>0</v>
      </c>
      <c r="DZ471" s="374">
        <f t="shared" si="217"/>
        <v>0</v>
      </c>
      <c r="EA471" s="373"/>
      <c r="EB471" s="373"/>
      <c r="EC471" s="373"/>
      <c r="ED471" s="374" t="str">
        <f t="shared" si="225"/>
        <v/>
      </c>
      <c r="EE471" s="374"/>
      <c r="EF471" s="374" t="str">
        <f>IF(AND($AN471 = "", $AO471 = "", $AP471 = "", $AQ471 = "", $AR471 = "", $AS471 = "", $AT471 = "", $AU471 = "", $AV471 = "", $AW471 = "", $AX471 = "", $AY471 = "", $AZ471 = "", $BA471 = "", $BB471 = "",
$BD471= "", $BE471 = "", $BF471 = "", $BG471 = "", $BH471 = "", $BI471 = "", $BJ471 = "", $BK471 = "", $BL471 = "", $BM471 = "", $BN471 = "", $BO471 = "", $BP471 = "", $BQ471 = "", $BR471 = ""), "",
IF($DZ471 &lt;= Claim_for_Reimbursement_CAT!$F$24, Claim_for_Reimbursement_CAT!$H$24,
IF(AND($DZ471 &gt;= Claim_for_Reimbursement_CAT!$D$25, $DZ471 &lt;= Claim_for_Reimbursement_CAT!$F$25), Claim_for_Reimbursement_CAT!$H$25,
IF(AND($DZ471 &gt;= Claim_for_Reimbursement_CAT!$D$26, $DZ471 &lt;= Claim_for_Reimbursement_CAT!$F$26), Claim_for_Reimbursement_CAT!$H$26,
IF(AND($DZ471 &gt;= Claim_for_Reimbursement_CAT!$D$27, $DZ471 &lt;= Claim_for_Reimbursement_CAT!$F$27), Claim_for_Reimbursement_CAT!$H$27,
IF(AND($DZ471 &gt;= Claim_for_Reimbursement_CAT!$D$28, $DZ471 &lt;= Claim_for_Reimbursement_CAT!$F$28), Claim_for_Reimbursement_CAT!$H$28,
IF(AND($DZ471 &gt;= Claim_for_Reimbursement_CAT!$D$29, $DZ471 &lt;= Claim_for_Reimbursement_CAT!$F$29), Claim_for_Reimbursement_CAT!$H$29,
IF(AND($DZ471 &gt;= Claim_for_Reimbursement_CAT!$D$30, $DZ471 &lt;= Claim_for_Reimbursement_CAT!$F$30), Claim_for_Reimbursement_CAT!$H$30,
IF(AND($DZ471 &gt;= Claim_for_Reimbursement_CAT!$D$31, $DZ471 &lt;= Claim_for_Reimbursement_CAT!$F$31), Claim_for_Reimbursement_CAT!$H$31,
IF(AND($DZ471 &gt;= Claim_for_Reimbursement_CAT!$D$32, $DZ471 &lt;= Claim_for_Reimbursement_CAT!$F$32), Claim_for_Reimbursement_CAT!$H$32,
IF(AND($DZ471 &gt;= Claim_for_Reimbursement_CAT!$D$33, $DZ471 &lt;= Claim_for_Reimbursement_CAT!$F$33), Claim_for_Reimbursement_CAT!$H$33,
IF(AND($DZ471 &gt;= Claim_for_Reimbursement_CAT!$D$34, $DZ471 &lt;= Claim_for_Reimbursement_CAT!$F$34), Claim_for_Reimbursement_CAT!$H$34, Claim_for_Reimbursement_CAT!$H$35))))))))))))</f>
        <v/>
      </c>
      <c r="EG471" s="373"/>
      <c r="EH471" s="373"/>
      <c r="EI471" s="373"/>
      <c r="EJ471" s="373"/>
      <c r="EK471" s="373"/>
      <c r="EL471" s="368"/>
      <c r="EM471" s="373"/>
      <c r="EN471" s="373"/>
      <c r="ES471" s="376" t="str">
        <f t="shared" si="218"/>
        <v/>
      </c>
      <c r="ET471" s="377" t="str">
        <f t="shared" si="226"/>
        <v xml:space="preserve">    </v>
      </c>
      <c r="EU471" s="377" t="str">
        <f t="shared" si="227"/>
        <v/>
      </c>
      <c r="EV471" s="377" t="str">
        <f t="shared" si="228"/>
        <v xml:space="preserve">466   </v>
      </c>
      <c r="EW471" s="378" t="str">
        <f>IF($H471 = "", "",
IF(OR($H471 = Lists_and_controls!$AO$9, $H471 = Lists_and_controls!$AO$11, $H471 = Lists_and_controls!$AO$14, $H471 = Lists_and_controls!$AO$16), MAX(Day_30),
IF(OR($H471 = Lists_and_controls!$AO$6, $H471 = Lists_and_controls!$AO$8, $H471 = Lists_and_controls!$AO$10, $H471 = Lists_and_controls!$AO$12, $H471 = Lists_and_controls!$AO$13, $H471 = Lists_and_controls!$AO$15, $H471 = Lists_and_controls!$AO$17), MAX(Day_31),
IF($H471 = Lists_and_controls!$AO$7, IF(INDEX(Leap_Year_YN, MATCH($G471, Year_2, 0)) = 1, MAX(Day_Feb_LY), MAX(Day_Feb) )))))</f>
        <v/>
      </c>
      <c r="EX471" s="377" t="str">
        <f t="shared" si="229"/>
        <v xml:space="preserve">  </v>
      </c>
      <c r="EY471" s="378"/>
    </row>
    <row r="472" spans="1:155" s="321" customFormat="1" ht="14" hidden="1" x14ac:dyDescent="0.3">
      <c r="A472" s="367">
        <v>467</v>
      </c>
      <c r="B472" s="368"/>
      <c r="C472" s="368"/>
      <c r="D472" s="368"/>
      <c r="E472" s="368"/>
      <c r="F472" s="368"/>
      <c r="G472" s="368"/>
      <c r="H472" s="368"/>
      <c r="I472" s="368"/>
      <c r="J472" s="369" t="str">
        <f t="shared" si="206"/>
        <v/>
      </c>
      <c r="K472" s="370" t="str">
        <f t="shared" si="207"/>
        <v/>
      </c>
      <c r="L472" s="368"/>
      <c r="M472" s="368"/>
      <c r="N472" s="368"/>
      <c r="O472" s="368"/>
      <c r="P472" s="368"/>
      <c r="Q472" s="368"/>
      <c r="R472" s="368"/>
      <c r="S472" s="371" t="str">
        <f t="shared" si="219"/>
        <v/>
      </c>
      <c r="T472" s="368"/>
      <c r="U472" s="368"/>
      <c r="V472" s="372"/>
      <c r="W472" s="372"/>
      <c r="X472" s="368"/>
      <c r="Y472" s="372"/>
      <c r="Z472" s="368"/>
      <c r="AA472" s="368"/>
      <c r="AB472" s="368"/>
      <c r="AC472" s="368"/>
      <c r="AD472" s="368"/>
      <c r="AE472" s="368"/>
      <c r="AF472" s="368"/>
      <c r="AG472" s="368"/>
      <c r="AH472" s="368"/>
      <c r="AI472" s="368"/>
      <c r="AJ472" s="368"/>
      <c r="AK472" s="373"/>
      <c r="AL472" s="368"/>
      <c r="AM472" s="373"/>
      <c r="AN472" s="373"/>
      <c r="AO472" s="373"/>
      <c r="AP472" s="373"/>
      <c r="AQ472" s="373"/>
      <c r="AR472" s="373"/>
      <c r="AS472" s="373"/>
      <c r="AT472" s="373"/>
      <c r="AU472" s="373"/>
      <c r="AV472" s="373"/>
      <c r="AW472" s="373"/>
      <c r="AX472" s="373"/>
      <c r="AY472" s="373"/>
      <c r="AZ472" s="373"/>
      <c r="BA472" s="373"/>
      <c r="BB472" s="373"/>
      <c r="BC472" s="374">
        <f t="shared" si="220"/>
        <v>0</v>
      </c>
      <c r="BD472" s="373"/>
      <c r="BE472" s="373"/>
      <c r="BF472" s="373"/>
      <c r="BG472" s="373"/>
      <c r="BH472" s="373"/>
      <c r="BI472" s="373"/>
      <c r="BJ472" s="373"/>
      <c r="BK472" s="373"/>
      <c r="BL472" s="373"/>
      <c r="BM472" s="373"/>
      <c r="BN472" s="373"/>
      <c r="BO472" s="373"/>
      <c r="BP472" s="373"/>
      <c r="BQ472" s="373"/>
      <c r="BR472" s="373"/>
      <c r="BS472" s="374">
        <f t="shared" si="208"/>
        <v>0</v>
      </c>
      <c r="BT472" s="374">
        <f t="shared" si="232"/>
        <v>0</v>
      </c>
      <c r="BU472" s="374">
        <f t="shared" si="232"/>
        <v>0</v>
      </c>
      <c r="BV472" s="374">
        <f t="shared" si="232"/>
        <v>0</v>
      </c>
      <c r="BW472" s="374">
        <f t="shared" si="232"/>
        <v>0</v>
      </c>
      <c r="BX472" s="374">
        <f t="shared" si="232"/>
        <v>0</v>
      </c>
      <c r="BY472" s="374">
        <f t="shared" si="232"/>
        <v>0</v>
      </c>
      <c r="BZ472" s="374">
        <f t="shared" si="205"/>
        <v>0</v>
      </c>
      <c r="CA472" s="374">
        <f t="shared" si="205"/>
        <v>0</v>
      </c>
      <c r="CB472" s="374">
        <f t="shared" si="205"/>
        <v>0</v>
      </c>
      <c r="CC472" s="374">
        <f t="shared" si="205"/>
        <v>0</v>
      </c>
      <c r="CD472" s="374">
        <f t="shared" si="205"/>
        <v>0</v>
      </c>
      <c r="CE472" s="374">
        <f t="shared" si="205"/>
        <v>0</v>
      </c>
      <c r="CF472" s="374">
        <f t="shared" si="205"/>
        <v>0</v>
      </c>
      <c r="CG472" s="374">
        <f t="shared" si="205"/>
        <v>0</v>
      </c>
      <c r="CH472" s="374">
        <f t="shared" si="205"/>
        <v>0</v>
      </c>
      <c r="CI472" s="374">
        <f t="shared" si="231"/>
        <v>0</v>
      </c>
      <c r="CJ472" s="368"/>
      <c r="CK472" s="368"/>
      <c r="CL472" s="373"/>
      <c r="CM472" s="375"/>
      <c r="CN472" s="371" t="s">
        <v>176</v>
      </c>
      <c r="CO472" s="373"/>
      <c r="CP472" s="373"/>
      <c r="CQ472" s="374">
        <f t="shared" si="209"/>
        <v>0</v>
      </c>
      <c r="CR472" s="373"/>
      <c r="CS472" s="373"/>
      <c r="CT472" s="374">
        <f t="shared" si="210"/>
        <v>0</v>
      </c>
      <c r="CU472" s="375"/>
      <c r="CV472" s="368"/>
      <c r="CW472" s="368"/>
      <c r="CX472" s="368"/>
      <c r="CY472" s="368"/>
      <c r="CZ472" s="368"/>
      <c r="DA472" s="368"/>
      <c r="DB472" s="368"/>
      <c r="DC472" s="368"/>
      <c r="DD472" s="368"/>
      <c r="DE472" s="368"/>
      <c r="DF472" s="368"/>
      <c r="DG472" s="375"/>
      <c r="DH472" s="371" t="s">
        <v>176</v>
      </c>
      <c r="DI472" s="373"/>
      <c r="DJ472" s="373"/>
      <c r="DK472" s="374">
        <f t="shared" si="230"/>
        <v>0</v>
      </c>
      <c r="DL472" s="373"/>
      <c r="DM472" s="373"/>
      <c r="DN472" s="374">
        <f t="shared" si="211"/>
        <v>0</v>
      </c>
      <c r="DO472" s="368"/>
      <c r="DP472" s="371" t="str">
        <f t="shared" si="221"/>
        <v/>
      </c>
      <c r="DQ472" s="374">
        <f t="shared" si="222"/>
        <v>0</v>
      </c>
      <c r="DR472" s="374">
        <f t="shared" si="212"/>
        <v>0</v>
      </c>
      <c r="DS472" s="374">
        <f t="shared" si="213"/>
        <v>0</v>
      </c>
      <c r="DT472" s="374">
        <f t="shared" si="223"/>
        <v>0</v>
      </c>
      <c r="DU472" s="374">
        <f t="shared" si="224"/>
        <v>0</v>
      </c>
      <c r="DV472" s="374">
        <f>Deduct_dependent * COUNTIFS(Part_8!$A:$A, $EV472)</f>
        <v>0</v>
      </c>
      <c r="DW472" s="374">
        <f t="shared" si="214"/>
        <v>0</v>
      </c>
      <c r="DX472" s="374">
        <f t="shared" si="215"/>
        <v>0</v>
      </c>
      <c r="DY472" s="374">
        <f t="shared" si="216"/>
        <v>0</v>
      </c>
      <c r="DZ472" s="374">
        <f t="shared" si="217"/>
        <v>0</v>
      </c>
      <c r="EA472" s="373"/>
      <c r="EB472" s="373"/>
      <c r="EC472" s="373"/>
      <c r="ED472" s="374" t="str">
        <f t="shared" si="225"/>
        <v/>
      </c>
      <c r="EE472" s="374"/>
      <c r="EF472" s="374" t="str">
        <f>IF(AND($AN472 = "", $AO472 = "", $AP472 = "", $AQ472 = "", $AR472 = "", $AS472 = "", $AT472 = "", $AU472 = "", $AV472 = "", $AW472 = "", $AX472 = "", $AY472 = "", $AZ472 = "", $BA472 = "", $BB472 = "",
$BD472= "", $BE472 = "", $BF472 = "", $BG472 = "", $BH472 = "", $BI472 = "", $BJ472 = "", $BK472 = "", $BL472 = "", $BM472 = "", $BN472 = "", $BO472 = "", $BP472 = "", $BQ472 = "", $BR472 = ""), "",
IF($DZ472 &lt;= Claim_for_Reimbursement_CAT!$F$24, Claim_for_Reimbursement_CAT!$H$24,
IF(AND($DZ472 &gt;= Claim_for_Reimbursement_CAT!$D$25, $DZ472 &lt;= Claim_for_Reimbursement_CAT!$F$25), Claim_for_Reimbursement_CAT!$H$25,
IF(AND($DZ472 &gt;= Claim_for_Reimbursement_CAT!$D$26, $DZ472 &lt;= Claim_for_Reimbursement_CAT!$F$26), Claim_for_Reimbursement_CAT!$H$26,
IF(AND($DZ472 &gt;= Claim_for_Reimbursement_CAT!$D$27, $DZ472 &lt;= Claim_for_Reimbursement_CAT!$F$27), Claim_for_Reimbursement_CAT!$H$27,
IF(AND($DZ472 &gt;= Claim_for_Reimbursement_CAT!$D$28, $DZ472 &lt;= Claim_for_Reimbursement_CAT!$F$28), Claim_for_Reimbursement_CAT!$H$28,
IF(AND($DZ472 &gt;= Claim_for_Reimbursement_CAT!$D$29, $DZ472 &lt;= Claim_for_Reimbursement_CAT!$F$29), Claim_for_Reimbursement_CAT!$H$29,
IF(AND($DZ472 &gt;= Claim_for_Reimbursement_CAT!$D$30, $DZ472 &lt;= Claim_for_Reimbursement_CAT!$F$30), Claim_for_Reimbursement_CAT!$H$30,
IF(AND($DZ472 &gt;= Claim_for_Reimbursement_CAT!$D$31, $DZ472 &lt;= Claim_for_Reimbursement_CAT!$F$31), Claim_for_Reimbursement_CAT!$H$31,
IF(AND($DZ472 &gt;= Claim_for_Reimbursement_CAT!$D$32, $DZ472 &lt;= Claim_for_Reimbursement_CAT!$F$32), Claim_for_Reimbursement_CAT!$H$32,
IF(AND($DZ472 &gt;= Claim_for_Reimbursement_CAT!$D$33, $DZ472 &lt;= Claim_for_Reimbursement_CAT!$F$33), Claim_for_Reimbursement_CAT!$H$33,
IF(AND($DZ472 &gt;= Claim_for_Reimbursement_CAT!$D$34, $DZ472 &lt;= Claim_for_Reimbursement_CAT!$F$34), Claim_for_Reimbursement_CAT!$H$34, Claim_for_Reimbursement_CAT!$H$35))))))))))))</f>
        <v/>
      </c>
      <c r="EG472" s="373"/>
      <c r="EH472" s="373"/>
      <c r="EI472" s="373"/>
      <c r="EJ472" s="373"/>
      <c r="EK472" s="373"/>
      <c r="EL472" s="368"/>
      <c r="EM472" s="373"/>
      <c r="EN472" s="373"/>
      <c r="ES472" s="376" t="str">
        <f t="shared" si="218"/>
        <v/>
      </c>
      <c r="ET472" s="377" t="str">
        <f t="shared" si="226"/>
        <v xml:space="preserve">    </v>
      </c>
      <c r="EU472" s="377" t="str">
        <f t="shared" si="227"/>
        <v/>
      </c>
      <c r="EV472" s="377" t="str">
        <f t="shared" si="228"/>
        <v xml:space="preserve">467   </v>
      </c>
      <c r="EW472" s="378" t="str">
        <f>IF($H472 = "", "",
IF(OR($H472 = Lists_and_controls!$AO$9, $H472 = Lists_and_controls!$AO$11, $H472 = Lists_and_controls!$AO$14, $H472 = Lists_and_controls!$AO$16), MAX(Day_30),
IF(OR($H472 = Lists_and_controls!$AO$6, $H472 = Lists_and_controls!$AO$8, $H472 = Lists_and_controls!$AO$10, $H472 = Lists_and_controls!$AO$12, $H472 = Lists_and_controls!$AO$13, $H472 = Lists_and_controls!$AO$15, $H472 = Lists_and_controls!$AO$17), MAX(Day_31),
IF($H472 = Lists_and_controls!$AO$7, IF(INDEX(Leap_Year_YN, MATCH($G472, Year_2, 0)) = 1, MAX(Day_Feb_LY), MAX(Day_Feb) )))))</f>
        <v/>
      </c>
      <c r="EX472" s="377" t="str">
        <f t="shared" si="229"/>
        <v xml:space="preserve">  </v>
      </c>
      <c r="EY472" s="378"/>
    </row>
    <row r="473" spans="1:155" s="321" customFormat="1" ht="14" hidden="1" x14ac:dyDescent="0.3">
      <c r="A473" s="367">
        <v>468</v>
      </c>
      <c r="B473" s="368"/>
      <c r="C473" s="368"/>
      <c r="D473" s="368"/>
      <c r="E473" s="368"/>
      <c r="F473" s="368"/>
      <c r="G473" s="368"/>
      <c r="H473" s="368"/>
      <c r="I473" s="368"/>
      <c r="J473" s="369" t="str">
        <f t="shared" si="206"/>
        <v/>
      </c>
      <c r="K473" s="370" t="str">
        <f t="shared" si="207"/>
        <v/>
      </c>
      <c r="L473" s="368"/>
      <c r="M473" s="368"/>
      <c r="N473" s="368"/>
      <c r="O473" s="368"/>
      <c r="P473" s="368"/>
      <c r="Q473" s="368"/>
      <c r="R473" s="368"/>
      <c r="S473" s="371" t="str">
        <f t="shared" si="219"/>
        <v/>
      </c>
      <c r="T473" s="368"/>
      <c r="U473" s="368"/>
      <c r="V473" s="372"/>
      <c r="W473" s="372"/>
      <c r="X473" s="368"/>
      <c r="Y473" s="372"/>
      <c r="Z473" s="368"/>
      <c r="AA473" s="368"/>
      <c r="AB473" s="368"/>
      <c r="AC473" s="368"/>
      <c r="AD473" s="368"/>
      <c r="AE473" s="368"/>
      <c r="AF473" s="368"/>
      <c r="AG473" s="368"/>
      <c r="AH473" s="368"/>
      <c r="AI473" s="368"/>
      <c r="AJ473" s="368"/>
      <c r="AK473" s="373"/>
      <c r="AL473" s="368"/>
      <c r="AM473" s="373"/>
      <c r="AN473" s="373"/>
      <c r="AO473" s="373"/>
      <c r="AP473" s="373"/>
      <c r="AQ473" s="373"/>
      <c r="AR473" s="373"/>
      <c r="AS473" s="373"/>
      <c r="AT473" s="373"/>
      <c r="AU473" s="373"/>
      <c r="AV473" s="373"/>
      <c r="AW473" s="373"/>
      <c r="AX473" s="373"/>
      <c r="AY473" s="373"/>
      <c r="AZ473" s="373"/>
      <c r="BA473" s="373"/>
      <c r="BB473" s="373"/>
      <c r="BC473" s="374">
        <f t="shared" si="220"/>
        <v>0</v>
      </c>
      <c r="BD473" s="373"/>
      <c r="BE473" s="373"/>
      <c r="BF473" s="373"/>
      <c r="BG473" s="373"/>
      <c r="BH473" s="373"/>
      <c r="BI473" s="373"/>
      <c r="BJ473" s="373"/>
      <c r="BK473" s="373"/>
      <c r="BL473" s="373"/>
      <c r="BM473" s="373"/>
      <c r="BN473" s="373"/>
      <c r="BO473" s="373"/>
      <c r="BP473" s="373"/>
      <c r="BQ473" s="373"/>
      <c r="BR473" s="373"/>
      <c r="BS473" s="374">
        <f t="shared" si="208"/>
        <v>0</v>
      </c>
      <c r="BT473" s="374">
        <f t="shared" si="232"/>
        <v>0</v>
      </c>
      <c r="BU473" s="374">
        <f t="shared" si="232"/>
        <v>0</v>
      </c>
      <c r="BV473" s="374">
        <f t="shared" si="232"/>
        <v>0</v>
      </c>
      <c r="BW473" s="374">
        <f t="shared" si="232"/>
        <v>0</v>
      </c>
      <c r="BX473" s="374">
        <f t="shared" si="232"/>
        <v>0</v>
      </c>
      <c r="BY473" s="374">
        <f t="shared" si="232"/>
        <v>0</v>
      </c>
      <c r="BZ473" s="374">
        <f t="shared" si="205"/>
        <v>0</v>
      </c>
      <c r="CA473" s="374">
        <f t="shared" si="205"/>
        <v>0</v>
      </c>
      <c r="CB473" s="374">
        <f t="shared" si="205"/>
        <v>0</v>
      </c>
      <c r="CC473" s="374">
        <f t="shared" si="205"/>
        <v>0</v>
      </c>
      <c r="CD473" s="374">
        <f t="shared" si="205"/>
        <v>0</v>
      </c>
      <c r="CE473" s="374">
        <f t="shared" si="205"/>
        <v>0</v>
      </c>
      <c r="CF473" s="374">
        <f t="shared" si="205"/>
        <v>0</v>
      </c>
      <c r="CG473" s="374">
        <f t="shared" si="205"/>
        <v>0</v>
      </c>
      <c r="CH473" s="374">
        <f t="shared" si="205"/>
        <v>0</v>
      </c>
      <c r="CI473" s="374">
        <f t="shared" si="231"/>
        <v>0</v>
      </c>
      <c r="CJ473" s="368"/>
      <c r="CK473" s="368"/>
      <c r="CL473" s="373"/>
      <c r="CM473" s="375"/>
      <c r="CN473" s="371" t="s">
        <v>176</v>
      </c>
      <c r="CO473" s="373"/>
      <c r="CP473" s="373"/>
      <c r="CQ473" s="374">
        <f t="shared" si="209"/>
        <v>0</v>
      </c>
      <c r="CR473" s="373"/>
      <c r="CS473" s="373"/>
      <c r="CT473" s="374">
        <f t="shared" si="210"/>
        <v>0</v>
      </c>
      <c r="CU473" s="375"/>
      <c r="CV473" s="368"/>
      <c r="CW473" s="368"/>
      <c r="CX473" s="368"/>
      <c r="CY473" s="368"/>
      <c r="CZ473" s="368"/>
      <c r="DA473" s="368"/>
      <c r="DB473" s="368"/>
      <c r="DC473" s="368"/>
      <c r="DD473" s="368"/>
      <c r="DE473" s="368"/>
      <c r="DF473" s="368"/>
      <c r="DG473" s="375"/>
      <c r="DH473" s="371" t="s">
        <v>176</v>
      </c>
      <c r="DI473" s="373"/>
      <c r="DJ473" s="373"/>
      <c r="DK473" s="374">
        <f t="shared" si="230"/>
        <v>0</v>
      </c>
      <c r="DL473" s="373"/>
      <c r="DM473" s="373"/>
      <c r="DN473" s="374">
        <f t="shared" si="211"/>
        <v>0</v>
      </c>
      <c r="DO473" s="368"/>
      <c r="DP473" s="371" t="str">
        <f t="shared" si="221"/>
        <v/>
      </c>
      <c r="DQ473" s="374">
        <f t="shared" si="222"/>
        <v>0</v>
      </c>
      <c r="DR473" s="374">
        <f t="shared" si="212"/>
        <v>0</v>
      </c>
      <c r="DS473" s="374">
        <f t="shared" si="213"/>
        <v>0</v>
      </c>
      <c r="DT473" s="374">
        <f t="shared" si="223"/>
        <v>0</v>
      </c>
      <c r="DU473" s="374">
        <f t="shared" si="224"/>
        <v>0</v>
      </c>
      <c r="DV473" s="374">
        <f>Deduct_dependent * COUNTIFS(Part_8!$A:$A, $EV473)</f>
        <v>0</v>
      </c>
      <c r="DW473" s="374">
        <f t="shared" si="214"/>
        <v>0</v>
      </c>
      <c r="DX473" s="374">
        <f t="shared" si="215"/>
        <v>0</v>
      </c>
      <c r="DY473" s="374">
        <f t="shared" si="216"/>
        <v>0</v>
      </c>
      <c r="DZ473" s="374">
        <f t="shared" si="217"/>
        <v>0</v>
      </c>
      <c r="EA473" s="373"/>
      <c r="EB473" s="373"/>
      <c r="EC473" s="373"/>
      <c r="ED473" s="374" t="str">
        <f t="shared" si="225"/>
        <v/>
      </c>
      <c r="EE473" s="374"/>
      <c r="EF473" s="374" t="str">
        <f>IF(AND($AN473 = "", $AO473 = "", $AP473 = "", $AQ473 = "", $AR473 = "", $AS473 = "", $AT473 = "", $AU473 = "", $AV473 = "", $AW473 = "", $AX473 = "", $AY473 = "", $AZ473 = "", $BA473 = "", $BB473 = "",
$BD473= "", $BE473 = "", $BF473 = "", $BG473 = "", $BH473 = "", $BI473 = "", $BJ473 = "", $BK473 = "", $BL473 = "", $BM473 = "", $BN473 = "", $BO473 = "", $BP473 = "", $BQ473 = "", $BR473 = ""), "",
IF($DZ473 &lt;= Claim_for_Reimbursement_CAT!$F$24, Claim_for_Reimbursement_CAT!$H$24,
IF(AND($DZ473 &gt;= Claim_for_Reimbursement_CAT!$D$25, $DZ473 &lt;= Claim_for_Reimbursement_CAT!$F$25), Claim_for_Reimbursement_CAT!$H$25,
IF(AND($DZ473 &gt;= Claim_for_Reimbursement_CAT!$D$26, $DZ473 &lt;= Claim_for_Reimbursement_CAT!$F$26), Claim_for_Reimbursement_CAT!$H$26,
IF(AND($DZ473 &gt;= Claim_for_Reimbursement_CAT!$D$27, $DZ473 &lt;= Claim_for_Reimbursement_CAT!$F$27), Claim_for_Reimbursement_CAT!$H$27,
IF(AND($DZ473 &gt;= Claim_for_Reimbursement_CAT!$D$28, $DZ473 &lt;= Claim_for_Reimbursement_CAT!$F$28), Claim_for_Reimbursement_CAT!$H$28,
IF(AND($DZ473 &gt;= Claim_for_Reimbursement_CAT!$D$29, $DZ473 &lt;= Claim_for_Reimbursement_CAT!$F$29), Claim_for_Reimbursement_CAT!$H$29,
IF(AND($DZ473 &gt;= Claim_for_Reimbursement_CAT!$D$30, $DZ473 &lt;= Claim_for_Reimbursement_CAT!$F$30), Claim_for_Reimbursement_CAT!$H$30,
IF(AND($DZ473 &gt;= Claim_for_Reimbursement_CAT!$D$31, $DZ473 &lt;= Claim_for_Reimbursement_CAT!$F$31), Claim_for_Reimbursement_CAT!$H$31,
IF(AND($DZ473 &gt;= Claim_for_Reimbursement_CAT!$D$32, $DZ473 &lt;= Claim_for_Reimbursement_CAT!$F$32), Claim_for_Reimbursement_CAT!$H$32,
IF(AND($DZ473 &gt;= Claim_for_Reimbursement_CAT!$D$33, $DZ473 &lt;= Claim_for_Reimbursement_CAT!$F$33), Claim_for_Reimbursement_CAT!$H$33,
IF(AND($DZ473 &gt;= Claim_for_Reimbursement_CAT!$D$34, $DZ473 &lt;= Claim_for_Reimbursement_CAT!$F$34), Claim_for_Reimbursement_CAT!$H$34, Claim_for_Reimbursement_CAT!$H$35))))))))))))</f>
        <v/>
      </c>
      <c r="EG473" s="373"/>
      <c r="EH473" s="373"/>
      <c r="EI473" s="373"/>
      <c r="EJ473" s="373"/>
      <c r="EK473" s="373"/>
      <c r="EL473" s="368"/>
      <c r="EM473" s="373"/>
      <c r="EN473" s="373"/>
      <c r="ES473" s="376" t="str">
        <f t="shared" si="218"/>
        <v/>
      </c>
      <c r="ET473" s="377" t="str">
        <f t="shared" si="226"/>
        <v xml:space="preserve">    </v>
      </c>
      <c r="EU473" s="377" t="str">
        <f t="shared" si="227"/>
        <v/>
      </c>
      <c r="EV473" s="377" t="str">
        <f t="shared" si="228"/>
        <v xml:space="preserve">468   </v>
      </c>
      <c r="EW473" s="378" t="str">
        <f>IF($H473 = "", "",
IF(OR($H473 = Lists_and_controls!$AO$9, $H473 = Lists_and_controls!$AO$11, $H473 = Lists_and_controls!$AO$14, $H473 = Lists_and_controls!$AO$16), MAX(Day_30),
IF(OR($H473 = Lists_and_controls!$AO$6, $H473 = Lists_and_controls!$AO$8, $H473 = Lists_and_controls!$AO$10, $H473 = Lists_and_controls!$AO$12, $H473 = Lists_and_controls!$AO$13, $H473 = Lists_and_controls!$AO$15, $H473 = Lists_and_controls!$AO$17), MAX(Day_31),
IF($H473 = Lists_and_controls!$AO$7, IF(INDEX(Leap_Year_YN, MATCH($G473, Year_2, 0)) = 1, MAX(Day_Feb_LY), MAX(Day_Feb) )))))</f>
        <v/>
      </c>
      <c r="EX473" s="377" t="str">
        <f t="shared" si="229"/>
        <v xml:space="preserve">  </v>
      </c>
      <c r="EY473" s="378"/>
    </row>
    <row r="474" spans="1:155" s="321" customFormat="1" ht="14" hidden="1" x14ac:dyDescent="0.3">
      <c r="A474" s="367">
        <v>469</v>
      </c>
      <c r="B474" s="368"/>
      <c r="C474" s="368"/>
      <c r="D474" s="368"/>
      <c r="E474" s="368"/>
      <c r="F474" s="368"/>
      <c r="G474" s="368"/>
      <c r="H474" s="368"/>
      <c r="I474" s="368"/>
      <c r="J474" s="369" t="str">
        <f t="shared" si="206"/>
        <v/>
      </c>
      <c r="K474" s="370" t="str">
        <f t="shared" si="207"/>
        <v/>
      </c>
      <c r="L474" s="368"/>
      <c r="M474" s="368"/>
      <c r="N474" s="368"/>
      <c r="O474" s="368"/>
      <c r="P474" s="368"/>
      <c r="Q474" s="368"/>
      <c r="R474" s="368"/>
      <c r="S474" s="371" t="str">
        <f t="shared" si="219"/>
        <v/>
      </c>
      <c r="T474" s="368"/>
      <c r="U474" s="368"/>
      <c r="V474" s="372"/>
      <c r="W474" s="372"/>
      <c r="X474" s="368"/>
      <c r="Y474" s="372"/>
      <c r="Z474" s="368"/>
      <c r="AA474" s="368"/>
      <c r="AB474" s="368"/>
      <c r="AC474" s="368"/>
      <c r="AD474" s="368"/>
      <c r="AE474" s="368"/>
      <c r="AF474" s="368"/>
      <c r="AG474" s="368"/>
      <c r="AH474" s="368"/>
      <c r="AI474" s="368"/>
      <c r="AJ474" s="368"/>
      <c r="AK474" s="373"/>
      <c r="AL474" s="368"/>
      <c r="AM474" s="373"/>
      <c r="AN474" s="373"/>
      <c r="AO474" s="373"/>
      <c r="AP474" s="373"/>
      <c r="AQ474" s="373"/>
      <c r="AR474" s="373"/>
      <c r="AS474" s="373"/>
      <c r="AT474" s="373"/>
      <c r="AU474" s="373"/>
      <c r="AV474" s="373"/>
      <c r="AW474" s="373"/>
      <c r="AX474" s="373"/>
      <c r="AY474" s="373"/>
      <c r="AZ474" s="373"/>
      <c r="BA474" s="373"/>
      <c r="BB474" s="373"/>
      <c r="BC474" s="374">
        <f t="shared" si="220"/>
        <v>0</v>
      </c>
      <c r="BD474" s="373"/>
      <c r="BE474" s="373"/>
      <c r="BF474" s="373"/>
      <c r="BG474" s="373"/>
      <c r="BH474" s="373"/>
      <c r="BI474" s="373"/>
      <c r="BJ474" s="373"/>
      <c r="BK474" s="373"/>
      <c r="BL474" s="373"/>
      <c r="BM474" s="373"/>
      <c r="BN474" s="373"/>
      <c r="BO474" s="373"/>
      <c r="BP474" s="373"/>
      <c r="BQ474" s="373"/>
      <c r="BR474" s="373"/>
      <c r="BS474" s="374">
        <f t="shared" si="208"/>
        <v>0</v>
      </c>
      <c r="BT474" s="374">
        <f t="shared" si="232"/>
        <v>0</v>
      </c>
      <c r="BU474" s="374">
        <f t="shared" si="232"/>
        <v>0</v>
      </c>
      <c r="BV474" s="374">
        <f t="shared" si="232"/>
        <v>0</v>
      </c>
      <c r="BW474" s="374">
        <f t="shared" si="232"/>
        <v>0</v>
      </c>
      <c r="BX474" s="374">
        <f t="shared" si="232"/>
        <v>0</v>
      </c>
      <c r="BY474" s="374">
        <f t="shared" si="232"/>
        <v>0</v>
      </c>
      <c r="BZ474" s="374">
        <f t="shared" si="205"/>
        <v>0</v>
      </c>
      <c r="CA474" s="374">
        <f t="shared" si="205"/>
        <v>0</v>
      </c>
      <c r="CB474" s="374">
        <f t="shared" si="205"/>
        <v>0</v>
      </c>
      <c r="CC474" s="374">
        <f t="shared" si="205"/>
        <v>0</v>
      </c>
      <c r="CD474" s="374">
        <f t="shared" si="205"/>
        <v>0</v>
      </c>
      <c r="CE474" s="374">
        <f t="shared" si="205"/>
        <v>0</v>
      </c>
      <c r="CF474" s="374">
        <f t="shared" si="205"/>
        <v>0</v>
      </c>
      <c r="CG474" s="374">
        <f t="shared" si="205"/>
        <v>0</v>
      </c>
      <c r="CH474" s="374">
        <f t="shared" si="205"/>
        <v>0</v>
      </c>
      <c r="CI474" s="374">
        <f t="shared" si="231"/>
        <v>0</v>
      </c>
      <c r="CJ474" s="368"/>
      <c r="CK474" s="368"/>
      <c r="CL474" s="373"/>
      <c r="CM474" s="375"/>
      <c r="CN474" s="371" t="s">
        <v>176</v>
      </c>
      <c r="CO474" s="373"/>
      <c r="CP474" s="373"/>
      <c r="CQ474" s="374">
        <f t="shared" si="209"/>
        <v>0</v>
      </c>
      <c r="CR474" s="373"/>
      <c r="CS474" s="373"/>
      <c r="CT474" s="374">
        <f t="shared" si="210"/>
        <v>0</v>
      </c>
      <c r="CU474" s="375"/>
      <c r="CV474" s="368"/>
      <c r="CW474" s="368"/>
      <c r="CX474" s="368"/>
      <c r="CY474" s="368"/>
      <c r="CZ474" s="368"/>
      <c r="DA474" s="368"/>
      <c r="DB474" s="368"/>
      <c r="DC474" s="368"/>
      <c r="DD474" s="368"/>
      <c r="DE474" s="368"/>
      <c r="DF474" s="368"/>
      <c r="DG474" s="375"/>
      <c r="DH474" s="371" t="s">
        <v>176</v>
      </c>
      <c r="DI474" s="373"/>
      <c r="DJ474" s="373"/>
      <c r="DK474" s="374">
        <f t="shared" si="230"/>
        <v>0</v>
      </c>
      <c r="DL474" s="373"/>
      <c r="DM474" s="373"/>
      <c r="DN474" s="374">
        <f t="shared" si="211"/>
        <v>0</v>
      </c>
      <c r="DO474" s="368"/>
      <c r="DP474" s="371" t="str">
        <f t="shared" si="221"/>
        <v/>
      </c>
      <c r="DQ474" s="374">
        <f t="shared" si="222"/>
        <v>0</v>
      </c>
      <c r="DR474" s="374">
        <f t="shared" si="212"/>
        <v>0</v>
      </c>
      <c r="DS474" s="374">
        <f t="shared" si="213"/>
        <v>0</v>
      </c>
      <c r="DT474" s="374">
        <f t="shared" si="223"/>
        <v>0</v>
      </c>
      <c r="DU474" s="374">
        <f t="shared" si="224"/>
        <v>0</v>
      </c>
      <c r="DV474" s="374">
        <f>Deduct_dependent * COUNTIFS(Part_8!$A:$A, $EV474)</f>
        <v>0</v>
      </c>
      <c r="DW474" s="374">
        <f t="shared" si="214"/>
        <v>0</v>
      </c>
      <c r="DX474" s="374">
        <f t="shared" si="215"/>
        <v>0</v>
      </c>
      <c r="DY474" s="374">
        <f t="shared" si="216"/>
        <v>0</v>
      </c>
      <c r="DZ474" s="374">
        <f t="shared" si="217"/>
        <v>0</v>
      </c>
      <c r="EA474" s="373"/>
      <c r="EB474" s="373"/>
      <c r="EC474" s="373"/>
      <c r="ED474" s="374" t="str">
        <f t="shared" si="225"/>
        <v/>
      </c>
      <c r="EE474" s="374"/>
      <c r="EF474" s="374" t="str">
        <f>IF(AND($AN474 = "", $AO474 = "", $AP474 = "", $AQ474 = "", $AR474 = "", $AS474 = "", $AT474 = "", $AU474 = "", $AV474 = "", $AW474 = "", $AX474 = "", $AY474 = "", $AZ474 = "", $BA474 = "", $BB474 = "",
$BD474= "", $BE474 = "", $BF474 = "", $BG474 = "", $BH474 = "", $BI474 = "", $BJ474 = "", $BK474 = "", $BL474 = "", $BM474 = "", $BN474 = "", $BO474 = "", $BP474 = "", $BQ474 = "", $BR474 = ""), "",
IF($DZ474 &lt;= Claim_for_Reimbursement_CAT!$F$24, Claim_for_Reimbursement_CAT!$H$24,
IF(AND($DZ474 &gt;= Claim_for_Reimbursement_CAT!$D$25, $DZ474 &lt;= Claim_for_Reimbursement_CAT!$F$25), Claim_for_Reimbursement_CAT!$H$25,
IF(AND($DZ474 &gt;= Claim_for_Reimbursement_CAT!$D$26, $DZ474 &lt;= Claim_for_Reimbursement_CAT!$F$26), Claim_for_Reimbursement_CAT!$H$26,
IF(AND($DZ474 &gt;= Claim_for_Reimbursement_CAT!$D$27, $DZ474 &lt;= Claim_for_Reimbursement_CAT!$F$27), Claim_for_Reimbursement_CAT!$H$27,
IF(AND($DZ474 &gt;= Claim_for_Reimbursement_CAT!$D$28, $DZ474 &lt;= Claim_for_Reimbursement_CAT!$F$28), Claim_for_Reimbursement_CAT!$H$28,
IF(AND($DZ474 &gt;= Claim_for_Reimbursement_CAT!$D$29, $DZ474 &lt;= Claim_for_Reimbursement_CAT!$F$29), Claim_for_Reimbursement_CAT!$H$29,
IF(AND($DZ474 &gt;= Claim_for_Reimbursement_CAT!$D$30, $DZ474 &lt;= Claim_for_Reimbursement_CAT!$F$30), Claim_for_Reimbursement_CAT!$H$30,
IF(AND($DZ474 &gt;= Claim_for_Reimbursement_CAT!$D$31, $DZ474 &lt;= Claim_for_Reimbursement_CAT!$F$31), Claim_for_Reimbursement_CAT!$H$31,
IF(AND($DZ474 &gt;= Claim_for_Reimbursement_CAT!$D$32, $DZ474 &lt;= Claim_for_Reimbursement_CAT!$F$32), Claim_for_Reimbursement_CAT!$H$32,
IF(AND($DZ474 &gt;= Claim_for_Reimbursement_CAT!$D$33, $DZ474 &lt;= Claim_for_Reimbursement_CAT!$F$33), Claim_for_Reimbursement_CAT!$H$33,
IF(AND($DZ474 &gt;= Claim_for_Reimbursement_CAT!$D$34, $DZ474 &lt;= Claim_for_Reimbursement_CAT!$F$34), Claim_for_Reimbursement_CAT!$H$34, Claim_for_Reimbursement_CAT!$H$35))))))))))))</f>
        <v/>
      </c>
      <c r="EG474" s="373"/>
      <c r="EH474" s="373"/>
      <c r="EI474" s="373"/>
      <c r="EJ474" s="373"/>
      <c r="EK474" s="373"/>
      <c r="EL474" s="368"/>
      <c r="EM474" s="373"/>
      <c r="EN474" s="373"/>
      <c r="ES474" s="376" t="str">
        <f t="shared" si="218"/>
        <v/>
      </c>
      <c r="ET474" s="377" t="str">
        <f t="shared" si="226"/>
        <v xml:space="preserve">    </v>
      </c>
      <c r="EU474" s="377" t="str">
        <f t="shared" si="227"/>
        <v/>
      </c>
      <c r="EV474" s="377" t="str">
        <f t="shared" si="228"/>
        <v xml:space="preserve">469   </v>
      </c>
      <c r="EW474" s="378" t="str">
        <f>IF($H474 = "", "",
IF(OR($H474 = Lists_and_controls!$AO$9, $H474 = Lists_and_controls!$AO$11, $H474 = Lists_and_controls!$AO$14, $H474 = Lists_and_controls!$AO$16), MAX(Day_30),
IF(OR($H474 = Lists_and_controls!$AO$6, $H474 = Lists_and_controls!$AO$8, $H474 = Lists_and_controls!$AO$10, $H474 = Lists_and_controls!$AO$12, $H474 = Lists_and_controls!$AO$13, $H474 = Lists_and_controls!$AO$15, $H474 = Lists_and_controls!$AO$17), MAX(Day_31),
IF($H474 = Lists_and_controls!$AO$7, IF(INDEX(Leap_Year_YN, MATCH($G474, Year_2, 0)) = 1, MAX(Day_Feb_LY), MAX(Day_Feb) )))))</f>
        <v/>
      </c>
      <c r="EX474" s="377" t="str">
        <f t="shared" si="229"/>
        <v xml:space="preserve">  </v>
      </c>
      <c r="EY474" s="378"/>
    </row>
    <row r="475" spans="1:155" s="321" customFormat="1" ht="14" hidden="1" x14ac:dyDescent="0.3">
      <c r="A475" s="367">
        <v>470</v>
      </c>
      <c r="B475" s="368"/>
      <c r="C475" s="368"/>
      <c r="D475" s="368"/>
      <c r="E475" s="368"/>
      <c r="F475" s="368"/>
      <c r="G475" s="368"/>
      <c r="H475" s="368"/>
      <c r="I475" s="368"/>
      <c r="J475" s="369" t="str">
        <f t="shared" si="206"/>
        <v/>
      </c>
      <c r="K475" s="370" t="str">
        <f t="shared" si="207"/>
        <v/>
      </c>
      <c r="L475" s="368"/>
      <c r="M475" s="368"/>
      <c r="N475" s="368"/>
      <c r="O475" s="368"/>
      <c r="P475" s="368"/>
      <c r="Q475" s="368"/>
      <c r="R475" s="368"/>
      <c r="S475" s="371" t="str">
        <f t="shared" si="219"/>
        <v/>
      </c>
      <c r="T475" s="368"/>
      <c r="U475" s="368"/>
      <c r="V475" s="372"/>
      <c r="W475" s="372"/>
      <c r="X475" s="368"/>
      <c r="Y475" s="372"/>
      <c r="Z475" s="368"/>
      <c r="AA475" s="368"/>
      <c r="AB475" s="368"/>
      <c r="AC475" s="368"/>
      <c r="AD475" s="368"/>
      <c r="AE475" s="368"/>
      <c r="AF475" s="368"/>
      <c r="AG475" s="368"/>
      <c r="AH475" s="368"/>
      <c r="AI475" s="368"/>
      <c r="AJ475" s="368"/>
      <c r="AK475" s="373"/>
      <c r="AL475" s="368"/>
      <c r="AM475" s="373"/>
      <c r="AN475" s="373"/>
      <c r="AO475" s="373"/>
      <c r="AP475" s="373"/>
      <c r="AQ475" s="373"/>
      <c r="AR475" s="373"/>
      <c r="AS475" s="373"/>
      <c r="AT475" s="373"/>
      <c r="AU475" s="373"/>
      <c r="AV475" s="373"/>
      <c r="AW475" s="373"/>
      <c r="AX475" s="373"/>
      <c r="AY475" s="373"/>
      <c r="AZ475" s="373"/>
      <c r="BA475" s="373"/>
      <c r="BB475" s="373"/>
      <c r="BC475" s="374">
        <f t="shared" si="220"/>
        <v>0</v>
      </c>
      <c r="BD475" s="373"/>
      <c r="BE475" s="373"/>
      <c r="BF475" s="373"/>
      <c r="BG475" s="373"/>
      <c r="BH475" s="373"/>
      <c r="BI475" s="373"/>
      <c r="BJ475" s="373"/>
      <c r="BK475" s="373"/>
      <c r="BL475" s="373"/>
      <c r="BM475" s="373"/>
      <c r="BN475" s="373"/>
      <c r="BO475" s="373"/>
      <c r="BP475" s="373"/>
      <c r="BQ475" s="373"/>
      <c r="BR475" s="373"/>
      <c r="BS475" s="374">
        <f t="shared" si="208"/>
        <v>0</v>
      </c>
      <c r="BT475" s="374">
        <f t="shared" si="232"/>
        <v>0</v>
      </c>
      <c r="BU475" s="374">
        <f t="shared" si="232"/>
        <v>0</v>
      </c>
      <c r="BV475" s="374">
        <f t="shared" si="232"/>
        <v>0</v>
      </c>
      <c r="BW475" s="374">
        <f t="shared" si="232"/>
        <v>0</v>
      </c>
      <c r="BX475" s="374">
        <f t="shared" si="232"/>
        <v>0</v>
      </c>
      <c r="BY475" s="374">
        <f t="shared" si="232"/>
        <v>0</v>
      </c>
      <c r="BZ475" s="374">
        <f t="shared" si="205"/>
        <v>0</v>
      </c>
      <c r="CA475" s="374">
        <f t="shared" si="205"/>
        <v>0</v>
      </c>
      <c r="CB475" s="374">
        <f t="shared" si="205"/>
        <v>0</v>
      </c>
      <c r="CC475" s="374">
        <f t="shared" si="205"/>
        <v>0</v>
      </c>
      <c r="CD475" s="374">
        <f t="shared" si="205"/>
        <v>0</v>
      </c>
      <c r="CE475" s="374">
        <f t="shared" si="205"/>
        <v>0</v>
      </c>
      <c r="CF475" s="374">
        <f t="shared" si="205"/>
        <v>0</v>
      </c>
      <c r="CG475" s="374">
        <f t="shared" si="205"/>
        <v>0</v>
      </c>
      <c r="CH475" s="374">
        <f t="shared" si="205"/>
        <v>0</v>
      </c>
      <c r="CI475" s="374">
        <f t="shared" si="231"/>
        <v>0</v>
      </c>
      <c r="CJ475" s="368"/>
      <c r="CK475" s="368"/>
      <c r="CL475" s="373"/>
      <c r="CM475" s="375"/>
      <c r="CN475" s="371" t="s">
        <v>176</v>
      </c>
      <c r="CO475" s="373"/>
      <c r="CP475" s="373"/>
      <c r="CQ475" s="374">
        <f t="shared" si="209"/>
        <v>0</v>
      </c>
      <c r="CR475" s="373"/>
      <c r="CS475" s="373"/>
      <c r="CT475" s="374">
        <f t="shared" si="210"/>
        <v>0</v>
      </c>
      <c r="CU475" s="375"/>
      <c r="CV475" s="368"/>
      <c r="CW475" s="368"/>
      <c r="CX475" s="368"/>
      <c r="CY475" s="368"/>
      <c r="CZ475" s="368"/>
      <c r="DA475" s="368"/>
      <c r="DB475" s="368"/>
      <c r="DC475" s="368"/>
      <c r="DD475" s="368"/>
      <c r="DE475" s="368"/>
      <c r="DF475" s="368"/>
      <c r="DG475" s="375"/>
      <c r="DH475" s="371" t="s">
        <v>176</v>
      </c>
      <c r="DI475" s="373"/>
      <c r="DJ475" s="373"/>
      <c r="DK475" s="374">
        <f t="shared" si="230"/>
        <v>0</v>
      </c>
      <c r="DL475" s="373"/>
      <c r="DM475" s="373"/>
      <c r="DN475" s="374">
        <f t="shared" si="211"/>
        <v>0</v>
      </c>
      <c r="DO475" s="368"/>
      <c r="DP475" s="371" t="str">
        <f t="shared" si="221"/>
        <v/>
      </c>
      <c r="DQ475" s="374">
        <f t="shared" si="222"/>
        <v>0</v>
      </c>
      <c r="DR475" s="374">
        <f t="shared" si="212"/>
        <v>0</v>
      </c>
      <c r="DS475" s="374">
        <f t="shared" si="213"/>
        <v>0</v>
      </c>
      <c r="DT475" s="374">
        <f t="shared" si="223"/>
        <v>0</v>
      </c>
      <c r="DU475" s="374">
        <f t="shared" si="224"/>
        <v>0</v>
      </c>
      <c r="DV475" s="374">
        <f>Deduct_dependent * COUNTIFS(Part_8!$A:$A, $EV475)</f>
        <v>0</v>
      </c>
      <c r="DW475" s="374">
        <f t="shared" si="214"/>
        <v>0</v>
      </c>
      <c r="DX475" s="374">
        <f t="shared" si="215"/>
        <v>0</v>
      </c>
      <c r="DY475" s="374">
        <f t="shared" si="216"/>
        <v>0</v>
      </c>
      <c r="DZ475" s="374">
        <f t="shared" si="217"/>
        <v>0</v>
      </c>
      <c r="EA475" s="373"/>
      <c r="EB475" s="373"/>
      <c r="EC475" s="373"/>
      <c r="ED475" s="374" t="str">
        <f t="shared" si="225"/>
        <v/>
      </c>
      <c r="EE475" s="374"/>
      <c r="EF475" s="374" t="str">
        <f>IF(AND($AN475 = "", $AO475 = "", $AP475 = "", $AQ475 = "", $AR475 = "", $AS475 = "", $AT475 = "", $AU475 = "", $AV475 = "", $AW475 = "", $AX475 = "", $AY475 = "", $AZ475 = "", $BA475 = "", $BB475 = "",
$BD475= "", $BE475 = "", $BF475 = "", $BG475 = "", $BH475 = "", $BI475 = "", $BJ475 = "", $BK475 = "", $BL475 = "", $BM475 = "", $BN475 = "", $BO475 = "", $BP475 = "", $BQ475 = "", $BR475 = ""), "",
IF($DZ475 &lt;= Claim_for_Reimbursement_CAT!$F$24, Claim_for_Reimbursement_CAT!$H$24,
IF(AND($DZ475 &gt;= Claim_for_Reimbursement_CAT!$D$25, $DZ475 &lt;= Claim_for_Reimbursement_CAT!$F$25), Claim_for_Reimbursement_CAT!$H$25,
IF(AND($DZ475 &gt;= Claim_for_Reimbursement_CAT!$D$26, $DZ475 &lt;= Claim_for_Reimbursement_CAT!$F$26), Claim_for_Reimbursement_CAT!$H$26,
IF(AND($DZ475 &gt;= Claim_for_Reimbursement_CAT!$D$27, $DZ475 &lt;= Claim_for_Reimbursement_CAT!$F$27), Claim_for_Reimbursement_CAT!$H$27,
IF(AND($DZ475 &gt;= Claim_for_Reimbursement_CAT!$D$28, $DZ475 &lt;= Claim_for_Reimbursement_CAT!$F$28), Claim_for_Reimbursement_CAT!$H$28,
IF(AND($DZ475 &gt;= Claim_for_Reimbursement_CAT!$D$29, $DZ475 &lt;= Claim_for_Reimbursement_CAT!$F$29), Claim_for_Reimbursement_CAT!$H$29,
IF(AND($DZ475 &gt;= Claim_for_Reimbursement_CAT!$D$30, $DZ475 &lt;= Claim_for_Reimbursement_CAT!$F$30), Claim_for_Reimbursement_CAT!$H$30,
IF(AND($DZ475 &gt;= Claim_for_Reimbursement_CAT!$D$31, $DZ475 &lt;= Claim_for_Reimbursement_CAT!$F$31), Claim_for_Reimbursement_CAT!$H$31,
IF(AND($DZ475 &gt;= Claim_for_Reimbursement_CAT!$D$32, $DZ475 &lt;= Claim_for_Reimbursement_CAT!$F$32), Claim_for_Reimbursement_CAT!$H$32,
IF(AND($DZ475 &gt;= Claim_for_Reimbursement_CAT!$D$33, $DZ475 &lt;= Claim_for_Reimbursement_CAT!$F$33), Claim_for_Reimbursement_CAT!$H$33,
IF(AND($DZ475 &gt;= Claim_for_Reimbursement_CAT!$D$34, $DZ475 &lt;= Claim_for_Reimbursement_CAT!$F$34), Claim_for_Reimbursement_CAT!$H$34, Claim_for_Reimbursement_CAT!$H$35))))))))))))</f>
        <v/>
      </c>
      <c r="EG475" s="373"/>
      <c r="EH475" s="373"/>
      <c r="EI475" s="373"/>
      <c r="EJ475" s="373"/>
      <c r="EK475" s="373"/>
      <c r="EL475" s="368"/>
      <c r="EM475" s="373"/>
      <c r="EN475" s="373"/>
      <c r="ES475" s="376" t="str">
        <f t="shared" si="218"/>
        <v/>
      </c>
      <c r="ET475" s="377" t="str">
        <f t="shared" si="226"/>
        <v xml:space="preserve">    </v>
      </c>
      <c r="EU475" s="377" t="str">
        <f t="shared" si="227"/>
        <v/>
      </c>
      <c r="EV475" s="377" t="str">
        <f t="shared" si="228"/>
        <v xml:space="preserve">470   </v>
      </c>
      <c r="EW475" s="378" t="str">
        <f>IF($H475 = "", "",
IF(OR($H475 = Lists_and_controls!$AO$9, $H475 = Lists_and_controls!$AO$11, $H475 = Lists_and_controls!$AO$14, $H475 = Lists_and_controls!$AO$16), MAX(Day_30),
IF(OR($H475 = Lists_and_controls!$AO$6, $H475 = Lists_and_controls!$AO$8, $H475 = Lists_and_controls!$AO$10, $H475 = Lists_and_controls!$AO$12, $H475 = Lists_and_controls!$AO$13, $H475 = Lists_and_controls!$AO$15, $H475 = Lists_and_controls!$AO$17), MAX(Day_31),
IF($H475 = Lists_and_controls!$AO$7, IF(INDEX(Leap_Year_YN, MATCH($G475, Year_2, 0)) = 1, MAX(Day_Feb_LY), MAX(Day_Feb) )))))</f>
        <v/>
      </c>
      <c r="EX475" s="377" t="str">
        <f t="shared" si="229"/>
        <v xml:space="preserve">  </v>
      </c>
      <c r="EY475" s="378"/>
    </row>
    <row r="476" spans="1:155" s="321" customFormat="1" ht="14" hidden="1" x14ac:dyDescent="0.3">
      <c r="A476" s="367">
        <v>471</v>
      </c>
      <c r="B476" s="368"/>
      <c r="C476" s="368"/>
      <c r="D476" s="368"/>
      <c r="E476" s="368"/>
      <c r="F476" s="368"/>
      <c r="G476" s="368"/>
      <c r="H476" s="368"/>
      <c r="I476" s="368"/>
      <c r="J476" s="369" t="str">
        <f t="shared" si="206"/>
        <v/>
      </c>
      <c r="K476" s="370" t="str">
        <f t="shared" si="207"/>
        <v/>
      </c>
      <c r="L476" s="368"/>
      <c r="M476" s="368"/>
      <c r="N476" s="368"/>
      <c r="O476" s="368"/>
      <c r="P476" s="368"/>
      <c r="Q476" s="368"/>
      <c r="R476" s="368"/>
      <c r="S476" s="371" t="str">
        <f t="shared" si="219"/>
        <v/>
      </c>
      <c r="T476" s="368"/>
      <c r="U476" s="368"/>
      <c r="V476" s="372"/>
      <c r="W476" s="372"/>
      <c r="X476" s="368"/>
      <c r="Y476" s="372"/>
      <c r="Z476" s="368"/>
      <c r="AA476" s="368"/>
      <c r="AB476" s="368"/>
      <c r="AC476" s="368"/>
      <c r="AD476" s="368"/>
      <c r="AE476" s="368"/>
      <c r="AF476" s="368"/>
      <c r="AG476" s="368"/>
      <c r="AH476" s="368"/>
      <c r="AI476" s="368"/>
      <c r="AJ476" s="368"/>
      <c r="AK476" s="373"/>
      <c r="AL476" s="368"/>
      <c r="AM476" s="373"/>
      <c r="AN476" s="373"/>
      <c r="AO476" s="373"/>
      <c r="AP476" s="373"/>
      <c r="AQ476" s="373"/>
      <c r="AR476" s="373"/>
      <c r="AS476" s="373"/>
      <c r="AT476" s="373"/>
      <c r="AU476" s="373"/>
      <c r="AV476" s="373"/>
      <c r="AW476" s="373"/>
      <c r="AX476" s="373"/>
      <c r="AY476" s="373"/>
      <c r="AZ476" s="373"/>
      <c r="BA476" s="373"/>
      <c r="BB476" s="373"/>
      <c r="BC476" s="374">
        <f t="shared" si="220"/>
        <v>0</v>
      </c>
      <c r="BD476" s="373"/>
      <c r="BE476" s="373"/>
      <c r="BF476" s="373"/>
      <c r="BG476" s="373"/>
      <c r="BH476" s="373"/>
      <c r="BI476" s="373"/>
      <c r="BJ476" s="373"/>
      <c r="BK476" s="373"/>
      <c r="BL476" s="373"/>
      <c r="BM476" s="373"/>
      <c r="BN476" s="373"/>
      <c r="BO476" s="373"/>
      <c r="BP476" s="373"/>
      <c r="BQ476" s="373"/>
      <c r="BR476" s="373"/>
      <c r="BS476" s="374">
        <f t="shared" si="208"/>
        <v>0</v>
      </c>
      <c r="BT476" s="374">
        <f t="shared" si="232"/>
        <v>0</v>
      </c>
      <c r="BU476" s="374">
        <f t="shared" si="232"/>
        <v>0</v>
      </c>
      <c r="BV476" s="374">
        <f t="shared" si="232"/>
        <v>0</v>
      </c>
      <c r="BW476" s="374">
        <f t="shared" si="232"/>
        <v>0</v>
      </c>
      <c r="BX476" s="374">
        <f t="shared" si="232"/>
        <v>0</v>
      </c>
      <c r="BY476" s="374">
        <f t="shared" si="232"/>
        <v>0</v>
      </c>
      <c r="BZ476" s="374">
        <f t="shared" si="205"/>
        <v>0</v>
      </c>
      <c r="CA476" s="374">
        <f t="shared" si="205"/>
        <v>0</v>
      </c>
      <c r="CB476" s="374">
        <f t="shared" si="205"/>
        <v>0</v>
      </c>
      <c r="CC476" s="374">
        <f t="shared" si="205"/>
        <v>0</v>
      </c>
      <c r="CD476" s="374">
        <f t="shared" si="205"/>
        <v>0</v>
      </c>
      <c r="CE476" s="374">
        <f t="shared" si="205"/>
        <v>0</v>
      </c>
      <c r="CF476" s="374">
        <f t="shared" si="205"/>
        <v>0</v>
      </c>
      <c r="CG476" s="374">
        <f t="shared" si="205"/>
        <v>0</v>
      </c>
      <c r="CH476" s="374">
        <f t="shared" si="205"/>
        <v>0</v>
      </c>
      <c r="CI476" s="374">
        <f t="shared" si="231"/>
        <v>0</v>
      </c>
      <c r="CJ476" s="368"/>
      <c r="CK476" s="368"/>
      <c r="CL476" s="373"/>
      <c r="CM476" s="375"/>
      <c r="CN476" s="371" t="s">
        <v>176</v>
      </c>
      <c r="CO476" s="373"/>
      <c r="CP476" s="373"/>
      <c r="CQ476" s="374">
        <f t="shared" si="209"/>
        <v>0</v>
      </c>
      <c r="CR476" s="373"/>
      <c r="CS476" s="373"/>
      <c r="CT476" s="374">
        <f t="shared" si="210"/>
        <v>0</v>
      </c>
      <c r="CU476" s="375"/>
      <c r="CV476" s="368"/>
      <c r="CW476" s="368"/>
      <c r="CX476" s="368"/>
      <c r="CY476" s="368"/>
      <c r="CZ476" s="368"/>
      <c r="DA476" s="368"/>
      <c r="DB476" s="368"/>
      <c r="DC476" s="368"/>
      <c r="DD476" s="368"/>
      <c r="DE476" s="368"/>
      <c r="DF476" s="368"/>
      <c r="DG476" s="375"/>
      <c r="DH476" s="371" t="s">
        <v>176</v>
      </c>
      <c r="DI476" s="373"/>
      <c r="DJ476" s="373"/>
      <c r="DK476" s="374">
        <f t="shared" si="230"/>
        <v>0</v>
      </c>
      <c r="DL476" s="373"/>
      <c r="DM476" s="373"/>
      <c r="DN476" s="374">
        <f t="shared" si="211"/>
        <v>0</v>
      </c>
      <c r="DO476" s="368"/>
      <c r="DP476" s="371" t="str">
        <f t="shared" si="221"/>
        <v/>
      </c>
      <c r="DQ476" s="374">
        <f t="shared" si="222"/>
        <v>0</v>
      </c>
      <c r="DR476" s="374">
        <f t="shared" si="212"/>
        <v>0</v>
      </c>
      <c r="DS476" s="374">
        <f t="shared" si="213"/>
        <v>0</v>
      </c>
      <c r="DT476" s="374">
        <f t="shared" si="223"/>
        <v>0</v>
      </c>
      <c r="DU476" s="374">
        <f t="shared" si="224"/>
        <v>0</v>
      </c>
      <c r="DV476" s="374">
        <f>Deduct_dependent * COUNTIFS(Part_8!$A:$A, $EV476)</f>
        <v>0</v>
      </c>
      <c r="DW476" s="374">
        <f t="shared" si="214"/>
        <v>0</v>
      </c>
      <c r="DX476" s="374">
        <f t="shared" si="215"/>
        <v>0</v>
      </c>
      <c r="DY476" s="374">
        <f t="shared" si="216"/>
        <v>0</v>
      </c>
      <c r="DZ476" s="374">
        <f t="shared" si="217"/>
        <v>0</v>
      </c>
      <c r="EA476" s="373"/>
      <c r="EB476" s="373"/>
      <c r="EC476" s="373"/>
      <c r="ED476" s="374" t="str">
        <f t="shared" si="225"/>
        <v/>
      </c>
      <c r="EE476" s="374"/>
      <c r="EF476" s="374" t="str">
        <f>IF(AND($AN476 = "", $AO476 = "", $AP476 = "", $AQ476 = "", $AR476 = "", $AS476 = "", $AT476 = "", $AU476 = "", $AV476 = "", $AW476 = "", $AX476 = "", $AY476 = "", $AZ476 = "", $BA476 = "", $BB476 = "",
$BD476= "", $BE476 = "", $BF476 = "", $BG476 = "", $BH476 = "", $BI476 = "", $BJ476 = "", $BK476 = "", $BL476 = "", $BM476 = "", $BN476 = "", $BO476 = "", $BP476 = "", $BQ476 = "", $BR476 = ""), "",
IF($DZ476 &lt;= Claim_for_Reimbursement_CAT!$F$24, Claim_for_Reimbursement_CAT!$H$24,
IF(AND($DZ476 &gt;= Claim_for_Reimbursement_CAT!$D$25, $DZ476 &lt;= Claim_for_Reimbursement_CAT!$F$25), Claim_for_Reimbursement_CAT!$H$25,
IF(AND($DZ476 &gt;= Claim_for_Reimbursement_CAT!$D$26, $DZ476 &lt;= Claim_for_Reimbursement_CAT!$F$26), Claim_for_Reimbursement_CAT!$H$26,
IF(AND($DZ476 &gt;= Claim_for_Reimbursement_CAT!$D$27, $DZ476 &lt;= Claim_for_Reimbursement_CAT!$F$27), Claim_for_Reimbursement_CAT!$H$27,
IF(AND($DZ476 &gt;= Claim_for_Reimbursement_CAT!$D$28, $DZ476 &lt;= Claim_for_Reimbursement_CAT!$F$28), Claim_for_Reimbursement_CAT!$H$28,
IF(AND($DZ476 &gt;= Claim_for_Reimbursement_CAT!$D$29, $DZ476 &lt;= Claim_for_Reimbursement_CAT!$F$29), Claim_for_Reimbursement_CAT!$H$29,
IF(AND($DZ476 &gt;= Claim_for_Reimbursement_CAT!$D$30, $DZ476 &lt;= Claim_for_Reimbursement_CAT!$F$30), Claim_for_Reimbursement_CAT!$H$30,
IF(AND($DZ476 &gt;= Claim_for_Reimbursement_CAT!$D$31, $DZ476 &lt;= Claim_for_Reimbursement_CAT!$F$31), Claim_for_Reimbursement_CAT!$H$31,
IF(AND($DZ476 &gt;= Claim_for_Reimbursement_CAT!$D$32, $DZ476 &lt;= Claim_for_Reimbursement_CAT!$F$32), Claim_for_Reimbursement_CAT!$H$32,
IF(AND($DZ476 &gt;= Claim_for_Reimbursement_CAT!$D$33, $DZ476 &lt;= Claim_for_Reimbursement_CAT!$F$33), Claim_for_Reimbursement_CAT!$H$33,
IF(AND($DZ476 &gt;= Claim_for_Reimbursement_CAT!$D$34, $DZ476 &lt;= Claim_for_Reimbursement_CAT!$F$34), Claim_for_Reimbursement_CAT!$H$34, Claim_for_Reimbursement_CAT!$H$35))))))))))))</f>
        <v/>
      </c>
      <c r="EG476" s="373"/>
      <c r="EH476" s="373"/>
      <c r="EI476" s="373"/>
      <c r="EJ476" s="373"/>
      <c r="EK476" s="373"/>
      <c r="EL476" s="368"/>
      <c r="EM476" s="373"/>
      <c r="EN476" s="373"/>
      <c r="ES476" s="376" t="str">
        <f t="shared" si="218"/>
        <v/>
      </c>
      <c r="ET476" s="377" t="str">
        <f t="shared" si="226"/>
        <v xml:space="preserve">    </v>
      </c>
      <c r="EU476" s="377" t="str">
        <f t="shared" si="227"/>
        <v/>
      </c>
      <c r="EV476" s="377" t="str">
        <f t="shared" si="228"/>
        <v xml:space="preserve">471   </v>
      </c>
      <c r="EW476" s="378" t="str">
        <f>IF($H476 = "", "",
IF(OR($H476 = Lists_and_controls!$AO$9, $H476 = Lists_and_controls!$AO$11, $H476 = Lists_and_controls!$AO$14, $H476 = Lists_and_controls!$AO$16), MAX(Day_30),
IF(OR($H476 = Lists_and_controls!$AO$6, $H476 = Lists_and_controls!$AO$8, $H476 = Lists_and_controls!$AO$10, $H476 = Lists_and_controls!$AO$12, $H476 = Lists_and_controls!$AO$13, $H476 = Lists_and_controls!$AO$15, $H476 = Lists_and_controls!$AO$17), MAX(Day_31),
IF($H476 = Lists_and_controls!$AO$7, IF(INDEX(Leap_Year_YN, MATCH($G476, Year_2, 0)) = 1, MAX(Day_Feb_LY), MAX(Day_Feb) )))))</f>
        <v/>
      </c>
      <c r="EX476" s="377" t="str">
        <f t="shared" si="229"/>
        <v xml:space="preserve">  </v>
      </c>
      <c r="EY476" s="378"/>
    </row>
    <row r="477" spans="1:155" s="321" customFormat="1" ht="14" hidden="1" x14ac:dyDescent="0.3">
      <c r="A477" s="367">
        <v>472</v>
      </c>
      <c r="B477" s="368"/>
      <c r="C477" s="368"/>
      <c r="D477" s="368"/>
      <c r="E477" s="368"/>
      <c r="F477" s="368"/>
      <c r="G477" s="368"/>
      <c r="H477" s="368"/>
      <c r="I477" s="368"/>
      <c r="J477" s="369" t="str">
        <f t="shared" si="206"/>
        <v/>
      </c>
      <c r="K477" s="370" t="str">
        <f t="shared" si="207"/>
        <v/>
      </c>
      <c r="L477" s="368"/>
      <c r="M477" s="368"/>
      <c r="N477" s="368"/>
      <c r="O477" s="368"/>
      <c r="P477" s="368"/>
      <c r="Q477" s="368"/>
      <c r="R477" s="368"/>
      <c r="S477" s="371" t="str">
        <f t="shared" si="219"/>
        <v/>
      </c>
      <c r="T477" s="368"/>
      <c r="U477" s="368"/>
      <c r="V477" s="372"/>
      <c r="W477" s="372"/>
      <c r="X477" s="368"/>
      <c r="Y477" s="372"/>
      <c r="Z477" s="368"/>
      <c r="AA477" s="368"/>
      <c r="AB477" s="368"/>
      <c r="AC477" s="368"/>
      <c r="AD477" s="368"/>
      <c r="AE477" s="368"/>
      <c r="AF477" s="368"/>
      <c r="AG477" s="368"/>
      <c r="AH477" s="368"/>
      <c r="AI477" s="368"/>
      <c r="AJ477" s="368"/>
      <c r="AK477" s="373"/>
      <c r="AL477" s="368"/>
      <c r="AM477" s="373"/>
      <c r="AN477" s="373"/>
      <c r="AO477" s="373"/>
      <c r="AP477" s="373"/>
      <c r="AQ477" s="373"/>
      <c r="AR477" s="373"/>
      <c r="AS477" s="373"/>
      <c r="AT477" s="373"/>
      <c r="AU477" s="373"/>
      <c r="AV477" s="373"/>
      <c r="AW477" s="373"/>
      <c r="AX477" s="373"/>
      <c r="AY477" s="373"/>
      <c r="AZ477" s="373"/>
      <c r="BA477" s="373"/>
      <c r="BB477" s="373"/>
      <c r="BC477" s="374">
        <f t="shared" si="220"/>
        <v>0</v>
      </c>
      <c r="BD477" s="373"/>
      <c r="BE477" s="373"/>
      <c r="BF477" s="373"/>
      <c r="BG477" s="373"/>
      <c r="BH477" s="373"/>
      <c r="BI477" s="373"/>
      <c r="BJ477" s="373"/>
      <c r="BK477" s="373"/>
      <c r="BL477" s="373"/>
      <c r="BM477" s="373"/>
      <c r="BN477" s="373"/>
      <c r="BO477" s="373"/>
      <c r="BP477" s="373"/>
      <c r="BQ477" s="373"/>
      <c r="BR477" s="373"/>
      <c r="BS477" s="374">
        <f t="shared" si="208"/>
        <v>0</v>
      </c>
      <c r="BT477" s="374">
        <f t="shared" si="232"/>
        <v>0</v>
      </c>
      <c r="BU477" s="374">
        <f t="shared" si="232"/>
        <v>0</v>
      </c>
      <c r="BV477" s="374">
        <f t="shared" si="232"/>
        <v>0</v>
      </c>
      <c r="BW477" s="374">
        <f t="shared" si="232"/>
        <v>0</v>
      </c>
      <c r="BX477" s="374">
        <f t="shared" si="232"/>
        <v>0</v>
      </c>
      <c r="BY477" s="374">
        <f t="shared" si="232"/>
        <v>0</v>
      </c>
      <c r="BZ477" s="374">
        <f t="shared" si="205"/>
        <v>0</v>
      </c>
      <c r="CA477" s="374">
        <f t="shared" si="205"/>
        <v>0</v>
      </c>
      <c r="CB477" s="374">
        <f t="shared" si="205"/>
        <v>0</v>
      </c>
      <c r="CC477" s="374">
        <f t="shared" si="205"/>
        <v>0</v>
      </c>
      <c r="CD477" s="374">
        <f t="shared" si="205"/>
        <v>0</v>
      </c>
      <c r="CE477" s="374">
        <f t="shared" si="205"/>
        <v>0</v>
      </c>
      <c r="CF477" s="374">
        <f t="shared" si="205"/>
        <v>0</v>
      </c>
      <c r="CG477" s="374">
        <f t="shared" si="205"/>
        <v>0</v>
      </c>
      <c r="CH477" s="374">
        <f t="shared" si="205"/>
        <v>0</v>
      </c>
      <c r="CI477" s="374">
        <f t="shared" si="231"/>
        <v>0</v>
      </c>
      <c r="CJ477" s="368"/>
      <c r="CK477" s="368"/>
      <c r="CL477" s="373"/>
      <c r="CM477" s="375"/>
      <c r="CN477" s="371" t="s">
        <v>176</v>
      </c>
      <c r="CO477" s="373"/>
      <c r="CP477" s="373"/>
      <c r="CQ477" s="374">
        <f t="shared" si="209"/>
        <v>0</v>
      </c>
      <c r="CR477" s="373"/>
      <c r="CS477" s="373"/>
      <c r="CT477" s="374">
        <f t="shared" si="210"/>
        <v>0</v>
      </c>
      <c r="CU477" s="375"/>
      <c r="CV477" s="368"/>
      <c r="CW477" s="368"/>
      <c r="CX477" s="368"/>
      <c r="CY477" s="368"/>
      <c r="CZ477" s="368"/>
      <c r="DA477" s="368"/>
      <c r="DB477" s="368"/>
      <c r="DC477" s="368"/>
      <c r="DD477" s="368"/>
      <c r="DE477" s="368"/>
      <c r="DF477" s="368"/>
      <c r="DG477" s="375"/>
      <c r="DH477" s="371" t="s">
        <v>176</v>
      </c>
      <c r="DI477" s="373"/>
      <c r="DJ477" s="373"/>
      <c r="DK477" s="374">
        <f t="shared" si="230"/>
        <v>0</v>
      </c>
      <c r="DL477" s="373"/>
      <c r="DM477" s="373"/>
      <c r="DN477" s="374">
        <f t="shared" si="211"/>
        <v>0</v>
      </c>
      <c r="DO477" s="368"/>
      <c r="DP477" s="371" t="str">
        <f t="shared" si="221"/>
        <v/>
      </c>
      <c r="DQ477" s="374">
        <f t="shared" si="222"/>
        <v>0</v>
      </c>
      <c r="DR477" s="374">
        <f t="shared" si="212"/>
        <v>0</v>
      </c>
      <c r="DS477" s="374">
        <f t="shared" si="213"/>
        <v>0</v>
      </c>
      <c r="DT477" s="374">
        <f t="shared" si="223"/>
        <v>0</v>
      </c>
      <c r="DU477" s="374">
        <f t="shared" si="224"/>
        <v>0</v>
      </c>
      <c r="DV477" s="374">
        <f>Deduct_dependent * COUNTIFS(Part_8!$A:$A, $EV477)</f>
        <v>0</v>
      </c>
      <c r="DW477" s="374">
        <f t="shared" si="214"/>
        <v>0</v>
      </c>
      <c r="DX477" s="374">
        <f t="shared" si="215"/>
        <v>0</v>
      </c>
      <c r="DY477" s="374">
        <f t="shared" si="216"/>
        <v>0</v>
      </c>
      <c r="DZ477" s="374">
        <f t="shared" si="217"/>
        <v>0</v>
      </c>
      <c r="EA477" s="373"/>
      <c r="EB477" s="373"/>
      <c r="EC477" s="373"/>
      <c r="ED477" s="374" t="str">
        <f t="shared" si="225"/>
        <v/>
      </c>
      <c r="EE477" s="374"/>
      <c r="EF477" s="374" t="str">
        <f>IF(AND($AN477 = "", $AO477 = "", $AP477 = "", $AQ477 = "", $AR477 = "", $AS477 = "", $AT477 = "", $AU477 = "", $AV477 = "", $AW477 = "", $AX477 = "", $AY477 = "", $AZ477 = "", $BA477 = "", $BB477 = "",
$BD477= "", $BE477 = "", $BF477 = "", $BG477 = "", $BH477 = "", $BI477 = "", $BJ477 = "", $BK477 = "", $BL477 = "", $BM477 = "", $BN477 = "", $BO477 = "", $BP477 = "", $BQ477 = "", $BR477 = ""), "",
IF($DZ477 &lt;= Claim_for_Reimbursement_CAT!$F$24, Claim_for_Reimbursement_CAT!$H$24,
IF(AND($DZ477 &gt;= Claim_for_Reimbursement_CAT!$D$25, $DZ477 &lt;= Claim_for_Reimbursement_CAT!$F$25), Claim_for_Reimbursement_CAT!$H$25,
IF(AND($DZ477 &gt;= Claim_for_Reimbursement_CAT!$D$26, $DZ477 &lt;= Claim_for_Reimbursement_CAT!$F$26), Claim_for_Reimbursement_CAT!$H$26,
IF(AND($DZ477 &gt;= Claim_for_Reimbursement_CAT!$D$27, $DZ477 &lt;= Claim_for_Reimbursement_CAT!$F$27), Claim_for_Reimbursement_CAT!$H$27,
IF(AND($DZ477 &gt;= Claim_for_Reimbursement_CAT!$D$28, $DZ477 &lt;= Claim_for_Reimbursement_CAT!$F$28), Claim_for_Reimbursement_CAT!$H$28,
IF(AND($DZ477 &gt;= Claim_for_Reimbursement_CAT!$D$29, $DZ477 &lt;= Claim_for_Reimbursement_CAT!$F$29), Claim_for_Reimbursement_CAT!$H$29,
IF(AND($DZ477 &gt;= Claim_for_Reimbursement_CAT!$D$30, $DZ477 &lt;= Claim_for_Reimbursement_CAT!$F$30), Claim_for_Reimbursement_CAT!$H$30,
IF(AND($DZ477 &gt;= Claim_for_Reimbursement_CAT!$D$31, $DZ477 &lt;= Claim_for_Reimbursement_CAT!$F$31), Claim_for_Reimbursement_CAT!$H$31,
IF(AND($DZ477 &gt;= Claim_for_Reimbursement_CAT!$D$32, $DZ477 &lt;= Claim_for_Reimbursement_CAT!$F$32), Claim_for_Reimbursement_CAT!$H$32,
IF(AND($DZ477 &gt;= Claim_for_Reimbursement_CAT!$D$33, $DZ477 &lt;= Claim_for_Reimbursement_CAT!$F$33), Claim_for_Reimbursement_CAT!$H$33,
IF(AND($DZ477 &gt;= Claim_for_Reimbursement_CAT!$D$34, $DZ477 &lt;= Claim_for_Reimbursement_CAT!$F$34), Claim_for_Reimbursement_CAT!$H$34, Claim_for_Reimbursement_CAT!$H$35))))))))))))</f>
        <v/>
      </c>
      <c r="EG477" s="373"/>
      <c r="EH477" s="373"/>
      <c r="EI477" s="373"/>
      <c r="EJ477" s="373"/>
      <c r="EK477" s="373"/>
      <c r="EL477" s="368"/>
      <c r="EM477" s="373"/>
      <c r="EN477" s="373"/>
      <c r="ES477" s="376" t="str">
        <f t="shared" si="218"/>
        <v/>
      </c>
      <c r="ET477" s="377" t="str">
        <f t="shared" si="226"/>
        <v xml:space="preserve">    </v>
      </c>
      <c r="EU477" s="377" t="str">
        <f t="shared" si="227"/>
        <v/>
      </c>
      <c r="EV477" s="377" t="str">
        <f t="shared" si="228"/>
        <v xml:space="preserve">472   </v>
      </c>
      <c r="EW477" s="378" t="str">
        <f>IF($H477 = "", "",
IF(OR($H477 = Lists_and_controls!$AO$9, $H477 = Lists_and_controls!$AO$11, $H477 = Lists_and_controls!$AO$14, $H477 = Lists_and_controls!$AO$16), MAX(Day_30),
IF(OR($H477 = Lists_and_controls!$AO$6, $H477 = Lists_and_controls!$AO$8, $H477 = Lists_and_controls!$AO$10, $H477 = Lists_and_controls!$AO$12, $H477 = Lists_and_controls!$AO$13, $H477 = Lists_and_controls!$AO$15, $H477 = Lists_and_controls!$AO$17), MAX(Day_31),
IF($H477 = Lists_and_controls!$AO$7, IF(INDEX(Leap_Year_YN, MATCH($G477, Year_2, 0)) = 1, MAX(Day_Feb_LY), MAX(Day_Feb) )))))</f>
        <v/>
      </c>
      <c r="EX477" s="377" t="str">
        <f t="shared" si="229"/>
        <v xml:space="preserve">  </v>
      </c>
      <c r="EY477" s="378"/>
    </row>
    <row r="478" spans="1:155" s="321" customFormat="1" ht="14" hidden="1" x14ac:dyDescent="0.3">
      <c r="A478" s="367">
        <v>473</v>
      </c>
      <c r="B478" s="368"/>
      <c r="C478" s="368"/>
      <c r="D478" s="368"/>
      <c r="E478" s="368"/>
      <c r="F478" s="368"/>
      <c r="G478" s="368"/>
      <c r="H478" s="368"/>
      <c r="I478" s="368"/>
      <c r="J478" s="369" t="str">
        <f t="shared" si="206"/>
        <v/>
      </c>
      <c r="K478" s="370" t="str">
        <f t="shared" si="207"/>
        <v/>
      </c>
      <c r="L478" s="368"/>
      <c r="M478" s="368"/>
      <c r="N478" s="368"/>
      <c r="O478" s="368"/>
      <c r="P478" s="368"/>
      <c r="Q478" s="368"/>
      <c r="R478" s="368"/>
      <c r="S478" s="371" t="str">
        <f t="shared" si="219"/>
        <v/>
      </c>
      <c r="T478" s="368"/>
      <c r="U478" s="368"/>
      <c r="V478" s="372"/>
      <c r="W478" s="372"/>
      <c r="X478" s="368"/>
      <c r="Y478" s="372"/>
      <c r="Z478" s="368"/>
      <c r="AA478" s="368"/>
      <c r="AB478" s="368"/>
      <c r="AC478" s="368"/>
      <c r="AD478" s="368"/>
      <c r="AE478" s="368"/>
      <c r="AF478" s="368"/>
      <c r="AG478" s="368"/>
      <c r="AH478" s="368"/>
      <c r="AI478" s="368"/>
      <c r="AJ478" s="368"/>
      <c r="AK478" s="373"/>
      <c r="AL478" s="368"/>
      <c r="AM478" s="373"/>
      <c r="AN478" s="373"/>
      <c r="AO478" s="373"/>
      <c r="AP478" s="373"/>
      <c r="AQ478" s="373"/>
      <c r="AR478" s="373"/>
      <c r="AS478" s="373"/>
      <c r="AT478" s="373"/>
      <c r="AU478" s="373"/>
      <c r="AV478" s="373"/>
      <c r="AW478" s="373"/>
      <c r="AX478" s="373"/>
      <c r="AY478" s="373"/>
      <c r="AZ478" s="373"/>
      <c r="BA478" s="373"/>
      <c r="BB478" s="373"/>
      <c r="BC478" s="374">
        <f t="shared" si="220"/>
        <v>0</v>
      </c>
      <c r="BD478" s="373"/>
      <c r="BE478" s="373"/>
      <c r="BF478" s="373"/>
      <c r="BG478" s="373"/>
      <c r="BH478" s="373"/>
      <c r="BI478" s="373"/>
      <c r="BJ478" s="373"/>
      <c r="BK478" s="373"/>
      <c r="BL478" s="373"/>
      <c r="BM478" s="373"/>
      <c r="BN478" s="373"/>
      <c r="BO478" s="373"/>
      <c r="BP478" s="373"/>
      <c r="BQ478" s="373"/>
      <c r="BR478" s="373"/>
      <c r="BS478" s="374">
        <f t="shared" si="208"/>
        <v>0</v>
      </c>
      <c r="BT478" s="374">
        <f t="shared" si="232"/>
        <v>0</v>
      </c>
      <c r="BU478" s="374">
        <f t="shared" si="232"/>
        <v>0</v>
      </c>
      <c r="BV478" s="374">
        <f t="shared" si="232"/>
        <v>0</v>
      </c>
      <c r="BW478" s="374">
        <f t="shared" si="232"/>
        <v>0</v>
      </c>
      <c r="BX478" s="374">
        <f t="shared" si="232"/>
        <v>0</v>
      </c>
      <c r="BY478" s="374">
        <f t="shared" si="232"/>
        <v>0</v>
      </c>
      <c r="BZ478" s="374">
        <f t="shared" si="205"/>
        <v>0</v>
      </c>
      <c r="CA478" s="374">
        <f t="shared" si="205"/>
        <v>0</v>
      </c>
      <c r="CB478" s="374">
        <f t="shared" si="205"/>
        <v>0</v>
      </c>
      <c r="CC478" s="374">
        <f t="shared" si="205"/>
        <v>0</v>
      </c>
      <c r="CD478" s="374">
        <f t="shared" si="205"/>
        <v>0</v>
      </c>
      <c r="CE478" s="374">
        <f t="shared" si="205"/>
        <v>0</v>
      </c>
      <c r="CF478" s="374">
        <f t="shared" si="205"/>
        <v>0</v>
      </c>
      <c r="CG478" s="374">
        <f t="shared" si="205"/>
        <v>0</v>
      </c>
      <c r="CH478" s="374">
        <f t="shared" si="205"/>
        <v>0</v>
      </c>
      <c r="CI478" s="374">
        <f t="shared" si="231"/>
        <v>0</v>
      </c>
      <c r="CJ478" s="368"/>
      <c r="CK478" s="368"/>
      <c r="CL478" s="373"/>
      <c r="CM478" s="375"/>
      <c r="CN478" s="371" t="s">
        <v>176</v>
      </c>
      <c r="CO478" s="373"/>
      <c r="CP478" s="373"/>
      <c r="CQ478" s="374">
        <f t="shared" si="209"/>
        <v>0</v>
      </c>
      <c r="CR478" s="373"/>
      <c r="CS478" s="373"/>
      <c r="CT478" s="374">
        <f t="shared" si="210"/>
        <v>0</v>
      </c>
      <c r="CU478" s="375"/>
      <c r="CV478" s="368"/>
      <c r="CW478" s="368"/>
      <c r="CX478" s="368"/>
      <c r="CY478" s="368"/>
      <c r="CZ478" s="368"/>
      <c r="DA478" s="368"/>
      <c r="DB478" s="368"/>
      <c r="DC478" s="368"/>
      <c r="DD478" s="368"/>
      <c r="DE478" s="368"/>
      <c r="DF478" s="368"/>
      <c r="DG478" s="375"/>
      <c r="DH478" s="371" t="s">
        <v>176</v>
      </c>
      <c r="DI478" s="373"/>
      <c r="DJ478" s="373"/>
      <c r="DK478" s="374">
        <f t="shared" si="230"/>
        <v>0</v>
      </c>
      <c r="DL478" s="373"/>
      <c r="DM478" s="373"/>
      <c r="DN478" s="374">
        <f t="shared" si="211"/>
        <v>0</v>
      </c>
      <c r="DO478" s="368"/>
      <c r="DP478" s="371" t="str">
        <f t="shared" si="221"/>
        <v/>
      </c>
      <c r="DQ478" s="374">
        <f t="shared" si="222"/>
        <v>0</v>
      </c>
      <c r="DR478" s="374">
        <f t="shared" si="212"/>
        <v>0</v>
      </c>
      <c r="DS478" s="374">
        <f t="shared" si="213"/>
        <v>0</v>
      </c>
      <c r="DT478" s="374">
        <f t="shared" si="223"/>
        <v>0</v>
      </c>
      <c r="DU478" s="374">
        <f t="shared" si="224"/>
        <v>0</v>
      </c>
      <c r="DV478" s="374">
        <f>Deduct_dependent * COUNTIFS(Part_8!$A:$A, $EV478)</f>
        <v>0</v>
      </c>
      <c r="DW478" s="374">
        <f t="shared" si="214"/>
        <v>0</v>
      </c>
      <c r="DX478" s="374">
        <f t="shared" si="215"/>
        <v>0</v>
      </c>
      <c r="DY478" s="374">
        <f t="shared" si="216"/>
        <v>0</v>
      </c>
      <c r="DZ478" s="374">
        <f t="shared" si="217"/>
        <v>0</v>
      </c>
      <c r="EA478" s="373"/>
      <c r="EB478" s="373"/>
      <c r="EC478" s="373"/>
      <c r="ED478" s="374" t="str">
        <f t="shared" si="225"/>
        <v/>
      </c>
      <c r="EE478" s="374"/>
      <c r="EF478" s="374" t="str">
        <f>IF(AND($AN478 = "", $AO478 = "", $AP478 = "", $AQ478 = "", $AR478 = "", $AS478 = "", $AT478 = "", $AU478 = "", $AV478 = "", $AW478 = "", $AX478 = "", $AY478 = "", $AZ478 = "", $BA478 = "", $BB478 = "",
$BD478= "", $BE478 = "", $BF478 = "", $BG478 = "", $BH478 = "", $BI478 = "", $BJ478 = "", $BK478 = "", $BL478 = "", $BM478 = "", $BN478 = "", $BO478 = "", $BP478 = "", $BQ478 = "", $BR478 = ""), "",
IF($DZ478 &lt;= Claim_for_Reimbursement_CAT!$F$24, Claim_for_Reimbursement_CAT!$H$24,
IF(AND($DZ478 &gt;= Claim_for_Reimbursement_CAT!$D$25, $DZ478 &lt;= Claim_for_Reimbursement_CAT!$F$25), Claim_for_Reimbursement_CAT!$H$25,
IF(AND($DZ478 &gt;= Claim_for_Reimbursement_CAT!$D$26, $DZ478 &lt;= Claim_for_Reimbursement_CAT!$F$26), Claim_for_Reimbursement_CAT!$H$26,
IF(AND($DZ478 &gt;= Claim_for_Reimbursement_CAT!$D$27, $DZ478 &lt;= Claim_for_Reimbursement_CAT!$F$27), Claim_for_Reimbursement_CAT!$H$27,
IF(AND($DZ478 &gt;= Claim_for_Reimbursement_CAT!$D$28, $DZ478 &lt;= Claim_for_Reimbursement_CAT!$F$28), Claim_for_Reimbursement_CAT!$H$28,
IF(AND($DZ478 &gt;= Claim_for_Reimbursement_CAT!$D$29, $DZ478 &lt;= Claim_for_Reimbursement_CAT!$F$29), Claim_for_Reimbursement_CAT!$H$29,
IF(AND($DZ478 &gt;= Claim_for_Reimbursement_CAT!$D$30, $DZ478 &lt;= Claim_for_Reimbursement_CAT!$F$30), Claim_for_Reimbursement_CAT!$H$30,
IF(AND($DZ478 &gt;= Claim_for_Reimbursement_CAT!$D$31, $DZ478 &lt;= Claim_for_Reimbursement_CAT!$F$31), Claim_for_Reimbursement_CAT!$H$31,
IF(AND($DZ478 &gt;= Claim_for_Reimbursement_CAT!$D$32, $DZ478 &lt;= Claim_for_Reimbursement_CAT!$F$32), Claim_for_Reimbursement_CAT!$H$32,
IF(AND($DZ478 &gt;= Claim_for_Reimbursement_CAT!$D$33, $DZ478 &lt;= Claim_for_Reimbursement_CAT!$F$33), Claim_for_Reimbursement_CAT!$H$33,
IF(AND($DZ478 &gt;= Claim_for_Reimbursement_CAT!$D$34, $DZ478 &lt;= Claim_for_Reimbursement_CAT!$F$34), Claim_for_Reimbursement_CAT!$H$34, Claim_for_Reimbursement_CAT!$H$35))))))))))))</f>
        <v/>
      </c>
      <c r="EG478" s="373"/>
      <c r="EH478" s="373"/>
      <c r="EI478" s="373"/>
      <c r="EJ478" s="373"/>
      <c r="EK478" s="373"/>
      <c r="EL478" s="368"/>
      <c r="EM478" s="373"/>
      <c r="EN478" s="373"/>
      <c r="ES478" s="376" t="str">
        <f t="shared" si="218"/>
        <v/>
      </c>
      <c r="ET478" s="377" t="str">
        <f t="shared" si="226"/>
        <v xml:space="preserve">    </v>
      </c>
      <c r="EU478" s="377" t="str">
        <f t="shared" si="227"/>
        <v/>
      </c>
      <c r="EV478" s="377" t="str">
        <f t="shared" si="228"/>
        <v xml:space="preserve">473   </v>
      </c>
      <c r="EW478" s="378" t="str">
        <f>IF($H478 = "", "",
IF(OR($H478 = Lists_and_controls!$AO$9, $H478 = Lists_and_controls!$AO$11, $H478 = Lists_and_controls!$AO$14, $H478 = Lists_and_controls!$AO$16), MAX(Day_30),
IF(OR($H478 = Lists_and_controls!$AO$6, $H478 = Lists_and_controls!$AO$8, $H478 = Lists_and_controls!$AO$10, $H478 = Lists_and_controls!$AO$12, $H478 = Lists_and_controls!$AO$13, $H478 = Lists_and_controls!$AO$15, $H478 = Lists_and_controls!$AO$17), MAX(Day_31),
IF($H478 = Lists_and_controls!$AO$7, IF(INDEX(Leap_Year_YN, MATCH($G478, Year_2, 0)) = 1, MAX(Day_Feb_LY), MAX(Day_Feb) )))))</f>
        <v/>
      </c>
      <c r="EX478" s="377" t="str">
        <f t="shared" si="229"/>
        <v xml:space="preserve">  </v>
      </c>
      <c r="EY478" s="378"/>
    </row>
    <row r="479" spans="1:155" s="321" customFormat="1" ht="14" hidden="1" x14ac:dyDescent="0.3">
      <c r="A479" s="367">
        <v>474</v>
      </c>
      <c r="B479" s="368"/>
      <c r="C479" s="368"/>
      <c r="D479" s="368"/>
      <c r="E479" s="368"/>
      <c r="F479" s="368"/>
      <c r="G479" s="368"/>
      <c r="H479" s="368"/>
      <c r="I479" s="368"/>
      <c r="J479" s="369" t="str">
        <f t="shared" si="206"/>
        <v/>
      </c>
      <c r="K479" s="370" t="str">
        <f t="shared" si="207"/>
        <v/>
      </c>
      <c r="L479" s="368"/>
      <c r="M479" s="368"/>
      <c r="N479" s="368"/>
      <c r="O479" s="368"/>
      <c r="P479" s="368"/>
      <c r="Q479" s="368"/>
      <c r="R479" s="368"/>
      <c r="S479" s="371" t="str">
        <f t="shared" si="219"/>
        <v/>
      </c>
      <c r="T479" s="368"/>
      <c r="U479" s="368"/>
      <c r="V479" s="372"/>
      <c r="W479" s="372"/>
      <c r="X479" s="368"/>
      <c r="Y479" s="372"/>
      <c r="Z479" s="368"/>
      <c r="AA479" s="368"/>
      <c r="AB479" s="368"/>
      <c r="AC479" s="368"/>
      <c r="AD479" s="368"/>
      <c r="AE479" s="368"/>
      <c r="AF479" s="368"/>
      <c r="AG479" s="368"/>
      <c r="AH479" s="368"/>
      <c r="AI479" s="368"/>
      <c r="AJ479" s="368"/>
      <c r="AK479" s="373"/>
      <c r="AL479" s="368"/>
      <c r="AM479" s="373"/>
      <c r="AN479" s="373"/>
      <c r="AO479" s="373"/>
      <c r="AP479" s="373"/>
      <c r="AQ479" s="373"/>
      <c r="AR479" s="373"/>
      <c r="AS479" s="373"/>
      <c r="AT479" s="373"/>
      <c r="AU479" s="373"/>
      <c r="AV479" s="373"/>
      <c r="AW479" s="373"/>
      <c r="AX479" s="373"/>
      <c r="AY479" s="373"/>
      <c r="AZ479" s="373"/>
      <c r="BA479" s="373"/>
      <c r="BB479" s="373"/>
      <c r="BC479" s="374">
        <f t="shared" si="220"/>
        <v>0</v>
      </c>
      <c r="BD479" s="373"/>
      <c r="BE479" s="373"/>
      <c r="BF479" s="373"/>
      <c r="BG479" s="373"/>
      <c r="BH479" s="373"/>
      <c r="BI479" s="373"/>
      <c r="BJ479" s="373"/>
      <c r="BK479" s="373"/>
      <c r="BL479" s="373"/>
      <c r="BM479" s="373"/>
      <c r="BN479" s="373"/>
      <c r="BO479" s="373"/>
      <c r="BP479" s="373"/>
      <c r="BQ479" s="373"/>
      <c r="BR479" s="373"/>
      <c r="BS479" s="374">
        <f t="shared" si="208"/>
        <v>0</v>
      </c>
      <c r="BT479" s="374">
        <f t="shared" si="232"/>
        <v>0</v>
      </c>
      <c r="BU479" s="374">
        <f t="shared" si="232"/>
        <v>0</v>
      </c>
      <c r="BV479" s="374">
        <f t="shared" si="232"/>
        <v>0</v>
      </c>
      <c r="BW479" s="374">
        <f t="shared" si="232"/>
        <v>0</v>
      </c>
      <c r="BX479" s="374">
        <f t="shared" si="232"/>
        <v>0</v>
      </c>
      <c r="BY479" s="374">
        <f t="shared" si="232"/>
        <v>0</v>
      </c>
      <c r="BZ479" s="374">
        <f t="shared" si="205"/>
        <v>0</v>
      </c>
      <c r="CA479" s="374">
        <f t="shared" si="205"/>
        <v>0</v>
      </c>
      <c r="CB479" s="374">
        <f t="shared" si="205"/>
        <v>0</v>
      </c>
      <c r="CC479" s="374">
        <f t="shared" si="205"/>
        <v>0</v>
      </c>
      <c r="CD479" s="374">
        <f t="shared" si="205"/>
        <v>0</v>
      </c>
      <c r="CE479" s="374">
        <f t="shared" si="205"/>
        <v>0</v>
      </c>
      <c r="CF479" s="374">
        <f t="shared" si="205"/>
        <v>0</v>
      </c>
      <c r="CG479" s="374">
        <f t="shared" si="205"/>
        <v>0</v>
      </c>
      <c r="CH479" s="374">
        <f t="shared" si="205"/>
        <v>0</v>
      </c>
      <c r="CI479" s="374">
        <f t="shared" si="231"/>
        <v>0</v>
      </c>
      <c r="CJ479" s="368"/>
      <c r="CK479" s="368"/>
      <c r="CL479" s="373"/>
      <c r="CM479" s="375"/>
      <c r="CN479" s="371" t="s">
        <v>176</v>
      </c>
      <c r="CO479" s="373"/>
      <c r="CP479" s="373"/>
      <c r="CQ479" s="374">
        <f t="shared" si="209"/>
        <v>0</v>
      </c>
      <c r="CR479" s="373"/>
      <c r="CS479" s="373"/>
      <c r="CT479" s="374">
        <f t="shared" si="210"/>
        <v>0</v>
      </c>
      <c r="CU479" s="375"/>
      <c r="CV479" s="368"/>
      <c r="CW479" s="368"/>
      <c r="CX479" s="368"/>
      <c r="CY479" s="368"/>
      <c r="CZ479" s="368"/>
      <c r="DA479" s="368"/>
      <c r="DB479" s="368"/>
      <c r="DC479" s="368"/>
      <c r="DD479" s="368"/>
      <c r="DE479" s="368"/>
      <c r="DF479" s="368"/>
      <c r="DG479" s="375"/>
      <c r="DH479" s="371" t="s">
        <v>176</v>
      </c>
      <c r="DI479" s="373"/>
      <c r="DJ479" s="373"/>
      <c r="DK479" s="374">
        <f t="shared" si="230"/>
        <v>0</v>
      </c>
      <c r="DL479" s="373"/>
      <c r="DM479" s="373"/>
      <c r="DN479" s="374">
        <f t="shared" si="211"/>
        <v>0</v>
      </c>
      <c r="DO479" s="368"/>
      <c r="DP479" s="371" t="str">
        <f t="shared" si="221"/>
        <v/>
      </c>
      <c r="DQ479" s="374">
        <f t="shared" si="222"/>
        <v>0</v>
      </c>
      <c r="DR479" s="374">
        <f t="shared" si="212"/>
        <v>0</v>
      </c>
      <c r="DS479" s="374">
        <f t="shared" si="213"/>
        <v>0</v>
      </c>
      <c r="DT479" s="374">
        <f t="shared" si="223"/>
        <v>0</v>
      </c>
      <c r="DU479" s="374">
        <f t="shared" si="224"/>
        <v>0</v>
      </c>
      <c r="DV479" s="374">
        <f>Deduct_dependent * COUNTIFS(Part_8!$A:$A, $EV479)</f>
        <v>0</v>
      </c>
      <c r="DW479" s="374">
        <f t="shared" si="214"/>
        <v>0</v>
      </c>
      <c r="DX479" s="374">
        <f t="shared" si="215"/>
        <v>0</v>
      </c>
      <c r="DY479" s="374">
        <f t="shared" si="216"/>
        <v>0</v>
      </c>
      <c r="DZ479" s="374">
        <f t="shared" si="217"/>
        <v>0</v>
      </c>
      <c r="EA479" s="373"/>
      <c r="EB479" s="373"/>
      <c r="EC479" s="373"/>
      <c r="ED479" s="374" t="str">
        <f t="shared" si="225"/>
        <v/>
      </c>
      <c r="EE479" s="374"/>
      <c r="EF479" s="374" t="str">
        <f>IF(AND($AN479 = "", $AO479 = "", $AP479 = "", $AQ479 = "", $AR479 = "", $AS479 = "", $AT479 = "", $AU479 = "", $AV479 = "", $AW479 = "", $AX479 = "", $AY479 = "", $AZ479 = "", $BA479 = "", $BB479 = "",
$BD479= "", $BE479 = "", $BF479 = "", $BG479 = "", $BH479 = "", $BI479 = "", $BJ479 = "", $BK479 = "", $BL479 = "", $BM479 = "", $BN479 = "", $BO479 = "", $BP479 = "", $BQ479 = "", $BR479 = ""), "",
IF($DZ479 &lt;= Claim_for_Reimbursement_CAT!$F$24, Claim_for_Reimbursement_CAT!$H$24,
IF(AND($DZ479 &gt;= Claim_for_Reimbursement_CAT!$D$25, $DZ479 &lt;= Claim_for_Reimbursement_CAT!$F$25), Claim_for_Reimbursement_CAT!$H$25,
IF(AND($DZ479 &gt;= Claim_for_Reimbursement_CAT!$D$26, $DZ479 &lt;= Claim_for_Reimbursement_CAT!$F$26), Claim_for_Reimbursement_CAT!$H$26,
IF(AND($DZ479 &gt;= Claim_for_Reimbursement_CAT!$D$27, $DZ479 &lt;= Claim_for_Reimbursement_CAT!$F$27), Claim_for_Reimbursement_CAT!$H$27,
IF(AND($DZ479 &gt;= Claim_for_Reimbursement_CAT!$D$28, $DZ479 &lt;= Claim_for_Reimbursement_CAT!$F$28), Claim_for_Reimbursement_CAT!$H$28,
IF(AND($DZ479 &gt;= Claim_for_Reimbursement_CAT!$D$29, $DZ479 &lt;= Claim_for_Reimbursement_CAT!$F$29), Claim_for_Reimbursement_CAT!$H$29,
IF(AND($DZ479 &gt;= Claim_for_Reimbursement_CAT!$D$30, $DZ479 &lt;= Claim_for_Reimbursement_CAT!$F$30), Claim_for_Reimbursement_CAT!$H$30,
IF(AND($DZ479 &gt;= Claim_for_Reimbursement_CAT!$D$31, $DZ479 &lt;= Claim_for_Reimbursement_CAT!$F$31), Claim_for_Reimbursement_CAT!$H$31,
IF(AND($DZ479 &gt;= Claim_for_Reimbursement_CAT!$D$32, $DZ479 &lt;= Claim_for_Reimbursement_CAT!$F$32), Claim_for_Reimbursement_CAT!$H$32,
IF(AND($DZ479 &gt;= Claim_for_Reimbursement_CAT!$D$33, $DZ479 &lt;= Claim_for_Reimbursement_CAT!$F$33), Claim_for_Reimbursement_CAT!$H$33,
IF(AND($DZ479 &gt;= Claim_for_Reimbursement_CAT!$D$34, $DZ479 &lt;= Claim_for_Reimbursement_CAT!$F$34), Claim_for_Reimbursement_CAT!$H$34, Claim_for_Reimbursement_CAT!$H$35))))))))))))</f>
        <v/>
      </c>
      <c r="EG479" s="373"/>
      <c r="EH479" s="373"/>
      <c r="EI479" s="373"/>
      <c r="EJ479" s="373"/>
      <c r="EK479" s="373"/>
      <c r="EL479" s="368"/>
      <c r="EM479" s="373"/>
      <c r="EN479" s="373"/>
      <c r="ES479" s="376" t="str">
        <f t="shared" si="218"/>
        <v/>
      </c>
      <c r="ET479" s="377" t="str">
        <f t="shared" si="226"/>
        <v xml:space="preserve">    </v>
      </c>
      <c r="EU479" s="377" t="str">
        <f t="shared" si="227"/>
        <v/>
      </c>
      <c r="EV479" s="377" t="str">
        <f t="shared" si="228"/>
        <v xml:space="preserve">474   </v>
      </c>
      <c r="EW479" s="378" t="str">
        <f>IF($H479 = "", "",
IF(OR($H479 = Lists_and_controls!$AO$9, $H479 = Lists_and_controls!$AO$11, $H479 = Lists_and_controls!$AO$14, $H479 = Lists_and_controls!$AO$16), MAX(Day_30),
IF(OR($H479 = Lists_and_controls!$AO$6, $H479 = Lists_and_controls!$AO$8, $H479 = Lists_and_controls!$AO$10, $H479 = Lists_and_controls!$AO$12, $H479 = Lists_and_controls!$AO$13, $H479 = Lists_and_controls!$AO$15, $H479 = Lists_and_controls!$AO$17), MAX(Day_31),
IF($H479 = Lists_and_controls!$AO$7, IF(INDEX(Leap_Year_YN, MATCH($G479, Year_2, 0)) = 1, MAX(Day_Feb_LY), MAX(Day_Feb) )))))</f>
        <v/>
      </c>
      <c r="EX479" s="377" t="str">
        <f t="shared" si="229"/>
        <v xml:space="preserve">  </v>
      </c>
      <c r="EY479" s="378"/>
    </row>
    <row r="480" spans="1:155" s="321" customFormat="1" ht="14" hidden="1" x14ac:dyDescent="0.3">
      <c r="A480" s="367">
        <v>475</v>
      </c>
      <c r="B480" s="368"/>
      <c r="C480" s="368"/>
      <c r="D480" s="368"/>
      <c r="E480" s="368"/>
      <c r="F480" s="368"/>
      <c r="G480" s="368"/>
      <c r="H480" s="368"/>
      <c r="I480" s="368"/>
      <c r="J480" s="369" t="str">
        <f t="shared" si="206"/>
        <v/>
      </c>
      <c r="K480" s="370" t="str">
        <f t="shared" si="207"/>
        <v/>
      </c>
      <c r="L480" s="368"/>
      <c r="M480" s="368"/>
      <c r="N480" s="368"/>
      <c r="O480" s="368"/>
      <c r="P480" s="368"/>
      <c r="Q480" s="368"/>
      <c r="R480" s="368"/>
      <c r="S480" s="371" t="str">
        <f t="shared" si="219"/>
        <v/>
      </c>
      <c r="T480" s="368"/>
      <c r="U480" s="368"/>
      <c r="V480" s="372"/>
      <c r="W480" s="372"/>
      <c r="X480" s="368"/>
      <c r="Y480" s="372"/>
      <c r="Z480" s="368"/>
      <c r="AA480" s="368"/>
      <c r="AB480" s="368"/>
      <c r="AC480" s="368"/>
      <c r="AD480" s="368"/>
      <c r="AE480" s="368"/>
      <c r="AF480" s="368"/>
      <c r="AG480" s="368"/>
      <c r="AH480" s="368"/>
      <c r="AI480" s="368"/>
      <c r="AJ480" s="368"/>
      <c r="AK480" s="373"/>
      <c r="AL480" s="368"/>
      <c r="AM480" s="373"/>
      <c r="AN480" s="373"/>
      <c r="AO480" s="373"/>
      <c r="AP480" s="373"/>
      <c r="AQ480" s="373"/>
      <c r="AR480" s="373"/>
      <c r="AS480" s="373"/>
      <c r="AT480" s="373"/>
      <c r="AU480" s="373"/>
      <c r="AV480" s="373"/>
      <c r="AW480" s="373"/>
      <c r="AX480" s="373"/>
      <c r="AY480" s="373"/>
      <c r="AZ480" s="373"/>
      <c r="BA480" s="373"/>
      <c r="BB480" s="373"/>
      <c r="BC480" s="374">
        <f t="shared" si="220"/>
        <v>0</v>
      </c>
      <c r="BD480" s="373"/>
      <c r="BE480" s="373"/>
      <c r="BF480" s="373"/>
      <c r="BG480" s="373"/>
      <c r="BH480" s="373"/>
      <c r="BI480" s="373"/>
      <c r="BJ480" s="373"/>
      <c r="BK480" s="373"/>
      <c r="BL480" s="373"/>
      <c r="BM480" s="373"/>
      <c r="BN480" s="373"/>
      <c r="BO480" s="373"/>
      <c r="BP480" s="373"/>
      <c r="BQ480" s="373"/>
      <c r="BR480" s="373"/>
      <c r="BS480" s="374">
        <f t="shared" si="208"/>
        <v>0</v>
      </c>
      <c r="BT480" s="374">
        <f t="shared" si="232"/>
        <v>0</v>
      </c>
      <c r="BU480" s="374">
        <f t="shared" si="232"/>
        <v>0</v>
      </c>
      <c r="BV480" s="374">
        <f t="shared" si="232"/>
        <v>0</v>
      </c>
      <c r="BW480" s="374">
        <f t="shared" si="232"/>
        <v>0</v>
      </c>
      <c r="BX480" s="374">
        <f t="shared" si="232"/>
        <v>0</v>
      </c>
      <c r="BY480" s="374">
        <f t="shared" si="232"/>
        <v>0</v>
      </c>
      <c r="BZ480" s="374">
        <f t="shared" si="205"/>
        <v>0</v>
      </c>
      <c r="CA480" s="374">
        <f t="shared" si="205"/>
        <v>0</v>
      </c>
      <c r="CB480" s="374">
        <f t="shared" si="205"/>
        <v>0</v>
      </c>
      <c r="CC480" s="374">
        <f t="shared" si="205"/>
        <v>0</v>
      </c>
      <c r="CD480" s="374">
        <f t="shared" si="205"/>
        <v>0</v>
      </c>
      <c r="CE480" s="374">
        <f t="shared" si="205"/>
        <v>0</v>
      </c>
      <c r="CF480" s="374">
        <f t="shared" si="205"/>
        <v>0</v>
      </c>
      <c r="CG480" s="374">
        <f t="shared" si="205"/>
        <v>0</v>
      </c>
      <c r="CH480" s="374">
        <f t="shared" si="205"/>
        <v>0</v>
      </c>
      <c r="CI480" s="374">
        <f t="shared" si="231"/>
        <v>0</v>
      </c>
      <c r="CJ480" s="368"/>
      <c r="CK480" s="368"/>
      <c r="CL480" s="373"/>
      <c r="CM480" s="375"/>
      <c r="CN480" s="371" t="s">
        <v>176</v>
      </c>
      <c r="CO480" s="373"/>
      <c r="CP480" s="373"/>
      <c r="CQ480" s="374">
        <f t="shared" si="209"/>
        <v>0</v>
      </c>
      <c r="CR480" s="373"/>
      <c r="CS480" s="373"/>
      <c r="CT480" s="374">
        <f t="shared" si="210"/>
        <v>0</v>
      </c>
      <c r="CU480" s="375"/>
      <c r="CV480" s="368"/>
      <c r="CW480" s="368"/>
      <c r="CX480" s="368"/>
      <c r="CY480" s="368"/>
      <c r="CZ480" s="368"/>
      <c r="DA480" s="368"/>
      <c r="DB480" s="368"/>
      <c r="DC480" s="368"/>
      <c r="DD480" s="368"/>
      <c r="DE480" s="368"/>
      <c r="DF480" s="368"/>
      <c r="DG480" s="375"/>
      <c r="DH480" s="371" t="s">
        <v>176</v>
      </c>
      <c r="DI480" s="373"/>
      <c r="DJ480" s="373"/>
      <c r="DK480" s="374">
        <f t="shared" si="230"/>
        <v>0</v>
      </c>
      <c r="DL480" s="373"/>
      <c r="DM480" s="373"/>
      <c r="DN480" s="374">
        <f t="shared" si="211"/>
        <v>0</v>
      </c>
      <c r="DO480" s="368"/>
      <c r="DP480" s="371" t="str">
        <f t="shared" si="221"/>
        <v/>
      </c>
      <c r="DQ480" s="374">
        <f t="shared" si="222"/>
        <v>0</v>
      </c>
      <c r="DR480" s="374">
        <f t="shared" si="212"/>
        <v>0</v>
      </c>
      <c r="DS480" s="374">
        <f t="shared" si="213"/>
        <v>0</v>
      </c>
      <c r="DT480" s="374">
        <f t="shared" si="223"/>
        <v>0</v>
      </c>
      <c r="DU480" s="374">
        <f t="shared" si="224"/>
        <v>0</v>
      </c>
      <c r="DV480" s="374">
        <f>Deduct_dependent * COUNTIFS(Part_8!$A:$A, $EV480)</f>
        <v>0</v>
      </c>
      <c r="DW480" s="374">
        <f t="shared" si="214"/>
        <v>0</v>
      </c>
      <c r="DX480" s="374">
        <f t="shared" si="215"/>
        <v>0</v>
      </c>
      <c r="DY480" s="374">
        <f t="shared" si="216"/>
        <v>0</v>
      </c>
      <c r="DZ480" s="374">
        <f t="shared" si="217"/>
        <v>0</v>
      </c>
      <c r="EA480" s="373"/>
      <c r="EB480" s="373"/>
      <c r="EC480" s="373"/>
      <c r="ED480" s="374" t="str">
        <f t="shared" si="225"/>
        <v/>
      </c>
      <c r="EE480" s="374"/>
      <c r="EF480" s="374" t="str">
        <f>IF(AND($AN480 = "", $AO480 = "", $AP480 = "", $AQ480 = "", $AR480 = "", $AS480 = "", $AT480 = "", $AU480 = "", $AV480 = "", $AW480 = "", $AX480 = "", $AY480 = "", $AZ480 = "", $BA480 = "", $BB480 = "",
$BD480= "", $BE480 = "", $BF480 = "", $BG480 = "", $BH480 = "", $BI480 = "", $BJ480 = "", $BK480 = "", $BL480 = "", $BM480 = "", $BN480 = "", $BO480 = "", $BP480 = "", $BQ480 = "", $BR480 = ""), "",
IF($DZ480 &lt;= Claim_for_Reimbursement_CAT!$F$24, Claim_for_Reimbursement_CAT!$H$24,
IF(AND($DZ480 &gt;= Claim_for_Reimbursement_CAT!$D$25, $DZ480 &lt;= Claim_for_Reimbursement_CAT!$F$25), Claim_for_Reimbursement_CAT!$H$25,
IF(AND($DZ480 &gt;= Claim_for_Reimbursement_CAT!$D$26, $DZ480 &lt;= Claim_for_Reimbursement_CAT!$F$26), Claim_for_Reimbursement_CAT!$H$26,
IF(AND($DZ480 &gt;= Claim_for_Reimbursement_CAT!$D$27, $DZ480 &lt;= Claim_for_Reimbursement_CAT!$F$27), Claim_for_Reimbursement_CAT!$H$27,
IF(AND($DZ480 &gt;= Claim_for_Reimbursement_CAT!$D$28, $DZ480 &lt;= Claim_for_Reimbursement_CAT!$F$28), Claim_for_Reimbursement_CAT!$H$28,
IF(AND($DZ480 &gt;= Claim_for_Reimbursement_CAT!$D$29, $DZ480 &lt;= Claim_for_Reimbursement_CAT!$F$29), Claim_for_Reimbursement_CAT!$H$29,
IF(AND($DZ480 &gt;= Claim_for_Reimbursement_CAT!$D$30, $DZ480 &lt;= Claim_for_Reimbursement_CAT!$F$30), Claim_for_Reimbursement_CAT!$H$30,
IF(AND($DZ480 &gt;= Claim_for_Reimbursement_CAT!$D$31, $DZ480 &lt;= Claim_for_Reimbursement_CAT!$F$31), Claim_for_Reimbursement_CAT!$H$31,
IF(AND($DZ480 &gt;= Claim_for_Reimbursement_CAT!$D$32, $DZ480 &lt;= Claim_for_Reimbursement_CAT!$F$32), Claim_for_Reimbursement_CAT!$H$32,
IF(AND($DZ480 &gt;= Claim_for_Reimbursement_CAT!$D$33, $DZ480 &lt;= Claim_for_Reimbursement_CAT!$F$33), Claim_for_Reimbursement_CAT!$H$33,
IF(AND($DZ480 &gt;= Claim_for_Reimbursement_CAT!$D$34, $DZ480 &lt;= Claim_for_Reimbursement_CAT!$F$34), Claim_for_Reimbursement_CAT!$H$34, Claim_for_Reimbursement_CAT!$H$35))))))))))))</f>
        <v/>
      </c>
      <c r="EG480" s="373"/>
      <c r="EH480" s="373"/>
      <c r="EI480" s="373"/>
      <c r="EJ480" s="373"/>
      <c r="EK480" s="373"/>
      <c r="EL480" s="368"/>
      <c r="EM480" s="373"/>
      <c r="EN480" s="373"/>
      <c r="ES480" s="376" t="str">
        <f t="shared" si="218"/>
        <v/>
      </c>
      <c r="ET480" s="377" t="str">
        <f t="shared" si="226"/>
        <v xml:space="preserve">    </v>
      </c>
      <c r="EU480" s="377" t="str">
        <f t="shared" si="227"/>
        <v/>
      </c>
      <c r="EV480" s="377" t="str">
        <f t="shared" si="228"/>
        <v xml:space="preserve">475   </v>
      </c>
      <c r="EW480" s="378" t="str">
        <f>IF($H480 = "", "",
IF(OR($H480 = Lists_and_controls!$AO$9, $H480 = Lists_and_controls!$AO$11, $H480 = Lists_and_controls!$AO$14, $H480 = Lists_and_controls!$AO$16), MAX(Day_30),
IF(OR($H480 = Lists_and_controls!$AO$6, $H480 = Lists_and_controls!$AO$8, $H480 = Lists_and_controls!$AO$10, $H480 = Lists_and_controls!$AO$12, $H480 = Lists_and_controls!$AO$13, $H480 = Lists_and_controls!$AO$15, $H480 = Lists_and_controls!$AO$17), MAX(Day_31),
IF($H480 = Lists_and_controls!$AO$7, IF(INDEX(Leap_Year_YN, MATCH($G480, Year_2, 0)) = 1, MAX(Day_Feb_LY), MAX(Day_Feb) )))))</f>
        <v/>
      </c>
      <c r="EX480" s="377" t="str">
        <f t="shared" si="229"/>
        <v xml:space="preserve">  </v>
      </c>
      <c r="EY480" s="378"/>
    </row>
    <row r="481" spans="1:155" s="321" customFormat="1" ht="14" hidden="1" x14ac:dyDescent="0.3">
      <c r="A481" s="367">
        <v>476</v>
      </c>
      <c r="B481" s="368"/>
      <c r="C481" s="368"/>
      <c r="D481" s="368"/>
      <c r="E481" s="368"/>
      <c r="F481" s="368"/>
      <c r="G481" s="368"/>
      <c r="H481" s="368"/>
      <c r="I481" s="368"/>
      <c r="J481" s="369" t="str">
        <f t="shared" si="206"/>
        <v/>
      </c>
      <c r="K481" s="370" t="str">
        <f t="shared" si="207"/>
        <v/>
      </c>
      <c r="L481" s="368"/>
      <c r="M481" s="368"/>
      <c r="N481" s="368"/>
      <c r="O481" s="368"/>
      <c r="P481" s="368"/>
      <c r="Q481" s="368"/>
      <c r="R481" s="368"/>
      <c r="S481" s="371" t="str">
        <f t="shared" si="219"/>
        <v/>
      </c>
      <c r="T481" s="368"/>
      <c r="U481" s="368"/>
      <c r="V481" s="372"/>
      <c r="W481" s="372"/>
      <c r="X481" s="368"/>
      <c r="Y481" s="372"/>
      <c r="Z481" s="368"/>
      <c r="AA481" s="368"/>
      <c r="AB481" s="368"/>
      <c r="AC481" s="368"/>
      <c r="AD481" s="368"/>
      <c r="AE481" s="368"/>
      <c r="AF481" s="368"/>
      <c r="AG481" s="368"/>
      <c r="AH481" s="368"/>
      <c r="AI481" s="368"/>
      <c r="AJ481" s="368"/>
      <c r="AK481" s="373"/>
      <c r="AL481" s="368"/>
      <c r="AM481" s="373"/>
      <c r="AN481" s="373"/>
      <c r="AO481" s="373"/>
      <c r="AP481" s="373"/>
      <c r="AQ481" s="373"/>
      <c r="AR481" s="373"/>
      <c r="AS481" s="373"/>
      <c r="AT481" s="373"/>
      <c r="AU481" s="373"/>
      <c r="AV481" s="373"/>
      <c r="AW481" s="373"/>
      <c r="AX481" s="373"/>
      <c r="AY481" s="373"/>
      <c r="AZ481" s="373"/>
      <c r="BA481" s="373"/>
      <c r="BB481" s="373"/>
      <c r="BC481" s="374">
        <f t="shared" si="220"/>
        <v>0</v>
      </c>
      <c r="BD481" s="373"/>
      <c r="BE481" s="373"/>
      <c r="BF481" s="373"/>
      <c r="BG481" s="373"/>
      <c r="BH481" s="373"/>
      <c r="BI481" s="373"/>
      <c r="BJ481" s="373"/>
      <c r="BK481" s="373"/>
      <c r="BL481" s="373"/>
      <c r="BM481" s="373"/>
      <c r="BN481" s="373"/>
      <c r="BO481" s="373"/>
      <c r="BP481" s="373"/>
      <c r="BQ481" s="373"/>
      <c r="BR481" s="373"/>
      <c r="BS481" s="374">
        <f t="shared" si="208"/>
        <v>0</v>
      </c>
      <c r="BT481" s="374">
        <f t="shared" si="232"/>
        <v>0</v>
      </c>
      <c r="BU481" s="374">
        <f t="shared" si="232"/>
        <v>0</v>
      </c>
      <c r="BV481" s="374">
        <f t="shared" si="232"/>
        <v>0</v>
      </c>
      <c r="BW481" s="374">
        <f t="shared" si="232"/>
        <v>0</v>
      </c>
      <c r="BX481" s="374">
        <f t="shared" si="232"/>
        <v>0</v>
      </c>
      <c r="BY481" s="374">
        <f t="shared" si="232"/>
        <v>0</v>
      </c>
      <c r="BZ481" s="374">
        <f t="shared" si="205"/>
        <v>0</v>
      </c>
      <c r="CA481" s="374">
        <f t="shared" si="205"/>
        <v>0</v>
      </c>
      <c r="CB481" s="374">
        <f t="shared" si="205"/>
        <v>0</v>
      </c>
      <c r="CC481" s="374">
        <f t="shared" si="205"/>
        <v>0</v>
      </c>
      <c r="CD481" s="374">
        <f t="shared" si="205"/>
        <v>0</v>
      </c>
      <c r="CE481" s="374">
        <f t="shared" si="205"/>
        <v>0</v>
      </c>
      <c r="CF481" s="374">
        <f t="shared" si="205"/>
        <v>0</v>
      </c>
      <c r="CG481" s="374">
        <f t="shared" si="205"/>
        <v>0</v>
      </c>
      <c r="CH481" s="374">
        <f t="shared" si="205"/>
        <v>0</v>
      </c>
      <c r="CI481" s="374">
        <f t="shared" si="231"/>
        <v>0</v>
      </c>
      <c r="CJ481" s="368"/>
      <c r="CK481" s="368"/>
      <c r="CL481" s="373"/>
      <c r="CM481" s="375"/>
      <c r="CN481" s="371" t="s">
        <v>176</v>
      </c>
      <c r="CO481" s="373"/>
      <c r="CP481" s="373"/>
      <c r="CQ481" s="374">
        <f t="shared" si="209"/>
        <v>0</v>
      </c>
      <c r="CR481" s="373"/>
      <c r="CS481" s="373"/>
      <c r="CT481" s="374">
        <f t="shared" si="210"/>
        <v>0</v>
      </c>
      <c r="CU481" s="375"/>
      <c r="CV481" s="368"/>
      <c r="CW481" s="368"/>
      <c r="CX481" s="368"/>
      <c r="CY481" s="368"/>
      <c r="CZ481" s="368"/>
      <c r="DA481" s="368"/>
      <c r="DB481" s="368"/>
      <c r="DC481" s="368"/>
      <c r="DD481" s="368"/>
      <c r="DE481" s="368"/>
      <c r="DF481" s="368"/>
      <c r="DG481" s="375"/>
      <c r="DH481" s="371" t="s">
        <v>176</v>
      </c>
      <c r="DI481" s="373"/>
      <c r="DJ481" s="373"/>
      <c r="DK481" s="374">
        <f t="shared" si="230"/>
        <v>0</v>
      </c>
      <c r="DL481" s="373"/>
      <c r="DM481" s="373"/>
      <c r="DN481" s="374">
        <f t="shared" si="211"/>
        <v>0</v>
      </c>
      <c r="DO481" s="368"/>
      <c r="DP481" s="371" t="str">
        <f t="shared" si="221"/>
        <v/>
      </c>
      <c r="DQ481" s="374">
        <f t="shared" si="222"/>
        <v>0</v>
      </c>
      <c r="DR481" s="374">
        <f t="shared" si="212"/>
        <v>0</v>
      </c>
      <c r="DS481" s="374">
        <f t="shared" si="213"/>
        <v>0</v>
      </c>
      <c r="DT481" s="374">
        <f t="shared" si="223"/>
        <v>0</v>
      </c>
      <c r="DU481" s="374">
        <f t="shared" si="224"/>
        <v>0</v>
      </c>
      <c r="DV481" s="374">
        <f>Deduct_dependent * COUNTIFS(Part_8!$A:$A, $EV481)</f>
        <v>0</v>
      </c>
      <c r="DW481" s="374">
        <f t="shared" si="214"/>
        <v>0</v>
      </c>
      <c r="DX481" s="374">
        <f t="shared" si="215"/>
        <v>0</v>
      </c>
      <c r="DY481" s="374">
        <f t="shared" si="216"/>
        <v>0</v>
      </c>
      <c r="DZ481" s="374">
        <f t="shared" si="217"/>
        <v>0</v>
      </c>
      <c r="EA481" s="373"/>
      <c r="EB481" s="373"/>
      <c r="EC481" s="373"/>
      <c r="ED481" s="374" t="str">
        <f t="shared" si="225"/>
        <v/>
      </c>
      <c r="EE481" s="374"/>
      <c r="EF481" s="374" t="str">
        <f>IF(AND($AN481 = "", $AO481 = "", $AP481 = "", $AQ481 = "", $AR481 = "", $AS481 = "", $AT481 = "", $AU481 = "", $AV481 = "", $AW481 = "", $AX481 = "", $AY481 = "", $AZ481 = "", $BA481 = "", $BB481 = "",
$BD481= "", $BE481 = "", $BF481 = "", $BG481 = "", $BH481 = "", $BI481 = "", $BJ481 = "", $BK481 = "", $BL481 = "", $BM481 = "", $BN481 = "", $BO481 = "", $BP481 = "", $BQ481 = "", $BR481 = ""), "",
IF($DZ481 &lt;= Claim_for_Reimbursement_CAT!$F$24, Claim_for_Reimbursement_CAT!$H$24,
IF(AND($DZ481 &gt;= Claim_for_Reimbursement_CAT!$D$25, $DZ481 &lt;= Claim_for_Reimbursement_CAT!$F$25), Claim_for_Reimbursement_CAT!$H$25,
IF(AND($DZ481 &gt;= Claim_for_Reimbursement_CAT!$D$26, $DZ481 &lt;= Claim_for_Reimbursement_CAT!$F$26), Claim_for_Reimbursement_CAT!$H$26,
IF(AND($DZ481 &gt;= Claim_for_Reimbursement_CAT!$D$27, $DZ481 &lt;= Claim_for_Reimbursement_CAT!$F$27), Claim_for_Reimbursement_CAT!$H$27,
IF(AND($DZ481 &gt;= Claim_for_Reimbursement_CAT!$D$28, $DZ481 &lt;= Claim_for_Reimbursement_CAT!$F$28), Claim_for_Reimbursement_CAT!$H$28,
IF(AND($DZ481 &gt;= Claim_for_Reimbursement_CAT!$D$29, $DZ481 &lt;= Claim_for_Reimbursement_CAT!$F$29), Claim_for_Reimbursement_CAT!$H$29,
IF(AND($DZ481 &gt;= Claim_for_Reimbursement_CAT!$D$30, $DZ481 &lt;= Claim_for_Reimbursement_CAT!$F$30), Claim_for_Reimbursement_CAT!$H$30,
IF(AND($DZ481 &gt;= Claim_for_Reimbursement_CAT!$D$31, $DZ481 &lt;= Claim_for_Reimbursement_CAT!$F$31), Claim_for_Reimbursement_CAT!$H$31,
IF(AND($DZ481 &gt;= Claim_for_Reimbursement_CAT!$D$32, $DZ481 &lt;= Claim_for_Reimbursement_CAT!$F$32), Claim_for_Reimbursement_CAT!$H$32,
IF(AND($DZ481 &gt;= Claim_for_Reimbursement_CAT!$D$33, $DZ481 &lt;= Claim_for_Reimbursement_CAT!$F$33), Claim_for_Reimbursement_CAT!$H$33,
IF(AND($DZ481 &gt;= Claim_for_Reimbursement_CAT!$D$34, $DZ481 &lt;= Claim_for_Reimbursement_CAT!$F$34), Claim_for_Reimbursement_CAT!$H$34, Claim_for_Reimbursement_CAT!$H$35))))))))))))</f>
        <v/>
      </c>
      <c r="EG481" s="373"/>
      <c r="EH481" s="373"/>
      <c r="EI481" s="373"/>
      <c r="EJ481" s="373"/>
      <c r="EK481" s="373"/>
      <c r="EL481" s="368"/>
      <c r="EM481" s="373"/>
      <c r="EN481" s="373"/>
      <c r="ES481" s="376" t="str">
        <f t="shared" si="218"/>
        <v/>
      </c>
      <c r="ET481" s="377" t="str">
        <f t="shared" si="226"/>
        <v xml:space="preserve">    </v>
      </c>
      <c r="EU481" s="377" t="str">
        <f t="shared" si="227"/>
        <v/>
      </c>
      <c r="EV481" s="377" t="str">
        <f t="shared" si="228"/>
        <v xml:space="preserve">476   </v>
      </c>
      <c r="EW481" s="378" t="str">
        <f>IF($H481 = "", "",
IF(OR($H481 = Lists_and_controls!$AO$9, $H481 = Lists_and_controls!$AO$11, $H481 = Lists_and_controls!$AO$14, $H481 = Lists_and_controls!$AO$16), MAX(Day_30),
IF(OR($H481 = Lists_and_controls!$AO$6, $H481 = Lists_and_controls!$AO$8, $H481 = Lists_and_controls!$AO$10, $H481 = Lists_and_controls!$AO$12, $H481 = Lists_and_controls!$AO$13, $H481 = Lists_and_controls!$AO$15, $H481 = Lists_and_controls!$AO$17), MAX(Day_31),
IF($H481 = Lists_and_controls!$AO$7, IF(INDEX(Leap_Year_YN, MATCH($G481, Year_2, 0)) = 1, MAX(Day_Feb_LY), MAX(Day_Feb) )))))</f>
        <v/>
      </c>
      <c r="EX481" s="377" t="str">
        <f t="shared" si="229"/>
        <v xml:space="preserve">  </v>
      </c>
      <c r="EY481" s="378"/>
    </row>
    <row r="482" spans="1:155" s="321" customFormat="1" ht="14" hidden="1" x14ac:dyDescent="0.3">
      <c r="A482" s="367">
        <v>477</v>
      </c>
      <c r="B482" s="368"/>
      <c r="C482" s="368"/>
      <c r="D482" s="368"/>
      <c r="E482" s="368"/>
      <c r="F482" s="368"/>
      <c r="G482" s="368"/>
      <c r="H482" s="368"/>
      <c r="I482" s="368"/>
      <c r="J482" s="369" t="str">
        <f t="shared" si="206"/>
        <v/>
      </c>
      <c r="K482" s="370" t="str">
        <f t="shared" si="207"/>
        <v/>
      </c>
      <c r="L482" s="368"/>
      <c r="M482" s="368"/>
      <c r="N482" s="368"/>
      <c r="O482" s="368"/>
      <c r="P482" s="368"/>
      <c r="Q482" s="368"/>
      <c r="R482" s="368"/>
      <c r="S482" s="371" t="str">
        <f t="shared" si="219"/>
        <v/>
      </c>
      <c r="T482" s="368"/>
      <c r="U482" s="368"/>
      <c r="V482" s="372"/>
      <c r="W482" s="372"/>
      <c r="X482" s="368"/>
      <c r="Y482" s="372"/>
      <c r="Z482" s="368"/>
      <c r="AA482" s="368"/>
      <c r="AB482" s="368"/>
      <c r="AC482" s="368"/>
      <c r="AD482" s="368"/>
      <c r="AE482" s="368"/>
      <c r="AF482" s="368"/>
      <c r="AG482" s="368"/>
      <c r="AH482" s="368"/>
      <c r="AI482" s="368"/>
      <c r="AJ482" s="368"/>
      <c r="AK482" s="373"/>
      <c r="AL482" s="368"/>
      <c r="AM482" s="373"/>
      <c r="AN482" s="373"/>
      <c r="AO482" s="373"/>
      <c r="AP482" s="373"/>
      <c r="AQ482" s="373"/>
      <c r="AR482" s="373"/>
      <c r="AS482" s="373"/>
      <c r="AT482" s="373"/>
      <c r="AU482" s="373"/>
      <c r="AV482" s="373"/>
      <c r="AW482" s="373"/>
      <c r="AX482" s="373"/>
      <c r="AY482" s="373"/>
      <c r="AZ482" s="373"/>
      <c r="BA482" s="373"/>
      <c r="BB482" s="373"/>
      <c r="BC482" s="374">
        <f t="shared" si="220"/>
        <v>0</v>
      </c>
      <c r="BD482" s="373"/>
      <c r="BE482" s="373"/>
      <c r="BF482" s="373"/>
      <c r="BG482" s="373"/>
      <c r="BH482" s="373"/>
      <c r="BI482" s="373"/>
      <c r="BJ482" s="373"/>
      <c r="BK482" s="373"/>
      <c r="BL482" s="373"/>
      <c r="BM482" s="373"/>
      <c r="BN482" s="373"/>
      <c r="BO482" s="373"/>
      <c r="BP482" s="373"/>
      <c r="BQ482" s="373"/>
      <c r="BR482" s="373"/>
      <c r="BS482" s="374">
        <f t="shared" si="208"/>
        <v>0</v>
      </c>
      <c r="BT482" s="374">
        <f t="shared" si="232"/>
        <v>0</v>
      </c>
      <c r="BU482" s="374">
        <f t="shared" si="232"/>
        <v>0</v>
      </c>
      <c r="BV482" s="374">
        <f t="shared" si="232"/>
        <v>0</v>
      </c>
      <c r="BW482" s="374">
        <f t="shared" si="232"/>
        <v>0</v>
      </c>
      <c r="BX482" s="374">
        <f t="shared" si="232"/>
        <v>0</v>
      </c>
      <c r="BY482" s="374">
        <f t="shared" si="232"/>
        <v>0</v>
      </c>
      <c r="BZ482" s="374">
        <f t="shared" si="205"/>
        <v>0</v>
      </c>
      <c r="CA482" s="374">
        <f t="shared" si="205"/>
        <v>0</v>
      </c>
      <c r="CB482" s="374">
        <f t="shared" si="205"/>
        <v>0</v>
      </c>
      <c r="CC482" s="374">
        <f t="shared" si="205"/>
        <v>0</v>
      </c>
      <c r="CD482" s="374">
        <f t="shared" si="205"/>
        <v>0</v>
      </c>
      <c r="CE482" s="374">
        <f t="shared" si="205"/>
        <v>0</v>
      </c>
      <c r="CF482" s="374">
        <f t="shared" si="205"/>
        <v>0</v>
      </c>
      <c r="CG482" s="374">
        <f t="shared" si="205"/>
        <v>0</v>
      </c>
      <c r="CH482" s="374">
        <f t="shared" si="205"/>
        <v>0</v>
      </c>
      <c r="CI482" s="374">
        <f t="shared" si="231"/>
        <v>0</v>
      </c>
      <c r="CJ482" s="368"/>
      <c r="CK482" s="368"/>
      <c r="CL482" s="373"/>
      <c r="CM482" s="375"/>
      <c r="CN482" s="371" t="s">
        <v>176</v>
      </c>
      <c r="CO482" s="373"/>
      <c r="CP482" s="373"/>
      <c r="CQ482" s="374">
        <f t="shared" si="209"/>
        <v>0</v>
      </c>
      <c r="CR482" s="373"/>
      <c r="CS482" s="373"/>
      <c r="CT482" s="374">
        <f t="shared" si="210"/>
        <v>0</v>
      </c>
      <c r="CU482" s="375"/>
      <c r="CV482" s="368"/>
      <c r="CW482" s="368"/>
      <c r="CX482" s="368"/>
      <c r="CY482" s="368"/>
      <c r="CZ482" s="368"/>
      <c r="DA482" s="368"/>
      <c r="DB482" s="368"/>
      <c r="DC482" s="368"/>
      <c r="DD482" s="368"/>
      <c r="DE482" s="368"/>
      <c r="DF482" s="368"/>
      <c r="DG482" s="375"/>
      <c r="DH482" s="371" t="s">
        <v>176</v>
      </c>
      <c r="DI482" s="373"/>
      <c r="DJ482" s="373"/>
      <c r="DK482" s="374">
        <f t="shared" si="230"/>
        <v>0</v>
      </c>
      <c r="DL482" s="373"/>
      <c r="DM482" s="373"/>
      <c r="DN482" s="374">
        <f t="shared" si="211"/>
        <v>0</v>
      </c>
      <c r="DO482" s="368"/>
      <c r="DP482" s="371" t="str">
        <f t="shared" si="221"/>
        <v/>
      </c>
      <c r="DQ482" s="374">
        <f t="shared" si="222"/>
        <v>0</v>
      </c>
      <c r="DR482" s="374">
        <f t="shared" si="212"/>
        <v>0</v>
      </c>
      <c r="DS482" s="374">
        <f t="shared" si="213"/>
        <v>0</v>
      </c>
      <c r="DT482" s="374">
        <f t="shared" si="223"/>
        <v>0</v>
      </c>
      <c r="DU482" s="374">
        <f t="shared" si="224"/>
        <v>0</v>
      </c>
      <c r="DV482" s="374">
        <f>Deduct_dependent * COUNTIFS(Part_8!$A:$A, $EV482)</f>
        <v>0</v>
      </c>
      <c r="DW482" s="374">
        <f t="shared" si="214"/>
        <v>0</v>
      </c>
      <c r="DX482" s="374">
        <f t="shared" si="215"/>
        <v>0</v>
      </c>
      <c r="DY482" s="374">
        <f t="shared" si="216"/>
        <v>0</v>
      </c>
      <c r="DZ482" s="374">
        <f t="shared" si="217"/>
        <v>0</v>
      </c>
      <c r="EA482" s="373"/>
      <c r="EB482" s="373"/>
      <c r="EC482" s="373"/>
      <c r="ED482" s="374" t="str">
        <f t="shared" si="225"/>
        <v/>
      </c>
      <c r="EE482" s="374"/>
      <c r="EF482" s="374" t="str">
        <f>IF(AND($AN482 = "", $AO482 = "", $AP482 = "", $AQ482 = "", $AR482 = "", $AS482 = "", $AT482 = "", $AU482 = "", $AV482 = "", $AW482 = "", $AX482 = "", $AY482 = "", $AZ482 = "", $BA482 = "", $BB482 = "",
$BD482= "", $BE482 = "", $BF482 = "", $BG482 = "", $BH482 = "", $BI482 = "", $BJ482 = "", $BK482 = "", $BL482 = "", $BM482 = "", $BN482 = "", $BO482 = "", $BP482 = "", $BQ482 = "", $BR482 = ""), "",
IF($DZ482 &lt;= Claim_for_Reimbursement_CAT!$F$24, Claim_for_Reimbursement_CAT!$H$24,
IF(AND($DZ482 &gt;= Claim_for_Reimbursement_CAT!$D$25, $DZ482 &lt;= Claim_for_Reimbursement_CAT!$F$25), Claim_for_Reimbursement_CAT!$H$25,
IF(AND($DZ482 &gt;= Claim_for_Reimbursement_CAT!$D$26, $DZ482 &lt;= Claim_for_Reimbursement_CAT!$F$26), Claim_for_Reimbursement_CAT!$H$26,
IF(AND($DZ482 &gt;= Claim_for_Reimbursement_CAT!$D$27, $DZ482 &lt;= Claim_for_Reimbursement_CAT!$F$27), Claim_for_Reimbursement_CAT!$H$27,
IF(AND($DZ482 &gt;= Claim_for_Reimbursement_CAT!$D$28, $DZ482 &lt;= Claim_for_Reimbursement_CAT!$F$28), Claim_for_Reimbursement_CAT!$H$28,
IF(AND($DZ482 &gt;= Claim_for_Reimbursement_CAT!$D$29, $DZ482 &lt;= Claim_for_Reimbursement_CAT!$F$29), Claim_for_Reimbursement_CAT!$H$29,
IF(AND($DZ482 &gt;= Claim_for_Reimbursement_CAT!$D$30, $DZ482 &lt;= Claim_for_Reimbursement_CAT!$F$30), Claim_for_Reimbursement_CAT!$H$30,
IF(AND($DZ482 &gt;= Claim_for_Reimbursement_CAT!$D$31, $DZ482 &lt;= Claim_for_Reimbursement_CAT!$F$31), Claim_for_Reimbursement_CAT!$H$31,
IF(AND($DZ482 &gt;= Claim_for_Reimbursement_CAT!$D$32, $DZ482 &lt;= Claim_for_Reimbursement_CAT!$F$32), Claim_for_Reimbursement_CAT!$H$32,
IF(AND($DZ482 &gt;= Claim_for_Reimbursement_CAT!$D$33, $DZ482 &lt;= Claim_for_Reimbursement_CAT!$F$33), Claim_for_Reimbursement_CAT!$H$33,
IF(AND($DZ482 &gt;= Claim_for_Reimbursement_CAT!$D$34, $DZ482 &lt;= Claim_for_Reimbursement_CAT!$F$34), Claim_for_Reimbursement_CAT!$H$34, Claim_for_Reimbursement_CAT!$H$35))))))))))))</f>
        <v/>
      </c>
      <c r="EG482" s="373"/>
      <c r="EH482" s="373"/>
      <c r="EI482" s="373"/>
      <c r="EJ482" s="373"/>
      <c r="EK482" s="373"/>
      <c r="EL482" s="368"/>
      <c r="EM482" s="373"/>
      <c r="EN482" s="373"/>
      <c r="ES482" s="376" t="str">
        <f t="shared" si="218"/>
        <v/>
      </c>
      <c r="ET482" s="377" t="str">
        <f t="shared" si="226"/>
        <v xml:space="preserve">    </v>
      </c>
      <c r="EU482" s="377" t="str">
        <f t="shared" si="227"/>
        <v/>
      </c>
      <c r="EV482" s="377" t="str">
        <f t="shared" si="228"/>
        <v xml:space="preserve">477   </v>
      </c>
      <c r="EW482" s="378" t="str">
        <f>IF($H482 = "", "",
IF(OR($H482 = Lists_and_controls!$AO$9, $H482 = Lists_and_controls!$AO$11, $H482 = Lists_and_controls!$AO$14, $H482 = Lists_and_controls!$AO$16), MAX(Day_30),
IF(OR($H482 = Lists_and_controls!$AO$6, $H482 = Lists_and_controls!$AO$8, $H482 = Lists_and_controls!$AO$10, $H482 = Lists_and_controls!$AO$12, $H482 = Lists_and_controls!$AO$13, $H482 = Lists_and_controls!$AO$15, $H482 = Lists_and_controls!$AO$17), MAX(Day_31),
IF($H482 = Lists_and_controls!$AO$7, IF(INDEX(Leap_Year_YN, MATCH($G482, Year_2, 0)) = 1, MAX(Day_Feb_LY), MAX(Day_Feb) )))))</f>
        <v/>
      </c>
      <c r="EX482" s="377" t="str">
        <f t="shared" si="229"/>
        <v xml:space="preserve">  </v>
      </c>
      <c r="EY482" s="378"/>
    </row>
    <row r="483" spans="1:155" s="321" customFormat="1" ht="14" hidden="1" x14ac:dyDescent="0.3">
      <c r="A483" s="367">
        <v>478</v>
      </c>
      <c r="B483" s="368"/>
      <c r="C483" s="368"/>
      <c r="D483" s="368"/>
      <c r="E483" s="368"/>
      <c r="F483" s="368"/>
      <c r="G483" s="368"/>
      <c r="H483" s="368"/>
      <c r="I483" s="368"/>
      <c r="J483" s="369" t="str">
        <f t="shared" si="206"/>
        <v/>
      </c>
      <c r="K483" s="370" t="str">
        <f t="shared" si="207"/>
        <v/>
      </c>
      <c r="L483" s="368"/>
      <c r="M483" s="368"/>
      <c r="N483" s="368"/>
      <c r="O483" s="368"/>
      <c r="P483" s="368"/>
      <c r="Q483" s="368"/>
      <c r="R483" s="368"/>
      <c r="S483" s="371" t="str">
        <f t="shared" si="219"/>
        <v/>
      </c>
      <c r="T483" s="368"/>
      <c r="U483" s="368"/>
      <c r="V483" s="372"/>
      <c r="W483" s="372"/>
      <c r="X483" s="368"/>
      <c r="Y483" s="372"/>
      <c r="Z483" s="368"/>
      <c r="AA483" s="368"/>
      <c r="AB483" s="368"/>
      <c r="AC483" s="368"/>
      <c r="AD483" s="368"/>
      <c r="AE483" s="368"/>
      <c r="AF483" s="368"/>
      <c r="AG483" s="368"/>
      <c r="AH483" s="368"/>
      <c r="AI483" s="368"/>
      <c r="AJ483" s="368"/>
      <c r="AK483" s="373"/>
      <c r="AL483" s="368"/>
      <c r="AM483" s="373"/>
      <c r="AN483" s="373"/>
      <c r="AO483" s="373"/>
      <c r="AP483" s="373"/>
      <c r="AQ483" s="373"/>
      <c r="AR483" s="373"/>
      <c r="AS483" s="373"/>
      <c r="AT483" s="373"/>
      <c r="AU483" s="373"/>
      <c r="AV483" s="373"/>
      <c r="AW483" s="373"/>
      <c r="AX483" s="373"/>
      <c r="AY483" s="373"/>
      <c r="AZ483" s="373"/>
      <c r="BA483" s="373"/>
      <c r="BB483" s="373"/>
      <c r="BC483" s="374">
        <f t="shared" si="220"/>
        <v>0</v>
      </c>
      <c r="BD483" s="373"/>
      <c r="BE483" s="373"/>
      <c r="BF483" s="373"/>
      <c r="BG483" s="373"/>
      <c r="BH483" s="373"/>
      <c r="BI483" s="373"/>
      <c r="BJ483" s="373"/>
      <c r="BK483" s="373"/>
      <c r="BL483" s="373"/>
      <c r="BM483" s="373"/>
      <c r="BN483" s="373"/>
      <c r="BO483" s="373"/>
      <c r="BP483" s="373"/>
      <c r="BQ483" s="373"/>
      <c r="BR483" s="373"/>
      <c r="BS483" s="374">
        <f t="shared" si="208"/>
        <v>0</v>
      </c>
      <c r="BT483" s="374">
        <f t="shared" si="232"/>
        <v>0</v>
      </c>
      <c r="BU483" s="374">
        <f t="shared" si="232"/>
        <v>0</v>
      </c>
      <c r="BV483" s="374">
        <f t="shared" si="232"/>
        <v>0</v>
      </c>
      <c r="BW483" s="374">
        <f t="shared" si="232"/>
        <v>0</v>
      </c>
      <c r="BX483" s="374">
        <f t="shared" si="232"/>
        <v>0</v>
      </c>
      <c r="BY483" s="374">
        <f t="shared" si="232"/>
        <v>0</v>
      </c>
      <c r="BZ483" s="374">
        <f t="shared" si="205"/>
        <v>0</v>
      </c>
      <c r="CA483" s="374">
        <f t="shared" si="205"/>
        <v>0</v>
      </c>
      <c r="CB483" s="374">
        <f t="shared" si="205"/>
        <v>0</v>
      </c>
      <c r="CC483" s="374">
        <f t="shared" si="205"/>
        <v>0</v>
      </c>
      <c r="CD483" s="374">
        <f t="shared" si="205"/>
        <v>0</v>
      </c>
      <c r="CE483" s="374">
        <f t="shared" si="205"/>
        <v>0</v>
      </c>
      <c r="CF483" s="374">
        <f t="shared" si="205"/>
        <v>0</v>
      </c>
      <c r="CG483" s="374">
        <f t="shared" si="205"/>
        <v>0</v>
      </c>
      <c r="CH483" s="374">
        <f t="shared" si="205"/>
        <v>0</v>
      </c>
      <c r="CI483" s="374">
        <f t="shared" si="231"/>
        <v>0</v>
      </c>
      <c r="CJ483" s="368"/>
      <c r="CK483" s="368"/>
      <c r="CL483" s="373"/>
      <c r="CM483" s="375"/>
      <c r="CN483" s="371" t="s">
        <v>176</v>
      </c>
      <c r="CO483" s="373"/>
      <c r="CP483" s="373"/>
      <c r="CQ483" s="374">
        <f t="shared" si="209"/>
        <v>0</v>
      </c>
      <c r="CR483" s="373"/>
      <c r="CS483" s="373"/>
      <c r="CT483" s="374">
        <f t="shared" si="210"/>
        <v>0</v>
      </c>
      <c r="CU483" s="375"/>
      <c r="CV483" s="368"/>
      <c r="CW483" s="368"/>
      <c r="CX483" s="368"/>
      <c r="CY483" s="368"/>
      <c r="CZ483" s="368"/>
      <c r="DA483" s="368"/>
      <c r="DB483" s="368"/>
      <c r="DC483" s="368"/>
      <c r="DD483" s="368"/>
      <c r="DE483" s="368"/>
      <c r="DF483" s="368"/>
      <c r="DG483" s="375"/>
      <c r="DH483" s="371" t="s">
        <v>176</v>
      </c>
      <c r="DI483" s="373"/>
      <c r="DJ483" s="373"/>
      <c r="DK483" s="374">
        <f t="shared" si="230"/>
        <v>0</v>
      </c>
      <c r="DL483" s="373"/>
      <c r="DM483" s="373"/>
      <c r="DN483" s="374">
        <f t="shared" si="211"/>
        <v>0</v>
      </c>
      <c r="DO483" s="368"/>
      <c r="DP483" s="371" t="str">
        <f t="shared" si="221"/>
        <v/>
      </c>
      <c r="DQ483" s="374">
        <f t="shared" si="222"/>
        <v>0</v>
      </c>
      <c r="DR483" s="374">
        <f t="shared" si="212"/>
        <v>0</v>
      </c>
      <c r="DS483" s="374">
        <f t="shared" si="213"/>
        <v>0</v>
      </c>
      <c r="DT483" s="374">
        <f t="shared" si="223"/>
        <v>0</v>
      </c>
      <c r="DU483" s="374">
        <f t="shared" si="224"/>
        <v>0</v>
      </c>
      <c r="DV483" s="374">
        <f>Deduct_dependent * COUNTIFS(Part_8!$A:$A, $EV483)</f>
        <v>0</v>
      </c>
      <c r="DW483" s="374">
        <f t="shared" si="214"/>
        <v>0</v>
      </c>
      <c r="DX483" s="374">
        <f t="shared" si="215"/>
        <v>0</v>
      </c>
      <c r="DY483" s="374">
        <f t="shared" si="216"/>
        <v>0</v>
      </c>
      <c r="DZ483" s="374">
        <f t="shared" si="217"/>
        <v>0</v>
      </c>
      <c r="EA483" s="373"/>
      <c r="EB483" s="373"/>
      <c r="EC483" s="373"/>
      <c r="ED483" s="374" t="str">
        <f t="shared" si="225"/>
        <v/>
      </c>
      <c r="EE483" s="374"/>
      <c r="EF483" s="374" t="str">
        <f>IF(AND($AN483 = "", $AO483 = "", $AP483 = "", $AQ483 = "", $AR483 = "", $AS483 = "", $AT483 = "", $AU483 = "", $AV483 = "", $AW483 = "", $AX483 = "", $AY483 = "", $AZ483 = "", $BA483 = "", $BB483 = "",
$BD483= "", $BE483 = "", $BF483 = "", $BG483 = "", $BH483 = "", $BI483 = "", $BJ483 = "", $BK483 = "", $BL483 = "", $BM483 = "", $BN483 = "", $BO483 = "", $BP483 = "", $BQ483 = "", $BR483 = ""), "",
IF($DZ483 &lt;= Claim_for_Reimbursement_CAT!$F$24, Claim_for_Reimbursement_CAT!$H$24,
IF(AND($DZ483 &gt;= Claim_for_Reimbursement_CAT!$D$25, $DZ483 &lt;= Claim_for_Reimbursement_CAT!$F$25), Claim_for_Reimbursement_CAT!$H$25,
IF(AND($DZ483 &gt;= Claim_for_Reimbursement_CAT!$D$26, $DZ483 &lt;= Claim_for_Reimbursement_CAT!$F$26), Claim_for_Reimbursement_CAT!$H$26,
IF(AND($DZ483 &gt;= Claim_for_Reimbursement_CAT!$D$27, $DZ483 &lt;= Claim_for_Reimbursement_CAT!$F$27), Claim_for_Reimbursement_CAT!$H$27,
IF(AND($DZ483 &gt;= Claim_for_Reimbursement_CAT!$D$28, $DZ483 &lt;= Claim_for_Reimbursement_CAT!$F$28), Claim_for_Reimbursement_CAT!$H$28,
IF(AND($DZ483 &gt;= Claim_for_Reimbursement_CAT!$D$29, $DZ483 &lt;= Claim_for_Reimbursement_CAT!$F$29), Claim_for_Reimbursement_CAT!$H$29,
IF(AND($DZ483 &gt;= Claim_for_Reimbursement_CAT!$D$30, $DZ483 &lt;= Claim_for_Reimbursement_CAT!$F$30), Claim_for_Reimbursement_CAT!$H$30,
IF(AND($DZ483 &gt;= Claim_for_Reimbursement_CAT!$D$31, $DZ483 &lt;= Claim_for_Reimbursement_CAT!$F$31), Claim_for_Reimbursement_CAT!$H$31,
IF(AND($DZ483 &gt;= Claim_for_Reimbursement_CAT!$D$32, $DZ483 &lt;= Claim_for_Reimbursement_CAT!$F$32), Claim_for_Reimbursement_CAT!$H$32,
IF(AND($DZ483 &gt;= Claim_for_Reimbursement_CAT!$D$33, $DZ483 &lt;= Claim_for_Reimbursement_CAT!$F$33), Claim_for_Reimbursement_CAT!$H$33,
IF(AND($DZ483 &gt;= Claim_for_Reimbursement_CAT!$D$34, $DZ483 &lt;= Claim_for_Reimbursement_CAT!$F$34), Claim_for_Reimbursement_CAT!$H$34, Claim_for_Reimbursement_CAT!$H$35))))))))))))</f>
        <v/>
      </c>
      <c r="EG483" s="373"/>
      <c r="EH483" s="373"/>
      <c r="EI483" s="373"/>
      <c r="EJ483" s="373"/>
      <c r="EK483" s="373"/>
      <c r="EL483" s="368"/>
      <c r="EM483" s="373"/>
      <c r="EN483" s="373"/>
      <c r="ES483" s="376" t="str">
        <f t="shared" si="218"/>
        <v/>
      </c>
      <c r="ET483" s="377" t="str">
        <f t="shared" si="226"/>
        <v xml:space="preserve">    </v>
      </c>
      <c r="EU483" s="377" t="str">
        <f t="shared" si="227"/>
        <v/>
      </c>
      <c r="EV483" s="377" t="str">
        <f t="shared" si="228"/>
        <v xml:space="preserve">478   </v>
      </c>
      <c r="EW483" s="378" t="str">
        <f>IF($H483 = "", "",
IF(OR($H483 = Lists_and_controls!$AO$9, $H483 = Lists_and_controls!$AO$11, $H483 = Lists_and_controls!$AO$14, $H483 = Lists_and_controls!$AO$16), MAX(Day_30),
IF(OR($H483 = Lists_and_controls!$AO$6, $H483 = Lists_and_controls!$AO$8, $H483 = Lists_and_controls!$AO$10, $H483 = Lists_and_controls!$AO$12, $H483 = Lists_and_controls!$AO$13, $H483 = Lists_and_controls!$AO$15, $H483 = Lists_and_controls!$AO$17), MAX(Day_31),
IF($H483 = Lists_and_controls!$AO$7, IF(INDEX(Leap_Year_YN, MATCH($G483, Year_2, 0)) = 1, MAX(Day_Feb_LY), MAX(Day_Feb) )))))</f>
        <v/>
      </c>
      <c r="EX483" s="377" t="str">
        <f t="shared" si="229"/>
        <v xml:space="preserve">  </v>
      </c>
      <c r="EY483" s="378"/>
    </row>
    <row r="484" spans="1:155" s="321" customFormat="1" ht="14" hidden="1" x14ac:dyDescent="0.3">
      <c r="A484" s="367">
        <v>479</v>
      </c>
      <c r="B484" s="368"/>
      <c r="C484" s="368"/>
      <c r="D484" s="368"/>
      <c r="E484" s="368"/>
      <c r="F484" s="368"/>
      <c r="G484" s="368"/>
      <c r="H484" s="368"/>
      <c r="I484" s="368"/>
      <c r="J484" s="369" t="str">
        <f t="shared" si="206"/>
        <v/>
      </c>
      <c r="K484" s="370" t="str">
        <f t="shared" si="207"/>
        <v/>
      </c>
      <c r="L484" s="368"/>
      <c r="M484" s="368"/>
      <c r="N484" s="368"/>
      <c r="O484" s="368"/>
      <c r="P484" s="368"/>
      <c r="Q484" s="368"/>
      <c r="R484" s="368"/>
      <c r="S484" s="371" t="str">
        <f t="shared" si="219"/>
        <v/>
      </c>
      <c r="T484" s="368"/>
      <c r="U484" s="368"/>
      <c r="V484" s="372"/>
      <c r="W484" s="372"/>
      <c r="X484" s="368"/>
      <c r="Y484" s="372"/>
      <c r="Z484" s="368"/>
      <c r="AA484" s="368"/>
      <c r="AB484" s="368"/>
      <c r="AC484" s="368"/>
      <c r="AD484" s="368"/>
      <c r="AE484" s="368"/>
      <c r="AF484" s="368"/>
      <c r="AG484" s="368"/>
      <c r="AH484" s="368"/>
      <c r="AI484" s="368"/>
      <c r="AJ484" s="368"/>
      <c r="AK484" s="373"/>
      <c r="AL484" s="368"/>
      <c r="AM484" s="373"/>
      <c r="AN484" s="373"/>
      <c r="AO484" s="373"/>
      <c r="AP484" s="373"/>
      <c r="AQ484" s="373"/>
      <c r="AR484" s="373"/>
      <c r="AS484" s="373"/>
      <c r="AT484" s="373"/>
      <c r="AU484" s="373"/>
      <c r="AV484" s="373"/>
      <c r="AW484" s="373"/>
      <c r="AX484" s="373"/>
      <c r="AY484" s="373"/>
      <c r="AZ484" s="373"/>
      <c r="BA484" s="373"/>
      <c r="BB484" s="373"/>
      <c r="BC484" s="374">
        <f t="shared" si="220"/>
        <v>0</v>
      </c>
      <c r="BD484" s="373"/>
      <c r="BE484" s="373"/>
      <c r="BF484" s="373"/>
      <c r="BG484" s="373"/>
      <c r="BH484" s="373"/>
      <c r="BI484" s="373"/>
      <c r="BJ484" s="373"/>
      <c r="BK484" s="373"/>
      <c r="BL484" s="373"/>
      <c r="BM484" s="373"/>
      <c r="BN484" s="373"/>
      <c r="BO484" s="373"/>
      <c r="BP484" s="373"/>
      <c r="BQ484" s="373"/>
      <c r="BR484" s="373"/>
      <c r="BS484" s="374">
        <f t="shared" si="208"/>
        <v>0</v>
      </c>
      <c r="BT484" s="374">
        <f t="shared" si="232"/>
        <v>0</v>
      </c>
      <c r="BU484" s="374">
        <f t="shared" si="232"/>
        <v>0</v>
      </c>
      <c r="BV484" s="374">
        <f t="shared" si="232"/>
        <v>0</v>
      </c>
      <c r="BW484" s="374">
        <f t="shared" si="232"/>
        <v>0</v>
      </c>
      <c r="BX484" s="374">
        <f t="shared" si="232"/>
        <v>0</v>
      </c>
      <c r="BY484" s="374">
        <f t="shared" si="232"/>
        <v>0</v>
      </c>
      <c r="BZ484" s="374">
        <f t="shared" si="205"/>
        <v>0</v>
      </c>
      <c r="CA484" s="374">
        <f t="shared" si="205"/>
        <v>0</v>
      </c>
      <c r="CB484" s="374">
        <f t="shared" si="205"/>
        <v>0</v>
      </c>
      <c r="CC484" s="374">
        <f t="shared" ref="CC484:CH536" si="233" xml:space="preserve"> AW484 + BM484</f>
        <v>0</v>
      </c>
      <c r="CD484" s="374">
        <f t="shared" si="233"/>
        <v>0</v>
      </c>
      <c r="CE484" s="374">
        <f t="shared" si="233"/>
        <v>0</v>
      </c>
      <c r="CF484" s="374">
        <f t="shared" si="233"/>
        <v>0</v>
      </c>
      <c r="CG484" s="374">
        <f t="shared" si="233"/>
        <v>0</v>
      </c>
      <c r="CH484" s="374">
        <f t="shared" si="233"/>
        <v>0</v>
      </c>
      <c r="CI484" s="374">
        <f t="shared" si="231"/>
        <v>0</v>
      </c>
      <c r="CJ484" s="368"/>
      <c r="CK484" s="368"/>
      <c r="CL484" s="373"/>
      <c r="CM484" s="375"/>
      <c r="CN484" s="371" t="s">
        <v>176</v>
      </c>
      <c r="CO484" s="373"/>
      <c r="CP484" s="373"/>
      <c r="CQ484" s="374">
        <f t="shared" si="209"/>
        <v>0</v>
      </c>
      <c r="CR484" s="373"/>
      <c r="CS484" s="373"/>
      <c r="CT484" s="374">
        <f t="shared" si="210"/>
        <v>0</v>
      </c>
      <c r="CU484" s="375"/>
      <c r="CV484" s="368"/>
      <c r="CW484" s="368"/>
      <c r="CX484" s="368"/>
      <c r="CY484" s="368"/>
      <c r="CZ484" s="368"/>
      <c r="DA484" s="368"/>
      <c r="DB484" s="368"/>
      <c r="DC484" s="368"/>
      <c r="DD484" s="368"/>
      <c r="DE484" s="368"/>
      <c r="DF484" s="368"/>
      <c r="DG484" s="375"/>
      <c r="DH484" s="371" t="s">
        <v>176</v>
      </c>
      <c r="DI484" s="373"/>
      <c r="DJ484" s="373"/>
      <c r="DK484" s="374">
        <f t="shared" si="230"/>
        <v>0</v>
      </c>
      <c r="DL484" s="373"/>
      <c r="DM484" s="373"/>
      <c r="DN484" s="374">
        <f t="shared" si="211"/>
        <v>0</v>
      </c>
      <c r="DO484" s="368"/>
      <c r="DP484" s="371" t="str">
        <f t="shared" si="221"/>
        <v/>
      </c>
      <c r="DQ484" s="374">
        <f t="shared" si="222"/>
        <v>0</v>
      </c>
      <c r="DR484" s="374">
        <f t="shared" si="212"/>
        <v>0</v>
      </c>
      <c r="DS484" s="374">
        <f t="shared" si="213"/>
        <v>0</v>
      </c>
      <c r="DT484" s="374">
        <f t="shared" si="223"/>
        <v>0</v>
      </c>
      <c r="DU484" s="374">
        <f t="shared" si="224"/>
        <v>0</v>
      </c>
      <c r="DV484" s="374">
        <f>Deduct_dependent * COUNTIFS(Part_8!$A:$A, $EV484)</f>
        <v>0</v>
      </c>
      <c r="DW484" s="374">
        <f t="shared" si="214"/>
        <v>0</v>
      </c>
      <c r="DX484" s="374">
        <f t="shared" si="215"/>
        <v>0</v>
      </c>
      <c r="DY484" s="374">
        <f t="shared" si="216"/>
        <v>0</v>
      </c>
      <c r="DZ484" s="374">
        <f t="shared" si="217"/>
        <v>0</v>
      </c>
      <c r="EA484" s="373"/>
      <c r="EB484" s="373"/>
      <c r="EC484" s="373"/>
      <c r="ED484" s="374" t="str">
        <f t="shared" si="225"/>
        <v/>
      </c>
      <c r="EE484" s="374"/>
      <c r="EF484" s="374" t="str">
        <f>IF(AND($AN484 = "", $AO484 = "", $AP484 = "", $AQ484 = "", $AR484 = "", $AS484 = "", $AT484 = "", $AU484 = "", $AV484 = "", $AW484 = "", $AX484 = "", $AY484 = "", $AZ484 = "", $BA484 = "", $BB484 = "",
$BD484= "", $BE484 = "", $BF484 = "", $BG484 = "", $BH484 = "", $BI484 = "", $BJ484 = "", $BK484 = "", $BL484 = "", $BM484 = "", $BN484 = "", $BO484 = "", $BP484 = "", $BQ484 = "", $BR484 = ""), "",
IF($DZ484 &lt;= Claim_for_Reimbursement_CAT!$F$24, Claim_for_Reimbursement_CAT!$H$24,
IF(AND($DZ484 &gt;= Claim_for_Reimbursement_CAT!$D$25, $DZ484 &lt;= Claim_for_Reimbursement_CAT!$F$25), Claim_for_Reimbursement_CAT!$H$25,
IF(AND($DZ484 &gt;= Claim_for_Reimbursement_CAT!$D$26, $DZ484 &lt;= Claim_for_Reimbursement_CAT!$F$26), Claim_for_Reimbursement_CAT!$H$26,
IF(AND($DZ484 &gt;= Claim_for_Reimbursement_CAT!$D$27, $DZ484 &lt;= Claim_for_Reimbursement_CAT!$F$27), Claim_for_Reimbursement_CAT!$H$27,
IF(AND($DZ484 &gt;= Claim_for_Reimbursement_CAT!$D$28, $DZ484 &lt;= Claim_for_Reimbursement_CAT!$F$28), Claim_for_Reimbursement_CAT!$H$28,
IF(AND($DZ484 &gt;= Claim_for_Reimbursement_CAT!$D$29, $DZ484 &lt;= Claim_for_Reimbursement_CAT!$F$29), Claim_for_Reimbursement_CAT!$H$29,
IF(AND($DZ484 &gt;= Claim_for_Reimbursement_CAT!$D$30, $DZ484 &lt;= Claim_for_Reimbursement_CAT!$F$30), Claim_for_Reimbursement_CAT!$H$30,
IF(AND($DZ484 &gt;= Claim_for_Reimbursement_CAT!$D$31, $DZ484 &lt;= Claim_for_Reimbursement_CAT!$F$31), Claim_for_Reimbursement_CAT!$H$31,
IF(AND($DZ484 &gt;= Claim_for_Reimbursement_CAT!$D$32, $DZ484 &lt;= Claim_for_Reimbursement_CAT!$F$32), Claim_for_Reimbursement_CAT!$H$32,
IF(AND($DZ484 &gt;= Claim_for_Reimbursement_CAT!$D$33, $DZ484 &lt;= Claim_for_Reimbursement_CAT!$F$33), Claim_for_Reimbursement_CAT!$H$33,
IF(AND($DZ484 &gt;= Claim_for_Reimbursement_CAT!$D$34, $DZ484 &lt;= Claim_for_Reimbursement_CAT!$F$34), Claim_for_Reimbursement_CAT!$H$34, Claim_for_Reimbursement_CAT!$H$35))))))))))))</f>
        <v/>
      </c>
      <c r="EG484" s="373"/>
      <c r="EH484" s="373"/>
      <c r="EI484" s="373"/>
      <c r="EJ484" s="373"/>
      <c r="EK484" s="373"/>
      <c r="EL484" s="368"/>
      <c r="EM484" s="373"/>
      <c r="EN484" s="373"/>
      <c r="ES484" s="376" t="str">
        <f t="shared" si="218"/>
        <v/>
      </c>
      <c r="ET484" s="377" t="str">
        <f t="shared" si="226"/>
        <v xml:space="preserve">    </v>
      </c>
      <c r="EU484" s="377" t="str">
        <f t="shared" si="227"/>
        <v/>
      </c>
      <c r="EV484" s="377" t="str">
        <f t="shared" si="228"/>
        <v xml:space="preserve">479   </v>
      </c>
      <c r="EW484" s="378" t="str">
        <f>IF($H484 = "", "",
IF(OR($H484 = Lists_and_controls!$AO$9, $H484 = Lists_and_controls!$AO$11, $H484 = Lists_and_controls!$AO$14, $H484 = Lists_and_controls!$AO$16), MAX(Day_30),
IF(OR($H484 = Lists_and_controls!$AO$6, $H484 = Lists_and_controls!$AO$8, $H484 = Lists_and_controls!$AO$10, $H484 = Lists_and_controls!$AO$12, $H484 = Lists_and_controls!$AO$13, $H484 = Lists_and_controls!$AO$15, $H484 = Lists_and_controls!$AO$17), MAX(Day_31),
IF($H484 = Lists_and_controls!$AO$7, IF(INDEX(Leap_Year_YN, MATCH($G484, Year_2, 0)) = 1, MAX(Day_Feb_LY), MAX(Day_Feb) )))))</f>
        <v/>
      </c>
      <c r="EX484" s="377" t="str">
        <f t="shared" si="229"/>
        <v xml:space="preserve">  </v>
      </c>
      <c r="EY484" s="378"/>
    </row>
    <row r="485" spans="1:155" s="321" customFormat="1" ht="14" hidden="1" x14ac:dyDescent="0.3">
      <c r="A485" s="367">
        <v>480</v>
      </c>
      <c r="B485" s="368"/>
      <c r="C485" s="368"/>
      <c r="D485" s="368"/>
      <c r="E485" s="368"/>
      <c r="F485" s="368"/>
      <c r="G485" s="368"/>
      <c r="H485" s="368"/>
      <c r="I485" s="368"/>
      <c r="J485" s="369" t="str">
        <f t="shared" si="206"/>
        <v/>
      </c>
      <c r="K485" s="370" t="str">
        <f t="shared" si="207"/>
        <v/>
      </c>
      <c r="L485" s="368"/>
      <c r="M485" s="368"/>
      <c r="N485" s="368"/>
      <c r="O485" s="368"/>
      <c r="P485" s="368"/>
      <c r="Q485" s="368"/>
      <c r="R485" s="368"/>
      <c r="S485" s="371" t="str">
        <f t="shared" si="219"/>
        <v/>
      </c>
      <c r="T485" s="368"/>
      <c r="U485" s="368"/>
      <c r="V485" s="372"/>
      <c r="W485" s="372"/>
      <c r="X485" s="368"/>
      <c r="Y485" s="372"/>
      <c r="Z485" s="368"/>
      <c r="AA485" s="368"/>
      <c r="AB485" s="368"/>
      <c r="AC485" s="368"/>
      <c r="AD485" s="368"/>
      <c r="AE485" s="368"/>
      <c r="AF485" s="368"/>
      <c r="AG485" s="368"/>
      <c r="AH485" s="368"/>
      <c r="AI485" s="368"/>
      <c r="AJ485" s="368"/>
      <c r="AK485" s="373"/>
      <c r="AL485" s="368"/>
      <c r="AM485" s="373"/>
      <c r="AN485" s="373"/>
      <c r="AO485" s="373"/>
      <c r="AP485" s="373"/>
      <c r="AQ485" s="373"/>
      <c r="AR485" s="373"/>
      <c r="AS485" s="373"/>
      <c r="AT485" s="373"/>
      <c r="AU485" s="373"/>
      <c r="AV485" s="373"/>
      <c r="AW485" s="373"/>
      <c r="AX485" s="373"/>
      <c r="AY485" s="373"/>
      <c r="AZ485" s="373"/>
      <c r="BA485" s="373"/>
      <c r="BB485" s="373"/>
      <c r="BC485" s="374">
        <f t="shared" si="220"/>
        <v>0</v>
      </c>
      <c r="BD485" s="373"/>
      <c r="BE485" s="373"/>
      <c r="BF485" s="373"/>
      <c r="BG485" s="373"/>
      <c r="BH485" s="373"/>
      <c r="BI485" s="373"/>
      <c r="BJ485" s="373"/>
      <c r="BK485" s="373"/>
      <c r="BL485" s="373"/>
      <c r="BM485" s="373"/>
      <c r="BN485" s="373"/>
      <c r="BO485" s="373"/>
      <c r="BP485" s="373"/>
      <c r="BQ485" s="373"/>
      <c r="BR485" s="373"/>
      <c r="BS485" s="374">
        <f t="shared" si="208"/>
        <v>0</v>
      </c>
      <c r="BT485" s="374">
        <f t="shared" si="232"/>
        <v>0</v>
      </c>
      <c r="BU485" s="374">
        <f t="shared" si="232"/>
        <v>0</v>
      </c>
      <c r="BV485" s="374">
        <f t="shared" si="232"/>
        <v>0</v>
      </c>
      <c r="BW485" s="374">
        <f t="shared" si="232"/>
        <v>0</v>
      </c>
      <c r="BX485" s="374">
        <f t="shared" si="232"/>
        <v>0</v>
      </c>
      <c r="BY485" s="374">
        <f t="shared" si="232"/>
        <v>0</v>
      </c>
      <c r="BZ485" s="374">
        <f t="shared" si="232"/>
        <v>0</v>
      </c>
      <c r="CA485" s="374">
        <f t="shared" si="232"/>
        <v>0</v>
      </c>
      <c r="CB485" s="374">
        <f t="shared" si="232"/>
        <v>0</v>
      </c>
      <c r="CC485" s="374">
        <f t="shared" si="233"/>
        <v>0</v>
      </c>
      <c r="CD485" s="374">
        <f t="shared" si="233"/>
        <v>0</v>
      </c>
      <c r="CE485" s="374">
        <f t="shared" si="233"/>
        <v>0</v>
      </c>
      <c r="CF485" s="374">
        <f t="shared" si="233"/>
        <v>0</v>
      </c>
      <c r="CG485" s="374">
        <f t="shared" si="233"/>
        <v>0</v>
      </c>
      <c r="CH485" s="374">
        <f t="shared" si="233"/>
        <v>0</v>
      </c>
      <c r="CI485" s="374">
        <f t="shared" si="231"/>
        <v>0</v>
      </c>
      <c r="CJ485" s="368"/>
      <c r="CK485" s="368"/>
      <c r="CL485" s="373"/>
      <c r="CM485" s="375"/>
      <c r="CN485" s="371" t="s">
        <v>176</v>
      </c>
      <c r="CO485" s="373"/>
      <c r="CP485" s="373"/>
      <c r="CQ485" s="374">
        <f t="shared" si="209"/>
        <v>0</v>
      </c>
      <c r="CR485" s="373"/>
      <c r="CS485" s="373"/>
      <c r="CT485" s="374">
        <f t="shared" si="210"/>
        <v>0</v>
      </c>
      <c r="CU485" s="375"/>
      <c r="CV485" s="368"/>
      <c r="CW485" s="368"/>
      <c r="CX485" s="368"/>
      <c r="CY485" s="368"/>
      <c r="CZ485" s="368"/>
      <c r="DA485" s="368"/>
      <c r="DB485" s="368"/>
      <c r="DC485" s="368"/>
      <c r="DD485" s="368"/>
      <c r="DE485" s="368"/>
      <c r="DF485" s="368"/>
      <c r="DG485" s="375"/>
      <c r="DH485" s="371" t="s">
        <v>176</v>
      </c>
      <c r="DI485" s="373"/>
      <c r="DJ485" s="373"/>
      <c r="DK485" s="374">
        <f t="shared" si="230"/>
        <v>0</v>
      </c>
      <c r="DL485" s="373"/>
      <c r="DM485" s="373"/>
      <c r="DN485" s="374">
        <f t="shared" si="211"/>
        <v>0</v>
      </c>
      <c r="DO485" s="368"/>
      <c r="DP485" s="371" t="str">
        <f t="shared" si="221"/>
        <v/>
      </c>
      <c r="DQ485" s="374">
        <f t="shared" si="222"/>
        <v>0</v>
      </c>
      <c r="DR485" s="374">
        <f t="shared" si="212"/>
        <v>0</v>
      </c>
      <c r="DS485" s="374">
        <f t="shared" si="213"/>
        <v>0</v>
      </c>
      <c r="DT485" s="374">
        <f t="shared" si="223"/>
        <v>0</v>
      </c>
      <c r="DU485" s="374">
        <f t="shared" si="224"/>
        <v>0</v>
      </c>
      <c r="DV485" s="374">
        <f>Deduct_dependent * COUNTIFS(Part_8!$A:$A, $EV485)</f>
        <v>0</v>
      </c>
      <c r="DW485" s="374">
        <f t="shared" si="214"/>
        <v>0</v>
      </c>
      <c r="DX485" s="374">
        <f t="shared" si="215"/>
        <v>0</v>
      </c>
      <c r="DY485" s="374">
        <f t="shared" si="216"/>
        <v>0</v>
      </c>
      <c r="DZ485" s="374">
        <f t="shared" si="217"/>
        <v>0</v>
      </c>
      <c r="EA485" s="373"/>
      <c r="EB485" s="373"/>
      <c r="EC485" s="373"/>
      <c r="ED485" s="374" t="str">
        <f t="shared" si="225"/>
        <v/>
      </c>
      <c r="EE485" s="374"/>
      <c r="EF485" s="374" t="str">
        <f>IF(AND($AN485 = "", $AO485 = "", $AP485 = "", $AQ485 = "", $AR485 = "", $AS485 = "", $AT485 = "", $AU485 = "", $AV485 = "", $AW485 = "", $AX485 = "", $AY485 = "", $AZ485 = "", $BA485 = "", $BB485 = "",
$BD485= "", $BE485 = "", $BF485 = "", $BG485 = "", $BH485 = "", $BI485 = "", $BJ485 = "", $BK485 = "", $BL485 = "", $BM485 = "", $BN485 = "", $BO485 = "", $BP485 = "", $BQ485 = "", $BR485 = ""), "",
IF($DZ485 &lt;= Claim_for_Reimbursement_CAT!$F$24, Claim_for_Reimbursement_CAT!$H$24,
IF(AND($DZ485 &gt;= Claim_for_Reimbursement_CAT!$D$25, $DZ485 &lt;= Claim_for_Reimbursement_CAT!$F$25), Claim_for_Reimbursement_CAT!$H$25,
IF(AND($DZ485 &gt;= Claim_for_Reimbursement_CAT!$D$26, $DZ485 &lt;= Claim_for_Reimbursement_CAT!$F$26), Claim_for_Reimbursement_CAT!$H$26,
IF(AND($DZ485 &gt;= Claim_for_Reimbursement_CAT!$D$27, $DZ485 &lt;= Claim_for_Reimbursement_CAT!$F$27), Claim_for_Reimbursement_CAT!$H$27,
IF(AND($DZ485 &gt;= Claim_for_Reimbursement_CAT!$D$28, $DZ485 &lt;= Claim_for_Reimbursement_CAT!$F$28), Claim_for_Reimbursement_CAT!$H$28,
IF(AND($DZ485 &gt;= Claim_for_Reimbursement_CAT!$D$29, $DZ485 &lt;= Claim_for_Reimbursement_CAT!$F$29), Claim_for_Reimbursement_CAT!$H$29,
IF(AND($DZ485 &gt;= Claim_for_Reimbursement_CAT!$D$30, $DZ485 &lt;= Claim_for_Reimbursement_CAT!$F$30), Claim_for_Reimbursement_CAT!$H$30,
IF(AND($DZ485 &gt;= Claim_for_Reimbursement_CAT!$D$31, $DZ485 &lt;= Claim_for_Reimbursement_CAT!$F$31), Claim_for_Reimbursement_CAT!$H$31,
IF(AND($DZ485 &gt;= Claim_for_Reimbursement_CAT!$D$32, $DZ485 &lt;= Claim_for_Reimbursement_CAT!$F$32), Claim_for_Reimbursement_CAT!$H$32,
IF(AND($DZ485 &gt;= Claim_for_Reimbursement_CAT!$D$33, $DZ485 &lt;= Claim_for_Reimbursement_CAT!$F$33), Claim_for_Reimbursement_CAT!$H$33,
IF(AND($DZ485 &gt;= Claim_for_Reimbursement_CAT!$D$34, $DZ485 &lt;= Claim_for_Reimbursement_CAT!$F$34), Claim_for_Reimbursement_CAT!$H$34, Claim_for_Reimbursement_CAT!$H$35))))))))))))</f>
        <v/>
      </c>
      <c r="EG485" s="373"/>
      <c r="EH485" s="373"/>
      <c r="EI485" s="373"/>
      <c r="EJ485" s="373"/>
      <c r="EK485" s="373"/>
      <c r="EL485" s="368"/>
      <c r="EM485" s="373"/>
      <c r="EN485" s="373"/>
      <c r="ES485" s="376" t="str">
        <f t="shared" si="218"/>
        <v/>
      </c>
      <c r="ET485" s="377" t="str">
        <f t="shared" si="226"/>
        <v xml:space="preserve">    </v>
      </c>
      <c r="EU485" s="377" t="str">
        <f t="shared" si="227"/>
        <v/>
      </c>
      <c r="EV485" s="377" t="str">
        <f t="shared" si="228"/>
        <v xml:space="preserve">480   </v>
      </c>
      <c r="EW485" s="378" t="str">
        <f>IF($H485 = "", "",
IF(OR($H485 = Lists_and_controls!$AO$9, $H485 = Lists_and_controls!$AO$11, $H485 = Lists_and_controls!$AO$14, $H485 = Lists_and_controls!$AO$16), MAX(Day_30),
IF(OR($H485 = Lists_and_controls!$AO$6, $H485 = Lists_and_controls!$AO$8, $H485 = Lists_and_controls!$AO$10, $H485 = Lists_and_controls!$AO$12, $H485 = Lists_and_controls!$AO$13, $H485 = Lists_and_controls!$AO$15, $H485 = Lists_and_controls!$AO$17), MAX(Day_31),
IF($H485 = Lists_and_controls!$AO$7, IF(INDEX(Leap_Year_YN, MATCH($G485, Year_2, 0)) = 1, MAX(Day_Feb_LY), MAX(Day_Feb) )))))</f>
        <v/>
      </c>
      <c r="EX485" s="377" t="str">
        <f t="shared" si="229"/>
        <v xml:space="preserve">  </v>
      </c>
      <c r="EY485" s="378"/>
    </row>
    <row r="486" spans="1:155" s="321" customFormat="1" ht="14" hidden="1" x14ac:dyDescent="0.3">
      <c r="A486" s="367">
        <v>481</v>
      </c>
      <c r="B486" s="368"/>
      <c r="C486" s="368"/>
      <c r="D486" s="368"/>
      <c r="E486" s="368"/>
      <c r="F486" s="368"/>
      <c r="G486" s="368"/>
      <c r="H486" s="368"/>
      <c r="I486" s="368"/>
      <c r="J486" s="369" t="str">
        <f t="shared" si="206"/>
        <v/>
      </c>
      <c r="K486" s="370" t="str">
        <f t="shared" si="207"/>
        <v/>
      </c>
      <c r="L486" s="368"/>
      <c r="M486" s="368"/>
      <c r="N486" s="368"/>
      <c r="O486" s="368"/>
      <c r="P486" s="368"/>
      <c r="Q486" s="368"/>
      <c r="R486" s="368"/>
      <c r="S486" s="371" t="str">
        <f t="shared" si="219"/>
        <v/>
      </c>
      <c r="T486" s="368"/>
      <c r="U486" s="368"/>
      <c r="V486" s="372"/>
      <c r="W486" s="372"/>
      <c r="X486" s="368"/>
      <c r="Y486" s="372"/>
      <c r="Z486" s="368"/>
      <c r="AA486" s="368"/>
      <c r="AB486" s="368"/>
      <c r="AC486" s="368"/>
      <c r="AD486" s="368"/>
      <c r="AE486" s="368"/>
      <c r="AF486" s="368"/>
      <c r="AG486" s="368"/>
      <c r="AH486" s="368"/>
      <c r="AI486" s="368"/>
      <c r="AJ486" s="368"/>
      <c r="AK486" s="373"/>
      <c r="AL486" s="368"/>
      <c r="AM486" s="373"/>
      <c r="AN486" s="373"/>
      <c r="AO486" s="373"/>
      <c r="AP486" s="373"/>
      <c r="AQ486" s="373"/>
      <c r="AR486" s="373"/>
      <c r="AS486" s="373"/>
      <c r="AT486" s="373"/>
      <c r="AU486" s="373"/>
      <c r="AV486" s="373"/>
      <c r="AW486" s="373"/>
      <c r="AX486" s="373"/>
      <c r="AY486" s="373"/>
      <c r="AZ486" s="373"/>
      <c r="BA486" s="373"/>
      <c r="BB486" s="373"/>
      <c r="BC486" s="374">
        <f t="shared" si="220"/>
        <v>0</v>
      </c>
      <c r="BD486" s="373"/>
      <c r="BE486" s="373"/>
      <c r="BF486" s="373"/>
      <c r="BG486" s="373"/>
      <c r="BH486" s="373"/>
      <c r="BI486" s="373"/>
      <c r="BJ486" s="373"/>
      <c r="BK486" s="373"/>
      <c r="BL486" s="373"/>
      <c r="BM486" s="373"/>
      <c r="BN486" s="373"/>
      <c r="BO486" s="373"/>
      <c r="BP486" s="373"/>
      <c r="BQ486" s="373"/>
      <c r="BR486" s="373"/>
      <c r="BS486" s="374">
        <f t="shared" si="208"/>
        <v>0</v>
      </c>
      <c r="BT486" s="374">
        <f t="shared" si="232"/>
        <v>0</v>
      </c>
      <c r="BU486" s="374">
        <f t="shared" si="232"/>
        <v>0</v>
      </c>
      <c r="BV486" s="374">
        <f t="shared" si="232"/>
        <v>0</v>
      </c>
      <c r="BW486" s="374">
        <f t="shared" si="232"/>
        <v>0</v>
      </c>
      <c r="BX486" s="374">
        <f t="shared" si="232"/>
        <v>0</v>
      </c>
      <c r="BY486" s="374">
        <f t="shared" si="232"/>
        <v>0</v>
      </c>
      <c r="BZ486" s="374">
        <f t="shared" si="232"/>
        <v>0</v>
      </c>
      <c r="CA486" s="374">
        <f t="shared" si="232"/>
        <v>0</v>
      </c>
      <c r="CB486" s="374">
        <f t="shared" si="232"/>
        <v>0</v>
      </c>
      <c r="CC486" s="374">
        <f t="shared" si="233"/>
        <v>0</v>
      </c>
      <c r="CD486" s="374">
        <f t="shared" si="233"/>
        <v>0</v>
      </c>
      <c r="CE486" s="374">
        <f t="shared" si="233"/>
        <v>0</v>
      </c>
      <c r="CF486" s="374">
        <f t="shared" si="233"/>
        <v>0</v>
      </c>
      <c r="CG486" s="374">
        <f t="shared" si="233"/>
        <v>0</v>
      </c>
      <c r="CH486" s="374">
        <f t="shared" si="233"/>
        <v>0</v>
      </c>
      <c r="CI486" s="374">
        <f t="shared" si="231"/>
        <v>0</v>
      </c>
      <c r="CJ486" s="368"/>
      <c r="CK486" s="368"/>
      <c r="CL486" s="373"/>
      <c r="CM486" s="375"/>
      <c r="CN486" s="371" t="s">
        <v>176</v>
      </c>
      <c r="CO486" s="373"/>
      <c r="CP486" s="373"/>
      <c r="CQ486" s="374">
        <f t="shared" si="209"/>
        <v>0</v>
      </c>
      <c r="CR486" s="373"/>
      <c r="CS486" s="373"/>
      <c r="CT486" s="374">
        <f t="shared" si="210"/>
        <v>0</v>
      </c>
      <c r="CU486" s="375"/>
      <c r="CV486" s="368"/>
      <c r="CW486" s="368"/>
      <c r="CX486" s="368"/>
      <c r="CY486" s="368"/>
      <c r="CZ486" s="368"/>
      <c r="DA486" s="368"/>
      <c r="DB486" s="368"/>
      <c r="DC486" s="368"/>
      <c r="DD486" s="368"/>
      <c r="DE486" s="368"/>
      <c r="DF486" s="368"/>
      <c r="DG486" s="375"/>
      <c r="DH486" s="371" t="s">
        <v>176</v>
      </c>
      <c r="DI486" s="373"/>
      <c r="DJ486" s="373"/>
      <c r="DK486" s="374">
        <f t="shared" si="230"/>
        <v>0</v>
      </c>
      <c r="DL486" s="373"/>
      <c r="DM486" s="373"/>
      <c r="DN486" s="374">
        <f t="shared" si="211"/>
        <v>0</v>
      </c>
      <c r="DO486" s="368"/>
      <c r="DP486" s="371" t="str">
        <f t="shared" si="221"/>
        <v/>
      </c>
      <c r="DQ486" s="374">
        <f t="shared" si="222"/>
        <v>0</v>
      </c>
      <c r="DR486" s="374">
        <f t="shared" si="212"/>
        <v>0</v>
      </c>
      <c r="DS486" s="374">
        <f t="shared" si="213"/>
        <v>0</v>
      </c>
      <c r="DT486" s="374">
        <f t="shared" si="223"/>
        <v>0</v>
      </c>
      <c r="DU486" s="374">
        <f t="shared" si="224"/>
        <v>0</v>
      </c>
      <c r="DV486" s="374">
        <f>Deduct_dependent * COUNTIFS(Part_8!$A:$A, $EV486)</f>
        <v>0</v>
      </c>
      <c r="DW486" s="374">
        <f t="shared" si="214"/>
        <v>0</v>
      </c>
      <c r="DX486" s="374">
        <f t="shared" si="215"/>
        <v>0</v>
      </c>
      <c r="DY486" s="374">
        <f t="shared" si="216"/>
        <v>0</v>
      </c>
      <c r="DZ486" s="374">
        <f t="shared" si="217"/>
        <v>0</v>
      </c>
      <c r="EA486" s="373"/>
      <c r="EB486" s="373"/>
      <c r="EC486" s="373"/>
      <c r="ED486" s="374" t="str">
        <f t="shared" si="225"/>
        <v/>
      </c>
      <c r="EE486" s="374"/>
      <c r="EF486" s="374" t="str">
        <f>IF(AND($AN486 = "", $AO486 = "", $AP486 = "", $AQ486 = "", $AR486 = "", $AS486 = "", $AT486 = "", $AU486 = "", $AV486 = "", $AW486 = "", $AX486 = "", $AY486 = "", $AZ486 = "", $BA486 = "", $BB486 = "",
$BD486= "", $BE486 = "", $BF486 = "", $BG486 = "", $BH486 = "", $BI486 = "", $BJ486 = "", $BK486 = "", $BL486 = "", $BM486 = "", $BN486 = "", $BO486 = "", $BP486 = "", $BQ486 = "", $BR486 = ""), "",
IF($DZ486 &lt;= Claim_for_Reimbursement_CAT!$F$24, Claim_for_Reimbursement_CAT!$H$24,
IF(AND($DZ486 &gt;= Claim_for_Reimbursement_CAT!$D$25, $DZ486 &lt;= Claim_for_Reimbursement_CAT!$F$25), Claim_for_Reimbursement_CAT!$H$25,
IF(AND($DZ486 &gt;= Claim_for_Reimbursement_CAT!$D$26, $DZ486 &lt;= Claim_for_Reimbursement_CAT!$F$26), Claim_for_Reimbursement_CAT!$H$26,
IF(AND($DZ486 &gt;= Claim_for_Reimbursement_CAT!$D$27, $DZ486 &lt;= Claim_for_Reimbursement_CAT!$F$27), Claim_for_Reimbursement_CAT!$H$27,
IF(AND($DZ486 &gt;= Claim_for_Reimbursement_CAT!$D$28, $DZ486 &lt;= Claim_for_Reimbursement_CAT!$F$28), Claim_for_Reimbursement_CAT!$H$28,
IF(AND($DZ486 &gt;= Claim_for_Reimbursement_CAT!$D$29, $DZ486 &lt;= Claim_for_Reimbursement_CAT!$F$29), Claim_for_Reimbursement_CAT!$H$29,
IF(AND($DZ486 &gt;= Claim_for_Reimbursement_CAT!$D$30, $DZ486 &lt;= Claim_for_Reimbursement_CAT!$F$30), Claim_for_Reimbursement_CAT!$H$30,
IF(AND($DZ486 &gt;= Claim_for_Reimbursement_CAT!$D$31, $DZ486 &lt;= Claim_for_Reimbursement_CAT!$F$31), Claim_for_Reimbursement_CAT!$H$31,
IF(AND($DZ486 &gt;= Claim_for_Reimbursement_CAT!$D$32, $DZ486 &lt;= Claim_for_Reimbursement_CAT!$F$32), Claim_for_Reimbursement_CAT!$H$32,
IF(AND($DZ486 &gt;= Claim_for_Reimbursement_CAT!$D$33, $DZ486 &lt;= Claim_for_Reimbursement_CAT!$F$33), Claim_for_Reimbursement_CAT!$H$33,
IF(AND($DZ486 &gt;= Claim_for_Reimbursement_CAT!$D$34, $DZ486 &lt;= Claim_for_Reimbursement_CAT!$F$34), Claim_for_Reimbursement_CAT!$H$34, Claim_for_Reimbursement_CAT!$H$35))))))))))))</f>
        <v/>
      </c>
      <c r="EG486" s="373"/>
      <c r="EH486" s="373"/>
      <c r="EI486" s="373"/>
      <c r="EJ486" s="373"/>
      <c r="EK486" s="373"/>
      <c r="EL486" s="368"/>
      <c r="EM486" s="373"/>
      <c r="EN486" s="373"/>
      <c r="ES486" s="376" t="str">
        <f t="shared" si="218"/>
        <v/>
      </c>
      <c r="ET486" s="377" t="str">
        <f t="shared" si="226"/>
        <v xml:space="preserve">    </v>
      </c>
      <c r="EU486" s="377" t="str">
        <f t="shared" si="227"/>
        <v/>
      </c>
      <c r="EV486" s="377" t="str">
        <f t="shared" si="228"/>
        <v xml:space="preserve">481   </v>
      </c>
      <c r="EW486" s="378" t="str">
        <f>IF($H486 = "", "",
IF(OR($H486 = Lists_and_controls!$AO$9, $H486 = Lists_and_controls!$AO$11, $H486 = Lists_and_controls!$AO$14, $H486 = Lists_and_controls!$AO$16), MAX(Day_30),
IF(OR($H486 = Lists_and_controls!$AO$6, $H486 = Lists_and_controls!$AO$8, $H486 = Lists_and_controls!$AO$10, $H486 = Lists_and_controls!$AO$12, $H486 = Lists_and_controls!$AO$13, $H486 = Lists_and_controls!$AO$15, $H486 = Lists_and_controls!$AO$17), MAX(Day_31),
IF($H486 = Lists_and_controls!$AO$7, IF(INDEX(Leap_Year_YN, MATCH($G486, Year_2, 0)) = 1, MAX(Day_Feb_LY), MAX(Day_Feb) )))))</f>
        <v/>
      </c>
      <c r="EX486" s="377" t="str">
        <f t="shared" si="229"/>
        <v xml:space="preserve">  </v>
      </c>
      <c r="EY486" s="378"/>
    </row>
    <row r="487" spans="1:155" s="321" customFormat="1" ht="14" hidden="1" x14ac:dyDescent="0.3">
      <c r="A487" s="367">
        <v>482</v>
      </c>
      <c r="B487" s="368"/>
      <c r="C487" s="368"/>
      <c r="D487" s="368"/>
      <c r="E487" s="368"/>
      <c r="F487" s="368"/>
      <c r="G487" s="368"/>
      <c r="H487" s="368"/>
      <c r="I487" s="368"/>
      <c r="J487" s="369" t="str">
        <f t="shared" si="206"/>
        <v/>
      </c>
      <c r="K487" s="370" t="str">
        <f t="shared" si="207"/>
        <v/>
      </c>
      <c r="L487" s="368"/>
      <c r="M487" s="368"/>
      <c r="N487" s="368"/>
      <c r="O487" s="368"/>
      <c r="P487" s="368"/>
      <c r="Q487" s="368"/>
      <c r="R487" s="368"/>
      <c r="S487" s="371" t="str">
        <f t="shared" si="219"/>
        <v/>
      </c>
      <c r="T487" s="368"/>
      <c r="U487" s="368"/>
      <c r="V487" s="372"/>
      <c r="W487" s="372"/>
      <c r="X487" s="368"/>
      <c r="Y487" s="372"/>
      <c r="Z487" s="368"/>
      <c r="AA487" s="368"/>
      <c r="AB487" s="368"/>
      <c r="AC487" s="368"/>
      <c r="AD487" s="368"/>
      <c r="AE487" s="368"/>
      <c r="AF487" s="368"/>
      <c r="AG487" s="368"/>
      <c r="AH487" s="368"/>
      <c r="AI487" s="368"/>
      <c r="AJ487" s="368"/>
      <c r="AK487" s="373"/>
      <c r="AL487" s="368"/>
      <c r="AM487" s="373"/>
      <c r="AN487" s="373"/>
      <c r="AO487" s="373"/>
      <c r="AP487" s="373"/>
      <c r="AQ487" s="373"/>
      <c r="AR487" s="373"/>
      <c r="AS487" s="373"/>
      <c r="AT487" s="373"/>
      <c r="AU487" s="373"/>
      <c r="AV487" s="373"/>
      <c r="AW487" s="373"/>
      <c r="AX487" s="373"/>
      <c r="AY487" s="373"/>
      <c r="AZ487" s="373"/>
      <c r="BA487" s="373"/>
      <c r="BB487" s="373"/>
      <c r="BC487" s="374">
        <f t="shared" si="220"/>
        <v>0</v>
      </c>
      <c r="BD487" s="373"/>
      <c r="BE487" s="373"/>
      <c r="BF487" s="373"/>
      <c r="BG487" s="373"/>
      <c r="BH487" s="373"/>
      <c r="BI487" s="373"/>
      <c r="BJ487" s="373"/>
      <c r="BK487" s="373"/>
      <c r="BL487" s="373"/>
      <c r="BM487" s="373"/>
      <c r="BN487" s="373"/>
      <c r="BO487" s="373"/>
      <c r="BP487" s="373"/>
      <c r="BQ487" s="373"/>
      <c r="BR487" s="373"/>
      <c r="BS487" s="374">
        <f t="shared" si="208"/>
        <v>0</v>
      </c>
      <c r="BT487" s="374">
        <f t="shared" si="232"/>
        <v>0</v>
      </c>
      <c r="BU487" s="374">
        <f t="shared" si="232"/>
        <v>0</v>
      </c>
      <c r="BV487" s="374">
        <f t="shared" si="232"/>
        <v>0</v>
      </c>
      <c r="BW487" s="374">
        <f t="shared" si="232"/>
        <v>0</v>
      </c>
      <c r="BX487" s="374">
        <f t="shared" si="232"/>
        <v>0</v>
      </c>
      <c r="BY487" s="374">
        <f t="shared" si="232"/>
        <v>0</v>
      </c>
      <c r="BZ487" s="374">
        <f t="shared" si="232"/>
        <v>0</v>
      </c>
      <c r="CA487" s="374">
        <f t="shared" si="232"/>
        <v>0</v>
      </c>
      <c r="CB487" s="374">
        <f t="shared" si="232"/>
        <v>0</v>
      </c>
      <c r="CC487" s="374">
        <f t="shared" si="233"/>
        <v>0</v>
      </c>
      <c r="CD487" s="374">
        <f t="shared" si="233"/>
        <v>0</v>
      </c>
      <c r="CE487" s="374">
        <f t="shared" si="233"/>
        <v>0</v>
      </c>
      <c r="CF487" s="374">
        <f t="shared" si="233"/>
        <v>0</v>
      </c>
      <c r="CG487" s="374">
        <f t="shared" si="233"/>
        <v>0</v>
      </c>
      <c r="CH487" s="374">
        <f t="shared" si="233"/>
        <v>0</v>
      </c>
      <c r="CI487" s="374">
        <f t="shared" si="231"/>
        <v>0</v>
      </c>
      <c r="CJ487" s="368"/>
      <c r="CK487" s="368"/>
      <c r="CL487" s="373"/>
      <c r="CM487" s="375"/>
      <c r="CN487" s="371" t="s">
        <v>176</v>
      </c>
      <c r="CO487" s="373"/>
      <c r="CP487" s="373"/>
      <c r="CQ487" s="374">
        <f t="shared" si="209"/>
        <v>0</v>
      </c>
      <c r="CR487" s="373"/>
      <c r="CS487" s="373"/>
      <c r="CT487" s="374">
        <f t="shared" si="210"/>
        <v>0</v>
      </c>
      <c r="CU487" s="375"/>
      <c r="CV487" s="368"/>
      <c r="CW487" s="368"/>
      <c r="CX487" s="368"/>
      <c r="CY487" s="368"/>
      <c r="CZ487" s="368"/>
      <c r="DA487" s="368"/>
      <c r="DB487" s="368"/>
      <c r="DC487" s="368"/>
      <c r="DD487" s="368"/>
      <c r="DE487" s="368"/>
      <c r="DF487" s="368"/>
      <c r="DG487" s="375"/>
      <c r="DH487" s="371" t="s">
        <v>176</v>
      </c>
      <c r="DI487" s="373"/>
      <c r="DJ487" s="373"/>
      <c r="DK487" s="374">
        <f t="shared" si="230"/>
        <v>0</v>
      </c>
      <c r="DL487" s="373"/>
      <c r="DM487" s="373"/>
      <c r="DN487" s="374">
        <f t="shared" si="211"/>
        <v>0</v>
      </c>
      <c r="DO487" s="368"/>
      <c r="DP487" s="371" t="str">
        <f t="shared" si="221"/>
        <v/>
      </c>
      <c r="DQ487" s="374">
        <f t="shared" si="222"/>
        <v>0</v>
      </c>
      <c r="DR487" s="374">
        <f t="shared" si="212"/>
        <v>0</v>
      </c>
      <c r="DS487" s="374">
        <f t="shared" si="213"/>
        <v>0</v>
      </c>
      <c r="DT487" s="374">
        <f t="shared" si="223"/>
        <v>0</v>
      </c>
      <c r="DU487" s="374">
        <f t="shared" si="224"/>
        <v>0</v>
      </c>
      <c r="DV487" s="374">
        <f>Deduct_dependent * COUNTIFS(Part_8!$A:$A, $EV487)</f>
        <v>0</v>
      </c>
      <c r="DW487" s="374">
        <f t="shared" si="214"/>
        <v>0</v>
      </c>
      <c r="DX487" s="374">
        <f t="shared" si="215"/>
        <v>0</v>
      </c>
      <c r="DY487" s="374">
        <f t="shared" si="216"/>
        <v>0</v>
      </c>
      <c r="DZ487" s="374">
        <f t="shared" si="217"/>
        <v>0</v>
      </c>
      <c r="EA487" s="373"/>
      <c r="EB487" s="373"/>
      <c r="EC487" s="373"/>
      <c r="ED487" s="374" t="str">
        <f t="shared" si="225"/>
        <v/>
      </c>
      <c r="EE487" s="374"/>
      <c r="EF487" s="374" t="str">
        <f>IF(AND($AN487 = "", $AO487 = "", $AP487 = "", $AQ487 = "", $AR487 = "", $AS487 = "", $AT487 = "", $AU487 = "", $AV487 = "", $AW487 = "", $AX487 = "", $AY487 = "", $AZ487 = "", $BA487 = "", $BB487 = "",
$BD487= "", $BE487 = "", $BF487 = "", $BG487 = "", $BH487 = "", $BI487 = "", $BJ487 = "", $BK487 = "", $BL487 = "", $BM487 = "", $BN487 = "", $BO487 = "", $BP487 = "", $BQ487 = "", $BR487 = ""), "",
IF($DZ487 &lt;= Claim_for_Reimbursement_CAT!$F$24, Claim_for_Reimbursement_CAT!$H$24,
IF(AND($DZ487 &gt;= Claim_for_Reimbursement_CAT!$D$25, $DZ487 &lt;= Claim_for_Reimbursement_CAT!$F$25), Claim_for_Reimbursement_CAT!$H$25,
IF(AND($DZ487 &gt;= Claim_for_Reimbursement_CAT!$D$26, $DZ487 &lt;= Claim_for_Reimbursement_CAT!$F$26), Claim_for_Reimbursement_CAT!$H$26,
IF(AND($DZ487 &gt;= Claim_for_Reimbursement_CAT!$D$27, $DZ487 &lt;= Claim_for_Reimbursement_CAT!$F$27), Claim_for_Reimbursement_CAT!$H$27,
IF(AND($DZ487 &gt;= Claim_for_Reimbursement_CAT!$D$28, $DZ487 &lt;= Claim_for_Reimbursement_CAT!$F$28), Claim_for_Reimbursement_CAT!$H$28,
IF(AND($DZ487 &gt;= Claim_for_Reimbursement_CAT!$D$29, $DZ487 &lt;= Claim_for_Reimbursement_CAT!$F$29), Claim_for_Reimbursement_CAT!$H$29,
IF(AND($DZ487 &gt;= Claim_for_Reimbursement_CAT!$D$30, $DZ487 &lt;= Claim_for_Reimbursement_CAT!$F$30), Claim_for_Reimbursement_CAT!$H$30,
IF(AND($DZ487 &gt;= Claim_for_Reimbursement_CAT!$D$31, $DZ487 &lt;= Claim_for_Reimbursement_CAT!$F$31), Claim_for_Reimbursement_CAT!$H$31,
IF(AND($DZ487 &gt;= Claim_for_Reimbursement_CAT!$D$32, $DZ487 &lt;= Claim_for_Reimbursement_CAT!$F$32), Claim_for_Reimbursement_CAT!$H$32,
IF(AND($DZ487 &gt;= Claim_for_Reimbursement_CAT!$D$33, $DZ487 &lt;= Claim_for_Reimbursement_CAT!$F$33), Claim_for_Reimbursement_CAT!$H$33,
IF(AND($DZ487 &gt;= Claim_for_Reimbursement_CAT!$D$34, $DZ487 &lt;= Claim_for_Reimbursement_CAT!$F$34), Claim_for_Reimbursement_CAT!$H$34, Claim_for_Reimbursement_CAT!$H$35))))))))))))</f>
        <v/>
      </c>
      <c r="EG487" s="373"/>
      <c r="EH487" s="373"/>
      <c r="EI487" s="373"/>
      <c r="EJ487" s="373"/>
      <c r="EK487" s="373"/>
      <c r="EL487" s="368"/>
      <c r="EM487" s="373"/>
      <c r="EN487" s="373"/>
      <c r="ES487" s="376" t="str">
        <f t="shared" si="218"/>
        <v/>
      </c>
      <c r="ET487" s="377" t="str">
        <f t="shared" si="226"/>
        <v xml:space="preserve">    </v>
      </c>
      <c r="EU487" s="377" t="str">
        <f t="shared" si="227"/>
        <v/>
      </c>
      <c r="EV487" s="377" t="str">
        <f t="shared" si="228"/>
        <v xml:space="preserve">482   </v>
      </c>
      <c r="EW487" s="378" t="str">
        <f>IF($H487 = "", "",
IF(OR($H487 = Lists_and_controls!$AO$9, $H487 = Lists_and_controls!$AO$11, $H487 = Lists_and_controls!$AO$14, $H487 = Lists_and_controls!$AO$16), MAX(Day_30),
IF(OR($H487 = Lists_and_controls!$AO$6, $H487 = Lists_and_controls!$AO$8, $H487 = Lists_and_controls!$AO$10, $H487 = Lists_and_controls!$AO$12, $H487 = Lists_and_controls!$AO$13, $H487 = Lists_and_controls!$AO$15, $H487 = Lists_and_controls!$AO$17), MAX(Day_31),
IF($H487 = Lists_and_controls!$AO$7, IF(INDEX(Leap_Year_YN, MATCH($G487, Year_2, 0)) = 1, MAX(Day_Feb_LY), MAX(Day_Feb) )))))</f>
        <v/>
      </c>
      <c r="EX487" s="377" t="str">
        <f t="shared" si="229"/>
        <v xml:space="preserve">  </v>
      </c>
      <c r="EY487" s="378"/>
    </row>
    <row r="488" spans="1:155" s="321" customFormat="1" ht="14" hidden="1" x14ac:dyDescent="0.3">
      <c r="A488" s="367">
        <v>483</v>
      </c>
      <c r="B488" s="368"/>
      <c r="C488" s="368"/>
      <c r="D488" s="368"/>
      <c r="E488" s="368"/>
      <c r="F488" s="368"/>
      <c r="G488" s="368"/>
      <c r="H488" s="368"/>
      <c r="I488" s="368"/>
      <c r="J488" s="369" t="str">
        <f t="shared" si="206"/>
        <v/>
      </c>
      <c r="K488" s="370" t="str">
        <f t="shared" si="207"/>
        <v/>
      </c>
      <c r="L488" s="368"/>
      <c r="M488" s="368"/>
      <c r="N488" s="368"/>
      <c r="O488" s="368"/>
      <c r="P488" s="368"/>
      <c r="Q488" s="368"/>
      <c r="R488" s="368"/>
      <c r="S488" s="371" t="str">
        <f t="shared" si="219"/>
        <v/>
      </c>
      <c r="T488" s="368"/>
      <c r="U488" s="368"/>
      <c r="V488" s="372"/>
      <c r="W488" s="372"/>
      <c r="X488" s="368"/>
      <c r="Y488" s="372"/>
      <c r="Z488" s="368"/>
      <c r="AA488" s="368"/>
      <c r="AB488" s="368"/>
      <c r="AC488" s="368"/>
      <c r="AD488" s="368"/>
      <c r="AE488" s="368"/>
      <c r="AF488" s="368"/>
      <c r="AG488" s="368"/>
      <c r="AH488" s="368"/>
      <c r="AI488" s="368"/>
      <c r="AJ488" s="368"/>
      <c r="AK488" s="373"/>
      <c r="AL488" s="368"/>
      <c r="AM488" s="373"/>
      <c r="AN488" s="373"/>
      <c r="AO488" s="373"/>
      <c r="AP488" s="373"/>
      <c r="AQ488" s="373"/>
      <c r="AR488" s="373"/>
      <c r="AS488" s="373"/>
      <c r="AT488" s="373"/>
      <c r="AU488" s="373"/>
      <c r="AV488" s="373"/>
      <c r="AW488" s="373"/>
      <c r="AX488" s="373"/>
      <c r="AY488" s="373"/>
      <c r="AZ488" s="373"/>
      <c r="BA488" s="373"/>
      <c r="BB488" s="373"/>
      <c r="BC488" s="374">
        <f t="shared" si="220"/>
        <v>0</v>
      </c>
      <c r="BD488" s="373"/>
      <c r="BE488" s="373"/>
      <c r="BF488" s="373"/>
      <c r="BG488" s="373"/>
      <c r="BH488" s="373"/>
      <c r="BI488" s="373"/>
      <c r="BJ488" s="373"/>
      <c r="BK488" s="373"/>
      <c r="BL488" s="373"/>
      <c r="BM488" s="373"/>
      <c r="BN488" s="373"/>
      <c r="BO488" s="373"/>
      <c r="BP488" s="373"/>
      <c r="BQ488" s="373"/>
      <c r="BR488" s="373"/>
      <c r="BS488" s="374">
        <f t="shared" si="208"/>
        <v>0</v>
      </c>
      <c r="BT488" s="374">
        <f t="shared" si="232"/>
        <v>0</v>
      </c>
      <c r="BU488" s="374">
        <f t="shared" si="232"/>
        <v>0</v>
      </c>
      <c r="BV488" s="374">
        <f t="shared" si="232"/>
        <v>0</v>
      </c>
      <c r="BW488" s="374">
        <f t="shared" si="232"/>
        <v>0</v>
      </c>
      <c r="BX488" s="374">
        <f t="shared" si="232"/>
        <v>0</v>
      </c>
      <c r="BY488" s="374">
        <f t="shared" si="232"/>
        <v>0</v>
      </c>
      <c r="BZ488" s="374">
        <f t="shared" si="232"/>
        <v>0</v>
      </c>
      <c r="CA488" s="374">
        <f t="shared" si="232"/>
        <v>0</v>
      </c>
      <c r="CB488" s="374">
        <f t="shared" si="232"/>
        <v>0</v>
      </c>
      <c r="CC488" s="374">
        <f t="shared" si="233"/>
        <v>0</v>
      </c>
      <c r="CD488" s="374">
        <f t="shared" si="233"/>
        <v>0</v>
      </c>
      <c r="CE488" s="374">
        <f t="shared" si="233"/>
        <v>0</v>
      </c>
      <c r="CF488" s="374">
        <f t="shared" si="233"/>
        <v>0</v>
      </c>
      <c r="CG488" s="374">
        <f t="shared" si="233"/>
        <v>0</v>
      </c>
      <c r="CH488" s="374">
        <f t="shared" si="233"/>
        <v>0</v>
      </c>
      <c r="CI488" s="374">
        <f t="shared" si="231"/>
        <v>0</v>
      </c>
      <c r="CJ488" s="368"/>
      <c r="CK488" s="368"/>
      <c r="CL488" s="373"/>
      <c r="CM488" s="375"/>
      <c r="CN488" s="371" t="s">
        <v>176</v>
      </c>
      <c r="CO488" s="373"/>
      <c r="CP488" s="373"/>
      <c r="CQ488" s="374">
        <f t="shared" si="209"/>
        <v>0</v>
      </c>
      <c r="CR488" s="373"/>
      <c r="CS488" s="373"/>
      <c r="CT488" s="374">
        <f t="shared" si="210"/>
        <v>0</v>
      </c>
      <c r="CU488" s="375"/>
      <c r="CV488" s="368"/>
      <c r="CW488" s="368"/>
      <c r="CX488" s="368"/>
      <c r="CY488" s="368"/>
      <c r="CZ488" s="368"/>
      <c r="DA488" s="368"/>
      <c r="DB488" s="368"/>
      <c r="DC488" s="368"/>
      <c r="DD488" s="368"/>
      <c r="DE488" s="368"/>
      <c r="DF488" s="368"/>
      <c r="DG488" s="375"/>
      <c r="DH488" s="371" t="s">
        <v>176</v>
      </c>
      <c r="DI488" s="373"/>
      <c r="DJ488" s="373"/>
      <c r="DK488" s="374">
        <f t="shared" si="230"/>
        <v>0</v>
      </c>
      <c r="DL488" s="373"/>
      <c r="DM488" s="373"/>
      <c r="DN488" s="374">
        <f t="shared" si="211"/>
        <v>0</v>
      </c>
      <c r="DO488" s="368"/>
      <c r="DP488" s="371" t="str">
        <f t="shared" si="221"/>
        <v/>
      </c>
      <c r="DQ488" s="374">
        <f t="shared" si="222"/>
        <v>0</v>
      </c>
      <c r="DR488" s="374">
        <f t="shared" si="212"/>
        <v>0</v>
      </c>
      <c r="DS488" s="374">
        <f t="shared" si="213"/>
        <v>0</v>
      </c>
      <c r="DT488" s="374">
        <f t="shared" si="223"/>
        <v>0</v>
      </c>
      <c r="DU488" s="374">
        <f t="shared" si="224"/>
        <v>0</v>
      </c>
      <c r="DV488" s="374">
        <f>Deduct_dependent * COUNTIFS(Part_8!$A:$A, $EV488)</f>
        <v>0</v>
      </c>
      <c r="DW488" s="374">
        <f t="shared" si="214"/>
        <v>0</v>
      </c>
      <c r="DX488" s="374">
        <f t="shared" si="215"/>
        <v>0</v>
      </c>
      <c r="DY488" s="374">
        <f t="shared" si="216"/>
        <v>0</v>
      </c>
      <c r="DZ488" s="374">
        <f t="shared" si="217"/>
        <v>0</v>
      </c>
      <c r="EA488" s="373"/>
      <c r="EB488" s="373"/>
      <c r="EC488" s="373"/>
      <c r="ED488" s="374" t="str">
        <f t="shared" si="225"/>
        <v/>
      </c>
      <c r="EE488" s="374"/>
      <c r="EF488" s="374" t="str">
        <f>IF(AND($AN488 = "", $AO488 = "", $AP488 = "", $AQ488 = "", $AR488 = "", $AS488 = "", $AT488 = "", $AU488 = "", $AV488 = "", $AW488 = "", $AX488 = "", $AY488 = "", $AZ488 = "", $BA488 = "", $BB488 = "",
$BD488= "", $BE488 = "", $BF488 = "", $BG488 = "", $BH488 = "", $BI488 = "", $BJ488 = "", $BK488 = "", $BL488 = "", $BM488 = "", $BN488 = "", $BO488 = "", $BP488 = "", $BQ488 = "", $BR488 = ""), "",
IF($DZ488 &lt;= Claim_for_Reimbursement_CAT!$F$24, Claim_for_Reimbursement_CAT!$H$24,
IF(AND($DZ488 &gt;= Claim_for_Reimbursement_CAT!$D$25, $DZ488 &lt;= Claim_for_Reimbursement_CAT!$F$25), Claim_for_Reimbursement_CAT!$H$25,
IF(AND($DZ488 &gt;= Claim_for_Reimbursement_CAT!$D$26, $DZ488 &lt;= Claim_for_Reimbursement_CAT!$F$26), Claim_for_Reimbursement_CAT!$H$26,
IF(AND($DZ488 &gt;= Claim_for_Reimbursement_CAT!$D$27, $DZ488 &lt;= Claim_for_Reimbursement_CAT!$F$27), Claim_for_Reimbursement_CAT!$H$27,
IF(AND($DZ488 &gt;= Claim_for_Reimbursement_CAT!$D$28, $DZ488 &lt;= Claim_for_Reimbursement_CAT!$F$28), Claim_for_Reimbursement_CAT!$H$28,
IF(AND($DZ488 &gt;= Claim_for_Reimbursement_CAT!$D$29, $DZ488 &lt;= Claim_for_Reimbursement_CAT!$F$29), Claim_for_Reimbursement_CAT!$H$29,
IF(AND($DZ488 &gt;= Claim_for_Reimbursement_CAT!$D$30, $DZ488 &lt;= Claim_for_Reimbursement_CAT!$F$30), Claim_for_Reimbursement_CAT!$H$30,
IF(AND($DZ488 &gt;= Claim_for_Reimbursement_CAT!$D$31, $DZ488 &lt;= Claim_for_Reimbursement_CAT!$F$31), Claim_for_Reimbursement_CAT!$H$31,
IF(AND($DZ488 &gt;= Claim_for_Reimbursement_CAT!$D$32, $DZ488 &lt;= Claim_for_Reimbursement_CAT!$F$32), Claim_for_Reimbursement_CAT!$H$32,
IF(AND($DZ488 &gt;= Claim_for_Reimbursement_CAT!$D$33, $DZ488 &lt;= Claim_for_Reimbursement_CAT!$F$33), Claim_for_Reimbursement_CAT!$H$33,
IF(AND($DZ488 &gt;= Claim_for_Reimbursement_CAT!$D$34, $DZ488 &lt;= Claim_for_Reimbursement_CAT!$F$34), Claim_for_Reimbursement_CAT!$H$34, Claim_for_Reimbursement_CAT!$H$35))))))))))))</f>
        <v/>
      </c>
      <c r="EG488" s="373"/>
      <c r="EH488" s="373"/>
      <c r="EI488" s="373"/>
      <c r="EJ488" s="373"/>
      <c r="EK488" s="373"/>
      <c r="EL488" s="368"/>
      <c r="EM488" s="373"/>
      <c r="EN488" s="373"/>
      <c r="ES488" s="376" t="str">
        <f t="shared" si="218"/>
        <v/>
      </c>
      <c r="ET488" s="377" t="str">
        <f t="shared" si="226"/>
        <v xml:space="preserve">    </v>
      </c>
      <c r="EU488" s="377" t="str">
        <f t="shared" si="227"/>
        <v/>
      </c>
      <c r="EV488" s="377" t="str">
        <f t="shared" si="228"/>
        <v xml:space="preserve">483   </v>
      </c>
      <c r="EW488" s="378" t="str">
        <f>IF($H488 = "", "",
IF(OR($H488 = Lists_and_controls!$AO$9, $H488 = Lists_and_controls!$AO$11, $H488 = Lists_and_controls!$AO$14, $H488 = Lists_and_controls!$AO$16), MAX(Day_30),
IF(OR($H488 = Lists_and_controls!$AO$6, $H488 = Lists_and_controls!$AO$8, $H488 = Lists_and_controls!$AO$10, $H488 = Lists_and_controls!$AO$12, $H488 = Lists_and_controls!$AO$13, $H488 = Lists_and_controls!$AO$15, $H488 = Lists_and_controls!$AO$17), MAX(Day_31),
IF($H488 = Lists_and_controls!$AO$7, IF(INDEX(Leap_Year_YN, MATCH($G488, Year_2, 0)) = 1, MAX(Day_Feb_LY), MAX(Day_Feb) )))))</f>
        <v/>
      </c>
      <c r="EX488" s="377" t="str">
        <f t="shared" si="229"/>
        <v xml:space="preserve">  </v>
      </c>
      <c r="EY488" s="378"/>
    </row>
    <row r="489" spans="1:155" s="321" customFormat="1" ht="14" hidden="1" x14ac:dyDescent="0.3">
      <c r="A489" s="367">
        <v>484</v>
      </c>
      <c r="B489" s="368"/>
      <c r="C489" s="368"/>
      <c r="D489" s="368"/>
      <c r="E489" s="368"/>
      <c r="F489" s="368"/>
      <c r="G489" s="368"/>
      <c r="H489" s="368"/>
      <c r="I489" s="368"/>
      <c r="J489" s="369" t="str">
        <f t="shared" si="206"/>
        <v/>
      </c>
      <c r="K489" s="370" t="str">
        <f t="shared" si="207"/>
        <v/>
      </c>
      <c r="L489" s="368"/>
      <c r="M489" s="368"/>
      <c r="N489" s="368"/>
      <c r="O489" s="368"/>
      <c r="P489" s="368"/>
      <c r="Q489" s="368"/>
      <c r="R489" s="368"/>
      <c r="S489" s="371" t="str">
        <f t="shared" si="219"/>
        <v/>
      </c>
      <c r="T489" s="368"/>
      <c r="U489" s="368"/>
      <c r="V489" s="372"/>
      <c r="W489" s="372"/>
      <c r="X489" s="368"/>
      <c r="Y489" s="372"/>
      <c r="Z489" s="368"/>
      <c r="AA489" s="368"/>
      <c r="AB489" s="368"/>
      <c r="AC489" s="368"/>
      <c r="AD489" s="368"/>
      <c r="AE489" s="368"/>
      <c r="AF489" s="368"/>
      <c r="AG489" s="368"/>
      <c r="AH489" s="368"/>
      <c r="AI489" s="368"/>
      <c r="AJ489" s="368"/>
      <c r="AK489" s="373"/>
      <c r="AL489" s="368"/>
      <c r="AM489" s="373"/>
      <c r="AN489" s="373"/>
      <c r="AO489" s="373"/>
      <c r="AP489" s="373"/>
      <c r="AQ489" s="373"/>
      <c r="AR489" s="373"/>
      <c r="AS489" s="373"/>
      <c r="AT489" s="373"/>
      <c r="AU489" s="373"/>
      <c r="AV489" s="373"/>
      <c r="AW489" s="373"/>
      <c r="AX489" s="373"/>
      <c r="AY489" s="373"/>
      <c r="AZ489" s="373"/>
      <c r="BA489" s="373"/>
      <c r="BB489" s="373"/>
      <c r="BC489" s="374">
        <f t="shared" si="220"/>
        <v>0</v>
      </c>
      <c r="BD489" s="373"/>
      <c r="BE489" s="373"/>
      <c r="BF489" s="373"/>
      <c r="BG489" s="373"/>
      <c r="BH489" s="373"/>
      <c r="BI489" s="373"/>
      <c r="BJ489" s="373"/>
      <c r="BK489" s="373"/>
      <c r="BL489" s="373"/>
      <c r="BM489" s="373"/>
      <c r="BN489" s="373"/>
      <c r="BO489" s="373"/>
      <c r="BP489" s="373"/>
      <c r="BQ489" s="373"/>
      <c r="BR489" s="373"/>
      <c r="BS489" s="374">
        <f t="shared" si="208"/>
        <v>0</v>
      </c>
      <c r="BT489" s="374">
        <f t="shared" si="232"/>
        <v>0</v>
      </c>
      <c r="BU489" s="374">
        <f t="shared" si="232"/>
        <v>0</v>
      </c>
      <c r="BV489" s="374">
        <f t="shared" si="232"/>
        <v>0</v>
      </c>
      <c r="BW489" s="374">
        <f t="shared" si="232"/>
        <v>0</v>
      </c>
      <c r="BX489" s="374">
        <f t="shared" si="232"/>
        <v>0</v>
      </c>
      <c r="BY489" s="374">
        <f t="shared" si="232"/>
        <v>0</v>
      </c>
      <c r="BZ489" s="374">
        <f t="shared" si="232"/>
        <v>0</v>
      </c>
      <c r="CA489" s="374">
        <f t="shared" si="232"/>
        <v>0</v>
      </c>
      <c r="CB489" s="374">
        <f t="shared" si="232"/>
        <v>0</v>
      </c>
      <c r="CC489" s="374">
        <f t="shared" si="233"/>
        <v>0</v>
      </c>
      <c r="CD489" s="374">
        <f t="shared" si="233"/>
        <v>0</v>
      </c>
      <c r="CE489" s="374">
        <f t="shared" si="233"/>
        <v>0</v>
      </c>
      <c r="CF489" s="374">
        <f t="shared" si="233"/>
        <v>0</v>
      </c>
      <c r="CG489" s="374">
        <f t="shared" si="233"/>
        <v>0</v>
      </c>
      <c r="CH489" s="374">
        <f t="shared" si="233"/>
        <v>0</v>
      </c>
      <c r="CI489" s="374">
        <f t="shared" si="231"/>
        <v>0</v>
      </c>
      <c r="CJ489" s="368"/>
      <c r="CK489" s="368"/>
      <c r="CL489" s="373"/>
      <c r="CM489" s="375"/>
      <c r="CN489" s="371" t="s">
        <v>176</v>
      </c>
      <c r="CO489" s="373"/>
      <c r="CP489" s="373"/>
      <c r="CQ489" s="374">
        <f t="shared" si="209"/>
        <v>0</v>
      </c>
      <c r="CR489" s="373"/>
      <c r="CS489" s="373"/>
      <c r="CT489" s="374">
        <f t="shared" si="210"/>
        <v>0</v>
      </c>
      <c r="CU489" s="375"/>
      <c r="CV489" s="368"/>
      <c r="CW489" s="368"/>
      <c r="CX489" s="368"/>
      <c r="CY489" s="368"/>
      <c r="CZ489" s="368"/>
      <c r="DA489" s="368"/>
      <c r="DB489" s="368"/>
      <c r="DC489" s="368"/>
      <c r="DD489" s="368"/>
      <c r="DE489" s="368"/>
      <c r="DF489" s="368"/>
      <c r="DG489" s="375"/>
      <c r="DH489" s="371" t="s">
        <v>176</v>
      </c>
      <c r="DI489" s="373"/>
      <c r="DJ489" s="373"/>
      <c r="DK489" s="374">
        <f t="shared" si="230"/>
        <v>0</v>
      </c>
      <c r="DL489" s="373"/>
      <c r="DM489" s="373"/>
      <c r="DN489" s="374">
        <f t="shared" si="211"/>
        <v>0</v>
      </c>
      <c r="DO489" s="368"/>
      <c r="DP489" s="371" t="str">
        <f t="shared" si="221"/>
        <v/>
      </c>
      <c r="DQ489" s="374">
        <f t="shared" si="222"/>
        <v>0</v>
      </c>
      <c r="DR489" s="374">
        <f t="shared" si="212"/>
        <v>0</v>
      </c>
      <c r="DS489" s="374">
        <f t="shared" si="213"/>
        <v>0</v>
      </c>
      <c r="DT489" s="374">
        <f t="shared" si="223"/>
        <v>0</v>
      </c>
      <c r="DU489" s="374">
        <f t="shared" si="224"/>
        <v>0</v>
      </c>
      <c r="DV489" s="374">
        <f>Deduct_dependent * COUNTIFS(Part_8!$A:$A, $EV489)</f>
        <v>0</v>
      </c>
      <c r="DW489" s="374">
        <f t="shared" si="214"/>
        <v>0</v>
      </c>
      <c r="DX489" s="374">
        <f t="shared" si="215"/>
        <v>0</v>
      </c>
      <c r="DY489" s="374">
        <f t="shared" si="216"/>
        <v>0</v>
      </c>
      <c r="DZ489" s="374">
        <f t="shared" si="217"/>
        <v>0</v>
      </c>
      <c r="EA489" s="373"/>
      <c r="EB489" s="373"/>
      <c r="EC489" s="373"/>
      <c r="ED489" s="374" t="str">
        <f t="shared" si="225"/>
        <v/>
      </c>
      <c r="EE489" s="374"/>
      <c r="EF489" s="374" t="str">
        <f>IF(AND($AN489 = "", $AO489 = "", $AP489 = "", $AQ489 = "", $AR489 = "", $AS489 = "", $AT489 = "", $AU489 = "", $AV489 = "", $AW489 = "", $AX489 = "", $AY489 = "", $AZ489 = "", $BA489 = "", $BB489 = "",
$BD489= "", $BE489 = "", $BF489 = "", $BG489 = "", $BH489 = "", $BI489 = "", $BJ489 = "", $BK489 = "", $BL489 = "", $BM489 = "", $BN489 = "", $BO489 = "", $BP489 = "", $BQ489 = "", $BR489 = ""), "",
IF($DZ489 &lt;= Claim_for_Reimbursement_CAT!$F$24, Claim_for_Reimbursement_CAT!$H$24,
IF(AND($DZ489 &gt;= Claim_for_Reimbursement_CAT!$D$25, $DZ489 &lt;= Claim_for_Reimbursement_CAT!$F$25), Claim_for_Reimbursement_CAT!$H$25,
IF(AND($DZ489 &gt;= Claim_for_Reimbursement_CAT!$D$26, $DZ489 &lt;= Claim_for_Reimbursement_CAT!$F$26), Claim_for_Reimbursement_CAT!$H$26,
IF(AND($DZ489 &gt;= Claim_for_Reimbursement_CAT!$D$27, $DZ489 &lt;= Claim_for_Reimbursement_CAT!$F$27), Claim_for_Reimbursement_CAT!$H$27,
IF(AND($DZ489 &gt;= Claim_for_Reimbursement_CAT!$D$28, $DZ489 &lt;= Claim_for_Reimbursement_CAT!$F$28), Claim_for_Reimbursement_CAT!$H$28,
IF(AND($DZ489 &gt;= Claim_for_Reimbursement_CAT!$D$29, $DZ489 &lt;= Claim_for_Reimbursement_CAT!$F$29), Claim_for_Reimbursement_CAT!$H$29,
IF(AND($DZ489 &gt;= Claim_for_Reimbursement_CAT!$D$30, $DZ489 &lt;= Claim_for_Reimbursement_CAT!$F$30), Claim_for_Reimbursement_CAT!$H$30,
IF(AND($DZ489 &gt;= Claim_for_Reimbursement_CAT!$D$31, $DZ489 &lt;= Claim_for_Reimbursement_CAT!$F$31), Claim_for_Reimbursement_CAT!$H$31,
IF(AND($DZ489 &gt;= Claim_for_Reimbursement_CAT!$D$32, $DZ489 &lt;= Claim_for_Reimbursement_CAT!$F$32), Claim_for_Reimbursement_CAT!$H$32,
IF(AND($DZ489 &gt;= Claim_for_Reimbursement_CAT!$D$33, $DZ489 &lt;= Claim_for_Reimbursement_CAT!$F$33), Claim_for_Reimbursement_CAT!$H$33,
IF(AND($DZ489 &gt;= Claim_for_Reimbursement_CAT!$D$34, $DZ489 &lt;= Claim_for_Reimbursement_CAT!$F$34), Claim_for_Reimbursement_CAT!$H$34, Claim_for_Reimbursement_CAT!$H$35))))))))))))</f>
        <v/>
      </c>
      <c r="EG489" s="373"/>
      <c r="EH489" s="373"/>
      <c r="EI489" s="373"/>
      <c r="EJ489" s="373"/>
      <c r="EK489" s="373"/>
      <c r="EL489" s="368"/>
      <c r="EM489" s="373"/>
      <c r="EN489" s="373"/>
      <c r="ES489" s="376" t="str">
        <f t="shared" si="218"/>
        <v/>
      </c>
      <c r="ET489" s="377" t="str">
        <f t="shared" si="226"/>
        <v xml:space="preserve">    </v>
      </c>
      <c r="EU489" s="377" t="str">
        <f t="shared" si="227"/>
        <v/>
      </c>
      <c r="EV489" s="377" t="str">
        <f t="shared" si="228"/>
        <v xml:space="preserve">484   </v>
      </c>
      <c r="EW489" s="378" t="str">
        <f>IF($H489 = "", "",
IF(OR($H489 = Lists_and_controls!$AO$9, $H489 = Lists_and_controls!$AO$11, $H489 = Lists_and_controls!$AO$14, $H489 = Lists_and_controls!$AO$16), MAX(Day_30),
IF(OR($H489 = Lists_and_controls!$AO$6, $H489 = Lists_and_controls!$AO$8, $H489 = Lists_and_controls!$AO$10, $H489 = Lists_and_controls!$AO$12, $H489 = Lists_and_controls!$AO$13, $H489 = Lists_and_controls!$AO$15, $H489 = Lists_and_controls!$AO$17), MAX(Day_31),
IF($H489 = Lists_and_controls!$AO$7, IF(INDEX(Leap_Year_YN, MATCH($G489, Year_2, 0)) = 1, MAX(Day_Feb_LY), MAX(Day_Feb) )))))</f>
        <v/>
      </c>
      <c r="EX489" s="377" t="str">
        <f t="shared" si="229"/>
        <v xml:space="preserve">  </v>
      </c>
      <c r="EY489" s="378"/>
    </row>
    <row r="490" spans="1:155" s="321" customFormat="1" ht="14" hidden="1" x14ac:dyDescent="0.3">
      <c r="A490" s="367">
        <v>485</v>
      </c>
      <c r="B490" s="368"/>
      <c r="C490" s="368"/>
      <c r="D490" s="368"/>
      <c r="E490" s="368"/>
      <c r="F490" s="368"/>
      <c r="G490" s="368"/>
      <c r="H490" s="368"/>
      <c r="I490" s="368"/>
      <c r="J490" s="369" t="str">
        <f t="shared" si="206"/>
        <v/>
      </c>
      <c r="K490" s="370" t="str">
        <f t="shared" si="207"/>
        <v/>
      </c>
      <c r="L490" s="368"/>
      <c r="M490" s="368"/>
      <c r="N490" s="368"/>
      <c r="O490" s="368"/>
      <c r="P490" s="368"/>
      <c r="Q490" s="368"/>
      <c r="R490" s="368"/>
      <c r="S490" s="371" t="str">
        <f t="shared" si="219"/>
        <v/>
      </c>
      <c r="T490" s="368"/>
      <c r="U490" s="368"/>
      <c r="V490" s="372"/>
      <c r="W490" s="372"/>
      <c r="X490" s="368"/>
      <c r="Y490" s="372"/>
      <c r="Z490" s="368"/>
      <c r="AA490" s="368"/>
      <c r="AB490" s="368"/>
      <c r="AC490" s="368"/>
      <c r="AD490" s="368"/>
      <c r="AE490" s="368"/>
      <c r="AF490" s="368"/>
      <c r="AG490" s="368"/>
      <c r="AH490" s="368"/>
      <c r="AI490" s="368"/>
      <c r="AJ490" s="368"/>
      <c r="AK490" s="373"/>
      <c r="AL490" s="368"/>
      <c r="AM490" s="373"/>
      <c r="AN490" s="373"/>
      <c r="AO490" s="373"/>
      <c r="AP490" s="373"/>
      <c r="AQ490" s="373"/>
      <c r="AR490" s="373"/>
      <c r="AS490" s="373"/>
      <c r="AT490" s="373"/>
      <c r="AU490" s="373"/>
      <c r="AV490" s="373"/>
      <c r="AW490" s="373"/>
      <c r="AX490" s="373"/>
      <c r="AY490" s="373"/>
      <c r="AZ490" s="373"/>
      <c r="BA490" s="373"/>
      <c r="BB490" s="373"/>
      <c r="BC490" s="374">
        <f t="shared" si="220"/>
        <v>0</v>
      </c>
      <c r="BD490" s="373"/>
      <c r="BE490" s="373"/>
      <c r="BF490" s="373"/>
      <c r="BG490" s="373"/>
      <c r="BH490" s="373"/>
      <c r="BI490" s="373"/>
      <c r="BJ490" s="373"/>
      <c r="BK490" s="373"/>
      <c r="BL490" s="373"/>
      <c r="BM490" s="373"/>
      <c r="BN490" s="373"/>
      <c r="BO490" s="373"/>
      <c r="BP490" s="373"/>
      <c r="BQ490" s="373"/>
      <c r="BR490" s="373"/>
      <c r="BS490" s="374">
        <f t="shared" si="208"/>
        <v>0</v>
      </c>
      <c r="BT490" s="374">
        <f t="shared" si="232"/>
        <v>0</v>
      </c>
      <c r="BU490" s="374">
        <f t="shared" si="232"/>
        <v>0</v>
      </c>
      <c r="BV490" s="374">
        <f t="shared" si="232"/>
        <v>0</v>
      </c>
      <c r="BW490" s="374">
        <f t="shared" si="232"/>
        <v>0</v>
      </c>
      <c r="BX490" s="374">
        <f t="shared" si="232"/>
        <v>0</v>
      </c>
      <c r="BY490" s="374">
        <f t="shared" si="232"/>
        <v>0</v>
      </c>
      <c r="BZ490" s="374">
        <f t="shared" si="232"/>
        <v>0</v>
      </c>
      <c r="CA490" s="374">
        <f t="shared" si="232"/>
        <v>0</v>
      </c>
      <c r="CB490" s="374">
        <f t="shared" si="232"/>
        <v>0</v>
      </c>
      <c r="CC490" s="374">
        <f t="shared" si="233"/>
        <v>0</v>
      </c>
      <c r="CD490" s="374">
        <f t="shared" si="233"/>
        <v>0</v>
      </c>
      <c r="CE490" s="374">
        <f t="shared" si="233"/>
        <v>0</v>
      </c>
      <c r="CF490" s="374">
        <f t="shared" si="233"/>
        <v>0</v>
      </c>
      <c r="CG490" s="374">
        <f t="shared" si="233"/>
        <v>0</v>
      </c>
      <c r="CH490" s="374">
        <f t="shared" si="233"/>
        <v>0</v>
      </c>
      <c r="CI490" s="374">
        <f t="shared" si="231"/>
        <v>0</v>
      </c>
      <c r="CJ490" s="368"/>
      <c r="CK490" s="368"/>
      <c r="CL490" s="373"/>
      <c r="CM490" s="375"/>
      <c r="CN490" s="371" t="s">
        <v>176</v>
      </c>
      <c r="CO490" s="373"/>
      <c r="CP490" s="373"/>
      <c r="CQ490" s="374">
        <f t="shared" si="209"/>
        <v>0</v>
      </c>
      <c r="CR490" s="373"/>
      <c r="CS490" s="373"/>
      <c r="CT490" s="374">
        <f t="shared" si="210"/>
        <v>0</v>
      </c>
      <c r="CU490" s="375"/>
      <c r="CV490" s="368"/>
      <c r="CW490" s="368"/>
      <c r="CX490" s="368"/>
      <c r="CY490" s="368"/>
      <c r="CZ490" s="368"/>
      <c r="DA490" s="368"/>
      <c r="DB490" s="368"/>
      <c r="DC490" s="368"/>
      <c r="DD490" s="368"/>
      <c r="DE490" s="368"/>
      <c r="DF490" s="368"/>
      <c r="DG490" s="375"/>
      <c r="DH490" s="371" t="s">
        <v>176</v>
      </c>
      <c r="DI490" s="373"/>
      <c r="DJ490" s="373"/>
      <c r="DK490" s="374">
        <f t="shared" si="230"/>
        <v>0</v>
      </c>
      <c r="DL490" s="373"/>
      <c r="DM490" s="373"/>
      <c r="DN490" s="374">
        <f t="shared" si="211"/>
        <v>0</v>
      </c>
      <c r="DO490" s="368"/>
      <c r="DP490" s="371" t="str">
        <f t="shared" si="221"/>
        <v/>
      </c>
      <c r="DQ490" s="374">
        <f t="shared" si="222"/>
        <v>0</v>
      </c>
      <c r="DR490" s="374">
        <f t="shared" si="212"/>
        <v>0</v>
      </c>
      <c r="DS490" s="374">
        <f t="shared" si="213"/>
        <v>0</v>
      </c>
      <c r="DT490" s="374">
        <f t="shared" si="223"/>
        <v>0</v>
      </c>
      <c r="DU490" s="374">
        <f t="shared" si="224"/>
        <v>0</v>
      </c>
      <c r="DV490" s="374">
        <f>Deduct_dependent * COUNTIFS(Part_8!$A:$A, $EV490)</f>
        <v>0</v>
      </c>
      <c r="DW490" s="374">
        <f t="shared" si="214"/>
        <v>0</v>
      </c>
      <c r="DX490" s="374">
        <f t="shared" si="215"/>
        <v>0</v>
      </c>
      <c r="DY490" s="374">
        <f t="shared" si="216"/>
        <v>0</v>
      </c>
      <c r="DZ490" s="374">
        <f t="shared" si="217"/>
        <v>0</v>
      </c>
      <c r="EA490" s="373"/>
      <c r="EB490" s="373"/>
      <c r="EC490" s="373"/>
      <c r="ED490" s="374" t="str">
        <f t="shared" si="225"/>
        <v/>
      </c>
      <c r="EE490" s="374"/>
      <c r="EF490" s="374" t="str">
        <f>IF(AND($AN490 = "", $AO490 = "", $AP490 = "", $AQ490 = "", $AR490 = "", $AS490 = "", $AT490 = "", $AU490 = "", $AV490 = "", $AW490 = "", $AX490 = "", $AY490 = "", $AZ490 = "", $BA490 = "", $BB490 = "",
$BD490= "", $BE490 = "", $BF490 = "", $BG490 = "", $BH490 = "", $BI490 = "", $BJ490 = "", $BK490 = "", $BL490 = "", $BM490 = "", $BN490 = "", $BO490 = "", $BP490 = "", $BQ490 = "", $BR490 = ""), "",
IF($DZ490 &lt;= Claim_for_Reimbursement_CAT!$F$24, Claim_for_Reimbursement_CAT!$H$24,
IF(AND($DZ490 &gt;= Claim_for_Reimbursement_CAT!$D$25, $DZ490 &lt;= Claim_for_Reimbursement_CAT!$F$25), Claim_for_Reimbursement_CAT!$H$25,
IF(AND($DZ490 &gt;= Claim_for_Reimbursement_CAT!$D$26, $DZ490 &lt;= Claim_for_Reimbursement_CAT!$F$26), Claim_for_Reimbursement_CAT!$H$26,
IF(AND($DZ490 &gt;= Claim_for_Reimbursement_CAT!$D$27, $DZ490 &lt;= Claim_for_Reimbursement_CAT!$F$27), Claim_for_Reimbursement_CAT!$H$27,
IF(AND($DZ490 &gt;= Claim_for_Reimbursement_CAT!$D$28, $DZ490 &lt;= Claim_for_Reimbursement_CAT!$F$28), Claim_for_Reimbursement_CAT!$H$28,
IF(AND($DZ490 &gt;= Claim_for_Reimbursement_CAT!$D$29, $DZ490 &lt;= Claim_for_Reimbursement_CAT!$F$29), Claim_for_Reimbursement_CAT!$H$29,
IF(AND($DZ490 &gt;= Claim_for_Reimbursement_CAT!$D$30, $DZ490 &lt;= Claim_for_Reimbursement_CAT!$F$30), Claim_for_Reimbursement_CAT!$H$30,
IF(AND($DZ490 &gt;= Claim_for_Reimbursement_CAT!$D$31, $DZ490 &lt;= Claim_for_Reimbursement_CAT!$F$31), Claim_for_Reimbursement_CAT!$H$31,
IF(AND($DZ490 &gt;= Claim_for_Reimbursement_CAT!$D$32, $DZ490 &lt;= Claim_for_Reimbursement_CAT!$F$32), Claim_for_Reimbursement_CAT!$H$32,
IF(AND($DZ490 &gt;= Claim_for_Reimbursement_CAT!$D$33, $DZ490 &lt;= Claim_for_Reimbursement_CAT!$F$33), Claim_for_Reimbursement_CAT!$H$33,
IF(AND($DZ490 &gt;= Claim_for_Reimbursement_CAT!$D$34, $DZ490 &lt;= Claim_for_Reimbursement_CAT!$F$34), Claim_for_Reimbursement_CAT!$H$34, Claim_for_Reimbursement_CAT!$H$35))))))))))))</f>
        <v/>
      </c>
      <c r="EG490" s="373"/>
      <c r="EH490" s="373"/>
      <c r="EI490" s="373"/>
      <c r="EJ490" s="373"/>
      <c r="EK490" s="373"/>
      <c r="EL490" s="368"/>
      <c r="EM490" s="373"/>
      <c r="EN490" s="373"/>
      <c r="ES490" s="376" t="str">
        <f t="shared" si="218"/>
        <v/>
      </c>
      <c r="ET490" s="377" t="str">
        <f t="shared" si="226"/>
        <v xml:space="preserve">    </v>
      </c>
      <c r="EU490" s="377" t="str">
        <f t="shared" si="227"/>
        <v/>
      </c>
      <c r="EV490" s="377" t="str">
        <f t="shared" si="228"/>
        <v xml:space="preserve">485   </v>
      </c>
      <c r="EW490" s="378" t="str">
        <f>IF($H490 = "", "",
IF(OR($H490 = Lists_and_controls!$AO$9, $H490 = Lists_and_controls!$AO$11, $H490 = Lists_and_controls!$AO$14, $H490 = Lists_and_controls!$AO$16), MAX(Day_30),
IF(OR($H490 = Lists_and_controls!$AO$6, $H490 = Lists_and_controls!$AO$8, $H490 = Lists_and_controls!$AO$10, $H490 = Lists_and_controls!$AO$12, $H490 = Lists_and_controls!$AO$13, $H490 = Lists_and_controls!$AO$15, $H490 = Lists_and_controls!$AO$17), MAX(Day_31),
IF($H490 = Lists_and_controls!$AO$7, IF(INDEX(Leap_Year_YN, MATCH($G490, Year_2, 0)) = 1, MAX(Day_Feb_LY), MAX(Day_Feb) )))))</f>
        <v/>
      </c>
      <c r="EX490" s="377" t="str">
        <f t="shared" si="229"/>
        <v xml:space="preserve">  </v>
      </c>
      <c r="EY490" s="378"/>
    </row>
    <row r="491" spans="1:155" s="321" customFormat="1" ht="14" hidden="1" x14ac:dyDescent="0.3">
      <c r="A491" s="367">
        <v>486</v>
      </c>
      <c r="B491" s="368"/>
      <c r="C491" s="368"/>
      <c r="D491" s="368"/>
      <c r="E491" s="368"/>
      <c r="F491" s="368"/>
      <c r="G491" s="368"/>
      <c r="H491" s="368"/>
      <c r="I491" s="368"/>
      <c r="J491" s="369" t="str">
        <f t="shared" si="206"/>
        <v/>
      </c>
      <c r="K491" s="370" t="str">
        <f t="shared" si="207"/>
        <v/>
      </c>
      <c r="L491" s="368"/>
      <c r="M491" s="368"/>
      <c r="N491" s="368"/>
      <c r="O491" s="368"/>
      <c r="P491" s="368"/>
      <c r="Q491" s="368"/>
      <c r="R491" s="368"/>
      <c r="S491" s="371" t="str">
        <f t="shared" si="219"/>
        <v/>
      </c>
      <c r="T491" s="368"/>
      <c r="U491" s="368"/>
      <c r="V491" s="372"/>
      <c r="W491" s="372"/>
      <c r="X491" s="368"/>
      <c r="Y491" s="372"/>
      <c r="Z491" s="368"/>
      <c r="AA491" s="368"/>
      <c r="AB491" s="368"/>
      <c r="AC491" s="368"/>
      <c r="AD491" s="368"/>
      <c r="AE491" s="368"/>
      <c r="AF491" s="368"/>
      <c r="AG491" s="368"/>
      <c r="AH491" s="368"/>
      <c r="AI491" s="368"/>
      <c r="AJ491" s="368"/>
      <c r="AK491" s="373"/>
      <c r="AL491" s="368"/>
      <c r="AM491" s="373"/>
      <c r="AN491" s="373"/>
      <c r="AO491" s="373"/>
      <c r="AP491" s="373"/>
      <c r="AQ491" s="373"/>
      <c r="AR491" s="373"/>
      <c r="AS491" s="373"/>
      <c r="AT491" s="373"/>
      <c r="AU491" s="373"/>
      <c r="AV491" s="373"/>
      <c r="AW491" s="373"/>
      <c r="AX491" s="373"/>
      <c r="AY491" s="373"/>
      <c r="AZ491" s="373"/>
      <c r="BA491" s="373"/>
      <c r="BB491" s="373"/>
      <c r="BC491" s="374">
        <f t="shared" si="220"/>
        <v>0</v>
      </c>
      <c r="BD491" s="373"/>
      <c r="BE491" s="373"/>
      <c r="BF491" s="373"/>
      <c r="BG491" s="373"/>
      <c r="BH491" s="373"/>
      <c r="BI491" s="373"/>
      <c r="BJ491" s="373"/>
      <c r="BK491" s="373"/>
      <c r="BL491" s="373"/>
      <c r="BM491" s="373"/>
      <c r="BN491" s="373"/>
      <c r="BO491" s="373"/>
      <c r="BP491" s="373"/>
      <c r="BQ491" s="373"/>
      <c r="BR491" s="373"/>
      <c r="BS491" s="374">
        <f t="shared" si="208"/>
        <v>0</v>
      </c>
      <c r="BT491" s="374">
        <f t="shared" si="232"/>
        <v>0</v>
      </c>
      <c r="BU491" s="374">
        <f t="shared" si="232"/>
        <v>0</v>
      </c>
      <c r="BV491" s="374">
        <f t="shared" si="232"/>
        <v>0</v>
      </c>
      <c r="BW491" s="374">
        <f t="shared" si="232"/>
        <v>0</v>
      </c>
      <c r="BX491" s="374">
        <f t="shared" si="232"/>
        <v>0</v>
      </c>
      <c r="BY491" s="374">
        <f t="shared" si="232"/>
        <v>0</v>
      </c>
      <c r="BZ491" s="374">
        <f t="shared" si="232"/>
        <v>0</v>
      </c>
      <c r="CA491" s="374">
        <f t="shared" si="232"/>
        <v>0</v>
      </c>
      <c r="CB491" s="374">
        <f t="shared" si="232"/>
        <v>0</v>
      </c>
      <c r="CC491" s="374">
        <f t="shared" si="233"/>
        <v>0</v>
      </c>
      <c r="CD491" s="374">
        <f t="shared" si="233"/>
        <v>0</v>
      </c>
      <c r="CE491" s="374">
        <f t="shared" si="233"/>
        <v>0</v>
      </c>
      <c r="CF491" s="374">
        <f t="shared" si="233"/>
        <v>0</v>
      </c>
      <c r="CG491" s="374">
        <f t="shared" si="233"/>
        <v>0</v>
      </c>
      <c r="CH491" s="374">
        <f t="shared" si="233"/>
        <v>0</v>
      </c>
      <c r="CI491" s="374">
        <f t="shared" si="231"/>
        <v>0</v>
      </c>
      <c r="CJ491" s="368"/>
      <c r="CK491" s="368"/>
      <c r="CL491" s="373"/>
      <c r="CM491" s="375"/>
      <c r="CN491" s="371" t="s">
        <v>176</v>
      </c>
      <c r="CO491" s="373"/>
      <c r="CP491" s="373"/>
      <c r="CQ491" s="374">
        <f t="shared" si="209"/>
        <v>0</v>
      </c>
      <c r="CR491" s="373"/>
      <c r="CS491" s="373"/>
      <c r="CT491" s="374">
        <f t="shared" si="210"/>
        <v>0</v>
      </c>
      <c r="CU491" s="375"/>
      <c r="CV491" s="368"/>
      <c r="CW491" s="368"/>
      <c r="CX491" s="368"/>
      <c r="CY491" s="368"/>
      <c r="CZ491" s="368"/>
      <c r="DA491" s="368"/>
      <c r="DB491" s="368"/>
      <c r="DC491" s="368"/>
      <c r="DD491" s="368"/>
      <c r="DE491" s="368"/>
      <c r="DF491" s="368"/>
      <c r="DG491" s="375"/>
      <c r="DH491" s="371" t="s">
        <v>176</v>
      </c>
      <c r="DI491" s="373"/>
      <c r="DJ491" s="373"/>
      <c r="DK491" s="374">
        <f t="shared" si="230"/>
        <v>0</v>
      </c>
      <c r="DL491" s="373"/>
      <c r="DM491" s="373"/>
      <c r="DN491" s="374">
        <f t="shared" si="211"/>
        <v>0</v>
      </c>
      <c r="DO491" s="368"/>
      <c r="DP491" s="371" t="str">
        <f t="shared" si="221"/>
        <v/>
      </c>
      <c r="DQ491" s="374">
        <f t="shared" si="222"/>
        <v>0</v>
      </c>
      <c r="DR491" s="374">
        <f t="shared" si="212"/>
        <v>0</v>
      </c>
      <c r="DS491" s="374">
        <f t="shared" si="213"/>
        <v>0</v>
      </c>
      <c r="DT491" s="374">
        <f t="shared" si="223"/>
        <v>0</v>
      </c>
      <c r="DU491" s="374">
        <f t="shared" si="224"/>
        <v>0</v>
      </c>
      <c r="DV491" s="374">
        <f>Deduct_dependent * COUNTIFS(Part_8!$A:$A, $EV491)</f>
        <v>0</v>
      </c>
      <c r="DW491" s="374">
        <f t="shared" si="214"/>
        <v>0</v>
      </c>
      <c r="DX491" s="374">
        <f t="shared" si="215"/>
        <v>0</v>
      </c>
      <c r="DY491" s="374">
        <f t="shared" si="216"/>
        <v>0</v>
      </c>
      <c r="DZ491" s="374">
        <f t="shared" si="217"/>
        <v>0</v>
      </c>
      <c r="EA491" s="373"/>
      <c r="EB491" s="373"/>
      <c r="EC491" s="373"/>
      <c r="ED491" s="374" t="str">
        <f t="shared" si="225"/>
        <v/>
      </c>
      <c r="EE491" s="374"/>
      <c r="EF491" s="374" t="str">
        <f>IF(AND($AN491 = "", $AO491 = "", $AP491 = "", $AQ491 = "", $AR491 = "", $AS491 = "", $AT491 = "", $AU491 = "", $AV491 = "", $AW491 = "", $AX491 = "", $AY491 = "", $AZ491 = "", $BA491 = "", $BB491 = "",
$BD491= "", $BE491 = "", $BF491 = "", $BG491 = "", $BH491 = "", $BI491 = "", $BJ491 = "", $BK491 = "", $BL491 = "", $BM491 = "", $BN491 = "", $BO491 = "", $BP491 = "", $BQ491 = "", $BR491 = ""), "",
IF($DZ491 &lt;= Claim_for_Reimbursement_CAT!$F$24, Claim_for_Reimbursement_CAT!$H$24,
IF(AND($DZ491 &gt;= Claim_for_Reimbursement_CAT!$D$25, $DZ491 &lt;= Claim_for_Reimbursement_CAT!$F$25), Claim_for_Reimbursement_CAT!$H$25,
IF(AND($DZ491 &gt;= Claim_for_Reimbursement_CAT!$D$26, $DZ491 &lt;= Claim_for_Reimbursement_CAT!$F$26), Claim_for_Reimbursement_CAT!$H$26,
IF(AND($DZ491 &gt;= Claim_for_Reimbursement_CAT!$D$27, $DZ491 &lt;= Claim_for_Reimbursement_CAT!$F$27), Claim_for_Reimbursement_CAT!$H$27,
IF(AND($DZ491 &gt;= Claim_for_Reimbursement_CAT!$D$28, $DZ491 &lt;= Claim_for_Reimbursement_CAT!$F$28), Claim_for_Reimbursement_CAT!$H$28,
IF(AND($DZ491 &gt;= Claim_for_Reimbursement_CAT!$D$29, $DZ491 &lt;= Claim_for_Reimbursement_CAT!$F$29), Claim_for_Reimbursement_CAT!$H$29,
IF(AND($DZ491 &gt;= Claim_for_Reimbursement_CAT!$D$30, $DZ491 &lt;= Claim_for_Reimbursement_CAT!$F$30), Claim_for_Reimbursement_CAT!$H$30,
IF(AND($DZ491 &gt;= Claim_for_Reimbursement_CAT!$D$31, $DZ491 &lt;= Claim_for_Reimbursement_CAT!$F$31), Claim_for_Reimbursement_CAT!$H$31,
IF(AND($DZ491 &gt;= Claim_for_Reimbursement_CAT!$D$32, $DZ491 &lt;= Claim_for_Reimbursement_CAT!$F$32), Claim_for_Reimbursement_CAT!$H$32,
IF(AND($DZ491 &gt;= Claim_for_Reimbursement_CAT!$D$33, $DZ491 &lt;= Claim_for_Reimbursement_CAT!$F$33), Claim_for_Reimbursement_CAT!$H$33,
IF(AND($DZ491 &gt;= Claim_for_Reimbursement_CAT!$D$34, $DZ491 &lt;= Claim_for_Reimbursement_CAT!$F$34), Claim_for_Reimbursement_CAT!$H$34, Claim_for_Reimbursement_CAT!$H$35))))))))))))</f>
        <v/>
      </c>
      <c r="EG491" s="373"/>
      <c r="EH491" s="373"/>
      <c r="EI491" s="373"/>
      <c r="EJ491" s="373"/>
      <c r="EK491" s="373"/>
      <c r="EL491" s="368"/>
      <c r="EM491" s="373"/>
      <c r="EN491" s="373"/>
      <c r="ES491" s="376" t="str">
        <f t="shared" si="218"/>
        <v/>
      </c>
      <c r="ET491" s="377" t="str">
        <f t="shared" si="226"/>
        <v xml:space="preserve">    </v>
      </c>
      <c r="EU491" s="377" t="str">
        <f t="shared" si="227"/>
        <v/>
      </c>
      <c r="EV491" s="377" t="str">
        <f t="shared" si="228"/>
        <v xml:space="preserve">486   </v>
      </c>
      <c r="EW491" s="378" t="str">
        <f>IF($H491 = "", "",
IF(OR($H491 = Lists_and_controls!$AO$9, $H491 = Lists_and_controls!$AO$11, $H491 = Lists_and_controls!$AO$14, $H491 = Lists_and_controls!$AO$16), MAX(Day_30),
IF(OR($H491 = Lists_and_controls!$AO$6, $H491 = Lists_and_controls!$AO$8, $H491 = Lists_and_controls!$AO$10, $H491 = Lists_and_controls!$AO$12, $H491 = Lists_and_controls!$AO$13, $H491 = Lists_and_controls!$AO$15, $H491 = Lists_and_controls!$AO$17), MAX(Day_31),
IF($H491 = Lists_and_controls!$AO$7, IF(INDEX(Leap_Year_YN, MATCH($G491, Year_2, 0)) = 1, MAX(Day_Feb_LY), MAX(Day_Feb) )))))</f>
        <v/>
      </c>
      <c r="EX491" s="377" t="str">
        <f t="shared" si="229"/>
        <v xml:space="preserve">  </v>
      </c>
      <c r="EY491" s="378"/>
    </row>
    <row r="492" spans="1:155" s="321" customFormat="1" ht="14" hidden="1" x14ac:dyDescent="0.3">
      <c r="A492" s="367">
        <v>487</v>
      </c>
      <c r="B492" s="368"/>
      <c r="C492" s="368"/>
      <c r="D492" s="368"/>
      <c r="E492" s="368"/>
      <c r="F492" s="368"/>
      <c r="G492" s="368"/>
      <c r="H492" s="368"/>
      <c r="I492" s="368"/>
      <c r="J492" s="369" t="str">
        <f t="shared" si="206"/>
        <v/>
      </c>
      <c r="K492" s="370" t="str">
        <f t="shared" si="207"/>
        <v/>
      </c>
      <c r="L492" s="368"/>
      <c r="M492" s="368"/>
      <c r="N492" s="368"/>
      <c r="O492" s="368"/>
      <c r="P492" s="368"/>
      <c r="Q492" s="368"/>
      <c r="R492" s="368"/>
      <c r="S492" s="371" t="str">
        <f t="shared" si="219"/>
        <v/>
      </c>
      <c r="T492" s="368"/>
      <c r="U492" s="368"/>
      <c r="V492" s="372"/>
      <c r="W492" s="372"/>
      <c r="X492" s="368"/>
      <c r="Y492" s="372"/>
      <c r="Z492" s="368"/>
      <c r="AA492" s="368"/>
      <c r="AB492" s="368"/>
      <c r="AC492" s="368"/>
      <c r="AD492" s="368"/>
      <c r="AE492" s="368"/>
      <c r="AF492" s="368"/>
      <c r="AG492" s="368"/>
      <c r="AH492" s="368"/>
      <c r="AI492" s="368"/>
      <c r="AJ492" s="368"/>
      <c r="AK492" s="373"/>
      <c r="AL492" s="368"/>
      <c r="AM492" s="373"/>
      <c r="AN492" s="373"/>
      <c r="AO492" s="373"/>
      <c r="AP492" s="373"/>
      <c r="AQ492" s="373"/>
      <c r="AR492" s="373"/>
      <c r="AS492" s="373"/>
      <c r="AT492" s="373"/>
      <c r="AU492" s="373"/>
      <c r="AV492" s="373"/>
      <c r="AW492" s="373"/>
      <c r="AX492" s="373"/>
      <c r="AY492" s="373"/>
      <c r="AZ492" s="373"/>
      <c r="BA492" s="373"/>
      <c r="BB492" s="373"/>
      <c r="BC492" s="374">
        <f t="shared" si="220"/>
        <v>0</v>
      </c>
      <c r="BD492" s="373"/>
      <c r="BE492" s="373"/>
      <c r="BF492" s="373"/>
      <c r="BG492" s="373"/>
      <c r="BH492" s="373"/>
      <c r="BI492" s="373"/>
      <c r="BJ492" s="373"/>
      <c r="BK492" s="373"/>
      <c r="BL492" s="373"/>
      <c r="BM492" s="373"/>
      <c r="BN492" s="373"/>
      <c r="BO492" s="373"/>
      <c r="BP492" s="373"/>
      <c r="BQ492" s="373"/>
      <c r="BR492" s="373"/>
      <c r="BS492" s="374">
        <f t="shared" si="208"/>
        <v>0</v>
      </c>
      <c r="BT492" s="374">
        <f t="shared" si="232"/>
        <v>0</v>
      </c>
      <c r="BU492" s="374">
        <f t="shared" si="232"/>
        <v>0</v>
      </c>
      <c r="BV492" s="374">
        <f t="shared" si="232"/>
        <v>0</v>
      </c>
      <c r="BW492" s="374">
        <f t="shared" si="232"/>
        <v>0</v>
      </c>
      <c r="BX492" s="374">
        <f t="shared" si="232"/>
        <v>0</v>
      </c>
      <c r="BY492" s="374">
        <f t="shared" si="232"/>
        <v>0</v>
      </c>
      <c r="BZ492" s="374">
        <f t="shared" si="232"/>
        <v>0</v>
      </c>
      <c r="CA492" s="374">
        <f t="shared" si="232"/>
        <v>0</v>
      </c>
      <c r="CB492" s="374">
        <f t="shared" si="232"/>
        <v>0</v>
      </c>
      <c r="CC492" s="374">
        <f t="shared" si="233"/>
        <v>0</v>
      </c>
      <c r="CD492" s="374">
        <f t="shared" si="233"/>
        <v>0</v>
      </c>
      <c r="CE492" s="374">
        <f t="shared" si="233"/>
        <v>0</v>
      </c>
      <c r="CF492" s="374">
        <f t="shared" si="233"/>
        <v>0</v>
      </c>
      <c r="CG492" s="374">
        <f t="shared" si="233"/>
        <v>0</v>
      </c>
      <c r="CH492" s="374">
        <f t="shared" si="233"/>
        <v>0</v>
      </c>
      <c r="CI492" s="374">
        <f t="shared" si="231"/>
        <v>0</v>
      </c>
      <c r="CJ492" s="368"/>
      <c r="CK492" s="368"/>
      <c r="CL492" s="373"/>
      <c r="CM492" s="375"/>
      <c r="CN492" s="371" t="s">
        <v>176</v>
      </c>
      <c r="CO492" s="373"/>
      <c r="CP492" s="373"/>
      <c r="CQ492" s="374">
        <f t="shared" si="209"/>
        <v>0</v>
      </c>
      <c r="CR492" s="373"/>
      <c r="CS492" s="373"/>
      <c r="CT492" s="374">
        <f t="shared" si="210"/>
        <v>0</v>
      </c>
      <c r="CU492" s="375"/>
      <c r="CV492" s="368"/>
      <c r="CW492" s="368"/>
      <c r="CX492" s="368"/>
      <c r="CY492" s="368"/>
      <c r="CZ492" s="368"/>
      <c r="DA492" s="368"/>
      <c r="DB492" s="368"/>
      <c r="DC492" s="368"/>
      <c r="DD492" s="368"/>
      <c r="DE492" s="368"/>
      <c r="DF492" s="368"/>
      <c r="DG492" s="375"/>
      <c r="DH492" s="371" t="s">
        <v>176</v>
      </c>
      <c r="DI492" s="373"/>
      <c r="DJ492" s="373"/>
      <c r="DK492" s="374">
        <f t="shared" si="230"/>
        <v>0</v>
      </c>
      <c r="DL492" s="373"/>
      <c r="DM492" s="373"/>
      <c r="DN492" s="374">
        <f t="shared" si="211"/>
        <v>0</v>
      </c>
      <c r="DO492" s="368"/>
      <c r="DP492" s="371" t="str">
        <f t="shared" si="221"/>
        <v/>
      </c>
      <c r="DQ492" s="374">
        <f t="shared" si="222"/>
        <v>0</v>
      </c>
      <c r="DR492" s="374">
        <f t="shared" si="212"/>
        <v>0</v>
      </c>
      <c r="DS492" s="374">
        <f t="shared" si="213"/>
        <v>0</v>
      </c>
      <c r="DT492" s="374">
        <f t="shared" si="223"/>
        <v>0</v>
      </c>
      <c r="DU492" s="374">
        <f t="shared" si="224"/>
        <v>0</v>
      </c>
      <c r="DV492" s="374">
        <f>Deduct_dependent * COUNTIFS(Part_8!$A:$A, $EV492)</f>
        <v>0</v>
      </c>
      <c r="DW492" s="374">
        <f t="shared" si="214"/>
        <v>0</v>
      </c>
      <c r="DX492" s="374">
        <f t="shared" si="215"/>
        <v>0</v>
      </c>
      <c r="DY492" s="374">
        <f t="shared" si="216"/>
        <v>0</v>
      </c>
      <c r="DZ492" s="374">
        <f t="shared" si="217"/>
        <v>0</v>
      </c>
      <c r="EA492" s="373"/>
      <c r="EB492" s="373"/>
      <c r="EC492" s="373"/>
      <c r="ED492" s="374" t="str">
        <f t="shared" si="225"/>
        <v/>
      </c>
      <c r="EE492" s="374"/>
      <c r="EF492" s="374" t="str">
        <f>IF(AND($AN492 = "", $AO492 = "", $AP492 = "", $AQ492 = "", $AR492 = "", $AS492 = "", $AT492 = "", $AU492 = "", $AV492 = "", $AW492 = "", $AX492 = "", $AY492 = "", $AZ492 = "", $BA492 = "", $BB492 = "",
$BD492= "", $BE492 = "", $BF492 = "", $BG492 = "", $BH492 = "", $BI492 = "", $BJ492 = "", $BK492 = "", $BL492 = "", $BM492 = "", $BN492 = "", $BO492 = "", $BP492 = "", $BQ492 = "", $BR492 = ""), "",
IF($DZ492 &lt;= Claim_for_Reimbursement_CAT!$F$24, Claim_for_Reimbursement_CAT!$H$24,
IF(AND($DZ492 &gt;= Claim_for_Reimbursement_CAT!$D$25, $DZ492 &lt;= Claim_for_Reimbursement_CAT!$F$25), Claim_for_Reimbursement_CAT!$H$25,
IF(AND($DZ492 &gt;= Claim_for_Reimbursement_CAT!$D$26, $DZ492 &lt;= Claim_for_Reimbursement_CAT!$F$26), Claim_for_Reimbursement_CAT!$H$26,
IF(AND($DZ492 &gt;= Claim_for_Reimbursement_CAT!$D$27, $DZ492 &lt;= Claim_for_Reimbursement_CAT!$F$27), Claim_for_Reimbursement_CAT!$H$27,
IF(AND($DZ492 &gt;= Claim_for_Reimbursement_CAT!$D$28, $DZ492 &lt;= Claim_for_Reimbursement_CAT!$F$28), Claim_for_Reimbursement_CAT!$H$28,
IF(AND($DZ492 &gt;= Claim_for_Reimbursement_CAT!$D$29, $DZ492 &lt;= Claim_for_Reimbursement_CAT!$F$29), Claim_for_Reimbursement_CAT!$H$29,
IF(AND($DZ492 &gt;= Claim_for_Reimbursement_CAT!$D$30, $DZ492 &lt;= Claim_for_Reimbursement_CAT!$F$30), Claim_for_Reimbursement_CAT!$H$30,
IF(AND($DZ492 &gt;= Claim_for_Reimbursement_CAT!$D$31, $DZ492 &lt;= Claim_for_Reimbursement_CAT!$F$31), Claim_for_Reimbursement_CAT!$H$31,
IF(AND($DZ492 &gt;= Claim_for_Reimbursement_CAT!$D$32, $DZ492 &lt;= Claim_for_Reimbursement_CAT!$F$32), Claim_for_Reimbursement_CAT!$H$32,
IF(AND($DZ492 &gt;= Claim_for_Reimbursement_CAT!$D$33, $DZ492 &lt;= Claim_for_Reimbursement_CAT!$F$33), Claim_for_Reimbursement_CAT!$H$33,
IF(AND($DZ492 &gt;= Claim_for_Reimbursement_CAT!$D$34, $DZ492 &lt;= Claim_for_Reimbursement_CAT!$F$34), Claim_for_Reimbursement_CAT!$H$34, Claim_for_Reimbursement_CAT!$H$35))))))))))))</f>
        <v/>
      </c>
      <c r="EG492" s="373"/>
      <c r="EH492" s="373"/>
      <c r="EI492" s="373"/>
      <c r="EJ492" s="373"/>
      <c r="EK492" s="373"/>
      <c r="EL492" s="368"/>
      <c r="EM492" s="373"/>
      <c r="EN492" s="373"/>
      <c r="ES492" s="376" t="str">
        <f t="shared" si="218"/>
        <v/>
      </c>
      <c r="ET492" s="377" t="str">
        <f t="shared" si="226"/>
        <v xml:space="preserve">    </v>
      </c>
      <c r="EU492" s="377" t="str">
        <f t="shared" si="227"/>
        <v/>
      </c>
      <c r="EV492" s="377" t="str">
        <f t="shared" si="228"/>
        <v xml:space="preserve">487   </v>
      </c>
      <c r="EW492" s="378" t="str">
        <f>IF($H492 = "", "",
IF(OR($H492 = Lists_and_controls!$AO$9, $H492 = Lists_and_controls!$AO$11, $H492 = Lists_and_controls!$AO$14, $H492 = Lists_and_controls!$AO$16), MAX(Day_30),
IF(OR($H492 = Lists_and_controls!$AO$6, $H492 = Lists_and_controls!$AO$8, $H492 = Lists_and_controls!$AO$10, $H492 = Lists_and_controls!$AO$12, $H492 = Lists_and_controls!$AO$13, $H492 = Lists_and_controls!$AO$15, $H492 = Lists_and_controls!$AO$17), MAX(Day_31),
IF($H492 = Lists_and_controls!$AO$7, IF(INDEX(Leap_Year_YN, MATCH($G492, Year_2, 0)) = 1, MAX(Day_Feb_LY), MAX(Day_Feb) )))))</f>
        <v/>
      </c>
      <c r="EX492" s="377" t="str">
        <f t="shared" si="229"/>
        <v xml:space="preserve">  </v>
      </c>
      <c r="EY492" s="378"/>
    </row>
    <row r="493" spans="1:155" s="321" customFormat="1" ht="14" hidden="1" x14ac:dyDescent="0.3">
      <c r="A493" s="367">
        <v>488</v>
      </c>
      <c r="B493" s="368"/>
      <c r="C493" s="368"/>
      <c r="D493" s="368"/>
      <c r="E493" s="368"/>
      <c r="F493" s="368"/>
      <c r="G493" s="368"/>
      <c r="H493" s="368"/>
      <c r="I493" s="368"/>
      <c r="J493" s="369" t="str">
        <f t="shared" si="206"/>
        <v/>
      </c>
      <c r="K493" s="370" t="str">
        <f t="shared" si="207"/>
        <v/>
      </c>
      <c r="L493" s="368"/>
      <c r="M493" s="368"/>
      <c r="N493" s="368"/>
      <c r="O493" s="368"/>
      <c r="P493" s="368"/>
      <c r="Q493" s="368"/>
      <c r="R493" s="368"/>
      <c r="S493" s="371" t="str">
        <f t="shared" si="219"/>
        <v/>
      </c>
      <c r="T493" s="368"/>
      <c r="U493" s="368"/>
      <c r="V493" s="372"/>
      <c r="W493" s="372"/>
      <c r="X493" s="368"/>
      <c r="Y493" s="372"/>
      <c r="Z493" s="368"/>
      <c r="AA493" s="368"/>
      <c r="AB493" s="368"/>
      <c r="AC493" s="368"/>
      <c r="AD493" s="368"/>
      <c r="AE493" s="368"/>
      <c r="AF493" s="368"/>
      <c r="AG493" s="368"/>
      <c r="AH493" s="368"/>
      <c r="AI493" s="368"/>
      <c r="AJ493" s="368"/>
      <c r="AK493" s="373"/>
      <c r="AL493" s="368"/>
      <c r="AM493" s="373"/>
      <c r="AN493" s="373"/>
      <c r="AO493" s="373"/>
      <c r="AP493" s="373"/>
      <c r="AQ493" s="373"/>
      <c r="AR493" s="373"/>
      <c r="AS493" s="373"/>
      <c r="AT493" s="373"/>
      <c r="AU493" s="373"/>
      <c r="AV493" s="373"/>
      <c r="AW493" s="373"/>
      <c r="AX493" s="373"/>
      <c r="AY493" s="373"/>
      <c r="AZ493" s="373"/>
      <c r="BA493" s="373"/>
      <c r="BB493" s="373"/>
      <c r="BC493" s="374">
        <f t="shared" si="220"/>
        <v>0</v>
      </c>
      <c r="BD493" s="373"/>
      <c r="BE493" s="373"/>
      <c r="BF493" s="373"/>
      <c r="BG493" s="373"/>
      <c r="BH493" s="373"/>
      <c r="BI493" s="373"/>
      <c r="BJ493" s="373"/>
      <c r="BK493" s="373"/>
      <c r="BL493" s="373"/>
      <c r="BM493" s="373"/>
      <c r="BN493" s="373"/>
      <c r="BO493" s="373"/>
      <c r="BP493" s="373"/>
      <c r="BQ493" s="373"/>
      <c r="BR493" s="373"/>
      <c r="BS493" s="374">
        <f t="shared" si="208"/>
        <v>0</v>
      </c>
      <c r="BT493" s="374">
        <f t="shared" si="232"/>
        <v>0</v>
      </c>
      <c r="BU493" s="374">
        <f t="shared" si="232"/>
        <v>0</v>
      </c>
      <c r="BV493" s="374">
        <f t="shared" si="232"/>
        <v>0</v>
      </c>
      <c r="BW493" s="374">
        <f t="shared" si="232"/>
        <v>0</v>
      </c>
      <c r="BX493" s="374">
        <f t="shared" si="232"/>
        <v>0</v>
      </c>
      <c r="BY493" s="374">
        <f t="shared" si="232"/>
        <v>0</v>
      </c>
      <c r="BZ493" s="374">
        <f t="shared" si="232"/>
        <v>0</v>
      </c>
      <c r="CA493" s="374">
        <f t="shared" si="232"/>
        <v>0</v>
      </c>
      <c r="CB493" s="374">
        <f t="shared" si="232"/>
        <v>0</v>
      </c>
      <c r="CC493" s="374">
        <f t="shared" si="233"/>
        <v>0</v>
      </c>
      <c r="CD493" s="374">
        <f t="shared" si="233"/>
        <v>0</v>
      </c>
      <c r="CE493" s="374">
        <f t="shared" si="233"/>
        <v>0</v>
      </c>
      <c r="CF493" s="374">
        <f t="shared" si="233"/>
        <v>0</v>
      </c>
      <c r="CG493" s="374">
        <f t="shared" si="233"/>
        <v>0</v>
      </c>
      <c r="CH493" s="374">
        <f t="shared" si="233"/>
        <v>0</v>
      </c>
      <c r="CI493" s="374">
        <f t="shared" si="231"/>
        <v>0</v>
      </c>
      <c r="CJ493" s="368"/>
      <c r="CK493" s="368"/>
      <c r="CL493" s="373"/>
      <c r="CM493" s="375"/>
      <c r="CN493" s="371" t="s">
        <v>176</v>
      </c>
      <c r="CO493" s="373"/>
      <c r="CP493" s="373"/>
      <c r="CQ493" s="374">
        <f t="shared" si="209"/>
        <v>0</v>
      </c>
      <c r="CR493" s="373"/>
      <c r="CS493" s="373"/>
      <c r="CT493" s="374">
        <f t="shared" si="210"/>
        <v>0</v>
      </c>
      <c r="CU493" s="375"/>
      <c r="CV493" s="368"/>
      <c r="CW493" s="368"/>
      <c r="CX493" s="368"/>
      <c r="CY493" s="368"/>
      <c r="CZ493" s="368"/>
      <c r="DA493" s="368"/>
      <c r="DB493" s="368"/>
      <c r="DC493" s="368"/>
      <c r="DD493" s="368"/>
      <c r="DE493" s="368"/>
      <c r="DF493" s="368"/>
      <c r="DG493" s="375"/>
      <c r="DH493" s="371" t="s">
        <v>176</v>
      </c>
      <c r="DI493" s="373"/>
      <c r="DJ493" s="373"/>
      <c r="DK493" s="374">
        <f t="shared" si="230"/>
        <v>0</v>
      </c>
      <c r="DL493" s="373"/>
      <c r="DM493" s="373"/>
      <c r="DN493" s="374">
        <f t="shared" si="211"/>
        <v>0</v>
      </c>
      <c r="DO493" s="368"/>
      <c r="DP493" s="371" t="str">
        <f t="shared" si="221"/>
        <v/>
      </c>
      <c r="DQ493" s="374">
        <f t="shared" si="222"/>
        <v>0</v>
      </c>
      <c r="DR493" s="374">
        <f t="shared" si="212"/>
        <v>0</v>
      </c>
      <c r="DS493" s="374">
        <f t="shared" si="213"/>
        <v>0</v>
      </c>
      <c r="DT493" s="374">
        <f t="shared" si="223"/>
        <v>0</v>
      </c>
      <c r="DU493" s="374">
        <f t="shared" si="224"/>
        <v>0</v>
      </c>
      <c r="DV493" s="374">
        <f>Deduct_dependent * COUNTIFS(Part_8!$A:$A, $EV493)</f>
        <v>0</v>
      </c>
      <c r="DW493" s="374">
        <f t="shared" si="214"/>
        <v>0</v>
      </c>
      <c r="DX493" s="374">
        <f t="shared" si="215"/>
        <v>0</v>
      </c>
      <c r="DY493" s="374">
        <f t="shared" si="216"/>
        <v>0</v>
      </c>
      <c r="DZ493" s="374">
        <f t="shared" si="217"/>
        <v>0</v>
      </c>
      <c r="EA493" s="373"/>
      <c r="EB493" s="373"/>
      <c r="EC493" s="373"/>
      <c r="ED493" s="374" t="str">
        <f t="shared" si="225"/>
        <v/>
      </c>
      <c r="EE493" s="374"/>
      <c r="EF493" s="374" t="str">
        <f>IF(AND($AN493 = "", $AO493 = "", $AP493 = "", $AQ493 = "", $AR493 = "", $AS493 = "", $AT493 = "", $AU493 = "", $AV493 = "", $AW493 = "", $AX493 = "", $AY493 = "", $AZ493 = "", $BA493 = "", $BB493 = "",
$BD493= "", $BE493 = "", $BF493 = "", $BG493 = "", $BH493 = "", $BI493 = "", $BJ493 = "", $BK493 = "", $BL493 = "", $BM493 = "", $BN493 = "", $BO493 = "", $BP493 = "", $BQ493 = "", $BR493 = ""), "",
IF($DZ493 &lt;= Claim_for_Reimbursement_CAT!$F$24, Claim_for_Reimbursement_CAT!$H$24,
IF(AND($DZ493 &gt;= Claim_for_Reimbursement_CAT!$D$25, $DZ493 &lt;= Claim_for_Reimbursement_CAT!$F$25), Claim_for_Reimbursement_CAT!$H$25,
IF(AND($DZ493 &gt;= Claim_for_Reimbursement_CAT!$D$26, $DZ493 &lt;= Claim_for_Reimbursement_CAT!$F$26), Claim_for_Reimbursement_CAT!$H$26,
IF(AND($DZ493 &gt;= Claim_for_Reimbursement_CAT!$D$27, $DZ493 &lt;= Claim_for_Reimbursement_CAT!$F$27), Claim_for_Reimbursement_CAT!$H$27,
IF(AND($DZ493 &gt;= Claim_for_Reimbursement_CAT!$D$28, $DZ493 &lt;= Claim_for_Reimbursement_CAT!$F$28), Claim_for_Reimbursement_CAT!$H$28,
IF(AND($DZ493 &gt;= Claim_for_Reimbursement_CAT!$D$29, $DZ493 &lt;= Claim_for_Reimbursement_CAT!$F$29), Claim_for_Reimbursement_CAT!$H$29,
IF(AND($DZ493 &gt;= Claim_for_Reimbursement_CAT!$D$30, $DZ493 &lt;= Claim_for_Reimbursement_CAT!$F$30), Claim_for_Reimbursement_CAT!$H$30,
IF(AND($DZ493 &gt;= Claim_for_Reimbursement_CAT!$D$31, $DZ493 &lt;= Claim_for_Reimbursement_CAT!$F$31), Claim_for_Reimbursement_CAT!$H$31,
IF(AND($DZ493 &gt;= Claim_for_Reimbursement_CAT!$D$32, $DZ493 &lt;= Claim_for_Reimbursement_CAT!$F$32), Claim_for_Reimbursement_CAT!$H$32,
IF(AND($DZ493 &gt;= Claim_for_Reimbursement_CAT!$D$33, $DZ493 &lt;= Claim_for_Reimbursement_CAT!$F$33), Claim_for_Reimbursement_CAT!$H$33,
IF(AND($DZ493 &gt;= Claim_for_Reimbursement_CAT!$D$34, $DZ493 &lt;= Claim_for_Reimbursement_CAT!$F$34), Claim_for_Reimbursement_CAT!$H$34, Claim_for_Reimbursement_CAT!$H$35))))))))))))</f>
        <v/>
      </c>
      <c r="EG493" s="373"/>
      <c r="EH493" s="373"/>
      <c r="EI493" s="373"/>
      <c r="EJ493" s="373"/>
      <c r="EK493" s="373"/>
      <c r="EL493" s="368"/>
      <c r="EM493" s="373"/>
      <c r="EN493" s="373"/>
      <c r="ES493" s="376" t="str">
        <f t="shared" si="218"/>
        <v/>
      </c>
      <c r="ET493" s="377" t="str">
        <f t="shared" si="226"/>
        <v xml:space="preserve">    </v>
      </c>
      <c r="EU493" s="377" t="str">
        <f t="shared" si="227"/>
        <v/>
      </c>
      <c r="EV493" s="377" t="str">
        <f t="shared" si="228"/>
        <v xml:space="preserve">488   </v>
      </c>
      <c r="EW493" s="378" t="str">
        <f>IF($H493 = "", "",
IF(OR($H493 = Lists_and_controls!$AO$9, $H493 = Lists_and_controls!$AO$11, $H493 = Lists_and_controls!$AO$14, $H493 = Lists_and_controls!$AO$16), MAX(Day_30),
IF(OR($H493 = Lists_and_controls!$AO$6, $H493 = Lists_and_controls!$AO$8, $H493 = Lists_and_controls!$AO$10, $H493 = Lists_and_controls!$AO$12, $H493 = Lists_and_controls!$AO$13, $H493 = Lists_and_controls!$AO$15, $H493 = Lists_and_controls!$AO$17), MAX(Day_31),
IF($H493 = Lists_and_controls!$AO$7, IF(INDEX(Leap_Year_YN, MATCH($G493, Year_2, 0)) = 1, MAX(Day_Feb_LY), MAX(Day_Feb) )))))</f>
        <v/>
      </c>
      <c r="EX493" s="377" t="str">
        <f t="shared" si="229"/>
        <v xml:space="preserve">  </v>
      </c>
      <c r="EY493" s="378"/>
    </row>
    <row r="494" spans="1:155" s="321" customFormat="1" ht="14" hidden="1" x14ac:dyDescent="0.3">
      <c r="A494" s="367">
        <v>489</v>
      </c>
      <c r="B494" s="368"/>
      <c r="C494" s="368"/>
      <c r="D494" s="368"/>
      <c r="E494" s="368"/>
      <c r="F494" s="368"/>
      <c r="G494" s="368"/>
      <c r="H494" s="368"/>
      <c r="I494" s="368"/>
      <c r="J494" s="369" t="str">
        <f t="shared" si="206"/>
        <v/>
      </c>
      <c r="K494" s="370" t="str">
        <f t="shared" si="207"/>
        <v/>
      </c>
      <c r="L494" s="368"/>
      <c r="M494" s="368"/>
      <c r="N494" s="368"/>
      <c r="O494" s="368"/>
      <c r="P494" s="368"/>
      <c r="Q494" s="368"/>
      <c r="R494" s="368"/>
      <c r="S494" s="371" t="str">
        <f t="shared" si="219"/>
        <v/>
      </c>
      <c r="T494" s="368"/>
      <c r="U494" s="368"/>
      <c r="V494" s="372"/>
      <c r="W494" s="372"/>
      <c r="X494" s="368"/>
      <c r="Y494" s="372"/>
      <c r="Z494" s="368"/>
      <c r="AA494" s="368"/>
      <c r="AB494" s="368"/>
      <c r="AC494" s="368"/>
      <c r="AD494" s="368"/>
      <c r="AE494" s="368"/>
      <c r="AF494" s="368"/>
      <c r="AG494" s="368"/>
      <c r="AH494" s="368"/>
      <c r="AI494" s="368"/>
      <c r="AJ494" s="368"/>
      <c r="AK494" s="373"/>
      <c r="AL494" s="368"/>
      <c r="AM494" s="373"/>
      <c r="AN494" s="373"/>
      <c r="AO494" s="373"/>
      <c r="AP494" s="373"/>
      <c r="AQ494" s="373"/>
      <c r="AR494" s="373"/>
      <c r="AS494" s="373"/>
      <c r="AT494" s="373"/>
      <c r="AU494" s="373"/>
      <c r="AV494" s="373"/>
      <c r="AW494" s="373"/>
      <c r="AX494" s="373"/>
      <c r="AY494" s="373"/>
      <c r="AZ494" s="373"/>
      <c r="BA494" s="373"/>
      <c r="BB494" s="373"/>
      <c r="BC494" s="374">
        <f t="shared" si="220"/>
        <v>0</v>
      </c>
      <c r="BD494" s="373"/>
      <c r="BE494" s="373"/>
      <c r="BF494" s="373"/>
      <c r="BG494" s="373"/>
      <c r="BH494" s="373"/>
      <c r="BI494" s="373"/>
      <c r="BJ494" s="373"/>
      <c r="BK494" s="373"/>
      <c r="BL494" s="373"/>
      <c r="BM494" s="373"/>
      <c r="BN494" s="373"/>
      <c r="BO494" s="373"/>
      <c r="BP494" s="373"/>
      <c r="BQ494" s="373"/>
      <c r="BR494" s="373"/>
      <c r="BS494" s="374">
        <f t="shared" si="208"/>
        <v>0</v>
      </c>
      <c r="BT494" s="374">
        <f t="shared" si="232"/>
        <v>0</v>
      </c>
      <c r="BU494" s="374">
        <f t="shared" si="232"/>
        <v>0</v>
      </c>
      <c r="BV494" s="374">
        <f t="shared" si="232"/>
        <v>0</v>
      </c>
      <c r="BW494" s="374">
        <f t="shared" si="232"/>
        <v>0</v>
      </c>
      <c r="BX494" s="374">
        <f t="shared" si="232"/>
        <v>0</v>
      </c>
      <c r="BY494" s="374">
        <f t="shared" si="232"/>
        <v>0</v>
      </c>
      <c r="BZ494" s="374">
        <f t="shared" si="232"/>
        <v>0</v>
      </c>
      <c r="CA494" s="374">
        <f t="shared" si="232"/>
        <v>0</v>
      </c>
      <c r="CB494" s="374">
        <f t="shared" si="232"/>
        <v>0</v>
      </c>
      <c r="CC494" s="374">
        <f t="shared" si="233"/>
        <v>0</v>
      </c>
      <c r="CD494" s="374">
        <f t="shared" si="233"/>
        <v>0</v>
      </c>
      <c r="CE494" s="374">
        <f t="shared" si="233"/>
        <v>0</v>
      </c>
      <c r="CF494" s="374">
        <f t="shared" si="233"/>
        <v>0</v>
      </c>
      <c r="CG494" s="374">
        <f t="shared" si="233"/>
        <v>0</v>
      </c>
      <c r="CH494" s="374">
        <f t="shared" si="233"/>
        <v>0</v>
      </c>
      <c r="CI494" s="374">
        <f t="shared" si="231"/>
        <v>0</v>
      </c>
      <c r="CJ494" s="368"/>
      <c r="CK494" s="368"/>
      <c r="CL494" s="373"/>
      <c r="CM494" s="375"/>
      <c r="CN494" s="371" t="s">
        <v>176</v>
      </c>
      <c r="CO494" s="373"/>
      <c r="CP494" s="373"/>
      <c r="CQ494" s="374">
        <f t="shared" si="209"/>
        <v>0</v>
      </c>
      <c r="CR494" s="373"/>
      <c r="CS494" s="373"/>
      <c r="CT494" s="374">
        <f t="shared" si="210"/>
        <v>0</v>
      </c>
      <c r="CU494" s="375"/>
      <c r="CV494" s="368"/>
      <c r="CW494" s="368"/>
      <c r="CX494" s="368"/>
      <c r="CY494" s="368"/>
      <c r="CZ494" s="368"/>
      <c r="DA494" s="368"/>
      <c r="DB494" s="368"/>
      <c r="DC494" s="368"/>
      <c r="DD494" s="368"/>
      <c r="DE494" s="368"/>
      <c r="DF494" s="368"/>
      <c r="DG494" s="375"/>
      <c r="DH494" s="371" t="s">
        <v>176</v>
      </c>
      <c r="DI494" s="373"/>
      <c r="DJ494" s="373"/>
      <c r="DK494" s="374">
        <f t="shared" si="230"/>
        <v>0</v>
      </c>
      <c r="DL494" s="373"/>
      <c r="DM494" s="373"/>
      <c r="DN494" s="374">
        <f t="shared" si="211"/>
        <v>0</v>
      </c>
      <c r="DO494" s="368"/>
      <c r="DP494" s="371" t="str">
        <f t="shared" si="221"/>
        <v/>
      </c>
      <c r="DQ494" s="374">
        <f t="shared" si="222"/>
        <v>0</v>
      </c>
      <c r="DR494" s="374">
        <f t="shared" si="212"/>
        <v>0</v>
      </c>
      <c r="DS494" s="374">
        <f t="shared" si="213"/>
        <v>0</v>
      </c>
      <c r="DT494" s="374">
        <f t="shared" si="223"/>
        <v>0</v>
      </c>
      <c r="DU494" s="374">
        <f t="shared" si="224"/>
        <v>0</v>
      </c>
      <c r="DV494" s="374">
        <f>Deduct_dependent * COUNTIFS(Part_8!$A:$A, $EV494)</f>
        <v>0</v>
      </c>
      <c r="DW494" s="374">
        <f t="shared" si="214"/>
        <v>0</v>
      </c>
      <c r="DX494" s="374">
        <f t="shared" si="215"/>
        <v>0</v>
      </c>
      <c r="DY494" s="374">
        <f t="shared" si="216"/>
        <v>0</v>
      </c>
      <c r="DZ494" s="374">
        <f t="shared" si="217"/>
        <v>0</v>
      </c>
      <c r="EA494" s="373"/>
      <c r="EB494" s="373"/>
      <c r="EC494" s="373"/>
      <c r="ED494" s="374" t="str">
        <f t="shared" si="225"/>
        <v/>
      </c>
      <c r="EE494" s="374"/>
      <c r="EF494" s="374" t="str">
        <f>IF(AND($AN494 = "", $AO494 = "", $AP494 = "", $AQ494 = "", $AR494 = "", $AS494 = "", $AT494 = "", $AU494 = "", $AV494 = "", $AW494 = "", $AX494 = "", $AY494 = "", $AZ494 = "", $BA494 = "", $BB494 = "",
$BD494= "", $BE494 = "", $BF494 = "", $BG494 = "", $BH494 = "", $BI494 = "", $BJ494 = "", $BK494 = "", $BL494 = "", $BM494 = "", $BN494 = "", $BO494 = "", $BP494 = "", $BQ494 = "", $BR494 = ""), "",
IF($DZ494 &lt;= Claim_for_Reimbursement_CAT!$F$24, Claim_for_Reimbursement_CAT!$H$24,
IF(AND($DZ494 &gt;= Claim_for_Reimbursement_CAT!$D$25, $DZ494 &lt;= Claim_for_Reimbursement_CAT!$F$25), Claim_for_Reimbursement_CAT!$H$25,
IF(AND($DZ494 &gt;= Claim_for_Reimbursement_CAT!$D$26, $DZ494 &lt;= Claim_for_Reimbursement_CAT!$F$26), Claim_for_Reimbursement_CAT!$H$26,
IF(AND($DZ494 &gt;= Claim_for_Reimbursement_CAT!$D$27, $DZ494 &lt;= Claim_for_Reimbursement_CAT!$F$27), Claim_for_Reimbursement_CAT!$H$27,
IF(AND($DZ494 &gt;= Claim_for_Reimbursement_CAT!$D$28, $DZ494 &lt;= Claim_for_Reimbursement_CAT!$F$28), Claim_for_Reimbursement_CAT!$H$28,
IF(AND($DZ494 &gt;= Claim_for_Reimbursement_CAT!$D$29, $DZ494 &lt;= Claim_for_Reimbursement_CAT!$F$29), Claim_for_Reimbursement_CAT!$H$29,
IF(AND($DZ494 &gt;= Claim_for_Reimbursement_CAT!$D$30, $DZ494 &lt;= Claim_for_Reimbursement_CAT!$F$30), Claim_for_Reimbursement_CAT!$H$30,
IF(AND($DZ494 &gt;= Claim_for_Reimbursement_CAT!$D$31, $DZ494 &lt;= Claim_for_Reimbursement_CAT!$F$31), Claim_for_Reimbursement_CAT!$H$31,
IF(AND($DZ494 &gt;= Claim_for_Reimbursement_CAT!$D$32, $DZ494 &lt;= Claim_for_Reimbursement_CAT!$F$32), Claim_for_Reimbursement_CAT!$H$32,
IF(AND($DZ494 &gt;= Claim_for_Reimbursement_CAT!$D$33, $DZ494 &lt;= Claim_for_Reimbursement_CAT!$F$33), Claim_for_Reimbursement_CAT!$H$33,
IF(AND($DZ494 &gt;= Claim_for_Reimbursement_CAT!$D$34, $DZ494 &lt;= Claim_for_Reimbursement_CAT!$F$34), Claim_for_Reimbursement_CAT!$H$34, Claim_for_Reimbursement_CAT!$H$35))))))))))))</f>
        <v/>
      </c>
      <c r="EG494" s="373"/>
      <c r="EH494" s="373"/>
      <c r="EI494" s="373"/>
      <c r="EJ494" s="373"/>
      <c r="EK494" s="373"/>
      <c r="EL494" s="368"/>
      <c r="EM494" s="373"/>
      <c r="EN494" s="373"/>
      <c r="ES494" s="376" t="str">
        <f t="shared" si="218"/>
        <v/>
      </c>
      <c r="ET494" s="377" t="str">
        <f t="shared" si="226"/>
        <v xml:space="preserve">    </v>
      </c>
      <c r="EU494" s="377" t="str">
        <f t="shared" si="227"/>
        <v/>
      </c>
      <c r="EV494" s="377" t="str">
        <f t="shared" si="228"/>
        <v xml:space="preserve">489   </v>
      </c>
      <c r="EW494" s="378" t="str">
        <f>IF($H494 = "", "",
IF(OR($H494 = Lists_and_controls!$AO$9, $H494 = Lists_and_controls!$AO$11, $H494 = Lists_and_controls!$AO$14, $H494 = Lists_and_controls!$AO$16), MAX(Day_30),
IF(OR($H494 = Lists_and_controls!$AO$6, $H494 = Lists_and_controls!$AO$8, $H494 = Lists_and_controls!$AO$10, $H494 = Lists_and_controls!$AO$12, $H494 = Lists_and_controls!$AO$13, $H494 = Lists_and_controls!$AO$15, $H494 = Lists_and_controls!$AO$17), MAX(Day_31),
IF($H494 = Lists_and_controls!$AO$7, IF(INDEX(Leap_Year_YN, MATCH($G494, Year_2, 0)) = 1, MAX(Day_Feb_LY), MAX(Day_Feb) )))))</f>
        <v/>
      </c>
      <c r="EX494" s="377" t="str">
        <f t="shared" si="229"/>
        <v xml:space="preserve">  </v>
      </c>
      <c r="EY494" s="378"/>
    </row>
    <row r="495" spans="1:155" s="321" customFormat="1" ht="14" hidden="1" x14ac:dyDescent="0.3">
      <c r="A495" s="367">
        <v>490</v>
      </c>
      <c r="B495" s="368"/>
      <c r="C495" s="368"/>
      <c r="D495" s="368"/>
      <c r="E495" s="368"/>
      <c r="F495" s="368"/>
      <c r="G495" s="368"/>
      <c r="H495" s="368"/>
      <c r="I495" s="368"/>
      <c r="J495" s="369" t="str">
        <f t="shared" si="206"/>
        <v/>
      </c>
      <c r="K495" s="370" t="str">
        <f t="shared" si="207"/>
        <v/>
      </c>
      <c r="L495" s="368"/>
      <c r="M495" s="368"/>
      <c r="N495" s="368"/>
      <c r="O495" s="368"/>
      <c r="P495" s="368"/>
      <c r="Q495" s="368"/>
      <c r="R495" s="368"/>
      <c r="S495" s="371" t="str">
        <f t="shared" si="219"/>
        <v/>
      </c>
      <c r="T495" s="368"/>
      <c r="U495" s="368"/>
      <c r="V495" s="372"/>
      <c r="W495" s="372"/>
      <c r="X495" s="368"/>
      <c r="Y495" s="372"/>
      <c r="Z495" s="368"/>
      <c r="AA495" s="368"/>
      <c r="AB495" s="368"/>
      <c r="AC495" s="368"/>
      <c r="AD495" s="368"/>
      <c r="AE495" s="368"/>
      <c r="AF495" s="368"/>
      <c r="AG495" s="368"/>
      <c r="AH495" s="368"/>
      <c r="AI495" s="368"/>
      <c r="AJ495" s="368"/>
      <c r="AK495" s="373"/>
      <c r="AL495" s="368"/>
      <c r="AM495" s="373"/>
      <c r="AN495" s="373"/>
      <c r="AO495" s="373"/>
      <c r="AP495" s="373"/>
      <c r="AQ495" s="373"/>
      <c r="AR495" s="373"/>
      <c r="AS495" s="373"/>
      <c r="AT495" s="373"/>
      <c r="AU495" s="373"/>
      <c r="AV495" s="373"/>
      <c r="AW495" s="373"/>
      <c r="AX495" s="373"/>
      <c r="AY495" s="373"/>
      <c r="AZ495" s="373"/>
      <c r="BA495" s="373"/>
      <c r="BB495" s="373"/>
      <c r="BC495" s="374">
        <f t="shared" si="220"/>
        <v>0</v>
      </c>
      <c r="BD495" s="373"/>
      <c r="BE495" s="373"/>
      <c r="BF495" s="373"/>
      <c r="BG495" s="373"/>
      <c r="BH495" s="373"/>
      <c r="BI495" s="373"/>
      <c r="BJ495" s="373"/>
      <c r="BK495" s="373"/>
      <c r="BL495" s="373"/>
      <c r="BM495" s="373"/>
      <c r="BN495" s="373"/>
      <c r="BO495" s="373"/>
      <c r="BP495" s="373"/>
      <c r="BQ495" s="373"/>
      <c r="BR495" s="373"/>
      <c r="BS495" s="374">
        <f t="shared" si="208"/>
        <v>0</v>
      </c>
      <c r="BT495" s="374">
        <f t="shared" si="232"/>
        <v>0</v>
      </c>
      <c r="BU495" s="374">
        <f t="shared" si="232"/>
        <v>0</v>
      </c>
      <c r="BV495" s="374">
        <f t="shared" si="232"/>
        <v>0</v>
      </c>
      <c r="BW495" s="374">
        <f t="shared" si="232"/>
        <v>0</v>
      </c>
      <c r="BX495" s="374">
        <f t="shared" si="232"/>
        <v>0</v>
      </c>
      <c r="BY495" s="374">
        <f t="shared" si="232"/>
        <v>0</v>
      </c>
      <c r="BZ495" s="374">
        <f t="shared" si="232"/>
        <v>0</v>
      </c>
      <c r="CA495" s="374">
        <f t="shared" si="232"/>
        <v>0</v>
      </c>
      <c r="CB495" s="374">
        <f t="shared" si="232"/>
        <v>0</v>
      </c>
      <c r="CC495" s="374">
        <f t="shared" si="233"/>
        <v>0</v>
      </c>
      <c r="CD495" s="374">
        <f t="shared" si="233"/>
        <v>0</v>
      </c>
      <c r="CE495" s="374">
        <f t="shared" si="233"/>
        <v>0</v>
      </c>
      <c r="CF495" s="374">
        <f t="shared" si="233"/>
        <v>0</v>
      </c>
      <c r="CG495" s="374">
        <f t="shared" si="233"/>
        <v>0</v>
      </c>
      <c r="CH495" s="374">
        <f t="shared" si="233"/>
        <v>0</v>
      </c>
      <c r="CI495" s="374">
        <f t="shared" si="231"/>
        <v>0</v>
      </c>
      <c r="CJ495" s="368"/>
      <c r="CK495" s="368"/>
      <c r="CL495" s="373"/>
      <c r="CM495" s="375"/>
      <c r="CN495" s="371" t="s">
        <v>176</v>
      </c>
      <c r="CO495" s="373"/>
      <c r="CP495" s="373"/>
      <c r="CQ495" s="374">
        <f t="shared" si="209"/>
        <v>0</v>
      </c>
      <c r="CR495" s="373"/>
      <c r="CS495" s="373"/>
      <c r="CT495" s="374">
        <f t="shared" si="210"/>
        <v>0</v>
      </c>
      <c r="CU495" s="375"/>
      <c r="CV495" s="368"/>
      <c r="CW495" s="368"/>
      <c r="CX495" s="368"/>
      <c r="CY495" s="368"/>
      <c r="CZ495" s="368"/>
      <c r="DA495" s="368"/>
      <c r="DB495" s="368"/>
      <c r="DC495" s="368"/>
      <c r="DD495" s="368"/>
      <c r="DE495" s="368"/>
      <c r="DF495" s="368"/>
      <c r="DG495" s="375"/>
      <c r="DH495" s="371" t="s">
        <v>176</v>
      </c>
      <c r="DI495" s="373"/>
      <c r="DJ495" s="373"/>
      <c r="DK495" s="374">
        <f t="shared" si="230"/>
        <v>0</v>
      </c>
      <c r="DL495" s="373"/>
      <c r="DM495" s="373"/>
      <c r="DN495" s="374">
        <f t="shared" si="211"/>
        <v>0</v>
      </c>
      <c r="DO495" s="368"/>
      <c r="DP495" s="371" t="str">
        <f t="shared" si="221"/>
        <v/>
      </c>
      <c r="DQ495" s="374">
        <f t="shared" si="222"/>
        <v>0</v>
      </c>
      <c r="DR495" s="374">
        <f t="shared" si="212"/>
        <v>0</v>
      </c>
      <c r="DS495" s="374">
        <f t="shared" si="213"/>
        <v>0</v>
      </c>
      <c r="DT495" s="374">
        <f t="shared" si="223"/>
        <v>0</v>
      </c>
      <c r="DU495" s="374">
        <f t="shared" si="224"/>
        <v>0</v>
      </c>
      <c r="DV495" s="374">
        <f>Deduct_dependent * COUNTIFS(Part_8!$A:$A, $EV495)</f>
        <v>0</v>
      </c>
      <c r="DW495" s="374">
        <f t="shared" si="214"/>
        <v>0</v>
      </c>
      <c r="DX495" s="374">
        <f t="shared" si="215"/>
        <v>0</v>
      </c>
      <c r="DY495" s="374">
        <f t="shared" si="216"/>
        <v>0</v>
      </c>
      <c r="DZ495" s="374">
        <f t="shared" si="217"/>
        <v>0</v>
      </c>
      <c r="EA495" s="373"/>
      <c r="EB495" s="373"/>
      <c r="EC495" s="373"/>
      <c r="ED495" s="374" t="str">
        <f t="shared" si="225"/>
        <v/>
      </c>
      <c r="EE495" s="374"/>
      <c r="EF495" s="374" t="str">
        <f>IF(AND($AN495 = "", $AO495 = "", $AP495 = "", $AQ495 = "", $AR495 = "", $AS495 = "", $AT495 = "", $AU495 = "", $AV495 = "", $AW495 = "", $AX495 = "", $AY495 = "", $AZ495 = "", $BA495 = "", $BB495 = "",
$BD495= "", $BE495 = "", $BF495 = "", $BG495 = "", $BH495 = "", $BI495 = "", $BJ495 = "", $BK495 = "", $BL495 = "", $BM495 = "", $BN495 = "", $BO495 = "", $BP495 = "", $BQ495 = "", $BR495 = ""), "",
IF($DZ495 &lt;= Claim_for_Reimbursement_CAT!$F$24, Claim_for_Reimbursement_CAT!$H$24,
IF(AND($DZ495 &gt;= Claim_for_Reimbursement_CAT!$D$25, $DZ495 &lt;= Claim_for_Reimbursement_CAT!$F$25), Claim_for_Reimbursement_CAT!$H$25,
IF(AND($DZ495 &gt;= Claim_for_Reimbursement_CAT!$D$26, $DZ495 &lt;= Claim_for_Reimbursement_CAT!$F$26), Claim_for_Reimbursement_CAT!$H$26,
IF(AND($DZ495 &gt;= Claim_for_Reimbursement_CAT!$D$27, $DZ495 &lt;= Claim_for_Reimbursement_CAT!$F$27), Claim_for_Reimbursement_CAT!$H$27,
IF(AND($DZ495 &gt;= Claim_for_Reimbursement_CAT!$D$28, $DZ495 &lt;= Claim_for_Reimbursement_CAT!$F$28), Claim_for_Reimbursement_CAT!$H$28,
IF(AND($DZ495 &gt;= Claim_for_Reimbursement_CAT!$D$29, $DZ495 &lt;= Claim_for_Reimbursement_CAT!$F$29), Claim_for_Reimbursement_CAT!$H$29,
IF(AND($DZ495 &gt;= Claim_for_Reimbursement_CAT!$D$30, $DZ495 &lt;= Claim_for_Reimbursement_CAT!$F$30), Claim_for_Reimbursement_CAT!$H$30,
IF(AND($DZ495 &gt;= Claim_for_Reimbursement_CAT!$D$31, $DZ495 &lt;= Claim_for_Reimbursement_CAT!$F$31), Claim_for_Reimbursement_CAT!$H$31,
IF(AND($DZ495 &gt;= Claim_for_Reimbursement_CAT!$D$32, $DZ495 &lt;= Claim_for_Reimbursement_CAT!$F$32), Claim_for_Reimbursement_CAT!$H$32,
IF(AND($DZ495 &gt;= Claim_for_Reimbursement_CAT!$D$33, $DZ495 &lt;= Claim_for_Reimbursement_CAT!$F$33), Claim_for_Reimbursement_CAT!$H$33,
IF(AND($DZ495 &gt;= Claim_for_Reimbursement_CAT!$D$34, $DZ495 &lt;= Claim_for_Reimbursement_CAT!$F$34), Claim_for_Reimbursement_CAT!$H$34, Claim_for_Reimbursement_CAT!$H$35))))))))))))</f>
        <v/>
      </c>
      <c r="EG495" s="373"/>
      <c r="EH495" s="373"/>
      <c r="EI495" s="373"/>
      <c r="EJ495" s="373"/>
      <c r="EK495" s="373"/>
      <c r="EL495" s="368"/>
      <c r="EM495" s="373"/>
      <c r="EN495" s="373"/>
      <c r="ES495" s="376" t="str">
        <f t="shared" si="218"/>
        <v/>
      </c>
      <c r="ET495" s="377" t="str">
        <f t="shared" si="226"/>
        <v xml:space="preserve">    </v>
      </c>
      <c r="EU495" s="377" t="str">
        <f t="shared" si="227"/>
        <v/>
      </c>
      <c r="EV495" s="377" t="str">
        <f t="shared" si="228"/>
        <v xml:space="preserve">490   </v>
      </c>
      <c r="EW495" s="378" t="str">
        <f>IF($H495 = "", "",
IF(OR($H495 = Lists_and_controls!$AO$9, $H495 = Lists_and_controls!$AO$11, $H495 = Lists_and_controls!$AO$14, $H495 = Lists_and_controls!$AO$16), MAX(Day_30),
IF(OR($H495 = Lists_and_controls!$AO$6, $H495 = Lists_and_controls!$AO$8, $H495 = Lists_and_controls!$AO$10, $H495 = Lists_and_controls!$AO$12, $H495 = Lists_and_controls!$AO$13, $H495 = Lists_and_controls!$AO$15, $H495 = Lists_and_controls!$AO$17), MAX(Day_31),
IF($H495 = Lists_and_controls!$AO$7, IF(INDEX(Leap_Year_YN, MATCH($G495, Year_2, 0)) = 1, MAX(Day_Feb_LY), MAX(Day_Feb) )))))</f>
        <v/>
      </c>
      <c r="EX495" s="377" t="str">
        <f t="shared" si="229"/>
        <v xml:space="preserve">  </v>
      </c>
      <c r="EY495" s="378"/>
    </row>
    <row r="496" spans="1:155" s="321" customFormat="1" ht="14" hidden="1" x14ac:dyDescent="0.3">
      <c r="A496" s="367">
        <v>491</v>
      </c>
      <c r="B496" s="368"/>
      <c r="C496" s="368"/>
      <c r="D496" s="368"/>
      <c r="E496" s="368"/>
      <c r="F496" s="368"/>
      <c r="G496" s="368"/>
      <c r="H496" s="368"/>
      <c r="I496" s="368"/>
      <c r="J496" s="369" t="str">
        <f t="shared" si="206"/>
        <v/>
      </c>
      <c r="K496" s="370" t="str">
        <f t="shared" si="207"/>
        <v/>
      </c>
      <c r="L496" s="368"/>
      <c r="M496" s="368"/>
      <c r="N496" s="368"/>
      <c r="O496" s="368"/>
      <c r="P496" s="368"/>
      <c r="Q496" s="368"/>
      <c r="R496" s="368"/>
      <c r="S496" s="371" t="str">
        <f t="shared" si="219"/>
        <v/>
      </c>
      <c r="T496" s="368"/>
      <c r="U496" s="368"/>
      <c r="V496" s="372"/>
      <c r="W496" s="372"/>
      <c r="X496" s="368"/>
      <c r="Y496" s="372"/>
      <c r="Z496" s="368"/>
      <c r="AA496" s="368"/>
      <c r="AB496" s="368"/>
      <c r="AC496" s="368"/>
      <c r="AD496" s="368"/>
      <c r="AE496" s="368"/>
      <c r="AF496" s="368"/>
      <c r="AG496" s="368"/>
      <c r="AH496" s="368"/>
      <c r="AI496" s="368"/>
      <c r="AJ496" s="368"/>
      <c r="AK496" s="373"/>
      <c r="AL496" s="368"/>
      <c r="AM496" s="373"/>
      <c r="AN496" s="373"/>
      <c r="AO496" s="373"/>
      <c r="AP496" s="373"/>
      <c r="AQ496" s="373"/>
      <c r="AR496" s="373"/>
      <c r="AS496" s="373"/>
      <c r="AT496" s="373"/>
      <c r="AU496" s="373"/>
      <c r="AV496" s="373"/>
      <c r="AW496" s="373"/>
      <c r="AX496" s="373"/>
      <c r="AY496" s="373"/>
      <c r="AZ496" s="373"/>
      <c r="BA496" s="373"/>
      <c r="BB496" s="373"/>
      <c r="BC496" s="374">
        <f t="shared" si="220"/>
        <v>0</v>
      </c>
      <c r="BD496" s="373"/>
      <c r="BE496" s="373"/>
      <c r="BF496" s="373"/>
      <c r="BG496" s="373"/>
      <c r="BH496" s="373"/>
      <c r="BI496" s="373"/>
      <c r="BJ496" s="373"/>
      <c r="BK496" s="373"/>
      <c r="BL496" s="373"/>
      <c r="BM496" s="373"/>
      <c r="BN496" s="373"/>
      <c r="BO496" s="373"/>
      <c r="BP496" s="373"/>
      <c r="BQ496" s="373"/>
      <c r="BR496" s="373"/>
      <c r="BS496" s="374">
        <f t="shared" si="208"/>
        <v>0</v>
      </c>
      <c r="BT496" s="374">
        <f t="shared" si="232"/>
        <v>0</v>
      </c>
      <c r="BU496" s="374">
        <f t="shared" si="232"/>
        <v>0</v>
      </c>
      <c r="BV496" s="374">
        <f t="shared" si="232"/>
        <v>0</v>
      </c>
      <c r="BW496" s="374">
        <f t="shared" si="232"/>
        <v>0</v>
      </c>
      <c r="BX496" s="374">
        <f t="shared" si="232"/>
        <v>0</v>
      </c>
      <c r="BY496" s="374">
        <f t="shared" si="232"/>
        <v>0</v>
      </c>
      <c r="BZ496" s="374">
        <f t="shared" si="232"/>
        <v>0</v>
      </c>
      <c r="CA496" s="374">
        <f t="shared" si="232"/>
        <v>0</v>
      </c>
      <c r="CB496" s="374">
        <f t="shared" si="232"/>
        <v>0</v>
      </c>
      <c r="CC496" s="374">
        <f t="shared" si="233"/>
        <v>0</v>
      </c>
      <c r="CD496" s="374">
        <f t="shared" si="233"/>
        <v>0</v>
      </c>
      <c r="CE496" s="374">
        <f t="shared" si="233"/>
        <v>0</v>
      </c>
      <c r="CF496" s="374">
        <f t="shared" si="233"/>
        <v>0</v>
      </c>
      <c r="CG496" s="374">
        <f t="shared" si="233"/>
        <v>0</v>
      </c>
      <c r="CH496" s="374">
        <f t="shared" si="233"/>
        <v>0</v>
      </c>
      <c r="CI496" s="374">
        <f t="shared" si="231"/>
        <v>0</v>
      </c>
      <c r="CJ496" s="368"/>
      <c r="CK496" s="368"/>
      <c r="CL496" s="373"/>
      <c r="CM496" s="375"/>
      <c r="CN496" s="371" t="s">
        <v>176</v>
      </c>
      <c r="CO496" s="373"/>
      <c r="CP496" s="373"/>
      <c r="CQ496" s="374">
        <f t="shared" si="209"/>
        <v>0</v>
      </c>
      <c r="CR496" s="373"/>
      <c r="CS496" s="373"/>
      <c r="CT496" s="374">
        <f t="shared" si="210"/>
        <v>0</v>
      </c>
      <c r="CU496" s="375"/>
      <c r="CV496" s="368"/>
      <c r="CW496" s="368"/>
      <c r="CX496" s="368"/>
      <c r="CY496" s="368"/>
      <c r="CZ496" s="368"/>
      <c r="DA496" s="368"/>
      <c r="DB496" s="368"/>
      <c r="DC496" s="368"/>
      <c r="DD496" s="368"/>
      <c r="DE496" s="368"/>
      <c r="DF496" s="368"/>
      <c r="DG496" s="375"/>
      <c r="DH496" s="371" t="s">
        <v>176</v>
      </c>
      <c r="DI496" s="373"/>
      <c r="DJ496" s="373"/>
      <c r="DK496" s="374">
        <f t="shared" si="230"/>
        <v>0</v>
      </c>
      <c r="DL496" s="373"/>
      <c r="DM496" s="373"/>
      <c r="DN496" s="374">
        <f t="shared" si="211"/>
        <v>0</v>
      </c>
      <c r="DO496" s="368"/>
      <c r="DP496" s="371" t="str">
        <f t="shared" si="221"/>
        <v/>
      </c>
      <c r="DQ496" s="374">
        <f t="shared" si="222"/>
        <v>0</v>
      </c>
      <c r="DR496" s="374">
        <f t="shared" si="212"/>
        <v>0</v>
      </c>
      <c r="DS496" s="374">
        <f t="shared" si="213"/>
        <v>0</v>
      </c>
      <c r="DT496" s="374">
        <f t="shared" si="223"/>
        <v>0</v>
      </c>
      <c r="DU496" s="374">
        <f t="shared" si="224"/>
        <v>0</v>
      </c>
      <c r="DV496" s="374">
        <f>Deduct_dependent * COUNTIFS(Part_8!$A:$A, $EV496)</f>
        <v>0</v>
      </c>
      <c r="DW496" s="374">
        <f t="shared" si="214"/>
        <v>0</v>
      </c>
      <c r="DX496" s="374">
        <f t="shared" si="215"/>
        <v>0</v>
      </c>
      <c r="DY496" s="374">
        <f t="shared" si="216"/>
        <v>0</v>
      </c>
      <c r="DZ496" s="374">
        <f t="shared" si="217"/>
        <v>0</v>
      </c>
      <c r="EA496" s="373"/>
      <c r="EB496" s="373"/>
      <c r="EC496" s="373"/>
      <c r="ED496" s="374" t="str">
        <f t="shared" si="225"/>
        <v/>
      </c>
      <c r="EE496" s="374"/>
      <c r="EF496" s="374" t="str">
        <f>IF(AND($AN496 = "", $AO496 = "", $AP496 = "", $AQ496 = "", $AR496 = "", $AS496 = "", $AT496 = "", $AU496 = "", $AV496 = "", $AW496 = "", $AX496 = "", $AY496 = "", $AZ496 = "", $BA496 = "", $BB496 = "",
$BD496= "", $BE496 = "", $BF496 = "", $BG496 = "", $BH496 = "", $BI496 = "", $BJ496 = "", $BK496 = "", $BL496 = "", $BM496 = "", $BN496 = "", $BO496 = "", $BP496 = "", $BQ496 = "", $BR496 = ""), "",
IF($DZ496 &lt;= Claim_for_Reimbursement_CAT!$F$24, Claim_for_Reimbursement_CAT!$H$24,
IF(AND($DZ496 &gt;= Claim_for_Reimbursement_CAT!$D$25, $DZ496 &lt;= Claim_for_Reimbursement_CAT!$F$25), Claim_for_Reimbursement_CAT!$H$25,
IF(AND($DZ496 &gt;= Claim_for_Reimbursement_CAT!$D$26, $DZ496 &lt;= Claim_for_Reimbursement_CAT!$F$26), Claim_for_Reimbursement_CAT!$H$26,
IF(AND($DZ496 &gt;= Claim_for_Reimbursement_CAT!$D$27, $DZ496 &lt;= Claim_for_Reimbursement_CAT!$F$27), Claim_for_Reimbursement_CAT!$H$27,
IF(AND($DZ496 &gt;= Claim_for_Reimbursement_CAT!$D$28, $DZ496 &lt;= Claim_for_Reimbursement_CAT!$F$28), Claim_for_Reimbursement_CAT!$H$28,
IF(AND($DZ496 &gt;= Claim_for_Reimbursement_CAT!$D$29, $DZ496 &lt;= Claim_for_Reimbursement_CAT!$F$29), Claim_for_Reimbursement_CAT!$H$29,
IF(AND($DZ496 &gt;= Claim_for_Reimbursement_CAT!$D$30, $DZ496 &lt;= Claim_for_Reimbursement_CAT!$F$30), Claim_for_Reimbursement_CAT!$H$30,
IF(AND($DZ496 &gt;= Claim_for_Reimbursement_CAT!$D$31, $DZ496 &lt;= Claim_for_Reimbursement_CAT!$F$31), Claim_for_Reimbursement_CAT!$H$31,
IF(AND($DZ496 &gt;= Claim_for_Reimbursement_CAT!$D$32, $DZ496 &lt;= Claim_for_Reimbursement_CAT!$F$32), Claim_for_Reimbursement_CAT!$H$32,
IF(AND($DZ496 &gt;= Claim_for_Reimbursement_CAT!$D$33, $DZ496 &lt;= Claim_for_Reimbursement_CAT!$F$33), Claim_for_Reimbursement_CAT!$H$33,
IF(AND($DZ496 &gt;= Claim_for_Reimbursement_CAT!$D$34, $DZ496 &lt;= Claim_for_Reimbursement_CAT!$F$34), Claim_for_Reimbursement_CAT!$H$34, Claim_for_Reimbursement_CAT!$H$35))))))))))))</f>
        <v/>
      </c>
      <c r="EG496" s="373"/>
      <c r="EH496" s="373"/>
      <c r="EI496" s="373"/>
      <c r="EJ496" s="373"/>
      <c r="EK496" s="373"/>
      <c r="EL496" s="368"/>
      <c r="EM496" s="373"/>
      <c r="EN496" s="373"/>
      <c r="ES496" s="376" t="str">
        <f t="shared" si="218"/>
        <v/>
      </c>
      <c r="ET496" s="377" t="str">
        <f t="shared" si="226"/>
        <v xml:space="preserve">    </v>
      </c>
      <c r="EU496" s="377" t="str">
        <f t="shared" si="227"/>
        <v/>
      </c>
      <c r="EV496" s="377" t="str">
        <f t="shared" si="228"/>
        <v xml:space="preserve">491   </v>
      </c>
      <c r="EW496" s="378" t="str">
        <f>IF($H496 = "", "",
IF(OR($H496 = Lists_and_controls!$AO$9, $H496 = Lists_and_controls!$AO$11, $H496 = Lists_and_controls!$AO$14, $H496 = Lists_and_controls!$AO$16), MAX(Day_30),
IF(OR($H496 = Lists_and_controls!$AO$6, $H496 = Lists_and_controls!$AO$8, $H496 = Lists_and_controls!$AO$10, $H496 = Lists_and_controls!$AO$12, $H496 = Lists_and_controls!$AO$13, $H496 = Lists_and_controls!$AO$15, $H496 = Lists_and_controls!$AO$17), MAX(Day_31),
IF($H496 = Lists_and_controls!$AO$7, IF(INDEX(Leap_Year_YN, MATCH($G496, Year_2, 0)) = 1, MAX(Day_Feb_LY), MAX(Day_Feb) )))))</f>
        <v/>
      </c>
      <c r="EX496" s="377" t="str">
        <f t="shared" si="229"/>
        <v xml:space="preserve">  </v>
      </c>
      <c r="EY496" s="378"/>
    </row>
    <row r="497" spans="1:155" s="321" customFormat="1" ht="14" hidden="1" x14ac:dyDescent="0.3">
      <c r="A497" s="367">
        <v>492</v>
      </c>
      <c r="B497" s="368"/>
      <c r="C497" s="368"/>
      <c r="D497" s="368"/>
      <c r="E497" s="368"/>
      <c r="F497" s="368"/>
      <c r="G497" s="368"/>
      <c r="H497" s="368"/>
      <c r="I497" s="368"/>
      <c r="J497" s="369" t="str">
        <f t="shared" si="206"/>
        <v/>
      </c>
      <c r="K497" s="370" t="str">
        <f t="shared" si="207"/>
        <v/>
      </c>
      <c r="L497" s="368"/>
      <c r="M497" s="368"/>
      <c r="N497" s="368"/>
      <c r="O497" s="368"/>
      <c r="P497" s="368"/>
      <c r="Q497" s="368"/>
      <c r="R497" s="368"/>
      <c r="S497" s="371" t="str">
        <f t="shared" si="219"/>
        <v/>
      </c>
      <c r="T497" s="368"/>
      <c r="U497" s="368"/>
      <c r="V497" s="372"/>
      <c r="W497" s="372"/>
      <c r="X497" s="368"/>
      <c r="Y497" s="372"/>
      <c r="Z497" s="368"/>
      <c r="AA497" s="368"/>
      <c r="AB497" s="368"/>
      <c r="AC497" s="368"/>
      <c r="AD497" s="368"/>
      <c r="AE497" s="368"/>
      <c r="AF497" s="368"/>
      <c r="AG497" s="368"/>
      <c r="AH497" s="368"/>
      <c r="AI497" s="368"/>
      <c r="AJ497" s="368"/>
      <c r="AK497" s="373"/>
      <c r="AL497" s="368"/>
      <c r="AM497" s="373"/>
      <c r="AN497" s="373"/>
      <c r="AO497" s="373"/>
      <c r="AP497" s="373"/>
      <c r="AQ497" s="373"/>
      <c r="AR497" s="373"/>
      <c r="AS497" s="373"/>
      <c r="AT497" s="373"/>
      <c r="AU497" s="373"/>
      <c r="AV497" s="373"/>
      <c r="AW497" s="373"/>
      <c r="AX497" s="373"/>
      <c r="AY497" s="373"/>
      <c r="AZ497" s="373"/>
      <c r="BA497" s="373"/>
      <c r="BB497" s="373"/>
      <c r="BC497" s="374">
        <f t="shared" si="220"/>
        <v>0</v>
      </c>
      <c r="BD497" s="373"/>
      <c r="BE497" s="373"/>
      <c r="BF497" s="373"/>
      <c r="BG497" s="373"/>
      <c r="BH497" s="373"/>
      <c r="BI497" s="373"/>
      <c r="BJ497" s="373"/>
      <c r="BK497" s="373"/>
      <c r="BL497" s="373"/>
      <c r="BM497" s="373"/>
      <c r="BN497" s="373"/>
      <c r="BO497" s="373"/>
      <c r="BP497" s="373"/>
      <c r="BQ497" s="373"/>
      <c r="BR497" s="373"/>
      <c r="BS497" s="374">
        <f t="shared" si="208"/>
        <v>0</v>
      </c>
      <c r="BT497" s="374">
        <f t="shared" si="232"/>
        <v>0</v>
      </c>
      <c r="BU497" s="374">
        <f t="shared" si="232"/>
        <v>0</v>
      </c>
      <c r="BV497" s="374">
        <f t="shared" si="232"/>
        <v>0</v>
      </c>
      <c r="BW497" s="374">
        <f t="shared" si="232"/>
        <v>0</v>
      </c>
      <c r="BX497" s="374">
        <f t="shared" si="232"/>
        <v>0</v>
      </c>
      <c r="BY497" s="374">
        <f t="shared" si="232"/>
        <v>0</v>
      </c>
      <c r="BZ497" s="374">
        <f t="shared" si="232"/>
        <v>0</v>
      </c>
      <c r="CA497" s="374">
        <f t="shared" si="232"/>
        <v>0</v>
      </c>
      <c r="CB497" s="374">
        <f t="shared" si="232"/>
        <v>0</v>
      </c>
      <c r="CC497" s="374">
        <f t="shared" si="233"/>
        <v>0</v>
      </c>
      <c r="CD497" s="374">
        <f t="shared" si="233"/>
        <v>0</v>
      </c>
      <c r="CE497" s="374">
        <f t="shared" si="233"/>
        <v>0</v>
      </c>
      <c r="CF497" s="374">
        <f t="shared" si="233"/>
        <v>0</v>
      </c>
      <c r="CG497" s="374">
        <f t="shared" si="233"/>
        <v>0</v>
      </c>
      <c r="CH497" s="374">
        <f t="shared" si="233"/>
        <v>0</v>
      </c>
      <c r="CI497" s="374">
        <f t="shared" si="231"/>
        <v>0</v>
      </c>
      <c r="CJ497" s="368"/>
      <c r="CK497" s="368"/>
      <c r="CL497" s="373"/>
      <c r="CM497" s="375"/>
      <c r="CN497" s="371" t="s">
        <v>176</v>
      </c>
      <c r="CO497" s="373"/>
      <c r="CP497" s="373"/>
      <c r="CQ497" s="374">
        <f t="shared" si="209"/>
        <v>0</v>
      </c>
      <c r="CR497" s="373"/>
      <c r="CS497" s="373"/>
      <c r="CT497" s="374">
        <f t="shared" si="210"/>
        <v>0</v>
      </c>
      <c r="CU497" s="375"/>
      <c r="CV497" s="368"/>
      <c r="CW497" s="368"/>
      <c r="CX497" s="368"/>
      <c r="CY497" s="368"/>
      <c r="CZ497" s="368"/>
      <c r="DA497" s="368"/>
      <c r="DB497" s="368"/>
      <c r="DC497" s="368"/>
      <c r="DD497" s="368"/>
      <c r="DE497" s="368"/>
      <c r="DF497" s="368"/>
      <c r="DG497" s="375"/>
      <c r="DH497" s="371" t="s">
        <v>176</v>
      </c>
      <c r="DI497" s="373"/>
      <c r="DJ497" s="373"/>
      <c r="DK497" s="374">
        <f t="shared" si="230"/>
        <v>0</v>
      </c>
      <c r="DL497" s="373"/>
      <c r="DM497" s="373"/>
      <c r="DN497" s="374">
        <f t="shared" si="211"/>
        <v>0</v>
      </c>
      <c r="DO497" s="368"/>
      <c r="DP497" s="371" t="str">
        <f t="shared" si="221"/>
        <v/>
      </c>
      <c r="DQ497" s="374">
        <f t="shared" si="222"/>
        <v>0</v>
      </c>
      <c r="DR497" s="374">
        <f t="shared" si="212"/>
        <v>0</v>
      </c>
      <c r="DS497" s="374">
        <f t="shared" si="213"/>
        <v>0</v>
      </c>
      <c r="DT497" s="374">
        <f t="shared" si="223"/>
        <v>0</v>
      </c>
      <c r="DU497" s="374">
        <f t="shared" si="224"/>
        <v>0</v>
      </c>
      <c r="DV497" s="374">
        <f>Deduct_dependent * COUNTIFS(Part_8!$A:$A, $EV497)</f>
        <v>0</v>
      </c>
      <c r="DW497" s="374">
        <f t="shared" si="214"/>
        <v>0</v>
      </c>
      <c r="DX497" s="374">
        <f t="shared" si="215"/>
        <v>0</v>
      </c>
      <c r="DY497" s="374">
        <f t="shared" si="216"/>
        <v>0</v>
      </c>
      <c r="DZ497" s="374">
        <f t="shared" si="217"/>
        <v>0</v>
      </c>
      <c r="EA497" s="373"/>
      <c r="EB497" s="373"/>
      <c r="EC497" s="373"/>
      <c r="ED497" s="374" t="str">
        <f t="shared" si="225"/>
        <v/>
      </c>
      <c r="EE497" s="374"/>
      <c r="EF497" s="374" t="str">
        <f>IF(AND($AN497 = "", $AO497 = "", $AP497 = "", $AQ497 = "", $AR497 = "", $AS497 = "", $AT497 = "", $AU497 = "", $AV497 = "", $AW497 = "", $AX497 = "", $AY497 = "", $AZ497 = "", $BA497 = "", $BB497 = "",
$BD497= "", $BE497 = "", $BF497 = "", $BG497 = "", $BH497 = "", $BI497 = "", $BJ497 = "", $BK497 = "", $BL497 = "", $BM497 = "", $BN497 = "", $BO497 = "", $BP497 = "", $BQ497 = "", $BR497 = ""), "",
IF($DZ497 &lt;= Claim_for_Reimbursement_CAT!$F$24, Claim_for_Reimbursement_CAT!$H$24,
IF(AND($DZ497 &gt;= Claim_for_Reimbursement_CAT!$D$25, $DZ497 &lt;= Claim_for_Reimbursement_CAT!$F$25), Claim_for_Reimbursement_CAT!$H$25,
IF(AND($DZ497 &gt;= Claim_for_Reimbursement_CAT!$D$26, $DZ497 &lt;= Claim_for_Reimbursement_CAT!$F$26), Claim_for_Reimbursement_CAT!$H$26,
IF(AND($DZ497 &gt;= Claim_for_Reimbursement_CAT!$D$27, $DZ497 &lt;= Claim_for_Reimbursement_CAT!$F$27), Claim_for_Reimbursement_CAT!$H$27,
IF(AND($DZ497 &gt;= Claim_for_Reimbursement_CAT!$D$28, $DZ497 &lt;= Claim_for_Reimbursement_CAT!$F$28), Claim_for_Reimbursement_CAT!$H$28,
IF(AND($DZ497 &gt;= Claim_for_Reimbursement_CAT!$D$29, $DZ497 &lt;= Claim_for_Reimbursement_CAT!$F$29), Claim_for_Reimbursement_CAT!$H$29,
IF(AND($DZ497 &gt;= Claim_for_Reimbursement_CAT!$D$30, $DZ497 &lt;= Claim_for_Reimbursement_CAT!$F$30), Claim_for_Reimbursement_CAT!$H$30,
IF(AND($DZ497 &gt;= Claim_for_Reimbursement_CAT!$D$31, $DZ497 &lt;= Claim_for_Reimbursement_CAT!$F$31), Claim_for_Reimbursement_CAT!$H$31,
IF(AND($DZ497 &gt;= Claim_for_Reimbursement_CAT!$D$32, $DZ497 &lt;= Claim_for_Reimbursement_CAT!$F$32), Claim_for_Reimbursement_CAT!$H$32,
IF(AND($DZ497 &gt;= Claim_for_Reimbursement_CAT!$D$33, $DZ497 &lt;= Claim_for_Reimbursement_CAT!$F$33), Claim_for_Reimbursement_CAT!$H$33,
IF(AND($DZ497 &gt;= Claim_for_Reimbursement_CAT!$D$34, $DZ497 &lt;= Claim_for_Reimbursement_CAT!$F$34), Claim_for_Reimbursement_CAT!$H$34, Claim_for_Reimbursement_CAT!$H$35))))))))))))</f>
        <v/>
      </c>
      <c r="EG497" s="373"/>
      <c r="EH497" s="373"/>
      <c r="EI497" s="373"/>
      <c r="EJ497" s="373"/>
      <c r="EK497" s="373"/>
      <c r="EL497" s="368"/>
      <c r="EM497" s="373"/>
      <c r="EN497" s="373"/>
      <c r="ES497" s="376" t="str">
        <f t="shared" si="218"/>
        <v/>
      </c>
      <c r="ET497" s="377" t="str">
        <f t="shared" si="226"/>
        <v xml:space="preserve">    </v>
      </c>
      <c r="EU497" s="377" t="str">
        <f t="shared" si="227"/>
        <v/>
      </c>
      <c r="EV497" s="377" t="str">
        <f t="shared" si="228"/>
        <v xml:space="preserve">492   </v>
      </c>
      <c r="EW497" s="378" t="str">
        <f>IF($H497 = "", "",
IF(OR($H497 = Lists_and_controls!$AO$9, $H497 = Lists_and_controls!$AO$11, $H497 = Lists_and_controls!$AO$14, $H497 = Lists_and_controls!$AO$16), MAX(Day_30),
IF(OR($H497 = Lists_and_controls!$AO$6, $H497 = Lists_and_controls!$AO$8, $H497 = Lists_and_controls!$AO$10, $H497 = Lists_and_controls!$AO$12, $H497 = Lists_and_controls!$AO$13, $H497 = Lists_and_controls!$AO$15, $H497 = Lists_and_controls!$AO$17), MAX(Day_31),
IF($H497 = Lists_and_controls!$AO$7, IF(INDEX(Leap_Year_YN, MATCH($G497, Year_2, 0)) = 1, MAX(Day_Feb_LY), MAX(Day_Feb) )))))</f>
        <v/>
      </c>
      <c r="EX497" s="377" t="str">
        <f t="shared" si="229"/>
        <v xml:space="preserve">  </v>
      </c>
      <c r="EY497" s="378"/>
    </row>
    <row r="498" spans="1:155" s="321" customFormat="1" ht="14" hidden="1" x14ac:dyDescent="0.3">
      <c r="A498" s="367">
        <v>493</v>
      </c>
      <c r="B498" s="368"/>
      <c r="C498" s="368"/>
      <c r="D498" s="368"/>
      <c r="E498" s="368"/>
      <c r="F498" s="368"/>
      <c r="G498" s="368"/>
      <c r="H498" s="368"/>
      <c r="I498" s="368"/>
      <c r="J498" s="369" t="str">
        <f t="shared" si="206"/>
        <v/>
      </c>
      <c r="K498" s="370" t="str">
        <f t="shared" si="207"/>
        <v/>
      </c>
      <c r="L498" s="368"/>
      <c r="M498" s="368"/>
      <c r="N498" s="368"/>
      <c r="O498" s="368"/>
      <c r="P498" s="368"/>
      <c r="Q498" s="368"/>
      <c r="R498" s="368"/>
      <c r="S498" s="371" t="str">
        <f t="shared" si="219"/>
        <v/>
      </c>
      <c r="T498" s="368"/>
      <c r="U498" s="368"/>
      <c r="V498" s="372"/>
      <c r="W498" s="372"/>
      <c r="X498" s="368"/>
      <c r="Y498" s="372"/>
      <c r="Z498" s="368"/>
      <c r="AA498" s="368"/>
      <c r="AB498" s="368"/>
      <c r="AC498" s="368"/>
      <c r="AD498" s="368"/>
      <c r="AE498" s="368"/>
      <c r="AF498" s="368"/>
      <c r="AG498" s="368"/>
      <c r="AH498" s="368"/>
      <c r="AI498" s="368"/>
      <c r="AJ498" s="368"/>
      <c r="AK498" s="373"/>
      <c r="AL498" s="368"/>
      <c r="AM498" s="373"/>
      <c r="AN498" s="373"/>
      <c r="AO498" s="373"/>
      <c r="AP498" s="373"/>
      <c r="AQ498" s="373"/>
      <c r="AR498" s="373"/>
      <c r="AS498" s="373"/>
      <c r="AT498" s="373"/>
      <c r="AU498" s="373"/>
      <c r="AV498" s="373"/>
      <c r="AW498" s="373"/>
      <c r="AX498" s="373"/>
      <c r="AY498" s="373"/>
      <c r="AZ498" s="373"/>
      <c r="BA498" s="373"/>
      <c r="BB498" s="373"/>
      <c r="BC498" s="374">
        <f t="shared" si="220"/>
        <v>0</v>
      </c>
      <c r="BD498" s="373"/>
      <c r="BE498" s="373"/>
      <c r="BF498" s="373"/>
      <c r="BG498" s="373"/>
      <c r="BH498" s="373"/>
      <c r="BI498" s="373"/>
      <c r="BJ498" s="373"/>
      <c r="BK498" s="373"/>
      <c r="BL498" s="373"/>
      <c r="BM498" s="373"/>
      <c r="BN498" s="373"/>
      <c r="BO498" s="373"/>
      <c r="BP498" s="373"/>
      <c r="BQ498" s="373"/>
      <c r="BR498" s="373"/>
      <c r="BS498" s="374">
        <f t="shared" si="208"/>
        <v>0</v>
      </c>
      <c r="BT498" s="374">
        <f t="shared" si="232"/>
        <v>0</v>
      </c>
      <c r="BU498" s="374">
        <f t="shared" si="232"/>
        <v>0</v>
      </c>
      <c r="BV498" s="374">
        <f t="shared" si="232"/>
        <v>0</v>
      </c>
      <c r="BW498" s="374">
        <f t="shared" si="232"/>
        <v>0</v>
      </c>
      <c r="BX498" s="374">
        <f t="shared" si="232"/>
        <v>0</v>
      </c>
      <c r="BY498" s="374">
        <f t="shared" si="232"/>
        <v>0</v>
      </c>
      <c r="BZ498" s="374">
        <f t="shared" si="232"/>
        <v>0</v>
      </c>
      <c r="CA498" s="374">
        <f t="shared" si="232"/>
        <v>0</v>
      </c>
      <c r="CB498" s="374">
        <f t="shared" si="232"/>
        <v>0</v>
      </c>
      <c r="CC498" s="374">
        <f t="shared" si="233"/>
        <v>0</v>
      </c>
      <c r="CD498" s="374">
        <f t="shared" si="233"/>
        <v>0</v>
      </c>
      <c r="CE498" s="374">
        <f t="shared" si="233"/>
        <v>0</v>
      </c>
      <c r="CF498" s="374">
        <f t="shared" si="233"/>
        <v>0</v>
      </c>
      <c r="CG498" s="374">
        <f t="shared" si="233"/>
        <v>0</v>
      </c>
      <c r="CH498" s="374">
        <f t="shared" si="233"/>
        <v>0</v>
      </c>
      <c r="CI498" s="374">
        <f t="shared" si="231"/>
        <v>0</v>
      </c>
      <c r="CJ498" s="368"/>
      <c r="CK498" s="368"/>
      <c r="CL498" s="373"/>
      <c r="CM498" s="375"/>
      <c r="CN498" s="371" t="s">
        <v>176</v>
      </c>
      <c r="CO498" s="373"/>
      <c r="CP498" s="373"/>
      <c r="CQ498" s="374">
        <f t="shared" si="209"/>
        <v>0</v>
      </c>
      <c r="CR498" s="373"/>
      <c r="CS498" s="373"/>
      <c r="CT498" s="374">
        <f t="shared" si="210"/>
        <v>0</v>
      </c>
      <c r="CU498" s="375"/>
      <c r="CV498" s="368"/>
      <c r="CW498" s="368"/>
      <c r="CX498" s="368"/>
      <c r="CY498" s="368"/>
      <c r="CZ498" s="368"/>
      <c r="DA498" s="368"/>
      <c r="DB498" s="368"/>
      <c r="DC498" s="368"/>
      <c r="DD498" s="368"/>
      <c r="DE498" s="368"/>
      <c r="DF498" s="368"/>
      <c r="DG498" s="375"/>
      <c r="DH498" s="371" t="s">
        <v>176</v>
      </c>
      <c r="DI498" s="373"/>
      <c r="DJ498" s="373"/>
      <c r="DK498" s="374">
        <f t="shared" si="230"/>
        <v>0</v>
      </c>
      <c r="DL498" s="373"/>
      <c r="DM498" s="373"/>
      <c r="DN498" s="374">
        <f t="shared" si="211"/>
        <v>0</v>
      </c>
      <c r="DO498" s="368"/>
      <c r="DP498" s="371" t="str">
        <f t="shared" si="221"/>
        <v/>
      </c>
      <c r="DQ498" s="374">
        <f t="shared" si="222"/>
        <v>0</v>
      </c>
      <c r="DR498" s="374">
        <f t="shared" si="212"/>
        <v>0</v>
      </c>
      <c r="DS498" s="374">
        <f t="shared" si="213"/>
        <v>0</v>
      </c>
      <c r="DT498" s="374">
        <f t="shared" si="223"/>
        <v>0</v>
      </c>
      <c r="DU498" s="374">
        <f t="shared" si="224"/>
        <v>0</v>
      </c>
      <c r="DV498" s="374">
        <f>Deduct_dependent * COUNTIFS(Part_8!$A:$A, $EV498)</f>
        <v>0</v>
      </c>
      <c r="DW498" s="374">
        <f t="shared" si="214"/>
        <v>0</v>
      </c>
      <c r="DX498" s="374">
        <f t="shared" si="215"/>
        <v>0</v>
      </c>
      <c r="DY498" s="374">
        <f t="shared" si="216"/>
        <v>0</v>
      </c>
      <c r="DZ498" s="374">
        <f t="shared" si="217"/>
        <v>0</v>
      </c>
      <c r="EA498" s="373"/>
      <c r="EB498" s="373"/>
      <c r="EC498" s="373"/>
      <c r="ED498" s="374" t="str">
        <f t="shared" si="225"/>
        <v/>
      </c>
      <c r="EE498" s="374"/>
      <c r="EF498" s="374" t="str">
        <f>IF(AND($AN498 = "", $AO498 = "", $AP498 = "", $AQ498 = "", $AR498 = "", $AS498 = "", $AT498 = "", $AU498 = "", $AV498 = "", $AW498 = "", $AX498 = "", $AY498 = "", $AZ498 = "", $BA498 = "", $BB498 = "",
$BD498= "", $BE498 = "", $BF498 = "", $BG498 = "", $BH498 = "", $BI498 = "", $BJ498 = "", $BK498 = "", $BL498 = "", $BM498 = "", $BN498 = "", $BO498 = "", $BP498 = "", $BQ498 = "", $BR498 = ""), "",
IF($DZ498 &lt;= Claim_for_Reimbursement_CAT!$F$24, Claim_for_Reimbursement_CAT!$H$24,
IF(AND($DZ498 &gt;= Claim_for_Reimbursement_CAT!$D$25, $DZ498 &lt;= Claim_for_Reimbursement_CAT!$F$25), Claim_for_Reimbursement_CAT!$H$25,
IF(AND($DZ498 &gt;= Claim_for_Reimbursement_CAT!$D$26, $DZ498 &lt;= Claim_for_Reimbursement_CAT!$F$26), Claim_for_Reimbursement_CAT!$H$26,
IF(AND($DZ498 &gt;= Claim_for_Reimbursement_CAT!$D$27, $DZ498 &lt;= Claim_for_Reimbursement_CAT!$F$27), Claim_for_Reimbursement_CAT!$H$27,
IF(AND($DZ498 &gt;= Claim_for_Reimbursement_CAT!$D$28, $DZ498 &lt;= Claim_for_Reimbursement_CAT!$F$28), Claim_for_Reimbursement_CAT!$H$28,
IF(AND($DZ498 &gt;= Claim_for_Reimbursement_CAT!$D$29, $DZ498 &lt;= Claim_for_Reimbursement_CAT!$F$29), Claim_for_Reimbursement_CAT!$H$29,
IF(AND($DZ498 &gt;= Claim_for_Reimbursement_CAT!$D$30, $DZ498 &lt;= Claim_for_Reimbursement_CAT!$F$30), Claim_for_Reimbursement_CAT!$H$30,
IF(AND($DZ498 &gt;= Claim_for_Reimbursement_CAT!$D$31, $DZ498 &lt;= Claim_for_Reimbursement_CAT!$F$31), Claim_for_Reimbursement_CAT!$H$31,
IF(AND($DZ498 &gt;= Claim_for_Reimbursement_CAT!$D$32, $DZ498 &lt;= Claim_for_Reimbursement_CAT!$F$32), Claim_for_Reimbursement_CAT!$H$32,
IF(AND($DZ498 &gt;= Claim_for_Reimbursement_CAT!$D$33, $DZ498 &lt;= Claim_for_Reimbursement_CAT!$F$33), Claim_for_Reimbursement_CAT!$H$33,
IF(AND($DZ498 &gt;= Claim_for_Reimbursement_CAT!$D$34, $DZ498 &lt;= Claim_for_Reimbursement_CAT!$F$34), Claim_for_Reimbursement_CAT!$H$34, Claim_for_Reimbursement_CAT!$H$35))))))))))))</f>
        <v/>
      </c>
      <c r="EG498" s="373"/>
      <c r="EH498" s="373"/>
      <c r="EI498" s="373"/>
      <c r="EJ498" s="373"/>
      <c r="EK498" s="373"/>
      <c r="EL498" s="368"/>
      <c r="EM498" s="373"/>
      <c r="EN498" s="373"/>
      <c r="ES498" s="376" t="str">
        <f t="shared" si="218"/>
        <v/>
      </c>
      <c r="ET498" s="377" t="str">
        <f t="shared" si="226"/>
        <v xml:space="preserve">    </v>
      </c>
      <c r="EU498" s="377" t="str">
        <f t="shared" si="227"/>
        <v/>
      </c>
      <c r="EV498" s="377" t="str">
        <f t="shared" si="228"/>
        <v xml:space="preserve">493   </v>
      </c>
      <c r="EW498" s="378" t="str">
        <f>IF($H498 = "", "",
IF(OR($H498 = Lists_and_controls!$AO$9, $H498 = Lists_and_controls!$AO$11, $H498 = Lists_and_controls!$AO$14, $H498 = Lists_and_controls!$AO$16), MAX(Day_30),
IF(OR($H498 = Lists_and_controls!$AO$6, $H498 = Lists_and_controls!$AO$8, $H498 = Lists_and_controls!$AO$10, $H498 = Lists_and_controls!$AO$12, $H498 = Lists_and_controls!$AO$13, $H498 = Lists_and_controls!$AO$15, $H498 = Lists_and_controls!$AO$17), MAX(Day_31),
IF($H498 = Lists_and_controls!$AO$7, IF(INDEX(Leap_Year_YN, MATCH($G498, Year_2, 0)) = 1, MAX(Day_Feb_LY), MAX(Day_Feb) )))))</f>
        <v/>
      </c>
      <c r="EX498" s="377" t="str">
        <f t="shared" si="229"/>
        <v xml:space="preserve">  </v>
      </c>
      <c r="EY498" s="378"/>
    </row>
    <row r="499" spans="1:155" s="321" customFormat="1" ht="14" hidden="1" x14ac:dyDescent="0.3">
      <c r="A499" s="367">
        <v>494</v>
      </c>
      <c r="B499" s="368"/>
      <c r="C499" s="368"/>
      <c r="D499" s="368"/>
      <c r="E499" s="368"/>
      <c r="F499" s="368"/>
      <c r="G499" s="368"/>
      <c r="H499" s="368"/>
      <c r="I499" s="368"/>
      <c r="J499" s="369" t="str">
        <f t="shared" si="206"/>
        <v/>
      </c>
      <c r="K499" s="370" t="str">
        <f t="shared" si="207"/>
        <v/>
      </c>
      <c r="L499" s="368"/>
      <c r="M499" s="368"/>
      <c r="N499" s="368"/>
      <c r="O499" s="368"/>
      <c r="P499" s="368"/>
      <c r="Q499" s="368"/>
      <c r="R499" s="368"/>
      <c r="S499" s="371" t="str">
        <f t="shared" si="219"/>
        <v/>
      </c>
      <c r="T499" s="368"/>
      <c r="U499" s="368"/>
      <c r="V499" s="372"/>
      <c r="W499" s="372"/>
      <c r="X499" s="368"/>
      <c r="Y499" s="372"/>
      <c r="Z499" s="368"/>
      <c r="AA499" s="368"/>
      <c r="AB499" s="368"/>
      <c r="AC499" s="368"/>
      <c r="AD499" s="368"/>
      <c r="AE499" s="368"/>
      <c r="AF499" s="368"/>
      <c r="AG499" s="368"/>
      <c r="AH499" s="368"/>
      <c r="AI499" s="368"/>
      <c r="AJ499" s="368"/>
      <c r="AK499" s="373"/>
      <c r="AL499" s="368"/>
      <c r="AM499" s="373"/>
      <c r="AN499" s="373"/>
      <c r="AO499" s="373"/>
      <c r="AP499" s="373"/>
      <c r="AQ499" s="373"/>
      <c r="AR499" s="373"/>
      <c r="AS499" s="373"/>
      <c r="AT499" s="373"/>
      <c r="AU499" s="373"/>
      <c r="AV499" s="373"/>
      <c r="AW499" s="373"/>
      <c r="AX499" s="373"/>
      <c r="AY499" s="373"/>
      <c r="AZ499" s="373"/>
      <c r="BA499" s="373"/>
      <c r="BB499" s="373"/>
      <c r="BC499" s="374">
        <f t="shared" si="220"/>
        <v>0</v>
      </c>
      <c r="BD499" s="373"/>
      <c r="BE499" s="373"/>
      <c r="BF499" s="373"/>
      <c r="BG499" s="373"/>
      <c r="BH499" s="373"/>
      <c r="BI499" s="373"/>
      <c r="BJ499" s="373"/>
      <c r="BK499" s="373"/>
      <c r="BL499" s="373"/>
      <c r="BM499" s="373"/>
      <c r="BN499" s="373"/>
      <c r="BO499" s="373"/>
      <c r="BP499" s="373"/>
      <c r="BQ499" s="373"/>
      <c r="BR499" s="373"/>
      <c r="BS499" s="374">
        <f t="shared" si="208"/>
        <v>0</v>
      </c>
      <c r="BT499" s="374">
        <f t="shared" si="232"/>
        <v>0</v>
      </c>
      <c r="BU499" s="374">
        <f t="shared" si="232"/>
        <v>0</v>
      </c>
      <c r="BV499" s="374">
        <f t="shared" si="232"/>
        <v>0</v>
      </c>
      <c r="BW499" s="374">
        <f t="shared" si="232"/>
        <v>0</v>
      </c>
      <c r="BX499" s="374">
        <f t="shared" si="232"/>
        <v>0</v>
      </c>
      <c r="BY499" s="374">
        <f t="shared" si="232"/>
        <v>0</v>
      </c>
      <c r="BZ499" s="374">
        <f t="shared" si="232"/>
        <v>0</v>
      </c>
      <c r="CA499" s="374">
        <f t="shared" si="232"/>
        <v>0</v>
      </c>
      <c r="CB499" s="374">
        <f t="shared" si="232"/>
        <v>0</v>
      </c>
      <c r="CC499" s="374">
        <f t="shared" si="233"/>
        <v>0</v>
      </c>
      <c r="CD499" s="374">
        <f t="shared" si="233"/>
        <v>0</v>
      </c>
      <c r="CE499" s="374">
        <f t="shared" si="233"/>
        <v>0</v>
      </c>
      <c r="CF499" s="374">
        <f t="shared" si="233"/>
        <v>0</v>
      </c>
      <c r="CG499" s="374">
        <f t="shared" si="233"/>
        <v>0</v>
      </c>
      <c r="CH499" s="374">
        <f t="shared" si="233"/>
        <v>0</v>
      </c>
      <c r="CI499" s="374">
        <f t="shared" si="231"/>
        <v>0</v>
      </c>
      <c r="CJ499" s="368"/>
      <c r="CK499" s="368"/>
      <c r="CL499" s="373"/>
      <c r="CM499" s="375"/>
      <c r="CN499" s="371" t="s">
        <v>176</v>
      </c>
      <c r="CO499" s="373"/>
      <c r="CP499" s="373"/>
      <c r="CQ499" s="374">
        <f t="shared" si="209"/>
        <v>0</v>
      </c>
      <c r="CR499" s="373"/>
      <c r="CS499" s="373"/>
      <c r="CT499" s="374">
        <f t="shared" si="210"/>
        <v>0</v>
      </c>
      <c r="CU499" s="375"/>
      <c r="CV499" s="368"/>
      <c r="CW499" s="368"/>
      <c r="CX499" s="368"/>
      <c r="CY499" s="368"/>
      <c r="CZ499" s="368"/>
      <c r="DA499" s="368"/>
      <c r="DB499" s="368"/>
      <c r="DC499" s="368"/>
      <c r="DD499" s="368"/>
      <c r="DE499" s="368"/>
      <c r="DF499" s="368"/>
      <c r="DG499" s="375"/>
      <c r="DH499" s="371" t="s">
        <v>176</v>
      </c>
      <c r="DI499" s="373"/>
      <c r="DJ499" s="373"/>
      <c r="DK499" s="374">
        <f t="shared" si="230"/>
        <v>0</v>
      </c>
      <c r="DL499" s="373"/>
      <c r="DM499" s="373"/>
      <c r="DN499" s="374">
        <f t="shared" si="211"/>
        <v>0</v>
      </c>
      <c r="DO499" s="368"/>
      <c r="DP499" s="371" t="str">
        <f t="shared" si="221"/>
        <v/>
      </c>
      <c r="DQ499" s="374">
        <f t="shared" si="222"/>
        <v>0</v>
      </c>
      <c r="DR499" s="374">
        <f t="shared" si="212"/>
        <v>0</v>
      </c>
      <c r="DS499" s="374">
        <f t="shared" si="213"/>
        <v>0</v>
      </c>
      <c r="DT499" s="374">
        <f t="shared" si="223"/>
        <v>0</v>
      </c>
      <c r="DU499" s="374">
        <f t="shared" si="224"/>
        <v>0</v>
      </c>
      <c r="DV499" s="374">
        <f>Deduct_dependent * COUNTIFS(Part_8!$A:$A, $EV499)</f>
        <v>0</v>
      </c>
      <c r="DW499" s="374">
        <f t="shared" si="214"/>
        <v>0</v>
      </c>
      <c r="DX499" s="374">
        <f t="shared" si="215"/>
        <v>0</v>
      </c>
      <c r="DY499" s="374">
        <f t="shared" si="216"/>
        <v>0</v>
      </c>
      <c r="DZ499" s="374">
        <f t="shared" si="217"/>
        <v>0</v>
      </c>
      <c r="EA499" s="373"/>
      <c r="EB499" s="373"/>
      <c r="EC499" s="373"/>
      <c r="ED499" s="374" t="str">
        <f t="shared" si="225"/>
        <v/>
      </c>
      <c r="EE499" s="374"/>
      <c r="EF499" s="374" t="str">
        <f>IF(AND($AN499 = "", $AO499 = "", $AP499 = "", $AQ499 = "", $AR499 = "", $AS499 = "", $AT499 = "", $AU499 = "", $AV499 = "", $AW499 = "", $AX499 = "", $AY499 = "", $AZ499 = "", $BA499 = "", $BB499 = "",
$BD499= "", $BE499 = "", $BF499 = "", $BG499 = "", $BH499 = "", $BI499 = "", $BJ499 = "", $BK499 = "", $BL499 = "", $BM499 = "", $BN499 = "", $BO499 = "", $BP499 = "", $BQ499 = "", $BR499 = ""), "",
IF($DZ499 &lt;= Claim_for_Reimbursement_CAT!$F$24, Claim_for_Reimbursement_CAT!$H$24,
IF(AND($DZ499 &gt;= Claim_for_Reimbursement_CAT!$D$25, $DZ499 &lt;= Claim_for_Reimbursement_CAT!$F$25), Claim_for_Reimbursement_CAT!$H$25,
IF(AND($DZ499 &gt;= Claim_for_Reimbursement_CAT!$D$26, $DZ499 &lt;= Claim_for_Reimbursement_CAT!$F$26), Claim_for_Reimbursement_CAT!$H$26,
IF(AND($DZ499 &gt;= Claim_for_Reimbursement_CAT!$D$27, $DZ499 &lt;= Claim_for_Reimbursement_CAT!$F$27), Claim_for_Reimbursement_CAT!$H$27,
IF(AND($DZ499 &gt;= Claim_for_Reimbursement_CAT!$D$28, $DZ499 &lt;= Claim_for_Reimbursement_CAT!$F$28), Claim_for_Reimbursement_CAT!$H$28,
IF(AND($DZ499 &gt;= Claim_for_Reimbursement_CAT!$D$29, $DZ499 &lt;= Claim_for_Reimbursement_CAT!$F$29), Claim_for_Reimbursement_CAT!$H$29,
IF(AND($DZ499 &gt;= Claim_for_Reimbursement_CAT!$D$30, $DZ499 &lt;= Claim_for_Reimbursement_CAT!$F$30), Claim_for_Reimbursement_CAT!$H$30,
IF(AND($DZ499 &gt;= Claim_for_Reimbursement_CAT!$D$31, $DZ499 &lt;= Claim_for_Reimbursement_CAT!$F$31), Claim_for_Reimbursement_CAT!$H$31,
IF(AND($DZ499 &gt;= Claim_for_Reimbursement_CAT!$D$32, $DZ499 &lt;= Claim_for_Reimbursement_CAT!$F$32), Claim_for_Reimbursement_CAT!$H$32,
IF(AND($DZ499 &gt;= Claim_for_Reimbursement_CAT!$D$33, $DZ499 &lt;= Claim_for_Reimbursement_CAT!$F$33), Claim_for_Reimbursement_CAT!$H$33,
IF(AND($DZ499 &gt;= Claim_for_Reimbursement_CAT!$D$34, $DZ499 &lt;= Claim_for_Reimbursement_CAT!$F$34), Claim_for_Reimbursement_CAT!$H$34, Claim_for_Reimbursement_CAT!$H$35))))))))))))</f>
        <v/>
      </c>
      <c r="EG499" s="373"/>
      <c r="EH499" s="373"/>
      <c r="EI499" s="373"/>
      <c r="EJ499" s="373"/>
      <c r="EK499" s="373"/>
      <c r="EL499" s="368"/>
      <c r="EM499" s="373"/>
      <c r="EN499" s="373"/>
      <c r="ES499" s="376" t="str">
        <f t="shared" si="218"/>
        <v/>
      </c>
      <c r="ET499" s="377" t="str">
        <f t="shared" si="226"/>
        <v xml:space="preserve">    </v>
      </c>
      <c r="EU499" s="377" t="str">
        <f t="shared" si="227"/>
        <v/>
      </c>
      <c r="EV499" s="377" t="str">
        <f t="shared" si="228"/>
        <v xml:space="preserve">494   </v>
      </c>
      <c r="EW499" s="378" t="str">
        <f>IF($H499 = "", "",
IF(OR($H499 = Lists_and_controls!$AO$9, $H499 = Lists_and_controls!$AO$11, $H499 = Lists_and_controls!$AO$14, $H499 = Lists_and_controls!$AO$16), MAX(Day_30),
IF(OR($H499 = Lists_and_controls!$AO$6, $H499 = Lists_and_controls!$AO$8, $H499 = Lists_and_controls!$AO$10, $H499 = Lists_and_controls!$AO$12, $H499 = Lists_and_controls!$AO$13, $H499 = Lists_and_controls!$AO$15, $H499 = Lists_and_controls!$AO$17), MAX(Day_31),
IF($H499 = Lists_and_controls!$AO$7, IF(INDEX(Leap_Year_YN, MATCH($G499, Year_2, 0)) = 1, MAX(Day_Feb_LY), MAX(Day_Feb) )))))</f>
        <v/>
      </c>
      <c r="EX499" s="377" t="str">
        <f t="shared" si="229"/>
        <v xml:space="preserve">  </v>
      </c>
      <c r="EY499" s="378"/>
    </row>
    <row r="500" spans="1:155" s="321" customFormat="1" ht="14" hidden="1" x14ac:dyDescent="0.3">
      <c r="A500" s="367">
        <v>495</v>
      </c>
      <c r="B500" s="368"/>
      <c r="C500" s="368"/>
      <c r="D500" s="368"/>
      <c r="E500" s="368"/>
      <c r="F500" s="368"/>
      <c r="G500" s="368"/>
      <c r="H500" s="368"/>
      <c r="I500" s="368"/>
      <c r="J500" s="369" t="str">
        <f t="shared" si="206"/>
        <v/>
      </c>
      <c r="K500" s="370" t="str">
        <f t="shared" si="207"/>
        <v/>
      </c>
      <c r="L500" s="368"/>
      <c r="M500" s="368"/>
      <c r="N500" s="368"/>
      <c r="O500" s="368"/>
      <c r="P500" s="368"/>
      <c r="Q500" s="368"/>
      <c r="R500" s="368"/>
      <c r="S500" s="371" t="str">
        <f t="shared" si="219"/>
        <v/>
      </c>
      <c r="T500" s="368"/>
      <c r="U500" s="368"/>
      <c r="V500" s="372"/>
      <c r="W500" s="372"/>
      <c r="X500" s="368"/>
      <c r="Y500" s="372"/>
      <c r="Z500" s="368"/>
      <c r="AA500" s="368"/>
      <c r="AB500" s="368"/>
      <c r="AC500" s="368"/>
      <c r="AD500" s="368"/>
      <c r="AE500" s="368"/>
      <c r="AF500" s="368"/>
      <c r="AG500" s="368"/>
      <c r="AH500" s="368"/>
      <c r="AI500" s="368"/>
      <c r="AJ500" s="368"/>
      <c r="AK500" s="373"/>
      <c r="AL500" s="368"/>
      <c r="AM500" s="373"/>
      <c r="AN500" s="373"/>
      <c r="AO500" s="373"/>
      <c r="AP500" s="373"/>
      <c r="AQ500" s="373"/>
      <c r="AR500" s="373"/>
      <c r="AS500" s="373"/>
      <c r="AT500" s="373"/>
      <c r="AU500" s="373"/>
      <c r="AV500" s="373"/>
      <c r="AW500" s="373"/>
      <c r="AX500" s="373"/>
      <c r="AY500" s="373"/>
      <c r="AZ500" s="373"/>
      <c r="BA500" s="373"/>
      <c r="BB500" s="373"/>
      <c r="BC500" s="374">
        <f t="shared" si="220"/>
        <v>0</v>
      </c>
      <c r="BD500" s="373"/>
      <c r="BE500" s="373"/>
      <c r="BF500" s="373"/>
      <c r="BG500" s="373"/>
      <c r="BH500" s="373"/>
      <c r="BI500" s="373"/>
      <c r="BJ500" s="373"/>
      <c r="BK500" s="373"/>
      <c r="BL500" s="373"/>
      <c r="BM500" s="373"/>
      <c r="BN500" s="373"/>
      <c r="BO500" s="373"/>
      <c r="BP500" s="373"/>
      <c r="BQ500" s="373"/>
      <c r="BR500" s="373"/>
      <c r="BS500" s="374">
        <f t="shared" si="208"/>
        <v>0</v>
      </c>
      <c r="BT500" s="374">
        <f t="shared" si="232"/>
        <v>0</v>
      </c>
      <c r="BU500" s="374">
        <f t="shared" si="232"/>
        <v>0</v>
      </c>
      <c r="BV500" s="374">
        <f t="shared" si="232"/>
        <v>0</v>
      </c>
      <c r="BW500" s="374">
        <f t="shared" si="232"/>
        <v>0</v>
      </c>
      <c r="BX500" s="374">
        <f t="shared" si="232"/>
        <v>0</v>
      </c>
      <c r="BY500" s="374">
        <f t="shared" si="232"/>
        <v>0</v>
      </c>
      <c r="BZ500" s="374">
        <f t="shared" si="232"/>
        <v>0</v>
      </c>
      <c r="CA500" s="374">
        <f t="shared" si="232"/>
        <v>0</v>
      </c>
      <c r="CB500" s="374">
        <f t="shared" si="232"/>
        <v>0</v>
      </c>
      <c r="CC500" s="374">
        <f t="shared" si="233"/>
        <v>0</v>
      </c>
      <c r="CD500" s="374">
        <f t="shared" si="233"/>
        <v>0</v>
      </c>
      <c r="CE500" s="374">
        <f t="shared" si="233"/>
        <v>0</v>
      </c>
      <c r="CF500" s="374">
        <f t="shared" si="233"/>
        <v>0</v>
      </c>
      <c r="CG500" s="374">
        <f t="shared" si="233"/>
        <v>0</v>
      </c>
      <c r="CH500" s="374">
        <f t="shared" si="233"/>
        <v>0</v>
      </c>
      <c r="CI500" s="374">
        <f t="shared" si="231"/>
        <v>0</v>
      </c>
      <c r="CJ500" s="368"/>
      <c r="CK500" s="368"/>
      <c r="CL500" s="373"/>
      <c r="CM500" s="375"/>
      <c r="CN500" s="371" t="s">
        <v>176</v>
      </c>
      <c r="CO500" s="373"/>
      <c r="CP500" s="373"/>
      <c r="CQ500" s="374">
        <f t="shared" si="209"/>
        <v>0</v>
      </c>
      <c r="CR500" s="373"/>
      <c r="CS500" s="373"/>
      <c r="CT500" s="374">
        <f t="shared" si="210"/>
        <v>0</v>
      </c>
      <c r="CU500" s="375"/>
      <c r="CV500" s="368"/>
      <c r="CW500" s="368"/>
      <c r="CX500" s="368"/>
      <c r="CY500" s="368"/>
      <c r="CZ500" s="368"/>
      <c r="DA500" s="368"/>
      <c r="DB500" s="368"/>
      <c r="DC500" s="368"/>
      <c r="DD500" s="368"/>
      <c r="DE500" s="368"/>
      <c r="DF500" s="368"/>
      <c r="DG500" s="375"/>
      <c r="DH500" s="371" t="s">
        <v>176</v>
      </c>
      <c r="DI500" s="373"/>
      <c r="DJ500" s="373"/>
      <c r="DK500" s="374">
        <f t="shared" si="230"/>
        <v>0</v>
      </c>
      <c r="DL500" s="373"/>
      <c r="DM500" s="373"/>
      <c r="DN500" s="374">
        <f t="shared" si="211"/>
        <v>0</v>
      </c>
      <c r="DO500" s="368"/>
      <c r="DP500" s="371" t="str">
        <f t="shared" si="221"/>
        <v/>
      </c>
      <c r="DQ500" s="374">
        <f t="shared" si="222"/>
        <v>0</v>
      </c>
      <c r="DR500" s="374">
        <f t="shared" si="212"/>
        <v>0</v>
      </c>
      <c r="DS500" s="374">
        <f t="shared" si="213"/>
        <v>0</v>
      </c>
      <c r="DT500" s="374">
        <f t="shared" si="223"/>
        <v>0</v>
      </c>
      <c r="DU500" s="374">
        <f t="shared" si="224"/>
        <v>0</v>
      </c>
      <c r="DV500" s="374">
        <f>Deduct_dependent * COUNTIFS(Part_8!$A:$A, $EV500)</f>
        <v>0</v>
      </c>
      <c r="DW500" s="374">
        <f t="shared" si="214"/>
        <v>0</v>
      </c>
      <c r="DX500" s="374">
        <f t="shared" si="215"/>
        <v>0</v>
      </c>
      <c r="DY500" s="374">
        <f t="shared" si="216"/>
        <v>0</v>
      </c>
      <c r="DZ500" s="374">
        <f t="shared" si="217"/>
        <v>0</v>
      </c>
      <c r="EA500" s="373"/>
      <c r="EB500" s="373"/>
      <c r="EC500" s="373"/>
      <c r="ED500" s="374" t="str">
        <f t="shared" si="225"/>
        <v/>
      </c>
      <c r="EE500" s="374"/>
      <c r="EF500" s="374" t="str">
        <f>IF(AND($AN500 = "", $AO500 = "", $AP500 = "", $AQ500 = "", $AR500 = "", $AS500 = "", $AT500 = "", $AU500 = "", $AV500 = "", $AW500 = "", $AX500 = "", $AY500 = "", $AZ500 = "", $BA500 = "", $BB500 = "",
$BD500= "", $BE500 = "", $BF500 = "", $BG500 = "", $BH500 = "", $BI500 = "", $BJ500 = "", $BK500 = "", $BL500 = "", $BM500 = "", $BN500 = "", $BO500 = "", $BP500 = "", $BQ500 = "", $BR500 = ""), "",
IF($DZ500 &lt;= Claim_for_Reimbursement_CAT!$F$24, Claim_for_Reimbursement_CAT!$H$24,
IF(AND($DZ500 &gt;= Claim_for_Reimbursement_CAT!$D$25, $DZ500 &lt;= Claim_for_Reimbursement_CAT!$F$25), Claim_for_Reimbursement_CAT!$H$25,
IF(AND($DZ500 &gt;= Claim_for_Reimbursement_CAT!$D$26, $DZ500 &lt;= Claim_for_Reimbursement_CAT!$F$26), Claim_for_Reimbursement_CAT!$H$26,
IF(AND($DZ500 &gt;= Claim_for_Reimbursement_CAT!$D$27, $DZ500 &lt;= Claim_for_Reimbursement_CAT!$F$27), Claim_for_Reimbursement_CAT!$H$27,
IF(AND($DZ500 &gt;= Claim_for_Reimbursement_CAT!$D$28, $DZ500 &lt;= Claim_for_Reimbursement_CAT!$F$28), Claim_for_Reimbursement_CAT!$H$28,
IF(AND($DZ500 &gt;= Claim_for_Reimbursement_CAT!$D$29, $DZ500 &lt;= Claim_for_Reimbursement_CAT!$F$29), Claim_for_Reimbursement_CAT!$H$29,
IF(AND($DZ500 &gt;= Claim_for_Reimbursement_CAT!$D$30, $DZ500 &lt;= Claim_for_Reimbursement_CAT!$F$30), Claim_for_Reimbursement_CAT!$H$30,
IF(AND($DZ500 &gt;= Claim_for_Reimbursement_CAT!$D$31, $DZ500 &lt;= Claim_for_Reimbursement_CAT!$F$31), Claim_for_Reimbursement_CAT!$H$31,
IF(AND($DZ500 &gt;= Claim_for_Reimbursement_CAT!$D$32, $DZ500 &lt;= Claim_for_Reimbursement_CAT!$F$32), Claim_for_Reimbursement_CAT!$H$32,
IF(AND($DZ500 &gt;= Claim_for_Reimbursement_CAT!$D$33, $DZ500 &lt;= Claim_for_Reimbursement_CAT!$F$33), Claim_for_Reimbursement_CAT!$H$33,
IF(AND($DZ500 &gt;= Claim_for_Reimbursement_CAT!$D$34, $DZ500 &lt;= Claim_for_Reimbursement_CAT!$F$34), Claim_for_Reimbursement_CAT!$H$34, Claim_for_Reimbursement_CAT!$H$35))))))))))))</f>
        <v/>
      </c>
      <c r="EG500" s="373"/>
      <c r="EH500" s="373"/>
      <c r="EI500" s="373"/>
      <c r="EJ500" s="373"/>
      <c r="EK500" s="373"/>
      <c r="EL500" s="368"/>
      <c r="EM500" s="373"/>
      <c r="EN500" s="373"/>
      <c r="ES500" s="376" t="str">
        <f t="shared" si="218"/>
        <v/>
      </c>
      <c r="ET500" s="377" t="str">
        <f t="shared" si="226"/>
        <v xml:space="preserve">    </v>
      </c>
      <c r="EU500" s="377" t="str">
        <f t="shared" si="227"/>
        <v/>
      </c>
      <c r="EV500" s="377" t="str">
        <f t="shared" si="228"/>
        <v xml:space="preserve">495   </v>
      </c>
      <c r="EW500" s="378" t="str">
        <f>IF($H500 = "", "",
IF(OR($H500 = Lists_and_controls!$AO$9, $H500 = Lists_and_controls!$AO$11, $H500 = Lists_and_controls!$AO$14, $H500 = Lists_and_controls!$AO$16), MAX(Day_30),
IF(OR($H500 = Lists_and_controls!$AO$6, $H500 = Lists_and_controls!$AO$8, $H500 = Lists_and_controls!$AO$10, $H500 = Lists_and_controls!$AO$12, $H500 = Lists_and_controls!$AO$13, $H500 = Lists_and_controls!$AO$15, $H500 = Lists_and_controls!$AO$17), MAX(Day_31),
IF($H500 = Lists_and_controls!$AO$7, IF(INDEX(Leap_Year_YN, MATCH($G500, Year_2, 0)) = 1, MAX(Day_Feb_LY), MAX(Day_Feb) )))))</f>
        <v/>
      </c>
      <c r="EX500" s="377" t="str">
        <f t="shared" si="229"/>
        <v xml:space="preserve">  </v>
      </c>
      <c r="EY500" s="378"/>
    </row>
    <row r="501" spans="1:155" s="321" customFormat="1" ht="14" hidden="1" x14ac:dyDescent="0.3">
      <c r="A501" s="367">
        <v>496</v>
      </c>
      <c r="B501" s="368"/>
      <c r="C501" s="368"/>
      <c r="D501" s="368"/>
      <c r="E501" s="368"/>
      <c r="F501" s="368"/>
      <c r="G501" s="368"/>
      <c r="H501" s="368"/>
      <c r="I501" s="368"/>
      <c r="J501" s="369" t="str">
        <f t="shared" si="206"/>
        <v/>
      </c>
      <c r="K501" s="370" t="str">
        <f t="shared" si="207"/>
        <v/>
      </c>
      <c r="L501" s="368"/>
      <c r="M501" s="368"/>
      <c r="N501" s="368"/>
      <c r="O501" s="368"/>
      <c r="P501" s="368"/>
      <c r="Q501" s="368"/>
      <c r="R501" s="368"/>
      <c r="S501" s="371" t="str">
        <f t="shared" si="219"/>
        <v/>
      </c>
      <c r="T501" s="368"/>
      <c r="U501" s="368"/>
      <c r="V501" s="372"/>
      <c r="W501" s="372"/>
      <c r="X501" s="368"/>
      <c r="Y501" s="372"/>
      <c r="Z501" s="368"/>
      <c r="AA501" s="368"/>
      <c r="AB501" s="368"/>
      <c r="AC501" s="368"/>
      <c r="AD501" s="368"/>
      <c r="AE501" s="368"/>
      <c r="AF501" s="368"/>
      <c r="AG501" s="368"/>
      <c r="AH501" s="368"/>
      <c r="AI501" s="368"/>
      <c r="AJ501" s="368"/>
      <c r="AK501" s="373"/>
      <c r="AL501" s="368"/>
      <c r="AM501" s="373"/>
      <c r="AN501" s="373"/>
      <c r="AO501" s="373"/>
      <c r="AP501" s="373"/>
      <c r="AQ501" s="373"/>
      <c r="AR501" s="373"/>
      <c r="AS501" s="373"/>
      <c r="AT501" s="373"/>
      <c r="AU501" s="373"/>
      <c r="AV501" s="373"/>
      <c r="AW501" s="373"/>
      <c r="AX501" s="373"/>
      <c r="AY501" s="373"/>
      <c r="AZ501" s="373"/>
      <c r="BA501" s="373"/>
      <c r="BB501" s="373"/>
      <c r="BC501" s="374">
        <f t="shared" si="220"/>
        <v>0</v>
      </c>
      <c r="BD501" s="373"/>
      <c r="BE501" s="373"/>
      <c r="BF501" s="373"/>
      <c r="BG501" s="373"/>
      <c r="BH501" s="373"/>
      <c r="BI501" s="373"/>
      <c r="BJ501" s="373"/>
      <c r="BK501" s="373"/>
      <c r="BL501" s="373"/>
      <c r="BM501" s="373"/>
      <c r="BN501" s="373"/>
      <c r="BO501" s="373"/>
      <c r="BP501" s="373"/>
      <c r="BQ501" s="373"/>
      <c r="BR501" s="373"/>
      <c r="BS501" s="374">
        <f t="shared" si="208"/>
        <v>0</v>
      </c>
      <c r="BT501" s="374">
        <f t="shared" si="232"/>
        <v>0</v>
      </c>
      <c r="BU501" s="374">
        <f t="shared" si="232"/>
        <v>0</v>
      </c>
      <c r="BV501" s="374">
        <f t="shared" si="232"/>
        <v>0</v>
      </c>
      <c r="BW501" s="374">
        <f t="shared" si="232"/>
        <v>0</v>
      </c>
      <c r="BX501" s="374">
        <f t="shared" si="232"/>
        <v>0</v>
      </c>
      <c r="BY501" s="374">
        <f t="shared" si="232"/>
        <v>0</v>
      </c>
      <c r="BZ501" s="374">
        <f t="shared" si="232"/>
        <v>0</v>
      </c>
      <c r="CA501" s="374">
        <f t="shared" si="232"/>
        <v>0</v>
      </c>
      <c r="CB501" s="374">
        <f t="shared" si="232"/>
        <v>0</v>
      </c>
      <c r="CC501" s="374">
        <f t="shared" si="233"/>
        <v>0</v>
      </c>
      <c r="CD501" s="374">
        <f t="shared" si="233"/>
        <v>0</v>
      </c>
      <c r="CE501" s="374">
        <f t="shared" si="233"/>
        <v>0</v>
      </c>
      <c r="CF501" s="374">
        <f t="shared" si="233"/>
        <v>0</v>
      </c>
      <c r="CG501" s="374">
        <f t="shared" si="233"/>
        <v>0</v>
      </c>
      <c r="CH501" s="374">
        <f t="shared" si="233"/>
        <v>0</v>
      </c>
      <c r="CI501" s="374">
        <f t="shared" si="231"/>
        <v>0</v>
      </c>
      <c r="CJ501" s="368"/>
      <c r="CK501" s="368"/>
      <c r="CL501" s="373"/>
      <c r="CM501" s="375"/>
      <c r="CN501" s="371" t="s">
        <v>176</v>
      </c>
      <c r="CO501" s="373"/>
      <c r="CP501" s="373"/>
      <c r="CQ501" s="374">
        <f t="shared" si="209"/>
        <v>0</v>
      </c>
      <c r="CR501" s="373"/>
      <c r="CS501" s="373"/>
      <c r="CT501" s="374">
        <f t="shared" si="210"/>
        <v>0</v>
      </c>
      <c r="CU501" s="375"/>
      <c r="CV501" s="368"/>
      <c r="CW501" s="368"/>
      <c r="CX501" s="368"/>
      <c r="CY501" s="368"/>
      <c r="CZ501" s="368"/>
      <c r="DA501" s="368"/>
      <c r="DB501" s="368"/>
      <c r="DC501" s="368"/>
      <c r="DD501" s="368"/>
      <c r="DE501" s="368"/>
      <c r="DF501" s="368"/>
      <c r="DG501" s="375"/>
      <c r="DH501" s="371" t="s">
        <v>176</v>
      </c>
      <c r="DI501" s="373"/>
      <c r="DJ501" s="373"/>
      <c r="DK501" s="374">
        <f t="shared" si="230"/>
        <v>0</v>
      </c>
      <c r="DL501" s="373"/>
      <c r="DM501" s="373"/>
      <c r="DN501" s="374">
        <f t="shared" si="211"/>
        <v>0</v>
      </c>
      <c r="DO501" s="368"/>
      <c r="DP501" s="371" t="str">
        <f t="shared" si="221"/>
        <v/>
      </c>
      <c r="DQ501" s="374">
        <f t="shared" si="222"/>
        <v>0</v>
      </c>
      <c r="DR501" s="374">
        <f t="shared" si="212"/>
        <v>0</v>
      </c>
      <c r="DS501" s="374">
        <f t="shared" si="213"/>
        <v>0</v>
      </c>
      <c r="DT501" s="374">
        <f t="shared" si="223"/>
        <v>0</v>
      </c>
      <c r="DU501" s="374">
        <f t="shared" si="224"/>
        <v>0</v>
      </c>
      <c r="DV501" s="374">
        <f>Deduct_dependent * COUNTIFS(Part_8!$A:$A, $EV501)</f>
        <v>0</v>
      </c>
      <c r="DW501" s="374">
        <f t="shared" si="214"/>
        <v>0</v>
      </c>
      <c r="DX501" s="374">
        <f t="shared" si="215"/>
        <v>0</v>
      </c>
      <c r="DY501" s="374">
        <f t="shared" si="216"/>
        <v>0</v>
      </c>
      <c r="DZ501" s="374">
        <f t="shared" si="217"/>
        <v>0</v>
      </c>
      <c r="EA501" s="373"/>
      <c r="EB501" s="373"/>
      <c r="EC501" s="373"/>
      <c r="ED501" s="374" t="str">
        <f t="shared" si="225"/>
        <v/>
      </c>
      <c r="EE501" s="374"/>
      <c r="EF501" s="374" t="str">
        <f>IF(AND($AN501 = "", $AO501 = "", $AP501 = "", $AQ501 = "", $AR501 = "", $AS501 = "", $AT501 = "", $AU501 = "", $AV501 = "", $AW501 = "", $AX501 = "", $AY501 = "", $AZ501 = "", $BA501 = "", $BB501 = "",
$BD501= "", $BE501 = "", $BF501 = "", $BG501 = "", $BH501 = "", $BI501 = "", $BJ501 = "", $BK501 = "", $BL501 = "", $BM501 = "", $BN501 = "", $BO501 = "", $BP501 = "", $BQ501 = "", $BR501 = ""), "",
IF($DZ501 &lt;= Claim_for_Reimbursement_CAT!$F$24, Claim_for_Reimbursement_CAT!$H$24,
IF(AND($DZ501 &gt;= Claim_for_Reimbursement_CAT!$D$25, $DZ501 &lt;= Claim_for_Reimbursement_CAT!$F$25), Claim_for_Reimbursement_CAT!$H$25,
IF(AND($DZ501 &gt;= Claim_for_Reimbursement_CAT!$D$26, $DZ501 &lt;= Claim_for_Reimbursement_CAT!$F$26), Claim_for_Reimbursement_CAT!$H$26,
IF(AND($DZ501 &gt;= Claim_for_Reimbursement_CAT!$D$27, $DZ501 &lt;= Claim_for_Reimbursement_CAT!$F$27), Claim_for_Reimbursement_CAT!$H$27,
IF(AND($DZ501 &gt;= Claim_for_Reimbursement_CAT!$D$28, $DZ501 &lt;= Claim_for_Reimbursement_CAT!$F$28), Claim_for_Reimbursement_CAT!$H$28,
IF(AND($DZ501 &gt;= Claim_for_Reimbursement_CAT!$D$29, $DZ501 &lt;= Claim_for_Reimbursement_CAT!$F$29), Claim_for_Reimbursement_CAT!$H$29,
IF(AND($DZ501 &gt;= Claim_for_Reimbursement_CAT!$D$30, $DZ501 &lt;= Claim_for_Reimbursement_CAT!$F$30), Claim_for_Reimbursement_CAT!$H$30,
IF(AND($DZ501 &gt;= Claim_for_Reimbursement_CAT!$D$31, $DZ501 &lt;= Claim_for_Reimbursement_CAT!$F$31), Claim_for_Reimbursement_CAT!$H$31,
IF(AND($DZ501 &gt;= Claim_for_Reimbursement_CAT!$D$32, $DZ501 &lt;= Claim_for_Reimbursement_CAT!$F$32), Claim_for_Reimbursement_CAT!$H$32,
IF(AND($DZ501 &gt;= Claim_for_Reimbursement_CAT!$D$33, $DZ501 &lt;= Claim_for_Reimbursement_CAT!$F$33), Claim_for_Reimbursement_CAT!$H$33,
IF(AND($DZ501 &gt;= Claim_for_Reimbursement_CAT!$D$34, $DZ501 &lt;= Claim_for_Reimbursement_CAT!$F$34), Claim_for_Reimbursement_CAT!$H$34, Claim_for_Reimbursement_CAT!$H$35))))))))))))</f>
        <v/>
      </c>
      <c r="EG501" s="373"/>
      <c r="EH501" s="373"/>
      <c r="EI501" s="373"/>
      <c r="EJ501" s="373"/>
      <c r="EK501" s="373"/>
      <c r="EL501" s="368"/>
      <c r="EM501" s="373"/>
      <c r="EN501" s="373"/>
      <c r="ES501" s="376" t="str">
        <f t="shared" si="218"/>
        <v/>
      </c>
      <c r="ET501" s="377" t="str">
        <f t="shared" si="226"/>
        <v xml:space="preserve">    </v>
      </c>
      <c r="EU501" s="377" t="str">
        <f t="shared" si="227"/>
        <v/>
      </c>
      <c r="EV501" s="377" t="str">
        <f t="shared" si="228"/>
        <v xml:space="preserve">496   </v>
      </c>
      <c r="EW501" s="378" t="str">
        <f>IF($H501 = "", "",
IF(OR($H501 = Lists_and_controls!$AO$9, $H501 = Lists_and_controls!$AO$11, $H501 = Lists_and_controls!$AO$14, $H501 = Lists_and_controls!$AO$16), MAX(Day_30),
IF(OR($H501 = Lists_and_controls!$AO$6, $H501 = Lists_and_controls!$AO$8, $H501 = Lists_and_controls!$AO$10, $H501 = Lists_and_controls!$AO$12, $H501 = Lists_and_controls!$AO$13, $H501 = Lists_and_controls!$AO$15, $H501 = Lists_and_controls!$AO$17), MAX(Day_31),
IF($H501 = Lists_and_controls!$AO$7, IF(INDEX(Leap_Year_YN, MATCH($G501, Year_2, 0)) = 1, MAX(Day_Feb_LY), MAX(Day_Feb) )))))</f>
        <v/>
      </c>
      <c r="EX501" s="377" t="str">
        <f t="shared" si="229"/>
        <v xml:space="preserve">  </v>
      </c>
      <c r="EY501" s="378"/>
    </row>
    <row r="502" spans="1:155" s="321" customFormat="1" ht="14" hidden="1" x14ac:dyDescent="0.3">
      <c r="A502" s="367">
        <v>497</v>
      </c>
      <c r="B502" s="368"/>
      <c r="C502" s="368"/>
      <c r="D502" s="368"/>
      <c r="E502" s="368"/>
      <c r="F502" s="368"/>
      <c r="G502" s="368"/>
      <c r="H502" s="368"/>
      <c r="I502" s="368"/>
      <c r="J502" s="369" t="str">
        <f t="shared" si="206"/>
        <v/>
      </c>
      <c r="K502" s="370" t="str">
        <f t="shared" si="207"/>
        <v/>
      </c>
      <c r="L502" s="368"/>
      <c r="M502" s="368"/>
      <c r="N502" s="368"/>
      <c r="O502" s="368"/>
      <c r="P502" s="368"/>
      <c r="Q502" s="368"/>
      <c r="R502" s="368"/>
      <c r="S502" s="371" t="str">
        <f t="shared" si="219"/>
        <v/>
      </c>
      <c r="T502" s="368"/>
      <c r="U502" s="368"/>
      <c r="V502" s="372"/>
      <c r="W502" s="372"/>
      <c r="X502" s="368"/>
      <c r="Y502" s="372"/>
      <c r="Z502" s="368"/>
      <c r="AA502" s="368"/>
      <c r="AB502" s="368"/>
      <c r="AC502" s="368"/>
      <c r="AD502" s="368"/>
      <c r="AE502" s="368"/>
      <c r="AF502" s="368"/>
      <c r="AG502" s="368"/>
      <c r="AH502" s="368"/>
      <c r="AI502" s="368"/>
      <c r="AJ502" s="368"/>
      <c r="AK502" s="373"/>
      <c r="AL502" s="368"/>
      <c r="AM502" s="373"/>
      <c r="AN502" s="373"/>
      <c r="AO502" s="373"/>
      <c r="AP502" s="373"/>
      <c r="AQ502" s="373"/>
      <c r="AR502" s="373"/>
      <c r="AS502" s="373"/>
      <c r="AT502" s="373"/>
      <c r="AU502" s="373"/>
      <c r="AV502" s="373"/>
      <c r="AW502" s="373"/>
      <c r="AX502" s="373"/>
      <c r="AY502" s="373"/>
      <c r="AZ502" s="373"/>
      <c r="BA502" s="373"/>
      <c r="BB502" s="373"/>
      <c r="BC502" s="374">
        <f t="shared" si="220"/>
        <v>0</v>
      </c>
      <c r="BD502" s="373"/>
      <c r="BE502" s="373"/>
      <c r="BF502" s="373"/>
      <c r="BG502" s="373"/>
      <c r="BH502" s="373"/>
      <c r="BI502" s="373"/>
      <c r="BJ502" s="373"/>
      <c r="BK502" s="373"/>
      <c r="BL502" s="373"/>
      <c r="BM502" s="373"/>
      <c r="BN502" s="373"/>
      <c r="BO502" s="373"/>
      <c r="BP502" s="373"/>
      <c r="BQ502" s="373"/>
      <c r="BR502" s="373"/>
      <c r="BS502" s="374">
        <f t="shared" si="208"/>
        <v>0</v>
      </c>
      <c r="BT502" s="374">
        <f t="shared" si="232"/>
        <v>0</v>
      </c>
      <c r="BU502" s="374">
        <f t="shared" si="232"/>
        <v>0</v>
      </c>
      <c r="BV502" s="374">
        <f t="shared" si="232"/>
        <v>0</v>
      </c>
      <c r="BW502" s="374">
        <f t="shared" si="232"/>
        <v>0</v>
      </c>
      <c r="BX502" s="374">
        <f t="shared" si="232"/>
        <v>0</v>
      </c>
      <c r="BY502" s="374">
        <f t="shared" si="232"/>
        <v>0</v>
      </c>
      <c r="BZ502" s="374">
        <f t="shared" si="232"/>
        <v>0</v>
      </c>
      <c r="CA502" s="374">
        <f t="shared" si="232"/>
        <v>0</v>
      </c>
      <c r="CB502" s="374">
        <f t="shared" si="232"/>
        <v>0</v>
      </c>
      <c r="CC502" s="374">
        <f t="shared" si="233"/>
        <v>0</v>
      </c>
      <c r="CD502" s="374">
        <f t="shared" si="233"/>
        <v>0</v>
      </c>
      <c r="CE502" s="374">
        <f t="shared" si="233"/>
        <v>0</v>
      </c>
      <c r="CF502" s="374">
        <f t="shared" si="233"/>
        <v>0</v>
      </c>
      <c r="CG502" s="374">
        <f t="shared" si="233"/>
        <v>0</v>
      </c>
      <c r="CH502" s="374">
        <f t="shared" si="233"/>
        <v>0</v>
      </c>
      <c r="CI502" s="374">
        <f t="shared" si="231"/>
        <v>0</v>
      </c>
      <c r="CJ502" s="368"/>
      <c r="CK502" s="368"/>
      <c r="CL502" s="373"/>
      <c r="CM502" s="375"/>
      <c r="CN502" s="371" t="s">
        <v>176</v>
      </c>
      <c r="CO502" s="373"/>
      <c r="CP502" s="373"/>
      <c r="CQ502" s="374">
        <f t="shared" si="209"/>
        <v>0</v>
      </c>
      <c r="CR502" s="373"/>
      <c r="CS502" s="373"/>
      <c r="CT502" s="374">
        <f t="shared" si="210"/>
        <v>0</v>
      </c>
      <c r="CU502" s="375"/>
      <c r="CV502" s="368"/>
      <c r="CW502" s="368"/>
      <c r="CX502" s="368"/>
      <c r="CY502" s="368"/>
      <c r="CZ502" s="368"/>
      <c r="DA502" s="368"/>
      <c r="DB502" s="368"/>
      <c r="DC502" s="368"/>
      <c r="DD502" s="368"/>
      <c r="DE502" s="368"/>
      <c r="DF502" s="368"/>
      <c r="DG502" s="375"/>
      <c r="DH502" s="371" t="s">
        <v>176</v>
      </c>
      <c r="DI502" s="373"/>
      <c r="DJ502" s="373"/>
      <c r="DK502" s="374">
        <f t="shared" si="230"/>
        <v>0</v>
      </c>
      <c r="DL502" s="373"/>
      <c r="DM502" s="373"/>
      <c r="DN502" s="374">
        <f t="shared" si="211"/>
        <v>0</v>
      </c>
      <c r="DO502" s="368"/>
      <c r="DP502" s="371" t="str">
        <f t="shared" si="221"/>
        <v/>
      </c>
      <c r="DQ502" s="374">
        <f t="shared" si="222"/>
        <v>0</v>
      </c>
      <c r="DR502" s="374">
        <f t="shared" si="212"/>
        <v>0</v>
      </c>
      <c r="DS502" s="374">
        <f t="shared" si="213"/>
        <v>0</v>
      </c>
      <c r="DT502" s="374">
        <f t="shared" si="223"/>
        <v>0</v>
      </c>
      <c r="DU502" s="374">
        <f t="shared" si="224"/>
        <v>0</v>
      </c>
      <c r="DV502" s="374">
        <f>Deduct_dependent * COUNTIFS(Part_8!$A:$A, $EV502)</f>
        <v>0</v>
      </c>
      <c r="DW502" s="374">
        <f t="shared" si="214"/>
        <v>0</v>
      </c>
      <c r="DX502" s="374">
        <f t="shared" si="215"/>
        <v>0</v>
      </c>
      <c r="DY502" s="374">
        <f t="shared" si="216"/>
        <v>0</v>
      </c>
      <c r="DZ502" s="374">
        <f t="shared" si="217"/>
        <v>0</v>
      </c>
      <c r="EA502" s="373"/>
      <c r="EB502" s="373"/>
      <c r="EC502" s="373"/>
      <c r="ED502" s="374" t="str">
        <f t="shared" si="225"/>
        <v/>
      </c>
      <c r="EE502" s="374"/>
      <c r="EF502" s="374" t="str">
        <f>IF(AND($AN502 = "", $AO502 = "", $AP502 = "", $AQ502 = "", $AR502 = "", $AS502 = "", $AT502 = "", $AU502 = "", $AV502 = "", $AW502 = "", $AX502 = "", $AY502 = "", $AZ502 = "", $BA502 = "", $BB502 = "",
$BD502= "", $BE502 = "", $BF502 = "", $BG502 = "", $BH502 = "", $BI502 = "", $BJ502 = "", $BK502 = "", $BL502 = "", $BM502 = "", $BN502 = "", $BO502 = "", $BP502 = "", $BQ502 = "", $BR502 = ""), "",
IF($DZ502 &lt;= Claim_for_Reimbursement_CAT!$F$24, Claim_for_Reimbursement_CAT!$H$24,
IF(AND($DZ502 &gt;= Claim_for_Reimbursement_CAT!$D$25, $DZ502 &lt;= Claim_for_Reimbursement_CAT!$F$25), Claim_for_Reimbursement_CAT!$H$25,
IF(AND($DZ502 &gt;= Claim_for_Reimbursement_CAT!$D$26, $DZ502 &lt;= Claim_for_Reimbursement_CAT!$F$26), Claim_for_Reimbursement_CAT!$H$26,
IF(AND($DZ502 &gt;= Claim_for_Reimbursement_CAT!$D$27, $DZ502 &lt;= Claim_for_Reimbursement_CAT!$F$27), Claim_for_Reimbursement_CAT!$H$27,
IF(AND($DZ502 &gt;= Claim_for_Reimbursement_CAT!$D$28, $DZ502 &lt;= Claim_for_Reimbursement_CAT!$F$28), Claim_for_Reimbursement_CAT!$H$28,
IF(AND($DZ502 &gt;= Claim_for_Reimbursement_CAT!$D$29, $DZ502 &lt;= Claim_for_Reimbursement_CAT!$F$29), Claim_for_Reimbursement_CAT!$H$29,
IF(AND($DZ502 &gt;= Claim_for_Reimbursement_CAT!$D$30, $DZ502 &lt;= Claim_for_Reimbursement_CAT!$F$30), Claim_for_Reimbursement_CAT!$H$30,
IF(AND($DZ502 &gt;= Claim_for_Reimbursement_CAT!$D$31, $DZ502 &lt;= Claim_for_Reimbursement_CAT!$F$31), Claim_for_Reimbursement_CAT!$H$31,
IF(AND($DZ502 &gt;= Claim_for_Reimbursement_CAT!$D$32, $DZ502 &lt;= Claim_for_Reimbursement_CAT!$F$32), Claim_for_Reimbursement_CAT!$H$32,
IF(AND($DZ502 &gt;= Claim_for_Reimbursement_CAT!$D$33, $DZ502 &lt;= Claim_for_Reimbursement_CAT!$F$33), Claim_for_Reimbursement_CAT!$H$33,
IF(AND($DZ502 &gt;= Claim_for_Reimbursement_CAT!$D$34, $DZ502 &lt;= Claim_for_Reimbursement_CAT!$F$34), Claim_for_Reimbursement_CAT!$H$34, Claim_for_Reimbursement_CAT!$H$35))))))))))))</f>
        <v/>
      </c>
      <c r="EG502" s="373"/>
      <c r="EH502" s="373"/>
      <c r="EI502" s="373"/>
      <c r="EJ502" s="373"/>
      <c r="EK502" s="373"/>
      <c r="EL502" s="368"/>
      <c r="EM502" s="373"/>
      <c r="EN502" s="373"/>
      <c r="ES502" s="376" t="str">
        <f t="shared" si="218"/>
        <v/>
      </c>
      <c r="ET502" s="377" t="str">
        <f t="shared" si="226"/>
        <v xml:space="preserve">    </v>
      </c>
      <c r="EU502" s="377" t="str">
        <f t="shared" si="227"/>
        <v/>
      </c>
      <c r="EV502" s="377" t="str">
        <f t="shared" si="228"/>
        <v xml:space="preserve">497   </v>
      </c>
      <c r="EW502" s="378" t="str">
        <f>IF($H502 = "", "",
IF(OR($H502 = Lists_and_controls!$AO$9, $H502 = Lists_and_controls!$AO$11, $H502 = Lists_and_controls!$AO$14, $H502 = Lists_and_controls!$AO$16), MAX(Day_30),
IF(OR($H502 = Lists_and_controls!$AO$6, $H502 = Lists_and_controls!$AO$8, $H502 = Lists_and_controls!$AO$10, $H502 = Lists_and_controls!$AO$12, $H502 = Lists_and_controls!$AO$13, $H502 = Lists_and_controls!$AO$15, $H502 = Lists_and_controls!$AO$17), MAX(Day_31),
IF($H502 = Lists_and_controls!$AO$7, IF(INDEX(Leap_Year_YN, MATCH($G502, Year_2, 0)) = 1, MAX(Day_Feb_LY), MAX(Day_Feb) )))))</f>
        <v/>
      </c>
      <c r="EX502" s="377" t="str">
        <f t="shared" si="229"/>
        <v xml:space="preserve">  </v>
      </c>
      <c r="EY502" s="378"/>
    </row>
    <row r="503" spans="1:155" s="321" customFormat="1" ht="14" hidden="1" x14ac:dyDescent="0.3">
      <c r="A503" s="367">
        <v>498</v>
      </c>
      <c r="B503" s="368"/>
      <c r="C503" s="368"/>
      <c r="D503" s="368"/>
      <c r="E503" s="368"/>
      <c r="F503" s="368"/>
      <c r="G503" s="368"/>
      <c r="H503" s="368"/>
      <c r="I503" s="368"/>
      <c r="J503" s="369" t="str">
        <f t="shared" si="206"/>
        <v/>
      </c>
      <c r="K503" s="370" t="str">
        <f t="shared" si="207"/>
        <v/>
      </c>
      <c r="L503" s="368"/>
      <c r="M503" s="368"/>
      <c r="N503" s="368"/>
      <c r="O503" s="368"/>
      <c r="P503" s="368"/>
      <c r="Q503" s="368"/>
      <c r="R503" s="368"/>
      <c r="S503" s="371" t="str">
        <f t="shared" si="219"/>
        <v/>
      </c>
      <c r="T503" s="368"/>
      <c r="U503" s="368"/>
      <c r="V503" s="372"/>
      <c r="W503" s="372"/>
      <c r="X503" s="368"/>
      <c r="Y503" s="372"/>
      <c r="Z503" s="368"/>
      <c r="AA503" s="368"/>
      <c r="AB503" s="368"/>
      <c r="AC503" s="368"/>
      <c r="AD503" s="368"/>
      <c r="AE503" s="368"/>
      <c r="AF503" s="368"/>
      <c r="AG503" s="368"/>
      <c r="AH503" s="368"/>
      <c r="AI503" s="368"/>
      <c r="AJ503" s="368"/>
      <c r="AK503" s="373"/>
      <c r="AL503" s="368"/>
      <c r="AM503" s="373"/>
      <c r="AN503" s="373"/>
      <c r="AO503" s="373"/>
      <c r="AP503" s="373"/>
      <c r="AQ503" s="373"/>
      <c r="AR503" s="373"/>
      <c r="AS503" s="373"/>
      <c r="AT503" s="373"/>
      <c r="AU503" s="373"/>
      <c r="AV503" s="373"/>
      <c r="AW503" s="373"/>
      <c r="AX503" s="373"/>
      <c r="AY503" s="373"/>
      <c r="AZ503" s="373"/>
      <c r="BA503" s="373"/>
      <c r="BB503" s="373"/>
      <c r="BC503" s="374">
        <f t="shared" si="220"/>
        <v>0</v>
      </c>
      <c r="BD503" s="373"/>
      <c r="BE503" s="373"/>
      <c r="BF503" s="373"/>
      <c r="BG503" s="373"/>
      <c r="BH503" s="373"/>
      <c r="BI503" s="373"/>
      <c r="BJ503" s="373"/>
      <c r="BK503" s="373"/>
      <c r="BL503" s="373"/>
      <c r="BM503" s="373"/>
      <c r="BN503" s="373"/>
      <c r="BO503" s="373"/>
      <c r="BP503" s="373"/>
      <c r="BQ503" s="373"/>
      <c r="BR503" s="373"/>
      <c r="BS503" s="374">
        <f t="shared" si="208"/>
        <v>0</v>
      </c>
      <c r="BT503" s="374">
        <f t="shared" si="232"/>
        <v>0</v>
      </c>
      <c r="BU503" s="374">
        <f t="shared" si="232"/>
        <v>0</v>
      </c>
      <c r="BV503" s="374">
        <f t="shared" si="232"/>
        <v>0</v>
      </c>
      <c r="BW503" s="374">
        <f t="shared" ref="BW503:CB555" si="234" xml:space="preserve"> AQ503 + BG503</f>
        <v>0</v>
      </c>
      <c r="BX503" s="374">
        <f t="shared" si="234"/>
        <v>0</v>
      </c>
      <c r="BY503" s="374">
        <f t="shared" si="234"/>
        <v>0</v>
      </c>
      <c r="BZ503" s="374">
        <f t="shared" si="234"/>
        <v>0</v>
      </c>
      <c r="CA503" s="374">
        <f t="shared" si="234"/>
        <v>0</v>
      </c>
      <c r="CB503" s="374">
        <f t="shared" si="234"/>
        <v>0</v>
      </c>
      <c r="CC503" s="374">
        <f t="shared" si="233"/>
        <v>0</v>
      </c>
      <c r="CD503" s="374">
        <f t="shared" si="233"/>
        <v>0</v>
      </c>
      <c r="CE503" s="374">
        <f t="shared" si="233"/>
        <v>0</v>
      </c>
      <c r="CF503" s="374">
        <f t="shared" si="233"/>
        <v>0</v>
      </c>
      <c r="CG503" s="374">
        <f t="shared" si="233"/>
        <v>0</v>
      </c>
      <c r="CH503" s="374">
        <f t="shared" si="233"/>
        <v>0</v>
      </c>
      <c r="CI503" s="374">
        <f t="shared" si="231"/>
        <v>0</v>
      </c>
      <c r="CJ503" s="368"/>
      <c r="CK503" s="368"/>
      <c r="CL503" s="373"/>
      <c r="CM503" s="375"/>
      <c r="CN503" s="371" t="s">
        <v>176</v>
      </c>
      <c r="CO503" s="373"/>
      <c r="CP503" s="373"/>
      <c r="CQ503" s="374">
        <f t="shared" si="209"/>
        <v>0</v>
      </c>
      <c r="CR503" s="373"/>
      <c r="CS503" s="373"/>
      <c r="CT503" s="374">
        <f t="shared" si="210"/>
        <v>0</v>
      </c>
      <c r="CU503" s="375"/>
      <c r="CV503" s="368"/>
      <c r="CW503" s="368"/>
      <c r="CX503" s="368"/>
      <c r="CY503" s="368"/>
      <c r="CZ503" s="368"/>
      <c r="DA503" s="368"/>
      <c r="DB503" s="368"/>
      <c r="DC503" s="368"/>
      <c r="DD503" s="368"/>
      <c r="DE503" s="368"/>
      <c r="DF503" s="368"/>
      <c r="DG503" s="375"/>
      <c r="DH503" s="371" t="s">
        <v>176</v>
      </c>
      <c r="DI503" s="373"/>
      <c r="DJ503" s="373"/>
      <c r="DK503" s="374">
        <f t="shared" si="230"/>
        <v>0</v>
      </c>
      <c r="DL503" s="373"/>
      <c r="DM503" s="373"/>
      <c r="DN503" s="374">
        <f t="shared" si="211"/>
        <v>0</v>
      </c>
      <c r="DO503" s="368"/>
      <c r="DP503" s="371" t="str">
        <f t="shared" si="221"/>
        <v/>
      </c>
      <c r="DQ503" s="374">
        <f t="shared" si="222"/>
        <v>0</v>
      </c>
      <c r="DR503" s="374">
        <f t="shared" si="212"/>
        <v>0</v>
      </c>
      <c r="DS503" s="374">
        <f t="shared" si="213"/>
        <v>0</v>
      </c>
      <c r="DT503" s="374">
        <f t="shared" si="223"/>
        <v>0</v>
      </c>
      <c r="DU503" s="374">
        <f t="shared" si="224"/>
        <v>0</v>
      </c>
      <c r="DV503" s="374">
        <f>Deduct_dependent * COUNTIFS(Part_8!$A:$A, $EV503)</f>
        <v>0</v>
      </c>
      <c r="DW503" s="374">
        <f t="shared" si="214"/>
        <v>0</v>
      </c>
      <c r="DX503" s="374">
        <f t="shared" si="215"/>
        <v>0</v>
      </c>
      <c r="DY503" s="374">
        <f t="shared" si="216"/>
        <v>0</v>
      </c>
      <c r="DZ503" s="374">
        <f t="shared" si="217"/>
        <v>0</v>
      </c>
      <c r="EA503" s="373"/>
      <c r="EB503" s="373"/>
      <c r="EC503" s="373"/>
      <c r="ED503" s="374" t="str">
        <f t="shared" si="225"/>
        <v/>
      </c>
      <c r="EE503" s="374"/>
      <c r="EF503" s="374" t="str">
        <f>IF(AND($AN503 = "", $AO503 = "", $AP503 = "", $AQ503 = "", $AR503 = "", $AS503 = "", $AT503 = "", $AU503 = "", $AV503 = "", $AW503 = "", $AX503 = "", $AY503 = "", $AZ503 = "", $BA503 = "", $BB503 = "",
$BD503= "", $BE503 = "", $BF503 = "", $BG503 = "", $BH503 = "", $BI503 = "", $BJ503 = "", $BK503 = "", $BL503 = "", $BM503 = "", $BN503 = "", $BO503 = "", $BP503 = "", $BQ503 = "", $BR503 = ""), "",
IF($DZ503 &lt;= Claim_for_Reimbursement_CAT!$F$24, Claim_for_Reimbursement_CAT!$H$24,
IF(AND($DZ503 &gt;= Claim_for_Reimbursement_CAT!$D$25, $DZ503 &lt;= Claim_for_Reimbursement_CAT!$F$25), Claim_for_Reimbursement_CAT!$H$25,
IF(AND($DZ503 &gt;= Claim_for_Reimbursement_CAT!$D$26, $DZ503 &lt;= Claim_for_Reimbursement_CAT!$F$26), Claim_for_Reimbursement_CAT!$H$26,
IF(AND($DZ503 &gt;= Claim_for_Reimbursement_CAT!$D$27, $DZ503 &lt;= Claim_for_Reimbursement_CAT!$F$27), Claim_for_Reimbursement_CAT!$H$27,
IF(AND($DZ503 &gt;= Claim_for_Reimbursement_CAT!$D$28, $DZ503 &lt;= Claim_for_Reimbursement_CAT!$F$28), Claim_for_Reimbursement_CAT!$H$28,
IF(AND($DZ503 &gt;= Claim_for_Reimbursement_CAT!$D$29, $DZ503 &lt;= Claim_for_Reimbursement_CAT!$F$29), Claim_for_Reimbursement_CAT!$H$29,
IF(AND($DZ503 &gt;= Claim_for_Reimbursement_CAT!$D$30, $DZ503 &lt;= Claim_for_Reimbursement_CAT!$F$30), Claim_for_Reimbursement_CAT!$H$30,
IF(AND($DZ503 &gt;= Claim_for_Reimbursement_CAT!$D$31, $DZ503 &lt;= Claim_for_Reimbursement_CAT!$F$31), Claim_for_Reimbursement_CAT!$H$31,
IF(AND($DZ503 &gt;= Claim_for_Reimbursement_CAT!$D$32, $DZ503 &lt;= Claim_for_Reimbursement_CAT!$F$32), Claim_for_Reimbursement_CAT!$H$32,
IF(AND($DZ503 &gt;= Claim_for_Reimbursement_CAT!$D$33, $DZ503 &lt;= Claim_for_Reimbursement_CAT!$F$33), Claim_for_Reimbursement_CAT!$H$33,
IF(AND($DZ503 &gt;= Claim_for_Reimbursement_CAT!$D$34, $DZ503 &lt;= Claim_for_Reimbursement_CAT!$F$34), Claim_for_Reimbursement_CAT!$H$34, Claim_for_Reimbursement_CAT!$H$35))))))))))))</f>
        <v/>
      </c>
      <c r="EG503" s="373"/>
      <c r="EH503" s="373"/>
      <c r="EI503" s="373"/>
      <c r="EJ503" s="373"/>
      <c r="EK503" s="373"/>
      <c r="EL503" s="368"/>
      <c r="EM503" s="373"/>
      <c r="EN503" s="373"/>
      <c r="ES503" s="376" t="str">
        <f t="shared" si="218"/>
        <v/>
      </c>
      <c r="ET503" s="377" t="str">
        <f t="shared" si="226"/>
        <v xml:space="preserve">    </v>
      </c>
      <c r="EU503" s="377" t="str">
        <f t="shared" si="227"/>
        <v/>
      </c>
      <c r="EV503" s="377" t="str">
        <f t="shared" si="228"/>
        <v xml:space="preserve">498   </v>
      </c>
      <c r="EW503" s="378" t="str">
        <f>IF($H503 = "", "",
IF(OR($H503 = Lists_and_controls!$AO$9, $H503 = Lists_and_controls!$AO$11, $H503 = Lists_and_controls!$AO$14, $H503 = Lists_and_controls!$AO$16), MAX(Day_30),
IF(OR($H503 = Lists_and_controls!$AO$6, $H503 = Lists_and_controls!$AO$8, $H503 = Lists_and_controls!$AO$10, $H503 = Lists_and_controls!$AO$12, $H503 = Lists_and_controls!$AO$13, $H503 = Lists_and_controls!$AO$15, $H503 = Lists_and_controls!$AO$17), MAX(Day_31),
IF($H503 = Lists_and_controls!$AO$7, IF(INDEX(Leap_Year_YN, MATCH($G503, Year_2, 0)) = 1, MAX(Day_Feb_LY), MAX(Day_Feb) )))))</f>
        <v/>
      </c>
      <c r="EX503" s="377" t="str">
        <f t="shared" si="229"/>
        <v xml:space="preserve">  </v>
      </c>
      <c r="EY503" s="378"/>
    </row>
    <row r="504" spans="1:155" s="321" customFormat="1" ht="14" hidden="1" x14ac:dyDescent="0.3">
      <c r="A504" s="367">
        <v>499</v>
      </c>
      <c r="B504" s="368"/>
      <c r="C504" s="368"/>
      <c r="D504" s="368"/>
      <c r="E504" s="368"/>
      <c r="F504" s="368"/>
      <c r="G504" s="368"/>
      <c r="H504" s="368"/>
      <c r="I504" s="368"/>
      <c r="J504" s="369" t="str">
        <f t="shared" si="206"/>
        <v/>
      </c>
      <c r="K504" s="370" t="str">
        <f t="shared" si="207"/>
        <v/>
      </c>
      <c r="L504" s="368"/>
      <c r="M504" s="368"/>
      <c r="N504" s="368"/>
      <c r="O504" s="368"/>
      <c r="P504" s="368"/>
      <c r="Q504" s="368"/>
      <c r="R504" s="368"/>
      <c r="S504" s="371" t="str">
        <f t="shared" si="219"/>
        <v/>
      </c>
      <c r="T504" s="368"/>
      <c r="U504" s="368"/>
      <c r="V504" s="372"/>
      <c r="W504" s="372"/>
      <c r="X504" s="368"/>
      <c r="Y504" s="372"/>
      <c r="Z504" s="368"/>
      <c r="AA504" s="368"/>
      <c r="AB504" s="368"/>
      <c r="AC504" s="368"/>
      <c r="AD504" s="368"/>
      <c r="AE504" s="368"/>
      <c r="AF504" s="368"/>
      <c r="AG504" s="368"/>
      <c r="AH504" s="368"/>
      <c r="AI504" s="368"/>
      <c r="AJ504" s="368"/>
      <c r="AK504" s="373"/>
      <c r="AL504" s="368"/>
      <c r="AM504" s="373"/>
      <c r="AN504" s="373"/>
      <c r="AO504" s="373"/>
      <c r="AP504" s="373"/>
      <c r="AQ504" s="373"/>
      <c r="AR504" s="373"/>
      <c r="AS504" s="373"/>
      <c r="AT504" s="373"/>
      <c r="AU504" s="373"/>
      <c r="AV504" s="373"/>
      <c r="AW504" s="373"/>
      <c r="AX504" s="373"/>
      <c r="AY504" s="373"/>
      <c r="AZ504" s="373"/>
      <c r="BA504" s="373"/>
      <c r="BB504" s="373"/>
      <c r="BC504" s="374">
        <f t="shared" si="220"/>
        <v>0</v>
      </c>
      <c r="BD504" s="373"/>
      <c r="BE504" s="373"/>
      <c r="BF504" s="373"/>
      <c r="BG504" s="373"/>
      <c r="BH504" s="373"/>
      <c r="BI504" s="373"/>
      <c r="BJ504" s="373"/>
      <c r="BK504" s="373"/>
      <c r="BL504" s="373"/>
      <c r="BM504" s="373"/>
      <c r="BN504" s="373"/>
      <c r="BO504" s="373"/>
      <c r="BP504" s="373"/>
      <c r="BQ504" s="373"/>
      <c r="BR504" s="373"/>
      <c r="BS504" s="374">
        <f t="shared" si="208"/>
        <v>0</v>
      </c>
      <c r="BT504" s="374">
        <f t="shared" ref="BT504:BV555" si="235" xml:space="preserve"> AN504 + BD504</f>
        <v>0</v>
      </c>
      <c r="BU504" s="374">
        <f t="shared" si="235"/>
        <v>0</v>
      </c>
      <c r="BV504" s="374">
        <f t="shared" si="235"/>
        <v>0</v>
      </c>
      <c r="BW504" s="374">
        <f t="shared" si="234"/>
        <v>0</v>
      </c>
      <c r="BX504" s="374">
        <f t="shared" si="234"/>
        <v>0</v>
      </c>
      <c r="BY504" s="374">
        <f t="shared" si="234"/>
        <v>0</v>
      </c>
      <c r="BZ504" s="374">
        <f t="shared" si="234"/>
        <v>0</v>
      </c>
      <c r="CA504" s="374">
        <f t="shared" si="234"/>
        <v>0</v>
      </c>
      <c r="CB504" s="374">
        <f t="shared" si="234"/>
        <v>0</v>
      </c>
      <c r="CC504" s="374">
        <f t="shared" si="233"/>
        <v>0</v>
      </c>
      <c r="CD504" s="374">
        <f t="shared" si="233"/>
        <v>0</v>
      </c>
      <c r="CE504" s="374">
        <f t="shared" si="233"/>
        <v>0</v>
      </c>
      <c r="CF504" s="374">
        <f t="shared" si="233"/>
        <v>0</v>
      </c>
      <c r="CG504" s="374">
        <f t="shared" si="233"/>
        <v>0</v>
      </c>
      <c r="CH504" s="374">
        <f t="shared" si="233"/>
        <v>0</v>
      </c>
      <c r="CI504" s="374">
        <f t="shared" si="231"/>
        <v>0</v>
      </c>
      <c r="CJ504" s="368"/>
      <c r="CK504" s="368"/>
      <c r="CL504" s="373"/>
      <c r="CM504" s="375"/>
      <c r="CN504" s="371" t="s">
        <v>176</v>
      </c>
      <c r="CO504" s="373"/>
      <c r="CP504" s="373"/>
      <c r="CQ504" s="374">
        <f t="shared" si="209"/>
        <v>0</v>
      </c>
      <c r="CR504" s="373"/>
      <c r="CS504" s="373"/>
      <c r="CT504" s="374">
        <f t="shared" si="210"/>
        <v>0</v>
      </c>
      <c r="CU504" s="375"/>
      <c r="CV504" s="368"/>
      <c r="CW504" s="368"/>
      <c r="CX504" s="368"/>
      <c r="CY504" s="368"/>
      <c r="CZ504" s="368"/>
      <c r="DA504" s="368"/>
      <c r="DB504" s="368"/>
      <c r="DC504" s="368"/>
      <c r="DD504" s="368"/>
      <c r="DE504" s="368"/>
      <c r="DF504" s="368"/>
      <c r="DG504" s="375"/>
      <c r="DH504" s="371" t="s">
        <v>176</v>
      </c>
      <c r="DI504" s="373"/>
      <c r="DJ504" s="373"/>
      <c r="DK504" s="374">
        <f t="shared" si="230"/>
        <v>0</v>
      </c>
      <c r="DL504" s="373"/>
      <c r="DM504" s="373"/>
      <c r="DN504" s="374">
        <f t="shared" si="211"/>
        <v>0</v>
      </c>
      <c r="DO504" s="368"/>
      <c r="DP504" s="371" t="str">
        <f t="shared" si="221"/>
        <v/>
      </c>
      <c r="DQ504" s="374">
        <f t="shared" si="222"/>
        <v>0</v>
      </c>
      <c r="DR504" s="374">
        <f t="shared" si="212"/>
        <v>0</v>
      </c>
      <c r="DS504" s="374">
        <f t="shared" si="213"/>
        <v>0</v>
      </c>
      <c r="DT504" s="374">
        <f t="shared" si="223"/>
        <v>0</v>
      </c>
      <c r="DU504" s="374">
        <f t="shared" si="224"/>
        <v>0</v>
      </c>
      <c r="DV504" s="374">
        <f>Deduct_dependent * COUNTIFS(Part_8!$A:$A, $EV504)</f>
        <v>0</v>
      </c>
      <c r="DW504" s="374">
        <f t="shared" si="214"/>
        <v>0</v>
      </c>
      <c r="DX504" s="374">
        <f t="shared" si="215"/>
        <v>0</v>
      </c>
      <c r="DY504" s="374">
        <f t="shared" si="216"/>
        <v>0</v>
      </c>
      <c r="DZ504" s="374">
        <f t="shared" si="217"/>
        <v>0</v>
      </c>
      <c r="EA504" s="373"/>
      <c r="EB504" s="373"/>
      <c r="EC504" s="373"/>
      <c r="ED504" s="374" t="str">
        <f t="shared" si="225"/>
        <v/>
      </c>
      <c r="EE504" s="374"/>
      <c r="EF504" s="374" t="str">
        <f>IF(AND($AN504 = "", $AO504 = "", $AP504 = "", $AQ504 = "", $AR504 = "", $AS504 = "", $AT504 = "", $AU504 = "", $AV504 = "", $AW504 = "", $AX504 = "", $AY504 = "", $AZ504 = "", $BA504 = "", $BB504 = "",
$BD504= "", $BE504 = "", $BF504 = "", $BG504 = "", $BH504 = "", $BI504 = "", $BJ504 = "", $BK504 = "", $BL504 = "", $BM504 = "", $BN504 = "", $BO504 = "", $BP504 = "", $BQ504 = "", $BR504 = ""), "",
IF($DZ504 &lt;= Claim_for_Reimbursement_CAT!$F$24, Claim_for_Reimbursement_CAT!$H$24,
IF(AND($DZ504 &gt;= Claim_for_Reimbursement_CAT!$D$25, $DZ504 &lt;= Claim_for_Reimbursement_CAT!$F$25), Claim_for_Reimbursement_CAT!$H$25,
IF(AND($DZ504 &gt;= Claim_for_Reimbursement_CAT!$D$26, $DZ504 &lt;= Claim_for_Reimbursement_CAT!$F$26), Claim_for_Reimbursement_CAT!$H$26,
IF(AND($DZ504 &gt;= Claim_for_Reimbursement_CAT!$D$27, $DZ504 &lt;= Claim_for_Reimbursement_CAT!$F$27), Claim_for_Reimbursement_CAT!$H$27,
IF(AND($DZ504 &gt;= Claim_for_Reimbursement_CAT!$D$28, $DZ504 &lt;= Claim_for_Reimbursement_CAT!$F$28), Claim_for_Reimbursement_CAT!$H$28,
IF(AND($DZ504 &gt;= Claim_for_Reimbursement_CAT!$D$29, $DZ504 &lt;= Claim_for_Reimbursement_CAT!$F$29), Claim_for_Reimbursement_CAT!$H$29,
IF(AND($DZ504 &gt;= Claim_for_Reimbursement_CAT!$D$30, $DZ504 &lt;= Claim_for_Reimbursement_CAT!$F$30), Claim_for_Reimbursement_CAT!$H$30,
IF(AND($DZ504 &gt;= Claim_for_Reimbursement_CAT!$D$31, $DZ504 &lt;= Claim_for_Reimbursement_CAT!$F$31), Claim_for_Reimbursement_CAT!$H$31,
IF(AND($DZ504 &gt;= Claim_for_Reimbursement_CAT!$D$32, $DZ504 &lt;= Claim_for_Reimbursement_CAT!$F$32), Claim_for_Reimbursement_CAT!$H$32,
IF(AND($DZ504 &gt;= Claim_for_Reimbursement_CAT!$D$33, $DZ504 &lt;= Claim_for_Reimbursement_CAT!$F$33), Claim_for_Reimbursement_CAT!$H$33,
IF(AND($DZ504 &gt;= Claim_for_Reimbursement_CAT!$D$34, $DZ504 &lt;= Claim_for_Reimbursement_CAT!$F$34), Claim_for_Reimbursement_CAT!$H$34, Claim_for_Reimbursement_CAT!$H$35))))))))))))</f>
        <v/>
      </c>
      <c r="EG504" s="373"/>
      <c r="EH504" s="373"/>
      <c r="EI504" s="373"/>
      <c r="EJ504" s="373"/>
      <c r="EK504" s="373"/>
      <c r="EL504" s="368"/>
      <c r="EM504" s="373"/>
      <c r="EN504" s="373"/>
      <c r="ES504" s="376" t="str">
        <f t="shared" si="218"/>
        <v/>
      </c>
      <c r="ET504" s="377" t="str">
        <f t="shared" si="226"/>
        <v xml:space="preserve">    </v>
      </c>
      <c r="EU504" s="377" t="str">
        <f t="shared" si="227"/>
        <v/>
      </c>
      <c r="EV504" s="377" t="str">
        <f t="shared" si="228"/>
        <v xml:space="preserve">499   </v>
      </c>
      <c r="EW504" s="378" t="str">
        <f>IF($H504 = "", "",
IF(OR($H504 = Lists_and_controls!$AO$9, $H504 = Lists_and_controls!$AO$11, $H504 = Lists_and_controls!$AO$14, $H504 = Lists_and_controls!$AO$16), MAX(Day_30),
IF(OR($H504 = Lists_and_controls!$AO$6, $H504 = Lists_and_controls!$AO$8, $H504 = Lists_and_controls!$AO$10, $H504 = Lists_and_controls!$AO$12, $H504 = Lists_and_controls!$AO$13, $H504 = Lists_and_controls!$AO$15, $H504 = Lists_and_controls!$AO$17), MAX(Day_31),
IF($H504 = Lists_and_controls!$AO$7, IF(INDEX(Leap_Year_YN, MATCH($G504, Year_2, 0)) = 1, MAX(Day_Feb_LY), MAX(Day_Feb) )))))</f>
        <v/>
      </c>
      <c r="EX504" s="377" t="str">
        <f t="shared" si="229"/>
        <v xml:space="preserve">  </v>
      </c>
      <c r="EY504" s="378"/>
    </row>
    <row r="505" spans="1:155" s="321" customFormat="1" ht="14" hidden="1" x14ac:dyDescent="0.3">
      <c r="A505" s="367">
        <v>500</v>
      </c>
      <c r="B505" s="368"/>
      <c r="C505" s="368"/>
      <c r="D505" s="368"/>
      <c r="E505" s="368"/>
      <c r="F505" s="368"/>
      <c r="G505" s="368"/>
      <c r="H505" s="368"/>
      <c r="I505" s="368"/>
      <c r="J505" s="369" t="str">
        <f t="shared" si="206"/>
        <v/>
      </c>
      <c r="K505" s="370" t="str">
        <f t="shared" si="207"/>
        <v/>
      </c>
      <c r="L505" s="368"/>
      <c r="M505" s="368"/>
      <c r="N505" s="368"/>
      <c r="O505" s="368"/>
      <c r="P505" s="368"/>
      <c r="Q505" s="368"/>
      <c r="R505" s="368"/>
      <c r="S505" s="371" t="str">
        <f t="shared" si="219"/>
        <v/>
      </c>
      <c r="T505" s="368"/>
      <c r="U505" s="368"/>
      <c r="V505" s="372"/>
      <c r="W505" s="372"/>
      <c r="X505" s="368"/>
      <c r="Y505" s="372"/>
      <c r="Z505" s="368"/>
      <c r="AA505" s="368"/>
      <c r="AB505" s="368"/>
      <c r="AC505" s="368"/>
      <c r="AD505" s="368"/>
      <c r="AE505" s="368"/>
      <c r="AF505" s="368"/>
      <c r="AG505" s="368"/>
      <c r="AH505" s="368"/>
      <c r="AI505" s="368"/>
      <c r="AJ505" s="368"/>
      <c r="AK505" s="373"/>
      <c r="AL505" s="368"/>
      <c r="AM505" s="373"/>
      <c r="AN505" s="373"/>
      <c r="AO505" s="373"/>
      <c r="AP505" s="373"/>
      <c r="AQ505" s="373"/>
      <c r="AR505" s="373"/>
      <c r="AS505" s="373"/>
      <c r="AT505" s="373"/>
      <c r="AU505" s="373"/>
      <c r="AV505" s="373"/>
      <c r="AW505" s="373"/>
      <c r="AX505" s="373"/>
      <c r="AY505" s="373"/>
      <c r="AZ505" s="373"/>
      <c r="BA505" s="373"/>
      <c r="BB505" s="373"/>
      <c r="BC505" s="374">
        <f t="shared" si="220"/>
        <v>0</v>
      </c>
      <c r="BD505" s="373"/>
      <c r="BE505" s="373"/>
      <c r="BF505" s="373"/>
      <c r="BG505" s="373"/>
      <c r="BH505" s="373"/>
      <c r="BI505" s="373"/>
      <c r="BJ505" s="373"/>
      <c r="BK505" s="373"/>
      <c r="BL505" s="373"/>
      <c r="BM505" s="373"/>
      <c r="BN505" s="373"/>
      <c r="BO505" s="373"/>
      <c r="BP505" s="373"/>
      <c r="BQ505" s="373"/>
      <c r="BR505" s="373"/>
      <c r="BS505" s="374">
        <f t="shared" si="208"/>
        <v>0</v>
      </c>
      <c r="BT505" s="374">
        <f t="shared" si="235"/>
        <v>0</v>
      </c>
      <c r="BU505" s="374">
        <f t="shared" si="235"/>
        <v>0</v>
      </c>
      <c r="BV505" s="374">
        <f t="shared" si="235"/>
        <v>0</v>
      </c>
      <c r="BW505" s="374">
        <f t="shared" si="234"/>
        <v>0</v>
      </c>
      <c r="BX505" s="374">
        <f t="shared" si="234"/>
        <v>0</v>
      </c>
      <c r="BY505" s="374">
        <f t="shared" si="234"/>
        <v>0</v>
      </c>
      <c r="BZ505" s="374">
        <f t="shared" si="234"/>
        <v>0</v>
      </c>
      <c r="CA505" s="374">
        <f t="shared" si="234"/>
        <v>0</v>
      </c>
      <c r="CB505" s="374">
        <f t="shared" si="234"/>
        <v>0</v>
      </c>
      <c r="CC505" s="374">
        <f t="shared" si="233"/>
        <v>0</v>
      </c>
      <c r="CD505" s="374">
        <f t="shared" si="233"/>
        <v>0</v>
      </c>
      <c r="CE505" s="374">
        <f t="shared" si="233"/>
        <v>0</v>
      </c>
      <c r="CF505" s="374">
        <f t="shared" si="233"/>
        <v>0</v>
      </c>
      <c r="CG505" s="374">
        <f t="shared" si="233"/>
        <v>0</v>
      </c>
      <c r="CH505" s="374">
        <f t="shared" si="233"/>
        <v>0</v>
      </c>
      <c r="CI505" s="374">
        <f t="shared" si="231"/>
        <v>0</v>
      </c>
      <c r="CJ505" s="368"/>
      <c r="CK505" s="368"/>
      <c r="CL505" s="373"/>
      <c r="CM505" s="375"/>
      <c r="CN505" s="371" t="s">
        <v>176</v>
      </c>
      <c r="CO505" s="373"/>
      <c r="CP505" s="373"/>
      <c r="CQ505" s="374">
        <f t="shared" si="209"/>
        <v>0</v>
      </c>
      <c r="CR505" s="373"/>
      <c r="CS505" s="373"/>
      <c r="CT505" s="374">
        <f t="shared" si="210"/>
        <v>0</v>
      </c>
      <c r="CU505" s="375"/>
      <c r="CV505" s="368"/>
      <c r="CW505" s="368"/>
      <c r="CX505" s="368"/>
      <c r="CY505" s="368"/>
      <c r="CZ505" s="368"/>
      <c r="DA505" s="368"/>
      <c r="DB505" s="368"/>
      <c r="DC505" s="368"/>
      <c r="DD505" s="368"/>
      <c r="DE505" s="368"/>
      <c r="DF505" s="368"/>
      <c r="DG505" s="375"/>
      <c r="DH505" s="371" t="s">
        <v>176</v>
      </c>
      <c r="DI505" s="373"/>
      <c r="DJ505" s="373"/>
      <c r="DK505" s="374">
        <f t="shared" si="230"/>
        <v>0</v>
      </c>
      <c r="DL505" s="373"/>
      <c r="DM505" s="373"/>
      <c r="DN505" s="374">
        <f t="shared" si="211"/>
        <v>0</v>
      </c>
      <c r="DO505" s="368"/>
      <c r="DP505" s="371" t="str">
        <f t="shared" si="221"/>
        <v/>
      </c>
      <c r="DQ505" s="374">
        <f t="shared" si="222"/>
        <v>0</v>
      </c>
      <c r="DR505" s="374">
        <f t="shared" si="212"/>
        <v>0</v>
      </c>
      <c r="DS505" s="374">
        <f t="shared" si="213"/>
        <v>0</v>
      </c>
      <c r="DT505" s="374">
        <f t="shared" si="223"/>
        <v>0</v>
      </c>
      <c r="DU505" s="374">
        <f t="shared" si="224"/>
        <v>0</v>
      </c>
      <c r="DV505" s="374">
        <f>Deduct_dependent * COUNTIFS(Part_8!$A:$A, $EV505)</f>
        <v>0</v>
      </c>
      <c r="DW505" s="374">
        <f t="shared" si="214"/>
        <v>0</v>
      </c>
      <c r="DX505" s="374">
        <f t="shared" si="215"/>
        <v>0</v>
      </c>
      <c r="DY505" s="374">
        <f t="shared" si="216"/>
        <v>0</v>
      </c>
      <c r="DZ505" s="374">
        <f t="shared" si="217"/>
        <v>0</v>
      </c>
      <c r="EA505" s="373"/>
      <c r="EB505" s="373"/>
      <c r="EC505" s="373"/>
      <c r="ED505" s="374" t="str">
        <f t="shared" si="225"/>
        <v/>
      </c>
      <c r="EE505" s="374"/>
      <c r="EF505" s="374" t="str">
        <f>IF(AND($AN505 = "", $AO505 = "", $AP505 = "", $AQ505 = "", $AR505 = "", $AS505 = "", $AT505 = "", $AU505 = "", $AV505 = "", $AW505 = "", $AX505 = "", $AY505 = "", $AZ505 = "", $BA505 = "", $BB505 = "",
$BD505= "", $BE505 = "", $BF505 = "", $BG505 = "", $BH505 = "", $BI505 = "", $BJ505 = "", $BK505 = "", $BL505 = "", $BM505 = "", $BN505 = "", $BO505 = "", $BP505 = "", $BQ505 = "", $BR505 = ""), "",
IF($DZ505 &lt;= Claim_for_Reimbursement_CAT!$F$24, Claim_for_Reimbursement_CAT!$H$24,
IF(AND($DZ505 &gt;= Claim_for_Reimbursement_CAT!$D$25, $DZ505 &lt;= Claim_for_Reimbursement_CAT!$F$25), Claim_for_Reimbursement_CAT!$H$25,
IF(AND($DZ505 &gt;= Claim_for_Reimbursement_CAT!$D$26, $DZ505 &lt;= Claim_for_Reimbursement_CAT!$F$26), Claim_for_Reimbursement_CAT!$H$26,
IF(AND($DZ505 &gt;= Claim_for_Reimbursement_CAT!$D$27, $DZ505 &lt;= Claim_for_Reimbursement_CAT!$F$27), Claim_for_Reimbursement_CAT!$H$27,
IF(AND($DZ505 &gt;= Claim_for_Reimbursement_CAT!$D$28, $DZ505 &lt;= Claim_for_Reimbursement_CAT!$F$28), Claim_for_Reimbursement_CAT!$H$28,
IF(AND($DZ505 &gt;= Claim_for_Reimbursement_CAT!$D$29, $DZ505 &lt;= Claim_for_Reimbursement_CAT!$F$29), Claim_for_Reimbursement_CAT!$H$29,
IF(AND($DZ505 &gt;= Claim_for_Reimbursement_CAT!$D$30, $DZ505 &lt;= Claim_for_Reimbursement_CAT!$F$30), Claim_for_Reimbursement_CAT!$H$30,
IF(AND($DZ505 &gt;= Claim_for_Reimbursement_CAT!$D$31, $DZ505 &lt;= Claim_for_Reimbursement_CAT!$F$31), Claim_for_Reimbursement_CAT!$H$31,
IF(AND($DZ505 &gt;= Claim_for_Reimbursement_CAT!$D$32, $DZ505 &lt;= Claim_for_Reimbursement_CAT!$F$32), Claim_for_Reimbursement_CAT!$H$32,
IF(AND($DZ505 &gt;= Claim_for_Reimbursement_CAT!$D$33, $DZ505 &lt;= Claim_for_Reimbursement_CAT!$F$33), Claim_for_Reimbursement_CAT!$H$33,
IF(AND($DZ505 &gt;= Claim_for_Reimbursement_CAT!$D$34, $DZ505 &lt;= Claim_for_Reimbursement_CAT!$F$34), Claim_for_Reimbursement_CAT!$H$34, Claim_for_Reimbursement_CAT!$H$35))))))))))))</f>
        <v/>
      </c>
      <c r="EG505" s="373"/>
      <c r="EH505" s="373"/>
      <c r="EI505" s="373"/>
      <c r="EJ505" s="373"/>
      <c r="EK505" s="373"/>
      <c r="EL505" s="368"/>
      <c r="EM505" s="373"/>
      <c r="EN505" s="373"/>
      <c r="ES505" s="376" t="str">
        <f t="shared" si="218"/>
        <v/>
      </c>
      <c r="ET505" s="377" t="str">
        <f t="shared" si="226"/>
        <v xml:space="preserve">    </v>
      </c>
      <c r="EU505" s="377" t="str">
        <f t="shared" si="227"/>
        <v/>
      </c>
      <c r="EV505" s="377" t="str">
        <f t="shared" si="228"/>
        <v xml:space="preserve">500   </v>
      </c>
      <c r="EW505" s="378" t="str">
        <f>IF($H505 = "", "",
IF(OR($H505 = Lists_and_controls!$AO$9, $H505 = Lists_and_controls!$AO$11, $H505 = Lists_and_controls!$AO$14, $H505 = Lists_and_controls!$AO$16), MAX(Day_30),
IF(OR($H505 = Lists_and_controls!$AO$6, $H505 = Lists_and_controls!$AO$8, $H505 = Lists_and_controls!$AO$10, $H505 = Lists_and_controls!$AO$12, $H505 = Lists_and_controls!$AO$13, $H505 = Lists_and_controls!$AO$15, $H505 = Lists_and_controls!$AO$17), MAX(Day_31),
IF($H505 = Lists_and_controls!$AO$7, IF(INDEX(Leap_Year_YN, MATCH($G505, Year_2, 0)) = 1, MAX(Day_Feb_LY), MAX(Day_Feb) )))))</f>
        <v/>
      </c>
      <c r="EX505" s="377" t="str">
        <f t="shared" si="229"/>
        <v xml:space="preserve">  </v>
      </c>
      <c r="EY505" s="378"/>
    </row>
    <row r="506" spans="1:155" s="321" customFormat="1" ht="14" hidden="1" x14ac:dyDescent="0.3">
      <c r="A506" s="367">
        <v>501</v>
      </c>
      <c r="B506" s="368"/>
      <c r="C506" s="368"/>
      <c r="D506" s="368"/>
      <c r="E506" s="368"/>
      <c r="F506" s="368"/>
      <c r="G506" s="368"/>
      <c r="H506" s="368"/>
      <c r="I506" s="368"/>
      <c r="J506" s="369" t="str">
        <f t="shared" si="206"/>
        <v/>
      </c>
      <c r="K506" s="370" t="str">
        <f t="shared" si="207"/>
        <v/>
      </c>
      <c r="L506" s="368"/>
      <c r="M506" s="368"/>
      <c r="N506" s="368"/>
      <c r="O506" s="368"/>
      <c r="P506" s="368"/>
      <c r="Q506" s="368"/>
      <c r="R506" s="368"/>
      <c r="S506" s="371" t="str">
        <f t="shared" si="219"/>
        <v/>
      </c>
      <c r="T506" s="368"/>
      <c r="U506" s="368"/>
      <c r="V506" s="372"/>
      <c r="W506" s="372"/>
      <c r="X506" s="368"/>
      <c r="Y506" s="372"/>
      <c r="Z506" s="368"/>
      <c r="AA506" s="368"/>
      <c r="AB506" s="368"/>
      <c r="AC506" s="368"/>
      <c r="AD506" s="368"/>
      <c r="AE506" s="368"/>
      <c r="AF506" s="368"/>
      <c r="AG506" s="368"/>
      <c r="AH506" s="368"/>
      <c r="AI506" s="368"/>
      <c r="AJ506" s="368"/>
      <c r="AK506" s="373"/>
      <c r="AL506" s="368"/>
      <c r="AM506" s="373"/>
      <c r="AN506" s="373"/>
      <c r="AO506" s="373"/>
      <c r="AP506" s="373"/>
      <c r="AQ506" s="373"/>
      <c r="AR506" s="373"/>
      <c r="AS506" s="373"/>
      <c r="AT506" s="373"/>
      <c r="AU506" s="373"/>
      <c r="AV506" s="373"/>
      <c r="AW506" s="373"/>
      <c r="AX506" s="373"/>
      <c r="AY506" s="373"/>
      <c r="AZ506" s="373"/>
      <c r="BA506" s="373"/>
      <c r="BB506" s="373"/>
      <c r="BC506" s="374">
        <f t="shared" si="220"/>
        <v>0</v>
      </c>
      <c r="BD506" s="373"/>
      <c r="BE506" s="373"/>
      <c r="BF506" s="373"/>
      <c r="BG506" s="373"/>
      <c r="BH506" s="373"/>
      <c r="BI506" s="373"/>
      <c r="BJ506" s="373"/>
      <c r="BK506" s="373"/>
      <c r="BL506" s="373"/>
      <c r="BM506" s="373"/>
      <c r="BN506" s="373"/>
      <c r="BO506" s="373"/>
      <c r="BP506" s="373"/>
      <c r="BQ506" s="373"/>
      <c r="BR506" s="373"/>
      <c r="BS506" s="374">
        <f t="shared" si="208"/>
        <v>0</v>
      </c>
      <c r="BT506" s="374">
        <f t="shared" si="235"/>
        <v>0</v>
      </c>
      <c r="BU506" s="374">
        <f t="shared" si="235"/>
        <v>0</v>
      </c>
      <c r="BV506" s="374">
        <f t="shared" si="235"/>
        <v>0</v>
      </c>
      <c r="BW506" s="374">
        <f t="shared" si="234"/>
        <v>0</v>
      </c>
      <c r="BX506" s="374">
        <f t="shared" si="234"/>
        <v>0</v>
      </c>
      <c r="BY506" s="374">
        <f t="shared" si="234"/>
        <v>0</v>
      </c>
      <c r="BZ506" s="374">
        <f t="shared" si="234"/>
        <v>0</v>
      </c>
      <c r="CA506" s="374">
        <f t="shared" si="234"/>
        <v>0</v>
      </c>
      <c r="CB506" s="374">
        <f t="shared" si="234"/>
        <v>0</v>
      </c>
      <c r="CC506" s="374">
        <f t="shared" si="233"/>
        <v>0</v>
      </c>
      <c r="CD506" s="374">
        <f t="shared" si="233"/>
        <v>0</v>
      </c>
      <c r="CE506" s="374">
        <f t="shared" si="233"/>
        <v>0</v>
      </c>
      <c r="CF506" s="374">
        <f t="shared" si="233"/>
        <v>0</v>
      </c>
      <c r="CG506" s="374">
        <f t="shared" si="233"/>
        <v>0</v>
      </c>
      <c r="CH506" s="374">
        <f t="shared" si="233"/>
        <v>0</v>
      </c>
      <c r="CI506" s="374">
        <f t="shared" si="231"/>
        <v>0</v>
      </c>
      <c r="CJ506" s="368"/>
      <c r="CK506" s="368"/>
      <c r="CL506" s="373"/>
      <c r="CM506" s="375"/>
      <c r="CN506" s="371" t="s">
        <v>176</v>
      </c>
      <c r="CO506" s="373"/>
      <c r="CP506" s="373"/>
      <c r="CQ506" s="374">
        <f t="shared" si="209"/>
        <v>0</v>
      </c>
      <c r="CR506" s="373"/>
      <c r="CS506" s="373"/>
      <c r="CT506" s="374">
        <f t="shared" si="210"/>
        <v>0</v>
      </c>
      <c r="CU506" s="375"/>
      <c r="CV506" s="368"/>
      <c r="CW506" s="368"/>
      <c r="CX506" s="368"/>
      <c r="CY506" s="368"/>
      <c r="CZ506" s="368"/>
      <c r="DA506" s="368"/>
      <c r="DB506" s="368"/>
      <c r="DC506" s="368"/>
      <c r="DD506" s="368"/>
      <c r="DE506" s="368"/>
      <c r="DF506" s="368"/>
      <c r="DG506" s="375"/>
      <c r="DH506" s="371" t="s">
        <v>176</v>
      </c>
      <c r="DI506" s="373"/>
      <c r="DJ506" s="373"/>
      <c r="DK506" s="374">
        <f t="shared" si="230"/>
        <v>0</v>
      </c>
      <c r="DL506" s="373"/>
      <c r="DM506" s="373"/>
      <c r="DN506" s="374">
        <f t="shared" si="211"/>
        <v>0</v>
      </c>
      <c r="DO506" s="368"/>
      <c r="DP506" s="371" t="str">
        <f t="shared" si="221"/>
        <v/>
      </c>
      <c r="DQ506" s="374">
        <f t="shared" si="222"/>
        <v>0</v>
      </c>
      <c r="DR506" s="374">
        <f t="shared" si="212"/>
        <v>0</v>
      </c>
      <c r="DS506" s="374">
        <f t="shared" si="213"/>
        <v>0</v>
      </c>
      <c r="DT506" s="374">
        <f t="shared" si="223"/>
        <v>0</v>
      </c>
      <c r="DU506" s="374">
        <f t="shared" si="224"/>
        <v>0</v>
      </c>
      <c r="DV506" s="374">
        <f>Deduct_dependent * COUNTIFS(Part_8!$A:$A, $EV506)</f>
        <v>0</v>
      </c>
      <c r="DW506" s="374">
        <f t="shared" si="214"/>
        <v>0</v>
      </c>
      <c r="DX506" s="374">
        <f t="shared" si="215"/>
        <v>0</v>
      </c>
      <c r="DY506" s="374">
        <f t="shared" si="216"/>
        <v>0</v>
      </c>
      <c r="DZ506" s="374">
        <f t="shared" si="217"/>
        <v>0</v>
      </c>
      <c r="EA506" s="373"/>
      <c r="EB506" s="373"/>
      <c r="EC506" s="373"/>
      <c r="ED506" s="374" t="str">
        <f t="shared" si="225"/>
        <v/>
      </c>
      <c r="EE506" s="374"/>
      <c r="EF506" s="374" t="str">
        <f>IF(AND($AN506 = "", $AO506 = "", $AP506 = "", $AQ506 = "", $AR506 = "", $AS506 = "", $AT506 = "", $AU506 = "", $AV506 = "", $AW506 = "", $AX506 = "", $AY506 = "", $AZ506 = "", $BA506 = "", $BB506 = "",
$BD506= "", $BE506 = "", $BF506 = "", $BG506 = "", $BH506 = "", $BI506 = "", $BJ506 = "", $BK506 = "", $BL506 = "", $BM506 = "", $BN506 = "", $BO506 = "", $BP506 = "", $BQ506 = "", $BR506 = ""), "",
IF($DZ506 &lt;= Claim_for_Reimbursement_CAT!$F$24, Claim_for_Reimbursement_CAT!$H$24,
IF(AND($DZ506 &gt;= Claim_for_Reimbursement_CAT!$D$25, $DZ506 &lt;= Claim_for_Reimbursement_CAT!$F$25), Claim_for_Reimbursement_CAT!$H$25,
IF(AND($DZ506 &gt;= Claim_for_Reimbursement_CAT!$D$26, $DZ506 &lt;= Claim_for_Reimbursement_CAT!$F$26), Claim_for_Reimbursement_CAT!$H$26,
IF(AND($DZ506 &gt;= Claim_for_Reimbursement_CAT!$D$27, $DZ506 &lt;= Claim_for_Reimbursement_CAT!$F$27), Claim_for_Reimbursement_CAT!$H$27,
IF(AND($DZ506 &gt;= Claim_for_Reimbursement_CAT!$D$28, $DZ506 &lt;= Claim_for_Reimbursement_CAT!$F$28), Claim_for_Reimbursement_CAT!$H$28,
IF(AND($DZ506 &gt;= Claim_for_Reimbursement_CAT!$D$29, $DZ506 &lt;= Claim_for_Reimbursement_CAT!$F$29), Claim_for_Reimbursement_CAT!$H$29,
IF(AND($DZ506 &gt;= Claim_for_Reimbursement_CAT!$D$30, $DZ506 &lt;= Claim_for_Reimbursement_CAT!$F$30), Claim_for_Reimbursement_CAT!$H$30,
IF(AND($DZ506 &gt;= Claim_for_Reimbursement_CAT!$D$31, $DZ506 &lt;= Claim_for_Reimbursement_CAT!$F$31), Claim_for_Reimbursement_CAT!$H$31,
IF(AND($DZ506 &gt;= Claim_for_Reimbursement_CAT!$D$32, $DZ506 &lt;= Claim_for_Reimbursement_CAT!$F$32), Claim_for_Reimbursement_CAT!$H$32,
IF(AND($DZ506 &gt;= Claim_for_Reimbursement_CAT!$D$33, $DZ506 &lt;= Claim_for_Reimbursement_CAT!$F$33), Claim_for_Reimbursement_CAT!$H$33,
IF(AND($DZ506 &gt;= Claim_for_Reimbursement_CAT!$D$34, $DZ506 &lt;= Claim_for_Reimbursement_CAT!$F$34), Claim_for_Reimbursement_CAT!$H$34, Claim_for_Reimbursement_CAT!$H$35))))))))))))</f>
        <v/>
      </c>
      <c r="EG506" s="373"/>
      <c r="EH506" s="373"/>
      <c r="EI506" s="373"/>
      <c r="EJ506" s="373"/>
      <c r="EK506" s="373"/>
      <c r="EL506" s="368"/>
      <c r="EM506" s="373"/>
      <c r="EN506" s="373"/>
      <c r="ES506" s="376" t="str">
        <f t="shared" si="218"/>
        <v/>
      </c>
      <c r="ET506" s="377" t="str">
        <f t="shared" si="226"/>
        <v xml:space="preserve">    </v>
      </c>
      <c r="EU506" s="377" t="str">
        <f t="shared" si="227"/>
        <v/>
      </c>
      <c r="EV506" s="377" t="str">
        <f t="shared" si="228"/>
        <v xml:space="preserve">501   </v>
      </c>
      <c r="EW506" s="378" t="str">
        <f>IF($H506 = "", "",
IF(OR($H506 = Lists_and_controls!$AO$9, $H506 = Lists_and_controls!$AO$11, $H506 = Lists_and_controls!$AO$14, $H506 = Lists_and_controls!$AO$16), MAX(Day_30),
IF(OR($H506 = Lists_and_controls!$AO$6, $H506 = Lists_and_controls!$AO$8, $H506 = Lists_and_controls!$AO$10, $H506 = Lists_and_controls!$AO$12, $H506 = Lists_and_controls!$AO$13, $H506 = Lists_and_controls!$AO$15, $H506 = Lists_and_controls!$AO$17), MAX(Day_31),
IF($H506 = Lists_and_controls!$AO$7, IF(INDEX(Leap_Year_YN, MATCH($G506, Year_2, 0)) = 1, MAX(Day_Feb_LY), MAX(Day_Feb) )))))</f>
        <v/>
      </c>
      <c r="EX506" s="377" t="str">
        <f t="shared" si="229"/>
        <v xml:space="preserve">  </v>
      </c>
      <c r="EY506" s="378"/>
    </row>
    <row r="507" spans="1:155" s="321" customFormat="1" hidden="1" x14ac:dyDescent="0.35">
      <c r="A507" s="379"/>
      <c r="B507" s="379"/>
      <c r="C507" s="379"/>
      <c r="D507" s="379"/>
      <c r="E507" s="379"/>
      <c r="F507" s="379"/>
      <c r="G507" s="379"/>
      <c r="H507" s="379"/>
      <c r="I507" s="379"/>
      <c r="J507" s="379"/>
      <c r="K507" s="379"/>
      <c r="L507" s="379"/>
      <c r="M507" s="379"/>
      <c r="N507" s="379"/>
      <c r="O507" s="379"/>
      <c r="P507" s="379"/>
      <c r="Q507" s="379"/>
      <c r="R507" s="379"/>
      <c r="S507" s="379"/>
      <c r="T507" s="379"/>
      <c r="U507" s="379"/>
      <c r="V507" s="379"/>
      <c r="W507" s="379"/>
      <c r="X507" s="379"/>
      <c r="Y507" s="379"/>
      <c r="Z507" s="379"/>
      <c r="AA507" s="379"/>
      <c r="AB507" s="379"/>
      <c r="AC507" s="379"/>
      <c r="AD507" s="379"/>
      <c r="AE507" s="379"/>
      <c r="AF507" s="379"/>
      <c r="AG507" s="379"/>
      <c r="AH507" s="379"/>
      <c r="AI507" s="379"/>
      <c r="AJ507" s="379"/>
      <c r="AK507" s="379"/>
      <c r="AL507" s="379"/>
      <c r="AM507" s="379"/>
      <c r="AN507" s="379"/>
      <c r="AO507" s="379"/>
      <c r="AP507" s="379"/>
      <c r="AQ507" s="379"/>
      <c r="AR507" s="379"/>
      <c r="AS507" s="379"/>
      <c r="AT507" s="379"/>
      <c r="AU507" s="379"/>
      <c r="AV507" s="379"/>
      <c r="AW507" s="379"/>
      <c r="AX507" s="379"/>
      <c r="AY507" s="379"/>
      <c r="AZ507" s="379"/>
      <c r="BA507" s="379"/>
      <c r="BB507" s="379"/>
      <c r="BC507" s="379"/>
      <c r="BD507" s="379"/>
      <c r="BE507" s="379"/>
      <c r="BF507" s="379"/>
      <c r="BG507" s="379"/>
      <c r="BH507" s="379"/>
      <c r="BI507" s="379"/>
      <c r="BJ507" s="379"/>
      <c r="BK507" s="379"/>
      <c r="BL507" s="379"/>
      <c r="BM507" s="379"/>
      <c r="BN507" s="379"/>
      <c r="BO507" s="379"/>
      <c r="BP507" s="379"/>
      <c r="BQ507" s="379"/>
      <c r="BR507" s="379"/>
      <c r="BS507" s="379"/>
      <c r="BT507" s="379"/>
      <c r="BU507" s="379"/>
      <c r="BV507" s="379"/>
      <c r="BW507" s="379"/>
      <c r="BX507" s="379"/>
      <c r="BY507" s="379"/>
      <c r="BZ507" s="379"/>
      <c r="CA507" s="379"/>
      <c r="CB507" s="379"/>
      <c r="CC507" s="379"/>
      <c r="CD507" s="379"/>
      <c r="CE507" s="379"/>
      <c r="CF507" s="379"/>
      <c r="CG507" s="379"/>
      <c r="CH507" s="379"/>
      <c r="CI507" s="379"/>
      <c r="CJ507" s="379"/>
      <c r="CK507" s="379"/>
      <c r="CL507" s="379"/>
      <c r="CM507" s="379"/>
      <c r="CN507" s="379"/>
      <c r="CO507" s="379"/>
      <c r="CP507" s="379"/>
      <c r="CQ507" s="379"/>
      <c r="CR507" s="379"/>
      <c r="CS507" s="379"/>
      <c r="CT507" s="379"/>
      <c r="CU507" s="379"/>
      <c r="CV507" s="379"/>
      <c r="CW507" s="379"/>
      <c r="CX507" s="379"/>
      <c r="CY507" s="379"/>
      <c r="CZ507" s="379"/>
      <c r="DA507" s="379"/>
      <c r="DB507" s="379"/>
      <c r="DC507" s="379"/>
      <c r="DD507" s="379"/>
      <c r="DE507" s="379"/>
      <c r="DF507" s="379"/>
      <c r="DG507" s="379"/>
      <c r="DH507" s="379"/>
      <c r="DI507" s="379"/>
      <c r="DJ507" s="379"/>
      <c r="DK507" s="379"/>
      <c r="DL507" s="379"/>
      <c r="DM507" s="379"/>
      <c r="DN507" s="379"/>
      <c r="DO507" s="379"/>
      <c r="DP507" s="379"/>
      <c r="DQ507" s="379"/>
      <c r="DR507" s="379"/>
      <c r="DS507" s="379"/>
      <c r="DT507" s="379"/>
      <c r="DU507" s="379"/>
      <c r="DV507" s="379"/>
      <c r="DW507" s="379"/>
      <c r="DX507" s="379"/>
      <c r="DY507" s="379"/>
      <c r="DZ507" s="379"/>
      <c r="EA507" s="379"/>
      <c r="EB507" s="379"/>
      <c r="EC507" s="379"/>
      <c r="ED507" s="379"/>
      <c r="EE507" s="379"/>
      <c r="EF507" s="379"/>
      <c r="EG507" s="379"/>
      <c r="EH507" s="379"/>
      <c r="EI507" s="379"/>
      <c r="EJ507" s="379"/>
      <c r="EK507" s="379"/>
      <c r="EL507" s="379"/>
      <c r="EM507" s="379"/>
      <c r="EN507" s="379"/>
    </row>
    <row r="508" spans="1:155" s="321" customFormat="1" hidden="1" x14ac:dyDescent="0.35">
      <c r="A508" s="379"/>
      <c r="B508" s="379"/>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379"/>
      <c r="AF508" s="379"/>
      <c r="AG508" s="379"/>
      <c r="AH508" s="379"/>
      <c r="AI508" s="379"/>
      <c r="AJ508" s="379"/>
      <c r="AK508" s="379"/>
      <c r="AL508" s="379"/>
      <c r="AM508" s="379"/>
      <c r="AN508" s="379"/>
      <c r="AO508" s="379"/>
      <c r="AP508" s="379"/>
      <c r="AQ508" s="379"/>
      <c r="AR508" s="379"/>
      <c r="AS508" s="379"/>
      <c r="AT508" s="379"/>
      <c r="AU508" s="379"/>
      <c r="AV508" s="379"/>
      <c r="AW508" s="379"/>
      <c r="AX508" s="379"/>
      <c r="AY508" s="379"/>
      <c r="AZ508" s="379"/>
      <c r="BA508" s="379"/>
      <c r="BB508" s="379"/>
      <c r="BC508" s="379"/>
      <c r="BD508" s="379"/>
      <c r="BE508" s="379"/>
      <c r="BF508" s="379"/>
      <c r="BG508" s="379"/>
      <c r="BH508" s="379"/>
      <c r="BI508" s="379"/>
      <c r="BJ508" s="379"/>
      <c r="BK508" s="379"/>
      <c r="BL508" s="379"/>
      <c r="BM508" s="379"/>
      <c r="BN508" s="379"/>
      <c r="BO508" s="379"/>
      <c r="BP508" s="379"/>
      <c r="BQ508" s="379"/>
      <c r="BR508" s="379"/>
      <c r="BS508" s="379"/>
      <c r="BT508" s="379"/>
      <c r="BU508" s="379"/>
      <c r="BV508" s="379"/>
      <c r="BW508" s="379"/>
      <c r="BX508" s="379"/>
      <c r="BY508" s="379"/>
      <c r="BZ508" s="379"/>
      <c r="CA508" s="379"/>
      <c r="CB508" s="379"/>
      <c r="CC508" s="379"/>
      <c r="CD508" s="379"/>
      <c r="CE508" s="379"/>
      <c r="CF508" s="379"/>
      <c r="CG508" s="379"/>
      <c r="CH508" s="379"/>
      <c r="CI508" s="379"/>
      <c r="CJ508" s="379"/>
      <c r="CK508" s="379"/>
      <c r="CL508" s="379"/>
      <c r="CM508" s="379"/>
      <c r="CN508" s="379"/>
      <c r="CO508" s="379"/>
      <c r="CP508" s="379"/>
      <c r="CQ508" s="379"/>
      <c r="CR508" s="379"/>
      <c r="CS508" s="379"/>
      <c r="CT508" s="379"/>
      <c r="CU508" s="379"/>
      <c r="CV508" s="379"/>
      <c r="CW508" s="379"/>
      <c r="CX508" s="379"/>
      <c r="CY508" s="379"/>
      <c r="CZ508" s="379"/>
      <c r="DA508" s="379"/>
      <c r="DB508" s="379"/>
      <c r="DC508" s="379"/>
      <c r="DD508" s="379"/>
      <c r="DE508" s="379"/>
      <c r="DF508" s="379"/>
      <c r="DG508" s="379"/>
      <c r="DH508" s="379"/>
      <c r="DI508" s="379"/>
      <c r="DJ508" s="379"/>
      <c r="DK508" s="379"/>
      <c r="DL508" s="379"/>
      <c r="DM508" s="379"/>
      <c r="DN508" s="379"/>
      <c r="DO508" s="379"/>
      <c r="DP508" s="379"/>
      <c r="DQ508" s="379"/>
      <c r="DR508" s="379"/>
      <c r="DS508" s="379"/>
      <c r="DT508" s="379"/>
      <c r="DU508" s="379"/>
      <c r="DV508" s="379"/>
      <c r="DW508" s="379"/>
      <c r="DX508" s="379"/>
      <c r="DY508" s="379"/>
      <c r="DZ508" s="379"/>
      <c r="EA508" s="379"/>
      <c r="EB508" s="379"/>
      <c r="EC508" s="379"/>
      <c r="ED508" s="379"/>
      <c r="EE508" s="379"/>
      <c r="EF508" s="379"/>
      <c r="EG508" s="379"/>
      <c r="EH508" s="379"/>
      <c r="EI508" s="379"/>
      <c r="EJ508" s="379"/>
      <c r="EK508" s="379"/>
      <c r="EL508" s="379"/>
      <c r="EM508" s="379"/>
      <c r="EN508" s="379"/>
    </row>
    <row r="509" spans="1:155" s="321" customFormat="1" hidden="1" x14ac:dyDescent="0.35">
      <c r="A509" s="379"/>
      <c r="B509" s="379"/>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c r="Z509" s="379"/>
      <c r="AA509" s="379"/>
      <c r="AB509" s="379"/>
      <c r="AC509" s="379"/>
      <c r="AD509" s="379"/>
      <c r="AE509" s="379"/>
      <c r="AF509" s="379"/>
      <c r="AG509" s="379"/>
      <c r="AH509" s="379"/>
      <c r="AI509" s="379"/>
      <c r="AJ509" s="379"/>
      <c r="AK509" s="379"/>
      <c r="AL509" s="379"/>
      <c r="AM509" s="379"/>
      <c r="AN509" s="379"/>
      <c r="AO509" s="379"/>
      <c r="AP509" s="379"/>
      <c r="AQ509" s="379"/>
      <c r="AR509" s="379"/>
      <c r="AS509" s="379"/>
      <c r="AT509" s="379"/>
      <c r="AU509" s="379"/>
      <c r="AV509" s="379"/>
      <c r="AW509" s="379"/>
      <c r="AX509" s="379"/>
      <c r="AY509" s="379"/>
      <c r="AZ509" s="379"/>
      <c r="BA509" s="379"/>
      <c r="BB509" s="379"/>
      <c r="BC509" s="379"/>
      <c r="BD509" s="379"/>
      <c r="BE509" s="379"/>
      <c r="BF509" s="379"/>
      <c r="BG509" s="379"/>
      <c r="BH509" s="379"/>
      <c r="BI509" s="379"/>
      <c r="BJ509" s="379"/>
      <c r="BK509" s="379"/>
      <c r="BL509" s="379"/>
      <c r="BM509" s="379"/>
      <c r="BN509" s="379"/>
      <c r="BO509" s="379"/>
      <c r="BP509" s="379"/>
      <c r="BQ509" s="379"/>
      <c r="BR509" s="379"/>
      <c r="BS509" s="379"/>
      <c r="BT509" s="379"/>
      <c r="BU509" s="379"/>
      <c r="BV509" s="379"/>
      <c r="BW509" s="379"/>
      <c r="BX509" s="379"/>
      <c r="BY509" s="379"/>
      <c r="BZ509" s="379"/>
      <c r="CA509" s="379"/>
      <c r="CB509" s="379"/>
      <c r="CC509" s="379"/>
      <c r="CD509" s="379"/>
      <c r="CE509" s="379"/>
      <c r="CF509" s="379"/>
      <c r="CG509" s="379"/>
      <c r="CH509" s="379"/>
      <c r="CI509" s="379"/>
      <c r="CJ509" s="379"/>
      <c r="CK509" s="379"/>
      <c r="CL509" s="379"/>
      <c r="CM509" s="379"/>
      <c r="CN509" s="379"/>
      <c r="CO509" s="379"/>
      <c r="CP509" s="379"/>
      <c r="CQ509" s="379"/>
      <c r="CR509" s="379"/>
      <c r="CS509" s="379"/>
      <c r="CT509" s="379"/>
      <c r="CU509" s="379"/>
      <c r="CV509" s="379"/>
      <c r="CW509" s="379"/>
      <c r="CX509" s="379"/>
      <c r="CY509" s="379"/>
      <c r="CZ509" s="379"/>
      <c r="DA509" s="379"/>
      <c r="DB509" s="379"/>
      <c r="DC509" s="379"/>
      <c r="DD509" s="379"/>
      <c r="DE509" s="379"/>
      <c r="DF509" s="379"/>
      <c r="DG509" s="379"/>
      <c r="DH509" s="379"/>
      <c r="DI509" s="379"/>
      <c r="DJ509" s="379"/>
      <c r="DK509" s="379"/>
      <c r="DL509" s="379"/>
      <c r="DM509" s="379"/>
      <c r="DN509" s="379"/>
      <c r="DO509" s="379"/>
      <c r="DP509" s="379"/>
      <c r="DQ509" s="379"/>
      <c r="DR509" s="379"/>
      <c r="DS509" s="379"/>
      <c r="DT509" s="379"/>
      <c r="DU509" s="379"/>
      <c r="DV509" s="379"/>
      <c r="DW509" s="379"/>
      <c r="DX509" s="379"/>
      <c r="DY509" s="379"/>
      <c r="DZ509" s="379"/>
      <c r="EA509" s="379"/>
      <c r="EB509" s="379"/>
      <c r="EC509" s="379"/>
      <c r="ED509" s="379"/>
      <c r="EE509" s="379"/>
      <c r="EF509" s="379"/>
      <c r="EG509" s="379"/>
      <c r="EH509" s="379"/>
      <c r="EI509" s="379"/>
      <c r="EJ509" s="379"/>
      <c r="EK509" s="379"/>
      <c r="EL509" s="379"/>
      <c r="EM509" s="379"/>
      <c r="EN509" s="379"/>
    </row>
    <row r="510" spans="1:155" s="321" customFormat="1" x14ac:dyDescent="0.3">
      <c r="A510" s="380"/>
      <c r="B510" s="381" t="str">
        <f xml:space="preserve"> IF(Music_and_Dance_Scheme_Form!$C$98 = "", "", Music_and_Dance_Scheme_Form!$C$98)</f>
        <v/>
      </c>
      <c r="C510" s="381" t="str">
        <f>IF(Music_and_Dance_Scheme_Form!$C$100 = "", "", Music_and_Dance_Scheme_Form!$C$100)</f>
        <v/>
      </c>
      <c r="D510" s="381" t="str">
        <f xml:space="preserve"> IF(Music_and_Dance_Scheme_Form!$C$102 = "", "", Music_and_Dance_Scheme_Form!$C$102)</f>
        <v/>
      </c>
      <c r="E510" s="381" t="str">
        <f xml:space="preserve"> IF(Music_and_Dance_Scheme_Form!$C$105 = "", "", Music_and_Dance_Scheme_Form!$C$105)</f>
        <v/>
      </c>
      <c r="F510" s="381" t="str">
        <f xml:space="preserve"> IF(Music_and_Dance_Scheme_Form!$C$107 = "", "", Music_and_Dance_Scheme_Form!$C$107)</f>
        <v/>
      </c>
      <c r="G510" s="381" t="str">
        <f xml:space="preserve"> IF(Music_and_Dance_Scheme_Form!$E$115 = "", "", Music_and_Dance_Scheme_Form!$E$115)</f>
        <v/>
      </c>
      <c r="H510" s="381" t="str">
        <f xml:space="preserve"> IF(Music_and_Dance_Scheme_Form!$E$116 = "", "", Music_and_Dance_Scheme_Form!$E$116)</f>
        <v/>
      </c>
      <c r="I510" s="381" t="str">
        <f xml:space="preserve"> IF(Music_and_Dance_Scheme_Form!$E$117 = "", "", Music_and_Dance_Scheme_Form!$E$117)</f>
        <v/>
      </c>
      <c r="J510" s="382" t="str">
        <f xml:space="preserve"> IF(Music_and_Dance_Scheme_Form!$E$119 = "", "", Music_and_Dance_Scheme_Form!$E$119)</f>
        <v/>
      </c>
      <c r="K510" s="383" t="str">
        <f xml:space="preserve"> IF(Music_and_Dance_Scheme_Form!$E$121 = "", "", Music_and_Dance_Scheme_Form!$E$121)</f>
        <v/>
      </c>
      <c r="L510" s="381" t="str">
        <f>IF(OR(Music_and_Dance_Scheme_Form!$C$136 = "",Music_and_Dance_Scheme_Form!$D$136 = "",Music_and_Dance_Scheme_Form!$H$136 = "",Music_and_Dance_Scheme_Form!$I$136 = "",Music_and_Dance_Scheme_Form!$J$136 = ""), "", _xlfn.CONCAT(Music_and_Dance_Scheme_Form!$C$136, Music_and_Dance_Scheme_Form!$D$136, Music_and_Dance_Scheme_Form!$E$136, Music_and_Dance_Scheme_Form!$F$136, " ", Music_and_Dance_Scheme_Form!$H$136, Music_and_Dance_Scheme_Form!$I$136, Music_and_Dance_Scheme_Form!$J$136))</f>
        <v/>
      </c>
      <c r="M510" s="381" t="str">
        <f>IF(Music_and_Dance_Scheme_Form!$D$148 = "", "", Music_and_Dance_Scheme_Form!$D$148)</f>
        <v/>
      </c>
      <c r="N510" s="381" t="str">
        <f>IF(Music_and_Dance_Scheme_Form!$D$153 = "", "", Music_and_Dance_Scheme_Form!$D$153)</f>
        <v/>
      </c>
      <c r="O510" s="381" t="str">
        <f xml:space="preserve"> IF(Music_and_Dance_Scheme_Form!$D$155 = "", "", Music_and_Dance_Scheme_Form!$D$155)</f>
        <v/>
      </c>
      <c r="P510" s="381" t="str">
        <f>IF(Music_and_Dance_Scheme_Form!$F$163 = "", "", Music_and_Dance_Scheme_Form!$F$163)</f>
        <v/>
      </c>
      <c r="Q510" s="381" t="str">
        <f>IF(Music_and_Dance_Scheme_Form!$E$167 = "", "", Music_and_Dance_Scheme_Form!$E$167)</f>
        <v/>
      </c>
      <c r="R510" s="381" t="str">
        <f>IF(Music_and_Dance_Scheme_Form!$E$169 = "", "", Music_and_Dance_Scheme_Form!$E$169)</f>
        <v/>
      </c>
      <c r="S510" s="384" t="str">
        <f>IF(Music_and_Dance_Scheme_Form!$H$169 = "", "", Music_and_Dance_Scheme_Form!$H$169)</f>
        <v/>
      </c>
      <c r="T510" s="381" t="str">
        <f>IF(Music_and_Dance_Scheme_Form!$E$177 = "", "", Music_and_Dance_Scheme_Form!$E$177)</f>
        <v/>
      </c>
      <c r="U510" s="381" t="str">
        <f>IF(Music_and_Dance_Scheme_Form!$D$181 = "",  "", Music_and_Dance_Scheme_Form!$D$181)</f>
        <v/>
      </c>
      <c r="V510" s="385" t="str">
        <f>IF(Music_and_Dance_Scheme_Form!$D$187 = "", "", Music_and_Dance_Scheme_Form!$D$187)</f>
        <v/>
      </c>
      <c r="W510" s="385" t="str">
        <f>IF(Music_and_Dance_Scheme_Form!$D$192 = "", "", Music_and_Dance_Scheme_Form!$D$192)</f>
        <v/>
      </c>
      <c r="X510" s="381" t="str">
        <f>IF(Music_and_Dance_Scheme_Form!$D$197 = "", "", Music_and_Dance_Scheme_Form!$D$197)</f>
        <v/>
      </c>
      <c r="Y510" s="385" t="str">
        <f>IF(AND(Music_and_Dance_Scheme_Form!$D$203="",Music_and_Dance_Scheme_Form!$E$203="",Music_and_Dance_Scheme_Form!$F$203="",Music_and_Dance_Scheme_Form!$G$203="",Music_and_Dance_Scheme_Form!$H$203="",Music_and_Dance_Scheme_Form!$I$203=""),"",
_xlfn.CONCAT(Music_and_Dance_Scheme_Form!$D$203,Music_and_Dance_Scheme_Form!$E$203,Music_and_Dance_Scheme_Form!$F$203,Music_and_Dance_Scheme_Form!$G$203,Music_and_Dance_Scheme_Form!$H$203,Music_and_Dance_Scheme_Form!$I$203))</f>
        <v/>
      </c>
      <c r="Z510" s="381"/>
      <c r="AA510" s="381" t="str">
        <f>IF(Music_and_Dance_Scheme_Form!$F$214 = "", "", Music_and_Dance_Scheme_Form!$F$214)</f>
        <v/>
      </c>
      <c r="AB510" s="381" t="str">
        <f>IF(Music_and_Dance_Scheme_Form!$F$218 = "", "", Music_and_Dance_Scheme_Form!$F$218)</f>
        <v/>
      </c>
      <c r="AC510" s="381" t="str">
        <f>IF(Music_and_Dance_Scheme_Form!$D$224 = "", "", Music_and_Dance_Scheme_Form!$D$224)</f>
        <v/>
      </c>
      <c r="AD510" s="381" t="str">
        <f>IF(Music_and_Dance_Scheme_Form!$D$227 = "", "", Music_and_Dance_Scheme_Form!$D$227)</f>
        <v/>
      </c>
      <c r="AE510" s="381" t="str">
        <f>IF(Music_and_Dance_Scheme_Form!$D$245 = "", "", Music_and_Dance_Scheme_Form!$D$245)</f>
        <v/>
      </c>
      <c r="AF510" s="381" t="str">
        <f>IF(Music_and_Dance_Scheme_Form!$G$224 = "", "", Music_and_Dance_Scheme_Form!$G$224)</f>
        <v/>
      </c>
      <c r="AG510" s="381" t="str">
        <f>IF(Music_and_Dance_Scheme_Form!$G$227 = "", "", Music_and_Dance_Scheme_Form!$G$227)</f>
        <v/>
      </c>
      <c r="AH510" s="381" t="str">
        <f>IF(Music_and_Dance_Scheme_Form!$G$245 = "", "", Music_and_Dance_Scheme_Form!$G$245)</f>
        <v/>
      </c>
      <c r="AI510" s="381" t="str">
        <f>IF(Music_and_Dance_Scheme_Form!$A$262 = "", "", Music_and_Dance_Scheme_Form!$A$262)</f>
        <v/>
      </c>
      <c r="AJ510" s="381" t="str">
        <f>IF(Music_and_Dance_Scheme_Form!$F$269 = "", "", Music_and_Dance_Scheme_Form!$F$269)</f>
        <v/>
      </c>
      <c r="AK510" s="386" t="str">
        <f>IF(Music_and_Dance_Scheme_Form!$F$271 = "", "", Music_and_Dance_Scheme_Form!$F$271)</f>
        <v/>
      </c>
      <c r="AL510" s="381" t="str">
        <f>IF(Music_and_Dance_Scheme_Form!$F$280 = "", "", Music_and_Dance_Scheme_Form!$F$280)</f>
        <v/>
      </c>
      <c r="AM510" s="386" t="str">
        <f>IF(Music_and_Dance_Scheme_Form!$F$282 = "", "", Music_and_Dance_Scheme_Form!$F$282)</f>
        <v/>
      </c>
      <c r="AN510" s="386" t="str">
        <f>IF(Music_and_Dance_Scheme_Form!$D$301 = "", "", Music_and_Dance_Scheme_Form!$D$301)</f>
        <v/>
      </c>
      <c r="AO510" s="386" t="str">
        <f>IF(Music_and_Dance_Scheme_Form!$D$305 = "", "", Music_and_Dance_Scheme_Form!$D$305)</f>
        <v/>
      </c>
      <c r="AP510" s="386" t="str">
        <f>IF(Music_and_Dance_Scheme_Form!$D$308 = "", "", Music_and_Dance_Scheme_Form!$D$308)</f>
        <v/>
      </c>
      <c r="AQ510" s="386" t="str">
        <f>IF(Music_and_Dance_Scheme_Form!$D$311 = "", "", Music_and_Dance_Scheme_Form!$D$311)</f>
        <v/>
      </c>
      <c r="AR510" s="386" t="str">
        <f>IF(Music_and_Dance_Scheme_Form!$D$315 = "", "", Music_and_Dance_Scheme_Form!$D$315)</f>
        <v/>
      </c>
      <c r="AS510" s="386" t="str">
        <f>IF(Music_and_Dance_Scheme_Form!$D$317 = "", "", Music_and_Dance_Scheme_Form!$D$317)</f>
        <v/>
      </c>
      <c r="AT510" s="386" t="str">
        <f>IF(Music_and_Dance_Scheme_Form!$D$319 = "", "", Music_and_Dance_Scheme_Form!$D$319)</f>
        <v/>
      </c>
      <c r="AU510" s="386" t="str">
        <f>IF(Music_and_Dance_Scheme_Form!$D$322 = "", "", Music_and_Dance_Scheme_Form!$D$322)</f>
        <v/>
      </c>
      <c r="AV510" s="386" t="str">
        <f>IF(Music_and_Dance_Scheme_Form!$D$325 = "", "", Music_and_Dance_Scheme_Form!$D$325)</f>
        <v/>
      </c>
      <c r="AW510" s="386" t="str">
        <f>IF(Music_and_Dance_Scheme_Form!$D$327 = "", "", Music_and_Dance_Scheme_Form!$D$327)</f>
        <v/>
      </c>
      <c r="AX510" s="386" t="str">
        <f>IF(Music_and_Dance_Scheme_Form!$D$330 = "", "", Music_and_Dance_Scheme_Form!$D$330)</f>
        <v/>
      </c>
      <c r="AY510" s="386" t="str">
        <f>IF(Music_and_Dance_Scheme_Form!$D$333 = "", "", Music_and_Dance_Scheme_Form!$D$333)</f>
        <v/>
      </c>
      <c r="AZ510" s="386" t="str">
        <f>IF(Music_and_Dance_Scheme_Form!$D$337 = "", "", Music_and_Dance_Scheme_Form!$D$337)</f>
        <v/>
      </c>
      <c r="BA510" s="386" t="str">
        <f>IF(Music_and_Dance_Scheme_Form!$D$341 = "", "", Music_and_Dance_Scheme_Form!$D$341)</f>
        <v/>
      </c>
      <c r="BB510" s="386" t="str">
        <f>IF(Music_and_Dance_Scheme_Form!$D$345 = "", "", Music_and_Dance_Scheme_Form!$D$345)</f>
        <v/>
      </c>
      <c r="BC510" s="387">
        <f>IF(Music_and_Dance_Scheme_Form!$D$351 = "", "", Music_and_Dance_Scheme_Form!$D$351)</f>
        <v>0</v>
      </c>
      <c r="BD510" s="386" t="str">
        <f>IF(Music_and_Dance_Scheme_Form!$F$301 = "", "", Music_and_Dance_Scheme_Form!$F$301)</f>
        <v/>
      </c>
      <c r="BE510" s="386" t="str">
        <f>IF(Music_and_Dance_Scheme_Form!$F$305 = "", "", Music_and_Dance_Scheme_Form!$F$305)</f>
        <v/>
      </c>
      <c r="BF510" s="386" t="str">
        <f>IF(Music_and_Dance_Scheme_Form!$F$308 = "", "", Music_and_Dance_Scheme_Form!$F$308)</f>
        <v/>
      </c>
      <c r="BG510" s="386" t="str">
        <f>IF(Music_and_Dance_Scheme_Form!$F$311 = "", "", Music_and_Dance_Scheme_Form!$F$311)</f>
        <v/>
      </c>
      <c r="BH510" s="386" t="str">
        <f>IF(Music_and_Dance_Scheme_Form!$F$315 = "", "", Music_and_Dance_Scheme_Form!$F$315)</f>
        <v/>
      </c>
      <c r="BI510" s="386" t="str">
        <f>IF(Music_and_Dance_Scheme_Form!$F$317 = "", "", Music_and_Dance_Scheme_Form!$F$317)</f>
        <v/>
      </c>
      <c r="BJ510" s="386" t="str">
        <f>IF(Music_and_Dance_Scheme_Form!$F$319 = "", "", Music_and_Dance_Scheme_Form!$F$319)</f>
        <v/>
      </c>
      <c r="BK510" s="386" t="str">
        <f>IF(Music_and_Dance_Scheme_Form!$F$322 = "", "", Music_and_Dance_Scheme_Form!$F$322)</f>
        <v/>
      </c>
      <c r="BL510" s="386" t="str">
        <f>IF(Music_and_Dance_Scheme_Form!$F$325 = "", "", Music_and_Dance_Scheme_Form!$F$325)</f>
        <v/>
      </c>
      <c r="BM510" s="386" t="str">
        <f>IF(Music_and_Dance_Scheme_Form!$F$327 = "", "", Music_and_Dance_Scheme_Form!$F$327)</f>
        <v/>
      </c>
      <c r="BN510" s="386" t="str">
        <f>IF(Music_and_Dance_Scheme_Form!$F$330 = "", "", Music_and_Dance_Scheme_Form!$F$330)</f>
        <v/>
      </c>
      <c r="BO510" s="386" t="str">
        <f>IF(Music_and_Dance_Scheme_Form!$F$333 = "", "", Music_and_Dance_Scheme_Form!$F$333)</f>
        <v/>
      </c>
      <c r="BP510" s="386" t="str">
        <f>IF(Music_and_Dance_Scheme_Form!$F$337 = "", "", Music_and_Dance_Scheme_Form!$F$337)</f>
        <v/>
      </c>
      <c r="BQ510" s="386" t="str">
        <f>IF(Music_and_Dance_Scheme_Form!$F$341 = "", "", Music_and_Dance_Scheme_Form!$F$341)</f>
        <v/>
      </c>
      <c r="BR510" s="386" t="str">
        <f>IF(Music_and_Dance_Scheme_Form!$F$345 = "", "", Music_and_Dance_Scheme_Form!$F$345)</f>
        <v/>
      </c>
      <c r="BS510" s="387">
        <f>IF(Music_and_Dance_Scheme_Form!$F$351 = "", "", Music_and_Dance_Scheme_Form!$F$351)</f>
        <v>0</v>
      </c>
      <c r="BT510" s="388">
        <f>IF(Music_and_Dance_Scheme_Form!$H$301 = "", "", Music_and_Dance_Scheme_Form!$H$301)</f>
        <v>0</v>
      </c>
      <c r="BU510" s="388">
        <f>IF(Music_and_Dance_Scheme_Form!$H$305 = "", "", Music_and_Dance_Scheme_Form!$H$305)</f>
        <v>0</v>
      </c>
      <c r="BV510" s="388">
        <f>IF(Music_and_Dance_Scheme_Form!$H$308 = "", "", Music_and_Dance_Scheme_Form!$H$308)</f>
        <v>0</v>
      </c>
      <c r="BW510" s="388">
        <f>IF(Music_and_Dance_Scheme_Form!$H$311 = "", "", Music_and_Dance_Scheme_Form!$H$311)</f>
        <v>0</v>
      </c>
      <c r="BX510" s="388">
        <f>IF(Music_and_Dance_Scheme_Form!$H$315 = "", "", Music_and_Dance_Scheme_Form!$H$315)</f>
        <v>0</v>
      </c>
      <c r="BY510" s="388">
        <f>IF(Music_and_Dance_Scheme_Form!$H$317 = "", "", Music_and_Dance_Scheme_Form!$H$317)</f>
        <v>0</v>
      </c>
      <c r="BZ510" s="388">
        <f>IF(Music_and_Dance_Scheme_Form!$H$319 = "", "", Music_and_Dance_Scheme_Form!$H$319)</f>
        <v>0</v>
      </c>
      <c r="CA510" s="388">
        <f>IF(Music_and_Dance_Scheme_Form!$H$322 = "", "", Music_and_Dance_Scheme_Form!$H$322)</f>
        <v>0</v>
      </c>
      <c r="CB510" s="388">
        <f>IF(Music_and_Dance_Scheme_Form!$H$325 = "", "", Music_and_Dance_Scheme_Form!$H$325)</f>
        <v>0</v>
      </c>
      <c r="CC510" s="388">
        <f>IF(Music_and_Dance_Scheme_Form!$H$327 = "", "", Music_and_Dance_Scheme_Form!$H$327)</f>
        <v>0</v>
      </c>
      <c r="CD510" s="388">
        <f>IF(Music_and_Dance_Scheme_Form!$H$330 = "", "", Music_and_Dance_Scheme_Form!$H$330)</f>
        <v>0</v>
      </c>
      <c r="CE510" s="388">
        <f>IF(Music_and_Dance_Scheme_Form!$H$333 = "", "", Music_and_Dance_Scheme_Form!$H$333)</f>
        <v>0</v>
      </c>
      <c r="CF510" s="388">
        <f>IF(Music_and_Dance_Scheme_Form!$H$337 = "", "", Music_and_Dance_Scheme_Form!$H$337)</f>
        <v>0</v>
      </c>
      <c r="CG510" s="388">
        <f>IF(Music_and_Dance_Scheme_Form!$H$341 = "", "", Music_and_Dance_Scheme_Form!$H$341)</f>
        <v>0</v>
      </c>
      <c r="CH510" s="388">
        <f>IF(Music_and_Dance_Scheme_Form!$H$345 = "", "", Music_and_Dance_Scheme_Form!$H$345)</f>
        <v>0</v>
      </c>
      <c r="CI510" s="387">
        <f>IF(Music_and_Dance_Scheme_Form!$H$351 = "", "", Music_and_Dance_Scheme_Form!$H$351)</f>
        <v>0</v>
      </c>
      <c r="CJ510" s="381" t="str">
        <f>IF(Music_and_Dance_Scheme_Form!$D$368 = "", "", Music_and_Dance_Scheme_Form!$D$368)</f>
        <v/>
      </c>
      <c r="CK510" s="381" t="str">
        <f>IF(Music_and_Dance_Scheme_Form!$D$430 = "", "", Music_and_Dance_Scheme_Form!$D$430)</f>
        <v/>
      </c>
      <c r="CL510" s="386" t="str">
        <f>IF(Music_and_Dance_Scheme_Form!$I$477 = "", "", Music_and_Dance_Scheme_Form!$I$477)</f>
        <v/>
      </c>
      <c r="CM510" s="389"/>
      <c r="CN510" s="380" t="s">
        <v>176</v>
      </c>
      <c r="CO510" s="386">
        <f>IF(Music_and_Dance_Scheme_Form!$C$555 = "", "", Music_and_Dance_Scheme_Form!$C$555)</f>
        <v>0</v>
      </c>
      <c r="CP510" s="386">
        <f>IF(Music_and_Dance_Scheme_Form!$D$555 = "", "", Music_and_Dance_Scheme_Form!$D$555)</f>
        <v>0</v>
      </c>
      <c r="CQ510" s="388">
        <f>IF(Music_and_Dance_Scheme_Form!$E$555 = "", "", Music_and_Dance_Scheme_Form!$E$555)</f>
        <v>0</v>
      </c>
      <c r="CR510" s="386">
        <f>IF(Music_and_Dance_Scheme_Form!$F$555 = "", "", Music_and_Dance_Scheme_Form!$F$555)</f>
        <v>0</v>
      </c>
      <c r="CS510" s="386">
        <f>IF(Music_and_Dance_Scheme_Form!$G$555 = "", "", Music_and_Dance_Scheme_Form!$G$555)</f>
        <v>0</v>
      </c>
      <c r="CT510" s="388">
        <f>IF(Music_and_Dance_Scheme_Form!$H$555 = "", "", Music_and_Dance_Scheme_Form!$H$555)</f>
        <v>0</v>
      </c>
      <c r="CU510" s="390"/>
      <c r="CV510" s="381"/>
      <c r="CW510" s="381"/>
      <c r="CX510" s="381"/>
      <c r="CY510" s="381"/>
      <c r="CZ510" s="381"/>
      <c r="DA510" s="381"/>
      <c r="DB510" s="381"/>
      <c r="DC510" s="381"/>
      <c r="DD510" s="381"/>
      <c r="DE510" s="381"/>
      <c r="DF510" s="381"/>
      <c r="DG510" s="390"/>
      <c r="DH510" s="380" t="s">
        <v>176</v>
      </c>
      <c r="DI510" s="386">
        <f>IF(Music_and_Dance_Scheme_Form!$C$836 = "", "", Music_and_Dance_Scheme_Form!$C$836)</f>
        <v>0</v>
      </c>
      <c r="DJ510" s="386">
        <f>IF(Music_and_Dance_Scheme_Form!$D$836 = "", "", Music_and_Dance_Scheme_Form!$D$836)</f>
        <v>0</v>
      </c>
      <c r="DK510" s="388">
        <f>IF(Music_and_Dance_Scheme_Form!$E$836 = "", "", Music_and_Dance_Scheme_Form!$E$836)</f>
        <v>0</v>
      </c>
      <c r="DL510" s="386">
        <f>IF(Music_and_Dance_Scheme_Form!$F$836 = "", "", Music_and_Dance_Scheme_Form!$F$836)</f>
        <v>0</v>
      </c>
      <c r="DM510" s="386">
        <f>IF(Music_and_Dance_Scheme_Form!$G$836 = "", "", Music_and_Dance_Scheme_Form!$G$836)</f>
        <v>0</v>
      </c>
      <c r="DN510" s="388">
        <f>IF(Music_and_Dance_Scheme_Form!$H$836 = "", "", Music_and_Dance_Scheme_Form!$H$836)</f>
        <v>0</v>
      </c>
      <c r="DO510" s="381" t="str">
        <f>IFERROR(IF(Music_and_Dance_Scheme_Form!$A$850 = "", "", INDEX(Other_financial_support, MATCH( Music_and_Dance_Scheme_Form!$A$850, Other_financial_support_form, 0)) ), "ERROR")</f>
        <v/>
      </c>
      <c r="DP510" s="380" t="str">
        <f t="shared" ref="DP510" si="236">IF(OR(DO510 = "", DO510 = "No"), "", "Go to ''Other financial support'' sheet")</f>
        <v/>
      </c>
      <c r="DQ510" s="388">
        <f>IF(Music_and_Dance_Scheme_Form!$I$924 = "", "", Music_and_Dance_Scheme_Form!$I$924)</f>
        <v>0</v>
      </c>
      <c r="DR510" s="388">
        <f>IF(Music_and_Dance_Scheme_Form!$I$927 = "", "", Music_and_Dance_Scheme_Form!$I$927)</f>
        <v>0</v>
      </c>
      <c r="DS510" s="388">
        <f>IF(Music_and_Dance_Scheme_Form!$I$929 = "", "", Music_and_Dance_Scheme_Form!$I$929)</f>
        <v>0</v>
      </c>
      <c r="DT510" s="388">
        <f>IF(Music_and_Dance_Scheme_Form!$I$931 = "", "", Music_and_Dance_Scheme_Form!$I$931)</f>
        <v>0</v>
      </c>
      <c r="DU510" s="388">
        <f>IF(Music_and_Dance_Scheme_Form!$I$934 = "", "", Music_and_Dance_Scheme_Form!$I$934)</f>
        <v>0</v>
      </c>
      <c r="DV510" s="388">
        <f>IF(Music_and_Dance_Scheme_Form!$I$937 = "", "", Music_and_Dance_Scheme_Form!$I$937)</f>
        <v>0</v>
      </c>
      <c r="DW510" s="388">
        <f>IF(Music_and_Dance_Scheme_Form!$I$939 = "", "", Music_and_Dance_Scheme_Form!$I$939)</f>
        <v>0</v>
      </c>
      <c r="DX510" s="388">
        <f>IF(Music_and_Dance_Scheme_Form!$I$941 = "", "", Music_and_Dance_Scheme_Form!$I$941)</f>
        <v>0</v>
      </c>
      <c r="DY510" s="388">
        <f>IF(Music_and_Dance_Scheme_Form!$I$944 = "", "", Music_and_Dance_Scheme_Form!$I$944)</f>
        <v>0</v>
      </c>
      <c r="DZ510" s="388">
        <f>IF(Music_and_Dance_Scheme_Form!$I$947 = "", "", Music_and_Dance_Scheme_Form!$I$947)</f>
        <v>0</v>
      </c>
      <c r="EA510" s="386" t="str">
        <f>IF(Music_and_Dance_Scheme_Form!$G$997 = "", "", Music_and_Dance_Scheme_Form!$G$997)</f>
        <v/>
      </c>
      <c r="EB510" s="386" t="str">
        <f>IF(Music_and_Dance_Scheme_Form!$G$1000 = "", "", Music_and_Dance_Scheme_Form!$G$1000)</f>
        <v/>
      </c>
      <c r="EC510" s="386"/>
      <c r="ED510" s="388" t="str">
        <f>IF(Music_and_Dance_Scheme_Form!$H$1014 = "", "", Music_and_Dance_Scheme_Form!$H$1014)</f>
        <v/>
      </c>
      <c r="EE510" s="388"/>
      <c r="EF510" s="388" t="str">
        <f>IF(Music_and_Dance_Scheme_Form!$H$1020 = "", "", Music_and_Dance_Scheme_Form!$H$1020)</f>
        <v/>
      </c>
      <c r="EG510" s="386"/>
      <c r="EH510" s="386" t="str">
        <f>IF(Music_and_Dance_Scheme_Form!$H$1032 = "", "", Music_and_Dance_Scheme_Form!$H$1032)</f>
        <v/>
      </c>
      <c r="EI510" s="386"/>
      <c r="EJ510" s="386" t="str">
        <f>IF(Music_and_Dance_Scheme_Form!$H$1038 = "", "", Music_and_Dance_Scheme_Form!$H$1038)</f>
        <v/>
      </c>
      <c r="EK510" s="386" t="str">
        <f>IF(Music_and_Dance_Scheme_Form!$H$1041 = "", "", Music_and_Dance_Scheme_Form!$H$1041)</f>
        <v/>
      </c>
      <c r="EL510" s="381" t="str">
        <f>IF(Music_and_Dance_Scheme_Form!$H$1044 = "", "", Music_and_Dance_Scheme_Form!$H$1044)</f>
        <v/>
      </c>
      <c r="EM510" s="386"/>
      <c r="EN510" s="386"/>
    </row>
    <row r="511" spans="1:155" s="321" customFormat="1" x14ac:dyDescent="0.35">
      <c r="A511" s="379"/>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379"/>
      <c r="AE511" s="379"/>
      <c r="AF511" s="379"/>
      <c r="AG511" s="379"/>
      <c r="AH511" s="379"/>
      <c r="AI511" s="379"/>
      <c r="AJ511" s="379"/>
      <c r="AK511" s="379"/>
      <c r="AL511" s="379"/>
      <c r="AM511" s="379"/>
      <c r="AN511" s="379"/>
      <c r="AO511" s="379"/>
      <c r="AP511" s="379"/>
      <c r="AQ511" s="379"/>
      <c r="AR511" s="379"/>
      <c r="AS511" s="379"/>
      <c r="AT511" s="379"/>
      <c r="AU511" s="379"/>
      <c r="AV511" s="379"/>
      <c r="AW511" s="379"/>
      <c r="AX511" s="379"/>
      <c r="AY511" s="379"/>
      <c r="AZ511" s="379"/>
      <c r="BA511" s="379"/>
      <c r="BB511" s="379"/>
      <c r="BC511" s="379"/>
      <c r="BD511" s="379"/>
      <c r="BE511" s="379"/>
      <c r="BF511" s="379"/>
      <c r="BG511" s="379"/>
      <c r="BH511" s="379"/>
      <c r="BI511" s="379"/>
      <c r="BJ511" s="379"/>
      <c r="BK511" s="379"/>
      <c r="BL511" s="379"/>
      <c r="BM511" s="379"/>
      <c r="BN511" s="379"/>
      <c r="BO511" s="379"/>
      <c r="BP511" s="379"/>
      <c r="BQ511" s="379"/>
      <c r="BR511" s="379"/>
      <c r="BS511" s="379"/>
      <c r="BT511" s="379"/>
      <c r="BU511" s="379"/>
      <c r="BV511" s="379"/>
      <c r="BW511" s="379"/>
      <c r="BX511" s="379"/>
      <c r="BY511" s="379"/>
      <c r="BZ511" s="379"/>
      <c r="CA511" s="379"/>
      <c r="CB511" s="379"/>
      <c r="CC511" s="379"/>
      <c r="CD511" s="379"/>
      <c r="CE511" s="379"/>
      <c r="CF511" s="379"/>
      <c r="CG511" s="379"/>
      <c r="CH511" s="379"/>
      <c r="CI511" s="379"/>
      <c r="CJ511" s="379"/>
      <c r="CK511" s="379"/>
      <c r="CL511" s="379"/>
      <c r="CM511" s="379"/>
      <c r="CN511" s="379"/>
      <c r="CO511" s="379"/>
      <c r="CP511" s="379"/>
      <c r="CQ511" s="379"/>
      <c r="CR511" s="379"/>
      <c r="CS511" s="379"/>
      <c r="CT511" s="379"/>
      <c r="CU511" s="379"/>
      <c r="CV511" s="379"/>
      <c r="CW511" s="379"/>
      <c r="CX511" s="379"/>
      <c r="CY511" s="379"/>
      <c r="CZ511" s="379"/>
      <c r="DA511" s="379"/>
      <c r="DB511" s="379"/>
      <c r="DC511" s="379"/>
      <c r="DD511" s="379"/>
      <c r="DE511" s="379"/>
      <c r="DF511" s="379"/>
      <c r="DG511" s="379"/>
      <c r="DH511" s="379"/>
      <c r="DI511" s="379"/>
      <c r="DJ511" s="379"/>
      <c r="DK511" s="379"/>
      <c r="DL511" s="379"/>
      <c r="DM511" s="379"/>
      <c r="DN511" s="379"/>
      <c r="DO511" s="379"/>
      <c r="DP511" s="379"/>
      <c r="DQ511" s="379"/>
      <c r="DR511" s="379"/>
      <c r="DS511" s="379"/>
      <c r="DT511" s="379"/>
      <c r="DU511" s="379"/>
      <c r="DV511" s="379"/>
      <c r="DW511" s="379"/>
      <c r="DX511" s="379"/>
      <c r="DY511" s="379"/>
      <c r="DZ511" s="379"/>
      <c r="EA511" s="379"/>
      <c r="EB511" s="379"/>
      <c r="EC511" s="379"/>
      <c r="ED511" s="379"/>
      <c r="EE511" s="379"/>
      <c r="EF511" s="379"/>
      <c r="EG511" s="379"/>
      <c r="EH511" s="379"/>
      <c r="EI511" s="379"/>
      <c r="EJ511" s="379"/>
      <c r="EK511" s="379"/>
      <c r="EL511" s="379"/>
      <c r="EM511" s="379"/>
      <c r="EN511" s="379"/>
    </row>
    <row r="512" spans="1:155" s="321" customFormat="1" x14ac:dyDescent="0.35">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c r="Z512" s="379"/>
      <c r="AA512" s="379"/>
      <c r="AB512" s="379"/>
      <c r="AC512" s="379"/>
      <c r="AD512" s="379"/>
      <c r="AE512" s="379"/>
      <c r="AF512" s="379"/>
      <c r="AG512" s="379"/>
      <c r="AH512" s="379"/>
      <c r="AI512" s="379"/>
      <c r="AJ512" s="379"/>
      <c r="AK512" s="379"/>
      <c r="AL512" s="379"/>
      <c r="AM512" s="379"/>
      <c r="AN512" s="379"/>
      <c r="AO512" s="379"/>
      <c r="AP512" s="379"/>
      <c r="AQ512" s="379"/>
      <c r="AR512" s="379"/>
      <c r="AS512" s="379"/>
      <c r="AT512" s="379"/>
      <c r="AU512" s="379"/>
      <c r="AV512" s="379"/>
      <c r="AW512" s="379"/>
      <c r="AX512" s="379"/>
      <c r="AY512" s="379"/>
      <c r="AZ512" s="379"/>
      <c r="BA512" s="379"/>
      <c r="BB512" s="379"/>
      <c r="BC512" s="379"/>
      <c r="BD512" s="379"/>
      <c r="BE512" s="379"/>
      <c r="BF512" s="379"/>
      <c r="BG512" s="379"/>
      <c r="BH512" s="379"/>
      <c r="BI512" s="379"/>
      <c r="BJ512" s="379"/>
      <c r="BK512" s="379"/>
      <c r="BL512" s="379"/>
      <c r="BM512" s="379"/>
      <c r="BN512" s="379"/>
      <c r="BO512" s="379"/>
      <c r="BP512" s="379"/>
      <c r="BQ512" s="379"/>
      <c r="BR512" s="379"/>
      <c r="BS512" s="379"/>
      <c r="BT512" s="379"/>
      <c r="BU512" s="379"/>
      <c r="BV512" s="379"/>
      <c r="BW512" s="379"/>
      <c r="BX512" s="379"/>
      <c r="BY512" s="379"/>
      <c r="BZ512" s="379"/>
      <c r="CA512" s="379"/>
      <c r="CB512" s="379"/>
      <c r="CC512" s="379"/>
      <c r="CD512" s="379"/>
      <c r="CE512" s="379"/>
      <c r="CF512" s="379"/>
      <c r="CG512" s="379"/>
      <c r="CH512" s="379"/>
      <c r="CI512" s="379"/>
      <c r="CJ512" s="379"/>
      <c r="CK512" s="379"/>
      <c r="CL512" s="379"/>
      <c r="CM512" s="379"/>
      <c r="CN512" s="379"/>
      <c r="CO512" s="379"/>
      <c r="CP512" s="379"/>
      <c r="CQ512" s="379"/>
      <c r="CR512" s="379"/>
      <c r="CS512" s="379"/>
      <c r="CT512" s="379"/>
      <c r="CU512" s="379"/>
      <c r="CV512" s="379"/>
      <c r="CW512" s="379"/>
      <c r="CX512" s="379"/>
      <c r="CY512" s="379"/>
      <c r="CZ512" s="379"/>
      <c r="DA512" s="379"/>
      <c r="DB512" s="379"/>
      <c r="DC512" s="379"/>
      <c r="DD512" s="379"/>
      <c r="DE512" s="379"/>
      <c r="DF512" s="379"/>
      <c r="DG512" s="379"/>
      <c r="DH512" s="379"/>
      <c r="DI512" s="379"/>
      <c r="DJ512" s="379"/>
      <c r="DK512" s="379"/>
      <c r="DL512" s="379"/>
      <c r="DM512" s="379"/>
      <c r="DN512" s="379"/>
      <c r="DO512" s="379"/>
      <c r="DP512" s="379"/>
      <c r="DQ512" s="379"/>
      <c r="DR512" s="379"/>
      <c r="DS512" s="379"/>
      <c r="DT512" s="379"/>
      <c r="DU512" s="379"/>
      <c r="DV512" s="379"/>
      <c r="DW512" s="379"/>
      <c r="DX512" s="379"/>
      <c r="DY512" s="379"/>
      <c r="DZ512" s="379"/>
      <c r="EA512" s="379"/>
      <c r="EB512" s="379"/>
      <c r="EC512" s="379"/>
      <c r="ED512" s="379"/>
      <c r="EE512" s="379"/>
      <c r="EF512" s="379"/>
      <c r="EG512" s="379"/>
      <c r="EH512" s="379"/>
      <c r="EI512" s="379"/>
      <c r="EJ512" s="379"/>
      <c r="EK512" s="379"/>
      <c r="EL512" s="379"/>
      <c r="EM512" s="379"/>
      <c r="EN512" s="379"/>
    </row>
    <row r="513" spans="1:144" s="321" customFormat="1" x14ac:dyDescent="0.35">
      <c r="A513" s="379"/>
      <c r="B513" s="379"/>
      <c r="C513" s="379"/>
      <c r="D513" s="379"/>
      <c r="E513" s="379"/>
      <c r="F513" s="379"/>
      <c r="G513" s="379"/>
      <c r="H513" s="379"/>
      <c r="I513" s="379"/>
      <c r="J513" s="379"/>
      <c r="K513" s="379"/>
      <c r="L513" s="379"/>
      <c r="M513" s="379"/>
      <c r="N513" s="379"/>
      <c r="O513" s="379"/>
      <c r="P513" s="379"/>
      <c r="Q513" s="379"/>
      <c r="R513" s="379"/>
      <c r="S513" s="379"/>
      <c r="T513" s="379"/>
      <c r="U513" s="379"/>
      <c r="V513" s="379"/>
      <c r="W513" s="379"/>
      <c r="X513" s="379"/>
      <c r="Y513" s="379"/>
      <c r="Z513" s="379"/>
      <c r="AA513" s="379"/>
      <c r="AB513" s="379"/>
      <c r="AC513" s="379"/>
      <c r="AD513" s="379"/>
      <c r="AE513" s="379"/>
      <c r="AF513" s="379"/>
      <c r="AG513" s="379"/>
      <c r="AH513" s="379"/>
      <c r="AI513" s="379"/>
      <c r="AJ513" s="379"/>
      <c r="AK513" s="379"/>
      <c r="AL513" s="379"/>
      <c r="AM513" s="379"/>
      <c r="AN513" s="379"/>
      <c r="AO513" s="379"/>
      <c r="AP513" s="379"/>
      <c r="AQ513" s="379"/>
      <c r="AR513" s="379"/>
      <c r="AS513" s="379"/>
      <c r="AT513" s="379"/>
      <c r="AU513" s="379"/>
      <c r="AV513" s="379"/>
      <c r="AW513" s="379"/>
      <c r="AX513" s="379"/>
      <c r="AY513" s="379"/>
      <c r="AZ513" s="379"/>
      <c r="BA513" s="379"/>
      <c r="BB513" s="379"/>
      <c r="BC513" s="379"/>
      <c r="BD513" s="379"/>
      <c r="BE513" s="379"/>
      <c r="BF513" s="379"/>
      <c r="BG513" s="379"/>
      <c r="BH513" s="379"/>
      <c r="BI513" s="379"/>
      <c r="BJ513" s="379"/>
      <c r="BK513" s="379"/>
      <c r="BL513" s="379"/>
      <c r="BM513" s="379"/>
      <c r="BN513" s="379"/>
      <c r="BO513" s="379"/>
      <c r="BP513" s="379"/>
      <c r="BQ513" s="379"/>
      <c r="BR513" s="379"/>
      <c r="BS513" s="379"/>
      <c r="BT513" s="379"/>
      <c r="BU513" s="379"/>
      <c r="BV513" s="379"/>
      <c r="BW513" s="379"/>
      <c r="BX513" s="379"/>
      <c r="BY513" s="379"/>
      <c r="BZ513" s="379"/>
      <c r="CA513" s="379"/>
      <c r="CB513" s="379"/>
      <c r="CC513" s="379"/>
      <c r="CD513" s="379"/>
      <c r="CE513" s="379"/>
      <c r="CF513" s="379"/>
      <c r="CG513" s="379"/>
      <c r="CH513" s="379"/>
      <c r="CI513" s="379"/>
      <c r="CJ513" s="379"/>
      <c r="CK513" s="379"/>
      <c r="CL513" s="379"/>
      <c r="CM513" s="379"/>
      <c r="CN513" s="379"/>
      <c r="CO513" s="379"/>
      <c r="CP513" s="379"/>
      <c r="CQ513" s="379"/>
      <c r="CR513" s="379"/>
      <c r="CS513" s="379"/>
      <c r="CT513" s="379"/>
      <c r="CU513" s="379"/>
      <c r="CV513" s="379"/>
      <c r="CW513" s="379"/>
      <c r="CX513" s="379"/>
      <c r="CY513" s="379"/>
      <c r="CZ513" s="379"/>
      <c r="DA513" s="379"/>
      <c r="DB513" s="379"/>
      <c r="DC513" s="379"/>
      <c r="DD513" s="379"/>
      <c r="DE513" s="379"/>
      <c r="DF513" s="379"/>
      <c r="DG513" s="379"/>
      <c r="DH513" s="379"/>
      <c r="DI513" s="379"/>
      <c r="DJ513" s="379"/>
      <c r="DK513" s="379"/>
      <c r="DL513" s="379"/>
      <c r="DM513" s="379"/>
      <c r="DN513" s="379"/>
      <c r="DO513" s="379"/>
      <c r="DP513" s="379"/>
      <c r="DQ513" s="379"/>
      <c r="DR513" s="379"/>
      <c r="DS513" s="379"/>
      <c r="DT513" s="379"/>
      <c r="DU513" s="379"/>
      <c r="DV513" s="379"/>
      <c r="DW513" s="379"/>
      <c r="DX513" s="379"/>
      <c r="DY513" s="379"/>
      <c r="DZ513" s="379"/>
      <c r="EA513" s="379"/>
      <c r="EB513" s="379"/>
      <c r="EC513" s="379"/>
      <c r="ED513" s="379"/>
      <c r="EE513" s="379"/>
      <c r="EF513" s="379"/>
      <c r="EG513" s="379"/>
      <c r="EH513" s="379"/>
      <c r="EI513" s="379"/>
      <c r="EJ513" s="379"/>
      <c r="EK513" s="379"/>
      <c r="EL513" s="379"/>
      <c r="EM513" s="379"/>
      <c r="EN513" s="379"/>
    </row>
    <row r="514" spans="1:144" s="321" customFormat="1" x14ac:dyDescent="0.35">
      <c r="A514" s="379"/>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379"/>
      <c r="AE514" s="379"/>
      <c r="AF514" s="379"/>
      <c r="AG514" s="379"/>
      <c r="AH514" s="379"/>
      <c r="AI514" s="379"/>
      <c r="AJ514" s="379"/>
      <c r="AK514" s="379"/>
      <c r="AL514" s="379"/>
      <c r="AM514" s="379"/>
      <c r="AN514" s="379"/>
      <c r="AO514" s="379"/>
      <c r="AP514" s="379"/>
      <c r="AQ514" s="379"/>
      <c r="AR514" s="379"/>
      <c r="AS514" s="379"/>
      <c r="AT514" s="379"/>
      <c r="AU514" s="379"/>
      <c r="AV514" s="379"/>
      <c r="AW514" s="379"/>
      <c r="AX514" s="379"/>
      <c r="AY514" s="379"/>
      <c r="AZ514" s="379"/>
      <c r="BA514" s="379"/>
      <c r="BB514" s="379"/>
      <c r="BC514" s="379"/>
      <c r="BD514" s="379"/>
      <c r="BE514" s="379"/>
      <c r="BF514" s="379"/>
      <c r="BG514" s="379"/>
      <c r="BH514" s="379"/>
      <c r="BI514" s="379"/>
      <c r="BJ514" s="379"/>
      <c r="BK514" s="379"/>
      <c r="BL514" s="379"/>
      <c r="BM514" s="379"/>
      <c r="BN514" s="379"/>
      <c r="BO514" s="379"/>
      <c r="BP514" s="379"/>
      <c r="BQ514" s="379"/>
      <c r="BR514" s="379"/>
      <c r="BS514" s="379"/>
      <c r="BT514" s="379"/>
      <c r="BU514" s="379"/>
      <c r="BV514" s="379"/>
      <c r="BW514" s="379"/>
      <c r="BX514" s="379"/>
      <c r="BY514" s="379"/>
      <c r="BZ514" s="379"/>
      <c r="CA514" s="379"/>
      <c r="CB514" s="379"/>
      <c r="CC514" s="379"/>
      <c r="CD514" s="379"/>
      <c r="CE514" s="379"/>
      <c r="CF514" s="379"/>
      <c r="CG514" s="379"/>
      <c r="CH514" s="379"/>
      <c r="CI514" s="379"/>
      <c r="CJ514" s="379"/>
      <c r="CK514" s="379"/>
      <c r="CL514" s="379"/>
      <c r="CM514" s="379"/>
      <c r="CN514" s="379"/>
      <c r="CO514" s="379"/>
      <c r="CP514" s="379"/>
      <c r="CQ514" s="379"/>
      <c r="CR514" s="379"/>
      <c r="CS514" s="379"/>
      <c r="CT514" s="379"/>
      <c r="CU514" s="379"/>
      <c r="CV514" s="379"/>
      <c r="CW514" s="379"/>
      <c r="CX514" s="379"/>
      <c r="CY514" s="379"/>
      <c r="CZ514" s="379"/>
      <c r="DA514" s="379"/>
      <c r="DB514" s="379"/>
      <c r="DC514" s="379"/>
      <c r="DD514" s="379"/>
      <c r="DE514" s="379"/>
      <c r="DF514" s="379"/>
      <c r="DG514" s="379"/>
      <c r="DH514" s="379"/>
      <c r="DI514" s="379"/>
      <c r="DJ514" s="379"/>
      <c r="DK514" s="379"/>
      <c r="DL514" s="379"/>
      <c r="DM514" s="379"/>
      <c r="DN514" s="379"/>
      <c r="DO514" s="379"/>
      <c r="DP514" s="379"/>
      <c r="DQ514" s="379"/>
      <c r="DR514" s="379"/>
      <c r="DS514" s="379"/>
      <c r="DT514" s="379"/>
      <c r="DU514" s="379"/>
      <c r="DV514" s="379"/>
      <c r="DW514" s="379"/>
      <c r="DX514" s="379"/>
      <c r="DY514" s="379"/>
      <c r="DZ514" s="379"/>
      <c r="EA514" s="379"/>
      <c r="EB514" s="379"/>
      <c r="EC514" s="379"/>
      <c r="ED514" s="379"/>
      <c r="EE514" s="379"/>
      <c r="EF514" s="379"/>
      <c r="EG514" s="379"/>
      <c r="EH514" s="379"/>
      <c r="EI514" s="379"/>
      <c r="EJ514" s="379"/>
      <c r="EK514" s="379"/>
      <c r="EL514" s="379"/>
      <c r="EM514" s="379"/>
      <c r="EN514" s="379"/>
    </row>
    <row r="515" spans="1:144" s="321" customFormat="1" x14ac:dyDescent="0.35">
      <c r="A515" s="379"/>
      <c r="B515" s="379"/>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c r="Z515" s="379"/>
      <c r="AA515" s="379"/>
      <c r="AB515" s="379"/>
      <c r="AC515" s="379"/>
      <c r="AD515" s="379"/>
      <c r="AE515" s="379"/>
      <c r="AF515" s="379"/>
      <c r="AG515" s="379"/>
      <c r="AH515" s="379"/>
      <c r="AI515" s="379"/>
      <c r="AJ515" s="379"/>
      <c r="AK515" s="379"/>
      <c r="AL515" s="379"/>
      <c r="AM515" s="379"/>
      <c r="AN515" s="379"/>
      <c r="AO515" s="379"/>
      <c r="AP515" s="379"/>
      <c r="AQ515" s="379"/>
      <c r="AR515" s="379"/>
      <c r="AS515" s="379"/>
      <c r="AT515" s="379"/>
      <c r="AU515" s="379"/>
      <c r="AV515" s="379"/>
      <c r="AW515" s="379"/>
      <c r="AX515" s="379"/>
      <c r="AY515" s="379"/>
      <c r="AZ515" s="379"/>
      <c r="BA515" s="379"/>
      <c r="BB515" s="379"/>
      <c r="BC515" s="379"/>
      <c r="BD515" s="379"/>
      <c r="BE515" s="379"/>
      <c r="BF515" s="379"/>
      <c r="BG515" s="379"/>
      <c r="BH515" s="379"/>
      <c r="BI515" s="379"/>
      <c r="BJ515" s="379"/>
      <c r="BK515" s="379"/>
      <c r="BL515" s="379"/>
      <c r="BM515" s="379"/>
      <c r="BN515" s="379"/>
      <c r="BO515" s="379"/>
      <c r="BP515" s="379"/>
      <c r="BQ515" s="379"/>
      <c r="BR515" s="379"/>
      <c r="BS515" s="379"/>
      <c r="BT515" s="379"/>
      <c r="BU515" s="379"/>
      <c r="BV515" s="379"/>
      <c r="BW515" s="379"/>
      <c r="BX515" s="379"/>
      <c r="BY515" s="379"/>
      <c r="BZ515" s="379"/>
      <c r="CA515" s="379"/>
      <c r="CB515" s="379"/>
      <c r="CC515" s="379"/>
      <c r="CD515" s="379"/>
      <c r="CE515" s="379"/>
      <c r="CF515" s="379"/>
      <c r="CG515" s="379"/>
      <c r="CH515" s="379"/>
      <c r="CI515" s="379"/>
      <c r="CJ515" s="379"/>
      <c r="CK515" s="379"/>
      <c r="CL515" s="379"/>
      <c r="CM515" s="379"/>
      <c r="CN515" s="379"/>
      <c r="CO515" s="379"/>
      <c r="CP515" s="379"/>
      <c r="CQ515" s="379"/>
      <c r="CR515" s="379"/>
      <c r="CS515" s="379"/>
      <c r="CT515" s="379"/>
      <c r="CU515" s="379"/>
      <c r="CV515" s="379"/>
      <c r="CW515" s="379"/>
      <c r="CX515" s="379"/>
      <c r="CY515" s="379"/>
      <c r="CZ515" s="379"/>
      <c r="DA515" s="379"/>
      <c r="DB515" s="379"/>
      <c r="DC515" s="379"/>
      <c r="DD515" s="379"/>
      <c r="DE515" s="379"/>
      <c r="DF515" s="379"/>
      <c r="DG515" s="379"/>
      <c r="DH515" s="379"/>
      <c r="DI515" s="379"/>
      <c r="DJ515" s="379"/>
      <c r="DK515" s="379"/>
      <c r="DL515" s="379"/>
      <c r="DM515" s="379"/>
      <c r="DN515" s="379"/>
      <c r="DO515" s="379"/>
      <c r="DP515" s="379"/>
      <c r="DQ515" s="379"/>
      <c r="DR515" s="379"/>
      <c r="DS515" s="379"/>
      <c r="DT515" s="379"/>
      <c r="DU515" s="379"/>
      <c r="DV515" s="379"/>
      <c r="DW515" s="379"/>
      <c r="DX515" s="379"/>
      <c r="DY515" s="379"/>
      <c r="DZ515" s="379"/>
      <c r="EA515" s="379"/>
      <c r="EB515" s="379"/>
      <c r="EC515" s="379"/>
      <c r="ED515" s="379"/>
      <c r="EE515" s="379"/>
      <c r="EF515" s="379"/>
      <c r="EG515" s="379"/>
      <c r="EH515" s="379"/>
      <c r="EI515" s="379"/>
      <c r="EJ515" s="379"/>
      <c r="EK515" s="379"/>
      <c r="EL515" s="379"/>
      <c r="EM515" s="379"/>
      <c r="EN515" s="379"/>
    </row>
    <row r="516" spans="1:144" s="321" customFormat="1" x14ac:dyDescent="0.35">
      <c r="A516" s="379"/>
      <c r="B516" s="379"/>
      <c r="C516" s="379"/>
      <c r="D516" s="379"/>
      <c r="E516" s="379"/>
      <c r="F516" s="379"/>
      <c r="G516" s="379"/>
      <c r="H516" s="379"/>
      <c r="I516" s="379"/>
      <c r="J516" s="379"/>
      <c r="K516" s="379"/>
      <c r="L516" s="379"/>
      <c r="M516" s="379"/>
      <c r="N516" s="379"/>
      <c r="O516" s="379"/>
      <c r="P516" s="379"/>
      <c r="Q516" s="379"/>
      <c r="R516" s="379"/>
      <c r="S516" s="379"/>
      <c r="T516" s="379"/>
      <c r="U516" s="379"/>
      <c r="V516" s="379"/>
      <c r="W516" s="379"/>
      <c r="X516" s="379"/>
      <c r="Y516" s="379"/>
      <c r="Z516" s="379"/>
      <c r="AA516" s="379"/>
      <c r="AB516" s="379"/>
      <c r="AC516" s="379"/>
      <c r="AD516" s="379"/>
      <c r="AE516" s="379"/>
      <c r="AF516" s="379"/>
      <c r="AG516" s="379"/>
      <c r="AH516" s="379"/>
      <c r="AI516" s="379"/>
      <c r="AJ516" s="379"/>
      <c r="AK516" s="379"/>
      <c r="AL516" s="379"/>
      <c r="AM516" s="379"/>
      <c r="AN516" s="379"/>
      <c r="AO516" s="379"/>
      <c r="AP516" s="379"/>
      <c r="AQ516" s="379"/>
      <c r="AR516" s="379"/>
      <c r="AS516" s="379"/>
      <c r="AT516" s="379"/>
      <c r="AU516" s="379"/>
      <c r="AV516" s="379"/>
      <c r="AW516" s="379"/>
      <c r="AX516" s="379"/>
      <c r="AY516" s="379"/>
      <c r="AZ516" s="379"/>
      <c r="BA516" s="379"/>
      <c r="BB516" s="379"/>
      <c r="BC516" s="379"/>
      <c r="BD516" s="379"/>
      <c r="BE516" s="379"/>
      <c r="BF516" s="379"/>
      <c r="BG516" s="379"/>
      <c r="BH516" s="379"/>
      <c r="BI516" s="379"/>
      <c r="BJ516" s="379"/>
      <c r="BK516" s="379"/>
      <c r="BL516" s="379"/>
      <c r="BM516" s="379"/>
      <c r="BN516" s="379"/>
      <c r="BO516" s="379"/>
      <c r="BP516" s="379"/>
      <c r="BQ516" s="379"/>
      <c r="BR516" s="379"/>
      <c r="BS516" s="379"/>
      <c r="BT516" s="379"/>
      <c r="BU516" s="379"/>
      <c r="BV516" s="379"/>
      <c r="BW516" s="379"/>
      <c r="BX516" s="379"/>
      <c r="BY516" s="379"/>
      <c r="BZ516" s="379"/>
      <c r="CA516" s="379"/>
      <c r="CB516" s="379"/>
      <c r="CC516" s="379"/>
      <c r="CD516" s="379"/>
      <c r="CE516" s="379"/>
      <c r="CF516" s="379"/>
      <c r="CG516" s="379"/>
      <c r="CH516" s="379"/>
      <c r="CI516" s="379"/>
      <c r="CJ516" s="379"/>
      <c r="CK516" s="379"/>
      <c r="CL516" s="379"/>
      <c r="CM516" s="379"/>
      <c r="CN516" s="379"/>
      <c r="CO516" s="379"/>
      <c r="CP516" s="379"/>
      <c r="CQ516" s="379"/>
      <c r="CR516" s="379"/>
      <c r="CS516" s="379"/>
      <c r="CT516" s="379"/>
      <c r="CU516" s="379"/>
      <c r="CV516" s="379"/>
      <c r="CW516" s="379"/>
      <c r="CX516" s="379"/>
      <c r="CY516" s="379"/>
      <c r="CZ516" s="379"/>
      <c r="DA516" s="379"/>
      <c r="DB516" s="379"/>
      <c r="DC516" s="379"/>
      <c r="DD516" s="379"/>
      <c r="DE516" s="379"/>
      <c r="DF516" s="379"/>
      <c r="DG516" s="379"/>
      <c r="DH516" s="379"/>
      <c r="DI516" s="379"/>
      <c r="DJ516" s="379"/>
      <c r="DK516" s="379"/>
      <c r="DL516" s="379"/>
      <c r="DM516" s="379"/>
      <c r="DN516" s="379"/>
      <c r="DO516" s="379"/>
      <c r="DP516" s="379"/>
      <c r="DQ516" s="379"/>
      <c r="DR516" s="379"/>
      <c r="DS516" s="379"/>
      <c r="DT516" s="379"/>
      <c r="DU516" s="379"/>
      <c r="DV516" s="379"/>
      <c r="DW516" s="379"/>
      <c r="DX516" s="379"/>
      <c r="DY516" s="379"/>
      <c r="DZ516" s="379"/>
      <c r="EA516" s="379"/>
      <c r="EB516" s="379"/>
      <c r="EC516" s="379"/>
      <c r="ED516" s="379"/>
      <c r="EE516" s="379"/>
      <c r="EF516" s="379"/>
      <c r="EG516" s="379"/>
      <c r="EH516" s="379"/>
      <c r="EI516" s="379"/>
      <c r="EJ516" s="379"/>
      <c r="EK516" s="379"/>
      <c r="EL516" s="379"/>
      <c r="EM516" s="379"/>
      <c r="EN516" s="379"/>
    </row>
    <row r="517" spans="1:144" s="321" customFormat="1" x14ac:dyDescent="0.35">
      <c r="A517" s="379"/>
      <c r="B517" s="379"/>
      <c r="C517" s="379"/>
      <c r="D517" s="379"/>
      <c r="E517" s="379"/>
      <c r="F517" s="379"/>
      <c r="G517" s="379"/>
      <c r="H517" s="379"/>
      <c r="I517" s="379"/>
      <c r="J517" s="379"/>
      <c r="K517" s="379"/>
      <c r="L517" s="379"/>
      <c r="M517" s="379"/>
      <c r="N517" s="379"/>
      <c r="O517" s="379"/>
      <c r="P517" s="379"/>
      <c r="Q517" s="379"/>
      <c r="R517" s="379"/>
      <c r="S517" s="379"/>
      <c r="T517" s="379"/>
      <c r="U517" s="379"/>
      <c r="V517" s="379"/>
      <c r="W517" s="379"/>
      <c r="X517" s="379"/>
      <c r="Y517" s="379"/>
      <c r="Z517" s="379"/>
      <c r="AA517" s="379"/>
      <c r="AB517" s="379"/>
      <c r="AC517" s="379"/>
      <c r="AD517" s="379"/>
      <c r="AE517" s="379"/>
      <c r="AF517" s="379"/>
      <c r="AG517" s="379"/>
      <c r="AH517" s="379"/>
      <c r="AI517" s="379"/>
      <c r="AJ517" s="379"/>
      <c r="AK517" s="379"/>
      <c r="AL517" s="379"/>
      <c r="AM517" s="379"/>
      <c r="AN517" s="379"/>
      <c r="AO517" s="379"/>
      <c r="AP517" s="379"/>
      <c r="AQ517" s="379"/>
      <c r="AR517" s="379"/>
      <c r="AS517" s="379"/>
      <c r="AT517" s="379"/>
      <c r="AU517" s="379"/>
      <c r="AV517" s="379"/>
      <c r="AW517" s="379"/>
      <c r="AX517" s="379"/>
      <c r="AY517" s="379"/>
      <c r="AZ517" s="379"/>
      <c r="BA517" s="379"/>
      <c r="BB517" s="379"/>
      <c r="BC517" s="379"/>
      <c r="BD517" s="379"/>
      <c r="BE517" s="379"/>
      <c r="BF517" s="379"/>
      <c r="BG517" s="379"/>
      <c r="BH517" s="379"/>
      <c r="BI517" s="379"/>
      <c r="BJ517" s="379"/>
      <c r="BK517" s="379"/>
      <c r="BL517" s="379"/>
      <c r="BM517" s="379"/>
      <c r="BN517" s="379"/>
      <c r="BO517" s="379"/>
      <c r="BP517" s="379"/>
      <c r="BQ517" s="379"/>
      <c r="BR517" s="379"/>
      <c r="BS517" s="379"/>
      <c r="BT517" s="379"/>
      <c r="BU517" s="379"/>
      <c r="BV517" s="379"/>
      <c r="BW517" s="379"/>
      <c r="BX517" s="379"/>
      <c r="BY517" s="379"/>
      <c r="BZ517" s="379"/>
      <c r="CA517" s="379"/>
      <c r="CB517" s="379"/>
      <c r="CC517" s="379"/>
      <c r="CD517" s="379"/>
      <c r="CE517" s="379"/>
      <c r="CF517" s="379"/>
      <c r="CG517" s="379"/>
      <c r="CH517" s="379"/>
      <c r="CI517" s="379"/>
      <c r="CJ517" s="379"/>
      <c r="CK517" s="379"/>
      <c r="CL517" s="379"/>
      <c r="CM517" s="379"/>
      <c r="CN517" s="379"/>
      <c r="CO517" s="379"/>
      <c r="CP517" s="379"/>
      <c r="CQ517" s="379"/>
      <c r="CR517" s="379"/>
      <c r="CS517" s="379"/>
      <c r="CT517" s="379"/>
      <c r="CU517" s="379"/>
      <c r="CV517" s="379"/>
      <c r="CW517" s="379"/>
      <c r="CX517" s="379"/>
      <c r="CY517" s="379"/>
      <c r="CZ517" s="379"/>
      <c r="DA517" s="379"/>
      <c r="DB517" s="379"/>
      <c r="DC517" s="379"/>
      <c r="DD517" s="379"/>
      <c r="DE517" s="379"/>
      <c r="DF517" s="379"/>
      <c r="DG517" s="379"/>
      <c r="DH517" s="379"/>
      <c r="DI517" s="379"/>
      <c r="DJ517" s="379"/>
      <c r="DK517" s="379"/>
      <c r="DL517" s="379"/>
      <c r="DM517" s="379"/>
      <c r="DN517" s="379"/>
      <c r="DO517" s="379"/>
      <c r="DP517" s="379"/>
      <c r="DQ517" s="379"/>
      <c r="DR517" s="379"/>
      <c r="DS517" s="379"/>
      <c r="DT517" s="379"/>
      <c r="DU517" s="379"/>
      <c r="DV517" s="379"/>
      <c r="DW517" s="379"/>
      <c r="DX517" s="379"/>
      <c r="DY517" s="379"/>
      <c r="DZ517" s="379"/>
      <c r="EA517" s="379"/>
      <c r="EB517" s="379"/>
      <c r="EC517" s="379"/>
      <c r="ED517" s="379"/>
      <c r="EE517" s="379"/>
      <c r="EF517" s="379"/>
      <c r="EG517" s="379"/>
      <c r="EH517" s="379"/>
      <c r="EI517" s="379"/>
      <c r="EJ517" s="379"/>
      <c r="EK517" s="379"/>
      <c r="EL517" s="379"/>
      <c r="EM517" s="379"/>
      <c r="EN517" s="379"/>
    </row>
    <row r="518" spans="1:144" s="321" customFormat="1" x14ac:dyDescent="0.35">
      <c r="A518" s="379"/>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379"/>
      <c r="AE518" s="379"/>
      <c r="AF518" s="379"/>
      <c r="AG518" s="379"/>
      <c r="AH518" s="379"/>
      <c r="AI518" s="379"/>
      <c r="AJ518" s="379"/>
      <c r="AK518" s="379"/>
      <c r="AL518" s="379"/>
      <c r="AM518" s="379"/>
      <c r="AN518" s="379"/>
      <c r="AO518" s="379"/>
      <c r="AP518" s="379"/>
      <c r="AQ518" s="379"/>
      <c r="AR518" s="379"/>
      <c r="AS518" s="379"/>
      <c r="AT518" s="379"/>
      <c r="AU518" s="379"/>
      <c r="AV518" s="379"/>
      <c r="AW518" s="379"/>
      <c r="AX518" s="379"/>
      <c r="AY518" s="379"/>
      <c r="AZ518" s="379"/>
      <c r="BA518" s="379"/>
      <c r="BB518" s="379"/>
      <c r="BC518" s="379"/>
      <c r="BD518" s="379"/>
      <c r="BE518" s="379"/>
      <c r="BF518" s="379"/>
      <c r="BG518" s="379"/>
      <c r="BH518" s="379"/>
      <c r="BI518" s="379"/>
      <c r="BJ518" s="379"/>
      <c r="BK518" s="379"/>
      <c r="BL518" s="379"/>
      <c r="BM518" s="379"/>
      <c r="BN518" s="379"/>
      <c r="BO518" s="379"/>
      <c r="BP518" s="379"/>
      <c r="BQ518" s="379"/>
      <c r="BR518" s="379"/>
      <c r="BS518" s="379"/>
      <c r="BT518" s="379"/>
      <c r="BU518" s="379"/>
      <c r="BV518" s="379"/>
      <c r="BW518" s="379"/>
      <c r="BX518" s="379"/>
      <c r="BY518" s="379"/>
      <c r="BZ518" s="379"/>
      <c r="CA518" s="379"/>
      <c r="CB518" s="379"/>
      <c r="CC518" s="379"/>
      <c r="CD518" s="379"/>
      <c r="CE518" s="379"/>
      <c r="CF518" s="379"/>
      <c r="CG518" s="379"/>
      <c r="CH518" s="379"/>
      <c r="CI518" s="379"/>
      <c r="CJ518" s="379"/>
      <c r="CK518" s="379"/>
      <c r="CL518" s="379"/>
      <c r="CM518" s="379"/>
      <c r="CN518" s="379"/>
      <c r="CO518" s="379"/>
      <c r="CP518" s="379"/>
      <c r="CQ518" s="379"/>
      <c r="CR518" s="379"/>
      <c r="CS518" s="379"/>
      <c r="CT518" s="379"/>
      <c r="CU518" s="379"/>
      <c r="CV518" s="379"/>
      <c r="CW518" s="379"/>
      <c r="CX518" s="379"/>
      <c r="CY518" s="379"/>
      <c r="CZ518" s="379"/>
      <c r="DA518" s="379"/>
      <c r="DB518" s="379"/>
      <c r="DC518" s="379"/>
      <c r="DD518" s="379"/>
      <c r="DE518" s="379"/>
      <c r="DF518" s="379"/>
      <c r="DG518" s="379"/>
      <c r="DH518" s="379"/>
      <c r="DI518" s="379"/>
      <c r="DJ518" s="379"/>
      <c r="DK518" s="379"/>
      <c r="DL518" s="379"/>
      <c r="DM518" s="379"/>
      <c r="DN518" s="379"/>
      <c r="DO518" s="379"/>
      <c r="DP518" s="379"/>
      <c r="DQ518" s="379"/>
      <c r="DR518" s="379"/>
      <c r="DS518" s="379"/>
      <c r="DT518" s="379"/>
      <c r="DU518" s="379"/>
      <c r="DV518" s="379"/>
      <c r="DW518" s="379"/>
      <c r="DX518" s="379"/>
      <c r="DY518" s="379"/>
      <c r="DZ518" s="379"/>
      <c r="EA518" s="379"/>
      <c r="EB518" s="379"/>
      <c r="EC518" s="379"/>
      <c r="ED518" s="379"/>
      <c r="EE518" s="379"/>
      <c r="EF518" s="379"/>
      <c r="EG518" s="379"/>
      <c r="EH518" s="379"/>
      <c r="EI518" s="379"/>
      <c r="EJ518" s="379"/>
      <c r="EK518" s="379"/>
      <c r="EL518" s="379"/>
      <c r="EM518" s="379"/>
      <c r="EN518" s="379"/>
    </row>
    <row r="519" spans="1:144" s="321" customFormat="1" x14ac:dyDescent="0.35">
      <c r="A519" s="379"/>
      <c r="B519" s="379"/>
      <c r="C519" s="379"/>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Z519" s="379"/>
      <c r="AA519" s="379"/>
      <c r="AB519" s="379"/>
      <c r="AC519" s="379"/>
      <c r="AD519" s="379"/>
      <c r="AE519" s="379"/>
      <c r="AF519" s="379"/>
      <c r="AG519" s="379"/>
      <c r="AH519" s="379"/>
      <c r="AI519" s="379"/>
      <c r="AJ519" s="379"/>
      <c r="AK519" s="379"/>
      <c r="AL519" s="379"/>
      <c r="AM519" s="379"/>
      <c r="AN519" s="379"/>
      <c r="AO519" s="379"/>
      <c r="AP519" s="379"/>
      <c r="AQ519" s="379"/>
      <c r="AR519" s="379"/>
      <c r="AS519" s="379"/>
      <c r="AT519" s="379"/>
      <c r="AU519" s="379"/>
      <c r="AV519" s="379"/>
      <c r="AW519" s="379"/>
      <c r="AX519" s="379"/>
      <c r="AY519" s="379"/>
      <c r="AZ519" s="379"/>
      <c r="BA519" s="379"/>
      <c r="BB519" s="379"/>
      <c r="BC519" s="379"/>
      <c r="BD519" s="379"/>
      <c r="BE519" s="379"/>
      <c r="BF519" s="379"/>
      <c r="BG519" s="379"/>
      <c r="BH519" s="379"/>
      <c r="BI519" s="379"/>
      <c r="BJ519" s="379"/>
      <c r="BK519" s="379"/>
      <c r="BL519" s="379"/>
      <c r="BM519" s="379"/>
      <c r="BN519" s="379"/>
      <c r="BO519" s="379"/>
      <c r="BP519" s="379"/>
      <c r="BQ519" s="379"/>
      <c r="BR519" s="379"/>
      <c r="BS519" s="379"/>
      <c r="BT519" s="379"/>
      <c r="BU519" s="379"/>
      <c r="BV519" s="379"/>
      <c r="BW519" s="379"/>
      <c r="BX519" s="379"/>
      <c r="BY519" s="379"/>
      <c r="BZ519" s="379"/>
      <c r="CA519" s="379"/>
      <c r="CB519" s="379"/>
      <c r="CC519" s="379"/>
      <c r="CD519" s="379"/>
      <c r="CE519" s="379"/>
      <c r="CF519" s="379"/>
      <c r="CG519" s="379"/>
      <c r="CH519" s="379"/>
      <c r="CI519" s="379"/>
      <c r="CJ519" s="379"/>
      <c r="CK519" s="379"/>
      <c r="CL519" s="379"/>
      <c r="CM519" s="379"/>
      <c r="CN519" s="379"/>
      <c r="CO519" s="379"/>
      <c r="CP519" s="379"/>
      <c r="CQ519" s="379"/>
      <c r="CR519" s="379"/>
      <c r="CS519" s="379"/>
      <c r="CT519" s="379"/>
      <c r="CU519" s="379"/>
      <c r="CV519" s="379"/>
      <c r="CW519" s="379"/>
      <c r="CX519" s="379"/>
      <c r="CY519" s="379"/>
      <c r="CZ519" s="379"/>
      <c r="DA519" s="379"/>
      <c r="DB519" s="379"/>
      <c r="DC519" s="379"/>
      <c r="DD519" s="379"/>
      <c r="DE519" s="379"/>
      <c r="DF519" s="379"/>
      <c r="DG519" s="379"/>
      <c r="DH519" s="379"/>
      <c r="DI519" s="379"/>
      <c r="DJ519" s="379"/>
      <c r="DK519" s="379"/>
      <c r="DL519" s="379"/>
      <c r="DM519" s="379"/>
      <c r="DN519" s="379"/>
      <c r="DO519" s="379"/>
      <c r="DP519" s="379"/>
      <c r="DQ519" s="379"/>
      <c r="DR519" s="379"/>
      <c r="DS519" s="379"/>
      <c r="DT519" s="379"/>
      <c r="DU519" s="379"/>
      <c r="DV519" s="379"/>
      <c r="DW519" s="379"/>
      <c r="DX519" s="379"/>
      <c r="DY519" s="379"/>
      <c r="DZ519" s="379"/>
      <c r="EA519" s="379"/>
      <c r="EB519" s="379"/>
      <c r="EC519" s="379"/>
      <c r="ED519" s="379"/>
      <c r="EE519" s="379"/>
      <c r="EF519" s="379"/>
      <c r="EG519" s="379"/>
      <c r="EH519" s="379"/>
      <c r="EI519" s="379"/>
      <c r="EJ519" s="379"/>
      <c r="EK519" s="379"/>
      <c r="EL519" s="379"/>
      <c r="EM519" s="379"/>
      <c r="EN519" s="379"/>
    </row>
    <row r="520" spans="1:144" s="321" customFormat="1" x14ac:dyDescent="0.35">
      <c r="A520" s="379"/>
      <c r="B520" s="379"/>
      <c r="C520" s="379"/>
      <c r="D520" s="379"/>
      <c r="E520" s="379"/>
      <c r="F520" s="379"/>
      <c r="G520" s="379"/>
      <c r="H520" s="379"/>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s="379"/>
      <c r="AG520" s="379"/>
      <c r="AH520" s="379"/>
      <c r="AI520" s="379"/>
      <c r="AJ520" s="379"/>
      <c r="AK520" s="379"/>
      <c r="AL520" s="379"/>
      <c r="AM520" s="379"/>
      <c r="AN520" s="379"/>
      <c r="AO520" s="379"/>
      <c r="AP520" s="379"/>
      <c r="AQ520" s="379"/>
      <c r="AR520" s="379"/>
      <c r="AS520" s="379"/>
      <c r="AT520" s="379"/>
      <c r="AU520" s="379"/>
      <c r="AV520" s="379"/>
      <c r="AW520" s="379"/>
      <c r="AX520" s="379"/>
      <c r="AY520" s="379"/>
      <c r="AZ520" s="379"/>
      <c r="BA520" s="379"/>
      <c r="BB520" s="379"/>
      <c r="BC520" s="379"/>
      <c r="BD520" s="379"/>
      <c r="BE520" s="379"/>
      <c r="BF520" s="379"/>
      <c r="BG520" s="379"/>
      <c r="BH520" s="379"/>
      <c r="BI520" s="379"/>
      <c r="BJ520" s="379"/>
      <c r="BK520" s="379"/>
      <c r="BL520" s="379"/>
      <c r="BM520" s="379"/>
      <c r="BN520" s="379"/>
      <c r="BO520" s="379"/>
      <c r="BP520" s="379"/>
      <c r="BQ520" s="379"/>
      <c r="BR520" s="379"/>
      <c r="BS520" s="379"/>
      <c r="BT520" s="379"/>
      <c r="BU520" s="379"/>
      <c r="BV520" s="379"/>
      <c r="BW520" s="379"/>
      <c r="BX520" s="379"/>
      <c r="BY520" s="379"/>
      <c r="BZ520" s="379"/>
      <c r="CA520" s="379"/>
      <c r="CB520" s="379"/>
      <c r="CC520" s="379"/>
      <c r="CD520" s="379"/>
      <c r="CE520" s="379"/>
      <c r="CF520" s="379"/>
      <c r="CG520" s="379"/>
      <c r="CH520" s="379"/>
      <c r="CI520" s="379"/>
      <c r="CJ520" s="379"/>
      <c r="CK520" s="379"/>
      <c r="CL520" s="379"/>
      <c r="CM520" s="379"/>
      <c r="CN520" s="379"/>
      <c r="CO520" s="379"/>
      <c r="CP520" s="379"/>
      <c r="CQ520" s="379"/>
      <c r="CR520" s="379"/>
      <c r="CS520" s="379"/>
      <c r="CT520" s="379"/>
      <c r="CU520" s="379"/>
      <c r="CV520" s="379"/>
      <c r="CW520" s="379"/>
      <c r="CX520" s="379"/>
      <c r="CY520" s="379"/>
      <c r="CZ520" s="379"/>
      <c r="DA520" s="379"/>
      <c r="DB520" s="379"/>
      <c r="DC520" s="379"/>
      <c r="DD520" s="379"/>
      <c r="DE520" s="379"/>
      <c r="DF520" s="379"/>
      <c r="DG520" s="379"/>
      <c r="DH520" s="379"/>
      <c r="DI520" s="379"/>
      <c r="DJ520" s="379"/>
      <c r="DK520" s="379"/>
      <c r="DL520" s="379"/>
      <c r="DM520" s="379"/>
      <c r="DN520" s="379"/>
      <c r="DO520" s="379"/>
      <c r="DP520" s="379"/>
      <c r="DQ520" s="379"/>
      <c r="DR520" s="379"/>
      <c r="DS520" s="379"/>
      <c r="DT520" s="379"/>
      <c r="DU520" s="379"/>
      <c r="DV520" s="379"/>
      <c r="DW520" s="379"/>
      <c r="DX520" s="379"/>
      <c r="DY520" s="379"/>
      <c r="DZ520" s="379"/>
      <c r="EA520" s="379"/>
      <c r="EB520" s="379"/>
      <c r="EC520" s="379"/>
      <c r="ED520" s="379"/>
      <c r="EE520" s="379"/>
      <c r="EF520" s="379"/>
      <c r="EG520" s="379"/>
      <c r="EH520" s="379"/>
      <c r="EI520" s="379"/>
      <c r="EJ520" s="379"/>
      <c r="EK520" s="379"/>
      <c r="EL520" s="379"/>
      <c r="EM520" s="379"/>
      <c r="EN520" s="379"/>
    </row>
  </sheetData>
  <sheetProtection algorithmName="SHA-512" hashValue="qJhA9PKFemrHOwh4PMU/y2hKzaJEWPXySM/T+Lxw1MMHhSh+S8gbyJz4wail9AFmDv5c5EVVlAyU9gqxM5rSlg==" saltValue="knTyiGSViro9fZQU/6v1Xw==" spinCount="100000" sheet="1" objects="1" scenarios="1"/>
  <autoFilter ref="A5:EL5" xr:uid="{00000000-0001-0000-0000-000000000000}"/>
  <conditionalFormatting sqref="AK6:AK506">
    <cfRule type="expression" dxfId="19" priority="11">
      <formula>$AJ6 &lt;&gt; "Yes"</formula>
    </cfRule>
  </conditionalFormatting>
  <conditionalFormatting sqref="AM6:AM506">
    <cfRule type="expression" dxfId="18" priority="10">
      <formula>$AL6 &lt;&gt;"Yes"</formula>
    </cfRule>
  </conditionalFormatting>
  <conditionalFormatting sqref="CY6:DF506">
    <cfRule type="expression" dxfId="17" priority="6">
      <formula>$CX6&lt;&gt;"Yes"</formula>
    </cfRule>
  </conditionalFormatting>
  <conditionalFormatting sqref="DB6:DB506">
    <cfRule type="expression" dxfId="16" priority="7">
      <formula>$Z6&lt;&gt;"No"</formula>
    </cfRule>
  </conditionalFormatting>
  <conditionalFormatting sqref="DC6:DC506">
    <cfRule type="expression" dxfId="15" priority="8">
      <formula>$Z6&lt;&gt;"Yes, weekly"</formula>
    </cfRule>
  </conditionalFormatting>
  <conditionalFormatting sqref="DD6:DE506">
    <cfRule type="expression" dxfId="14" priority="9">
      <formula>$Z6&lt;&gt;"Yes, full"</formula>
    </cfRule>
  </conditionalFormatting>
  <conditionalFormatting sqref="E6:EN506">
    <cfRule type="expression" dxfId="13" priority="5">
      <formula>OR($B6="", $D6="")</formula>
    </cfRule>
  </conditionalFormatting>
  <conditionalFormatting sqref="I6:J506">
    <cfRule type="expression" dxfId="12" priority="4">
      <formula>OR($G6="", $H6="")</formula>
    </cfRule>
  </conditionalFormatting>
  <conditionalFormatting sqref="DP6:DP506">
    <cfRule type="expression" dxfId="11" priority="3">
      <formula>OR($DO6 = "", $DO6 = "No")</formula>
    </cfRule>
  </conditionalFormatting>
  <conditionalFormatting sqref="EC6:EF506">
    <cfRule type="expression" dxfId="10" priority="2">
      <formula>OR($EA6 = "", $EA6 = "Part year")</formula>
    </cfRule>
  </conditionalFormatting>
  <conditionalFormatting sqref="EG6:EJ506">
    <cfRule type="expression" dxfId="9" priority="1">
      <formula>OR($EA6 = "", $EA6 = "Full year")</formula>
    </cfRule>
  </conditionalFormatting>
  <dataValidations count="30">
    <dataValidation type="custom" allowBlank="1" showInputMessage="1" showErrorMessage="1" errorTitle="Error" error="Please enter a UK post code. If the post code is correct, then information about the same pupil may already exist in another row. Please enter information for each pupil in one row only." sqref="L6:L506" xr:uid="{EA2C01AE-6859-4BBE-B43D-B76DEFB0DBDC}">
      <formula1>AND($ES6=TRUE, OR($EU6="", $EU6&lt;=1))</formula1>
    </dataValidation>
    <dataValidation type="list" allowBlank="1" showInputMessage="1" showErrorMessage="1" errorTitle="Error" error="Please select from the drop down menu." sqref="EA6:EA506" xr:uid="{6BAEFEB6-CA87-4E9C-AE35-E307F55B5EBC}">
      <formula1>fy_py</formula1>
    </dataValidation>
    <dataValidation type="whole" allowBlank="1" showInputMessage="1" showErrorMessage="1" errorTitle="Error" error="Please enter a whole number." sqref="T6:T506" xr:uid="{00CD7A3D-7351-467C-8DCD-0B4664F6FC7F}">
      <formula1>0</formula1>
      <formula2>18</formula2>
    </dataValidation>
    <dataValidation type="whole" allowBlank="1" showInputMessage="1" showErrorMessage="1" errorTitle="Error" error="Please enter a whole number between 0 and 11." sqref="R6:R506" xr:uid="{1E9D45F2-A8AF-4161-AF11-50A90F37290C}">
      <formula1>0</formula1>
      <formula2>11</formula2>
    </dataValidation>
    <dataValidation type="whole" allowBlank="1" showInputMessage="1" showErrorMessage="1" errorTitle="Error" error="Please enter a whole number between 0 and 26." sqref="Q6:Q506" xr:uid="{7B0CC1E1-27FC-47A9-824A-DAF75C689A70}">
      <formula1>0</formula1>
      <formula2>26</formula2>
    </dataValidation>
    <dataValidation type="custom" allowBlank="1" showInputMessage="1" showErrorMessage="1" errorTitle="Error" error="Please enter a valid 13-digit Unique Pupil Number (UPN)." sqref="V6:V506" xr:uid="{752D4A9F-F1F9-40E4-ACBB-2C78A2A0D135}">
      <formula1>AND(LEN($V6)=UPN_length, ISERROR(SEARCH(" ",$V6)), NOT(ISNUMBER(VALUE(LEFT($V6, 1)))))</formula1>
    </dataValidation>
    <dataValidation type="list" allowBlank="1" showInputMessage="1" showErrorMessage="1" errorTitle="Error" error="Please select from the drop down menu." sqref="Y6:Y506" xr:uid="{7702CF6D-3350-4B38-8835-B8BC9CA3C255}">
      <formula1>URN_length</formula1>
    </dataValidation>
    <dataValidation type="textLength" operator="equal" allowBlank="1" showInputMessage="1" showErrorMessage="1" errorTitle="Error" error="Please select from the drop down menu." sqref="Y6:Y506" xr:uid="{3AB35402-CA42-4680-89C8-863F9CF6F9D9}">
      <formula1>URN_length</formula1>
    </dataValidation>
    <dataValidation type="list" allowBlank="1" showInputMessage="1" showErrorMessage="1" errorTitle="Error" error="Please select from the drop down menu." sqref="DO6:DO506" xr:uid="{413D0797-28CB-4610-BA3E-EC84D2E7AB74}">
      <formula1>Other_financial_support</formula1>
    </dataValidation>
    <dataValidation type="list" allowBlank="1" showInputMessage="1" showErrorMessage="1" errorTitle="Error" error="Please select from the drop down menu." sqref="F6:F506" xr:uid="{A2DD9256-8721-4F29-8131-9F6B19642B19}">
      <formula1>Gender</formula1>
    </dataValidation>
    <dataValidation type="list" allowBlank="1" showInputMessage="1" showErrorMessage="1" errorTitle="Error" error="Please select from the drop down menu." sqref="H6:H506" xr:uid="{B7B1414C-8299-4A25-B818-82EB5D8ECEA3}">
      <formula1>Month</formula1>
    </dataValidation>
    <dataValidation type="list" allowBlank="1" showInputMessage="1" showErrorMessage="1" errorTitle="Error" error="Please select from the drop down menu." sqref="G6:G506" xr:uid="{72E7CF9F-C278-4E75-9325-F05E34696CF7}">
      <formula1>Year_1</formula1>
    </dataValidation>
    <dataValidation type="list" allowBlank="1" showInputMessage="1" showErrorMessage="1" errorTitle="Error" error="Please select from the drop down menu." sqref="AD6:AD506 AG6:AG506" xr:uid="{23B47883-1AA4-42F3-99BF-A43DDD2DE97B}">
      <formula1>Employment_status</formula1>
    </dataValidation>
    <dataValidation type="list" allowBlank="1" showInputMessage="1" showErrorMessage="1" errorTitle="Error" error="Please select from the drop down menu." sqref="AC6:AC506 AF6:AF506" xr:uid="{676C6792-65CA-484B-92BF-B7A8CB79B5E9}">
      <formula1>Marital_status</formula1>
    </dataValidation>
    <dataValidation type="custom" allowBlank="1" showInputMessage="1" showErrorMessage="1" errorTitle="Error" error="Please enter a number" sqref="CO6:CQ506 DI6:DK506" xr:uid="{332DFF70-230D-4267-929C-29CC64B5EBCA}">
      <formula1>ISNUMBER(CO6)</formula1>
    </dataValidation>
    <dataValidation type="custom" allowBlank="1" showInputMessage="1" showErrorMessage="1" errorTitle="Error" error="Please enter information for each pupil in one row only." sqref="B6:D506" xr:uid="{B14E801E-EBD5-4041-8B19-04E03F45624D}">
      <formula1>OR($EU6="", $EU6&lt;=1)</formula1>
    </dataValidation>
    <dataValidation type="textLength" operator="equal" allowBlank="1" showInputMessage="1" showErrorMessage="1" errorTitle="Error" error="Please enter the 6 digit school URN." sqref="Y6:Y506" xr:uid="{BE26E62B-2EBF-4979-B248-A192CCB8D638}">
      <formula1>URN_length</formula1>
    </dataValidation>
    <dataValidation type="list" allowBlank="1" showInputMessage="1" showErrorMessage="1" errorTitle="Error" error="Please select from the drop down menu." sqref="U6:U506 W6:W506" xr:uid="{6A897C86-C0DB-422C-B3D1-D4C4B0858883}">
      <formula1>Type_of_education</formula1>
    </dataValidation>
    <dataValidation type="list" allowBlank="1" showInputMessage="1" showErrorMessage="1" errorTitle="Error" error="Please select from the drop down menu." sqref="N6:N506" xr:uid="{1E9CE7D6-E4F5-461A-98C3-6072820A0E68}">
      <formula1>Nationality</formula1>
    </dataValidation>
    <dataValidation type="custom" allowBlank="1" showInputMessage="1" showErrorMessage="1" errorTitle="Error" error="Please enter a number if the pupil is entitled to the funding specified, or type &quot;No&quot; if no entitlement applies." sqref="EM6:EN506" xr:uid="{2C3796A7-1786-4FE8-890B-2268F6B0EC54}">
      <formula1>OR(ISNUMBER(EM6), EM6 = "No")</formula1>
    </dataValidation>
    <dataValidation type="custom" allowBlank="1" showInputMessage="1" showErrorMessage="1" errorTitle="Error" error="Please enter a number." sqref="DD6:DD506 CR6:CS506 EK6:EK506 CZ6:CZ506 CL6:CL506 AN6:BB506 DL6:DM506 EB6:EC506" xr:uid="{09B060E6-F814-4F16-9E92-72BBDF82E8BF}">
      <formula1>ISNUMBER(AN6)</formula1>
    </dataValidation>
    <dataValidation type="decimal" operator="greaterThan" allowBlank="1" showInputMessage="1" showErrorMessage="1" errorTitle="Error" error="Please enter the distance, which must be greater than 50 miles." sqref="DC6:DC506" xr:uid="{36F3CB19-1BFE-4575-86CC-202EA5006BEF}">
      <formula1>w_min_distance</formula1>
    </dataValidation>
    <dataValidation type="decimal" operator="greaterThan" allowBlank="1" showInputMessage="1" showErrorMessage="1" errorTitle="Error" error="Please enter the distance, which must be greater than 25 miles." sqref="DB6:DB506" xr:uid="{4008B284-93DE-4A4A-8E0D-59862FD5E4CE}">
      <formula1>d_min_distance</formula1>
    </dataValidation>
    <dataValidation type="custom" operator="greaterThanOrEqual" allowBlank="1" showInputMessage="1" showErrorMessage="1" errorTitle="Error" error="Please enter a number." sqref="BD6:BR506" xr:uid="{BF21745A-D65F-4C7B-837C-6B1484C6E7CD}">
      <formula1>ISNUMBER(BD6)</formula1>
    </dataValidation>
    <dataValidation type="decimal" operator="greaterThanOrEqual" allowBlank="1" showInputMessage="1" showErrorMessage="1" errorTitle="Error" error="Please enter a number." sqref="AK6:AK506 AM6:AM506" xr:uid="{ABCF920B-4F6B-4DB2-AA99-154868FD71CB}">
      <formula1>0</formula1>
    </dataValidation>
    <dataValidation type="list" allowBlank="1" showInputMessage="1" showErrorMessage="1" errorTitle="Error" error="Please select from the drop down menu." sqref="Z6:Z506" xr:uid="{17BE2BDA-34A2-4B2A-AE14-32A559735B9F}">
      <formula1>Board</formula1>
    </dataValidation>
    <dataValidation type="list" allowBlank="1" showInputMessage="1" showErrorMessage="1" errorTitle="Error" error="Please select from the drop down menu." sqref="AA6:AB506 AL6:AL506 CJ6:CK506 AE6:AE506 AJ6:AJ506 DE6:DF506 AH6:AH506 CV6:CY506 DA6:DA506 P6:P506" xr:uid="{2594AFD7-BB8C-4D97-8225-66CAE58675CE}">
      <formula1>Yes_no</formula1>
    </dataValidation>
    <dataValidation type="list" allowBlank="1" showInputMessage="1" showErrorMessage="1" errorTitle="Error" error="Please select from the drop down menu." sqref="O6:O506" xr:uid="{99574AF7-A7B8-4DAB-81B6-B407DB5A52F0}">
      <formula1>Ethnic_origin</formula1>
    </dataValidation>
    <dataValidation type="whole" allowBlank="1" showInputMessage="1" showErrorMessage="1" errorTitle="Error" error="Please enter a valid date." sqref="I6:J506" xr:uid="{1F7F5934-A03F-4E6B-8228-E43C0700980C}">
      <formula1>DoB_Day_Min</formula1>
      <formula2>$EW6</formula2>
    </dataValidation>
    <dataValidation type="list" allowBlank="1" showInputMessage="1" showErrorMessage="1" errorTitle="Error" error="Please select from the drop down menu." sqref="E6:E506" xr:uid="{40D09415-D514-49CC-8194-72B239EEF7B9}">
      <formula1>Sex_at_birth</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DDB80-F0DC-4551-A49E-6862C26AB258}">
  <sheetPr codeName="Sheet13">
    <tabColor rgb="FF183860"/>
  </sheetPr>
  <dimension ref="A1:R1031"/>
  <sheetViews>
    <sheetView workbookViewId="0">
      <pane ySplit="6" topLeftCell="A9" activePane="bottomLeft" state="frozen"/>
      <selection pane="bottomLeft"/>
    </sheetView>
  </sheetViews>
  <sheetFormatPr defaultColWidth="9.1796875" defaultRowHeight="14.5" zeroHeight="1" x14ac:dyDescent="0.35"/>
  <cols>
    <col min="1" max="1" width="30.54296875" style="320" customWidth="1"/>
    <col min="2" max="3" width="25.54296875" style="320" customWidth="1"/>
    <col min="4" max="4" width="20.54296875" style="320" customWidth="1"/>
    <col min="5" max="5" width="35.54296875" style="320" customWidth="1"/>
    <col min="6" max="7" width="25.54296875" style="320" customWidth="1"/>
    <col min="8" max="16" width="9.1796875" customWidth="1"/>
    <col min="17" max="18" width="20.54296875" hidden="1" customWidth="1"/>
    <col min="19" max="25" width="9.1796875" customWidth="1"/>
  </cols>
  <sheetData>
    <row r="1" spans="1:18" s="379" customFormat="1" ht="25" customHeight="1" x14ac:dyDescent="0.35">
      <c r="A1" s="332" t="s">
        <v>580</v>
      </c>
      <c r="B1" s="342"/>
      <c r="C1" s="342"/>
      <c r="D1" s="342"/>
      <c r="E1" s="342"/>
      <c r="F1" s="342"/>
      <c r="G1" s="342"/>
      <c r="Q1" s="391"/>
      <c r="R1" s="391"/>
    </row>
    <row r="2" spans="1:18" s="379" customFormat="1" ht="25" customHeight="1" x14ac:dyDescent="0.35">
      <c r="A2" s="351"/>
      <c r="B2" s="351" t="s">
        <v>321</v>
      </c>
      <c r="C2" s="351" t="s">
        <v>321</v>
      </c>
      <c r="D2" s="351" t="s">
        <v>321</v>
      </c>
      <c r="E2" s="351" t="s">
        <v>321</v>
      </c>
      <c r="F2" s="351" t="s">
        <v>321</v>
      </c>
      <c r="G2" s="351" t="s">
        <v>321</v>
      </c>
      <c r="Q2" s="347">
        <v>8</v>
      </c>
      <c r="R2" s="347">
        <v>8</v>
      </c>
    </row>
    <row r="3" spans="1:18" s="379" customFormat="1" ht="25" customHeight="1" x14ac:dyDescent="0.35">
      <c r="A3" s="351"/>
      <c r="B3" s="351"/>
      <c r="C3" s="351"/>
      <c r="D3" s="351"/>
      <c r="E3" s="351"/>
      <c r="F3" s="351"/>
      <c r="G3" s="351"/>
      <c r="Q3" s="347"/>
      <c r="R3" s="347"/>
    </row>
    <row r="4" spans="1:18" s="379" customFormat="1" ht="25" customHeight="1" x14ac:dyDescent="0.35">
      <c r="A4" s="351"/>
      <c r="B4" s="351"/>
      <c r="C4" s="351"/>
      <c r="D4" s="351"/>
      <c r="E4" s="351"/>
      <c r="F4" s="351"/>
      <c r="G4" s="351"/>
      <c r="Q4" s="347"/>
      <c r="R4" s="347"/>
    </row>
    <row r="5" spans="1:18" s="379" customFormat="1" ht="100" customHeight="1" x14ac:dyDescent="0.35">
      <c r="A5" s="355" t="s">
        <v>581</v>
      </c>
      <c r="B5" s="355" t="s">
        <v>582</v>
      </c>
      <c r="C5" s="355" t="s">
        <v>583</v>
      </c>
      <c r="D5" s="355" t="s">
        <v>584</v>
      </c>
      <c r="E5" s="355" t="s">
        <v>212</v>
      </c>
      <c r="F5" s="355" t="s">
        <v>585</v>
      </c>
      <c r="G5" s="355" t="s">
        <v>586</v>
      </c>
      <c r="Q5" s="347" t="s">
        <v>587</v>
      </c>
      <c r="R5" s="347" t="s">
        <v>588</v>
      </c>
    </row>
    <row r="6" spans="1:18" s="379" customFormat="1" ht="14.15" hidden="1" customHeight="1" x14ac:dyDescent="0.35">
      <c r="A6" s="360" t="s">
        <v>589</v>
      </c>
      <c r="B6" s="362" t="s">
        <v>590</v>
      </c>
      <c r="C6" s="362" t="s">
        <v>591</v>
      </c>
      <c r="D6" s="362" t="s">
        <v>592</v>
      </c>
      <c r="E6" s="362" t="s">
        <v>593</v>
      </c>
      <c r="F6" s="362" t="s">
        <v>594</v>
      </c>
      <c r="G6" s="392" t="s">
        <v>595</v>
      </c>
      <c r="Q6" s="347"/>
      <c r="R6" s="347"/>
    </row>
    <row r="7" spans="1:18" s="379" customFormat="1" hidden="1" x14ac:dyDescent="0.35">
      <c r="A7" s="368"/>
      <c r="B7" s="367" t="str">
        <f xml:space="preserve"> IF(A7="", "", $B$2 &amp; COUNTIFS($A$7:$A7, $A7))</f>
        <v/>
      </c>
      <c r="C7" s="367" t="str">
        <f>IF($A7 = "", "", INDEX(Main_Form!$A:$A, MATCH($A7, Main_Form!$EV:$EV, 0)) &amp; $B7)</f>
        <v/>
      </c>
      <c r="D7" s="393"/>
      <c r="E7" s="393"/>
      <c r="F7" s="393"/>
      <c r="G7" s="373"/>
      <c r="Q7" s="394" t="str">
        <f t="shared" ref="Q7:Q70" si="0">IF($A7&lt;&gt;"", IF(AND($D7 &lt;&gt; "", $D7 &lt;&gt; "N/A"), $D7, IF($G7 = "", "", $G7)), "")</f>
        <v/>
      </c>
      <c r="R7" s="378" t="str">
        <f t="shared" ref="R7:R70" si="1">IF($A7="", "", IF(AND($A7 &lt;&gt; "", $Q7 &lt;&gt; ""), 1, 0))</f>
        <v/>
      </c>
    </row>
    <row r="8" spans="1:18" s="379" customFormat="1" hidden="1" x14ac:dyDescent="0.35">
      <c r="A8" s="368"/>
      <c r="B8" s="367" t="str">
        <f xml:space="preserve"> IF(A8="", "", $B$2 &amp; COUNTIFS($A$7:$A8, $A8))</f>
        <v/>
      </c>
      <c r="C8" s="367" t="str">
        <f>IF($A8 = "", "", INDEX(Main_Form!$A:$A, MATCH($A8, Main_Form!$EV:$EV, 0)) &amp; $B8)</f>
        <v/>
      </c>
      <c r="D8" s="393"/>
      <c r="E8" s="393"/>
      <c r="F8" s="393"/>
      <c r="G8" s="373"/>
      <c r="Q8" s="394" t="str">
        <f t="shared" si="0"/>
        <v/>
      </c>
      <c r="R8" s="378" t="str">
        <f t="shared" si="1"/>
        <v/>
      </c>
    </row>
    <row r="9" spans="1:18" s="379" customFormat="1" hidden="1" x14ac:dyDescent="0.35">
      <c r="A9" s="368"/>
      <c r="B9" s="367" t="str">
        <f xml:space="preserve"> IF(A9="", "", $B$2 &amp; COUNTIFS($A$7:$A9, $A9))</f>
        <v/>
      </c>
      <c r="C9" s="367" t="str">
        <f>IF($A9 = "", "", INDEX(Main_Form!$A:$A, MATCH($A9, Main_Form!$EV:$EV, 0)) &amp; $B9)</f>
        <v/>
      </c>
      <c r="D9" s="393"/>
      <c r="E9" s="393"/>
      <c r="F9" s="393"/>
      <c r="G9" s="373"/>
      <c r="Q9" s="394" t="str">
        <f t="shared" si="0"/>
        <v/>
      </c>
      <c r="R9" s="378" t="str">
        <f t="shared" si="1"/>
        <v/>
      </c>
    </row>
    <row r="10" spans="1:18" s="379" customFormat="1" hidden="1" x14ac:dyDescent="0.35">
      <c r="A10" s="368"/>
      <c r="B10" s="367" t="str">
        <f xml:space="preserve"> IF(A10="", "", $B$2 &amp; COUNTIFS($A$7:$A10, $A10))</f>
        <v/>
      </c>
      <c r="C10" s="367" t="str">
        <f>IF($A10 = "", "", INDEX(Main_Form!$A:$A, MATCH($A10, Main_Form!$EV:$EV, 0)) &amp; $B10)</f>
        <v/>
      </c>
      <c r="D10" s="393"/>
      <c r="E10" s="393"/>
      <c r="F10" s="393"/>
      <c r="G10" s="373"/>
      <c r="Q10" s="394" t="str">
        <f t="shared" si="0"/>
        <v/>
      </c>
      <c r="R10" s="378" t="str">
        <f t="shared" si="1"/>
        <v/>
      </c>
    </row>
    <row r="11" spans="1:18" s="379" customFormat="1" hidden="1" x14ac:dyDescent="0.35">
      <c r="A11" s="368"/>
      <c r="B11" s="367" t="str">
        <f xml:space="preserve"> IF(A11="", "", $B$2 &amp; COUNTIFS($A$7:$A11, $A11))</f>
        <v/>
      </c>
      <c r="C11" s="367" t="str">
        <f>IF($A11 = "", "", INDEX(Main_Form!$A:$A, MATCH($A11, Main_Form!$EV:$EV, 0)) &amp; $B11)</f>
        <v/>
      </c>
      <c r="D11" s="393"/>
      <c r="E11" s="393"/>
      <c r="F11" s="393"/>
      <c r="G11" s="373"/>
      <c r="Q11" s="394" t="str">
        <f t="shared" si="0"/>
        <v/>
      </c>
      <c r="R11" s="378" t="str">
        <f t="shared" si="1"/>
        <v/>
      </c>
    </row>
    <row r="12" spans="1:18" s="379" customFormat="1" hidden="1" x14ac:dyDescent="0.35">
      <c r="A12" s="368"/>
      <c r="B12" s="367" t="str">
        <f xml:space="preserve"> IF(A12="", "", $B$2 &amp; COUNTIFS($A$7:$A12, $A12))</f>
        <v/>
      </c>
      <c r="C12" s="367" t="str">
        <f>IF($A12 = "", "", INDEX(Main_Form!$A:$A, MATCH($A12, Main_Form!$EV:$EV, 0)) &amp; $B12)</f>
        <v/>
      </c>
      <c r="D12" s="393"/>
      <c r="E12" s="393"/>
      <c r="F12" s="393"/>
      <c r="G12" s="373"/>
      <c r="Q12" s="394" t="str">
        <f t="shared" si="0"/>
        <v/>
      </c>
      <c r="R12" s="378" t="str">
        <f t="shared" si="1"/>
        <v/>
      </c>
    </row>
    <row r="13" spans="1:18" s="379" customFormat="1" hidden="1" x14ac:dyDescent="0.35">
      <c r="A13" s="368"/>
      <c r="B13" s="367" t="str">
        <f xml:space="preserve"> IF(A13="", "", $B$2 &amp; COUNTIFS($A$7:$A13, $A13))</f>
        <v/>
      </c>
      <c r="C13" s="367" t="str">
        <f>IF($A13 = "", "", INDEX(Main_Form!$A:$A, MATCH($A13, Main_Form!$EV:$EV, 0)) &amp; $B13)</f>
        <v/>
      </c>
      <c r="D13" s="393"/>
      <c r="E13" s="393"/>
      <c r="F13" s="393"/>
      <c r="G13" s="373"/>
      <c r="Q13" s="394" t="str">
        <f t="shared" si="0"/>
        <v/>
      </c>
      <c r="R13" s="378" t="str">
        <f t="shared" si="1"/>
        <v/>
      </c>
    </row>
    <row r="14" spans="1:18" s="379" customFormat="1" hidden="1" x14ac:dyDescent="0.35">
      <c r="A14" s="368"/>
      <c r="B14" s="367" t="str">
        <f xml:space="preserve"> IF(A14="", "", $B$2 &amp; COUNTIFS($A$7:$A14, $A14))</f>
        <v/>
      </c>
      <c r="C14" s="367" t="str">
        <f>IF($A14 = "", "", INDEX(Main_Form!$A:$A, MATCH($A14, Main_Form!$EV:$EV, 0)) &amp; $B14)</f>
        <v/>
      </c>
      <c r="D14" s="393"/>
      <c r="E14" s="393"/>
      <c r="F14" s="393"/>
      <c r="G14" s="373"/>
      <c r="Q14" s="394" t="str">
        <f t="shared" si="0"/>
        <v/>
      </c>
      <c r="R14" s="378" t="str">
        <f t="shared" si="1"/>
        <v/>
      </c>
    </row>
    <row r="15" spans="1:18" s="379" customFormat="1" hidden="1" x14ac:dyDescent="0.35">
      <c r="A15" s="368"/>
      <c r="B15" s="367" t="str">
        <f xml:space="preserve"> IF(A15="", "", $B$2 &amp; COUNTIFS($A$7:$A15, $A15))</f>
        <v/>
      </c>
      <c r="C15" s="367" t="str">
        <f>IF($A15 = "", "", INDEX(Main_Form!$A:$A, MATCH($A15, Main_Form!$EV:$EV, 0)) &amp; $B15)</f>
        <v/>
      </c>
      <c r="D15" s="393"/>
      <c r="E15" s="393"/>
      <c r="F15" s="393"/>
      <c r="G15" s="373"/>
      <c r="Q15" s="394" t="str">
        <f t="shared" si="0"/>
        <v/>
      </c>
      <c r="R15" s="378" t="str">
        <f t="shared" si="1"/>
        <v/>
      </c>
    </row>
    <row r="16" spans="1:18" s="379" customFormat="1" hidden="1" x14ac:dyDescent="0.35">
      <c r="A16" s="368"/>
      <c r="B16" s="367" t="str">
        <f xml:space="preserve"> IF(A16="", "", $B$2 &amp; COUNTIFS($A$7:$A16, $A16))</f>
        <v/>
      </c>
      <c r="C16" s="367" t="str">
        <f>IF($A16 = "", "", INDEX(Main_Form!$A:$A, MATCH($A16, Main_Form!$EV:$EV, 0)) &amp; $B16)</f>
        <v/>
      </c>
      <c r="D16" s="393"/>
      <c r="E16" s="393"/>
      <c r="F16" s="393"/>
      <c r="G16" s="373"/>
      <c r="Q16" s="394" t="str">
        <f t="shared" si="0"/>
        <v/>
      </c>
      <c r="R16" s="378" t="str">
        <f t="shared" si="1"/>
        <v/>
      </c>
    </row>
    <row r="17" spans="1:18" s="379" customFormat="1" hidden="1" x14ac:dyDescent="0.35">
      <c r="A17" s="368"/>
      <c r="B17" s="367" t="str">
        <f xml:space="preserve"> IF(A17="", "", $B$2 &amp; COUNTIFS($A$7:$A17, $A17))</f>
        <v/>
      </c>
      <c r="C17" s="367" t="str">
        <f>IF($A17 = "", "", INDEX(Main_Form!$A:$A, MATCH($A17, Main_Form!$EV:$EV, 0)) &amp; $B17)</f>
        <v/>
      </c>
      <c r="D17" s="393"/>
      <c r="E17" s="393"/>
      <c r="F17" s="393"/>
      <c r="G17" s="373"/>
      <c r="Q17" s="394" t="str">
        <f t="shared" si="0"/>
        <v/>
      </c>
      <c r="R17" s="378" t="str">
        <f t="shared" si="1"/>
        <v/>
      </c>
    </row>
    <row r="18" spans="1:18" s="379" customFormat="1" hidden="1" x14ac:dyDescent="0.35">
      <c r="A18" s="368"/>
      <c r="B18" s="367" t="str">
        <f xml:space="preserve"> IF(A18="", "", $B$2 &amp; COUNTIFS($A$7:$A18, $A18))</f>
        <v/>
      </c>
      <c r="C18" s="367" t="str">
        <f>IF($A18 = "", "", INDEX(Main_Form!$A:$A, MATCH($A18, Main_Form!$EV:$EV, 0)) &amp; $B18)</f>
        <v/>
      </c>
      <c r="D18" s="393"/>
      <c r="E18" s="393"/>
      <c r="F18" s="393"/>
      <c r="G18" s="373"/>
      <c r="Q18" s="394" t="str">
        <f t="shared" si="0"/>
        <v/>
      </c>
      <c r="R18" s="378" t="str">
        <f t="shared" si="1"/>
        <v/>
      </c>
    </row>
    <row r="19" spans="1:18" s="379" customFormat="1" hidden="1" x14ac:dyDescent="0.35">
      <c r="A19" s="368"/>
      <c r="B19" s="367" t="str">
        <f xml:space="preserve"> IF(A19="", "", $B$2 &amp; COUNTIFS($A$7:$A19, $A19))</f>
        <v/>
      </c>
      <c r="C19" s="367" t="str">
        <f>IF($A19 = "", "", INDEX(Main_Form!$A:$A, MATCH($A19, Main_Form!$EV:$EV, 0)) &amp; $B19)</f>
        <v/>
      </c>
      <c r="D19" s="393"/>
      <c r="E19" s="393"/>
      <c r="F19" s="393"/>
      <c r="G19" s="373"/>
      <c r="Q19" s="394" t="str">
        <f t="shared" si="0"/>
        <v/>
      </c>
      <c r="R19" s="378" t="str">
        <f t="shared" si="1"/>
        <v/>
      </c>
    </row>
    <row r="20" spans="1:18" s="379" customFormat="1" hidden="1" x14ac:dyDescent="0.35">
      <c r="A20" s="368"/>
      <c r="B20" s="367" t="str">
        <f xml:space="preserve"> IF(A20="", "", $B$2 &amp; COUNTIFS($A$7:$A20, $A20))</f>
        <v/>
      </c>
      <c r="C20" s="367" t="str">
        <f>IF($A20 = "", "", INDEX(Main_Form!$A:$A, MATCH($A20, Main_Form!$EV:$EV, 0)) &amp; $B20)</f>
        <v/>
      </c>
      <c r="D20" s="393"/>
      <c r="E20" s="393"/>
      <c r="F20" s="393"/>
      <c r="G20" s="373"/>
      <c r="Q20" s="394" t="str">
        <f t="shared" si="0"/>
        <v/>
      </c>
      <c r="R20" s="378" t="str">
        <f t="shared" si="1"/>
        <v/>
      </c>
    </row>
    <row r="21" spans="1:18" s="379" customFormat="1" hidden="1" x14ac:dyDescent="0.35">
      <c r="A21" s="368"/>
      <c r="B21" s="367" t="str">
        <f xml:space="preserve"> IF(A21="", "", $B$2 &amp; COUNTIFS($A$7:$A21, $A21))</f>
        <v/>
      </c>
      <c r="C21" s="367" t="str">
        <f>IF($A21 = "", "", INDEX(Main_Form!$A:$A, MATCH($A21, Main_Form!$EV:$EV, 0)) &amp; $B21)</f>
        <v/>
      </c>
      <c r="D21" s="393"/>
      <c r="E21" s="393"/>
      <c r="F21" s="393"/>
      <c r="G21" s="373"/>
      <c r="Q21" s="394" t="str">
        <f t="shared" si="0"/>
        <v/>
      </c>
      <c r="R21" s="378" t="str">
        <f t="shared" si="1"/>
        <v/>
      </c>
    </row>
    <row r="22" spans="1:18" s="379" customFormat="1" hidden="1" x14ac:dyDescent="0.35">
      <c r="A22" s="368"/>
      <c r="B22" s="367" t="str">
        <f xml:space="preserve"> IF(A22="", "", $B$2 &amp; COUNTIFS($A$7:$A22, $A22))</f>
        <v/>
      </c>
      <c r="C22" s="367" t="str">
        <f>IF($A22 = "", "", INDEX(Main_Form!$A:$A, MATCH($A22, Main_Form!$EV:$EV, 0)) &amp; $B22)</f>
        <v/>
      </c>
      <c r="D22" s="393"/>
      <c r="E22" s="393"/>
      <c r="F22" s="393"/>
      <c r="G22" s="373"/>
      <c r="Q22" s="394" t="str">
        <f t="shared" si="0"/>
        <v/>
      </c>
      <c r="R22" s="378" t="str">
        <f t="shared" si="1"/>
        <v/>
      </c>
    </row>
    <row r="23" spans="1:18" s="379" customFormat="1" hidden="1" x14ac:dyDescent="0.35">
      <c r="A23" s="368"/>
      <c r="B23" s="367" t="str">
        <f xml:space="preserve"> IF(A23="", "", $B$2 &amp; COUNTIFS($A$7:$A23, $A23))</f>
        <v/>
      </c>
      <c r="C23" s="367" t="str">
        <f>IF($A23 = "", "", INDEX(Main_Form!$A:$A, MATCH($A23, Main_Form!$EV:$EV, 0)) &amp; $B23)</f>
        <v/>
      </c>
      <c r="D23" s="393"/>
      <c r="E23" s="393"/>
      <c r="F23" s="393"/>
      <c r="G23" s="373"/>
      <c r="Q23" s="394" t="str">
        <f t="shared" si="0"/>
        <v/>
      </c>
      <c r="R23" s="378" t="str">
        <f t="shared" si="1"/>
        <v/>
      </c>
    </row>
    <row r="24" spans="1:18" s="379" customFormat="1" hidden="1" x14ac:dyDescent="0.35">
      <c r="A24" s="368"/>
      <c r="B24" s="367" t="str">
        <f xml:space="preserve"> IF(A24="", "", $B$2 &amp; COUNTIFS($A$7:$A24, $A24))</f>
        <v/>
      </c>
      <c r="C24" s="367" t="str">
        <f>IF($A24 = "", "", INDEX(Main_Form!$A:$A, MATCH($A24, Main_Form!$EV:$EV, 0)) &amp; $B24)</f>
        <v/>
      </c>
      <c r="D24" s="393"/>
      <c r="E24" s="393"/>
      <c r="F24" s="393"/>
      <c r="G24" s="373"/>
      <c r="Q24" s="394" t="str">
        <f t="shared" si="0"/>
        <v/>
      </c>
      <c r="R24" s="378" t="str">
        <f t="shared" si="1"/>
        <v/>
      </c>
    </row>
    <row r="25" spans="1:18" s="379" customFormat="1" hidden="1" x14ac:dyDescent="0.35">
      <c r="A25" s="368"/>
      <c r="B25" s="367" t="str">
        <f xml:space="preserve"> IF(A25="", "", $B$2 &amp; COUNTIFS($A$7:$A25, $A25))</f>
        <v/>
      </c>
      <c r="C25" s="367" t="str">
        <f>IF($A25 = "", "", INDEX(Main_Form!$A:$A, MATCH($A25, Main_Form!$EV:$EV, 0)) &amp; $B25)</f>
        <v/>
      </c>
      <c r="D25" s="393"/>
      <c r="E25" s="393"/>
      <c r="F25" s="393"/>
      <c r="G25" s="373"/>
      <c r="Q25" s="394" t="str">
        <f t="shared" si="0"/>
        <v/>
      </c>
      <c r="R25" s="378" t="str">
        <f t="shared" si="1"/>
        <v/>
      </c>
    </row>
    <row r="26" spans="1:18" s="379" customFormat="1" hidden="1" x14ac:dyDescent="0.35">
      <c r="A26" s="368"/>
      <c r="B26" s="367" t="str">
        <f xml:space="preserve"> IF(A26="", "", $B$2 &amp; COUNTIFS($A$7:$A26, $A26))</f>
        <v/>
      </c>
      <c r="C26" s="367" t="str">
        <f>IF($A26 = "", "", INDEX(Main_Form!$A:$A, MATCH($A26, Main_Form!$EV:$EV, 0)) &amp; $B26)</f>
        <v/>
      </c>
      <c r="D26" s="393"/>
      <c r="E26" s="393"/>
      <c r="F26" s="393"/>
      <c r="G26" s="373"/>
      <c r="Q26" s="394" t="str">
        <f t="shared" si="0"/>
        <v/>
      </c>
      <c r="R26" s="378" t="str">
        <f t="shared" si="1"/>
        <v/>
      </c>
    </row>
    <row r="27" spans="1:18" s="379" customFormat="1" hidden="1" x14ac:dyDescent="0.35">
      <c r="A27" s="368"/>
      <c r="B27" s="367" t="str">
        <f xml:space="preserve"> IF(A27="", "", $B$2 &amp; COUNTIFS($A$7:$A27, $A27))</f>
        <v/>
      </c>
      <c r="C27" s="367" t="str">
        <f>IF($A27 = "", "", INDEX(Main_Form!$A:$A, MATCH($A27, Main_Form!$EV:$EV, 0)) &amp; $B27)</f>
        <v/>
      </c>
      <c r="D27" s="393"/>
      <c r="E27" s="393"/>
      <c r="F27" s="393"/>
      <c r="G27" s="373"/>
      <c r="Q27" s="394" t="str">
        <f t="shared" si="0"/>
        <v/>
      </c>
      <c r="R27" s="378" t="str">
        <f t="shared" si="1"/>
        <v/>
      </c>
    </row>
    <row r="28" spans="1:18" s="379" customFormat="1" hidden="1" x14ac:dyDescent="0.35">
      <c r="A28" s="368"/>
      <c r="B28" s="367" t="str">
        <f xml:space="preserve"> IF(A28="", "", $B$2 &amp; COUNTIFS($A$7:$A28, $A28))</f>
        <v/>
      </c>
      <c r="C28" s="367" t="str">
        <f>IF($A28 = "", "", INDEX(Main_Form!$A:$A, MATCH($A28, Main_Form!$EV:$EV, 0)) &amp; $B28)</f>
        <v/>
      </c>
      <c r="D28" s="393"/>
      <c r="E28" s="393"/>
      <c r="F28" s="393"/>
      <c r="G28" s="373"/>
      <c r="Q28" s="394" t="str">
        <f t="shared" si="0"/>
        <v/>
      </c>
      <c r="R28" s="378" t="str">
        <f t="shared" si="1"/>
        <v/>
      </c>
    </row>
    <row r="29" spans="1:18" s="379" customFormat="1" hidden="1" x14ac:dyDescent="0.35">
      <c r="A29" s="368"/>
      <c r="B29" s="367" t="str">
        <f xml:space="preserve"> IF(A29="", "", $B$2 &amp; COUNTIFS($A$7:$A29, $A29))</f>
        <v/>
      </c>
      <c r="C29" s="367" t="str">
        <f>IF($A29 = "", "", INDEX(Main_Form!$A:$A, MATCH($A29, Main_Form!$EV:$EV, 0)) &amp; $B29)</f>
        <v/>
      </c>
      <c r="D29" s="393"/>
      <c r="E29" s="393"/>
      <c r="F29" s="393"/>
      <c r="G29" s="373"/>
      <c r="Q29" s="394" t="str">
        <f t="shared" si="0"/>
        <v/>
      </c>
      <c r="R29" s="378" t="str">
        <f t="shared" si="1"/>
        <v/>
      </c>
    </row>
    <row r="30" spans="1:18" s="379" customFormat="1" hidden="1" x14ac:dyDescent="0.35">
      <c r="A30" s="368"/>
      <c r="B30" s="367" t="str">
        <f xml:space="preserve"> IF(A30="", "", $B$2 &amp; COUNTIFS($A$7:$A30, $A30))</f>
        <v/>
      </c>
      <c r="C30" s="367" t="str">
        <f>IF($A30 = "", "", INDEX(Main_Form!$A:$A, MATCH($A30, Main_Form!$EV:$EV, 0)) &amp; $B30)</f>
        <v/>
      </c>
      <c r="D30" s="393"/>
      <c r="E30" s="393"/>
      <c r="F30" s="393"/>
      <c r="G30" s="373"/>
      <c r="Q30" s="394" t="str">
        <f t="shared" si="0"/>
        <v/>
      </c>
      <c r="R30" s="378" t="str">
        <f t="shared" si="1"/>
        <v/>
      </c>
    </row>
    <row r="31" spans="1:18" s="379" customFormat="1" hidden="1" x14ac:dyDescent="0.35">
      <c r="A31" s="368"/>
      <c r="B31" s="367" t="str">
        <f xml:space="preserve"> IF(A31="", "", $B$2 &amp; COUNTIFS($A$7:$A31, $A31))</f>
        <v/>
      </c>
      <c r="C31" s="367" t="str">
        <f>IF($A31 = "", "", INDEX(Main_Form!$A:$A, MATCH($A31, Main_Form!$EV:$EV, 0)) &amp; $B31)</f>
        <v/>
      </c>
      <c r="D31" s="393"/>
      <c r="E31" s="393"/>
      <c r="F31" s="393"/>
      <c r="G31" s="373"/>
      <c r="Q31" s="394" t="str">
        <f t="shared" si="0"/>
        <v/>
      </c>
      <c r="R31" s="378" t="str">
        <f t="shared" si="1"/>
        <v/>
      </c>
    </row>
    <row r="32" spans="1:18" s="379" customFormat="1" hidden="1" x14ac:dyDescent="0.35">
      <c r="A32" s="368"/>
      <c r="B32" s="367" t="str">
        <f xml:space="preserve"> IF(A32="", "", $B$2 &amp; COUNTIFS($A$7:$A32, $A32))</f>
        <v/>
      </c>
      <c r="C32" s="367" t="str">
        <f>IF($A32 = "", "", INDEX(Main_Form!$A:$A, MATCH($A32, Main_Form!$EV:$EV, 0)) &amp; $B32)</f>
        <v/>
      </c>
      <c r="D32" s="393"/>
      <c r="E32" s="393"/>
      <c r="F32" s="393"/>
      <c r="G32" s="373"/>
      <c r="Q32" s="394" t="str">
        <f t="shared" si="0"/>
        <v/>
      </c>
      <c r="R32" s="378" t="str">
        <f t="shared" si="1"/>
        <v/>
      </c>
    </row>
    <row r="33" spans="1:18" s="379" customFormat="1" hidden="1" x14ac:dyDescent="0.35">
      <c r="A33" s="368"/>
      <c r="B33" s="367" t="str">
        <f xml:space="preserve"> IF(A33="", "", $B$2 &amp; COUNTIFS($A$7:$A33, $A33))</f>
        <v/>
      </c>
      <c r="C33" s="367" t="str">
        <f>IF($A33 = "", "", INDEX(Main_Form!$A:$A, MATCH($A33, Main_Form!$EV:$EV, 0)) &amp; $B33)</f>
        <v/>
      </c>
      <c r="D33" s="393"/>
      <c r="E33" s="393"/>
      <c r="F33" s="393"/>
      <c r="G33" s="373"/>
      <c r="Q33" s="394" t="str">
        <f t="shared" si="0"/>
        <v/>
      </c>
      <c r="R33" s="378" t="str">
        <f t="shared" si="1"/>
        <v/>
      </c>
    </row>
    <row r="34" spans="1:18" s="379" customFormat="1" hidden="1" x14ac:dyDescent="0.35">
      <c r="A34" s="368"/>
      <c r="B34" s="367" t="str">
        <f xml:space="preserve"> IF(A34="", "", $B$2 &amp; COUNTIFS($A$7:$A34, $A34))</f>
        <v/>
      </c>
      <c r="C34" s="367" t="str">
        <f>IF($A34 = "", "", INDEX(Main_Form!$A:$A, MATCH($A34, Main_Form!$EV:$EV, 0)) &amp; $B34)</f>
        <v/>
      </c>
      <c r="D34" s="393"/>
      <c r="E34" s="393"/>
      <c r="F34" s="393"/>
      <c r="G34" s="373"/>
      <c r="Q34" s="394" t="str">
        <f t="shared" si="0"/>
        <v/>
      </c>
      <c r="R34" s="378" t="str">
        <f t="shared" si="1"/>
        <v/>
      </c>
    </row>
    <row r="35" spans="1:18" s="379" customFormat="1" hidden="1" x14ac:dyDescent="0.35">
      <c r="A35" s="368"/>
      <c r="B35" s="367" t="str">
        <f xml:space="preserve"> IF(A35="", "", $B$2 &amp; COUNTIFS($A$7:$A35, $A35))</f>
        <v/>
      </c>
      <c r="C35" s="367" t="str">
        <f>IF($A35 = "", "", INDEX(Main_Form!$A:$A, MATCH($A35, Main_Form!$EV:$EV, 0)) &amp; $B35)</f>
        <v/>
      </c>
      <c r="D35" s="393"/>
      <c r="E35" s="393"/>
      <c r="F35" s="393"/>
      <c r="G35" s="373"/>
      <c r="Q35" s="394" t="str">
        <f t="shared" si="0"/>
        <v/>
      </c>
      <c r="R35" s="378" t="str">
        <f t="shared" si="1"/>
        <v/>
      </c>
    </row>
    <row r="36" spans="1:18" s="379" customFormat="1" hidden="1" x14ac:dyDescent="0.35">
      <c r="A36" s="368"/>
      <c r="B36" s="367" t="str">
        <f xml:space="preserve"> IF(A36="", "", $B$2 &amp; COUNTIFS($A$7:$A36, $A36))</f>
        <v/>
      </c>
      <c r="C36" s="367" t="str">
        <f>IF($A36 = "", "", INDEX(Main_Form!$A:$A, MATCH($A36, Main_Form!$EV:$EV, 0)) &amp; $B36)</f>
        <v/>
      </c>
      <c r="D36" s="393"/>
      <c r="E36" s="393"/>
      <c r="F36" s="393"/>
      <c r="G36" s="373"/>
      <c r="Q36" s="394" t="str">
        <f t="shared" si="0"/>
        <v/>
      </c>
      <c r="R36" s="378" t="str">
        <f t="shared" si="1"/>
        <v/>
      </c>
    </row>
    <row r="37" spans="1:18" s="379" customFormat="1" hidden="1" x14ac:dyDescent="0.35">
      <c r="A37" s="368"/>
      <c r="B37" s="367" t="str">
        <f xml:space="preserve"> IF(A37="", "", $B$2 &amp; COUNTIFS($A$7:$A37, $A37))</f>
        <v/>
      </c>
      <c r="C37" s="367" t="str">
        <f>IF($A37 = "", "", INDEX(Main_Form!$A:$A, MATCH($A37, Main_Form!$EV:$EV, 0)) &amp; $B37)</f>
        <v/>
      </c>
      <c r="D37" s="393"/>
      <c r="E37" s="393"/>
      <c r="F37" s="393"/>
      <c r="G37" s="373"/>
      <c r="Q37" s="394" t="str">
        <f t="shared" si="0"/>
        <v/>
      </c>
      <c r="R37" s="378" t="str">
        <f t="shared" si="1"/>
        <v/>
      </c>
    </row>
    <row r="38" spans="1:18" s="379" customFormat="1" hidden="1" x14ac:dyDescent="0.35">
      <c r="A38" s="368"/>
      <c r="B38" s="367" t="str">
        <f xml:space="preserve"> IF(A38="", "", $B$2 &amp; COUNTIFS($A$7:$A38, $A38))</f>
        <v/>
      </c>
      <c r="C38" s="367" t="str">
        <f>IF($A38 = "", "", INDEX(Main_Form!$A:$A, MATCH($A38, Main_Form!$EV:$EV, 0)) &amp; $B38)</f>
        <v/>
      </c>
      <c r="D38" s="393"/>
      <c r="E38" s="393"/>
      <c r="F38" s="393"/>
      <c r="G38" s="373"/>
      <c r="Q38" s="394" t="str">
        <f t="shared" si="0"/>
        <v/>
      </c>
      <c r="R38" s="378" t="str">
        <f t="shared" si="1"/>
        <v/>
      </c>
    </row>
    <row r="39" spans="1:18" s="379" customFormat="1" hidden="1" x14ac:dyDescent="0.35">
      <c r="A39" s="368"/>
      <c r="B39" s="367" t="str">
        <f xml:space="preserve"> IF(A39="", "", $B$2 &amp; COUNTIFS($A$7:$A39, $A39))</f>
        <v/>
      </c>
      <c r="C39" s="367" t="str">
        <f>IF($A39 = "", "", INDEX(Main_Form!$A:$A, MATCH($A39, Main_Form!$EV:$EV, 0)) &amp; $B39)</f>
        <v/>
      </c>
      <c r="D39" s="393"/>
      <c r="E39" s="393"/>
      <c r="F39" s="393"/>
      <c r="G39" s="373"/>
      <c r="Q39" s="394" t="str">
        <f t="shared" si="0"/>
        <v/>
      </c>
      <c r="R39" s="378" t="str">
        <f t="shared" si="1"/>
        <v/>
      </c>
    </row>
    <row r="40" spans="1:18" s="379" customFormat="1" hidden="1" x14ac:dyDescent="0.35">
      <c r="A40" s="368"/>
      <c r="B40" s="367" t="str">
        <f xml:space="preserve"> IF(A40="", "", $B$2 &amp; COUNTIFS($A$7:$A40, $A40))</f>
        <v/>
      </c>
      <c r="C40" s="367" t="str">
        <f>IF($A40 = "", "", INDEX(Main_Form!$A:$A, MATCH($A40, Main_Form!$EV:$EV, 0)) &amp; $B40)</f>
        <v/>
      </c>
      <c r="D40" s="393"/>
      <c r="E40" s="393"/>
      <c r="F40" s="393"/>
      <c r="G40" s="373"/>
      <c r="Q40" s="394" t="str">
        <f t="shared" si="0"/>
        <v/>
      </c>
      <c r="R40" s="378" t="str">
        <f t="shared" si="1"/>
        <v/>
      </c>
    </row>
    <row r="41" spans="1:18" s="379" customFormat="1" hidden="1" x14ac:dyDescent="0.35">
      <c r="A41" s="368"/>
      <c r="B41" s="367" t="str">
        <f xml:space="preserve"> IF(A41="", "", $B$2 &amp; COUNTIFS($A$7:$A41, $A41))</f>
        <v/>
      </c>
      <c r="C41" s="367" t="str">
        <f>IF($A41 = "", "", INDEX(Main_Form!$A:$A, MATCH($A41, Main_Form!$EV:$EV, 0)) &amp; $B41)</f>
        <v/>
      </c>
      <c r="D41" s="393"/>
      <c r="E41" s="393"/>
      <c r="F41" s="393"/>
      <c r="G41" s="373"/>
      <c r="Q41" s="394" t="str">
        <f t="shared" si="0"/>
        <v/>
      </c>
      <c r="R41" s="378" t="str">
        <f t="shared" si="1"/>
        <v/>
      </c>
    </row>
    <row r="42" spans="1:18" s="379" customFormat="1" hidden="1" x14ac:dyDescent="0.35">
      <c r="A42" s="368"/>
      <c r="B42" s="367" t="str">
        <f xml:space="preserve"> IF(A42="", "", $B$2 &amp; COUNTIFS($A$7:$A42, $A42))</f>
        <v/>
      </c>
      <c r="C42" s="367" t="str">
        <f>IF($A42 = "", "", INDEX(Main_Form!$A:$A, MATCH($A42, Main_Form!$EV:$EV, 0)) &amp; $B42)</f>
        <v/>
      </c>
      <c r="D42" s="393"/>
      <c r="E42" s="393"/>
      <c r="F42" s="393"/>
      <c r="G42" s="373"/>
      <c r="Q42" s="394" t="str">
        <f t="shared" si="0"/>
        <v/>
      </c>
      <c r="R42" s="378" t="str">
        <f t="shared" si="1"/>
        <v/>
      </c>
    </row>
    <row r="43" spans="1:18" s="379" customFormat="1" hidden="1" x14ac:dyDescent="0.35">
      <c r="A43" s="368"/>
      <c r="B43" s="367" t="str">
        <f xml:space="preserve"> IF(A43="", "", $B$2 &amp; COUNTIFS($A$7:$A43, $A43))</f>
        <v/>
      </c>
      <c r="C43" s="367" t="str">
        <f>IF($A43 = "", "", INDEX(Main_Form!$A:$A, MATCH($A43, Main_Form!$EV:$EV, 0)) &amp; $B43)</f>
        <v/>
      </c>
      <c r="D43" s="393"/>
      <c r="E43" s="393"/>
      <c r="F43" s="393"/>
      <c r="G43" s="373"/>
      <c r="Q43" s="394" t="str">
        <f t="shared" si="0"/>
        <v/>
      </c>
      <c r="R43" s="378" t="str">
        <f t="shared" si="1"/>
        <v/>
      </c>
    </row>
    <row r="44" spans="1:18" s="379" customFormat="1" hidden="1" x14ac:dyDescent="0.35">
      <c r="A44" s="368"/>
      <c r="B44" s="367" t="str">
        <f xml:space="preserve"> IF(A44="", "", $B$2 &amp; COUNTIFS($A$7:$A44, $A44))</f>
        <v/>
      </c>
      <c r="C44" s="367" t="str">
        <f>IF($A44 = "", "", INDEX(Main_Form!$A:$A, MATCH($A44, Main_Form!$EV:$EV, 0)) &amp; $B44)</f>
        <v/>
      </c>
      <c r="D44" s="393"/>
      <c r="E44" s="393"/>
      <c r="F44" s="393"/>
      <c r="G44" s="373"/>
      <c r="Q44" s="394" t="str">
        <f t="shared" si="0"/>
        <v/>
      </c>
      <c r="R44" s="378" t="str">
        <f t="shared" si="1"/>
        <v/>
      </c>
    </row>
    <row r="45" spans="1:18" s="379" customFormat="1" hidden="1" x14ac:dyDescent="0.35">
      <c r="A45" s="368"/>
      <c r="B45" s="367" t="str">
        <f xml:space="preserve"> IF(A45="", "", $B$2 &amp; COUNTIFS($A$7:$A45, $A45))</f>
        <v/>
      </c>
      <c r="C45" s="367" t="str">
        <f>IF($A45 = "", "", INDEX(Main_Form!$A:$A, MATCH($A45, Main_Form!$EV:$EV, 0)) &amp; $B45)</f>
        <v/>
      </c>
      <c r="D45" s="393"/>
      <c r="E45" s="393"/>
      <c r="F45" s="393"/>
      <c r="G45" s="373"/>
      <c r="Q45" s="394" t="str">
        <f t="shared" si="0"/>
        <v/>
      </c>
      <c r="R45" s="378" t="str">
        <f t="shared" si="1"/>
        <v/>
      </c>
    </row>
    <row r="46" spans="1:18" s="379" customFormat="1" hidden="1" x14ac:dyDescent="0.35">
      <c r="A46" s="368"/>
      <c r="B46" s="367" t="str">
        <f xml:space="preserve"> IF(A46="", "", $B$2 &amp; COUNTIFS($A$7:$A46, $A46))</f>
        <v/>
      </c>
      <c r="C46" s="367" t="str">
        <f>IF($A46 = "", "", INDEX(Main_Form!$A:$A, MATCH($A46, Main_Form!$EV:$EV, 0)) &amp; $B46)</f>
        <v/>
      </c>
      <c r="D46" s="393"/>
      <c r="E46" s="393"/>
      <c r="F46" s="393"/>
      <c r="G46" s="373"/>
      <c r="Q46" s="394" t="str">
        <f t="shared" si="0"/>
        <v/>
      </c>
      <c r="R46" s="378" t="str">
        <f t="shared" si="1"/>
        <v/>
      </c>
    </row>
    <row r="47" spans="1:18" s="379" customFormat="1" hidden="1" x14ac:dyDescent="0.35">
      <c r="A47" s="368"/>
      <c r="B47" s="367" t="str">
        <f xml:space="preserve"> IF(A47="", "", $B$2 &amp; COUNTIFS($A$7:$A47, $A47))</f>
        <v/>
      </c>
      <c r="C47" s="367" t="str">
        <f>IF($A47 = "", "", INDEX(Main_Form!$A:$A, MATCH($A47, Main_Form!$EV:$EV, 0)) &amp; $B47)</f>
        <v/>
      </c>
      <c r="D47" s="393"/>
      <c r="E47" s="393"/>
      <c r="F47" s="393"/>
      <c r="G47" s="373"/>
      <c r="Q47" s="394" t="str">
        <f t="shared" si="0"/>
        <v/>
      </c>
      <c r="R47" s="378" t="str">
        <f t="shared" si="1"/>
        <v/>
      </c>
    </row>
    <row r="48" spans="1:18" s="379" customFormat="1" hidden="1" x14ac:dyDescent="0.35">
      <c r="A48" s="368"/>
      <c r="B48" s="367" t="str">
        <f xml:space="preserve"> IF(A48="", "", $B$2 &amp; COUNTIFS($A$7:$A48, $A48))</f>
        <v/>
      </c>
      <c r="C48" s="367" t="str">
        <f>IF($A48 = "", "", INDEX(Main_Form!$A:$A, MATCH($A48, Main_Form!$EV:$EV, 0)) &amp; $B48)</f>
        <v/>
      </c>
      <c r="D48" s="393"/>
      <c r="E48" s="393"/>
      <c r="F48" s="393"/>
      <c r="G48" s="373"/>
      <c r="Q48" s="394" t="str">
        <f t="shared" si="0"/>
        <v/>
      </c>
      <c r="R48" s="378" t="str">
        <f t="shared" si="1"/>
        <v/>
      </c>
    </row>
    <row r="49" spans="1:18" s="379" customFormat="1" hidden="1" x14ac:dyDescent="0.35">
      <c r="A49" s="368"/>
      <c r="B49" s="367" t="str">
        <f xml:space="preserve"> IF(A49="", "", $B$2 &amp; COUNTIFS($A$7:$A49, $A49))</f>
        <v/>
      </c>
      <c r="C49" s="367" t="str">
        <f>IF($A49 = "", "", INDEX(Main_Form!$A:$A, MATCH($A49, Main_Form!$EV:$EV, 0)) &amp; $B49)</f>
        <v/>
      </c>
      <c r="D49" s="393"/>
      <c r="E49" s="393"/>
      <c r="F49" s="393"/>
      <c r="G49" s="373"/>
      <c r="Q49" s="394" t="str">
        <f t="shared" si="0"/>
        <v/>
      </c>
      <c r="R49" s="378" t="str">
        <f t="shared" si="1"/>
        <v/>
      </c>
    </row>
    <row r="50" spans="1:18" s="379" customFormat="1" hidden="1" x14ac:dyDescent="0.35">
      <c r="A50" s="368"/>
      <c r="B50" s="367" t="str">
        <f xml:space="preserve"> IF(A50="", "", $B$2 &amp; COUNTIFS($A$7:$A50, $A50))</f>
        <v/>
      </c>
      <c r="C50" s="367" t="str">
        <f>IF($A50 = "", "", INDEX(Main_Form!$A:$A, MATCH($A50, Main_Form!$EV:$EV, 0)) &amp; $B50)</f>
        <v/>
      </c>
      <c r="D50" s="393"/>
      <c r="E50" s="393"/>
      <c r="F50" s="393"/>
      <c r="G50" s="373"/>
      <c r="Q50" s="394" t="str">
        <f t="shared" si="0"/>
        <v/>
      </c>
      <c r="R50" s="378" t="str">
        <f t="shared" si="1"/>
        <v/>
      </c>
    </row>
    <row r="51" spans="1:18" s="379" customFormat="1" hidden="1" x14ac:dyDescent="0.35">
      <c r="A51" s="368"/>
      <c r="B51" s="367" t="str">
        <f xml:space="preserve"> IF(A51="", "", $B$2 &amp; COUNTIFS($A$7:$A51, $A51))</f>
        <v/>
      </c>
      <c r="C51" s="367" t="str">
        <f>IF($A51 = "", "", INDEX(Main_Form!$A:$A, MATCH($A51, Main_Form!$EV:$EV, 0)) &amp; $B51)</f>
        <v/>
      </c>
      <c r="D51" s="393"/>
      <c r="E51" s="393"/>
      <c r="F51" s="393"/>
      <c r="G51" s="373"/>
      <c r="Q51" s="394" t="str">
        <f t="shared" si="0"/>
        <v/>
      </c>
      <c r="R51" s="378" t="str">
        <f t="shared" si="1"/>
        <v/>
      </c>
    </row>
    <row r="52" spans="1:18" s="379" customFormat="1" hidden="1" x14ac:dyDescent="0.35">
      <c r="A52" s="368"/>
      <c r="B52" s="367" t="str">
        <f xml:space="preserve"> IF(A52="", "", $B$2 &amp; COUNTIFS($A$7:$A52, $A52))</f>
        <v/>
      </c>
      <c r="C52" s="367" t="str">
        <f>IF($A52 = "", "", INDEX(Main_Form!$A:$A, MATCH($A52, Main_Form!$EV:$EV, 0)) &amp; $B52)</f>
        <v/>
      </c>
      <c r="D52" s="393"/>
      <c r="E52" s="393"/>
      <c r="F52" s="393"/>
      <c r="G52" s="373"/>
      <c r="Q52" s="394" t="str">
        <f t="shared" si="0"/>
        <v/>
      </c>
      <c r="R52" s="378" t="str">
        <f t="shared" si="1"/>
        <v/>
      </c>
    </row>
    <row r="53" spans="1:18" s="379" customFormat="1" hidden="1" x14ac:dyDescent="0.35">
      <c r="A53" s="368"/>
      <c r="B53" s="367" t="str">
        <f xml:space="preserve"> IF(A53="", "", $B$2 &amp; COUNTIFS($A$7:$A53, $A53))</f>
        <v/>
      </c>
      <c r="C53" s="367" t="str">
        <f>IF($A53 = "", "", INDEX(Main_Form!$A:$A, MATCH($A53, Main_Form!$EV:$EV, 0)) &amp; $B53)</f>
        <v/>
      </c>
      <c r="D53" s="393"/>
      <c r="E53" s="393"/>
      <c r="F53" s="393"/>
      <c r="G53" s="373"/>
      <c r="Q53" s="394" t="str">
        <f t="shared" si="0"/>
        <v/>
      </c>
      <c r="R53" s="378" t="str">
        <f t="shared" si="1"/>
        <v/>
      </c>
    </row>
    <row r="54" spans="1:18" s="379" customFormat="1" hidden="1" x14ac:dyDescent="0.35">
      <c r="A54" s="368"/>
      <c r="B54" s="367" t="str">
        <f xml:space="preserve"> IF(A54="", "", $B$2 &amp; COUNTIFS($A$7:$A54, $A54))</f>
        <v/>
      </c>
      <c r="C54" s="367" t="str">
        <f>IF($A54 = "", "", INDEX(Main_Form!$A:$A, MATCH($A54, Main_Form!$EV:$EV, 0)) &amp; $B54)</f>
        <v/>
      </c>
      <c r="D54" s="393"/>
      <c r="E54" s="393"/>
      <c r="F54" s="393"/>
      <c r="G54" s="373"/>
      <c r="Q54" s="394" t="str">
        <f t="shared" si="0"/>
        <v/>
      </c>
      <c r="R54" s="378" t="str">
        <f t="shared" si="1"/>
        <v/>
      </c>
    </row>
    <row r="55" spans="1:18" s="379" customFormat="1" hidden="1" x14ac:dyDescent="0.35">
      <c r="A55" s="368"/>
      <c r="B55" s="367" t="str">
        <f xml:space="preserve"> IF(A55="", "", $B$2 &amp; COUNTIFS($A$7:$A55, $A55))</f>
        <v/>
      </c>
      <c r="C55" s="367" t="str">
        <f>IF($A55 = "", "", INDEX(Main_Form!$A:$A, MATCH($A55, Main_Form!$EV:$EV, 0)) &amp; $B55)</f>
        <v/>
      </c>
      <c r="D55" s="393"/>
      <c r="E55" s="393"/>
      <c r="F55" s="393"/>
      <c r="G55" s="373"/>
      <c r="Q55" s="394" t="str">
        <f t="shared" si="0"/>
        <v/>
      </c>
      <c r="R55" s="378" t="str">
        <f t="shared" si="1"/>
        <v/>
      </c>
    </row>
    <row r="56" spans="1:18" s="379" customFormat="1" hidden="1" x14ac:dyDescent="0.35">
      <c r="A56" s="368"/>
      <c r="B56" s="367" t="str">
        <f xml:space="preserve"> IF(A56="", "", $B$2 &amp; COUNTIFS($A$7:$A56, $A56))</f>
        <v/>
      </c>
      <c r="C56" s="367" t="str">
        <f>IF($A56 = "", "", INDEX(Main_Form!$A:$A, MATCH($A56, Main_Form!$EV:$EV, 0)) &amp; $B56)</f>
        <v/>
      </c>
      <c r="D56" s="393"/>
      <c r="E56" s="393"/>
      <c r="F56" s="393"/>
      <c r="G56" s="373"/>
      <c r="Q56" s="394" t="str">
        <f t="shared" si="0"/>
        <v/>
      </c>
      <c r="R56" s="378" t="str">
        <f t="shared" si="1"/>
        <v/>
      </c>
    </row>
    <row r="57" spans="1:18" s="379" customFormat="1" hidden="1" x14ac:dyDescent="0.35">
      <c r="A57" s="368"/>
      <c r="B57" s="367" t="str">
        <f xml:space="preserve"> IF(A57="", "", $B$2 &amp; COUNTIFS($A$7:$A57, $A57))</f>
        <v/>
      </c>
      <c r="C57" s="367" t="str">
        <f>IF($A57 = "", "", INDEX(Main_Form!$A:$A, MATCH($A57, Main_Form!$EV:$EV, 0)) &amp; $B57)</f>
        <v/>
      </c>
      <c r="D57" s="393"/>
      <c r="E57" s="393"/>
      <c r="F57" s="393"/>
      <c r="G57" s="373"/>
      <c r="Q57" s="394" t="str">
        <f t="shared" si="0"/>
        <v/>
      </c>
      <c r="R57" s="378" t="str">
        <f t="shared" si="1"/>
        <v/>
      </c>
    </row>
    <row r="58" spans="1:18" s="379" customFormat="1" hidden="1" x14ac:dyDescent="0.35">
      <c r="A58" s="368"/>
      <c r="B58" s="367" t="str">
        <f xml:space="preserve"> IF(A58="", "", $B$2 &amp; COUNTIFS($A$7:$A58, $A58))</f>
        <v/>
      </c>
      <c r="C58" s="367" t="str">
        <f>IF($A58 = "", "", INDEX(Main_Form!$A:$A, MATCH($A58, Main_Form!$EV:$EV, 0)) &amp; $B58)</f>
        <v/>
      </c>
      <c r="D58" s="393"/>
      <c r="E58" s="393"/>
      <c r="F58" s="393"/>
      <c r="G58" s="373"/>
      <c r="Q58" s="394" t="str">
        <f t="shared" si="0"/>
        <v/>
      </c>
      <c r="R58" s="378" t="str">
        <f t="shared" si="1"/>
        <v/>
      </c>
    </row>
    <row r="59" spans="1:18" s="379" customFormat="1" hidden="1" x14ac:dyDescent="0.35">
      <c r="A59" s="368"/>
      <c r="B59" s="367" t="str">
        <f xml:space="preserve"> IF(A59="", "", $B$2 &amp; COUNTIFS($A$7:$A59, $A59))</f>
        <v/>
      </c>
      <c r="C59" s="367" t="str">
        <f>IF($A59 = "", "", INDEX(Main_Form!$A:$A, MATCH($A59, Main_Form!$EV:$EV, 0)) &amp; $B59)</f>
        <v/>
      </c>
      <c r="D59" s="393"/>
      <c r="E59" s="393"/>
      <c r="F59" s="393"/>
      <c r="G59" s="373"/>
      <c r="Q59" s="394" t="str">
        <f t="shared" si="0"/>
        <v/>
      </c>
      <c r="R59" s="378" t="str">
        <f t="shared" si="1"/>
        <v/>
      </c>
    </row>
    <row r="60" spans="1:18" s="379" customFormat="1" hidden="1" x14ac:dyDescent="0.35">
      <c r="A60" s="368"/>
      <c r="B60" s="367" t="str">
        <f xml:space="preserve"> IF(A60="", "", $B$2 &amp; COUNTIFS($A$7:$A60, $A60))</f>
        <v/>
      </c>
      <c r="C60" s="367" t="str">
        <f>IF($A60 = "", "", INDEX(Main_Form!$A:$A, MATCH($A60, Main_Form!$EV:$EV, 0)) &amp; $B60)</f>
        <v/>
      </c>
      <c r="D60" s="393"/>
      <c r="E60" s="393"/>
      <c r="F60" s="393"/>
      <c r="G60" s="373"/>
      <c r="Q60" s="394" t="str">
        <f t="shared" si="0"/>
        <v/>
      </c>
      <c r="R60" s="378" t="str">
        <f t="shared" si="1"/>
        <v/>
      </c>
    </row>
    <row r="61" spans="1:18" s="379" customFormat="1" hidden="1" x14ac:dyDescent="0.35">
      <c r="A61" s="368"/>
      <c r="B61" s="367" t="str">
        <f xml:space="preserve"> IF(A61="", "", $B$2 &amp; COUNTIFS($A$7:$A61, $A61))</f>
        <v/>
      </c>
      <c r="C61" s="367" t="str">
        <f>IF($A61 = "", "", INDEX(Main_Form!$A:$A, MATCH($A61, Main_Form!$EV:$EV, 0)) &amp; $B61)</f>
        <v/>
      </c>
      <c r="D61" s="393"/>
      <c r="E61" s="393"/>
      <c r="F61" s="393"/>
      <c r="G61" s="373"/>
      <c r="Q61" s="394" t="str">
        <f t="shared" si="0"/>
        <v/>
      </c>
      <c r="R61" s="378" t="str">
        <f t="shared" si="1"/>
        <v/>
      </c>
    </row>
    <row r="62" spans="1:18" s="379" customFormat="1" hidden="1" x14ac:dyDescent="0.35">
      <c r="A62" s="368"/>
      <c r="B62" s="367" t="str">
        <f xml:space="preserve"> IF(A62="", "", $B$2 &amp; COUNTIFS($A$7:$A62, $A62))</f>
        <v/>
      </c>
      <c r="C62" s="367" t="str">
        <f>IF($A62 = "", "", INDEX(Main_Form!$A:$A, MATCH($A62, Main_Form!$EV:$EV, 0)) &amp; $B62)</f>
        <v/>
      </c>
      <c r="D62" s="393"/>
      <c r="E62" s="393"/>
      <c r="F62" s="393"/>
      <c r="G62" s="373"/>
      <c r="Q62" s="394" t="str">
        <f t="shared" si="0"/>
        <v/>
      </c>
      <c r="R62" s="378" t="str">
        <f t="shared" si="1"/>
        <v/>
      </c>
    </row>
    <row r="63" spans="1:18" s="379" customFormat="1" hidden="1" x14ac:dyDescent="0.35">
      <c r="A63" s="368"/>
      <c r="B63" s="367" t="str">
        <f xml:space="preserve"> IF(A63="", "", $B$2 &amp; COUNTIFS($A$7:$A63, $A63))</f>
        <v/>
      </c>
      <c r="C63" s="367" t="str">
        <f>IF($A63 = "", "", INDEX(Main_Form!$A:$A, MATCH($A63, Main_Form!$EV:$EV, 0)) &amp; $B63)</f>
        <v/>
      </c>
      <c r="D63" s="393"/>
      <c r="E63" s="393"/>
      <c r="F63" s="393"/>
      <c r="G63" s="373"/>
      <c r="Q63" s="394" t="str">
        <f t="shared" si="0"/>
        <v/>
      </c>
      <c r="R63" s="378" t="str">
        <f t="shared" si="1"/>
        <v/>
      </c>
    </row>
    <row r="64" spans="1:18" s="379" customFormat="1" hidden="1" x14ac:dyDescent="0.35">
      <c r="A64" s="368"/>
      <c r="B64" s="367" t="str">
        <f xml:space="preserve"> IF(A64="", "", $B$2 &amp; COUNTIFS($A$7:$A64, $A64))</f>
        <v/>
      </c>
      <c r="C64" s="367" t="str">
        <f>IF($A64 = "", "", INDEX(Main_Form!$A:$A, MATCH($A64, Main_Form!$EV:$EV, 0)) &amp; $B64)</f>
        <v/>
      </c>
      <c r="D64" s="393"/>
      <c r="E64" s="393"/>
      <c r="F64" s="393"/>
      <c r="G64" s="373"/>
      <c r="Q64" s="394" t="str">
        <f t="shared" si="0"/>
        <v/>
      </c>
      <c r="R64" s="378" t="str">
        <f t="shared" si="1"/>
        <v/>
      </c>
    </row>
    <row r="65" spans="1:18" s="379" customFormat="1" hidden="1" x14ac:dyDescent="0.35">
      <c r="A65" s="368"/>
      <c r="B65" s="367" t="str">
        <f xml:space="preserve"> IF(A65="", "", $B$2 &amp; COUNTIFS($A$7:$A65, $A65))</f>
        <v/>
      </c>
      <c r="C65" s="367" t="str">
        <f>IF($A65 = "", "", INDEX(Main_Form!$A:$A, MATCH($A65, Main_Form!$EV:$EV, 0)) &amp; $B65)</f>
        <v/>
      </c>
      <c r="D65" s="393"/>
      <c r="E65" s="393"/>
      <c r="F65" s="393"/>
      <c r="G65" s="373"/>
      <c r="Q65" s="394" t="str">
        <f t="shared" si="0"/>
        <v/>
      </c>
      <c r="R65" s="378" t="str">
        <f t="shared" si="1"/>
        <v/>
      </c>
    </row>
    <row r="66" spans="1:18" s="379" customFormat="1" hidden="1" x14ac:dyDescent="0.35">
      <c r="A66" s="368"/>
      <c r="B66" s="367" t="str">
        <f xml:space="preserve"> IF(A66="", "", $B$2 &amp; COUNTIFS($A$7:$A66, $A66))</f>
        <v/>
      </c>
      <c r="C66" s="367" t="str">
        <f>IF($A66 = "", "", INDEX(Main_Form!$A:$A, MATCH($A66, Main_Form!$EV:$EV, 0)) &amp; $B66)</f>
        <v/>
      </c>
      <c r="D66" s="393"/>
      <c r="E66" s="393"/>
      <c r="F66" s="393"/>
      <c r="G66" s="373"/>
      <c r="Q66" s="394" t="str">
        <f t="shared" si="0"/>
        <v/>
      </c>
      <c r="R66" s="378" t="str">
        <f t="shared" si="1"/>
        <v/>
      </c>
    </row>
    <row r="67" spans="1:18" s="379" customFormat="1" hidden="1" x14ac:dyDescent="0.35">
      <c r="A67" s="368"/>
      <c r="B67" s="367" t="str">
        <f xml:space="preserve"> IF(A67="", "", $B$2 &amp; COUNTIFS($A$7:$A67, $A67))</f>
        <v/>
      </c>
      <c r="C67" s="367" t="str">
        <f>IF($A67 = "", "", INDEX(Main_Form!$A:$A, MATCH($A67, Main_Form!$EV:$EV, 0)) &amp; $B67)</f>
        <v/>
      </c>
      <c r="D67" s="393"/>
      <c r="E67" s="393"/>
      <c r="F67" s="393"/>
      <c r="G67" s="373"/>
      <c r="Q67" s="394" t="str">
        <f t="shared" si="0"/>
        <v/>
      </c>
      <c r="R67" s="378" t="str">
        <f t="shared" si="1"/>
        <v/>
      </c>
    </row>
    <row r="68" spans="1:18" s="379" customFormat="1" hidden="1" x14ac:dyDescent="0.35">
      <c r="A68" s="368"/>
      <c r="B68" s="367" t="str">
        <f xml:space="preserve"> IF(A68="", "", $B$2 &amp; COUNTIFS($A$7:$A68, $A68))</f>
        <v/>
      </c>
      <c r="C68" s="367" t="str">
        <f>IF($A68 = "", "", INDEX(Main_Form!$A:$A, MATCH($A68, Main_Form!$EV:$EV, 0)) &amp; $B68)</f>
        <v/>
      </c>
      <c r="D68" s="393"/>
      <c r="E68" s="393"/>
      <c r="F68" s="393"/>
      <c r="G68" s="373"/>
      <c r="Q68" s="394" t="str">
        <f t="shared" si="0"/>
        <v/>
      </c>
      <c r="R68" s="378" t="str">
        <f t="shared" si="1"/>
        <v/>
      </c>
    </row>
    <row r="69" spans="1:18" s="379" customFormat="1" hidden="1" x14ac:dyDescent="0.35">
      <c r="A69" s="368"/>
      <c r="B69" s="367" t="str">
        <f xml:space="preserve"> IF(A69="", "", $B$2 &amp; COUNTIFS($A$7:$A69, $A69))</f>
        <v/>
      </c>
      <c r="C69" s="367" t="str">
        <f>IF($A69 = "", "", INDEX(Main_Form!$A:$A, MATCH($A69, Main_Form!$EV:$EV, 0)) &amp; $B69)</f>
        <v/>
      </c>
      <c r="D69" s="393"/>
      <c r="E69" s="393"/>
      <c r="F69" s="393"/>
      <c r="G69" s="373"/>
      <c r="Q69" s="394" t="str">
        <f t="shared" si="0"/>
        <v/>
      </c>
      <c r="R69" s="378" t="str">
        <f t="shared" si="1"/>
        <v/>
      </c>
    </row>
    <row r="70" spans="1:18" s="379" customFormat="1" hidden="1" x14ac:dyDescent="0.35">
      <c r="A70" s="368"/>
      <c r="B70" s="367" t="str">
        <f xml:space="preserve"> IF(A70="", "", $B$2 &amp; COUNTIFS($A$7:$A70, $A70))</f>
        <v/>
      </c>
      <c r="C70" s="367" t="str">
        <f>IF($A70 = "", "", INDEX(Main_Form!$A:$A, MATCH($A70, Main_Form!$EV:$EV, 0)) &amp; $B70)</f>
        <v/>
      </c>
      <c r="D70" s="393"/>
      <c r="E70" s="393"/>
      <c r="F70" s="393"/>
      <c r="G70" s="373"/>
      <c r="Q70" s="394" t="str">
        <f t="shared" si="0"/>
        <v/>
      </c>
      <c r="R70" s="378" t="str">
        <f t="shared" si="1"/>
        <v/>
      </c>
    </row>
    <row r="71" spans="1:18" s="379" customFormat="1" hidden="1" x14ac:dyDescent="0.35">
      <c r="A71" s="368"/>
      <c r="B71" s="367" t="str">
        <f xml:space="preserve"> IF(A71="", "", $B$2 &amp; COUNTIFS($A$7:$A71, $A71))</f>
        <v/>
      </c>
      <c r="C71" s="367" t="str">
        <f>IF($A71 = "", "", INDEX(Main_Form!$A:$A, MATCH($A71, Main_Form!$EV:$EV, 0)) &amp; $B71)</f>
        <v/>
      </c>
      <c r="D71" s="393"/>
      <c r="E71" s="393"/>
      <c r="F71" s="393"/>
      <c r="G71" s="373"/>
      <c r="Q71" s="394" t="str">
        <f t="shared" ref="Q71:Q134" si="2">IF($A71&lt;&gt;"", IF(AND($D71 &lt;&gt; "", $D71 &lt;&gt; "N/A"), $D71, IF($G71 = "", "", $G71)), "")</f>
        <v/>
      </c>
      <c r="R71" s="378" t="str">
        <f t="shared" ref="R71:R134" si="3">IF($A71="", "", IF(AND($A71 &lt;&gt; "", $Q71 &lt;&gt; ""), 1, 0))</f>
        <v/>
      </c>
    </row>
    <row r="72" spans="1:18" s="379" customFormat="1" hidden="1" x14ac:dyDescent="0.35">
      <c r="A72" s="368"/>
      <c r="B72" s="367" t="str">
        <f xml:space="preserve"> IF(A72="", "", $B$2 &amp; COUNTIFS($A$7:$A72, $A72))</f>
        <v/>
      </c>
      <c r="C72" s="367" t="str">
        <f>IF($A72 = "", "", INDEX(Main_Form!$A:$A, MATCH($A72, Main_Form!$EV:$EV, 0)) &amp; $B72)</f>
        <v/>
      </c>
      <c r="D72" s="393"/>
      <c r="E72" s="393"/>
      <c r="F72" s="393"/>
      <c r="G72" s="373"/>
      <c r="Q72" s="394" t="str">
        <f t="shared" si="2"/>
        <v/>
      </c>
      <c r="R72" s="378" t="str">
        <f t="shared" si="3"/>
        <v/>
      </c>
    </row>
    <row r="73" spans="1:18" s="379" customFormat="1" hidden="1" x14ac:dyDescent="0.35">
      <c r="A73" s="368"/>
      <c r="B73" s="367" t="str">
        <f xml:space="preserve"> IF(A73="", "", $B$2 &amp; COUNTIFS($A$7:$A73, $A73))</f>
        <v/>
      </c>
      <c r="C73" s="367" t="str">
        <f>IF($A73 = "", "", INDEX(Main_Form!$A:$A, MATCH($A73, Main_Form!$EV:$EV, 0)) &amp; $B73)</f>
        <v/>
      </c>
      <c r="D73" s="393"/>
      <c r="E73" s="393"/>
      <c r="F73" s="393"/>
      <c r="G73" s="373"/>
      <c r="Q73" s="394" t="str">
        <f t="shared" si="2"/>
        <v/>
      </c>
      <c r="R73" s="378" t="str">
        <f t="shared" si="3"/>
        <v/>
      </c>
    </row>
    <row r="74" spans="1:18" s="379" customFormat="1" hidden="1" x14ac:dyDescent="0.35">
      <c r="A74" s="368"/>
      <c r="B74" s="367" t="str">
        <f xml:space="preserve"> IF(A74="", "", $B$2 &amp; COUNTIFS($A$7:$A74, $A74))</f>
        <v/>
      </c>
      <c r="C74" s="367" t="str">
        <f>IF($A74 = "", "", INDEX(Main_Form!$A:$A, MATCH($A74, Main_Form!$EV:$EV, 0)) &amp; $B74)</f>
        <v/>
      </c>
      <c r="D74" s="393"/>
      <c r="E74" s="393"/>
      <c r="F74" s="393"/>
      <c r="G74" s="373"/>
      <c r="Q74" s="394" t="str">
        <f t="shared" si="2"/>
        <v/>
      </c>
      <c r="R74" s="378" t="str">
        <f t="shared" si="3"/>
        <v/>
      </c>
    </row>
    <row r="75" spans="1:18" s="379" customFormat="1" hidden="1" x14ac:dyDescent="0.35">
      <c r="A75" s="368"/>
      <c r="B75" s="367" t="str">
        <f xml:space="preserve"> IF(A75="", "", $B$2 &amp; COUNTIFS($A$7:$A75, $A75))</f>
        <v/>
      </c>
      <c r="C75" s="367" t="str">
        <f>IF($A75 = "", "", INDEX(Main_Form!$A:$A, MATCH($A75, Main_Form!$EV:$EV, 0)) &amp; $B75)</f>
        <v/>
      </c>
      <c r="D75" s="393"/>
      <c r="E75" s="393"/>
      <c r="F75" s="393"/>
      <c r="G75" s="373"/>
      <c r="Q75" s="394" t="str">
        <f t="shared" si="2"/>
        <v/>
      </c>
      <c r="R75" s="378" t="str">
        <f t="shared" si="3"/>
        <v/>
      </c>
    </row>
    <row r="76" spans="1:18" s="379" customFormat="1" hidden="1" x14ac:dyDescent="0.35">
      <c r="A76" s="368"/>
      <c r="B76" s="367" t="str">
        <f xml:space="preserve"> IF(A76="", "", $B$2 &amp; COUNTIFS($A$7:$A76, $A76))</f>
        <v/>
      </c>
      <c r="C76" s="367" t="str">
        <f>IF($A76 = "", "", INDEX(Main_Form!$A:$A, MATCH($A76, Main_Form!$EV:$EV, 0)) &amp; $B76)</f>
        <v/>
      </c>
      <c r="D76" s="393"/>
      <c r="E76" s="393"/>
      <c r="F76" s="393"/>
      <c r="G76" s="373"/>
      <c r="Q76" s="394" t="str">
        <f t="shared" si="2"/>
        <v/>
      </c>
      <c r="R76" s="378" t="str">
        <f t="shared" si="3"/>
        <v/>
      </c>
    </row>
    <row r="77" spans="1:18" s="379" customFormat="1" hidden="1" x14ac:dyDescent="0.35">
      <c r="A77" s="368"/>
      <c r="B77" s="367" t="str">
        <f xml:space="preserve"> IF(A77="", "", $B$2 &amp; COUNTIFS($A$7:$A77, $A77))</f>
        <v/>
      </c>
      <c r="C77" s="367" t="str">
        <f>IF($A77 = "", "", INDEX(Main_Form!$A:$A, MATCH($A77, Main_Form!$EV:$EV, 0)) &amp; $B77)</f>
        <v/>
      </c>
      <c r="D77" s="393"/>
      <c r="E77" s="393"/>
      <c r="F77" s="393"/>
      <c r="G77" s="373"/>
      <c r="Q77" s="394" t="str">
        <f t="shared" si="2"/>
        <v/>
      </c>
      <c r="R77" s="378" t="str">
        <f t="shared" si="3"/>
        <v/>
      </c>
    </row>
    <row r="78" spans="1:18" s="379" customFormat="1" hidden="1" x14ac:dyDescent="0.35">
      <c r="A78" s="368"/>
      <c r="B78" s="367" t="str">
        <f xml:space="preserve"> IF(A78="", "", $B$2 &amp; COUNTIFS($A$7:$A78, $A78))</f>
        <v/>
      </c>
      <c r="C78" s="367" t="str">
        <f>IF($A78 = "", "", INDEX(Main_Form!$A:$A, MATCH($A78, Main_Form!$EV:$EV, 0)) &amp; $B78)</f>
        <v/>
      </c>
      <c r="D78" s="393"/>
      <c r="E78" s="393"/>
      <c r="F78" s="393"/>
      <c r="G78" s="373"/>
      <c r="Q78" s="394" t="str">
        <f t="shared" si="2"/>
        <v/>
      </c>
      <c r="R78" s="378" t="str">
        <f t="shared" si="3"/>
        <v/>
      </c>
    </row>
    <row r="79" spans="1:18" s="379" customFormat="1" hidden="1" x14ac:dyDescent="0.35">
      <c r="A79" s="368"/>
      <c r="B79" s="367" t="str">
        <f xml:space="preserve"> IF(A79="", "", $B$2 &amp; COUNTIFS($A$7:$A79, $A79))</f>
        <v/>
      </c>
      <c r="C79" s="367" t="str">
        <f>IF($A79 = "", "", INDEX(Main_Form!$A:$A, MATCH($A79, Main_Form!$EV:$EV, 0)) &amp; $B79)</f>
        <v/>
      </c>
      <c r="D79" s="393"/>
      <c r="E79" s="393"/>
      <c r="F79" s="393"/>
      <c r="G79" s="373"/>
      <c r="Q79" s="394" t="str">
        <f t="shared" si="2"/>
        <v/>
      </c>
      <c r="R79" s="378" t="str">
        <f t="shared" si="3"/>
        <v/>
      </c>
    </row>
    <row r="80" spans="1:18" s="379" customFormat="1" hidden="1" x14ac:dyDescent="0.35">
      <c r="A80" s="368"/>
      <c r="B80" s="367" t="str">
        <f xml:space="preserve"> IF(A80="", "", $B$2 &amp; COUNTIFS($A$7:$A80, $A80))</f>
        <v/>
      </c>
      <c r="C80" s="367" t="str">
        <f>IF($A80 = "", "", INDEX(Main_Form!$A:$A, MATCH($A80, Main_Form!$EV:$EV, 0)) &amp; $B80)</f>
        <v/>
      </c>
      <c r="D80" s="393"/>
      <c r="E80" s="393"/>
      <c r="F80" s="393"/>
      <c r="G80" s="373"/>
      <c r="Q80" s="394" t="str">
        <f t="shared" si="2"/>
        <v/>
      </c>
      <c r="R80" s="378" t="str">
        <f t="shared" si="3"/>
        <v/>
      </c>
    </row>
    <row r="81" spans="1:18" s="379" customFormat="1" hidden="1" x14ac:dyDescent="0.35">
      <c r="A81" s="368"/>
      <c r="B81" s="367" t="str">
        <f xml:space="preserve"> IF(A81="", "", $B$2 &amp; COUNTIFS($A$7:$A81, $A81))</f>
        <v/>
      </c>
      <c r="C81" s="367" t="str">
        <f>IF($A81 = "", "", INDEX(Main_Form!$A:$A, MATCH($A81, Main_Form!$EV:$EV, 0)) &amp; $B81)</f>
        <v/>
      </c>
      <c r="D81" s="393"/>
      <c r="E81" s="393"/>
      <c r="F81" s="393"/>
      <c r="G81" s="373"/>
      <c r="Q81" s="394" t="str">
        <f t="shared" si="2"/>
        <v/>
      </c>
      <c r="R81" s="378" t="str">
        <f t="shared" si="3"/>
        <v/>
      </c>
    </row>
    <row r="82" spans="1:18" s="379" customFormat="1" hidden="1" x14ac:dyDescent="0.35">
      <c r="A82" s="368"/>
      <c r="B82" s="367" t="str">
        <f xml:space="preserve"> IF(A82="", "", $B$2 &amp; COUNTIFS($A$7:$A82, $A82))</f>
        <v/>
      </c>
      <c r="C82" s="367" t="str">
        <f>IF($A82 = "", "", INDEX(Main_Form!$A:$A, MATCH($A82, Main_Form!$EV:$EV, 0)) &amp; $B82)</f>
        <v/>
      </c>
      <c r="D82" s="393"/>
      <c r="E82" s="393"/>
      <c r="F82" s="393"/>
      <c r="G82" s="373"/>
      <c r="Q82" s="394" t="str">
        <f t="shared" si="2"/>
        <v/>
      </c>
      <c r="R82" s="378" t="str">
        <f t="shared" si="3"/>
        <v/>
      </c>
    </row>
    <row r="83" spans="1:18" s="379" customFormat="1" hidden="1" x14ac:dyDescent="0.35">
      <c r="A83" s="368"/>
      <c r="B83" s="367" t="str">
        <f xml:space="preserve"> IF(A83="", "", $B$2 &amp; COUNTIFS($A$7:$A83, $A83))</f>
        <v/>
      </c>
      <c r="C83" s="367" t="str">
        <f>IF($A83 = "", "", INDEX(Main_Form!$A:$A, MATCH($A83, Main_Form!$EV:$EV, 0)) &amp; $B83)</f>
        <v/>
      </c>
      <c r="D83" s="393"/>
      <c r="E83" s="393"/>
      <c r="F83" s="393"/>
      <c r="G83" s="373"/>
      <c r="Q83" s="394" t="str">
        <f t="shared" si="2"/>
        <v/>
      </c>
      <c r="R83" s="378" t="str">
        <f t="shared" si="3"/>
        <v/>
      </c>
    </row>
    <row r="84" spans="1:18" s="379" customFormat="1" hidden="1" x14ac:dyDescent="0.35">
      <c r="A84" s="368"/>
      <c r="B84" s="367" t="str">
        <f xml:space="preserve"> IF(A84="", "", $B$2 &amp; COUNTIFS($A$7:$A84, $A84))</f>
        <v/>
      </c>
      <c r="C84" s="367" t="str">
        <f>IF($A84 = "", "", INDEX(Main_Form!$A:$A, MATCH($A84, Main_Form!$EV:$EV, 0)) &amp; $B84)</f>
        <v/>
      </c>
      <c r="D84" s="393"/>
      <c r="E84" s="393"/>
      <c r="F84" s="393"/>
      <c r="G84" s="373"/>
      <c r="Q84" s="394" t="str">
        <f t="shared" si="2"/>
        <v/>
      </c>
      <c r="R84" s="378" t="str">
        <f t="shared" si="3"/>
        <v/>
      </c>
    </row>
    <row r="85" spans="1:18" s="379" customFormat="1" hidden="1" x14ac:dyDescent="0.35">
      <c r="A85" s="368"/>
      <c r="B85" s="367" t="str">
        <f xml:space="preserve"> IF(A85="", "", $B$2 &amp; COUNTIFS($A$7:$A85, $A85))</f>
        <v/>
      </c>
      <c r="C85" s="367" t="str">
        <f>IF($A85 = "", "", INDEX(Main_Form!$A:$A, MATCH($A85, Main_Form!$EV:$EV, 0)) &amp; $B85)</f>
        <v/>
      </c>
      <c r="D85" s="393"/>
      <c r="E85" s="393"/>
      <c r="F85" s="393"/>
      <c r="G85" s="373"/>
      <c r="Q85" s="394" t="str">
        <f t="shared" si="2"/>
        <v/>
      </c>
      <c r="R85" s="378" t="str">
        <f t="shared" si="3"/>
        <v/>
      </c>
    </row>
    <row r="86" spans="1:18" s="379" customFormat="1" hidden="1" x14ac:dyDescent="0.35">
      <c r="A86" s="368"/>
      <c r="B86" s="367" t="str">
        <f xml:space="preserve"> IF(A86="", "", $B$2 &amp; COUNTIFS($A$7:$A86, $A86))</f>
        <v/>
      </c>
      <c r="C86" s="367" t="str">
        <f>IF($A86 = "", "", INDEX(Main_Form!$A:$A, MATCH($A86, Main_Form!$EV:$EV, 0)) &amp; $B86)</f>
        <v/>
      </c>
      <c r="D86" s="393"/>
      <c r="E86" s="393"/>
      <c r="F86" s="393"/>
      <c r="G86" s="373"/>
      <c r="Q86" s="394" t="str">
        <f t="shared" si="2"/>
        <v/>
      </c>
      <c r="R86" s="378" t="str">
        <f t="shared" si="3"/>
        <v/>
      </c>
    </row>
    <row r="87" spans="1:18" s="379" customFormat="1" hidden="1" x14ac:dyDescent="0.35">
      <c r="A87" s="368"/>
      <c r="B87" s="367" t="str">
        <f xml:space="preserve"> IF(A87="", "", $B$2 &amp; COUNTIFS($A$7:$A87, $A87))</f>
        <v/>
      </c>
      <c r="C87" s="367" t="str">
        <f>IF($A87 = "", "", INDEX(Main_Form!$A:$A, MATCH($A87, Main_Form!$EV:$EV, 0)) &amp; $B87)</f>
        <v/>
      </c>
      <c r="D87" s="393"/>
      <c r="E87" s="393"/>
      <c r="F87" s="393"/>
      <c r="G87" s="373"/>
      <c r="Q87" s="394" t="str">
        <f t="shared" si="2"/>
        <v/>
      </c>
      <c r="R87" s="378" t="str">
        <f t="shared" si="3"/>
        <v/>
      </c>
    </row>
    <row r="88" spans="1:18" s="379" customFormat="1" hidden="1" x14ac:dyDescent="0.35">
      <c r="A88" s="368"/>
      <c r="B88" s="367" t="str">
        <f xml:space="preserve"> IF(A88="", "", $B$2 &amp; COUNTIFS($A$7:$A88, $A88))</f>
        <v/>
      </c>
      <c r="C88" s="367" t="str">
        <f>IF($A88 = "", "", INDEX(Main_Form!$A:$A, MATCH($A88, Main_Form!$EV:$EV, 0)) &amp; $B88)</f>
        <v/>
      </c>
      <c r="D88" s="393"/>
      <c r="E88" s="393"/>
      <c r="F88" s="393"/>
      <c r="G88" s="373"/>
      <c r="Q88" s="394" t="str">
        <f t="shared" si="2"/>
        <v/>
      </c>
      <c r="R88" s="378" t="str">
        <f t="shared" si="3"/>
        <v/>
      </c>
    </row>
    <row r="89" spans="1:18" s="379" customFormat="1" hidden="1" x14ac:dyDescent="0.35">
      <c r="A89" s="368"/>
      <c r="B89" s="367" t="str">
        <f xml:space="preserve"> IF(A89="", "", $B$2 &amp; COUNTIFS($A$7:$A89, $A89))</f>
        <v/>
      </c>
      <c r="C89" s="367" t="str">
        <f>IF($A89 = "", "", INDEX(Main_Form!$A:$A, MATCH($A89, Main_Form!$EV:$EV, 0)) &amp; $B89)</f>
        <v/>
      </c>
      <c r="D89" s="393"/>
      <c r="E89" s="393"/>
      <c r="F89" s="393"/>
      <c r="G89" s="373"/>
      <c r="Q89" s="394" t="str">
        <f t="shared" si="2"/>
        <v/>
      </c>
      <c r="R89" s="378" t="str">
        <f t="shared" si="3"/>
        <v/>
      </c>
    </row>
    <row r="90" spans="1:18" s="379" customFormat="1" hidden="1" x14ac:dyDescent="0.35">
      <c r="A90" s="368"/>
      <c r="B90" s="367" t="str">
        <f xml:space="preserve"> IF(A90="", "", $B$2 &amp; COUNTIFS($A$7:$A90, $A90))</f>
        <v/>
      </c>
      <c r="C90" s="367" t="str">
        <f>IF($A90 = "", "", INDEX(Main_Form!$A:$A, MATCH($A90, Main_Form!$EV:$EV, 0)) &amp; $B90)</f>
        <v/>
      </c>
      <c r="D90" s="393"/>
      <c r="E90" s="393"/>
      <c r="F90" s="393"/>
      <c r="G90" s="373"/>
      <c r="Q90" s="394" t="str">
        <f t="shared" si="2"/>
        <v/>
      </c>
      <c r="R90" s="378" t="str">
        <f t="shared" si="3"/>
        <v/>
      </c>
    </row>
    <row r="91" spans="1:18" s="379" customFormat="1" hidden="1" x14ac:dyDescent="0.35">
      <c r="A91" s="368"/>
      <c r="B91" s="367" t="str">
        <f xml:space="preserve"> IF(A91="", "", $B$2 &amp; COUNTIFS($A$7:$A91, $A91))</f>
        <v/>
      </c>
      <c r="C91" s="367" t="str">
        <f>IF($A91 = "", "", INDEX(Main_Form!$A:$A, MATCH($A91, Main_Form!$EV:$EV, 0)) &amp; $B91)</f>
        <v/>
      </c>
      <c r="D91" s="393"/>
      <c r="E91" s="393"/>
      <c r="F91" s="393"/>
      <c r="G91" s="373"/>
      <c r="Q91" s="394" t="str">
        <f t="shared" si="2"/>
        <v/>
      </c>
      <c r="R91" s="378" t="str">
        <f t="shared" si="3"/>
        <v/>
      </c>
    </row>
    <row r="92" spans="1:18" s="379" customFormat="1" hidden="1" x14ac:dyDescent="0.35">
      <c r="A92" s="368"/>
      <c r="B92" s="367" t="str">
        <f xml:space="preserve"> IF(A92="", "", $B$2 &amp; COUNTIFS($A$7:$A92, $A92))</f>
        <v/>
      </c>
      <c r="C92" s="367" t="str">
        <f>IF($A92 = "", "", INDEX(Main_Form!$A:$A, MATCH($A92, Main_Form!$EV:$EV, 0)) &amp; $B92)</f>
        <v/>
      </c>
      <c r="D92" s="393"/>
      <c r="E92" s="393"/>
      <c r="F92" s="393"/>
      <c r="G92" s="373"/>
      <c r="Q92" s="394" t="str">
        <f t="shared" si="2"/>
        <v/>
      </c>
      <c r="R92" s="378" t="str">
        <f t="shared" si="3"/>
        <v/>
      </c>
    </row>
    <row r="93" spans="1:18" s="379" customFormat="1" hidden="1" x14ac:dyDescent="0.35">
      <c r="A93" s="368"/>
      <c r="B93" s="367" t="str">
        <f xml:space="preserve"> IF(A93="", "", $B$2 &amp; COUNTIFS($A$7:$A93, $A93))</f>
        <v/>
      </c>
      <c r="C93" s="367" t="str">
        <f>IF($A93 = "", "", INDEX(Main_Form!$A:$A, MATCH($A93, Main_Form!$EV:$EV, 0)) &amp; $B93)</f>
        <v/>
      </c>
      <c r="D93" s="393"/>
      <c r="E93" s="393"/>
      <c r="F93" s="393"/>
      <c r="G93" s="373"/>
      <c r="Q93" s="394" t="str">
        <f t="shared" si="2"/>
        <v/>
      </c>
      <c r="R93" s="378" t="str">
        <f t="shared" si="3"/>
        <v/>
      </c>
    </row>
    <row r="94" spans="1:18" s="379" customFormat="1" hidden="1" x14ac:dyDescent="0.35">
      <c r="A94" s="368"/>
      <c r="B94" s="367" t="str">
        <f xml:space="preserve"> IF(A94="", "", $B$2 &amp; COUNTIFS($A$7:$A94, $A94))</f>
        <v/>
      </c>
      <c r="C94" s="367" t="str">
        <f>IF($A94 = "", "", INDEX(Main_Form!$A:$A, MATCH($A94, Main_Form!$EV:$EV, 0)) &amp; $B94)</f>
        <v/>
      </c>
      <c r="D94" s="393"/>
      <c r="E94" s="393"/>
      <c r="F94" s="393"/>
      <c r="G94" s="373"/>
      <c r="Q94" s="394" t="str">
        <f t="shared" si="2"/>
        <v/>
      </c>
      <c r="R94" s="378" t="str">
        <f t="shared" si="3"/>
        <v/>
      </c>
    </row>
    <row r="95" spans="1:18" s="379" customFormat="1" hidden="1" x14ac:dyDescent="0.35">
      <c r="A95" s="368"/>
      <c r="B95" s="367" t="str">
        <f xml:space="preserve"> IF(A95="", "", $B$2 &amp; COUNTIFS($A$7:$A95, $A95))</f>
        <v/>
      </c>
      <c r="C95" s="367" t="str">
        <f>IF($A95 = "", "", INDEX(Main_Form!$A:$A, MATCH($A95, Main_Form!$EV:$EV, 0)) &amp; $B95)</f>
        <v/>
      </c>
      <c r="D95" s="393"/>
      <c r="E95" s="393"/>
      <c r="F95" s="393"/>
      <c r="G95" s="373"/>
      <c r="Q95" s="394" t="str">
        <f t="shared" si="2"/>
        <v/>
      </c>
      <c r="R95" s="378" t="str">
        <f t="shared" si="3"/>
        <v/>
      </c>
    </row>
    <row r="96" spans="1:18" s="379" customFormat="1" hidden="1" x14ac:dyDescent="0.35">
      <c r="A96" s="368"/>
      <c r="B96" s="367" t="str">
        <f xml:space="preserve"> IF(A96="", "", $B$2 &amp; COUNTIFS($A$7:$A96, $A96))</f>
        <v/>
      </c>
      <c r="C96" s="367" t="str">
        <f>IF($A96 = "", "", INDEX(Main_Form!$A:$A, MATCH($A96, Main_Form!$EV:$EV, 0)) &amp; $B96)</f>
        <v/>
      </c>
      <c r="D96" s="393"/>
      <c r="E96" s="393"/>
      <c r="F96" s="393"/>
      <c r="G96" s="373"/>
      <c r="Q96" s="394" t="str">
        <f t="shared" si="2"/>
        <v/>
      </c>
      <c r="R96" s="378" t="str">
        <f t="shared" si="3"/>
        <v/>
      </c>
    </row>
    <row r="97" spans="1:18" s="379" customFormat="1" hidden="1" x14ac:dyDescent="0.35">
      <c r="A97" s="368"/>
      <c r="B97" s="367" t="str">
        <f xml:space="preserve"> IF(A97="", "", $B$2 &amp; COUNTIFS($A$7:$A97, $A97))</f>
        <v/>
      </c>
      <c r="C97" s="367" t="str">
        <f>IF($A97 = "", "", INDEX(Main_Form!$A:$A, MATCH($A97, Main_Form!$EV:$EV, 0)) &amp; $B97)</f>
        <v/>
      </c>
      <c r="D97" s="393"/>
      <c r="E97" s="393"/>
      <c r="F97" s="393"/>
      <c r="G97" s="373"/>
      <c r="Q97" s="394" t="str">
        <f t="shared" si="2"/>
        <v/>
      </c>
      <c r="R97" s="378" t="str">
        <f t="shared" si="3"/>
        <v/>
      </c>
    </row>
    <row r="98" spans="1:18" s="379" customFormat="1" hidden="1" x14ac:dyDescent="0.35">
      <c r="A98" s="368"/>
      <c r="B98" s="367" t="str">
        <f xml:space="preserve"> IF(A98="", "", $B$2 &amp; COUNTIFS($A$7:$A98, $A98))</f>
        <v/>
      </c>
      <c r="C98" s="367" t="str">
        <f>IF($A98 = "", "", INDEX(Main_Form!$A:$A, MATCH($A98, Main_Form!$EV:$EV, 0)) &amp; $B98)</f>
        <v/>
      </c>
      <c r="D98" s="393"/>
      <c r="E98" s="393"/>
      <c r="F98" s="393"/>
      <c r="G98" s="373"/>
      <c r="Q98" s="394" t="str">
        <f t="shared" si="2"/>
        <v/>
      </c>
      <c r="R98" s="378" t="str">
        <f t="shared" si="3"/>
        <v/>
      </c>
    </row>
    <row r="99" spans="1:18" s="379" customFormat="1" hidden="1" x14ac:dyDescent="0.35">
      <c r="A99" s="368"/>
      <c r="B99" s="367" t="str">
        <f xml:space="preserve"> IF(A99="", "", $B$2 &amp; COUNTIFS($A$7:$A99, $A99))</f>
        <v/>
      </c>
      <c r="C99" s="367" t="str">
        <f>IF($A99 = "", "", INDEX(Main_Form!$A:$A, MATCH($A99, Main_Form!$EV:$EV, 0)) &amp; $B99)</f>
        <v/>
      </c>
      <c r="D99" s="393"/>
      <c r="E99" s="393"/>
      <c r="F99" s="393"/>
      <c r="G99" s="373"/>
      <c r="Q99" s="394" t="str">
        <f t="shared" si="2"/>
        <v/>
      </c>
      <c r="R99" s="378" t="str">
        <f t="shared" si="3"/>
        <v/>
      </c>
    </row>
    <row r="100" spans="1:18" s="379" customFormat="1" hidden="1" x14ac:dyDescent="0.35">
      <c r="A100" s="368"/>
      <c r="B100" s="367" t="str">
        <f xml:space="preserve"> IF(A100="", "", $B$2 &amp; COUNTIFS($A$7:$A100, $A100))</f>
        <v/>
      </c>
      <c r="C100" s="367" t="str">
        <f>IF($A100 = "", "", INDEX(Main_Form!$A:$A, MATCH($A100, Main_Form!$EV:$EV, 0)) &amp; $B100)</f>
        <v/>
      </c>
      <c r="D100" s="393"/>
      <c r="E100" s="393"/>
      <c r="F100" s="393"/>
      <c r="G100" s="373"/>
      <c r="Q100" s="394" t="str">
        <f t="shared" si="2"/>
        <v/>
      </c>
      <c r="R100" s="378" t="str">
        <f t="shared" si="3"/>
        <v/>
      </c>
    </row>
    <row r="101" spans="1:18" s="379" customFormat="1" hidden="1" x14ac:dyDescent="0.35">
      <c r="A101" s="368"/>
      <c r="B101" s="367" t="str">
        <f xml:space="preserve"> IF(A101="", "", $B$2 &amp; COUNTIFS($A$7:$A101, $A101))</f>
        <v/>
      </c>
      <c r="C101" s="367" t="str">
        <f>IF($A101 = "", "", INDEX(Main_Form!$A:$A, MATCH($A101, Main_Form!$EV:$EV, 0)) &amp; $B101)</f>
        <v/>
      </c>
      <c r="D101" s="393"/>
      <c r="E101" s="393"/>
      <c r="F101" s="393"/>
      <c r="G101" s="373"/>
      <c r="Q101" s="394" t="str">
        <f t="shared" si="2"/>
        <v/>
      </c>
      <c r="R101" s="378" t="str">
        <f t="shared" si="3"/>
        <v/>
      </c>
    </row>
    <row r="102" spans="1:18" s="379" customFormat="1" hidden="1" x14ac:dyDescent="0.35">
      <c r="A102" s="368"/>
      <c r="B102" s="367" t="str">
        <f xml:space="preserve"> IF(A102="", "", $B$2 &amp; COUNTIFS($A$7:$A102, $A102))</f>
        <v/>
      </c>
      <c r="C102" s="367" t="str">
        <f>IF($A102 = "", "", INDEX(Main_Form!$A:$A, MATCH($A102, Main_Form!$EV:$EV, 0)) &amp; $B102)</f>
        <v/>
      </c>
      <c r="D102" s="393"/>
      <c r="E102" s="393"/>
      <c r="F102" s="393"/>
      <c r="G102" s="373"/>
      <c r="Q102" s="394" t="str">
        <f t="shared" si="2"/>
        <v/>
      </c>
      <c r="R102" s="378" t="str">
        <f t="shared" si="3"/>
        <v/>
      </c>
    </row>
    <row r="103" spans="1:18" s="379" customFormat="1" hidden="1" x14ac:dyDescent="0.35">
      <c r="A103" s="368"/>
      <c r="B103" s="367" t="str">
        <f xml:space="preserve"> IF(A103="", "", $B$2 &amp; COUNTIFS($A$7:$A103, $A103))</f>
        <v/>
      </c>
      <c r="C103" s="367" t="str">
        <f>IF($A103 = "", "", INDEX(Main_Form!$A:$A, MATCH($A103, Main_Form!$EV:$EV, 0)) &amp; $B103)</f>
        <v/>
      </c>
      <c r="D103" s="393"/>
      <c r="E103" s="393"/>
      <c r="F103" s="393"/>
      <c r="G103" s="373"/>
      <c r="Q103" s="394" t="str">
        <f t="shared" si="2"/>
        <v/>
      </c>
      <c r="R103" s="378" t="str">
        <f t="shared" si="3"/>
        <v/>
      </c>
    </row>
    <row r="104" spans="1:18" s="379" customFormat="1" hidden="1" x14ac:dyDescent="0.35">
      <c r="A104" s="368"/>
      <c r="B104" s="367" t="str">
        <f xml:space="preserve"> IF(A104="", "", $B$2 &amp; COUNTIFS($A$7:$A104, $A104))</f>
        <v/>
      </c>
      <c r="C104" s="367" t="str">
        <f>IF($A104 = "", "", INDEX(Main_Form!$A:$A, MATCH($A104, Main_Form!$EV:$EV, 0)) &amp; $B104)</f>
        <v/>
      </c>
      <c r="D104" s="393"/>
      <c r="E104" s="393"/>
      <c r="F104" s="393"/>
      <c r="G104" s="373"/>
      <c r="Q104" s="394" t="str">
        <f t="shared" si="2"/>
        <v/>
      </c>
      <c r="R104" s="378" t="str">
        <f t="shared" si="3"/>
        <v/>
      </c>
    </row>
    <row r="105" spans="1:18" s="379" customFormat="1" hidden="1" x14ac:dyDescent="0.35">
      <c r="A105" s="368"/>
      <c r="B105" s="367" t="str">
        <f xml:space="preserve"> IF(A105="", "", $B$2 &amp; COUNTIFS($A$7:$A105, $A105))</f>
        <v/>
      </c>
      <c r="C105" s="367" t="str">
        <f>IF($A105 = "", "", INDEX(Main_Form!$A:$A, MATCH($A105, Main_Form!$EV:$EV, 0)) &amp; $B105)</f>
        <v/>
      </c>
      <c r="D105" s="393"/>
      <c r="E105" s="393"/>
      <c r="F105" s="393"/>
      <c r="G105" s="373"/>
      <c r="Q105" s="394" t="str">
        <f t="shared" si="2"/>
        <v/>
      </c>
      <c r="R105" s="378" t="str">
        <f t="shared" si="3"/>
        <v/>
      </c>
    </row>
    <row r="106" spans="1:18" s="379" customFormat="1" hidden="1" x14ac:dyDescent="0.35">
      <c r="A106" s="368"/>
      <c r="B106" s="367" t="str">
        <f xml:space="preserve"> IF(A106="", "", $B$2 &amp; COUNTIFS($A$7:$A106, $A106))</f>
        <v/>
      </c>
      <c r="C106" s="367" t="str">
        <f>IF($A106 = "", "", INDEX(Main_Form!$A:$A, MATCH($A106, Main_Form!$EV:$EV, 0)) &amp; $B106)</f>
        <v/>
      </c>
      <c r="D106" s="393"/>
      <c r="E106" s="393"/>
      <c r="F106" s="393"/>
      <c r="G106" s="373"/>
      <c r="Q106" s="394" t="str">
        <f t="shared" si="2"/>
        <v/>
      </c>
      <c r="R106" s="378" t="str">
        <f t="shared" si="3"/>
        <v/>
      </c>
    </row>
    <row r="107" spans="1:18" s="379" customFormat="1" hidden="1" x14ac:dyDescent="0.35">
      <c r="A107" s="368"/>
      <c r="B107" s="367" t="str">
        <f xml:space="preserve"> IF(A107="", "", $B$2 &amp; COUNTIFS($A$7:$A107, $A107))</f>
        <v/>
      </c>
      <c r="C107" s="367" t="str">
        <f>IF($A107 = "", "", INDEX(Main_Form!$A:$A, MATCH($A107, Main_Form!$EV:$EV, 0)) &amp; $B107)</f>
        <v/>
      </c>
      <c r="D107" s="393"/>
      <c r="E107" s="393"/>
      <c r="F107" s="393"/>
      <c r="G107" s="373"/>
      <c r="Q107" s="394" t="str">
        <f t="shared" si="2"/>
        <v/>
      </c>
      <c r="R107" s="378" t="str">
        <f t="shared" si="3"/>
        <v/>
      </c>
    </row>
    <row r="108" spans="1:18" s="379" customFormat="1" hidden="1" x14ac:dyDescent="0.35">
      <c r="A108" s="368"/>
      <c r="B108" s="367" t="str">
        <f xml:space="preserve"> IF(A108="", "", $B$2 &amp; COUNTIFS($A$7:$A108, $A108))</f>
        <v/>
      </c>
      <c r="C108" s="367" t="str">
        <f>IF($A108 = "", "", INDEX(Main_Form!$A:$A, MATCH($A108, Main_Form!$EV:$EV, 0)) &amp; $B108)</f>
        <v/>
      </c>
      <c r="D108" s="393"/>
      <c r="E108" s="393"/>
      <c r="F108" s="393"/>
      <c r="G108" s="373"/>
      <c r="Q108" s="394" t="str">
        <f t="shared" si="2"/>
        <v/>
      </c>
      <c r="R108" s="378" t="str">
        <f t="shared" si="3"/>
        <v/>
      </c>
    </row>
    <row r="109" spans="1:18" s="379" customFormat="1" hidden="1" x14ac:dyDescent="0.35">
      <c r="A109" s="368"/>
      <c r="B109" s="367" t="str">
        <f xml:space="preserve"> IF(A109="", "", $B$2 &amp; COUNTIFS($A$7:$A109, $A109))</f>
        <v/>
      </c>
      <c r="C109" s="367" t="str">
        <f>IF($A109 = "", "", INDEX(Main_Form!$A:$A, MATCH($A109, Main_Form!$EV:$EV, 0)) &amp; $B109)</f>
        <v/>
      </c>
      <c r="D109" s="393"/>
      <c r="E109" s="393"/>
      <c r="F109" s="393"/>
      <c r="G109" s="373"/>
      <c r="Q109" s="394" t="str">
        <f t="shared" si="2"/>
        <v/>
      </c>
      <c r="R109" s="378" t="str">
        <f t="shared" si="3"/>
        <v/>
      </c>
    </row>
    <row r="110" spans="1:18" s="379" customFormat="1" hidden="1" x14ac:dyDescent="0.35">
      <c r="A110" s="368"/>
      <c r="B110" s="367" t="str">
        <f xml:space="preserve"> IF(A110="", "", $B$2 &amp; COUNTIFS($A$7:$A110, $A110))</f>
        <v/>
      </c>
      <c r="C110" s="367" t="str">
        <f>IF($A110 = "", "", INDEX(Main_Form!$A:$A, MATCH($A110, Main_Form!$EV:$EV, 0)) &amp; $B110)</f>
        <v/>
      </c>
      <c r="D110" s="393"/>
      <c r="E110" s="393"/>
      <c r="F110" s="393"/>
      <c r="G110" s="373"/>
      <c r="Q110" s="394" t="str">
        <f t="shared" si="2"/>
        <v/>
      </c>
      <c r="R110" s="378" t="str">
        <f t="shared" si="3"/>
        <v/>
      </c>
    </row>
    <row r="111" spans="1:18" s="379" customFormat="1" hidden="1" x14ac:dyDescent="0.35">
      <c r="A111" s="368"/>
      <c r="B111" s="367" t="str">
        <f xml:space="preserve"> IF(A111="", "", $B$2 &amp; COUNTIFS($A$7:$A111, $A111))</f>
        <v/>
      </c>
      <c r="C111" s="367" t="str">
        <f>IF($A111 = "", "", INDEX(Main_Form!$A:$A, MATCH($A111, Main_Form!$EV:$EV, 0)) &amp; $B111)</f>
        <v/>
      </c>
      <c r="D111" s="393"/>
      <c r="E111" s="393"/>
      <c r="F111" s="393"/>
      <c r="G111" s="373"/>
      <c r="Q111" s="394" t="str">
        <f t="shared" si="2"/>
        <v/>
      </c>
      <c r="R111" s="378" t="str">
        <f t="shared" si="3"/>
        <v/>
      </c>
    </row>
    <row r="112" spans="1:18" s="379" customFormat="1" hidden="1" x14ac:dyDescent="0.35">
      <c r="A112" s="368"/>
      <c r="B112" s="367" t="str">
        <f xml:space="preserve"> IF(A112="", "", $B$2 &amp; COUNTIFS($A$7:$A112, $A112))</f>
        <v/>
      </c>
      <c r="C112" s="367" t="str">
        <f>IF($A112 = "", "", INDEX(Main_Form!$A:$A, MATCH($A112, Main_Form!$EV:$EV, 0)) &amp; $B112)</f>
        <v/>
      </c>
      <c r="D112" s="393"/>
      <c r="E112" s="393"/>
      <c r="F112" s="393"/>
      <c r="G112" s="373"/>
      <c r="Q112" s="394" t="str">
        <f t="shared" si="2"/>
        <v/>
      </c>
      <c r="R112" s="378" t="str">
        <f t="shared" si="3"/>
        <v/>
      </c>
    </row>
    <row r="113" spans="1:18" s="379" customFormat="1" hidden="1" x14ac:dyDescent="0.35">
      <c r="A113" s="368"/>
      <c r="B113" s="367" t="str">
        <f xml:space="preserve"> IF(A113="", "", $B$2 &amp; COUNTIFS($A$7:$A113, $A113))</f>
        <v/>
      </c>
      <c r="C113" s="367" t="str">
        <f>IF($A113 = "", "", INDEX(Main_Form!$A:$A, MATCH($A113, Main_Form!$EV:$EV, 0)) &amp; $B113)</f>
        <v/>
      </c>
      <c r="D113" s="393"/>
      <c r="E113" s="393"/>
      <c r="F113" s="393"/>
      <c r="G113" s="373"/>
      <c r="Q113" s="394" t="str">
        <f t="shared" si="2"/>
        <v/>
      </c>
      <c r="R113" s="378" t="str">
        <f t="shared" si="3"/>
        <v/>
      </c>
    </row>
    <row r="114" spans="1:18" s="379" customFormat="1" hidden="1" x14ac:dyDescent="0.35">
      <c r="A114" s="368"/>
      <c r="B114" s="367" t="str">
        <f xml:space="preserve"> IF(A114="", "", $B$2 &amp; COUNTIFS($A$7:$A114, $A114))</f>
        <v/>
      </c>
      <c r="C114" s="367" t="str">
        <f>IF($A114 = "", "", INDEX(Main_Form!$A:$A, MATCH($A114, Main_Form!$EV:$EV, 0)) &amp; $B114)</f>
        <v/>
      </c>
      <c r="D114" s="393"/>
      <c r="E114" s="393"/>
      <c r="F114" s="393"/>
      <c r="G114" s="373"/>
      <c r="Q114" s="394" t="str">
        <f t="shared" si="2"/>
        <v/>
      </c>
      <c r="R114" s="378" t="str">
        <f t="shared" si="3"/>
        <v/>
      </c>
    </row>
    <row r="115" spans="1:18" s="379" customFormat="1" hidden="1" x14ac:dyDescent="0.35">
      <c r="A115" s="368"/>
      <c r="B115" s="367" t="str">
        <f xml:space="preserve"> IF(A115="", "", $B$2 &amp; COUNTIFS($A$7:$A115, $A115))</f>
        <v/>
      </c>
      <c r="C115" s="367" t="str">
        <f>IF($A115 = "", "", INDEX(Main_Form!$A:$A, MATCH($A115, Main_Form!$EV:$EV, 0)) &amp; $B115)</f>
        <v/>
      </c>
      <c r="D115" s="393"/>
      <c r="E115" s="393"/>
      <c r="F115" s="393"/>
      <c r="G115" s="373"/>
      <c r="Q115" s="394" t="str">
        <f t="shared" si="2"/>
        <v/>
      </c>
      <c r="R115" s="378" t="str">
        <f t="shared" si="3"/>
        <v/>
      </c>
    </row>
    <row r="116" spans="1:18" s="379" customFormat="1" hidden="1" x14ac:dyDescent="0.35">
      <c r="A116" s="368"/>
      <c r="B116" s="367" t="str">
        <f xml:space="preserve"> IF(A116="", "", $B$2 &amp; COUNTIFS($A$7:$A116, $A116))</f>
        <v/>
      </c>
      <c r="C116" s="367" t="str">
        <f>IF($A116 = "", "", INDEX(Main_Form!$A:$A, MATCH($A116, Main_Form!$EV:$EV, 0)) &amp; $B116)</f>
        <v/>
      </c>
      <c r="D116" s="393"/>
      <c r="E116" s="393"/>
      <c r="F116" s="393"/>
      <c r="G116" s="373"/>
      <c r="Q116" s="394" t="str">
        <f t="shared" si="2"/>
        <v/>
      </c>
      <c r="R116" s="378" t="str">
        <f t="shared" si="3"/>
        <v/>
      </c>
    </row>
    <row r="117" spans="1:18" s="379" customFormat="1" hidden="1" x14ac:dyDescent="0.35">
      <c r="A117" s="368"/>
      <c r="B117" s="367" t="str">
        <f xml:space="preserve"> IF(A117="", "", $B$2 &amp; COUNTIFS($A$7:$A117, $A117))</f>
        <v/>
      </c>
      <c r="C117" s="367" t="str">
        <f>IF($A117 = "", "", INDEX(Main_Form!$A:$A, MATCH($A117, Main_Form!$EV:$EV, 0)) &amp; $B117)</f>
        <v/>
      </c>
      <c r="D117" s="393"/>
      <c r="E117" s="393"/>
      <c r="F117" s="393"/>
      <c r="G117" s="373"/>
      <c r="Q117" s="394" t="str">
        <f t="shared" si="2"/>
        <v/>
      </c>
      <c r="R117" s="378" t="str">
        <f t="shared" si="3"/>
        <v/>
      </c>
    </row>
    <row r="118" spans="1:18" s="379" customFormat="1" hidden="1" x14ac:dyDescent="0.35">
      <c r="A118" s="368"/>
      <c r="B118" s="367" t="str">
        <f xml:space="preserve"> IF(A118="", "", $B$2 &amp; COUNTIFS($A$7:$A118, $A118))</f>
        <v/>
      </c>
      <c r="C118" s="367" t="str">
        <f>IF($A118 = "", "", INDEX(Main_Form!$A:$A, MATCH($A118, Main_Form!$EV:$EV, 0)) &amp; $B118)</f>
        <v/>
      </c>
      <c r="D118" s="393"/>
      <c r="E118" s="393"/>
      <c r="F118" s="393"/>
      <c r="G118" s="373"/>
      <c r="Q118" s="394" t="str">
        <f t="shared" si="2"/>
        <v/>
      </c>
      <c r="R118" s="378" t="str">
        <f t="shared" si="3"/>
        <v/>
      </c>
    </row>
    <row r="119" spans="1:18" s="379" customFormat="1" hidden="1" x14ac:dyDescent="0.35">
      <c r="A119" s="368"/>
      <c r="B119" s="367" t="str">
        <f xml:space="preserve"> IF(A119="", "", $B$2 &amp; COUNTIFS($A$7:$A119, $A119))</f>
        <v/>
      </c>
      <c r="C119" s="367" t="str">
        <f>IF($A119 = "", "", INDEX(Main_Form!$A:$A, MATCH($A119, Main_Form!$EV:$EV, 0)) &amp; $B119)</f>
        <v/>
      </c>
      <c r="D119" s="393"/>
      <c r="E119" s="393"/>
      <c r="F119" s="393"/>
      <c r="G119" s="373"/>
      <c r="Q119" s="394" t="str">
        <f t="shared" si="2"/>
        <v/>
      </c>
      <c r="R119" s="378" t="str">
        <f t="shared" si="3"/>
        <v/>
      </c>
    </row>
    <row r="120" spans="1:18" s="379" customFormat="1" hidden="1" x14ac:dyDescent="0.35">
      <c r="A120" s="368"/>
      <c r="B120" s="367" t="str">
        <f xml:space="preserve"> IF(A120="", "", $B$2 &amp; COUNTIFS($A$7:$A120, $A120))</f>
        <v/>
      </c>
      <c r="C120" s="367" t="str">
        <f>IF($A120 = "", "", INDEX(Main_Form!$A:$A, MATCH($A120, Main_Form!$EV:$EV, 0)) &amp; $B120)</f>
        <v/>
      </c>
      <c r="D120" s="393"/>
      <c r="E120" s="393"/>
      <c r="F120" s="393"/>
      <c r="G120" s="373"/>
      <c r="Q120" s="394" t="str">
        <f t="shared" si="2"/>
        <v/>
      </c>
      <c r="R120" s="378" t="str">
        <f t="shared" si="3"/>
        <v/>
      </c>
    </row>
    <row r="121" spans="1:18" s="379" customFormat="1" hidden="1" x14ac:dyDescent="0.35">
      <c r="A121" s="368"/>
      <c r="B121" s="367" t="str">
        <f xml:space="preserve"> IF(A121="", "", $B$2 &amp; COUNTIFS($A$7:$A121, $A121))</f>
        <v/>
      </c>
      <c r="C121" s="367" t="str">
        <f>IF($A121 = "", "", INDEX(Main_Form!$A:$A, MATCH($A121, Main_Form!$EV:$EV, 0)) &amp; $B121)</f>
        <v/>
      </c>
      <c r="D121" s="393"/>
      <c r="E121" s="393"/>
      <c r="F121" s="393"/>
      <c r="G121" s="373"/>
      <c r="Q121" s="394" t="str">
        <f t="shared" si="2"/>
        <v/>
      </c>
      <c r="R121" s="378" t="str">
        <f t="shared" si="3"/>
        <v/>
      </c>
    </row>
    <row r="122" spans="1:18" s="379" customFormat="1" hidden="1" x14ac:dyDescent="0.35">
      <c r="A122" s="368"/>
      <c r="B122" s="367" t="str">
        <f xml:space="preserve"> IF(A122="", "", $B$2 &amp; COUNTIFS($A$7:$A122, $A122))</f>
        <v/>
      </c>
      <c r="C122" s="367" t="str">
        <f>IF($A122 = "", "", INDEX(Main_Form!$A:$A, MATCH($A122, Main_Form!$EV:$EV, 0)) &amp; $B122)</f>
        <v/>
      </c>
      <c r="D122" s="393"/>
      <c r="E122" s="393"/>
      <c r="F122" s="393"/>
      <c r="G122" s="373"/>
      <c r="Q122" s="394" t="str">
        <f t="shared" si="2"/>
        <v/>
      </c>
      <c r="R122" s="378" t="str">
        <f t="shared" si="3"/>
        <v/>
      </c>
    </row>
    <row r="123" spans="1:18" s="379" customFormat="1" hidden="1" x14ac:dyDescent="0.35">
      <c r="A123" s="368"/>
      <c r="B123" s="367" t="str">
        <f xml:space="preserve"> IF(A123="", "", $B$2 &amp; COUNTIFS($A$7:$A123, $A123))</f>
        <v/>
      </c>
      <c r="C123" s="367" t="str">
        <f>IF($A123 = "", "", INDEX(Main_Form!$A:$A, MATCH($A123, Main_Form!$EV:$EV, 0)) &amp; $B123)</f>
        <v/>
      </c>
      <c r="D123" s="393"/>
      <c r="E123" s="393"/>
      <c r="F123" s="393"/>
      <c r="G123" s="373"/>
      <c r="Q123" s="394" t="str">
        <f t="shared" si="2"/>
        <v/>
      </c>
      <c r="R123" s="378" t="str">
        <f t="shared" si="3"/>
        <v/>
      </c>
    </row>
    <row r="124" spans="1:18" s="379" customFormat="1" hidden="1" x14ac:dyDescent="0.35">
      <c r="A124" s="368"/>
      <c r="B124" s="367" t="str">
        <f xml:space="preserve"> IF(A124="", "", $B$2 &amp; COUNTIFS($A$7:$A124, $A124))</f>
        <v/>
      </c>
      <c r="C124" s="367" t="str">
        <f>IF($A124 = "", "", INDEX(Main_Form!$A:$A, MATCH($A124, Main_Form!$EV:$EV, 0)) &amp; $B124)</f>
        <v/>
      </c>
      <c r="D124" s="393"/>
      <c r="E124" s="393"/>
      <c r="F124" s="393"/>
      <c r="G124" s="373"/>
      <c r="Q124" s="394" t="str">
        <f t="shared" si="2"/>
        <v/>
      </c>
      <c r="R124" s="378" t="str">
        <f t="shared" si="3"/>
        <v/>
      </c>
    </row>
    <row r="125" spans="1:18" s="379" customFormat="1" hidden="1" x14ac:dyDescent="0.35">
      <c r="A125" s="368"/>
      <c r="B125" s="367" t="str">
        <f xml:space="preserve"> IF(A125="", "", $B$2 &amp; COUNTIFS($A$7:$A125, $A125))</f>
        <v/>
      </c>
      <c r="C125" s="367" t="str">
        <f>IF($A125 = "", "", INDEX(Main_Form!$A:$A, MATCH($A125, Main_Form!$EV:$EV, 0)) &amp; $B125)</f>
        <v/>
      </c>
      <c r="D125" s="393"/>
      <c r="E125" s="393"/>
      <c r="F125" s="393"/>
      <c r="G125" s="373"/>
      <c r="Q125" s="394" t="str">
        <f t="shared" si="2"/>
        <v/>
      </c>
      <c r="R125" s="378" t="str">
        <f t="shared" si="3"/>
        <v/>
      </c>
    </row>
    <row r="126" spans="1:18" s="379" customFormat="1" hidden="1" x14ac:dyDescent="0.35">
      <c r="A126" s="368"/>
      <c r="B126" s="367" t="str">
        <f xml:space="preserve"> IF(A126="", "", $B$2 &amp; COUNTIFS($A$7:$A126, $A126))</f>
        <v/>
      </c>
      <c r="C126" s="367" t="str">
        <f>IF($A126 = "", "", INDEX(Main_Form!$A:$A, MATCH($A126, Main_Form!$EV:$EV, 0)) &amp; $B126)</f>
        <v/>
      </c>
      <c r="D126" s="393"/>
      <c r="E126" s="393"/>
      <c r="F126" s="393"/>
      <c r="G126" s="373"/>
      <c r="Q126" s="394" t="str">
        <f t="shared" si="2"/>
        <v/>
      </c>
      <c r="R126" s="378" t="str">
        <f t="shared" si="3"/>
        <v/>
      </c>
    </row>
    <row r="127" spans="1:18" s="379" customFormat="1" hidden="1" x14ac:dyDescent="0.35">
      <c r="A127" s="368"/>
      <c r="B127" s="367" t="str">
        <f xml:space="preserve"> IF(A127="", "", $B$2 &amp; COUNTIFS($A$7:$A127, $A127))</f>
        <v/>
      </c>
      <c r="C127" s="367" t="str">
        <f>IF($A127 = "", "", INDEX(Main_Form!$A:$A, MATCH($A127, Main_Form!$EV:$EV, 0)) &amp; $B127)</f>
        <v/>
      </c>
      <c r="D127" s="393"/>
      <c r="E127" s="393"/>
      <c r="F127" s="393"/>
      <c r="G127" s="373"/>
      <c r="Q127" s="394" t="str">
        <f t="shared" si="2"/>
        <v/>
      </c>
      <c r="R127" s="378" t="str">
        <f t="shared" si="3"/>
        <v/>
      </c>
    </row>
    <row r="128" spans="1:18" s="379" customFormat="1" hidden="1" x14ac:dyDescent="0.35">
      <c r="A128" s="368"/>
      <c r="B128" s="367" t="str">
        <f xml:space="preserve"> IF(A128="", "", $B$2 &amp; COUNTIFS($A$7:$A128, $A128))</f>
        <v/>
      </c>
      <c r="C128" s="367" t="str">
        <f>IF($A128 = "", "", INDEX(Main_Form!$A:$A, MATCH($A128, Main_Form!$EV:$EV, 0)) &amp; $B128)</f>
        <v/>
      </c>
      <c r="D128" s="393"/>
      <c r="E128" s="393"/>
      <c r="F128" s="393"/>
      <c r="G128" s="373"/>
      <c r="Q128" s="394" t="str">
        <f t="shared" si="2"/>
        <v/>
      </c>
      <c r="R128" s="378" t="str">
        <f t="shared" si="3"/>
        <v/>
      </c>
    </row>
    <row r="129" spans="1:18" s="379" customFormat="1" hidden="1" x14ac:dyDescent="0.35">
      <c r="A129" s="368"/>
      <c r="B129" s="367" t="str">
        <f xml:space="preserve"> IF(A129="", "", $B$2 &amp; COUNTIFS($A$7:$A129, $A129))</f>
        <v/>
      </c>
      <c r="C129" s="367" t="str">
        <f>IF($A129 = "", "", INDEX(Main_Form!$A:$A, MATCH($A129, Main_Form!$EV:$EV, 0)) &amp; $B129)</f>
        <v/>
      </c>
      <c r="D129" s="393"/>
      <c r="E129" s="393"/>
      <c r="F129" s="393"/>
      <c r="G129" s="373"/>
      <c r="Q129" s="394" t="str">
        <f t="shared" si="2"/>
        <v/>
      </c>
      <c r="R129" s="378" t="str">
        <f t="shared" si="3"/>
        <v/>
      </c>
    </row>
    <row r="130" spans="1:18" s="379" customFormat="1" hidden="1" x14ac:dyDescent="0.35">
      <c r="A130" s="368"/>
      <c r="B130" s="367" t="str">
        <f xml:space="preserve"> IF(A130="", "", $B$2 &amp; COUNTIFS($A$7:$A130, $A130))</f>
        <v/>
      </c>
      <c r="C130" s="367" t="str">
        <f>IF($A130 = "", "", INDEX(Main_Form!$A:$A, MATCH($A130, Main_Form!$EV:$EV, 0)) &amp; $B130)</f>
        <v/>
      </c>
      <c r="D130" s="393"/>
      <c r="E130" s="393"/>
      <c r="F130" s="393"/>
      <c r="G130" s="373"/>
      <c r="Q130" s="394" t="str">
        <f t="shared" si="2"/>
        <v/>
      </c>
      <c r="R130" s="378" t="str">
        <f t="shared" si="3"/>
        <v/>
      </c>
    </row>
    <row r="131" spans="1:18" s="379" customFormat="1" hidden="1" x14ac:dyDescent="0.35">
      <c r="A131" s="368"/>
      <c r="B131" s="367" t="str">
        <f xml:space="preserve"> IF(A131="", "", $B$2 &amp; COUNTIFS($A$7:$A131, $A131))</f>
        <v/>
      </c>
      <c r="C131" s="367" t="str">
        <f>IF($A131 = "", "", INDEX(Main_Form!$A:$A, MATCH($A131, Main_Form!$EV:$EV, 0)) &amp; $B131)</f>
        <v/>
      </c>
      <c r="D131" s="393"/>
      <c r="E131" s="393"/>
      <c r="F131" s="393"/>
      <c r="G131" s="373"/>
      <c r="Q131" s="394" t="str">
        <f t="shared" si="2"/>
        <v/>
      </c>
      <c r="R131" s="378" t="str">
        <f t="shared" si="3"/>
        <v/>
      </c>
    </row>
    <row r="132" spans="1:18" s="379" customFormat="1" hidden="1" x14ac:dyDescent="0.35">
      <c r="A132" s="368"/>
      <c r="B132" s="367" t="str">
        <f xml:space="preserve"> IF(A132="", "", $B$2 &amp; COUNTIFS($A$7:$A132, $A132))</f>
        <v/>
      </c>
      <c r="C132" s="367" t="str">
        <f>IF($A132 = "", "", INDEX(Main_Form!$A:$A, MATCH($A132, Main_Form!$EV:$EV, 0)) &amp; $B132)</f>
        <v/>
      </c>
      <c r="D132" s="393"/>
      <c r="E132" s="393"/>
      <c r="F132" s="393"/>
      <c r="G132" s="373"/>
      <c r="Q132" s="394" t="str">
        <f t="shared" si="2"/>
        <v/>
      </c>
      <c r="R132" s="378" t="str">
        <f t="shared" si="3"/>
        <v/>
      </c>
    </row>
    <row r="133" spans="1:18" s="379" customFormat="1" hidden="1" x14ac:dyDescent="0.35">
      <c r="A133" s="368"/>
      <c r="B133" s="367" t="str">
        <f xml:space="preserve"> IF(A133="", "", $B$2 &amp; COUNTIFS($A$7:$A133, $A133))</f>
        <v/>
      </c>
      <c r="C133" s="367" t="str">
        <f>IF($A133 = "", "", INDEX(Main_Form!$A:$A, MATCH($A133, Main_Form!$EV:$EV, 0)) &amp; $B133)</f>
        <v/>
      </c>
      <c r="D133" s="393"/>
      <c r="E133" s="393"/>
      <c r="F133" s="393"/>
      <c r="G133" s="373"/>
      <c r="Q133" s="394" t="str">
        <f t="shared" si="2"/>
        <v/>
      </c>
      <c r="R133" s="378" t="str">
        <f t="shared" si="3"/>
        <v/>
      </c>
    </row>
    <row r="134" spans="1:18" s="379" customFormat="1" hidden="1" x14ac:dyDescent="0.35">
      <c r="A134" s="368"/>
      <c r="B134" s="367" t="str">
        <f xml:space="preserve"> IF(A134="", "", $B$2 &amp; COUNTIFS($A$7:$A134, $A134))</f>
        <v/>
      </c>
      <c r="C134" s="367" t="str">
        <f>IF($A134 = "", "", INDEX(Main_Form!$A:$A, MATCH($A134, Main_Form!$EV:$EV, 0)) &amp; $B134)</f>
        <v/>
      </c>
      <c r="D134" s="393"/>
      <c r="E134" s="393"/>
      <c r="F134" s="393"/>
      <c r="G134" s="373"/>
      <c r="Q134" s="394" t="str">
        <f t="shared" si="2"/>
        <v/>
      </c>
      <c r="R134" s="378" t="str">
        <f t="shared" si="3"/>
        <v/>
      </c>
    </row>
    <row r="135" spans="1:18" s="379" customFormat="1" hidden="1" x14ac:dyDescent="0.35">
      <c r="A135" s="368"/>
      <c r="B135" s="367" t="str">
        <f xml:space="preserve"> IF(A135="", "", $B$2 &amp; COUNTIFS($A$7:$A135, $A135))</f>
        <v/>
      </c>
      <c r="C135" s="367" t="str">
        <f>IF($A135 = "", "", INDEX(Main_Form!$A:$A, MATCH($A135, Main_Form!$EV:$EV, 0)) &amp; $B135)</f>
        <v/>
      </c>
      <c r="D135" s="393"/>
      <c r="E135" s="393"/>
      <c r="F135" s="393"/>
      <c r="G135" s="373"/>
      <c r="Q135" s="394" t="str">
        <f t="shared" ref="Q135:Q198" si="4">IF($A135&lt;&gt;"", IF(AND($D135 &lt;&gt; "", $D135 &lt;&gt; "N/A"), $D135, IF($G135 = "", "", $G135)), "")</f>
        <v/>
      </c>
      <c r="R135" s="378" t="str">
        <f t="shared" ref="R135:R198" si="5">IF($A135="", "", IF(AND($A135 &lt;&gt; "", $Q135 &lt;&gt; ""), 1, 0))</f>
        <v/>
      </c>
    </row>
    <row r="136" spans="1:18" s="379" customFormat="1" hidden="1" x14ac:dyDescent="0.35">
      <c r="A136" s="368"/>
      <c r="B136" s="367" t="str">
        <f xml:space="preserve"> IF(A136="", "", $B$2 &amp; COUNTIFS($A$7:$A136, $A136))</f>
        <v/>
      </c>
      <c r="C136" s="367" t="str">
        <f>IF($A136 = "", "", INDEX(Main_Form!$A:$A, MATCH($A136, Main_Form!$EV:$EV, 0)) &amp; $B136)</f>
        <v/>
      </c>
      <c r="D136" s="393"/>
      <c r="E136" s="393"/>
      <c r="F136" s="393"/>
      <c r="G136" s="373"/>
      <c r="Q136" s="394" t="str">
        <f t="shared" si="4"/>
        <v/>
      </c>
      <c r="R136" s="378" t="str">
        <f t="shared" si="5"/>
        <v/>
      </c>
    </row>
    <row r="137" spans="1:18" s="379" customFormat="1" hidden="1" x14ac:dyDescent="0.35">
      <c r="A137" s="368"/>
      <c r="B137" s="367" t="str">
        <f xml:space="preserve"> IF(A137="", "", $B$2 &amp; COUNTIFS($A$7:$A137, $A137))</f>
        <v/>
      </c>
      <c r="C137" s="367" t="str">
        <f>IF($A137 = "", "", INDEX(Main_Form!$A:$A, MATCH($A137, Main_Form!$EV:$EV, 0)) &amp; $B137)</f>
        <v/>
      </c>
      <c r="D137" s="393"/>
      <c r="E137" s="393"/>
      <c r="F137" s="393"/>
      <c r="G137" s="373"/>
      <c r="Q137" s="394" t="str">
        <f t="shared" si="4"/>
        <v/>
      </c>
      <c r="R137" s="378" t="str">
        <f t="shared" si="5"/>
        <v/>
      </c>
    </row>
    <row r="138" spans="1:18" s="379" customFormat="1" hidden="1" x14ac:dyDescent="0.35">
      <c r="A138" s="368"/>
      <c r="B138" s="367" t="str">
        <f xml:space="preserve"> IF(A138="", "", $B$2 &amp; COUNTIFS($A$7:$A138, $A138))</f>
        <v/>
      </c>
      <c r="C138" s="367" t="str">
        <f>IF($A138 = "", "", INDEX(Main_Form!$A:$A, MATCH($A138, Main_Form!$EV:$EV, 0)) &amp; $B138)</f>
        <v/>
      </c>
      <c r="D138" s="393"/>
      <c r="E138" s="393"/>
      <c r="F138" s="393"/>
      <c r="G138" s="373"/>
      <c r="Q138" s="394" t="str">
        <f t="shared" si="4"/>
        <v/>
      </c>
      <c r="R138" s="378" t="str">
        <f t="shared" si="5"/>
        <v/>
      </c>
    </row>
    <row r="139" spans="1:18" s="379" customFormat="1" hidden="1" x14ac:dyDescent="0.35">
      <c r="A139" s="368"/>
      <c r="B139" s="367" t="str">
        <f xml:space="preserve"> IF(A139="", "", $B$2 &amp; COUNTIFS($A$7:$A139, $A139))</f>
        <v/>
      </c>
      <c r="C139" s="367" t="str">
        <f>IF($A139 = "", "", INDEX(Main_Form!$A:$A, MATCH($A139, Main_Form!$EV:$EV, 0)) &amp; $B139)</f>
        <v/>
      </c>
      <c r="D139" s="393"/>
      <c r="E139" s="393"/>
      <c r="F139" s="393"/>
      <c r="G139" s="373"/>
      <c r="Q139" s="394" t="str">
        <f t="shared" si="4"/>
        <v/>
      </c>
      <c r="R139" s="378" t="str">
        <f t="shared" si="5"/>
        <v/>
      </c>
    </row>
    <row r="140" spans="1:18" s="379" customFormat="1" hidden="1" x14ac:dyDescent="0.35">
      <c r="A140" s="368"/>
      <c r="B140" s="367" t="str">
        <f xml:space="preserve"> IF(A140="", "", $B$2 &amp; COUNTIFS($A$7:$A140, $A140))</f>
        <v/>
      </c>
      <c r="C140" s="367" t="str">
        <f>IF($A140 = "", "", INDEX(Main_Form!$A:$A, MATCH($A140, Main_Form!$EV:$EV, 0)) &amp; $B140)</f>
        <v/>
      </c>
      <c r="D140" s="393"/>
      <c r="E140" s="393"/>
      <c r="F140" s="393"/>
      <c r="G140" s="373"/>
      <c r="Q140" s="394" t="str">
        <f t="shared" si="4"/>
        <v/>
      </c>
      <c r="R140" s="378" t="str">
        <f t="shared" si="5"/>
        <v/>
      </c>
    </row>
    <row r="141" spans="1:18" s="379" customFormat="1" hidden="1" x14ac:dyDescent="0.35">
      <c r="A141" s="368"/>
      <c r="B141" s="367" t="str">
        <f xml:space="preserve"> IF(A141="", "", $B$2 &amp; COUNTIFS($A$7:$A141, $A141))</f>
        <v/>
      </c>
      <c r="C141" s="367" t="str">
        <f>IF($A141 = "", "", INDEX(Main_Form!$A:$A, MATCH($A141, Main_Form!$EV:$EV, 0)) &amp; $B141)</f>
        <v/>
      </c>
      <c r="D141" s="393"/>
      <c r="E141" s="393"/>
      <c r="F141" s="393"/>
      <c r="G141" s="373"/>
      <c r="Q141" s="394" t="str">
        <f t="shared" si="4"/>
        <v/>
      </c>
      <c r="R141" s="378" t="str">
        <f t="shared" si="5"/>
        <v/>
      </c>
    </row>
    <row r="142" spans="1:18" s="379" customFormat="1" hidden="1" x14ac:dyDescent="0.35">
      <c r="A142" s="368"/>
      <c r="B142" s="367" t="str">
        <f xml:space="preserve"> IF(A142="", "", $B$2 &amp; COUNTIFS($A$7:$A142, $A142))</f>
        <v/>
      </c>
      <c r="C142" s="367" t="str">
        <f>IF($A142 = "", "", INDEX(Main_Form!$A:$A, MATCH($A142, Main_Form!$EV:$EV, 0)) &amp; $B142)</f>
        <v/>
      </c>
      <c r="D142" s="393"/>
      <c r="E142" s="393"/>
      <c r="F142" s="393"/>
      <c r="G142" s="373"/>
      <c r="Q142" s="394" t="str">
        <f t="shared" si="4"/>
        <v/>
      </c>
      <c r="R142" s="378" t="str">
        <f t="shared" si="5"/>
        <v/>
      </c>
    </row>
    <row r="143" spans="1:18" s="379" customFormat="1" hidden="1" x14ac:dyDescent="0.35">
      <c r="A143" s="368"/>
      <c r="B143" s="367" t="str">
        <f xml:space="preserve"> IF(A143="", "", $B$2 &amp; COUNTIFS($A$7:$A143, $A143))</f>
        <v/>
      </c>
      <c r="C143" s="367" t="str">
        <f>IF($A143 = "", "", INDEX(Main_Form!$A:$A, MATCH($A143, Main_Form!$EV:$EV, 0)) &amp; $B143)</f>
        <v/>
      </c>
      <c r="D143" s="393"/>
      <c r="E143" s="393"/>
      <c r="F143" s="393"/>
      <c r="G143" s="373"/>
      <c r="Q143" s="394" t="str">
        <f t="shared" si="4"/>
        <v/>
      </c>
      <c r="R143" s="378" t="str">
        <f t="shared" si="5"/>
        <v/>
      </c>
    </row>
    <row r="144" spans="1:18" s="379" customFormat="1" hidden="1" x14ac:dyDescent="0.35">
      <c r="A144" s="368"/>
      <c r="B144" s="367" t="str">
        <f xml:space="preserve"> IF(A144="", "", $B$2 &amp; COUNTIFS($A$7:$A144, $A144))</f>
        <v/>
      </c>
      <c r="C144" s="367" t="str">
        <f>IF($A144 = "", "", INDEX(Main_Form!$A:$A, MATCH($A144, Main_Form!$EV:$EV, 0)) &amp; $B144)</f>
        <v/>
      </c>
      <c r="D144" s="393"/>
      <c r="E144" s="393"/>
      <c r="F144" s="393"/>
      <c r="G144" s="373"/>
      <c r="Q144" s="394" t="str">
        <f t="shared" si="4"/>
        <v/>
      </c>
      <c r="R144" s="378" t="str">
        <f t="shared" si="5"/>
        <v/>
      </c>
    </row>
    <row r="145" spans="1:18" s="379" customFormat="1" hidden="1" x14ac:dyDescent="0.35">
      <c r="A145" s="368"/>
      <c r="B145" s="367" t="str">
        <f xml:space="preserve"> IF(A145="", "", $B$2 &amp; COUNTIFS($A$7:$A145, $A145))</f>
        <v/>
      </c>
      <c r="C145" s="367" t="str">
        <f>IF($A145 = "", "", INDEX(Main_Form!$A:$A, MATCH($A145, Main_Form!$EV:$EV, 0)) &amp; $B145)</f>
        <v/>
      </c>
      <c r="D145" s="393"/>
      <c r="E145" s="393"/>
      <c r="F145" s="393"/>
      <c r="G145" s="373"/>
      <c r="Q145" s="394" t="str">
        <f t="shared" si="4"/>
        <v/>
      </c>
      <c r="R145" s="378" t="str">
        <f t="shared" si="5"/>
        <v/>
      </c>
    </row>
    <row r="146" spans="1:18" s="379" customFormat="1" hidden="1" x14ac:dyDescent="0.35">
      <c r="A146" s="368"/>
      <c r="B146" s="367" t="str">
        <f xml:space="preserve"> IF(A146="", "", $B$2 &amp; COUNTIFS($A$7:$A146, $A146))</f>
        <v/>
      </c>
      <c r="C146" s="367" t="str">
        <f>IF($A146 = "", "", INDEX(Main_Form!$A:$A, MATCH($A146, Main_Form!$EV:$EV, 0)) &amp; $B146)</f>
        <v/>
      </c>
      <c r="D146" s="393"/>
      <c r="E146" s="393"/>
      <c r="F146" s="393"/>
      <c r="G146" s="373"/>
      <c r="Q146" s="394" t="str">
        <f t="shared" si="4"/>
        <v/>
      </c>
      <c r="R146" s="378" t="str">
        <f t="shared" si="5"/>
        <v/>
      </c>
    </row>
    <row r="147" spans="1:18" s="379" customFormat="1" hidden="1" x14ac:dyDescent="0.35">
      <c r="A147" s="368"/>
      <c r="B147" s="367" t="str">
        <f xml:space="preserve"> IF(A147="", "", $B$2 &amp; COUNTIFS($A$7:$A147, $A147))</f>
        <v/>
      </c>
      <c r="C147" s="367" t="str">
        <f>IF($A147 = "", "", INDEX(Main_Form!$A:$A, MATCH($A147, Main_Form!$EV:$EV, 0)) &amp; $B147)</f>
        <v/>
      </c>
      <c r="D147" s="393"/>
      <c r="E147" s="393"/>
      <c r="F147" s="393"/>
      <c r="G147" s="373"/>
      <c r="Q147" s="394" t="str">
        <f t="shared" si="4"/>
        <v/>
      </c>
      <c r="R147" s="378" t="str">
        <f t="shared" si="5"/>
        <v/>
      </c>
    </row>
    <row r="148" spans="1:18" s="379" customFormat="1" hidden="1" x14ac:dyDescent="0.35">
      <c r="A148" s="368"/>
      <c r="B148" s="367" t="str">
        <f xml:space="preserve"> IF(A148="", "", $B$2 &amp; COUNTIFS($A$7:$A148, $A148))</f>
        <v/>
      </c>
      <c r="C148" s="367" t="str">
        <f>IF($A148 = "", "", INDEX(Main_Form!$A:$A, MATCH($A148, Main_Form!$EV:$EV, 0)) &amp; $B148)</f>
        <v/>
      </c>
      <c r="D148" s="393"/>
      <c r="E148" s="393"/>
      <c r="F148" s="393"/>
      <c r="G148" s="373"/>
      <c r="Q148" s="394" t="str">
        <f t="shared" si="4"/>
        <v/>
      </c>
      <c r="R148" s="378" t="str">
        <f t="shared" si="5"/>
        <v/>
      </c>
    </row>
    <row r="149" spans="1:18" s="379" customFormat="1" hidden="1" x14ac:dyDescent="0.35">
      <c r="A149" s="368"/>
      <c r="B149" s="367" t="str">
        <f xml:space="preserve"> IF(A149="", "", $B$2 &amp; COUNTIFS($A$7:$A149, $A149))</f>
        <v/>
      </c>
      <c r="C149" s="367" t="str">
        <f>IF($A149 = "", "", INDEX(Main_Form!$A:$A, MATCH($A149, Main_Form!$EV:$EV, 0)) &amp; $B149)</f>
        <v/>
      </c>
      <c r="D149" s="393"/>
      <c r="E149" s="393"/>
      <c r="F149" s="393"/>
      <c r="G149" s="373"/>
      <c r="Q149" s="394" t="str">
        <f t="shared" si="4"/>
        <v/>
      </c>
      <c r="R149" s="378" t="str">
        <f t="shared" si="5"/>
        <v/>
      </c>
    </row>
    <row r="150" spans="1:18" s="379" customFormat="1" hidden="1" x14ac:dyDescent="0.35">
      <c r="A150" s="368"/>
      <c r="B150" s="367" t="str">
        <f xml:space="preserve"> IF(A150="", "", $B$2 &amp; COUNTIFS($A$7:$A150, $A150))</f>
        <v/>
      </c>
      <c r="C150" s="367" t="str">
        <f>IF($A150 = "", "", INDEX(Main_Form!$A:$A, MATCH($A150, Main_Form!$EV:$EV, 0)) &amp; $B150)</f>
        <v/>
      </c>
      <c r="D150" s="393"/>
      <c r="E150" s="393"/>
      <c r="F150" s="393"/>
      <c r="G150" s="373"/>
      <c r="Q150" s="394" t="str">
        <f t="shared" si="4"/>
        <v/>
      </c>
      <c r="R150" s="378" t="str">
        <f t="shared" si="5"/>
        <v/>
      </c>
    </row>
    <row r="151" spans="1:18" s="379" customFormat="1" hidden="1" x14ac:dyDescent="0.35">
      <c r="A151" s="368"/>
      <c r="B151" s="367" t="str">
        <f xml:space="preserve"> IF(A151="", "", $B$2 &amp; COUNTIFS($A$7:$A151, $A151))</f>
        <v/>
      </c>
      <c r="C151" s="367" t="str">
        <f>IF($A151 = "", "", INDEX(Main_Form!$A:$A, MATCH($A151, Main_Form!$EV:$EV, 0)) &amp; $B151)</f>
        <v/>
      </c>
      <c r="D151" s="393"/>
      <c r="E151" s="393"/>
      <c r="F151" s="393"/>
      <c r="G151" s="373"/>
      <c r="Q151" s="394" t="str">
        <f t="shared" si="4"/>
        <v/>
      </c>
      <c r="R151" s="378" t="str">
        <f t="shared" si="5"/>
        <v/>
      </c>
    </row>
    <row r="152" spans="1:18" s="379" customFormat="1" hidden="1" x14ac:dyDescent="0.35">
      <c r="A152" s="368"/>
      <c r="B152" s="367" t="str">
        <f xml:space="preserve"> IF(A152="", "", $B$2 &amp; COUNTIFS($A$7:$A152, $A152))</f>
        <v/>
      </c>
      <c r="C152" s="367" t="str">
        <f>IF($A152 = "", "", INDEX(Main_Form!$A:$A, MATCH($A152, Main_Form!$EV:$EV, 0)) &amp; $B152)</f>
        <v/>
      </c>
      <c r="D152" s="393"/>
      <c r="E152" s="393"/>
      <c r="F152" s="393"/>
      <c r="G152" s="373"/>
      <c r="Q152" s="394" t="str">
        <f t="shared" si="4"/>
        <v/>
      </c>
      <c r="R152" s="378" t="str">
        <f t="shared" si="5"/>
        <v/>
      </c>
    </row>
    <row r="153" spans="1:18" s="379" customFormat="1" hidden="1" x14ac:dyDescent="0.35">
      <c r="A153" s="368"/>
      <c r="B153" s="367" t="str">
        <f xml:space="preserve"> IF(A153="", "", $B$2 &amp; COUNTIFS($A$7:$A153, $A153))</f>
        <v/>
      </c>
      <c r="C153" s="367" t="str">
        <f>IF($A153 = "", "", INDEX(Main_Form!$A:$A, MATCH($A153, Main_Form!$EV:$EV, 0)) &amp; $B153)</f>
        <v/>
      </c>
      <c r="D153" s="393"/>
      <c r="E153" s="393"/>
      <c r="F153" s="393"/>
      <c r="G153" s="373"/>
      <c r="Q153" s="394" t="str">
        <f t="shared" si="4"/>
        <v/>
      </c>
      <c r="R153" s="378" t="str">
        <f t="shared" si="5"/>
        <v/>
      </c>
    </row>
    <row r="154" spans="1:18" s="379" customFormat="1" hidden="1" x14ac:dyDescent="0.35">
      <c r="A154" s="368"/>
      <c r="B154" s="367" t="str">
        <f xml:space="preserve"> IF(A154="", "", $B$2 &amp; COUNTIFS($A$7:$A154, $A154))</f>
        <v/>
      </c>
      <c r="C154" s="367" t="str">
        <f>IF($A154 = "", "", INDEX(Main_Form!$A:$A, MATCH($A154, Main_Form!$EV:$EV, 0)) &amp; $B154)</f>
        <v/>
      </c>
      <c r="D154" s="393"/>
      <c r="E154" s="393"/>
      <c r="F154" s="393"/>
      <c r="G154" s="373"/>
      <c r="Q154" s="394" t="str">
        <f t="shared" si="4"/>
        <v/>
      </c>
      <c r="R154" s="378" t="str">
        <f t="shared" si="5"/>
        <v/>
      </c>
    </row>
    <row r="155" spans="1:18" s="379" customFormat="1" hidden="1" x14ac:dyDescent="0.35">
      <c r="A155" s="368"/>
      <c r="B155" s="367" t="str">
        <f xml:space="preserve"> IF(A155="", "", $B$2 &amp; COUNTIFS($A$7:$A155, $A155))</f>
        <v/>
      </c>
      <c r="C155" s="367" t="str">
        <f>IF($A155 = "", "", INDEX(Main_Form!$A:$A, MATCH($A155, Main_Form!$EV:$EV, 0)) &amp; $B155)</f>
        <v/>
      </c>
      <c r="D155" s="393"/>
      <c r="E155" s="393"/>
      <c r="F155" s="393"/>
      <c r="G155" s="373"/>
      <c r="Q155" s="394" t="str">
        <f t="shared" si="4"/>
        <v/>
      </c>
      <c r="R155" s="378" t="str">
        <f t="shared" si="5"/>
        <v/>
      </c>
    </row>
    <row r="156" spans="1:18" s="379" customFormat="1" hidden="1" x14ac:dyDescent="0.35">
      <c r="A156" s="368"/>
      <c r="B156" s="367" t="str">
        <f xml:space="preserve"> IF(A156="", "", $B$2 &amp; COUNTIFS($A$7:$A156, $A156))</f>
        <v/>
      </c>
      <c r="C156" s="367" t="str">
        <f>IF($A156 = "", "", INDEX(Main_Form!$A:$A, MATCH($A156, Main_Form!$EV:$EV, 0)) &amp; $B156)</f>
        <v/>
      </c>
      <c r="D156" s="393"/>
      <c r="E156" s="393"/>
      <c r="F156" s="393"/>
      <c r="G156" s="373"/>
      <c r="Q156" s="394" t="str">
        <f t="shared" si="4"/>
        <v/>
      </c>
      <c r="R156" s="378" t="str">
        <f t="shared" si="5"/>
        <v/>
      </c>
    </row>
    <row r="157" spans="1:18" s="379" customFormat="1" hidden="1" x14ac:dyDescent="0.35">
      <c r="A157" s="368"/>
      <c r="B157" s="367" t="str">
        <f xml:space="preserve"> IF(A157="", "", $B$2 &amp; COUNTIFS($A$7:$A157, $A157))</f>
        <v/>
      </c>
      <c r="C157" s="367" t="str">
        <f>IF($A157 = "", "", INDEX(Main_Form!$A:$A, MATCH($A157, Main_Form!$EV:$EV, 0)) &amp; $B157)</f>
        <v/>
      </c>
      <c r="D157" s="393"/>
      <c r="E157" s="393"/>
      <c r="F157" s="393"/>
      <c r="G157" s="373"/>
      <c r="Q157" s="394" t="str">
        <f t="shared" si="4"/>
        <v/>
      </c>
      <c r="R157" s="378" t="str">
        <f t="shared" si="5"/>
        <v/>
      </c>
    </row>
    <row r="158" spans="1:18" s="379" customFormat="1" hidden="1" x14ac:dyDescent="0.35">
      <c r="A158" s="368"/>
      <c r="B158" s="367" t="str">
        <f xml:space="preserve"> IF(A158="", "", $B$2 &amp; COUNTIFS($A$7:$A158, $A158))</f>
        <v/>
      </c>
      <c r="C158" s="367" t="str">
        <f>IF($A158 = "", "", INDEX(Main_Form!$A:$A, MATCH($A158, Main_Form!$EV:$EV, 0)) &amp; $B158)</f>
        <v/>
      </c>
      <c r="D158" s="393"/>
      <c r="E158" s="393"/>
      <c r="F158" s="393"/>
      <c r="G158" s="373"/>
      <c r="Q158" s="394" t="str">
        <f t="shared" si="4"/>
        <v/>
      </c>
      <c r="R158" s="378" t="str">
        <f t="shared" si="5"/>
        <v/>
      </c>
    </row>
    <row r="159" spans="1:18" s="379" customFormat="1" hidden="1" x14ac:dyDescent="0.35">
      <c r="A159" s="368"/>
      <c r="B159" s="367" t="str">
        <f xml:space="preserve"> IF(A159="", "", $B$2 &amp; COUNTIFS($A$7:$A159, $A159))</f>
        <v/>
      </c>
      <c r="C159" s="367" t="str">
        <f>IF($A159 = "", "", INDEX(Main_Form!$A:$A, MATCH($A159, Main_Form!$EV:$EV, 0)) &amp; $B159)</f>
        <v/>
      </c>
      <c r="D159" s="393"/>
      <c r="E159" s="393"/>
      <c r="F159" s="393"/>
      <c r="G159" s="373"/>
      <c r="Q159" s="394" t="str">
        <f t="shared" si="4"/>
        <v/>
      </c>
      <c r="R159" s="378" t="str">
        <f t="shared" si="5"/>
        <v/>
      </c>
    </row>
    <row r="160" spans="1:18" s="379" customFormat="1" hidden="1" x14ac:dyDescent="0.35">
      <c r="A160" s="368"/>
      <c r="B160" s="367" t="str">
        <f xml:space="preserve"> IF(A160="", "", $B$2 &amp; COUNTIFS($A$7:$A160, $A160))</f>
        <v/>
      </c>
      <c r="C160" s="367" t="str">
        <f>IF($A160 = "", "", INDEX(Main_Form!$A:$A, MATCH($A160, Main_Form!$EV:$EV, 0)) &amp; $B160)</f>
        <v/>
      </c>
      <c r="D160" s="393"/>
      <c r="E160" s="393"/>
      <c r="F160" s="393"/>
      <c r="G160" s="373"/>
      <c r="Q160" s="394" t="str">
        <f t="shared" si="4"/>
        <v/>
      </c>
      <c r="R160" s="378" t="str">
        <f t="shared" si="5"/>
        <v/>
      </c>
    </row>
    <row r="161" spans="1:18" s="379" customFormat="1" hidden="1" x14ac:dyDescent="0.35">
      <c r="A161" s="368"/>
      <c r="B161" s="367" t="str">
        <f xml:space="preserve"> IF(A161="", "", $B$2 &amp; COUNTIFS($A$7:$A161, $A161))</f>
        <v/>
      </c>
      <c r="C161" s="367" t="str">
        <f>IF($A161 = "", "", INDEX(Main_Form!$A:$A, MATCH($A161, Main_Form!$EV:$EV, 0)) &amp; $B161)</f>
        <v/>
      </c>
      <c r="D161" s="393"/>
      <c r="E161" s="393"/>
      <c r="F161" s="393"/>
      <c r="G161" s="373"/>
      <c r="Q161" s="394" t="str">
        <f t="shared" si="4"/>
        <v/>
      </c>
      <c r="R161" s="378" t="str">
        <f t="shared" si="5"/>
        <v/>
      </c>
    </row>
    <row r="162" spans="1:18" s="379" customFormat="1" hidden="1" x14ac:dyDescent="0.35">
      <c r="A162" s="368"/>
      <c r="B162" s="367" t="str">
        <f xml:space="preserve"> IF(A162="", "", $B$2 &amp; COUNTIFS($A$7:$A162, $A162))</f>
        <v/>
      </c>
      <c r="C162" s="367" t="str">
        <f>IF($A162 = "", "", INDEX(Main_Form!$A:$A, MATCH($A162, Main_Form!$EV:$EV, 0)) &amp; $B162)</f>
        <v/>
      </c>
      <c r="D162" s="393"/>
      <c r="E162" s="393"/>
      <c r="F162" s="393"/>
      <c r="G162" s="373"/>
      <c r="Q162" s="394" t="str">
        <f t="shared" si="4"/>
        <v/>
      </c>
      <c r="R162" s="378" t="str">
        <f t="shared" si="5"/>
        <v/>
      </c>
    </row>
    <row r="163" spans="1:18" s="379" customFormat="1" hidden="1" x14ac:dyDescent="0.35">
      <c r="A163" s="368"/>
      <c r="B163" s="367" t="str">
        <f xml:space="preserve"> IF(A163="", "", $B$2 &amp; COUNTIFS($A$7:$A163, $A163))</f>
        <v/>
      </c>
      <c r="C163" s="367" t="str">
        <f>IF($A163 = "", "", INDEX(Main_Form!$A:$A, MATCH($A163, Main_Form!$EV:$EV, 0)) &amp; $B163)</f>
        <v/>
      </c>
      <c r="D163" s="393"/>
      <c r="E163" s="393"/>
      <c r="F163" s="393"/>
      <c r="G163" s="373"/>
      <c r="Q163" s="394" t="str">
        <f t="shared" si="4"/>
        <v/>
      </c>
      <c r="R163" s="378" t="str">
        <f t="shared" si="5"/>
        <v/>
      </c>
    </row>
    <row r="164" spans="1:18" s="379" customFormat="1" hidden="1" x14ac:dyDescent="0.35">
      <c r="A164" s="368"/>
      <c r="B164" s="367" t="str">
        <f xml:space="preserve"> IF(A164="", "", $B$2 &amp; COUNTIFS($A$7:$A164, $A164))</f>
        <v/>
      </c>
      <c r="C164" s="367" t="str">
        <f>IF($A164 = "", "", INDEX(Main_Form!$A:$A, MATCH($A164, Main_Form!$EV:$EV, 0)) &amp; $B164)</f>
        <v/>
      </c>
      <c r="D164" s="393"/>
      <c r="E164" s="393"/>
      <c r="F164" s="393"/>
      <c r="G164" s="373"/>
      <c r="Q164" s="394" t="str">
        <f t="shared" si="4"/>
        <v/>
      </c>
      <c r="R164" s="378" t="str">
        <f t="shared" si="5"/>
        <v/>
      </c>
    </row>
    <row r="165" spans="1:18" s="379" customFormat="1" hidden="1" x14ac:dyDescent="0.35">
      <c r="A165" s="368"/>
      <c r="B165" s="367" t="str">
        <f xml:space="preserve"> IF(A165="", "", $B$2 &amp; COUNTIFS($A$7:$A165, $A165))</f>
        <v/>
      </c>
      <c r="C165" s="367" t="str">
        <f>IF($A165 = "", "", INDEX(Main_Form!$A:$A, MATCH($A165, Main_Form!$EV:$EV, 0)) &amp; $B165)</f>
        <v/>
      </c>
      <c r="D165" s="393"/>
      <c r="E165" s="393"/>
      <c r="F165" s="393"/>
      <c r="G165" s="373"/>
      <c r="Q165" s="394" t="str">
        <f t="shared" si="4"/>
        <v/>
      </c>
      <c r="R165" s="378" t="str">
        <f t="shared" si="5"/>
        <v/>
      </c>
    </row>
    <row r="166" spans="1:18" s="379" customFormat="1" hidden="1" x14ac:dyDescent="0.35">
      <c r="A166" s="368"/>
      <c r="B166" s="367" t="str">
        <f xml:space="preserve"> IF(A166="", "", $B$2 &amp; COUNTIFS($A$7:$A166, $A166))</f>
        <v/>
      </c>
      <c r="C166" s="367" t="str">
        <f>IF($A166 = "", "", INDEX(Main_Form!$A:$A, MATCH($A166, Main_Form!$EV:$EV, 0)) &amp; $B166)</f>
        <v/>
      </c>
      <c r="D166" s="393"/>
      <c r="E166" s="393"/>
      <c r="F166" s="393"/>
      <c r="G166" s="373"/>
      <c r="Q166" s="394" t="str">
        <f t="shared" si="4"/>
        <v/>
      </c>
      <c r="R166" s="378" t="str">
        <f t="shared" si="5"/>
        <v/>
      </c>
    </row>
    <row r="167" spans="1:18" s="379" customFormat="1" hidden="1" x14ac:dyDescent="0.35">
      <c r="A167" s="368"/>
      <c r="B167" s="367" t="str">
        <f xml:space="preserve"> IF(A167="", "", $B$2 &amp; COUNTIFS($A$7:$A167, $A167))</f>
        <v/>
      </c>
      <c r="C167" s="367" t="str">
        <f>IF($A167 = "", "", INDEX(Main_Form!$A:$A, MATCH($A167, Main_Form!$EV:$EV, 0)) &amp; $B167)</f>
        <v/>
      </c>
      <c r="D167" s="393"/>
      <c r="E167" s="393"/>
      <c r="F167" s="393"/>
      <c r="G167" s="373"/>
      <c r="Q167" s="394" t="str">
        <f t="shared" si="4"/>
        <v/>
      </c>
      <c r="R167" s="378" t="str">
        <f t="shared" si="5"/>
        <v/>
      </c>
    </row>
    <row r="168" spans="1:18" s="379" customFormat="1" hidden="1" x14ac:dyDescent="0.35">
      <c r="A168" s="368"/>
      <c r="B168" s="367" t="str">
        <f xml:space="preserve"> IF(A168="", "", $B$2 &amp; COUNTIFS($A$7:$A168, $A168))</f>
        <v/>
      </c>
      <c r="C168" s="367" t="str">
        <f>IF($A168 = "", "", INDEX(Main_Form!$A:$A, MATCH($A168, Main_Form!$EV:$EV, 0)) &amp; $B168)</f>
        <v/>
      </c>
      <c r="D168" s="393"/>
      <c r="E168" s="393"/>
      <c r="F168" s="393"/>
      <c r="G168" s="373"/>
      <c r="Q168" s="394" t="str">
        <f t="shared" si="4"/>
        <v/>
      </c>
      <c r="R168" s="378" t="str">
        <f t="shared" si="5"/>
        <v/>
      </c>
    </row>
    <row r="169" spans="1:18" s="379" customFormat="1" hidden="1" x14ac:dyDescent="0.35">
      <c r="A169" s="368"/>
      <c r="B169" s="367" t="str">
        <f xml:space="preserve"> IF(A169="", "", $B$2 &amp; COUNTIFS($A$7:$A169, $A169))</f>
        <v/>
      </c>
      <c r="C169" s="367" t="str">
        <f>IF($A169 = "", "", INDEX(Main_Form!$A:$A, MATCH($A169, Main_Form!$EV:$EV, 0)) &amp; $B169)</f>
        <v/>
      </c>
      <c r="D169" s="393"/>
      <c r="E169" s="393"/>
      <c r="F169" s="393"/>
      <c r="G169" s="373"/>
      <c r="Q169" s="394" t="str">
        <f t="shared" si="4"/>
        <v/>
      </c>
      <c r="R169" s="378" t="str">
        <f t="shared" si="5"/>
        <v/>
      </c>
    </row>
    <row r="170" spans="1:18" s="379" customFormat="1" hidden="1" x14ac:dyDescent="0.35">
      <c r="A170" s="368"/>
      <c r="B170" s="367" t="str">
        <f xml:space="preserve"> IF(A170="", "", $B$2 &amp; COUNTIFS($A$7:$A170, $A170))</f>
        <v/>
      </c>
      <c r="C170" s="367" t="str">
        <f>IF($A170 = "", "", INDEX(Main_Form!$A:$A, MATCH($A170, Main_Form!$EV:$EV, 0)) &amp; $B170)</f>
        <v/>
      </c>
      <c r="D170" s="393"/>
      <c r="E170" s="393"/>
      <c r="F170" s="393"/>
      <c r="G170" s="373"/>
      <c r="Q170" s="394" t="str">
        <f t="shared" si="4"/>
        <v/>
      </c>
      <c r="R170" s="378" t="str">
        <f t="shared" si="5"/>
        <v/>
      </c>
    </row>
    <row r="171" spans="1:18" s="379" customFormat="1" hidden="1" x14ac:dyDescent="0.35">
      <c r="A171" s="368"/>
      <c r="B171" s="367" t="str">
        <f xml:space="preserve"> IF(A171="", "", $B$2 &amp; COUNTIFS($A$7:$A171, $A171))</f>
        <v/>
      </c>
      <c r="C171" s="367" t="str">
        <f>IF($A171 = "", "", INDEX(Main_Form!$A:$A, MATCH($A171, Main_Form!$EV:$EV, 0)) &amp; $B171)</f>
        <v/>
      </c>
      <c r="D171" s="393"/>
      <c r="E171" s="393"/>
      <c r="F171" s="393"/>
      <c r="G171" s="373"/>
      <c r="Q171" s="394" t="str">
        <f t="shared" si="4"/>
        <v/>
      </c>
      <c r="R171" s="378" t="str">
        <f t="shared" si="5"/>
        <v/>
      </c>
    </row>
    <row r="172" spans="1:18" s="379" customFormat="1" hidden="1" x14ac:dyDescent="0.35">
      <c r="A172" s="368"/>
      <c r="B172" s="367" t="str">
        <f xml:space="preserve"> IF(A172="", "", $B$2 &amp; COUNTIFS($A$7:$A172, $A172))</f>
        <v/>
      </c>
      <c r="C172" s="367" t="str">
        <f>IF($A172 = "", "", INDEX(Main_Form!$A:$A, MATCH($A172, Main_Form!$EV:$EV, 0)) &amp; $B172)</f>
        <v/>
      </c>
      <c r="D172" s="393"/>
      <c r="E172" s="393"/>
      <c r="F172" s="393"/>
      <c r="G172" s="373"/>
      <c r="Q172" s="394" t="str">
        <f t="shared" si="4"/>
        <v/>
      </c>
      <c r="R172" s="378" t="str">
        <f t="shared" si="5"/>
        <v/>
      </c>
    </row>
    <row r="173" spans="1:18" s="379" customFormat="1" hidden="1" x14ac:dyDescent="0.35">
      <c r="A173" s="368"/>
      <c r="B173" s="367" t="str">
        <f xml:space="preserve"> IF(A173="", "", $B$2 &amp; COUNTIFS($A$7:$A173, $A173))</f>
        <v/>
      </c>
      <c r="C173" s="367" t="str">
        <f>IF($A173 = "", "", INDEX(Main_Form!$A:$A, MATCH($A173, Main_Form!$EV:$EV, 0)) &amp; $B173)</f>
        <v/>
      </c>
      <c r="D173" s="393"/>
      <c r="E173" s="393"/>
      <c r="F173" s="393"/>
      <c r="G173" s="373"/>
      <c r="Q173" s="394" t="str">
        <f t="shared" si="4"/>
        <v/>
      </c>
      <c r="R173" s="378" t="str">
        <f t="shared" si="5"/>
        <v/>
      </c>
    </row>
    <row r="174" spans="1:18" s="379" customFormat="1" hidden="1" x14ac:dyDescent="0.35">
      <c r="A174" s="368"/>
      <c r="B174" s="367" t="str">
        <f xml:space="preserve"> IF(A174="", "", $B$2 &amp; COUNTIFS($A$7:$A174, $A174))</f>
        <v/>
      </c>
      <c r="C174" s="367" t="str">
        <f>IF($A174 = "", "", INDEX(Main_Form!$A:$A, MATCH($A174, Main_Form!$EV:$EV, 0)) &amp; $B174)</f>
        <v/>
      </c>
      <c r="D174" s="393"/>
      <c r="E174" s="393"/>
      <c r="F174" s="393"/>
      <c r="G174" s="373"/>
      <c r="Q174" s="394" t="str">
        <f t="shared" si="4"/>
        <v/>
      </c>
      <c r="R174" s="378" t="str">
        <f t="shared" si="5"/>
        <v/>
      </c>
    </row>
    <row r="175" spans="1:18" s="379" customFormat="1" hidden="1" x14ac:dyDescent="0.35">
      <c r="A175" s="368"/>
      <c r="B175" s="367" t="str">
        <f xml:space="preserve"> IF(A175="", "", $B$2 &amp; COUNTIFS($A$7:$A175, $A175))</f>
        <v/>
      </c>
      <c r="C175" s="367" t="str">
        <f>IF($A175 = "", "", INDEX(Main_Form!$A:$A, MATCH($A175, Main_Form!$EV:$EV, 0)) &amp; $B175)</f>
        <v/>
      </c>
      <c r="D175" s="393"/>
      <c r="E175" s="393"/>
      <c r="F175" s="393"/>
      <c r="G175" s="373"/>
      <c r="Q175" s="394" t="str">
        <f t="shared" si="4"/>
        <v/>
      </c>
      <c r="R175" s="378" t="str">
        <f t="shared" si="5"/>
        <v/>
      </c>
    </row>
    <row r="176" spans="1:18" s="379" customFormat="1" hidden="1" x14ac:dyDescent="0.35">
      <c r="A176" s="368"/>
      <c r="B176" s="367" t="str">
        <f xml:space="preserve"> IF(A176="", "", $B$2 &amp; COUNTIFS($A$7:$A176, $A176))</f>
        <v/>
      </c>
      <c r="C176" s="367" t="str">
        <f>IF($A176 = "", "", INDEX(Main_Form!$A:$A, MATCH($A176, Main_Form!$EV:$EV, 0)) &amp; $B176)</f>
        <v/>
      </c>
      <c r="D176" s="393"/>
      <c r="E176" s="393"/>
      <c r="F176" s="393"/>
      <c r="G176" s="373"/>
      <c r="Q176" s="394" t="str">
        <f t="shared" si="4"/>
        <v/>
      </c>
      <c r="R176" s="378" t="str">
        <f t="shared" si="5"/>
        <v/>
      </c>
    </row>
    <row r="177" spans="1:18" s="379" customFormat="1" hidden="1" x14ac:dyDescent="0.35">
      <c r="A177" s="368"/>
      <c r="B177" s="367" t="str">
        <f xml:space="preserve"> IF(A177="", "", $B$2 &amp; COUNTIFS($A$7:$A177, $A177))</f>
        <v/>
      </c>
      <c r="C177" s="367" t="str">
        <f>IF($A177 = "", "", INDEX(Main_Form!$A:$A, MATCH($A177, Main_Form!$EV:$EV, 0)) &amp; $B177)</f>
        <v/>
      </c>
      <c r="D177" s="393"/>
      <c r="E177" s="393"/>
      <c r="F177" s="393"/>
      <c r="G177" s="373"/>
      <c r="Q177" s="394" t="str">
        <f t="shared" si="4"/>
        <v/>
      </c>
      <c r="R177" s="378" t="str">
        <f t="shared" si="5"/>
        <v/>
      </c>
    </row>
    <row r="178" spans="1:18" s="379" customFormat="1" hidden="1" x14ac:dyDescent="0.35">
      <c r="A178" s="368"/>
      <c r="B178" s="367" t="str">
        <f xml:space="preserve"> IF(A178="", "", $B$2 &amp; COUNTIFS($A$7:$A178, $A178))</f>
        <v/>
      </c>
      <c r="C178" s="367" t="str">
        <f>IF($A178 = "", "", INDEX(Main_Form!$A:$A, MATCH($A178, Main_Form!$EV:$EV, 0)) &amp; $B178)</f>
        <v/>
      </c>
      <c r="D178" s="393"/>
      <c r="E178" s="393"/>
      <c r="F178" s="393"/>
      <c r="G178" s="373"/>
      <c r="Q178" s="394" t="str">
        <f t="shared" si="4"/>
        <v/>
      </c>
      <c r="R178" s="378" t="str">
        <f t="shared" si="5"/>
        <v/>
      </c>
    </row>
    <row r="179" spans="1:18" s="379" customFormat="1" hidden="1" x14ac:dyDescent="0.35">
      <c r="A179" s="368"/>
      <c r="B179" s="367" t="str">
        <f xml:space="preserve"> IF(A179="", "", $B$2 &amp; COUNTIFS($A$7:$A179, $A179))</f>
        <v/>
      </c>
      <c r="C179" s="367" t="str">
        <f>IF($A179 = "", "", INDEX(Main_Form!$A:$A, MATCH($A179, Main_Form!$EV:$EV, 0)) &amp; $B179)</f>
        <v/>
      </c>
      <c r="D179" s="393"/>
      <c r="E179" s="393"/>
      <c r="F179" s="393"/>
      <c r="G179" s="373"/>
      <c r="Q179" s="394" t="str">
        <f t="shared" si="4"/>
        <v/>
      </c>
      <c r="R179" s="378" t="str">
        <f t="shared" si="5"/>
        <v/>
      </c>
    </row>
    <row r="180" spans="1:18" s="379" customFormat="1" hidden="1" x14ac:dyDescent="0.35">
      <c r="A180" s="368"/>
      <c r="B180" s="367" t="str">
        <f xml:space="preserve"> IF(A180="", "", $B$2 &amp; COUNTIFS($A$7:$A180, $A180))</f>
        <v/>
      </c>
      <c r="C180" s="367" t="str">
        <f>IF($A180 = "", "", INDEX(Main_Form!$A:$A, MATCH($A180, Main_Form!$EV:$EV, 0)) &amp; $B180)</f>
        <v/>
      </c>
      <c r="D180" s="393"/>
      <c r="E180" s="393"/>
      <c r="F180" s="393"/>
      <c r="G180" s="373"/>
      <c r="Q180" s="394" t="str">
        <f t="shared" si="4"/>
        <v/>
      </c>
      <c r="R180" s="378" t="str">
        <f t="shared" si="5"/>
        <v/>
      </c>
    </row>
    <row r="181" spans="1:18" s="379" customFormat="1" hidden="1" x14ac:dyDescent="0.35">
      <c r="A181" s="368"/>
      <c r="B181" s="367" t="str">
        <f xml:space="preserve"> IF(A181="", "", $B$2 &amp; COUNTIFS($A$7:$A181, $A181))</f>
        <v/>
      </c>
      <c r="C181" s="367" t="str">
        <f>IF($A181 = "", "", INDEX(Main_Form!$A:$A, MATCH($A181, Main_Form!$EV:$EV, 0)) &amp; $B181)</f>
        <v/>
      </c>
      <c r="D181" s="393"/>
      <c r="E181" s="393"/>
      <c r="F181" s="393"/>
      <c r="G181" s="373"/>
      <c r="Q181" s="394" t="str">
        <f t="shared" si="4"/>
        <v/>
      </c>
      <c r="R181" s="378" t="str">
        <f t="shared" si="5"/>
        <v/>
      </c>
    </row>
    <row r="182" spans="1:18" s="379" customFormat="1" hidden="1" x14ac:dyDescent="0.35">
      <c r="A182" s="368"/>
      <c r="B182" s="367" t="str">
        <f xml:space="preserve"> IF(A182="", "", $B$2 &amp; COUNTIFS($A$7:$A182, $A182))</f>
        <v/>
      </c>
      <c r="C182" s="367" t="str">
        <f>IF($A182 = "", "", INDEX(Main_Form!$A:$A, MATCH($A182, Main_Form!$EV:$EV, 0)) &amp; $B182)</f>
        <v/>
      </c>
      <c r="D182" s="393"/>
      <c r="E182" s="393"/>
      <c r="F182" s="393"/>
      <c r="G182" s="373"/>
      <c r="Q182" s="394" t="str">
        <f t="shared" si="4"/>
        <v/>
      </c>
      <c r="R182" s="378" t="str">
        <f t="shared" si="5"/>
        <v/>
      </c>
    </row>
    <row r="183" spans="1:18" s="379" customFormat="1" hidden="1" x14ac:dyDescent="0.35">
      <c r="A183" s="368"/>
      <c r="B183" s="367" t="str">
        <f xml:space="preserve"> IF(A183="", "", $B$2 &amp; COUNTIFS($A$7:$A183, $A183))</f>
        <v/>
      </c>
      <c r="C183" s="367" t="str">
        <f>IF($A183 = "", "", INDEX(Main_Form!$A:$A, MATCH($A183, Main_Form!$EV:$EV, 0)) &amp; $B183)</f>
        <v/>
      </c>
      <c r="D183" s="393"/>
      <c r="E183" s="393"/>
      <c r="F183" s="393"/>
      <c r="G183" s="373"/>
      <c r="Q183" s="394" t="str">
        <f t="shared" si="4"/>
        <v/>
      </c>
      <c r="R183" s="378" t="str">
        <f t="shared" si="5"/>
        <v/>
      </c>
    </row>
    <row r="184" spans="1:18" s="379" customFormat="1" hidden="1" x14ac:dyDescent="0.35">
      <c r="A184" s="368"/>
      <c r="B184" s="367" t="str">
        <f xml:space="preserve"> IF(A184="", "", $B$2 &amp; COUNTIFS($A$7:$A184, $A184))</f>
        <v/>
      </c>
      <c r="C184" s="367" t="str">
        <f>IF($A184 = "", "", INDEX(Main_Form!$A:$A, MATCH($A184, Main_Form!$EV:$EV, 0)) &amp; $B184)</f>
        <v/>
      </c>
      <c r="D184" s="393"/>
      <c r="E184" s="393"/>
      <c r="F184" s="393"/>
      <c r="G184" s="373"/>
      <c r="Q184" s="394" t="str">
        <f t="shared" si="4"/>
        <v/>
      </c>
      <c r="R184" s="378" t="str">
        <f t="shared" si="5"/>
        <v/>
      </c>
    </row>
    <row r="185" spans="1:18" s="379" customFormat="1" hidden="1" x14ac:dyDescent="0.35">
      <c r="A185" s="368"/>
      <c r="B185" s="367" t="str">
        <f xml:space="preserve"> IF(A185="", "", $B$2 &amp; COUNTIFS($A$7:$A185, $A185))</f>
        <v/>
      </c>
      <c r="C185" s="367" t="str">
        <f>IF($A185 = "", "", INDEX(Main_Form!$A:$A, MATCH($A185, Main_Form!$EV:$EV, 0)) &amp; $B185)</f>
        <v/>
      </c>
      <c r="D185" s="393"/>
      <c r="E185" s="393"/>
      <c r="F185" s="393"/>
      <c r="G185" s="373"/>
      <c r="Q185" s="394" t="str">
        <f t="shared" si="4"/>
        <v/>
      </c>
      <c r="R185" s="378" t="str">
        <f t="shared" si="5"/>
        <v/>
      </c>
    </row>
    <row r="186" spans="1:18" s="379" customFormat="1" hidden="1" x14ac:dyDescent="0.35">
      <c r="A186" s="368"/>
      <c r="B186" s="367" t="str">
        <f xml:space="preserve"> IF(A186="", "", $B$2 &amp; COUNTIFS($A$7:$A186, $A186))</f>
        <v/>
      </c>
      <c r="C186" s="367" t="str">
        <f>IF($A186 = "", "", INDEX(Main_Form!$A:$A, MATCH($A186, Main_Form!$EV:$EV, 0)) &amp; $B186)</f>
        <v/>
      </c>
      <c r="D186" s="393"/>
      <c r="E186" s="393"/>
      <c r="F186" s="393"/>
      <c r="G186" s="373"/>
      <c r="Q186" s="394" t="str">
        <f t="shared" si="4"/>
        <v/>
      </c>
      <c r="R186" s="378" t="str">
        <f t="shared" si="5"/>
        <v/>
      </c>
    </row>
    <row r="187" spans="1:18" s="379" customFormat="1" hidden="1" x14ac:dyDescent="0.35">
      <c r="A187" s="368"/>
      <c r="B187" s="367" t="str">
        <f xml:space="preserve"> IF(A187="", "", $B$2 &amp; COUNTIFS($A$7:$A187, $A187))</f>
        <v/>
      </c>
      <c r="C187" s="367" t="str">
        <f>IF($A187 = "", "", INDEX(Main_Form!$A:$A, MATCH($A187, Main_Form!$EV:$EV, 0)) &amp; $B187)</f>
        <v/>
      </c>
      <c r="D187" s="393"/>
      <c r="E187" s="393"/>
      <c r="F187" s="393"/>
      <c r="G187" s="373"/>
      <c r="Q187" s="394" t="str">
        <f t="shared" si="4"/>
        <v/>
      </c>
      <c r="R187" s="378" t="str">
        <f t="shared" si="5"/>
        <v/>
      </c>
    </row>
    <row r="188" spans="1:18" s="379" customFormat="1" hidden="1" x14ac:dyDescent="0.35">
      <c r="A188" s="368"/>
      <c r="B188" s="367" t="str">
        <f xml:space="preserve"> IF(A188="", "", $B$2 &amp; COUNTIFS($A$7:$A188, $A188))</f>
        <v/>
      </c>
      <c r="C188" s="367" t="str">
        <f>IF($A188 = "", "", INDEX(Main_Form!$A:$A, MATCH($A188, Main_Form!$EV:$EV, 0)) &amp; $B188)</f>
        <v/>
      </c>
      <c r="D188" s="393"/>
      <c r="E188" s="393"/>
      <c r="F188" s="393"/>
      <c r="G188" s="373"/>
      <c r="Q188" s="394" t="str">
        <f t="shared" si="4"/>
        <v/>
      </c>
      <c r="R188" s="378" t="str">
        <f t="shared" si="5"/>
        <v/>
      </c>
    </row>
    <row r="189" spans="1:18" s="379" customFormat="1" hidden="1" x14ac:dyDescent="0.35">
      <c r="A189" s="368"/>
      <c r="B189" s="367" t="str">
        <f xml:space="preserve"> IF(A189="", "", $B$2 &amp; COUNTIFS($A$7:$A189, $A189))</f>
        <v/>
      </c>
      <c r="C189" s="367" t="str">
        <f>IF($A189 = "", "", INDEX(Main_Form!$A:$A, MATCH($A189, Main_Form!$EV:$EV, 0)) &amp; $B189)</f>
        <v/>
      </c>
      <c r="D189" s="393"/>
      <c r="E189" s="393"/>
      <c r="F189" s="393"/>
      <c r="G189" s="373"/>
      <c r="Q189" s="394" t="str">
        <f t="shared" si="4"/>
        <v/>
      </c>
      <c r="R189" s="378" t="str">
        <f t="shared" si="5"/>
        <v/>
      </c>
    </row>
    <row r="190" spans="1:18" s="379" customFormat="1" hidden="1" x14ac:dyDescent="0.35">
      <c r="A190" s="368"/>
      <c r="B190" s="367" t="str">
        <f xml:space="preserve"> IF(A190="", "", $B$2 &amp; COUNTIFS($A$7:$A190, $A190))</f>
        <v/>
      </c>
      <c r="C190" s="367" t="str">
        <f>IF($A190 = "", "", INDEX(Main_Form!$A:$A, MATCH($A190, Main_Form!$EV:$EV, 0)) &amp; $B190)</f>
        <v/>
      </c>
      <c r="D190" s="393"/>
      <c r="E190" s="393"/>
      <c r="F190" s="393"/>
      <c r="G190" s="373"/>
      <c r="Q190" s="394" t="str">
        <f t="shared" si="4"/>
        <v/>
      </c>
      <c r="R190" s="378" t="str">
        <f t="shared" si="5"/>
        <v/>
      </c>
    </row>
    <row r="191" spans="1:18" s="379" customFormat="1" hidden="1" x14ac:dyDescent="0.35">
      <c r="A191" s="368"/>
      <c r="B191" s="367" t="str">
        <f xml:space="preserve"> IF(A191="", "", $B$2 &amp; COUNTIFS($A$7:$A191, $A191))</f>
        <v/>
      </c>
      <c r="C191" s="367" t="str">
        <f>IF($A191 = "", "", INDEX(Main_Form!$A:$A, MATCH($A191, Main_Form!$EV:$EV, 0)) &amp; $B191)</f>
        <v/>
      </c>
      <c r="D191" s="393"/>
      <c r="E191" s="393"/>
      <c r="F191" s="393"/>
      <c r="G191" s="373"/>
      <c r="Q191" s="394" t="str">
        <f t="shared" si="4"/>
        <v/>
      </c>
      <c r="R191" s="378" t="str">
        <f t="shared" si="5"/>
        <v/>
      </c>
    </row>
    <row r="192" spans="1:18" s="379" customFormat="1" hidden="1" x14ac:dyDescent="0.35">
      <c r="A192" s="368"/>
      <c r="B192" s="367" t="str">
        <f xml:space="preserve"> IF(A192="", "", $B$2 &amp; COUNTIFS($A$7:$A192, $A192))</f>
        <v/>
      </c>
      <c r="C192" s="367" t="str">
        <f>IF($A192 = "", "", INDEX(Main_Form!$A:$A, MATCH($A192, Main_Form!$EV:$EV, 0)) &amp; $B192)</f>
        <v/>
      </c>
      <c r="D192" s="393"/>
      <c r="E192" s="393"/>
      <c r="F192" s="393"/>
      <c r="G192" s="373"/>
      <c r="Q192" s="394" t="str">
        <f t="shared" si="4"/>
        <v/>
      </c>
      <c r="R192" s="378" t="str">
        <f t="shared" si="5"/>
        <v/>
      </c>
    </row>
    <row r="193" spans="1:18" s="379" customFormat="1" hidden="1" x14ac:dyDescent="0.35">
      <c r="A193" s="368"/>
      <c r="B193" s="367" t="str">
        <f xml:space="preserve"> IF(A193="", "", $B$2 &amp; COUNTIFS($A$7:$A193, $A193))</f>
        <v/>
      </c>
      <c r="C193" s="367" t="str">
        <f>IF($A193 = "", "", INDEX(Main_Form!$A:$A, MATCH($A193, Main_Form!$EV:$EV, 0)) &amp; $B193)</f>
        <v/>
      </c>
      <c r="D193" s="393"/>
      <c r="E193" s="393"/>
      <c r="F193" s="393"/>
      <c r="G193" s="373"/>
      <c r="Q193" s="394" t="str">
        <f t="shared" si="4"/>
        <v/>
      </c>
      <c r="R193" s="378" t="str">
        <f t="shared" si="5"/>
        <v/>
      </c>
    </row>
    <row r="194" spans="1:18" s="379" customFormat="1" hidden="1" x14ac:dyDescent="0.35">
      <c r="A194" s="368"/>
      <c r="B194" s="367" t="str">
        <f xml:space="preserve"> IF(A194="", "", $B$2 &amp; COUNTIFS($A$7:$A194, $A194))</f>
        <v/>
      </c>
      <c r="C194" s="367" t="str">
        <f>IF($A194 = "", "", INDEX(Main_Form!$A:$A, MATCH($A194, Main_Form!$EV:$EV, 0)) &amp; $B194)</f>
        <v/>
      </c>
      <c r="D194" s="393"/>
      <c r="E194" s="393"/>
      <c r="F194" s="393"/>
      <c r="G194" s="373"/>
      <c r="Q194" s="394" t="str">
        <f t="shared" si="4"/>
        <v/>
      </c>
      <c r="R194" s="378" t="str">
        <f t="shared" si="5"/>
        <v/>
      </c>
    </row>
    <row r="195" spans="1:18" s="379" customFormat="1" hidden="1" x14ac:dyDescent="0.35">
      <c r="A195" s="368"/>
      <c r="B195" s="367" t="str">
        <f xml:space="preserve"> IF(A195="", "", $B$2 &amp; COUNTIFS($A$7:$A195, $A195))</f>
        <v/>
      </c>
      <c r="C195" s="367" t="str">
        <f>IF($A195 = "", "", INDEX(Main_Form!$A:$A, MATCH($A195, Main_Form!$EV:$EV, 0)) &amp; $B195)</f>
        <v/>
      </c>
      <c r="D195" s="393"/>
      <c r="E195" s="393"/>
      <c r="F195" s="393"/>
      <c r="G195" s="373"/>
      <c r="Q195" s="394" t="str">
        <f t="shared" si="4"/>
        <v/>
      </c>
      <c r="R195" s="378" t="str">
        <f t="shared" si="5"/>
        <v/>
      </c>
    </row>
    <row r="196" spans="1:18" s="379" customFormat="1" hidden="1" x14ac:dyDescent="0.35">
      <c r="A196" s="368"/>
      <c r="B196" s="367" t="str">
        <f xml:space="preserve"> IF(A196="", "", $B$2 &amp; COUNTIFS($A$7:$A196, $A196))</f>
        <v/>
      </c>
      <c r="C196" s="367" t="str">
        <f>IF($A196 = "", "", INDEX(Main_Form!$A:$A, MATCH($A196, Main_Form!$EV:$EV, 0)) &amp; $B196)</f>
        <v/>
      </c>
      <c r="D196" s="393"/>
      <c r="E196" s="393"/>
      <c r="F196" s="393"/>
      <c r="G196" s="373"/>
      <c r="Q196" s="394" t="str">
        <f t="shared" si="4"/>
        <v/>
      </c>
      <c r="R196" s="378" t="str">
        <f t="shared" si="5"/>
        <v/>
      </c>
    </row>
    <row r="197" spans="1:18" s="379" customFormat="1" hidden="1" x14ac:dyDescent="0.35">
      <c r="A197" s="368"/>
      <c r="B197" s="367" t="str">
        <f xml:space="preserve"> IF(A197="", "", $B$2 &amp; COUNTIFS($A$7:$A197, $A197))</f>
        <v/>
      </c>
      <c r="C197" s="367" t="str">
        <f>IF($A197 = "", "", INDEX(Main_Form!$A:$A, MATCH($A197, Main_Form!$EV:$EV, 0)) &amp; $B197)</f>
        <v/>
      </c>
      <c r="D197" s="393"/>
      <c r="E197" s="393"/>
      <c r="F197" s="393"/>
      <c r="G197" s="373"/>
      <c r="Q197" s="394" t="str">
        <f t="shared" si="4"/>
        <v/>
      </c>
      <c r="R197" s="378" t="str">
        <f t="shared" si="5"/>
        <v/>
      </c>
    </row>
    <row r="198" spans="1:18" s="379" customFormat="1" hidden="1" x14ac:dyDescent="0.35">
      <c r="A198" s="368"/>
      <c r="B198" s="367" t="str">
        <f xml:space="preserve"> IF(A198="", "", $B$2 &amp; COUNTIFS($A$7:$A198, $A198))</f>
        <v/>
      </c>
      <c r="C198" s="367" t="str">
        <f>IF($A198 = "", "", INDEX(Main_Form!$A:$A, MATCH($A198, Main_Form!$EV:$EV, 0)) &amp; $B198)</f>
        <v/>
      </c>
      <c r="D198" s="393"/>
      <c r="E198" s="393"/>
      <c r="F198" s="393"/>
      <c r="G198" s="373"/>
      <c r="Q198" s="394" t="str">
        <f t="shared" si="4"/>
        <v/>
      </c>
      <c r="R198" s="378" t="str">
        <f t="shared" si="5"/>
        <v/>
      </c>
    </row>
    <row r="199" spans="1:18" s="379" customFormat="1" hidden="1" x14ac:dyDescent="0.35">
      <c r="A199" s="368"/>
      <c r="B199" s="367" t="str">
        <f xml:space="preserve"> IF(A199="", "", $B$2 &amp; COUNTIFS($A$7:$A199, $A199))</f>
        <v/>
      </c>
      <c r="C199" s="367" t="str">
        <f>IF($A199 = "", "", INDEX(Main_Form!$A:$A, MATCH($A199, Main_Form!$EV:$EV, 0)) &amp; $B199)</f>
        <v/>
      </c>
      <c r="D199" s="393"/>
      <c r="E199" s="393"/>
      <c r="F199" s="393"/>
      <c r="G199" s="373"/>
      <c r="Q199" s="394" t="str">
        <f t="shared" ref="Q199:Q262" si="6">IF($A199&lt;&gt;"", IF(AND($D199 &lt;&gt; "", $D199 &lt;&gt; "N/A"), $D199, IF($G199 = "", "", $G199)), "")</f>
        <v/>
      </c>
      <c r="R199" s="378" t="str">
        <f t="shared" ref="R199:R262" si="7">IF($A199="", "", IF(AND($A199 &lt;&gt; "", $Q199 &lt;&gt; ""), 1, 0))</f>
        <v/>
      </c>
    </row>
    <row r="200" spans="1:18" s="379" customFormat="1" hidden="1" x14ac:dyDescent="0.35">
      <c r="A200" s="368"/>
      <c r="B200" s="367" t="str">
        <f xml:space="preserve"> IF(A200="", "", $B$2 &amp; COUNTIFS($A$7:$A200, $A200))</f>
        <v/>
      </c>
      <c r="C200" s="367" t="str">
        <f>IF($A200 = "", "", INDEX(Main_Form!$A:$A, MATCH($A200, Main_Form!$EV:$EV, 0)) &amp; $B200)</f>
        <v/>
      </c>
      <c r="D200" s="393"/>
      <c r="E200" s="393"/>
      <c r="F200" s="393"/>
      <c r="G200" s="373"/>
      <c r="Q200" s="394" t="str">
        <f t="shared" si="6"/>
        <v/>
      </c>
      <c r="R200" s="378" t="str">
        <f t="shared" si="7"/>
        <v/>
      </c>
    </row>
    <row r="201" spans="1:18" s="379" customFormat="1" hidden="1" x14ac:dyDescent="0.35">
      <c r="A201" s="368"/>
      <c r="B201" s="367" t="str">
        <f xml:space="preserve"> IF(A201="", "", $B$2 &amp; COUNTIFS($A$7:$A201, $A201))</f>
        <v/>
      </c>
      <c r="C201" s="367" t="str">
        <f>IF($A201 = "", "", INDEX(Main_Form!$A:$A, MATCH($A201, Main_Form!$EV:$EV, 0)) &amp; $B201)</f>
        <v/>
      </c>
      <c r="D201" s="393"/>
      <c r="E201" s="393"/>
      <c r="F201" s="393"/>
      <c r="G201" s="373"/>
      <c r="Q201" s="394" t="str">
        <f t="shared" si="6"/>
        <v/>
      </c>
      <c r="R201" s="378" t="str">
        <f t="shared" si="7"/>
        <v/>
      </c>
    </row>
    <row r="202" spans="1:18" s="379" customFormat="1" hidden="1" x14ac:dyDescent="0.35">
      <c r="A202" s="368"/>
      <c r="B202" s="367" t="str">
        <f xml:space="preserve"> IF(A202="", "", $B$2 &amp; COUNTIFS($A$7:$A202, $A202))</f>
        <v/>
      </c>
      <c r="C202" s="367" t="str">
        <f>IF($A202 = "", "", INDEX(Main_Form!$A:$A, MATCH($A202, Main_Form!$EV:$EV, 0)) &amp; $B202)</f>
        <v/>
      </c>
      <c r="D202" s="393"/>
      <c r="E202" s="393"/>
      <c r="F202" s="393"/>
      <c r="G202" s="373"/>
      <c r="Q202" s="394" t="str">
        <f t="shared" si="6"/>
        <v/>
      </c>
      <c r="R202" s="378" t="str">
        <f t="shared" si="7"/>
        <v/>
      </c>
    </row>
    <row r="203" spans="1:18" s="379" customFormat="1" hidden="1" x14ac:dyDescent="0.35">
      <c r="A203" s="368"/>
      <c r="B203" s="367" t="str">
        <f xml:space="preserve"> IF(A203="", "", $B$2 &amp; COUNTIFS($A$7:$A203, $A203))</f>
        <v/>
      </c>
      <c r="C203" s="367" t="str">
        <f>IF($A203 = "", "", INDEX(Main_Form!$A:$A, MATCH($A203, Main_Form!$EV:$EV, 0)) &amp; $B203)</f>
        <v/>
      </c>
      <c r="D203" s="393"/>
      <c r="E203" s="393"/>
      <c r="F203" s="393"/>
      <c r="G203" s="373"/>
      <c r="Q203" s="394" t="str">
        <f t="shared" si="6"/>
        <v/>
      </c>
      <c r="R203" s="378" t="str">
        <f t="shared" si="7"/>
        <v/>
      </c>
    </row>
    <row r="204" spans="1:18" s="379" customFormat="1" hidden="1" x14ac:dyDescent="0.35">
      <c r="A204" s="368"/>
      <c r="B204" s="367" t="str">
        <f xml:space="preserve"> IF(A204="", "", $B$2 &amp; COUNTIFS($A$7:$A204, $A204))</f>
        <v/>
      </c>
      <c r="C204" s="367" t="str">
        <f>IF($A204 = "", "", INDEX(Main_Form!$A:$A, MATCH($A204, Main_Form!$EV:$EV, 0)) &amp; $B204)</f>
        <v/>
      </c>
      <c r="D204" s="393"/>
      <c r="E204" s="393"/>
      <c r="F204" s="393"/>
      <c r="G204" s="373"/>
      <c r="Q204" s="394" t="str">
        <f t="shared" si="6"/>
        <v/>
      </c>
      <c r="R204" s="378" t="str">
        <f t="shared" si="7"/>
        <v/>
      </c>
    </row>
    <row r="205" spans="1:18" s="379" customFormat="1" hidden="1" x14ac:dyDescent="0.35">
      <c r="A205" s="368"/>
      <c r="B205" s="367" t="str">
        <f xml:space="preserve"> IF(A205="", "", $B$2 &amp; COUNTIFS($A$7:$A205, $A205))</f>
        <v/>
      </c>
      <c r="C205" s="367" t="str">
        <f>IF($A205 = "", "", INDEX(Main_Form!$A:$A, MATCH($A205, Main_Form!$EV:$EV, 0)) &amp; $B205)</f>
        <v/>
      </c>
      <c r="D205" s="393"/>
      <c r="E205" s="393"/>
      <c r="F205" s="393"/>
      <c r="G205" s="373"/>
      <c r="Q205" s="394" t="str">
        <f t="shared" si="6"/>
        <v/>
      </c>
      <c r="R205" s="378" t="str">
        <f t="shared" si="7"/>
        <v/>
      </c>
    </row>
    <row r="206" spans="1:18" s="379" customFormat="1" hidden="1" x14ac:dyDescent="0.35">
      <c r="A206" s="368"/>
      <c r="B206" s="367" t="str">
        <f xml:space="preserve"> IF(A206="", "", $B$2 &amp; COUNTIFS($A$7:$A206, $A206))</f>
        <v/>
      </c>
      <c r="C206" s="367" t="str">
        <f>IF($A206 = "", "", INDEX(Main_Form!$A:$A, MATCH($A206, Main_Form!$EV:$EV, 0)) &amp; $B206)</f>
        <v/>
      </c>
      <c r="D206" s="393"/>
      <c r="E206" s="393"/>
      <c r="F206" s="393"/>
      <c r="G206" s="373"/>
      <c r="Q206" s="394" t="str">
        <f t="shared" si="6"/>
        <v/>
      </c>
      <c r="R206" s="378" t="str">
        <f t="shared" si="7"/>
        <v/>
      </c>
    </row>
    <row r="207" spans="1:18" s="379" customFormat="1" hidden="1" x14ac:dyDescent="0.35">
      <c r="A207" s="368"/>
      <c r="B207" s="367" t="str">
        <f xml:space="preserve"> IF(A207="", "", $B$2 &amp; COUNTIFS($A$7:$A207, $A207))</f>
        <v/>
      </c>
      <c r="C207" s="367" t="str">
        <f>IF($A207 = "", "", INDEX(Main_Form!$A:$A, MATCH($A207, Main_Form!$EV:$EV, 0)) &amp; $B207)</f>
        <v/>
      </c>
      <c r="D207" s="393"/>
      <c r="E207" s="393"/>
      <c r="F207" s="393"/>
      <c r="G207" s="373"/>
      <c r="Q207" s="394" t="str">
        <f t="shared" si="6"/>
        <v/>
      </c>
      <c r="R207" s="378" t="str">
        <f t="shared" si="7"/>
        <v/>
      </c>
    </row>
    <row r="208" spans="1:18" s="379" customFormat="1" hidden="1" x14ac:dyDescent="0.35">
      <c r="A208" s="368"/>
      <c r="B208" s="367" t="str">
        <f xml:space="preserve"> IF(A208="", "", $B$2 &amp; COUNTIFS($A$7:$A208, $A208))</f>
        <v/>
      </c>
      <c r="C208" s="367" t="str">
        <f>IF($A208 = "", "", INDEX(Main_Form!$A:$A, MATCH($A208, Main_Form!$EV:$EV, 0)) &amp; $B208)</f>
        <v/>
      </c>
      <c r="D208" s="393"/>
      <c r="E208" s="393"/>
      <c r="F208" s="393"/>
      <c r="G208" s="373"/>
      <c r="Q208" s="394" t="str">
        <f t="shared" si="6"/>
        <v/>
      </c>
      <c r="R208" s="378" t="str">
        <f t="shared" si="7"/>
        <v/>
      </c>
    </row>
    <row r="209" spans="1:18" s="379" customFormat="1" hidden="1" x14ac:dyDescent="0.35">
      <c r="A209" s="368"/>
      <c r="B209" s="367" t="str">
        <f xml:space="preserve"> IF(A209="", "", $B$2 &amp; COUNTIFS($A$7:$A209, $A209))</f>
        <v/>
      </c>
      <c r="C209" s="367" t="str">
        <f>IF($A209 = "", "", INDEX(Main_Form!$A:$A, MATCH($A209, Main_Form!$EV:$EV, 0)) &amp; $B209)</f>
        <v/>
      </c>
      <c r="D209" s="393"/>
      <c r="E209" s="393"/>
      <c r="F209" s="393"/>
      <c r="G209" s="373"/>
      <c r="Q209" s="394" t="str">
        <f t="shared" si="6"/>
        <v/>
      </c>
      <c r="R209" s="378" t="str">
        <f t="shared" si="7"/>
        <v/>
      </c>
    </row>
    <row r="210" spans="1:18" s="379" customFormat="1" hidden="1" x14ac:dyDescent="0.35">
      <c r="A210" s="368"/>
      <c r="B210" s="367" t="str">
        <f xml:space="preserve"> IF(A210="", "", $B$2 &amp; COUNTIFS($A$7:$A210, $A210))</f>
        <v/>
      </c>
      <c r="C210" s="367" t="str">
        <f>IF($A210 = "", "", INDEX(Main_Form!$A:$A, MATCH($A210, Main_Form!$EV:$EV, 0)) &amp; $B210)</f>
        <v/>
      </c>
      <c r="D210" s="393"/>
      <c r="E210" s="393"/>
      <c r="F210" s="393"/>
      <c r="G210" s="373"/>
      <c r="Q210" s="394" t="str">
        <f t="shared" si="6"/>
        <v/>
      </c>
      <c r="R210" s="378" t="str">
        <f t="shared" si="7"/>
        <v/>
      </c>
    </row>
    <row r="211" spans="1:18" s="379" customFormat="1" hidden="1" x14ac:dyDescent="0.35">
      <c r="A211" s="368"/>
      <c r="B211" s="367" t="str">
        <f xml:space="preserve"> IF(A211="", "", $B$2 &amp; COUNTIFS($A$7:$A211, $A211))</f>
        <v/>
      </c>
      <c r="C211" s="367" t="str">
        <f>IF($A211 = "", "", INDEX(Main_Form!$A:$A, MATCH($A211, Main_Form!$EV:$EV, 0)) &amp; $B211)</f>
        <v/>
      </c>
      <c r="D211" s="393"/>
      <c r="E211" s="393"/>
      <c r="F211" s="393"/>
      <c r="G211" s="373"/>
      <c r="Q211" s="394" t="str">
        <f t="shared" si="6"/>
        <v/>
      </c>
      <c r="R211" s="378" t="str">
        <f t="shared" si="7"/>
        <v/>
      </c>
    </row>
    <row r="212" spans="1:18" s="379" customFormat="1" hidden="1" x14ac:dyDescent="0.35">
      <c r="A212" s="368"/>
      <c r="B212" s="367" t="str">
        <f xml:space="preserve"> IF(A212="", "", $B$2 &amp; COUNTIFS($A$7:$A212, $A212))</f>
        <v/>
      </c>
      <c r="C212" s="367" t="str">
        <f>IF($A212 = "", "", INDEX(Main_Form!$A:$A, MATCH($A212, Main_Form!$EV:$EV, 0)) &amp; $B212)</f>
        <v/>
      </c>
      <c r="D212" s="393"/>
      <c r="E212" s="393"/>
      <c r="F212" s="393"/>
      <c r="G212" s="373"/>
      <c r="Q212" s="394" t="str">
        <f t="shared" si="6"/>
        <v/>
      </c>
      <c r="R212" s="378" t="str">
        <f t="shared" si="7"/>
        <v/>
      </c>
    </row>
    <row r="213" spans="1:18" s="379" customFormat="1" hidden="1" x14ac:dyDescent="0.35">
      <c r="A213" s="368"/>
      <c r="B213" s="367" t="str">
        <f xml:space="preserve"> IF(A213="", "", $B$2 &amp; COUNTIFS($A$7:$A213, $A213))</f>
        <v/>
      </c>
      <c r="C213" s="367" t="str">
        <f>IF($A213 = "", "", INDEX(Main_Form!$A:$A, MATCH($A213, Main_Form!$EV:$EV, 0)) &amp; $B213)</f>
        <v/>
      </c>
      <c r="D213" s="393"/>
      <c r="E213" s="393"/>
      <c r="F213" s="393"/>
      <c r="G213" s="373"/>
      <c r="Q213" s="394" t="str">
        <f t="shared" si="6"/>
        <v/>
      </c>
      <c r="R213" s="378" t="str">
        <f t="shared" si="7"/>
        <v/>
      </c>
    </row>
    <row r="214" spans="1:18" s="379" customFormat="1" hidden="1" x14ac:dyDescent="0.35">
      <c r="A214" s="368"/>
      <c r="B214" s="367" t="str">
        <f xml:space="preserve"> IF(A214="", "", $B$2 &amp; COUNTIFS($A$7:$A214, $A214))</f>
        <v/>
      </c>
      <c r="C214" s="367" t="str">
        <f>IF($A214 = "", "", INDEX(Main_Form!$A:$A, MATCH($A214, Main_Form!$EV:$EV, 0)) &amp; $B214)</f>
        <v/>
      </c>
      <c r="D214" s="393"/>
      <c r="E214" s="393"/>
      <c r="F214" s="393"/>
      <c r="G214" s="373"/>
      <c r="Q214" s="394" t="str">
        <f t="shared" si="6"/>
        <v/>
      </c>
      <c r="R214" s="378" t="str">
        <f t="shared" si="7"/>
        <v/>
      </c>
    </row>
    <row r="215" spans="1:18" s="379" customFormat="1" hidden="1" x14ac:dyDescent="0.35">
      <c r="A215" s="368"/>
      <c r="B215" s="367" t="str">
        <f xml:space="preserve"> IF(A215="", "", $B$2 &amp; COUNTIFS($A$7:$A215, $A215))</f>
        <v/>
      </c>
      <c r="C215" s="367" t="str">
        <f>IF($A215 = "", "", INDEX(Main_Form!$A:$A, MATCH($A215, Main_Form!$EV:$EV, 0)) &amp; $B215)</f>
        <v/>
      </c>
      <c r="D215" s="393"/>
      <c r="E215" s="393"/>
      <c r="F215" s="393"/>
      <c r="G215" s="373"/>
      <c r="Q215" s="394" t="str">
        <f t="shared" si="6"/>
        <v/>
      </c>
      <c r="R215" s="378" t="str">
        <f t="shared" si="7"/>
        <v/>
      </c>
    </row>
    <row r="216" spans="1:18" s="379" customFormat="1" hidden="1" x14ac:dyDescent="0.35">
      <c r="A216" s="368"/>
      <c r="B216" s="367" t="str">
        <f xml:space="preserve"> IF(A216="", "", $B$2 &amp; COUNTIFS($A$7:$A216, $A216))</f>
        <v/>
      </c>
      <c r="C216" s="367" t="str">
        <f>IF($A216 = "", "", INDEX(Main_Form!$A:$A, MATCH($A216, Main_Form!$EV:$EV, 0)) &amp; $B216)</f>
        <v/>
      </c>
      <c r="D216" s="393"/>
      <c r="E216" s="393"/>
      <c r="F216" s="393"/>
      <c r="G216" s="373"/>
      <c r="Q216" s="394" t="str">
        <f t="shared" si="6"/>
        <v/>
      </c>
      <c r="R216" s="378" t="str">
        <f t="shared" si="7"/>
        <v/>
      </c>
    </row>
    <row r="217" spans="1:18" s="379" customFormat="1" hidden="1" x14ac:dyDescent="0.35">
      <c r="A217" s="368"/>
      <c r="B217" s="367" t="str">
        <f xml:space="preserve"> IF(A217="", "", $B$2 &amp; COUNTIFS($A$7:$A217, $A217))</f>
        <v/>
      </c>
      <c r="C217" s="367" t="str">
        <f>IF($A217 = "", "", INDEX(Main_Form!$A:$A, MATCH($A217, Main_Form!$EV:$EV, 0)) &amp; $B217)</f>
        <v/>
      </c>
      <c r="D217" s="393"/>
      <c r="E217" s="393"/>
      <c r="F217" s="393"/>
      <c r="G217" s="373"/>
      <c r="Q217" s="394" t="str">
        <f t="shared" si="6"/>
        <v/>
      </c>
      <c r="R217" s="378" t="str">
        <f t="shared" si="7"/>
        <v/>
      </c>
    </row>
    <row r="218" spans="1:18" s="379" customFormat="1" hidden="1" x14ac:dyDescent="0.35">
      <c r="A218" s="368"/>
      <c r="B218" s="367" t="str">
        <f xml:space="preserve"> IF(A218="", "", $B$2 &amp; COUNTIFS($A$7:$A218, $A218))</f>
        <v/>
      </c>
      <c r="C218" s="367" t="str">
        <f>IF($A218 = "", "", INDEX(Main_Form!$A:$A, MATCH($A218, Main_Form!$EV:$EV, 0)) &amp; $B218)</f>
        <v/>
      </c>
      <c r="D218" s="393"/>
      <c r="E218" s="393"/>
      <c r="F218" s="393"/>
      <c r="G218" s="373"/>
      <c r="Q218" s="394" t="str">
        <f t="shared" si="6"/>
        <v/>
      </c>
      <c r="R218" s="378" t="str">
        <f t="shared" si="7"/>
        <v/>
      </c>
    </row>
    <row r="219" spans="1:18" s="379" customFormat="1" hidden="1" x14ac:dyDescent="0.35">
      <c r="A219" s="368"/>
      <c r="B219" s="367" t="str">
        <f xml:space="preserve"> IF(A219="", "", $B$2 &amp; COUNTIFS($A$7:$A219, $A219))</f>
        <v/>
      </c>
      <c r="C219" s="367" t="str">
        <f>IF($A219 = "", "", INDEX(Main_Form!$A:$A, MATCH($A219, Main_Form!$EV:$EV, 0)) &amp; $B219)</f>
        <v/>
      </c>
      <c r="D219" s="393"/>
      <c r="E219" s="393"/>
      <c r="F219" s="393"/>
      <c r="G219" s="373"/>
      <c r="Q219" s="394" t="str">
        <f t="shared" si="6"/>
        <v/>
      </c>
      <c r="R219" s="378" t="str">
        <f t="shared" si="7"/>
        <v/>
      </c>
    </row>
    <row r="220" spans="1:18" s="379" customFormat="1" hidden="1" x14ac:dyDescent="0.35">
      <c r="A220" s="368"/>
      <c r="B220" s="367" t="str">
        <f xml:space="preserve"> IF(A220="", "", $B$2 &amp; COUNTIFS($A$7:$A220, $A220))</f>
        <v/>
      </c>
      <c r="C220" s="367" t="str">
        <f>IF($A220 = "", "", INDEX(Main_Form!$A:$A, MATCH($A220, Main_Form!$EV:$EV, 0)) &amp; $B220)</f>
        <v/>
      </c>
      <c r="D220" s="393"/>
      <c r="E220" s="393"/>
      <c r="F220" s="393"/>
      <c r="G220" s="373"/>
      <c r="Q220" s="394" t="str">
        <f t="shared" si="6"/>
        <v/>
      </c>
      <c r="R220" s="378" t="str">
        <f t="shared" si="7"/>
        <v/>
      </c>
    </row>
    <row r="221" spans="1:18" s="379" customFormat="1" hidden="1" x14ac:dyDescent="0.35">
      <c r="A221" s="368"/>
      <c r="B221" s="367" t="str">
        <f xml:space="preserve"> IF(A221="", "", $B$2 &amp; COUNTIFS($A$7:$A221, $A221))</f>
        <v/>
      </c>
      <c r="C221" s="367" t="str">
        <f>IF($A221 = "", "", INDEX(Main_Form!$A:$A, MATCH($A221, Main_Form!$EV:$EV, 0)) &amp; $B221)</f>
        <v/>
      </c>
      <c r="D221" s="393"/>
      <c r="E221" s="393"/>
      <c r="F221" s="393"/>
      <c r="G221" s="373"/>
      <c r="Q221" s="394" t="str">
        <f t="shared" si="6"/>
        <v/>
      </c>
      <c r="R221" s="378" t="str">
        <f t="shared" si="7"/>
        <v/>
      </c>
    </row>
    <row r="222" spans="1:18" s="379" customFormat="1" hidden="1" x14ac:dyDescent="0.35">
      <c r="A222" s="368"/>
      <c r="B222" s="367" t="str">
        <f xml:space="preserve"> IF(A222="", "", $B$2 &amp; COUNTIFS($A$7:$A222, $A222))</f>
        <v/>
      </c>
      <c r="C222" s="367" t="str">
        <f>IF($A222 = "", "", INDEX(Main_Form!$A:$A, MATCH($A222, Main_Form!$EV:$EV, 0)) &amp; $B222)</f>
        <v/>
      </c>
      <c r="D222" s="393"/>
      <c r="E222" s="393"/>
      <c r="F222" s="393"/>
      <c r="G222" s="373"/>
      <c r="Q222" s="394" t="str">
        <f t="shared" si="6"/>
        <v/>
      </c>
      <c r="R222" s="378" t="str">
        <f t="shared" si="7"/>
        <v/>
      </c>
    </row>
    <row r="223" spans="1:18" s="379" customFormat="1" hidden="1" x14ac:dyDescent="0.35">
      <c r="A223" s="368"/>
      <c r="B223" s="367" t="str">
        <f xml:space="preserve"> IF(A223="", "", $B$2 &amp; COUNTIFS($A$7:$A223, $A223))</f>
        <v/>
      </c>
      <c r="C223" s="367" t="str">
        <f>IF($A223 = "", "", INDEX(Main_Form!$A:$A, MATCH($A223, Main_Form!$EV:$EV, 0)) &amp; $B223)</f>
        <v/>
      </c>
      <c r="D223" s="393"/>
      <c r="E223" s="393"/>
      <c r="F223" s="393"/>
      <c r="G223" s="373"/>
      <c r="Q223" s="394" t="str">
        <f t="shared" si="6"/>
        <v/>
      </c>
      <c r="R223" s="378" t="str">
        <f t="shared" si="7"/>
        <v/>
      </c>
    </row>
    <row r="224" spans="1:18" s="379" customFormat="1" hidden="1" x14ac:dyDescent="0.35">
      <c r="A224" s="368"/>
      <c r="B224" s="367" t="str">
        <f xml:space="preserve"> IF(A224="", "", $B$2 &amp; COUNTIFS($A$7:$A224, $A224))</f>
        <v/>
      </c>
      <c r="C224" s="367" t="str">
        <f>IF($A224 = "", "", INDEX(Main_Form!$A:$A, MATCH($A224, Main_Form!$EV:$EV, 0)) &amp; $B224)</f>
        <v/>
      </c>
      <c r="D224" s="393"/>
      <c r="E224" s="393"/>
      <c r="F224" s="393"/>
      <c r="G224" s="373"/>
      <c r="Q224" s="394" t="str">
        <f t="shared" si="6"/>
        <v/>
      </c>
      <c r="R224" s="378" t="str">
        <f t="shared" si="7"/>
        <v/>
      </c>
    </row>
    <row r="225" spans="1:18" s="379" customFormat="1" hidden="1" x14ac:dyDescent="0.35">
      <c r="A225" s="368"/>
      <c r="B225" s="367" t="str">
        <f xml:space="preserve"> IF(A225="", "", $B$2 &amp; COUNTIFS($A$7:$A225, $A225))</f>
        <v/>
      </c>
      <c r="C225" s="367" t="str">
        <f>IF($A225 = "", "", INDEX(Main_Form!$A:$A, MATCH($A225, Main_Form!$EV:$EV, 0)) &amp; $B225)</f>
        <v/>
      </c>
      <c r="D225" s="393"/>
      <c r="E225" s="393"/>
      <c r="F225" s="393"/>
      <c r="G225" s="373"/>
      <c r="Q225" s="394" t="str">
        <f t="shared" si="6"/>
        <v/>
      </c>
      <c r="R225" s="378" t="str">
        <f t="shared" si="7"/>
        <v/>
      </c>
    </row>
    <row r="226" spans="1:18" s="379" customFormat="1" hidden="1" x14ac:dyDescent="0.35">
      <c r="A226" s="368"/>
      <c r="B226" s="367" t="str">
        <f xml:space="preserve"> IF(A226="", "", $B$2 &amp; COUNTIFS($A$7:$A226, $A226))</f>
        <v/>
      </c>
      <c r="C226" s="367" t="str">
        <f>IF($A226 = "", "", INDEX(Main_Form!$A:$A, MATCH($A226, Main_Form!$EV:$EV, 0)) &amp; $B226)</f>
        <v/>
      </c>
      <c r="D226" s="393"/>
      <c r="E226" s="393"/>
      <c r="F226" s="393"/>
      <c r="G226" s="373"/>
      <c r="Q226" s="394" t="str">
        <f t="shared" si="6"/>
        <v/>
      </c>
      <c r="R226" s="378" t="str">
        <f t="shared" si="7"/>
        <v/>
      </c>
    </row>
    <row r="227" spans="1:18" s="379" customFormat="1" hidden="1" x14ac:dyDescent="0.35">
      <c r="A227" s="368"/>
      <c r="B227" s="367" t="str">
        <f xml:space="preserve"> IF(A227="", "", $B$2 &amp; COUNTIFS($A$7:$A227, $A227))</f>
        <v/>
      </c>
      <c r="C227" s="367" t="str">
        <f>IF($A227 = "", "", INDEX(Main_Form!$A:$A, MATCH($A227, Main_Form!$EV:$EV, 0)) &amp; $B227)</f>
        <v/>
      </c>
      <c r="D227" s="393"/>
      <c r="E227" s="393"/>
      <c r="F227" s="393"/>
      <c r="G227" s="373"/>
      <c r="Q227" s="394" t="str">
        <f t="shared" si="6"/>
        <v/>
      </c>
      <c r="R227" s="378" t="str">
        <f t="shared" si="7"/>
        <v/>
      </c>
    </row>
    <row r="228" spans="1:18" s="379" customFormat="1" hidden="1" x14ac:dyDescent="0.35">
      <c r="A228" s="368"/>
      <c r="B228" s="367" t="str">
        <f xml:space="preserve"> IF(A228="", "", $B$2 &amp; COUNTIFS($A$7:$A228, $A228))</f>
        <v/>
      </c>
      <c r="C228" s="367" t="str">
        <f>IF($A228 = "", "", INDEX(Main_Form!$A:$A, MATCH($A228, Main_Form!$EV:$EV, 0)) &amp; $B228)</f>
        <v/>
      </c>
      <c r="D228" s="393"/>
      <c r="E228" s="393"/>
      <c r="F228" s="393"/>
      <c r="G228" s="373"/>
      <c r="Q228" s="394" t="str">
        <f t="shared" si="6"/>
        <v/>
      </c>
      <c r="R228" s="378" t="str">
        <f t="shared" si="7"/>
        <v/>
      </c>
    </row>
    <row r="229" spans="1:18" s="379" customFormat="1" hidden="1" x14ac:dyDescent="0.35">
      <c r="A229" s="368"/>
      <c r="B229" s="367" t="str">
        <f xml:space="preserve"> IF(A229="", "", $B$2 &amp; COUNTIFS($A$7:$A229, $A229))</f>
        <v/>
      </c>
      <c r="C229" s="367" t="str">
        <f>IF($A229 = "", "", INDEX(Main_Form!$A:$A, MATCH($A229, Main_Form!$EV:$EV, 0)) &amp; $B229)</f>
        <v/>
      </c>
      <c r="D229" s="393"/>
      <c r="E229" s="393"/>
      <c r="F229" s="393"/>
      <c r="G229" s="373"/>
      <c r="Q229" s="394" t="str">
        <f t="shared" si="6"/>
        <v/>
      </c>
      <c r="R229" s="378" t="str">
        <f t="shared" si="7"/>
        <v/>
      </c>
    </row>
    <row r="230" spans="1:18" s="379" customFormat="1" hidden="1" x14ac:dyDescent="0.35">
      <c r="A230" s="368"/>
      <c r="B230" s="367" t="str">
        <f xml:space="preserve"> IF(A230="", "", $B$2 &amp; COUNTIFS($A$7:$A230, $A230))</f>
        <v/>
      </c>
      <c r="C230" s="367" t="str">
        <f>IF($A230 = "", "", INDEX(Main_Form!$A:$A, MATCH($A230, Main_Form!$EV:$EV, 0)) &amp; $B230)</f>
        <v/>
      </c>
      <c r="D230" s="393"/>
      <c r="E230" s="393"/>
      <c r="F230" s="393"/>
      <c r="G230" s="373"/>
      <c r="Q230" s="394" t="str">
        <f t="shared" si="6"/>
        <v/>
      </c>
      <c r="R230" s="378" t="str">
        <f t="shared" si="7"/>
        <v/>
      </c>
    </row>
    <row r="231" spans="1:18" s="379" customFormat="1" hidden="1" x14ac:dyDescent="0.35">
      <c r="A231" s="368"/>
      <c r="B231" s="367" t="str">
        <f xml:space="preserve"> IF(A231="", "", $B$2 &amp; COUNTIFS($A$7:$A231, $A231))</f>
        <v/>
      </c>
      <c r="C231" s="367" t="str">
        <f>IF($A231 = "", "", INDEX(Main_Form!$A:$A, MATCH($A231, Main_Form!$EV:$EV, 0)) &amp; $B231)</f>
        <v/>
      </c>
      <c r="D231" s="393"/>
      <c r="E231" s="393"/>
      <c r="F231" s="393"/>
      <c r="G231" s="373"/>
      <c r="Q231" s="394" t="str">
        <f t="shared" si="6"/>
        <v/>
      </c>
      <c r="R231" s="378" t="str">
        <f t="shared" si="7"/>
        <v/>
      </c>
    </row>
    <row r="232" spans="1:18" s="379" customFormat="1" hidden="1" x14ac:dyDescent="0.35">
      <c r="A232" s="368"/>
      <c r="B232" s="367" t="str">
        <f xml:space="preserve"> IF(A232="", "", $B$2 &amp; COUNTIFS($A$7:$A232, $A232))</f>
        <v/>
      </c>
      <c r="C232" s="367" t="str">
        <f>IF($A232 = "", "", INDEX(Main_Form!$A:$A, MATCH($A232, Main_Form!$EV:$EV, 0)) &amp; $B232)</f>
        <v/>
      </c>
      <c r="D232" s="393"/>
      <c r="E232" s="393"/>
      <c r="F232" s="393"/>
      <c r="G232" s="373"/>
      <c r="Q232" s="394" t="str">
        <f t="shared" si="6"/>
        <v/>
      </c>
      <c r="R232" s="378" t="str">
        <f t="shared" si="7"/>
        <v/>
      </c>
    </row>
    <row r="233" spans="1:18" s="379" customFormat="1" hidden="1" x14ac:dyDescent="0.35">
      <c r="A233" s="368"/>
      <c r="B233" s="367" t="str">
        <f xml:space="preserve"> IF(A233="", "", $B$2 &amp; COUNTIFS($A$7:$A233, $A233))</f>
        <v/>
      </c>
      <c r="C233" s="367" t="str">
        <f>IF($A233 = "", "", INDEX(Main_Form!$A:$A, MATCH($A233, Main_Form!$EV:$EV, 0)) &amp; $B233)</f>
        <v/>
      </c>
      <c r="D233" s="393"/>
      <c r="E233" s="393"/>
      <c r="F233" s="393"/>
      <c r="G233" s="373"/>
      <c r="Q233" s="394" t="str">
        <f t="shared" si="6"/>
        <v/>
      </c>
      <c r="R233" s="378" t="str">
        <f t="shared" si="7"/>
        <v/>
      </c>
    </row>
    <row r="234" spans="1:18" s="379" customFormat="1" hidden="1" x14ac:dyDescent="0.35">
      <c r="A234" s="368"/>
      <c r="B234" s="367" t="str">
        <f xml:space="preserve"> IF(A234="", "", $B$2 &amp; COUNTIFS($A$7:$A234, $A234))</f>
        <v/>
      </c>
      <c r="C234" s="367" t="str">
        <f>IF($A234 = "", "", INDEX(Main_Form!$A:$A, MATCH($A234, Main_Form!$EV:$EV, 0)) &amp; $B234)</f>
        <v/>
      </c>
      <c r="D234" s="393"/>
      <c r="E234" s="393"/>
      <c r="F234" s="393"/>
      <c r="G234" s="373"/>
      <c r="Q234" s="394" t="str">
        <f t="shared" si="6"/>
        <v/>
      </c>
      <c r="R234" s="378" t="str">
        <f t="shared" si="7"/>
        <v/>
      </c>
    </row>
    <row r="235" spans="1:18" s="379" customFormat="1" hidden="1" x14ac:dyDescent="0.35">
      <c r="A235" s="368"/>
      <c r="B235" s="367" t="str">
        <f xml:space="preserve"> IF(A235="", "", $B$2 &amp; COUNTIFS($A$7:$A235, $A235))</f>
        <v/>
      </c>
      <c r="C235" s="367" t="str">
        <f>IF($A235 = "", "", INDEX(Main_Form!$A:$A, MATCH($A235, Main_Form!$EV:$EV, 0)) &amp; $B235)</f>
        <v/>
      </c>
      <c r="D235" s="393"/>
      <c r="E235" s="393"/>
      <c r="F235" s="393"/>
      <c r="G235" s="373"/>
      <c r="Q235" s="394" t="str">
        <f t="shared" si="6"/>
        <v/>
      </c>
      <c r="R235" s="378" t="str">
        <f t="shared" si="7"/>
        <v/>
      </c>
    </row>
    <row r="236" spans="1:18" s="379" customFormat="1" hidden="1" x14ac:dyDescent="0.35">
      <c r="A236" s="368"/>
      <c r="B236" s="367" t="str">
        <f xml:space="preserve"> IF(A236="", "", $B$2 &amp; COUNTIFS($A$7:$A236, $A236))</f>
        <v/>
      </c>
      <c r="C236" s="367" t="str">
        <f>IF($A236 = "", "", INDEX(Main_Form!$A:$A, MATCH($A236, Main_Form!$EV:$EV, 0)) &amp; $B236)</f>
        <v/>
      </c>
      <c r="D236" s="393"/>
      <c r="E236" s="393"/>
      <c r="F236" s="393"/>
      <c r="G236" s="373"/>
      <c r="Q236" s="394" t="str">
        <f t="shared" si="6"/>
        <v/>
      </c>
      <c r="R236" s="378" t="str">
        <f t="shared" si="7"/>
        <v/>
      </c>
    </row>
    <row r="237" spans="1:18" s="379" customFormat="1" hidden="1" x14ac:dyDescent="0.35">
      <c r="A237" s="368"/>
      <c r="B237" s="367" t="str">
        <f xml:space="preserve"> IF(A237="", "", $B$2 &amp; COUNTIFS($A$7:$A237, $A237))</f>
        <v/>
      </c>
      <c r="C237" s="367" t="str">
        <f>IF($A237 = "", "", INDEX(Main_Form!$A:$A, MATCH($A237, Main_Form!$EV:$EV, 0)) &amp; $B237)</f>
        <v/>
      </c>
      <c r="D237" s="393"/>
      <c r="E237" s="393"/>
      <c r="F237" s="393"/>
      <c r="G237" s="373"/>
      <c r="Q237" s="394" t="str">
        <f t="shared" si="6"/>
        <v/>
      </c>
      <c r="R237" s="378" t="str">
        <f t="shared" si="7"/>
        <v/>
      </c>
    </row>
    <row r="238" spans="1:18" s="379" customFormat="1" hidden="1" x14ac:dyDescent="0.35">
      <c r="A238" s="368"/>
      <c r="B238" s="367" t="str">
        <f xml:space="preserve"> IF(A238="", "", $B$2 &amp; COUNTIFS($A$7:$A238, $A238))</f>
        <v/>
      </c>
      <c r="C238" s="367" t="str">
        <f>IF($A238 = "", "", INDEX(Main_Form!$A:$A, MATCH($A238, Main_Form!$EV:$EV, 0)) &amp; $B238)</f>
        <v/>
      </c>
      <c r="D238" s="393"/>
      <c r="E238" s="393"/>
      <c r="F238" s="393"/>
      <c r="G238" s="373"/>
      <c r="Q238" s="394" t="str">
        <f t="shared" si="6"/>
        <v/>
      </c>
      <c r="R238" s="378" t="str">
        <f t="shared" si="7"/>
        <v/>
      </c>
    </row>
    <row r="239" spans="1:18" s="379" customFormat="1" hidden="1" x14ac:dyDescent="0.35">
      <c r="A239" s="368"/>
      <c r="B239" s="367" t="str">
        <f xml:space="preserve"> IF(A239="", "", $B$2 &amp; COUNTIFS($A$7:$A239, $A239))</f>
        <v/>
      </c>
      <c r="C239" s="367" t="str">
        <f>IF($A239 = "", "", INDEX(Main_Form!$A:$A, MATCH($A239, Main_Form!$EV:$EV, 0)) &amp; $B239)</f>
        <v/>
      </c>
      <c r="D239" s="393"/>
      <c r="E239" s="393"/>
      <c r="F239" s="393"/>
      <c r="G239" s="373"/>
      <c r="Q239" s="394" t="str">
        <f t="shared" si="6"/>
        <v/>
      </c>
      <c r="R239" s="378" t="str">
        <f t="shared" si="7"/>
        <v/>
      </c>
    </row>
    <row r="240" spans="1:18" s="379" customFormat="1" hidden="1" x14ac:dyDescent="0.35">
      <c r="A240" s="368"/>
      <c r="B240" s="367" t="str">
        <f xml:space="preserve"> IF(A240="", "", $B$2 &amp; COUNTIFS($A$7:$A240, $A240))</f>
        <v/>
      </c>
      <c r="C240" s="367" t="str">
        <f>IF($A240 = "", "", INDEX(Main_Form!$A:$A, MATCH($A240, Main_Form!$EV:$EV, 0)) &amp; $B240)</f>
        <v/>
      </c>
      <c r="D240" s="393"/>
      <c r="E240" s="393"/>
      <c r="F240" s="393"/>
      <c r="G240" s="373"/>
      <c r="Q240" s="394" t="str">
        <f t="shared" si="6"/>
        <v/>
      </c>
      <c r="R240" s="378" t="str">
        <f t="shared" si="7"/>
        <v/>
      </c>
    </row>
    <row r="241" spans="1:18" s="379" customFormat="1" hidden="1" x14ac:dyDescent="0.35">
      <c r="A241" s="368"/>
      <c r="B241" s="367" t="str">
        <f xml:space="preserve"> IF(A241="", "", $B$2 &amp; COUNTIFS($A$7:$A241, $A241))</f>
        <v/>
      </c>
      <c r="C241" s="367" t="str">
        <f>IF($A241 = "", "", INDEX(Main_Form!$A:$A, MATCH($A241, Main_Form!$EV:$EV, 0)) &amp; $B241)</f>
        <v/>
      </c>
      <c r="D241" s="393"/>
      <c r="E241" s="393"/>
      <c r="F241" s="393"/>
      <c r="G241" s="373"/>
      <c r="Q241" s="394" t="str">
        <f t="shared" si="6"/>
        <v/>
      </c>
      <c r="R241" s="378" t="str">
        <f t="shared" si="7"/>
        <v/>
      </c>
    </row>
    <row r="242" spans="1:18" s="379" customFormat="1" hidden="1" x14ac:dyDescent="0.35">
      <c r="A242" s="368"/>
      <c r="B242" s="367" t="str">
        <f xml:space="preserve"> IF(A242="", "", $B$2 &amp; COUNTIFS($A$7:$A242, $A242))</f>
        <v/>
      </c>
      <c r="C242" s="367" t="str">
        <f>IF($A242 = "", "", INDEX(Main_Form!$A:$A, MATCH($A242, Main_Form!$EV:$EV, 0)) &amp; $B242)</f>
        <v/>
      </c>
      <c r="D242" s="393"/>
      <c r="E242" s="393"/>
      <c r="F242" s="393"/>
      <c r="G242" s="373"/>
      <c r="Q242" s="394" t="str">
        <f t="shared" si="6"/>
        <v/>
      </c>
      <c r="R242" s="378" t="str">
        <f t="shared" si="7"/>
        <v/>
      </c>
    </row>
    <row r="243" spans="1:18" s="379" customFormat="1" hidden="1" x14ac:dyDescent="0.35">
      <c r="A243" s="368"/>
      <c r="B243" s="367" t="str">
        <f xml:space="preserve"> IF(A243="", "", $B$2 &amp; COUNTIFS($A$7:$A243, $A243))</f>
        <v/>
      </c>
      <c r="C243" s="367" t="str">
        <f>IF($A243 = "", "", INDEX(Main_Form!$A:$A, MATCH($A243, Main_Form!$EV:$EV, 0)) &amp; $B243)</f>
        <v/>
      </c>
      <c r="D243" s="393"/>
      <c r="E243" s="393"/>
      <c r="F243" s="393"/>
      <c r="G243" s="373"/>
      <c r="Q243" s="394" t="str">
        <f t="shared" si="6"/>
        <v/>
      </c>
      <c r="R243" s="378" t="str">
        <f t="shared" si="7"/>
        <v/>
      </c>
    </row>
    <row r="244" spans="1:18" s="379" customFormat="1" hidden="1" x14ac:dyDescent="0.35">
      <c r="A244" s="368"/>
      <c r="B244" s="367" t="str">
        <f xml:space="preserve"> IF(A244="", "", $B$2 &amp; COUNTIFS($A$7:$A244, $A244))</f>
        <v/>
      </c>
      <c r="C244" s="367" t="str">
        <f>IF($A244 = "", "", INDEX(Main_Form!$A:$A, MATCH($A244, Main_Form!$EV:$EV, 0)) &amp; $B244)</f>
        <v/>
      </c>
      <c r="D244" s="393"/>
      <c r="E244" s="393"/>
      <c r="F244" s="393"/>
      <c r="G244" s="373"/>
      <c r="Q244" s="394" t="str">
        <f t="shared" si="6"/>
        <v/>
      </c>
      <c r="R244" s="378" t="str">
        <f t="shared" si="7"/>
        <v/>
      </c>
    </row>
    <row r="245" spans="1:18" s="379" customFormat="1" hidden="1" x14ac:dyDescent="0.35">
      <c r="A245" s="368"/>
      <c r="B245" s="367" t="str">
        <f xml:space="preserve"> IF(A245="", "", $B$2 &amp; COUNTIFS($A$7:$A245, $A245))</f>
        <v/>
      </c>
      <c r="C245" s="367" t="str">
        <f>IF($A245 = "", "", INDEX(Main_Form!$A:$A, MATCH($A245, Main_Form!$EV:$EV, 0)) &amp; $B245)</f>
        <v/>
      </c>
      <c r="D245" s="393"/>
      <c r="E245" s="393"/>
      <c r="F245" s="393"/>
      <c r="G245" s="373"/>
      <c r="Q245" s="394" t="str">
        <f t="shared" si="6"/>
        <v/>
      </c>
      <c r="R245" s="378" t="str">
        <f t="shared" si="7"/>
        <v/>
      </c>
    </row>
    <row r="246" spans="1:18" s="379" customFormat="1" hidden="1" x14ac:dyDescent="0.35">
      <c r="A246" s="368"/>
      <c r="B246" s="367" t="str">
        <f xml:space="preserve"> IF(A246="", "", $B$2 &amp; COUNTIFS($A$7:$A246, $A246))</f>
        <v/>
      </c>
      <c r="C246" s="367" t="str">
        <f>IF($A246 = "", "", INDEX(Main_Form!$A:$A, MATCH($A246, Main_Form!$EV:$EV, 0)) &amp; $B246)</f>
        <v/>
      </c>
      <c r="D246" s="393"/>
      <c r="E246" s="393"/>
      <c r="F246" s="393"/>
      <c r="G246" s="373"/>
      <c r="Q246" s="394" t="str">
        <f t="shared" si="6"/>
        <v/>
      </c>
      <c r="R246" s="378" t="str">
        <f t="shared" si="7"/>
        <v/>
      </c>
    </row>
    <row r="247" spans="1:18" s="379" customFormat="1" hidden="1" x14ac:dyDescent="0.35">
      <c r="A247" s="368"/>
      <c r="B247" s="367" t="str">
        <f xml:space="preserve"> IF(A247="", "", $B$2 &amp; COUNTIFS($A$7:$A247, $A247))</f>
        <v/>
      </c>
      <c r="C247" s="367" t="str">
        <f>IF($A247 = "", "", INDEX(Main_Form!$A:$A, MATCH($A247, Main_Form!$EV:$EV, 0)) &amp; $B247)</f>
        <v/>
      </c>
      <c r="D247" s="393"/>
      <c r="E247" s="393"/>
      <c r="F247" s="393"/>
      <c r="G247" s="373"/>
      <c r="Q247" s="394" t="str">
        <f t="shared" si="6"/>
        <v/>
      </c>
      <c r="R247" s="378" t="str">
        <f t="shared" si="7"/>
        <v/>
      </c>
    </row>
    <row r="248" spans="1:18" s="379" customFormat="1" hidden="1" x14ac:dyDescent="0.35">
      <c r="A248" s="368"/>
      <c r="B248" s="367" t="str">
        <f xml:space="preserve"> IF(A248="", "", $B$2 &amp; COUNTIFS($A$7:$A248, $A248))</f>
        <v/>
      </c>
      <c r="C248" s="367" t="str">
        <f>IF($A248 = "", "", INDEX(Main_Form!$A:$A, MATCH($A248, Main_Form!$EV:$EV, 0)) &amp; $B248)</f>
        <v/>
      </c>
      <c r="D248" s="393"/>
      <c r="E248" s="393"/>
      <c r="F248" s="393"/>
      <c r="G248" s="373"/>
      <c r="Q248" s="394" t="str">
        <f t="shared" si="6"/>
        <v/>
      </c>
      <c r="R248" s="378" t="str">
        <f t="shared" si="7"/>
        <v/>
      </c>
    </row>
    <row r="249" spans="1:18" s="379" customFormat="1" hidden="1" x14ac:dyDescent="0.35">
      <c r="A249" s="368"/>
      <c r="B249" s="367" t="str">
        <f xml:space="preserve"> IF(A249="", "", $B$2 &amp; COUNTIFS($A$7:$A249, $A249))</f>
        <v/>
      </c>
      <c r="C249" s="367" t="str">
        <f>IF($A249 = "", "", INDEX(Main_Form!$A:$A, MATCH($A249, Main_Form!$EV:$EV, 0)) &amp; $B249)</f>
        <v/>
      </c>
      <c r="D249" s="393"/>
      <c r="E249" s="393"/>
      <c r="F249" s="393"/>
      <c r="G249" s="373"/>
      <c r="Q249" s="394" t="str">
        <f t="shared" si="6"/>
        <v/>
      </c>
      <c r="R249" s="378" t="str">
        <f t="shared" si="7"/>
        <v/>
      </c>
    </row>
    <row r="250" spans="1:18" s="379" customFormat="1" hidden="1" x14ac:dyDescent="0.35">
      <c r="A250" s="368"/>
      <c r="B250" s="367" t="str">
        <f xml:space="preserve"> IF(A250="", "", $B$2 &amp; COUNTIFS($A$7:$A250, $A250))</f>
        <v/>
      </c>
      <c r="C250" s="367" t="str">
        <f>IF($A250 = "", "", INDEX(Main_Form!$A:$A, MATCH($A250, Main_Form!$EV:$EV, 0)) &amp; $B250)</f>
        <v/>
      </c>
      <c r="D250" s="393"/>
      <c r="E250" s="393"/>
      <c r="F250" s="393"/>
      <c r="G250" s="373"/>
      <c r="Q250" s="394" t="str">
        <f t="shared" si="6"/>
        <v/>
      </c>
      <c r="R250" s="378" t="str">
        <f t="shared" si="7"/>
        <v/>
      </c>
    </row>
    <row r="251" spans="1:18" s="379" customFormat="1" hidden="1" x14ac:dyDescent="0.35">
      <c r="A251" s="368"/>
      <c r="B251" s="367" t="str">
        <f xml:space="preserve"> IF(A251="", "", $B$2 &amp; COUNTIFS($A$7:$A251, $A251))</f>
        <v/>
      </c>
      <c r="C251" s="367" t="str">
        <f>IF($A251 = "", "", INDEX(Main_Form!$A:$A, MATCH($A251, Main_Form!$EV:$EV, 0)) &amp; $B251)</f>
        <v/>
      </c>
      <c r="D251" s="393"/>
      <c r="E251" s="393"/>
      <c r="F251" s="393"/>
      <c r="G251" s="373"/>
      <c r="Q251" s="394" t="str">
        <f t="shared" si="6"/>
        <v/>
      </c>
      <c r="R251" s="378" t="str">
        <f t="shared" si="7"/>
        <v/>
      </c>
    </row>
    <row r="252" spans="1:18" s="379" customFormat="1" hidden="1" x14ac:dyDescent="0.35">
      <c r="A252" s="368"/>
      <c r="B252" s="367" t="str">
        <f xml:space="preserve"> IF(A252="", "", $B$2 &amp; COUNTIFS($A$7:$A252, $A252))</f>
        <v/>
      </c>
      <c r="C252" s="367" t="str">
        <f>IF($A252 = "", "", INDEX(Main_Form!$A:$A, MATCH($A252, Main_Form!$EV:$EV, 0)) &amp; $B252)</f>
        <v/>
      </c>
      <c r="D252" s="393"/>
      <c r="E252" s="393"/>
      <c r="F252" s="393"/>
      <c r="G252" s="373"/>
      <c r="Q252" s="394" t="str">
        <f t="shared" si="6"/>
        <v/>
      </c>
      <c r="R252" s="378" t="str">
        <f t="shared" si="7"/>
        <v/>
      </c>
    </row>
    <row r="253" spans="1:18" s="379" customFormat="1" hidden="1" x14ac:dyDescent="0.35">
      <c r="A253" s="368"/>
      <c r="B253" s="367" t="str">
        <f xml:space="preserve"> IF(A253="", "", $B$2 &amp; COUNTIFS($A$7:$A253, $A253))</f>
        <v/>
      </c>
      <c r="C253" s="367" t="str">
        <f>IF($A253 = "", "", INDEX(Main_Form!$A:$A, MATCH($A253, Main_Form!$EV:$EV, 0)) &amp; $B253)</f>
        <v/>
      </c>
      <c r="D253" s="393"/>
      <c r="E253" s="393"/>
      <c r="F253" s="393"/>
      <c r="G253" s="373"/>
      <c r="Q253" s="394" t="str">
        <f t="shared" si="6"/>
        <v/>
      </c>
      <c r="R253" s="378" t="str">
        <f t="shared" si="7"/>
        <v/>
      </c>
    </row>
    <row r="254" spans="1:18" s="379" customFormat="1" hidden="1" x14ac:dyDescent="0.35">
      <c r="A254" s="368"/>
      <c r="B254" s="367" t="str">
        <f xml:space="preserve"> IF(A254="", "", $B$2 &amp; COUNTIFS($A$7:$A254, $A254))</f>
        <v/>
      </c>
      <c r="C254" s="367" t="str">
        <f>IF($A254 = "", "", INDEX(Main_Form!$A:$A, MATCH($A254, Main_Form!$EV:$EV, 0)) &amp; $B254)</f>
        <v/>
      </c>
      <c r="D254" s="393"/>
      <c r="E254" s="393"/>
      <c r="F254" s="393"/>
      <c r="G254" s="373"/>
      <c r="Q254" s="394" t="str">
        <f t="shared" si="6"/>
        <v/>
      </c>
      <c r="R254" s="378" t="str">
        <f t="shared" si="7"/>
        <v/>
      </c>
    </row>
    <row r="255" spans="1:18" s="379" customFormat="1" hidden="1" x14ac:dyDescent="0.35">
      <c r="A255" s="368"/>
      <c r="B255" s="367" t="str">
        <f xml:space="preserve"> IF(A255="", "", $B$2 &amp; COUNTIFS($A$7:$A255, $A255))</f>
        <v/>
      </c>
      <c r="C255" s="367" t="str">
        <f>IF($A255 = "", "", INDEX(Main_Form!$A:$A, MATCH($A255, Main_Form!$EV:$EV, 0)) &amp; $B255)</f>
        <v/>
      </c>
      <c r="D255" s="393"/>
      <c r="E255" s="393"/>
      <c r="F255" s="393"/>
      <c r="G255" s="373"/>
      <c r="Q255" s="394" t="str">
        <f t="shared" si="6"/>
        <v/>
      </c>
      <c r="R255" s="378" t="str">
        <f t="shared" si="7"/>
        <v/>
      </c>
    </row>
    <row r="256" spans="1:18" s="379" customFormat="1" hidden="1" x14ac:dyDescent="0.35">
      <c r="A256" s="368"/>
      <c r="B256" s="367" t="str">
        <f xml:space="preserve"> IF(A256="", "", $B$2 &amp; COUNTIFS($A$7:$A256, $A256))</f>
        <v/>
      </c>
      <c r="C256" s="367" t="str">
        <f>IF($A256 = "", "", INDEX(Main_Form!$A:$A, MATCH($A256, Main_Form!$EV:$EV, 0)) &amp; $B256)</f>
        <v/>
      </c>
      <c r="D256" s="393"/>
      <c r="E256" s="393"/>
      <c r="F256" s="393"/>
      <c r="G256" s="373"/>
      <c r="Q256" s="394" t="str">
        <f t="shared" si="6"/>
        <v/>
      </c>
      <c r="R256" s="378" t="str">
        <f t="shared" si="7"/>
        <v/>
      </c>
    </row>
    <row r="257" spans="1:18" s="379" customFormat="1" hidden="1" x14ac:dyDescent="0.35">
      <c r="A257" s="368"/>
      <c r="B257" s="367" t="str">
        <f xml:space="preserve"> IF(A257="", "", $B$2 &amp; COUNTIFS($A$7:$A257, $A257))</f>
        <v/>
      </c>
      <c r="C257" s="367" t="str">
        <f>IF($A257 = "", "", INDEX(Main_Form!$A:$A, MATCH($A257, Main_Form!$EV:$EV, 0)) &amp; $B257)</f>
        <v/>
      </c>
      <c r="D257" s="393"/>
      <c r="E257" s="393"/>
      <c r="F257" s="393"/>
      <c r="G257" s="373"/>
      <c r="Q257" s="394" t="str">
        <f t="shared" si="6"/>
        <v/>
      </c>
      <c r="R257" s="378" t="str">
        <f t="shared" si="7"/>
        <v/>
      </c>
    </row>
    <row r="258" spans="1:18" s="379" customFormat="1" hidden="1" x14ac:dyDescent="0.35">
      <c r="A258" s="368"/>
      <c r="B258" s="367" t="str">
        <f xml:space="preserve"> IF(A258="", "", $B$2 &amp; COUNTIFS($A$7:$A258, $A258))</f>
        <v/>
      </c>
      <c r="C258" s="367" t="str">
        <f>IF($A258 = "", "", INDEX(Main_Form!$A:$A, MATCH($A258, Main_Form!$EV:$EV, 0)) &amp; $B258)</f>
        <v/>
      </c>
      <c r="D258" s="393"/>
      <c r="E258" s="393"/>
      <c r="F258" s="393"/>
      <c r="G258" s="373"/>
      <c r="Q258" s="394" t="str">
        <f t="shared" si="6"/>
        <v/>
      </c>
      <c r="R258" s="378" t="str">
        <f t="shared" si="7"/>
        <v/>
      </c>
    </row>
    <row r="259" spans="1:18" s="379" customFormat="1" hidden="1" x14ac:dyDescent="0.35">
      <c r="A259" s="368"/>
      <c r="B259" s="367" t="str">
        <f xml:space="preserve"> IF(A259="", "", $B$2 &amp; COUNTIFS($A$7:$A259, $A259))</f>
        <v/>
      </c>
      <c r="C259" s="367" t="str">
        <f>IF($A259 = "", "", INDEX(Main_Form!$A:$A, MATCH($A259, Main_Form!$EV:$EV, 0)) &amp; $B259)</f>
        <v/>
      </c>
      <c r="D259" s="393"/>
      <c r="E259" s="393"/>
      <c r="F259" s="393"/>
      <c r="G259" s="373"/>
      <c r="Q259" s="394" t="str">
        <f t="shared" si="6"/>
        <v/>
      </c>
      <c r="R259" s="378" t="str">
        <f t="shared" si="7"/>
        <v/>
      </c>
    </row>
    <row r="260" spans="1:18" s="379" customFormat="1" hidden="1" x14ac:dyDescent="0.35">
      <c r="A260" s="368"/>
      <c r="B260" s="367" t="str">
        <f xml:space="preserve"> IF(A260="", "", $B$2 &amp; COUNTIFS($A$7:$A260, $A260))</f>
        <v/>
      </c>
      <c r="C260" s="367" t="str">
        <f>IF($A260 = "", "", INDEX(Main_Form!$A:$A, MATCH($A260, Main_Form!$EV:$EV, 0)) &amp; $B260)</f>
        <v/>
      </c>
      <c r="D260" s="393"/>
      <c r="E260" s="393"/>
      <c r="F260" s="393"/>
      <c r="G260" s="373"/>
      <c r="Q260" s="394" t="str">
        <f t="shared" si="6"/>
        <v/>
      </c>
      <c r="R260" s="378" t="str">
        <f t="shared" si="7"/>
        <v/>
      </c>
    </row>
    <row r="261" spans="1:18" s="379" customFormat="1" hidden="1" x14ac:dyDescent="0.35">
      <c r="A261" s="368"/>
      <c r="B261" s="367" t="str">
        <f xml:space="preserve"> IF(A261="", "", $B$2 &amp; COUNTIFS($A$7:$A261, $A261))</f>
        <v/>
      </c>
      <c r="C261" s="367" t="str">
        <f>IF($A261 = "", "", INDEX(Main_Form!$A:$A, MATCH($A261, Main_Form!$EV:$EV, 0)) &amp; $B261)</f>
        <v/>
      </c>
      <c r="D261" s="393"/>
      <c r="E261" s="393"/>
      <c r="F261" s="393"/>
      <c r="G261" s="373"/>
      <c r="Q261" s="394" t="str">
        <f t="shared" si="6"/>
        <v/>
      </c>
      <c r="R261" s="378" t="str">
        <f t="shared" si="7"/>
        <v/>
      </c>
    </row>
    <row r="262" spans="1:18" s="379" customFormat="1" hidden="1" x14ac:dyDescent="0.35">
      <c r="A262" s="368"/>
      <c r="B262" s="367" t="str">
        <f xml:space="preserve"> IF(A262="", "", $B$2 &amp; COUNTIFS($A$7:$A262, $A262))</f>
        <v/>
      </c>
      <c r="C262" s="367" t="str">
        <f>IF($A262 = "", "", INDEX(Main_Form!$A:$A, MATCH($A262, Main_Form!$EV:$EV, 0)) &amp; $B262)</f>
        <v/>
      </c>
      <c r="D262" s="393"/>
      <c r="E262" s="393"/>
      <c r="F262" s="393"/>
      <c r="G262" s="373"/>
      <c r="Q262" s="394" t="str">
        <f t="shared" si="6"/>
        <v/>
      </c>
      <c r="R262" s="378" t="str">
        <f t="shared" si="7"/>
        <v/>
      </c>
    </row>
    <row r="263" spans="1:18" s="379" customFormat="1" hidden="1" x14ac:dyDescent="0.35">
      <c r="A263" s="368"/>
      <c r="B263" s="367" t="str">
        <f xml:space="preserve"> IF(A263="", "", $B$2 &amp; COUNTIFS($A$7:$A263, $A263))</f>
        <v/>
      </c>
      <c r="C263" s="367" t="str">
        <f>IF($A263 = "", "", INDEX(Main_Form!$A:$A, MATCH($A263, Main_Form!$EV:$EV, 0)) &amp; $B263)</f>
        <v/>
      </c>
      <c r="D263" s="393"/>
      <c r="E263" s="393"/>
      <c r="F263" s="393"/>
      <c r="G263" s="373"/>
      <c r="Q263" s="394" t="str">
        <f t="shared" ref="Q263:Q326" si="8">IF($A263&lt;&gt;"", IF(AND($D263 &lt;&gt; "", $D263 &lt;&gt; "N/A"), $D263, IF($G263 = "", "", $G263)), "")</f>
        <v/>
      </c>
      <c r="R263" s="378" t="str">
        <f t="shared" ref="R263:R326" si="9">IF($A263="", "", IF(AND($A263 &lt;&gt; "", $Q263 &lt;&gt; ""), 1, 0))</f>
        <v/>
      </c>
    </row>
    <row r="264" spans="1:18" s="379" customFormat="1" hidden="1" x14ac:dyDescent="0.35">
      <c r="A264" s="368"/>
      <c r="B264" s="367" t="str">
        <f xml:space="preserve"> IF(A264="", "", $B$2 &amp; COUNTIFS($A$7:$A264, $A264))</f>
        <v/>
      </c>
      <c r="C264" s="367" t="str">
        <f>IF($A264 = "", "", INDEX(Main_Form!$A:$A, MATCH($A264, Main_Form!$EV:$EV, 0)) &amp; $B264)</f>
        <v/>
      </c>
      <c r="D264" s="393"/>
      <c r="E264" s="393"/>
      <c r="F264" s="393"/>
      <c r="G264" s="373"/>
      <c r="Q264" s="394" t="str">
        <f t="shared" si="8"/>
        <v/>
      </c>
      <c r="R264" s="378" t="str">
        <f t="shared" si="9"/>
        <v/>
      </c>
    </row>
    <row r="265" spans="1:18" s="379" customFormat="1" hidden="1" x14ac:dyDescent="0.35">
      <c r="A265" s="368"/>
      <c r="B265" s="367" t="str">
        <f xml:space="preserve"> IF(A265="", "", $B$2 &amp; COUNTIFS($A$7:$A265, $A265))</f>
        <v/>
      </c>
      <c r="C265" s="367" t="str">
        <f>IF($A265 = "", "", INDEX(Main_Form!$A:$A, MATCH($A265, Main_Form!$EV:$EV, 0)) &amp; $B265)</f>
        <v/>
      </c>
      <c r="D265" s="393"/>
      <c r="E265" s="393"/>
      <c r="F265" s="393"/>
      <c r="G265" s="373"/>
      <c r="Q265" s="394" t="str">
        <f t="shared" si="8"/>
        <v/>
      </c>
      <c r="R265" s="378" t="str">
        <f t="shared" si="9"/>
        <v/>
      </c>
    </row>
    <row r="266" spans="1:18" s="379" customFormat="1" hidden="1" x14ac:dyDescent="0.35">
      <c r="A266" s="368"/>
      <c r="B266" s="367" t="str">
        <f xml:space="preserve"> IF(A266="", "", $B$2 &amp; COUNTIFS($A$7:$A266, $A266))</f>
        <v/>
      </c>
      <c r="C266" s="367" t="str">
        <f>IF($A266 = "", "", INDEX(Main_Form!$A:$A, MATCH($A266, Main_Form!$EV:$EV, 0)) &amp; $B266)</f>
        <v/>
      </c>
      <c r="D266" s="393"/>
      <c r="E266" s="393"/>
      <c r="F266" s="393"/>
      <c r="G266" s="373"/>
      <c r="Q266" s="394" t="str">
        <f t="shared" si="8"/>
        <v/>
      </c>
      <c r="R266" s="378" t="str">
        <f t="shared" si="9"/>
        <v/>
      </c>
    </row>
    <row r="267" spans="1:18" s="379" customFormat="1" hidden="1" x14ac:dyDescent="0.35">
      <c r="A267" s="368"/>
      <c r="B267" s="367" t="str">
        <f xml:space="preserve"> IF(A267="", "", $B$2 &amp; COUNTIFS($A$7:$A267, $A267))</f>
        <v/>
      </c>
      <c r="C267" s="367" t="str">
        <f>IF($A267 = "", "", INDEX(Main_Form!$A:$A, MATCH($A267, Main_Form!$EV:$EV, 0)) &amp; $B267)</f>
        <v/>
      </c>
      <c r="D267" s="393"/>
      <c r="E267" s="393"/>
      <c r="F267" s="393"/>
      <c r="G267" s="373"/>
      <c r="Q267" s="394" t="str">
        <f t="shared" si="8"/>
        <v/>
      </c>
      <c r="R267" s="378" t="str">
        <f t="shared" si="9"/>
        <v/>
      </c>
    </row>
    <row r="268" spans="1:18" s="379" customFormat="1" hidden="1" x14ac:dyDescent="0.35">
      <c r="A268" s="368"/>
      <c r="B268" s="367" t="str">
        <f xml:space="preserve"> IF(A268="", "", $B$2 &amp; COUNTIFS($A$7:$A268, $A268))</f>
        <v/>
      </c>
      <c r="C268" s="367" t="str">
        <f>IF($A268 = "", "", INDEX(Main_Form!$A:$A, MATCH($A268, Main_Form!$EV:$EV, 0)) &amp; $B268)</f>
        <v/>
      </c>
      <c r="D268" s="393"/>
      <c r="E268" s="393"/>
      <c r="F268" s="393"/>
      <c r="G268" s="373"/>
      <c r="Q268" s="394" t="str">
        <f t="shared" si="8"/>
        <v/>
      </c>
      <c r="R268" s="378" t="str">
        <f t="shared" si="9"/>
        <v/>
      </c>
    </row>
    <row r="269" spans="1:18" s="379" customFormat="1" hidden="1" x14ac:dyDescent="0.35">
      <c r="A269" s="368"/>
      <c r="B269" s="367" t="str">
        <f xml:space="preserve"> IF(A269="", "", $B$2 &amp; COUNTIFS($A$7:$A269, $A269))</f>
        <v/>
      </c>
      <c r="C269" s="367" t="str">
        <f>IF($A269 = "", "", INDEX(Main_Form!$A:$A, MATCH($A269, Main_Form!$EV:$EV, 0)) &amp; $B269)</f>
        <v/>
      </c>
      <c r="D269" s="393"/>
      <c r="E269" s="393"/>
      <c r="F269" s="393"/>
      <c r="G269" s="373"/>
      <c r="Q269" s="394" t="str">
        <f t="shared" si="8"/>
        <v/>
      </c>
      <c r="R269" s="378" t="str">
        <f t="shared" si="9"/>
        <v/>
      </c>
    </row>
    <row r="270" spans="1:18" s="379" customFormat="1" hidden="1" x14ac:dyDescent="0.35">
      <c r="A270" s="368"/>
      <c r="B270" s="367" t="str">
        <f xml:space="preserve"> IF(A270="", "", $B$2 &amp; COUNTIFS($A$7:$A270, $A270))</f>
        <v/>
      </c>
      <c r="C270" s="367" t="str">
        <f>IF($A270 = "", "", INDEX(Main_Form!$A:$A, MATCH($A270, Main_Form!$EV:$EV, 0)) &amp; $B270)</f>
        <v/>
      </c>
      <c r="D270" s="393"/>
      <c r="E270" s="393"/>
      <c r="F270" s="393"/>
      <c r="G270" s="373"/>
      <c r="Q270" s="394" t="str">
        <f t="shared" si="8"/>
        <v/>
      </c>
      <c r="R270" s="378" t="str">
        <f t="shared" si="9"/>
        <v/>
      </c>
    </row>
    <row r="271" spans="1:18" s="379" customFormat="1" hidden="1" x14ac:dyDescent="0.35">
      <c r="A271" s="368"/>
      <c r="B271" s="367" t="str">
        <f xml:space="preserve"> IF(A271="", "", $B$2 &amp; COUNTIFS($A$7:$A271, $A271))</f>
        <v/>
      </c>
      <c r="C271" s="367" t="str">
        <f>IF($A271 = "", "", INDEX(Main_Form!$A:$A, MATCH($A271, Main_Form!$EV:$EV, 0)) &amp; $B271)</f>
        <v/>
      </c>
      <c r="D271" s="393"/>
      <c r="E271" s="393"/>
      <c r="F271" s="393"/>
      <c r="G271" s="373"/>
      <c r="Q271" s="394" t="str">
        <f t="shared" si="8"/>
        <v/>
      </c>
      <c r="R271" s="378" t="str">
        <f t="shared" si="9"/>
        <v/>
      </c>
    </row>
    <row r="272" spans="1:18" s="379" customFormat="1" hidden="1" x14ac:dyDescent="0.35">
      <c r="A272" s="368"/>
      <c r="B272" s="367" t="str">
        <f xml:space="preserve"> IF(A272="", "", $B$2 &amp; COUNTIFS($A$7:$A272, $A272))</f>
        <v/>
      </c>
      <c r="C272" s="367" t="str">
        <f>IF($A272 = "", "", INDEX(Main_Form!$A:$A, MATCH($A272, Main_Form!$EV:$EV, 0)) &amp; $B272)</f>
        <v/>
      </c>
      <c r="D272" s="393"/>
      <c r="E272" s="393"/>
      <c r="F272" s="393"/>
      <c r="G272" s="373"/>
      <c r="Q272" s="394" t="str">
        <f t="shared" si="8"/>
        <v/>
      </c>
      <c r="R272" s="378" t="str">
        <f t="shared" si="9"/>
        <v/>
      </c>
    </row>
    <row r="273" spans="1:18" s="379" customFormat="1" hidden="1" x14ac:dyDescent="0.35">
      <c r="A273" s="368"/>
      <c r="B273" s="367" t="str">
        <f xml:space="preserve"> IF(A273="", "", $B$2 &amp; COUNTIFS($A$7:$A273, $A273))</f>
        <v/>
      </c>
      <c r="C273" s="367" t="str">
        <f>IF($A273 = "", "", INDEX(Main_Form!$A:$A, MATCH($A273, Main_Form!$EV:$EV, 0)) &amp; $B273)</f>
        <v/>
      </c>
      <c r="D273" s="393"/>
      <c r="E273" s="393"/>
      <c r="F273" s="393"/>
      <c r="G273" s="373"/>
      <c r="Q273" s="394" t="str">
        <f t="shared" si="8"/>
        <v/>
      </c>
      <c r="R273" s="378" t="str">
        <f t="shared" si="9"/>
        <v/>
      </c>
    </row>
    <row r="274" spans="1:18" s="379" customFormat="1" hidden="1" x14ac:dyDescent="0.35">
      <c r="A274" s="368"/>
      <c r="B274" s="367" t="str">
        <f xml:space="preserve"> IF(A274="", "", $B$2 &amp; COUNTIFS($A$7:$A274, $A274))</f>
        <v/>
      </c>
      <c r="C274" s="367" t="str">
        <f>IF($A274 = "", "", INDEX(Main_Form!$A:$A, MATCH($A274, Main_Form!$EV:$EV, 0)) &amp; $B274)</f>
        <v/>
      </c>
      <c r="D274" s="393"/>
      <c r="E274" s="393"/>
      <c r="F274" s="393"/>
      <c r="G274" s="373"/>
      <c r="Q274" s="394" t="str">
        <f t="shared" si="8"/>
        <v/>
      </c>
      <c r="R274" s="378" t="str">
        <f t="shared" si="9"/>
        <v/>
      </c>
    </row>
    <row r="275" spans="1:18" s="379" customFormat="1" hidden="1" x14ac:dyDescent="0.35">
      <c r="A275" s="368"/>
      <c r="B275" s="367" t="str">
        <f xml:space="preserve"> IF(A275="", "", $B$2 &amp; COUNTIFS($A$7:$A275, $A275))</f>
        <v/>
      </c>
      <c r="C275" s="367" t="str">
        <f>IF($A275 = "", "", INDEX(Main_Form!$A:$A, MATCH($A275, Main_Form!$EV:$EV, 0)) &amp; $B275)</f>
        <v/>
      </c>
      <c r="D275" s="393"/>
      <c r="E275" s="393"/>
      <c r="F275" s="393"/>
      <c r="G275" s="373"/>
      <c r="Q275" s="394" t="str">
        <f t="shared" si="8"/>
        <v/>
      </c>
      <c r="R275" s="378" t="str">
        <f t="shared" si="9"/>
        <v/>
      </c>
    </row>
    <row r="276" spans="1:18" s="379" customFormat="1" hidden="1" x14ac:dyDescent="0.35">
      <c r="A276" s="368"/>
      <c r="B276" s="367" t="str">
        <f xml:space="preserve"> IF(A276="", "", $B$2 &amp; COUNTIFS($A$7:$A276, $A276))</f>
        <v/>
      </c>
      <c r="C276" s="367" t="str">
        <f>IF($A276 = "", "", INDEX(Main_Form!$A:$A, MATCH($A276, Main_Form!$EV:$EV, 0)) &amp; $B276)</f>
        <v/>
      </c>
      <c r="D276" s="393"/>
      <c r="E276" s="393"/>
      <c r="F276" s="393"/>
      <c r="G276" s="373"/>
      <c r="Q276" s="394" t="str">
        <f t="shared" si="8"/>
        <v/>
      </c>
      <c r="R276" s="378" t="str">
        <f t="shared" si="9"/>
        <v/>
      </c>
    </row>
    <row r="277" spans="1:18" s="379" customFormat="1" hidden="1" x14ac:dyDescent="0.35">
      <c r="A277" s="368"/>
      <c r="B277" s="367" t="str">
        <f xml:space="preserve"> IF(A277="", "", $B$2 &amp; COUNTIFS($A$7:$A277, $A277))</f>
        <v/>
      </c>
      <c r="C277" s="367" t="str">
        <f>IF($A277 = "", "", INDEX(Main_Form!$A:$A, MATCH($A277, Main_Form!$EV:$EV, 0)) &amp; $B277)</f>
        <v/>
      </c>
      <c r="D277" s="393"/>
      <c r="E277" s="393"/>
      <c r="F277" s="393"/>
      <c r="G277" s="373"/>
      <c r="Q277" s="394" t="str">
        <f t="shared" si="8"/>
        <v/>
      </c>
      <c r="R277" s="378" t="str">
        <f t="shared" si="9"/>
        <v/>
      </c>
    </row>
    <row r="278" spans="1:18" s="379" customFormat="1" hidden="1" x14ac:dyDescent="0.35">
      <c r="A278" s="368"/>
      <c r="B278" s="367" t="str">
        <f xml:space="preserve"> IF(A278="", "", $B$2 &amp; COUNTIFS($A$7:$A278, $A278))</f>
        <v/>
      </c>
      <c r="C278" s="367" t="str">
        <f>IF($A278 = "", "", INDEX(Main_Form!$A:$A, MATCH($A278, Main_Form!$EV:$EV, 0)) &amp; $B278)</f>
        <v/>
      </c>
      <c r="D278" s="393"/>
      <c r="E278" s="393"/>
      <c r="F278" s="393"/>
      <c r="G278" s="373"/>
      <c r="Q278" s="394" t="str">
        <f t="shared" si="8"/>
        <v/>
      </c>
      <c r="R278" s="378" t="str">
        <f t="shared" si="9"/>
        <v/>
      </c>
    </row>
    <row r="279" spans="1:18" s="379" customFormat="1" hidden="1" x14ac:dyDescent="0.35">
      <c r="A279" s="368"/>
      <c r="B279" s="367" t="str">
        <f xml:space="preserve"> IF(A279="", "", $B$2 &amp; COUNTIFS($A$7:$A279, $A279))</f>
        <v/>
      </c>
      <c r="C279" s="367" t="str">
        <f>IF($A279 = "", "", INDEX(Main_Form!$A:$A, MATCH($A279, Main_Form!$EV:$EV, 0)) &amp; $B279)</f>
        <v/>
      </c>
      <c r="D279" s="393"/>
      <c r="E279" s="393"/>
      <c r="F279" s="393"/>
      <c r="G279" s="373"/>
      <c r="Q279" s="394" t="str">
        <f t="shared" si="8"/>
        <v/>
      </c>
      <c r="R279" s="378" t="str">
        <f t="shared" si="9"/>
        <v/>
      </c>
    </row>
    <row r="280" spans="1:18" s="379" customFormat="1" hidden="1" x14ac:dyDescent="0.35">
      <c r="A280" s="368"/>
      <c r="B280" s="367" t="str">
        <f xml:space="preserve"> IF(A280="", "", $B$2 &amp; COUNTIFS($A$7:$A280, $A280))</f>
        <v/>
      </c>
      <c r="C280" s="367" t="str">
        <f>IF($A280 = "", "", INDEX(Main_Form!$A:$A, MATCH($A280, Main_Form!$EV:$EV, 0)) &amp; $B280)</f>
        <v/>
      </c>
      <c r="D280" s="393"/>
      <c r="E280" s="393"/>
      <c r="F280" s="393"/>
      <c r="G280" s="373"/>
      <c r="Q280" s="394" t="str">
        <f t="shared" si="8"/>
        <v/>
      </c>
      <c r="R280" s="378" t="str">
        <f t="shared" si="9"/>
        <v/>
      </c>
    </row>
    <row r="281" spans="1:18" s="379" customFormat="1" hidden="1" x14ac:dyDescent="0.35">
      <c r="A281" s="368"/>
      <c r="B281" s="367" t="str">
        <f xml:space="preserve"> IF(A281="", "", $B$2 &amp; COUNTIFS($A$7:$A281, $A281))</f>
        <v/>
      </c>
      <c r="C281" s="367" t="str">
        <f>IF($A281 = "", "", INDEX(Main_Form!$A:$A, MATCH($A281, Main_Form!$EV:$EV, 0)) &amp; $B281)</f>
        <v/>
      </c>
      <c r="D281" s="393"/>
      <c r="E281" s="393"/>
      <c r="F281" s="393"/>
      <c r="G281" s="373"/>
      <c r="Q281" s="394" t="str">
        <f t="shared" si="8"/>
        <v/>
      </c>
      <c r="R281" s="378" t="str">
        <f t="shared" si="9"/>
        <v/>
      </c>
    </row>
    <row r="282" spans="1:18" s="379" customFormat="1" hidden="1" x14ac:dyDescent="0.35">
      <c r="A282" s="368"/>
      <c r="B282" s="367" t="str">
        <f xml:space="preserve"> IF(A282="", "", $B$2 &amp; COUNTIFS($A$7:$A282, $A282))</f>
        <v/>
      </c>
      <c r="C282" s="367" t="str">
        <f>IF($A282 = "", "", INDEX(Main_Form!$A:$A, MATCH($A282, Main_Form!$EV:$EV, 0)) &amp; $B282)</f>
        <v/>
      </c>
      <c r="D282" s="393"/>
      <c r="E282" s="393"/>
      <c r="F282" s="393"/>
      <c r="G282" s="373"/>
      <c r="Q282" s="394" t="str">
        <f t="shared" si="8"/>
        <v/>
      </c>
      <c r="R282" s="378" t="str">
        <f t="shared" si="9"/>
        <v/>
      </c>
    </row>
    <row r="283" spans="1:18" s="379" customFormat="1" hidden="1" x14ac:dyDescent="0.35">
      <c r="A283" s="368"/>
      <c r="B283" s="367" t="str">
        <f xml:space="preserve"> IF(A283="", "", $B$2 &amp; COUNTIFS($A$7:$A283, $A283))</f>
        <v/>
      </c>
      <c r="C283" s="367" t="str">
        <f>IF($A283 = "", "", INDEX(Main_Form!$A:$A, MATCH($A283, Main_Form!$EV:$EV, 0)) &amp; $B283)</f>
        <v/>
      </c>
      <c r="D283" s="393"/>
      <c r="E283" s="393"/>
      <c r="F283" s="393"/>
      <c r="G283" s="373"/>
      <c r="Q283" s="394" t="str">
        <f t="shared" si="8"/>
        <v/>
      </c>
      <c r="R283" s="378" t="str">
        <f t="shared" si="9"/>
        <v/>
      </c>
    </row>
    <row r="284" spans="1:18" s="379" customFormat="1" hidden="1" x14ac:dyDescent="0.35">
      <c r="A284" s="368"/>
      <c r="B284" s="367" t="str">
        <f xml:space="preserve"> IF(A284="", "", $B$2 &amp; COUNTIFS($A$7:$A284, $A284))</f>
        <v/>
      </c>
      <c r="C284" s="367" t="str">
        <f>IF($A284 = "", "", INDEX(Main_Form!$A:$A, MATCH($A284, Main_Form!$EV:$EV, 0)) &amp; $B284)</f>
        <v/>
      </c>
      <c r="D284" s="393"/>
      <c r="E284" s="393"/>
      <c r="F284" s="393"/>
      <c r="G284" s="373"/>
      <c r="Q284" s="394" t="str">
        <f t="shared" si="8"/>
        <v/>
      </c>
      <c r="R284" s="378" t="str">
        <f t="shared" si="9"/>
        <v/>
      </c>
    </row>
    <row r="285" spans="1:18" s="379" customFormat="1" hidden="1" x14ac:dyDescent="0.35">
      <c r="A285" s="368"/>
      <c r="B285" s="367" t="str">
        <f xml:space="preserve"> IF(A285="", "", $B$2 &amp; COUNTIFS($A$7:$A285, $A285))</f>
        <v/>
      </c>
      <c r="C285" s="367" t="str">
        <f>IF($A285 = "", "", INDEX(Main_Form!$A:$A, MATCH($A285, Main_Form!$EV:$EV, 0)) &amp; $B285)</f>
        <v/>
      </c>
      <c r="D285" s="393"/>
      <c r="E285" s="393"/>
      <c r="F285" s="393"/>
      <c r="G285" s="373"/>
      <c r="Q285" s="394" t="str">
        <f t="shared" si="8"/>
        <v/>
      </c>
      <c r="R285" s="378" t="str">
        <f t="shared" si="9"/>
        <v/>
      </c>
    </row>
    <row r="286" spans="1:18" s="379" customFormat="1" hidden="1" x14ac:dyDescent="0.35">
      <c r="A286" s="368"/>
      <c r="B286" s="367" t="str">
        <f xml:space="preserve"> IF(A286="", "", $B$2 &amp; COUNTIFS($A$7:$A286, $A286))</f>
        <v/>
      </c>
      <c r="C286" s="367" t="str">
        <f>IF($A286 = "", "", INDEX(Main_Form!$A:$A, MATCH($A286, Main_Form!$EV:$EV, 0)) &amp; $B286)</f>
        <v/>
      </c>
      <c r="D286" s="393"/>
      <c r="E286" s="393"/>
      <c r="F286" s="393"/>
      <c r="G286" s="373"/>
      <c r="Q286" s="394" t="str">
        <f t="shared" si="8"/>
        <v/>
      </c>
      <c r="R286" s="378" t="str">
        <f t="shared" si="9"/>
        <v/>
      </c>
    </row>
    <row r="287" spans="1:18" s="379" customFormat="1" hidden="1" x14ac:dyDescent="0.35">
      <c r="A287" s="368"/>
      <c r="B287" s="367" t="str">
        <f xml:space="preserve"> IF(A287="", "", $B$2 &amp; COUNTIFS($A$7:$A287, $A287))</f>
        <v/>
      </c>
      <c r="C287" s="367" t="str">
        <f>IF($A287 = "", "", INDEX(Main_Form!$A:$A, MATCH($A287, Main_Form!$EV:$EV, 0)) &amp; $B287)</f>
        <v/>
      </c>
      <c r="D287" s="393"/>
      <c r="E287" s="393"/>
      <c r="F287" s="393"/>
      <c r="G287" s="373"/>
      <c r="Q287" s="394" t="str">
        <f t="shared" si="8"/>
        <v/>
      </c>
      <c r="R287" s="378" t="str">
        <f t="shared" si="9"/>
        <v/>
      </c>
    </row>
    <row r="288" spans="1:18" s="379" customFormat="1" hidden="1" x14ac:dyDescent="0.35">
      <c r="A288" s="368"/>
      <c r="B288" s="367" t="str">
        <f xml:space="preserve"> IF(A288="", "", $B$2 &amp; COUNTIFS($A$7:$A288, $A288))</f>
        <v/>
      </c>
      <c r="C288" s="367" t="str">
        <f>IF($A288 = "", "", INDEX(Main_Form!$A:$A, MATCH($A288, Main_Form!$EV:$EV, 0)) &amp; $B288)</f>
        <v/>
      </c>
      <c r="D288" s="393"/>
      <c r="E288" s="393"/>
      <c r="F288" s="393"/>
      <c r="G288" s="373"/>
      <c r="Q288" s="394" t="str">
        <f t="shared" si="8"/>
        <v/>
      </c>
      <c r="R288" s="378" t="str">
        <f t="shared" si="9"/>
        <v/>
      </c>
    </row>
    <row r="289" spans="1:18" s="379" customFormat="1" hidden="1" x14ac:dyDescent="0.35">
      <c r="A289" s="368"/>
      <c r="B289" s="367" t="str">
        <f xml:space="preserve"> IF(A289="", "", $B$2 &amp; COUNTIFS($A$7:$A289, $A289))</f>
        <v/>
      </c>
      <c r="C289" s="367" t="str">
        <f>IF($A289 = "", "", INDEX(Main_Form!$A:$A, MATCH($A289, Main_Form!$EV:$EV, 0)) &amp; $B289)</f>
        <v/>
      </c>
      <c r="D289" s="393"/>
      <c r="E289" s="393"/>
      <c r="F289" s="393"/>
      <c r="G289" s="373"/>
      <c r="Q289" s="394" t="str">
        <f t="shared" si="8"/>
        <v/>
      </c>
      <c r="R289" s="378" t="str">
        <f t="shared" si="9"/>
        <v/>
      </c>
    </row>
    <row r="290" spans="1:18" s="379" customFormat="1" hidden="1" x14ac:dyDescent="0.35">
      <c r="A290" s="368"/>
      <c r="B290" s="367" t="str">
        <f xml:space="preserve"> IF(A290="", "", $B$2 &amp; COUNTIFS($A$7:$A290, $A290))</f>
        <v/>
      </c>
      <c r="C290" s="367" t="str">
        <f>IF($A290 = "", "", INDEX(Main_Form!$A:$A, MATCH($A290, Main_Form!$EV:$EV, 0)) &amp; $B290)</f>
        <v/>
      </c>
      <c r="D290" s="393"/>
      <c r="E290" s="393"/>
      <c r="F290" s="393"/>
      <c r="G290" s="373"/>
      <c r="Q290" s="394" t="str">
        <f t="shared" si="8"/>
        <v/>
      </c>
      <c r="R290" s="378" t="str">
        <f t="shared" si="9"/>
        <v/>
      </c>
    </row>
    <row r="291" spans="1:18" s="379" customFormat="1" hidden="1" x14ac:dyDescent="0.35">
      <c r="A291" s="368"/>
      <c r="B291" s="367" t="str">
        <f xml:space="preserve"> IF(A291="", "", $B$2 &amp; COUNTIFS($A$7:$A291, $A291))</f>
        <v/>
      </c>
      <c r="C291" s="367" t="str">
        <f>IF($A291 = "", "", INDEX(Main_Form!$A:$A, MATCH($A291, Main_Form!$EV:$EV, 0)) &amp; $B291)</f>
        <v/>
      </c>
      <c r="D291" s="393"/>
      <c r="E291" s="393"/>
      <c r="F291" s="393"/>
      <c r="G291" s="373"/>
      <c r="Q291" s="394" t="str">
        <f t="shared" si="8"/>
        <v/>
      </c>
      <c r="R291" s="378" t="str">
        <f t="shared" si="9"/>
        <v/>
      </c>
    </row>
    <row r="292" spans="1:18" s="379" customFormat="1" hidden="1" x14ac:dyDescent="0.35">
      <c r="A292" s="368"/>
      <c r="B292" s="367" t="str">
        <f xml:space="preserve"> IF(A292="", "", $B$2 &amp; COUNTIFS($A$7:$A292, $A292))</f>
        <v/>
      </c>
      <c r="C292" s="367" t="str">
        <f>IF($A292 = "", "", INDEX(Main_Form!$A:$A, MATCH($A292, Main_Form!$EV:$EV, 0)) &amp; $B292)</f>
        <v/>
      </c>
      <c r="D292" s="393"/>
      <c r="E292" s="393"/>
      <c r="F292" s="393"/>
      <c r="G292" s="373"/>
      <c r="Q292" s="394" t="str">
        <f t="shared" si="8"/>
        <v/>
      </c>
      <c r="R292" s="378" t="str">
        <f t="shared" si="9"/>
        <v/>
      </c>
    </row>
    <row r="293" spans="1:18" s="379" customFormat="1" hidden="1" x14ac:dyDescent="0.35">
      <c r="A293" s="368"/>
      <c r="B293" s="367" t="str">
        <f xml:space="preserve"> IF(A293="", "", $B$2 &amp; COUNTIFS($A$7:$A293, $A293))</f>
        <v/>
      </c>
      <c r="C293" s="367" t="str">
        <f>IF($A293 = "", "", INDEX(Main_Form!$A:$A, MATCH($A293, Main_Form!$EV:$EV, 0)) &amp; $B293)</f>
        <v/>
      </c>
      <c r="D293" s="393"/>
      <c r="E293" s="393"/>
      <c r="F293" s="393"/>
      <c r="G293" s="373"/>
      <c r="Q293" s="394" t="str">
        <f t="shared" si="8"/>
        <v/>
      </c>
      <c r="R293" s="378" t="str">
        <f t="shared" si="9"/>
        <v/>
      </c>
    </row>
    <row r="294" spans="1:18" s="379" customFormat="1" hidden="1" x14ac:dyDescent="0.35">
      <c r="A294" s="368"/>
      <c r="B294" s="367" t="str">
        <f xml:space="preserve"> IF(A294="", "", $B$2 &amp; COUNTIFS($A$7:$A294, $A294))</f>
        <v/>
      </c>
      <c r="C294" s="367" t="str">
        <f>IF($A294 = "", "", INDEX(Main_Form!$A:$A, MATCH($A294, Main_Form!$EV:$EV, 0)) &amp; $B294)</f>
        <v/>
      </c>
      <c r="D294" s="393"/>
      <c r="E294" s="393"/>
      <c r="F294" s="393"/>
      <c r="G294" s="373"/>
      <c r="Q294" s="394" t="str">
        <f t="shared" si="8"/>
        <v/>
      </c>
      <c r="R294" s="378" t="str">
        <f t="shared" si="9"/>
        <v/>
      </c>
    </row>
    <row r="295" spans="1:18" s="379" customFormat="1" hidden="1" x14ac:dyDescent="0.35">
      <c r="A295" s="368"/>
      <c r="B295" s="367" t="str">
        <f xml:space="preserve"> IF(A295="", "", $B$2 &amp; COUNTIFS($A$7:$A295, $A295))</f>
        <v/>
      </c>
      <c r="C295" s="367" t="str">
        <f>IF($A295 = "", "", INDEX(Main_Form!$A:$A, MATCH($A295, Main_Form!$EV:$EV, 0)) &amp; $B295)</f>
        <v/>
      </c>
      <c r="D295" s="393"/>
      <c r="E295" s="393"/>
      <c r="F295" s="393"/>
      <c r="G295" s="373"/>
      <c r="Q295" s="394" t="str">
        <f t="shared" si="8"/>
        <v/>
      </c>
      <c r="R295" s="378" t="str">
        <f t="shared" si="9"/>
        <v/>
      </c>
    </row>
    <row r="296" spans="1:18" s="379" customFormat="1" hidden="1" x14ac:dyDescent="0.35">
      <c r="A296" s="368"/>
      <c r="B296" s="367" t="str">
        <f xml:space="preserve"> IF(A296="", "", $B$2 &amp; COUNTIFS($A$7:$A296, $A296))</f>
        <v/>
      </c>
      <c r="C296" s="367" t="str">
        <f>IF($A296 = "", "", INDEX(Main_Form!$A:$A, MATCH($A296, Main_Form!$EV:$EV, 0)) &amp; $B296)</f>
        <v/>
      </c>
      <c r="D296" s="393"/>
      <c r="E296" s="393"/>
      <c r="F296" s="393"/>
      <c r="G296" s="373"/>
      <c r="Q296" s="394" t="str">
        <f t="shared" si="8"/>
        <v/>
      </c>
      <c r="R296" s="378" t="str">
        <f t="shared" si="9"/>
        <v/>
      </c>
    </row>
    <row r="297" spans="1:18" s="379" customFormat="1" hidden="1" x14ac:dyDescent="0.35">
      <c r="A297" s="368"/>
      <c r="B297" s="367" t="str">
        <f xml:space="preserve"> IF(A297="", "", $B$2 &amp; COUNTIFS($A$7:$A297, $A297))</f>
        <v/>
      </c>
      <c r="C297" s="367" t="str">
        <f>IF($A297 = "", "", INDEX(Main_Form!$A:$A, MATCH($A297, Main_Form!$EV:$EV, 0)) &amp; $B297)</f>
        <v/>
      </c>
      <c r="D297" s="393"/>
      <c r="E297" s="393"/>
      <c r="F297" s="393"/>
      <c r="G297" s="373"/>
      <c r="Q297" s="394" t="str">
        <f t="shared" si="8"/>
        <v/>
      </c>
      <c r="R297" s="378" t="str">
        <f t="shared" si="9"/>
        <v/>
      </c>
    </row>
    <row r="298" spans="1:18" s="379" customFormat="1" hidden="1" x14ac:dyDescent="0.35">
      <c r="A298" s="368"/>
      <c r="B298" s="367" t="str">
        <f xml:space="preserve"> IF(A298="", "", $B$2 &amp; COUNTIFS($A$7:$A298, $A298))</f>
        <v/>
      </c>
      <c r="C298" s="367" t="str">
        <f>IF($A298 = "", "", INDEX(Main_Form!$A:$A, MATCH($A298, Main_Form!$EV:$EV, 0)) &amp; $B298)</f>
        <v/>
      </c>
      <c r="D298" s="393"/>
      <c r="E298" s="393"/>
      <c r="F298" s="393"/>
      <c r="G298" s="373"/>
      <c r="Q298" s="394" t="str">
        <f t="shared" si="8"/>
        <v/>
      </c>
      <c r="R298" s="378" t="str">
        <f t="shared" si="9"/>
        <v/>
      </c>
    </row>
    <row r="299" spans="1:18" s="379" customFormat="1" hidden="1" x14ac:dyDescent="0.35">
      <c r="A299" s="368"/>
      <c r="B299" s="367" t="str">
        <f xml:space="preserve"> IF(A299="", "", $B$2 &amp; COUNTIFS($A$7:$A299, $A299))</f>
        <v/>
      </c>
      <c r="C299" s="367" t="str">
        <f>IF($A299 = "", "", INDEX(Main_Form!$A:$A, MATCH($A299, Main_Form!$EV:$EV, 0)) &amp; $B299)</f>
        <v/>
      </c>
      <c r="D299" s="393"/>
      <c r="E299" s="393"/>
      <c r="F299" s="393"/>
      <c r="G299" s="373"/>
      <c r="Q299" s="394" t="str">
        <f t="shared" si="8"/>
        <v/>
      </c>
      <c r="R299" s="378" t="str">
        <f t="shared" si="9"/>
        <v/>
      </c>
    </row>
    <row r="300" spans="1:18" s="379" customFormat="1" hidden="1" x14ac:dyDescent="0.35">
      <c r="A300" s="368"/>
      <c r="B300" s="367" t="str">
        <f xml:space="preserve"> IF(A300="", "", $B$2 &amp; COUNTIFS($A$7:$A300, $A300))</f>
        <v/>
      </c>
      <c r="C300" s="367" t="str">
        <f>IF($A300 = "", "", INDEX(Main_Form!$A:$A, MATCH($A300, Main_Form!$EV:$EV, 0)) &amp; $B300)</f>
        <v/>
      </c>
      <c r="D300" s="393"/>
      <c r="E300" s="393"/>
      <c r="F300" s="393"/>
      <c r="G300" s="373"/>
      <c r="Q300" s="394" t="str">
        <f t="shared" si="8"/>
        <v/>
      </c>
      <c r="R300" s="378" t="str">
        <f t="shared" si="9"/>
        <v/>
      </c>
    </row>
    <row r="301" spans="1:18" s="379" customFormat="1" hidden="1" x14ac:dyDescent="0.35">
      <c r="A301" s="368"/>
      <c r="B301" s="367" t="str">
        <f xml:space="preserve"> IF(A301="", "", $B$2 &amp; COUNTIFS($A$7:$A301, $A301))</f>
        <v/>
      </c>
      <c r="C301" s="367" t="str">
        <f>IF($A301 = "", "", INDEX(Main_Form!$A:$A, MATCH($A301, Main_Form!$EV:$EV, 0)) &amp; $B301)</f>
        <v/>
      </c>
      <c r="D301" s="393"/>
      <c r="E301" s="393"/>
      <c r="F301" s="393"/>
      <c r="G301" s="373"/>
      <c r="Q301" s="394" t="str">
        <f t="shared" si="8"/>
        <v/>
      </c>
      <c r="R301" s="378" t="str">
        <f t="shared" si="9"/>
        <v/>
      </c>
    </row>
    <row r="302" spans="1:18" s="379" customFormat="1" hidden="1" x14ac:dyDescent="0.35">
      <c r="A302" s="368"/>
      <c r="B302" s="367" t="str">
        <f xml:space="preserve"> IF(A302="", "", $B$2 &amp; COUNTIFS($A$7:$A302, $A302))</f>
        <v/>
      </c>
      <c r="C302" s="367" t="str">
        <f>IF($A302 = "", "", INDEX(Main_Form!$A:$A, MATCH($A302, Main_Form!$EV:$EV, 0)) &amp; $B302)</f>
        <v/>
      </c>
      <c r="D302" s="393"/>
      <c r="E302" s="393"/>
      <c r="F302" s="393"/>
      <c r="G302" s="373"/>
      <c r="Q302" s="394" t="str">
        <f t="shared" si="8"/>
        <v/>
      </c>
      <c r="R302" s="378" t="str">
        <f t="shared" si="9"/>
        <v/>
      </c>
    </row>
    <row r="303" spans="1:18" s="379" customFormat="1" hidden="1" x14ac:dyDescent="0.35">
      <c r="A303" s="368"/>
      <c r="B303" s="367" t="str">
        <f xml:space="preserve"> IF(A303="", "", $B$2 &amp; COUNTIFS($A$7:$A303, $A303))</f>
        <v/>
      </c>
      <c r="C303" s="367" t="str">
        <f>IF($A303 = "", "", INDEX(Main_Form!$A:$A, MATCH($A303, Main_Form!$EV:$EV, 0)) &amp; $B303)</f>
        <v/>
      </c>
      <c r="D303" s="393"/>
      <c r="E303" s="393"/>
      <c r="F303" s="393"/>
      <c r="G303" s="373"/>
      <c r="Q303" s="394" t="str">
        <f t="shared" si="8"/>
        <v/>
      </c>
      <c r="R303" s="378" t="str">
        <f t="shared" si="9"/>
        <v/>
      </c>
    </row>
    <row r="304" spans="1:18" s="379" customFormat="1" hidden="1" x14ac:dyDescent="0.35">
      <c r="A304" s="368"/>
      <c r="B304" s="367" t="str">
        <f xml:space="preserve"> IF(A304="", "", $B$2 &amp; COUNTIFS($A$7:$A304, $A304))</f>
        <v/>
      </c>
      <c r="C304" s="367" t="str">
        <f>IF($A304 = "", "", INDEX(Main_Form!$A:$A, MATCH($A304, Main_Form!$EV:$EV, 0)) &amp; $B304)</f>
        <v/>
      </c>
      <c r="D304" s="393"/>
      <c r="E304" s="393"/>
      <c r="F304" s="393"/>
      <c r="G304" s="373"/>
      <c r="Q304" s="394" t="str">
        <f t="shared" si="8"/>
        <v/>
      </c>
      <c r="R304" s="378" t="str">
        <f t="shared" si="9"/>
        <v/>
      </c>
    </row>
    <row r="305" spans="1:18" s="379" customFormat="1" hidden="1" x14ac:dyDescent="0.35">
      <c r="A305" s="368"/>
      <c r="B305" s="367" t="str">
        <f xml:space="preserve"> IF(A305="", "", $B$2 &amp; COUNTIFS($A$7:$A305, $A305))</f>
        <v/>
      </c>
      <c r="C305" s="367" t="str">
        <f>IF($A305 = "", "", INDEX(Main_Form!$A:$A, MATCH($A305, Main_Form!$EV:$EV, 0)) &amp; $B305)</f>
        <v/>
      </c>
      <c r="D305" s="393"/>
      <c r="E305" s="393"/>
      <c r="F305" s="393"/>
      <c r="G305" s="373"/>
      <c r="Q305" s="394" t="str">
        <f t="shared" si="8"/>
        <v/>
      </c>
      <c r="R305" s="378" t="str">
        <f t="shared" si="9"/>
        <v/>
      </c>
    </row>
    <row r="306" spans="1:18" s="379" customFormat="1" hidden="1" x14ac:dyDescent="0.35">
      <c r="A306" s="368"/>
      <c r="B306" s="367" t="str">
        <f xml:space="preserve"> IF(A306="", "", $B$2 &amp; COUNTIFS($A$7:$A306, $A306))</f>
        <v/>
      </c>
      <c r="C306" s="367" t="str">
        <f>IF($A306 = "", "", INDEX(Main_Form!$A:$A, MATCH($A306, Main_Form!$EV:$EV, 0)) &amp; $B306)</f>
        <v/>
      </c>
      <c r="D306" s="393"/>
      <c r="E306" s="393"/>
      <c r="F306" s="393"/>
      <c r="G306" s="373"/>
      <c r="Q306" s="394" t="str">
        <f t="shared" si="8"/>
        <v/>
      </c>
      <c r="R306" s="378" t="str">
        <f t="shared" si="9"/>
        <v/>
      </c>
    </row>
    <row r="307" spans="1:18" s="379" customFormat="1" hidden="1" x14ac:dyDescent="0.35">
      <c r="A307" s="368"/>
      <c r="B307" s="367" t="str">
        <f xml:space="preserve"> IF(A307="", "", $B$2 &amp; COUNTIFS($A$7:$A307, $A307))</f>
        <v/>
      </c>
      <c r="C307" s="367" t="str">
        <f>IF($A307 = "", "", INDEX(Main_Form!$A:$A, MATCH($A307, Main_Form!$EV:$EV, 0)) &amp; $B307)</f>
        <v/>
      </c>
      <c r="D307" s="393"/>
      <c r="E307" s="393"/>
      <c r="F307" s="393"/>
      <c r="G307" s="373"/>
      <c r="Q307" s="394" t="str">
        <f t="shared" si="8"/>
        <v/>
      </c>
      <c r="R307" s="378" t="str">
        <f t="shared" si="9"/>
        <v/>
      </c>
    </row>
    <row r="308" spans="1:18" s="379" customFormat="1" hidden="1" x14ac:dyDescent="0.35">
      <c r="A308" s="368"/>
      <c r="B308" s="367" t="str">
        <f xml:space="preserve"> IF(A308="", "", $B$2 &amp; COUNTIFS($A$7:$A308, $A308))</f>
        <v/>
      </c>
      <c r="C308" s="367" t="str">
        <f>IF($A308 = "", "", INDEX(Main_Form!$A:$A, MATCH($A308, Main_Form!$EV:$EV, 0)) &amp; $B308)</f>
        <v/>
      </c>
      <c r="D308" s="393"/>
      <c r="E308" s="393"/>
      <c r="F308" s="393"/>
      <c r="G308" s="373"/>
      <c r="Q308" s="394" t="str">
        <f t="shared" si="8"/>
        <v/>
      </c>
      <c r="R308" s="378" t="str">
        <f t="shared" si="9"/>
        <v/>
      </c>
    </row>
    <row r="309" spans="1:18" s="379" customFormat="1" hidden="1" x14ac:dyDescent="0.35">
      <c r="A309" s="368"/>
      <c r="B309" s="367" t="str">
        <f xml:space="preserve"> IF(A309="", "", $B$2 &amp; COUNTIFS($A$7:$A309, $A309))</f>
        <v/>
      </c>
      <c r="C309" s="367" t="str">
        <f>IF($A309 = "", "", INDEX(Main_Form!$A:$A, MATCH($A309, Main_Form!$EV:$EV, 0)) &amp; $B309)</f>
        <v/>
      </c>
      <c r="D309" s="393"/>
      <c r="E309" s="393"/>
      <c r="F309" s="393"/>
      <c r="G309" s="373"/>
      <c r="Q309" s="394" t="str">
        <f t="shared" si="8"/>
        <v/>
      </c>
      <c r="R309" s="378" t="str">
        <f t="shared" si="9"/>
        <v/>
      </c>
    </row>
    <row r="310" spans="1:18" s="379" customFormat="1" hidden="1" x14ac:dyDescent="0.35">
      <c r="A310" s="368"/>
      <c r="B310" s="367" t="str">
        <f xml:space="preserve"> IF(A310="", "", $B$2 &amp; COUNTIFS($A$7:$A310, $A310))</f>
        <v/>
      </c>
      <c r="C310" s="367" t="str">
        <f>IF($A310 = "", "", INDEX(Main_Form!$A:$A, MATCH($A310, Main_Form!$EV:$EV, 0)) &amp; $B310)</f>
        <v/>
      </c>
      <c r="D310" s="393"/>
      <c r="E310" s="393"/>
      <c r="F310" s="393"/>
      <c r="G310" s="373"/>
      <c r="Q310" s="394" t="str">
        <f t="shared" si="8"/>
        <v/>
      </c>
      <c r="R310" s="378" t="str">
        <f t="shared" si="9"/>
        <v/>
      </c>
    </row>
    <row r="311" spans="1:18" s="379" customFormat="1" hidden="1" x14ac:dyDescent="0.35">
      <c r="A311" s="368"/>
      <c r="B311" s="367" t="str">
        <f xml:space="preserve"> IF(A311="", "", $B$2 &amp; COUNTIFS($A$7:$A311, $A311))</f>
        <v/>
      </c>
      <c r="C311" s="367" t="str">
        <f>IF($A311 = "", "", INDEX(Main_Form!$A:$A, MATCH($A311, Main_Form!$EV:$EV, 0)) &amp; $B311)</f>
        <v/>
      </c>
      <c r="D311" s="393"/>
      <c r="E311" s="393"/>
      <c r="F311" s="393"/>
      <c r="G311" s="373"/>
      <c r="Q311" s="394" t="str">
        <f t="shared" si="8"/>
        <v/>
      </c>
      <c r="R311" s="378" t="str">
        <f t="shared" si="9"/>
        <v/>
      </c>
    </row>
    <row r="312" spans="1:18" s="379" customFormat="1" hidden="1" x14ac:dyDescent="0.35">
      <c r="A312" s="368"/>
      <c r="B312" s="367" t="str">
        <f xml:space="preserve"> IF(A312="", "", $B$2 &amp; COUNTIFS($A$7:$A312, $A312))</f>
        <v/>
      </c>
      <c r="C312" s="367" t="str">
        <f>IF($A312 = "", "", INDEX(Main_Form!$A:$A, MATCH($A312, Main_Form!$EV:$EV, 0)) &amp; $B312)</f>
        <v/>
      </c>
      <c r="D312" s="393"/>
      <c r="E312" s="393"/>
      <c r="F312" s="393"/>
      <c r="G312" s="373"/>
      <c r="Q312" s="394" t="str">
        <f t="shared" si="8"/>
        <v/>
      </c>
      <c r="R312" s="378" t="str">
        <f t="shared" si="9"/>
        <v/>
      </c>
    </row>
    <row r="313" spans="1:18" s="379" customFormat="1" hidden="1" x14ac:dyDescent="0.35">
      <c r="A313" s="368"/>
      <c r="B313" s="367" t="str">
        <f xml:space="preserve"> IF(A313="", "", $B$2 &amp; COUNTIFS($A$7:$A313, $A313))</f>
        <v/>
      </c>
      <c r="C313" s="367" t="str">
        <f>IF($A313 = "", "", INDEX(Main_Form!$A:$A, MATCH($A313, Main_Form!$EV:$EV, 0)) &amp; $B313)</f>
        <v/>
      </c>
      <c r="D313" s="393"/>
      <c r="E313" s="393"/>
      <c r="F313" s="393"/>
      <c r="G313" s="373"/>
      <c r="Q313" s="394" t="str">
        <f t="shared" si="8"/>
        <v/>
      </c>
      <c r="R313" s="378" t="str">
        <f t="shared" si="9"/>
        <v/>
      </c>
    </row>
    <row r="314" spans="1:18" s="379" customFormat="1" hidden="1" x14ac:dyDescent="0.35">
      <c r="A314" s="368"/>
      <c r="B314" s="367" t="str">
        <f xml:space="preserve"> IF(A314="", "", $B$2 &amp; COUNTIFS($A$7:$A314, $A314))</f>
        <v/>
      </c>
      <c r="C314" s="367" t="str">
        <f>IF($A314 = "", "", INDEX(Main_Form!$A:$A, MATCH($A314, Main_Form!$EV:$EV, 0)) &amp; $B314)</f>
        <v/>
      </c>
      <c r="D314" s="393"/>
      <c r="E314" s="393"/>
      <c r="F314" s="393"/>
      <c r="G314" s="373"/>
      <c r="Q314" s="394" t="str">
        <f t="shared" si="8"/>
        <v/>
      </c>
      <c r="R314" s="378" t="str">
        <f t="shared" si="9"/>
        <v/>
      </c>
    </row>
    <row r="315" spans="1:18" s="379" customFormat="1" hidden="1" x14ac:dyDescent="0.35">
      <c r="A315" s="368"/>
      <c r="B315" s="367" t="str">
        <f xml:space="preserve"> IF(A315="", "", $B$2 &amp; COUNTIFS($A$7:$A315, $A315))</f>
        <v/>
      </c>
      <c r="C315" s="367" t="str">
        <f>IF($A315 = "", "", INDEX(Main_Form!$A:$A, MATCH($A315, Main_Form!$EV:$EV, 0)) &amp; $B315)</f>
        <v/>
      </c>
      <c r="D315" s="393"/>
      <c r="E315" s="393"/>
      <c r="F315" s="393"/>
      <c r="G315" s="373"/>
      <c r="Q315" s="394" t="str">
        <f t="shared" si="8"/>
        <v/>
      </c>
      <c r="R315" s="378" t="str">
        <f t="shared" si="9"/>
        <v/>
      </c>
    </row>
    <row r="316" spans="1:18" s="379" customFormat="1" hidden="1" x14ac:dyDescent="0.35">
      <c r="A316" s="368"/>
      <c r="B316" s="367" t="str">
        <f xml:space="preserve"> IF(A316="", "", $B$2 &amp; COUNTIFS($A$7:$A316, $A316))</f>
        <v/>
      </c>
      <c r="C316" s="367" t="str">
        <f>IF($A316 = "", "", INDEX(Main_Form!$A:$A, MATCH($A316, Main_Form!$EV:$EV, 0)) &amp; $B316)</f>
        <v/>
      </c>
      <c r="D316" s="393"/>
      <c r="E316" s="393"/>
      <c r="F316" s="393"/>
      <c r="G316" s="373"/>
      <c r="Q316" s="394" t="str">
        <f t="shared" si="8"/>
        <v/>
      </c>
      <c r="R316" s="378" t="str">
        <f t="shared" si="9"/>
        <v/>
      </c>
    </row>
    <row r="317" spans="1:18" s="379" customFormat="1" hidden="1" x14ac:dyDescent="0.35">
      <c r="A317" s="368"/>
      <c r="B317" s="367" t="str">
        <f xml:space="preserve"> IF(A317="", "", $B$2 &amp; COUNTIFS($A$7:$A317, $A317))</f>
        <v/>
      </c>
      <c r="C317" s="367" t="str">
        <f>IF($A317 = "", "", INDEX(Main_Form!$A:$A, MATCH($A317, Main_Form!$EV:$EV, 0)) &amp; $B317)</f>
        <v/>
      </c>
      <c r="D317" s="393"/>
      <c r="E317" s="393"/>
      <c r="F317" s="393"/>
      <c r="G317" s="373"/>
      <c r="Q317" s="394" t="str">
        <f t="shared" si="8"/>
        <v/>
      </c>
      <c r="R317" s="378" t="str">
        <f t="shared" si="9"/>
        <v/>
      </c>
    </row>
    <row r="318" spans="1:18" s="379" customFormat="1" hidden="1" x14ac:dyDescent="0.35">
      <c r="A318" s="368"/>
      <c r="B318" s="367" t="str">
        <f xml:space="preserve"> IF(A318="", "", $B$2 &amp; COUNTIFS($A$7:$A318, $A318))</f>
        <v/>
      </c>
      <c r="C318" s="367" t="str">
        <f>IF($A318 = "", "", INDEX(Main_Form!$A:$A, MATCH($A318, Main_Form!$EV:$EV, 0)) &amp; $B318)</f>
        <v/>
      </c>
      <c r="D318" s="393"/>
      <c r="E318" s="393"/>
      <c r="F318" s="393"/>
      <c r="G318" s="373"/>
      <c r="Q318" s="394" t="str">
        <f t="shared" si="8"/>
        <v/>
      </c>
      <c r="R318" s="378" t="str">
        <f t="shared" si="9"/>
        <v/>
      </c>
    </row>
    <row r="319" spans="1:18" s="379" customFormat="1" hidden="1" x14ac:dyDescent="0.35">
      <c r="A319" s="368"/>
      <c r="B319" s="367" t="str">
        <f xml:space="preserve"> IF(A319="", "", $B$2 &amp; COUNTIFS($A$7:$A319, $A319))</f>
        <v/>
      </c>
      <c r="C319" s="367" t="str">
        <f>IF($A319 = "", "", INDEX(Main_Form!$A:$A, MATCH($A319, Main_Form!$EV:$EV, 0)) &amp; $B319)</f>
        <v/>
      </c>
      <c r="D319" s="393"/>
      <c r="E319" s="393"/>
      <c r="F319" s="393"/>
      <c r="G319" s="373"/>
      <c r="Q319" s="394" t="str">
        <f t="shared" si="8"/>
        <v/>
      </c>
      <c r="R319" s="378" t="str">
        <f t="shared" si="9"/>
        <v/>
      </c>
    </row>
    <row r="320" spans="1:18" s="379" customFormat="1" hidden="1" x14ac:dyDescent="0.35">
      <c r="A320" s="368"/>
      <c r="B320" s="367" t="str">
        <f xml:space="preserve"> IF(A320="", "", $B$2 &amp; COUNTIFS($A$7:$A320, $A320))</f>
        <v/>
      </c>
      <c r="C320" s="367" t="str">
        <f>IF($A320 = "", "", INDEX(Main_Form!$A:$A, MATCH($A320, Main_Form!$EV:$EV, 0)) &amp; $B320)</f>
        <v/>
      </c>
      <c r="D320" s="393"/>
      <c r="E320" s="393"/>
      <c r="F320" s="393"/>
      <c r="G320" s="373"/>
      <c r="Q320" s="394" t="str">
        <f t="shared" si="8"/>
        <v/>
      </c>
      <c r="R320" s="378" t="str">
        <f t="shared" si="9"/>
        <v/>
      </c>
    </row>
    <row r="321" spans="1:18" s="379" customFormat="1" hidden="1" x14ac:dyDescent="0.35">
      <c r="A321" s="368"/>
      <c r="B321" s="367" t="str">
        <f xml:space="preserve"> IF(A321="", "", $B$2 &amp; COUNTIFS($A$7:$A321, $A321))</f>
        <v/>
      </c>
      <c r="C321" s="367" t="str">
        <f>IF($A321 = "", "", INDEX(Main_Form!$A:$A, MATCH($A321, Main_Form!$EV:$EV, 0)) &amp; $B321)</f>
        <v/>
      </c>
      <c r="D321" s="393"/>
      <c r="E321" s="393"/>
      <c r="F321" s="393"/>
      <c r="G321" s="373"/>
      <c r="Q321" s="394" t="str">
        <f t="shared" si="8"/>
        <v/>
      </c>
      <c r="R321" s="378" t="str">
        <f t="shared" si="9"/>
        <v/>
      </c>
    </row>
    <row r="322" spans="1:18" s="379" customFormat="1" hidden="1" x14ac:dyDescent="0.35">
      <c r="A322" s="368"/>
      <c r="B322" s="367" t="str">
        <f xml:space="preserve"> IF(A322="", "", $B$2 &amp; COUNTIFS($A$7:$A322, $A322))</f>
        <v/>
      </c>
      <c r="C322" s="367" t="str">
        <f>IF($A322 = "", "", INDEX(Main_Form!$A:$A, MATCH($A322, Main_Form!$EV:$EV, 0)) &amp; $B322)</f>
        <v/>
      </c>
      <c r="D322" s="393"/>
      <c r="E322" s="393"/>
      <c r="F322" s="393"/>
      <c r="G322" s="373"/>
      <c r="Q322" s="394" t="str">
        <f t="shared" si="8"/>
        <v/>
      </c>
      <c r="R322" s="378" t="str">
        <f t="shared" si="9"/>
        <v/>
      </c>
    </row>
    <row r="323" spans="1:18" s="379" customFormat="1" hidden="1" x14ac:dyDescent="0.35">
      <c r="A323" s="368"/>
      <c r="B323" s="367" t="str">
        <f xml:space="preserve"> IF(A323="", "", $B$2 &amp; COUNTIFS($A$7:$A323, $A323))</f>
        <v/>
      </c>
      <c r="C323" s="367" t="str">
        <f>IF($A323 = "", "", INDEX(Main_Form!$A:$A, MATCH($A323, Main_Form!$EV:$EV, 0)) &amp; $B323)</f>
        <v/>
      </c>
      <c r="D323" s="393"/>
      <c r="E323" s="393"/>
      <c r="F323" s="393"/>
      <c r="G323" s="373"/>
      <c r="Q323" s="394" t="str">
        <f t="shared" si="8"/>
        <v/>
      </c>
      <c r="R323" s="378" t="str">
        <f t="shared" si="9"/>
        <v/>
      </c>
    </row>
    <row r="324" spans="1:18" s="379" customFormat="1" hidden="1" x14ac:dyDescent="0.35">
      <c r="A324" s="368"/>
      <c r="B324" s="367" t="str">
        <f xml:space="preserve"> IF(A324="", "", $B$2 &amp; COUNTIFS($A$7:$A324, $A324))</f>
        <v/>
      </c>
      <c r="C324" s="367" t="str">
        <f>IF($A324 = "", "", INDEX(Main_Form!$A:$A, MATCH($A324, Main_Form!$EV:$EV, 0)) &amp; $B324)</f>
        <v/>
      </c>
      <c r="D324" s="393"/>
      <c r="E324" s="393"/>
      <c r="F324" s="393"/>
      <c r="G324" s="373"/>
      <c r="Q324" s="394" t="str">
        <f t="shared" si="8"/>
        <v/>
      </c>
      <c r="R324" s="378" t="str">
        <f t="shared" si="9"/>
        <v/>
      </c>
    </row>
    <row r="325" spans="1:18" s="379" customFormat="1" hidden="1" x14ac:dyDescent="0.35">
      <c r="A325" s="368"/>
      <c r="B325" s="367" t="str">
        <f xml:space="preserve"> IF(A325="", "", $B$2 &amp; COUNTIFS($A$7:$A325, $A325))</f>
        <v/>
      </c>
      <c r="C325" s="367" t="str">
        <f>IF($A325 = "", "", INDEX(Main_Form!$A:$A, MATCH($A325, Main_Form!$EV:$EV, 0)) &amp; $B325)</f>
        <v/>
      </c>
      <c r="D325" s="393"/>
      <c r="E325" s="393"/>
      <c r="F325" s="393"/>
      <c r="G325" s="373"/>
      <c r="Q325" s="394" t="str">
        <f t="shared" si="8"/>
        <v/>
      </c>
      <c r="R325" s="378" t="str">
        <f t="shared" si="9"/>
        <v/>
      </c>
    </row>
    <row r="326" spans="1:18" s="379" customFormat="1" hidden="1" x14ac:dyDescent="0.35">
      <c r="A326" s="368"/>
      <c r="B326" s="367" t="str">
        <f xml:space="preserve"> IF(A326="", "", $B$2 &amp; COUNTIFS($A$7:$A326, $A326))</f>
        <v/>
      </c>
      <c r="C326" s="367" t="str">
        <f>IF($A326 = "", "", INDEX(Main_Form!$A:$A, MATCH($A326, Main_Form!$EV:$EV, 0)) &amp; $B326)</f>
        <v/>
      </c>
      <c r="D326" s="393"/>
      <c r="E326" s="393"/>
      <c r="F326" s="393"/>
      <c r="G326" s="373"/>
      <c r="Q326" s="394" t="str">
        <f t="shared" si="8"/>
        <v/>
      </c>
      <c r="R326" s="378" t="str">
        <f t="shared" si="9"/>
        <v/>
      </c>
    </row>
    <row r="327" spans="1:18" s="379" customFormat="1" hidden="1" x14ac:dyDescent="0.35">
      <c r="A327" s="368"/>
      <c r="B327" s="367" t="str">
        <f xml:space="preserve"> IF(A327="", "", $B$2 &amp; COUNTIFS($A$7:$A327, $A327))</f>
        <v/>
      </c>
      <c r="C327" s="367" t="str">
        <f>IF($A327 = "", "", INDEX(Main_Form!$A:$A, MATCH($A327, Main_Form!$EV:$EV, 0)) &amp; $B327)</f>
        <v/>
      </c>
      <c r="D327" s="393"/>
      <c r="E327" s="393"/>
      <c r="F327" s="393"/>
      <c r="G327" s="373"/>
      <c r="Q327" s="394" t="str">
        <f t="shared" ref="Q327:Q390" si="10">IF($A327&lt;&gt;"", IF(AND($D327 &lt;&gt; "", $D327 &lt;&gt; "N/A"), $D327, IF($G327 = "", "", $G327)), "")</f>
        <v/>
      </c>
      <c r="R327" s="378" t="str">
        <f t="shared" ref="R327:R390" si="11">IF($A327="", "", IF(AND($A327 &lt;&gt; "", $Q327 &lt;&gt; ""), 1, 0))</f>
        <v/>
      </c>
    </row>
    <row r="328" spans="1:18" s="379" customFormat="1" hidden="1" x14ac:dyDescent="0.35">
      <c r="A328" s="368"/>
      <c r="B328" s="367" t="str">
        <f xml:space="preserve"> IF(A328="", "", $B$2 &amp; COUNTIFS($A$7:$A328, $A328))</f>
        <v/>
      </c>
      <c r="C328" s="367" t="str">
        <f>IF($A328 = "", "", INDEX(Main_Form!$A:$A, MATCH($A328, Main_Form!$EV:$EV, 0)) &amp; $B328)</f>
        <v/>
      </c>
      <c r="D328" s="393"/>
      <c r="E328" s="393"/>
      <c r="F328" s="393"/>
      <c r="G328" s="373"/>
      <c r="Q328" s="394" t="str">
        <f t="shared" si="10"/>
        <v/>
      </c>
      <c r="R328" s="378" t="str">
        <f t="shared" si="11"/>
        <v/>
      </c>
    </row>
    <row r="329" spans="1:18" s="379" customFormat="1" hidden="1" x14ac:dyDescent="0.35">
      <c r="A329" s="368"/>
      <c r="B329" s="367" t="str">
        <f xml:space="preserve"> IF(A329="", "", $B$2 &amp; COUNTIFS($A$7:$A329, $A329))</f>
        <v/>
      </c>
      <c r="C329" s="367" t="str">
        <f>IF($A329 = "", "", INDEX(Main_Form!$A:$A, MATCH($A329, Main_Form!$EV:$EV, 0)) &amp; $B329)</f>
        <v/>
      </c>
      <c r="D329" s="393"/>
      <c r="E329" s="393"/>
      <c r="F329" s="393"/>
      <c r="G329" s="373"/>
      <c r="Q329" s="394" t="str">
        <f t="shared" si="10"/>
        <v/>
      </c>
      <c r="R329" s="378" t="str">
        <f t="shared" si="11"/>
        <v/>
      </c>
    </row>
    <row r="330" spans="1:18" s="379" customFormat="1" hidden="1" x14ac:dyDescent="0.35">
      <c r="A330" s="368"/>
      <c r="B330" s="367" t="str">
        <f xml:space="preserve"> IF(A330="", "", $B$2 &amp; COUNTIFS($A$7:$A330, $A330))</f>
        <v/>
      </c>
      <c r="C330" s="367" t="str">
        <f>IF($A330 = "", "", INDEX(Main_Form!$A:$A, MATCH($A330, Main_Form!$EV:$EV, 0)) &amp; $B330)</f>
        <v/>
      </c>
      <c r="D330" s="393"/>
      <c r="E330" s="393"/>
      <c r="F330" s="393"/>
      <c r="G330" s="373"/>
      <c r="Q330" s="394" t="str">
        <f t="shared" si="10"/>
        <v/>
      </c>
      <c r="R330" s="378" t="str">
        <f t="shared" si="11"/>
        <v/>
      </c>
    </row>
    <row r="331" spans="1:18" s="379" customFormat="1" hidden="1" x14ac:dyDescent="0.35">
      <c r="A331" s="368"/>
      <c r="B331" s="367" t="str">
        <f xml:space="preserve"> IF(A331="", "", $B$2 &amp; COUNTIFS($A$7:$A331, $A331))</f>
        <v/>
      </c>
      <c r="C331" s="367" t="str">
        <f>IF($A331 = "", "", INDEX(Main_Form!$A:$A, MATCH($A331, Main_Form!$EV:$EV, 0)) &amp; $B331)</f>
        <v/>
      </c>
      <c r="D331" s="393"/>
      <c r="E331" s="393"/>
      <c r="F331" s="393"/>
      <c r="G331" s="373"/>
      <c r="Q331" s="394" t="str">
        <f t="shared" si="10"/>
        <v/>
      </c>
      <c r="R331" s="378" t="str">
        <f t="shared" si="11"/>
        <v/>
      </c>
    </row>
    <row r="332" spans="1:18" s="379" customFormat="1" hidden="1" x14ac:dyDescent="0.35">
      <c r="A332" s="368"/>
      <c r="B332" s="367" t="str">
        <f xml:space="preserve"> IF(A332="", "", $B$2 &amp; COUNTIFS($A$7:$A332, $A332))</f>
        <v/>
      </c>
      <c r="C332" s="367" t="str">
        <f>IF($A332 = "", "", INDEX(Main_Form!$A:$A, MATCH($A332, Main_Form!$EV:$EV, 0)) &amp; $B332)</f>
        <v/>
      </c>
      <c r="D332" s="393"/>
      <c r="E332" s="393"/>
      <c r="F332" s="393"/>
      <c r="G332" s="373"/>
      <c r="Q332" s="394" t="str">
        <f t="shared" si="10"/>
        <v/>
      </c>
      <c r="R332" s="378" t="str">
        <f t="shared" si="11"/>
        <v/>
      </c>
    </row>
    <row r="333" spans="1:18" s="379" customFormat="1" hidden="1" x14ac:dyDescent="0.35">
      <c r="A333" s="368"/>
      <c r="B333" s="367" t="str">
        <f xml:space="preserve"> IF(A333="", "", $B$2 &amp; COUNTIFS($A$7:$A333, $A333))</f>
        <v/>
      </c>
      <c r="C333" s="367" t="str">
        <f>IF($A333 = "", "", INDEX(Main_Form!$A:$A, MATCH($A333, Main_Form!$EV:$EV, 0)) &amp; $B333)</f>
        <v/>
      </c>
      <c r="D333" s="393"/>
      <c r="E333" s="393"/>
      <c r="F333" s="393"/>
      <c r="G333" s="373"/>
      <c r="Q333" s="394" t="str">
        <f t="shared" si="10"/>
        <v/>
      </c>
      <c r="R333" s="378" t="str">
        <f t="shared" si="11"/>
        <v/>
      </c>
    </row>
    <row r="334" spans="1:18" s="379" customFormat="1" hidden="1" x14ac:dyDescent="0.35">
      <c r="A334" s="368"/>
      <c r="B334" s="367" t="str">
        <f xml:space="preserve"> IF(A334="", "", $B$2 &amp; COUNTIFS($A$7:$A334, $A334))</f>
        <v/>
      </c>
      <c r="C334" s="367" t="str">
        <f>IF($A334 = "", "", INDEX(Main_Form!$A:$A, MATCH($A334, Main_Form!$EV:$EV, 0)) &amp; $B334)</f>
        <v/>
      </c>
      <c r="D334" s="393"/>
      <c r="E334" s="393"/>
      <c r="F334" s="393"/>
      <c r="G334" s="373"/>
      <c r="Q334" s="394" t="str">
        <f t="shared" si="10"/>
        <v/>
      </c>
      <c r="R334" s="378" t="str">
        <f t="shared" si="11"/>
        <v/>
      </c>
    </row>
    <row r="335" spans="1:18" s="379" customFormat="1" hidden="1" x14ac:dyDescent="0.35">
      <c r="A335" s="368"/>
      <c r="B335" s="367" t="str">
        <f xml:space="preserve"> IF(A335="", "", $B$2 &amp; COUNTIFS($A$7:$A335, $A335))</f>
        <v/>
      </c>
      <c r="C335" s="367" t="str">
        <f>IF($A335 = "", "", INDEX(Main_Form!$A:$A, MATCH($A335, Main_Form!$EV:$EV, 0)) &amp; $B335)</f>
        <v/>
      </c>
      <c r="D335" s="393"/>
      <c r="E335" s="393"/>
      <c r="F335" s="393"/>
      <c r="G335" s="373"/>
      <c r="Q335" s="394" t="str">
        <f t="shared" si="10"/>
        <v/>
      </c>
      <c r="R335" s="378" t="str">
        <f t="shared" si="11"/>
        <v/>
      </c>
    </row>
    <row r="336" spans="1:18" s="379" customFormat="1" hidden="1" x14ac:dyDescent="0.35">
      <c r="A336" s="368"/>
      <c r="B336" s="367" t="str">
        <f xml:space="preserve"> IF(A336="", "", $B$2 &amp; COUNTIFS($A$7:$A336, $A336))</f>
        <v/>
      </c>
      <c r="C336" s="367" t="str">
        <f>IF($A336 = "", "", INDEX(Main_Form!$A:$A, MATCH($A336, Main_Form!$EV:$EV, 0)) &amp; $B336)</f>
        <v/>
      </c>
      <c r="D336" s="393"/>
      <c r="E336" s="393"/>
      <c r="F336" s="393"/>
      <c r="G336" s="373"/>
      <c r="Q336" s="394" t="str">
        <f t="shared" si="10"/>
        <v/>
      </c>
      <c r="R336" s="378" t="str">
        <f t="shared" si="11"/>
        <v/>
      </c>
    </row>
    <row r="337" spans="1:18" s="379" customFormat="1" hidden="1" x14ac:dyDescent="0.35">
      <c r="A337" s="368"/>
      <c r="B337" s="367" t="str">
        <f xml:space="preserve"> IF(A337="", "", $B$2 &amp; COUNTIFS($A$7:$A337, $A337))</f>
        <v/>
      </c>
      <c r="C337" s="367" t="str">
        <f>IF($A337 = "", "", INDEX(Main_Form!$A:$A, MATCH($A337, Main_Form!$EV:$EV, 0)) &amp; $B337)</f>
        <v/>
      </c>
      <c r="D337" s="393"/>
      <c r="E337" s="393"/>
      <c r="F337" s="393"/>
      <c r="G337" s="373"/>
      <c r="Q337" s="394" t="str">
        <f t="shared" si="10"/>
        <v/>
      </c>
      <c r="R337" s="378" t="str">
        <f t="shared" si="11"/>
        <v/>
      </c>
    </row>
    <row r="338" spans="1:18" s="379" customFormat="1" hidden="1" x14ac:dyDescent="0.35">
      <c r="A338" s="368"/>
      <c r="B338" s="367" t="str">
        <f xml:space="preserve"> IF(A338="", "", $B$2 &amp; COUNTIFS($A$7:$A338, $A338))</f>
        <v/>
      </c>
      <c r="C338" s="367" t="str">
        <f>IF($A338 = "", "", INDEX(Main_Form!$A:$A, MATCH($A338, Main_Form!$EV:$EV, 0)) &amp; $B338)</f>
        <v/>
      </c>
      <c r="D338" s="393"/>
      <c r="E338" s="393"/>
      <c r="F338" s="393"/>
      <c r="G338" s="373"/>
      <c r="Q338" s="394" t="str">
        <f t="shared" si="10"/>
        <v/>
      </c>
      <c r="R338" s="378" t="str">
        <f t="shared" si="11"/>
        <v/>
      </c>
    </row>
    <row r="339" spans="1:18" s="379" customFormat="1" hidden="1" x14ac:dyDescent="0.35">
      <c r="A339" s="368"/>
      <c r="B339" s="367" t="str">
        <f xml:space="preserve"> IF(A339="", "", $B$2 &amp; COUNTIFS($A$7:$A339, $A339))</f>
        <v/>
      </c>
      <c r="C339" s="367" t="str">
        <f>IF($A339 = "", "", INDEX(Main_Form!$A:$A, MATCH($A339, Main_Form!$EV:$EV, 0)) &amp; $B339)</f>
        <v/>
      </c>
      <c r="D339" s="393"/>
      <c r="E339" s="393"/>
      <c r="F339" s="393"/>
      <c r="G339" s="373"/>
      <c r="Q339" s="394" t="str">
        <f t="shared" si="10"/>
        <v/>
      </c>
      <c r="R339" s="378" t="str">
        <f t="shared" si="11"/>
        <v/>
      </c>
    </row>
    <row r="340" spans="1:18" s="379" customFormat="1" hidden="1" x14ac:dyDescent="0.35">
      <c r="A340" s="368"/>
      <c r="B340" s="367" t="str">
        <f xml:space="preserve"> IF(A340="", "", $B$2 &amp; COUNTIFS($A$7:$A340, $A340))</f>
        <v/>
      </c>
      <c r="C340" s="367" t="str">
        <f>IF($A340 = "", "", INDEX(Main_Form!$A:$A, MATCH($A340, Main_Form!$EV:$EV, 0)) &amp; $B340)</f>
        <v/>
      </c>
      <c r="D340" s="393"/>
      <c r="E340" s="393"/>
      <c r="F340" s="393"/>
      <c r="G340" s="373"/>
      <c r="Q340" s="394" t="str">
        <f t="shared" si="10"/>
        <v/>
      </c>
      <c r="R340" s="378" t="str">
        <f t="shared" si="11"/>
        <v/>
      </c>
    </row>
    <row r="341" spans="1:18" s="379" customFormat="1" hidden="1" x14ac:dyDescent="0.35">
      <c r="A341" s="368"/>
      <c r="B341" s="367" t="str">
        <f xml:space="preserve"> IF(A341="", "", $B$2 &amp; COUNTIFS($A$7:$A341, $A341))</f>
        <v/>
      </c>
      <c r="C341" s="367" t="str">
        <f>IF($A341 = "", "", INDEX(Main_Form!$A:$A, MATCH($A341, Main_Form!$EV:$EV, 0)) &amp; $B341)</f>
        <v/>
      </c>
      <c r="D341" s="393"/>
      <c r="E341" s="393"/>
      <c r="F341" s="393"/>
      <c r="G341" s="373"/>
      <c r="Q341" s="394" t="str">
        <f t="shared" si="10"/>
        <v/>
      </c>
      <c r="R341" s="378" t="str">
        <f t="shared" si="11"/>
        <v/>
      </c>
    </row>
    <row r="342" spans="1:18" s="379" customFormat="1" hidden="1" x14ac:dyDescent="0.35">
      <c r="A342" s="368"/>
      <c r="B342" s="367" t="str">
        <f xml:space="preserve"> IF(A342="", "", $B$2 &amp; COUNTIFS($A$7:$A342, $A342))</f>
        <v/>
      </c>
      <c r="C342" s="367" t="str">
        <f>IF($A342 = "", "", INDEX(Main_Form!$A:$A, MATCH($A342, Main_Form!$EV:$EV, 0)) &amp; $B342)</f>
        <v/>
      </c>
      <c r="D342" s="393"/>
      <c r="E342" s="393"/>
      <c r="F342" s="393"/>
      <c r="G342" s="373"/>
      <c r="Q342" s="394" t="str">
        <f t="shared" si="10"/>
        <v/>
      </c>
      <c r="R342" s="378" t="str">
        <f t="shared" si="11"/>
        <v/>
      </c>
    </row>
    <row r="343" spans="1:18" s="379" customFormat="1" hidden="1" x14ac:dyDescent="0.35">
      <c r="A343" s="368"/>
      <c r="B343" s="367" t="str">
        <f xml:space="preserve"> IF(A343="", "", $B$2 &amp; COUNTIFS($A$7:$A343, $A343))</f>
        <v/>
      </c>
      <c r="C343" s="367" t="str">
        <f>IF($A343 = "", "", INDEX(Main_Form!$A:$A, MATCH($A343, Main_Form!$EV:$EV, 0)) &amp; $B343)</f>
        <v/>
      </c>
      <c r="D343" s="393"/>
      <c r="E343" s="393"/>
      <c r="F343" s="393"/>
      <c r="G343" s="373"/>
      <c r="Q343" s="394" t="str">
        <f t="shared" si="10"/>
        <v/>
      </c>
      <c r="R343" s="378" t="str">
        <f t="shared" si="11"/>
        <v/>
      </c>
    </row>
    <row r="344" spans="1:18" s="379" customFormat="1" hidden="1" x14ac:dyDescent="0.35">
      <c r="A344" s="368"/>
      <c r="B344" s="367" t="str">
        <f xml:space="preserve"> IF(A344="", "", $B$2 &amp; COUNTIFS($A$7:$A344, $A344))</f>
        <v/>
      </c>
      <c r="C344" s="367" t="str">
        <f>IF($A344 = "", "", INDEX(Main_Form!$A:$A, MATCH($A344, Main_Form!$EV:$EV, 0)) &amp; $B344)</f>
        <v/>
      </c>
      <c r="D344" s="393"/>
      <c r="E344" s="393"/>
      <c r="F344" s="393"/>
      <c r="G344" s="373"/>
      <c r="Q344" s="394" t="str">
        <f t="shared" si="10"/>
        <v/>
      </c>
      <c r="R344" s="378" t="str">
        <f t="shared" si="11"/>
        <v/>
      </c>
    </row>
    <row r="345" spans="1:18" s="379" customFormat="1" hidden="1" x14ac:dyDescent="0.35">
      <c r="A345" s="368"/>
      <c r="B345" s="367" t="str">
        <f xml:space="preserve"> IF(A345="", "", $B$2 &amp; COUNTIFS($A$7:$A345, $A345))</f>
        <v/>
      </c>
      <c r="C345" s="367" t="str">
        <f>IF($A345 = "", "", INDEX(Main_Form!$A:$A, MATCH($A345, Main_Form!$EV:$EV, 0)) &amp; $B345)</f>
        <v/>
      </c>
      <c r="D345" s="393"/>
      <c r="E345" s="393"/>
      <c r="F345" s="393"/>
      <c r="G345" s="373"/>
      <c r="Q345" s="394" t="str">
        <f t="shared" si="10"/>
        <v/>
      </c>
      <c r="R345" s="378" t="str">
        <f t="shared" si="11"/>
        <v/>
      </c>
    </row>
    <row r="346" spans="1:18" s="379" customFormat="1" hidden="1" x14ac:dyDescent="0.35">
      <c r="A346" s="368"/>
      <c r="B346" s="367" t="str">
        <f xml:space="preserve"> IF(A346="", "", $B$2 &amp; COUNTIFS($A$7:$A346, $A346))</f>
        <v/>
      </c>
      <c r="C346" s="367" t="str">
        <f>IF($A346 = "", "", INDEX(Main_Form!$A:$A, MATCH($A346, Main_Form!$EV:$EV, 0)) &amp; $B346)</f>
        <v/>
      </c>
      <c r="D346" s="393"/>
      <c r="E346" s="393"/>
      <c r="F346" s="393"/>
      <c r="G346" s="373"/>
      <c r="Q346" s="394" t="str">
        <f t="shared" si="10"/>
        <v/>
      </c>
      <c r="R346" s="378" t="str">
        <f t="shared" si="11"/>
        <v/>
      </c>
    </row>
    <row r="347" spans="1:18" s="379" customFormat="1" hidden="1" x14ac:dyDescent="0.35">
      <c r="A347" s="368"/>
      <c r="B347" s="367" t="str">
        <f xml:space="preserve"> IF(A347="", "", $B$2 &amp; COUNTIFS($A$7:$A347, $A347))</f>
        <v/>
      </c>
      <c r="C347" s="367" t="str">
        <f>IF($A347 = "", "", INDEX(Main_Form!$A:$A, MATCH($A347, Main_Form!$EV:$EV, 0)) &amp; $B347)</f>
        <v/>
      </c>
      <c r="D347" s="393"/>
      <c r="E347" s="393"/>
      <c r="F347" s="393"/>
      <c r="G347" s="373"/>
      <c r="Q347" s="394" t="str">
        <f t="shared" si="10"/>
        <v/>
      </c>
      <c r="R347" s="378" t="str">
        <f t="shared" si="11"/>
        <v/>
      </c>
    </row>
    <row r="348" spans="1:18" s="379" customFormat="1" hidden="1" x14ac:dyDescent="0.35">
      <c r="A348" s="368"/>
      <c r="B348" s="367" t="str">
        <f xml:space="preserve"> IF(A348="", "", $B$2 &amp; COUNTIFS($A$7:$A348, $A348))</f>
        <v/>
      </c>
      <c r="C348" s="367" t="str">
        <f>IF($A348 = "", "", INDEX(Main_Form!$A:$A, MATCH($A348, Main_Form!$EV:$EV, 0)) &amp; $B348)</f>
        <v/>
      </c>
      <c r="D348" s="393"/>
      <c r="E348" s="393"/>
      <c r="F348" s="393"/>
      <c r="G348" s="373"/>
      <c r="Q348" s="394" t="str">
        <f t="shared" si="10"/>
        <v/>
      </c>
      <c r="R348" s="378" t="str">
        <f t="shared" si="11"/>
        <v/>
      </c>
    </row>
    <row r="349" spans="1:18" s="379" customFormat="1" hidden="1" x14ac:dyDescent="0.35">
      <c r="A349" s="368"/>
      <c r="B349" s="367" t="str">
        <f xml:space="preserve"> IF(A349="", "", $B$2 &amp; COUNTIFS($A$7:$A349, $A349))</f>
        <v/>
      </c>
      <c r="C349" s="367" t="str">
        <f>IF($A349 = "", "", INDEX(Main_Form!$A:$A, MATCH($A349, Main_Form!$EV:$EV, 0)) &amp; $B349)</f>
        <v/>
      </c>
      <c r="D349" s="393"/>
      <c r="E349" s="393"/>
      <c r="F349" s="393"/>
      <c r="G349" s="373"/>
      <c r="Q349" s="394" t="str">
        <f t="shared" si="10"/>
        <v/>
      </c>
      <c r="R349" s="378" t="str">
        <f t="shared" si="11"/>
        <v/>
      </c>
    </row>
    <row r="350" spans="1:18" s="379" customFormat="1" hidden="1" x14ac:dyDescent="0.35">
      <c r="A350" s="368"/>
      <c r="B350" s="367" t="str">
        <f xml:space="preserve"> IF(A350="", "", $B$2 &amp; COUNTIFS($A$7:$A350, $A350))</f>
        <v/>
      </c>
      <c r="C350" s="367" t="str">
        <f>IF($A350 = "", "", INDEX(Main_Form!$A:$A, MATCH($A350, Main_Form!$EV:$EV, 0)) &amp; $B350)</f>
        <v/>
      </c>
      <c r="D350" s="393"/>
      <c r="E350" s="393"/>
      <c r="F350" s="393"/>
      <c r="G350" s="373"/>
      <c r="Q350" s="394" t="str">
        <f t="shared" si="10"/>
        <v/>
      </c>
      <c r="R350" s="378" t="str">
        <f t="shared" si="11"/>
        <v/>
      </c>
    </row>
    <row r="351" spans="1:18" s="379" customFormat="1" hidden="1" x14ac:dyDescent="0.35">
      <c r="A351" s="368"/>
      <c r="B351" s="367" t="str">
        <f xml:space="preserve"> IF(A351="", "", $B$2 &amp; COUNTIFS($A$7:$A351, $A351))</f>
        <v/>
      </c>
      <c r="C351" s="367" t="str">
        <f>IF($A351 = "", "", INDEX(Main_Form!$A:$A, MATCH($A351, Main_Form!$EV:$EV, 0)) &amp; $B351)</f>
        <v/>
      </c>
      <c r="D351" s="393"/>
      <c r="E351" s="393"/>
      <c r="F351" s="393"/>
      <c r="G351" s="373"/>
      <c r="Q351" s="394" t="str">
        <f t="shared" si="10"/>
        <v/>
      </c>
      <c r="R351" s="378" t="str">
        <f t="shared" si="11"/>
        <v/>
      </c>
    </row>
    <row r="352" spans="1:18" s="379" customFormat="1" hidden="1" x14ac:dyDescent="0.35">
      <c r="A352" s="368"/>
      <c r="B352" s="367" t="str">
        <f xml:space="preserve"> IF(A352="", "", $B$2 &amp; COUNTIFS($A$7:$A352, $A352))</f>
        <v/>
      </c>
      <c r="C352" s="367" t="str">
        <f>IF($A352 = "", "", INDEX(Main_Form!$A:$A, MATCH($A352, Main_Form!$EV:$EV, 0)) &amp; $B352)</f>
        <v/>
      </c>
      <c r="D352" s="393"/>
      <c r="E352" s="393"/>
      <c r="F352" s="393"/>
      <c r="G352" s="373"/>
      <c r="Q352" s="394" t="str">
        <f t="shared" si="10"/>
        <v/>
      </c>
      <c r="R352" s="378" t="str">
        <f t="shared" si="11"/>
        <v/>
      </c>
    </row>
    <row r="353" spans="1:18" s="379" customFormat="1" hidden="1" x14ac:dyDescent="0.35">
      <c r="A353" s="368"/>
      <c r="B353" s="367" t="str">
        <f xml:space="preserve"> IF(A353="", "", $B$2 &amp; COUNTIFS($A$7:$A353, $A353))</f>
        <v/>
      </c>
      <c r="C353" s="367" t="str">
        <f>IF($A353 = "", "", INDEX(Main_Form!$A:$A, MATCH($A353, Main_Form!$EV:$EV, 0)) &amp; $B353)</f>
        <v/>
      </c>
      <c r="D353" s="393"/>
      <c r="E353" s="393"/>
      <c r="F353" s="393"/>
      <c r="G353" s="373"/>
      <c r="Q353" s="394" t="str">
        <f t="shared" si="10"/>
        <v/>
      </c>
      <c r="R353" s="378" t="str">
        <f t="shared" si="11"/>
        <v/>
      </c>
    </row>
    <row r="354" spans="1:18" s="379" customFormat="1" hidden="1" x14ac:dyDescent="0.35">
      <c r="A354" s="368"/>
      <c r="B354" s="367" t="str">
        <f xml:space="preserve"> IF(A354="", "", $B$2 &amp; COUNTIFS($A$7:$A354, $A354))</f>
        <v/>
      </c>
      <c r="C354" s="367" t="str">
        <f>IF($A354 = "", "", INDEX(Main_Form!$A:$A, MATCH($A354, Main_Form!$EV:$EV, 0)) &amp; $B354)</f>
        <v/>
      </c>
      <c r="D354" s="393"/>
      <c r="E354" s="393"/>
      <c r="F354" s="393"/>
      <c r="G354" s="373"/>
      <c r="Q354" s="394" t="str">
        <f t="shared" si="10"/>
        <v/>
      </c>
      <c r="R354" s="378" t="str">
        <f t="shared" si="11"/>
        <v/>
      </c>
    </row>
    <row r="355" spans="1:18" s="379" customFormat="1" hidden="1" x14ac:dyDescent="0.35">
      <c r="A355" s="368"/>
      <c r="B355" s="367" t="str">
        <f xml:space="preserve"> IF(A355="", "", $B$2 &amp; COUNTIFS($A$7:$A355, $A355))</f>
        <v/>
      </c>
      <c r="C355" s="367" t="str">
        <f>IF($A355 = "", "", INDEX(Main_Form!$A:$A, MATCH($A355, Main_Form!$EV:$EV, 0)) &amp; $B355)</f>
        <v/>
      </c>
      <c r="D355" s="393"/>
      <c r="E355" s="393"/>
      <c r="F355" s="393"/>
      <c r="G355" s="373"/>
      <c r="Q355" s="394" t="str">
        <f t="shared" si="10"/>
        <v/>
      </c>
      <c r="R355" s="378" t="str">
        <f t="shared" si="11"/>
        <v/>
      </c>
    </row>
    <row r="356" spans="1:18" s="379" customFormat="1" hidden="1" x14ac:dyDescent="0.35">
      <c r="A356" s="368"/>
      <c r="B356" s="367" t="str">
        <f xml:space="preserve"> IF(A356="", "", $B$2 &amp; COUNTIFS($A$7:$A356, $A356))</f>
        <v/>
      </c>
      <c r="C356" s="367" t="str">
        <f>IF($A356 = "", "", INDEX(Main_Form!$A:$A, MATCH($A356, Main_Form!$EV:$EV, 0)) &amp; $B356)</f>
        <v/>
      </c>
      <c r="D356" s="393"/>
      <c r="E356" s="393"/>
      <c r="F356" s="393"/>
      <c r="G356" s="373"/>
      <c r="Q356" s="394" t="str">
        <f t="shared" si="10"/>
        <v/>
      </c>
      <c r="R356" s="378" t="str">
        <f t="shared" si="11"/>
        <v/>
      </c>
    </row>
    <row r="357" spans="1:18" s="379" customFormat="1" hidden="1" x14ac:dyDescent="0.35">
      <c r="A357" s="368"/>
      <c r="B357" s="367" t="str">
        <f xml:space="preserve"> IF(A357="", "", $B$2 &amp; COUNTIFS($A$7:$A357, $A357))</f>
        <v/>
      </c>
      <c r="C357" s="367" t="str">
        <f>IF($A357 = "", "", INDEX(Main_Form!$A:$A, MATCH($A357, Main_Form!$EV:$EV, 0)) &amp; $B357)</f>
        <v/>
      </c>
      <c r="D357" s="393"/>
      <c r="E357" s="393"/>
      <c r="F357" s="393"/>
      <c r="G357" s="373"/>
      <c r="Q357" s="394" t="str">
        <f t="shared" si="10"/>
        <v/>
      </c>
      <c r="R357" s="378" t="str">
        <f t="shared" si="11"/>
        <v/>
      </c>
    </row>
    <row r="358" spans="1:18" s="379" customFormat="1" hidden="1" x14ac:dyDescent="0.35">
      <c r="A358" s="368"/>
      <c r="B358" s="367" t="str">
        <f xml:space="preserve"> IF(A358="", "", $B$2 &amp; COUNTIFS($A$7:$A358, $A358))</f>
        <v/>
      </c>
      <c r="C358" s="367" t="str">
        <f>IF($A358 = "", "", INDEX(Main_Form!$A:$A, MATCH($A358, Main_Form!$EV:$EV, 0)) &amp; $B358)</f>
        <v/>
      </c>
      <c r="D358" s="393"/>
      <c r="E358" s="393"/>
      <c r="F358" s="393"/>
      <c r="G358" s="373"/>
      <c r="Q358" s="394" t="str">
        <f t="shared" si="10"/>
        <v/>
      </c>
      <c r="R358" s="378" t="str">
        <f t="shared" si="11"/>
        <v/>
      </c>
    </row>
    <row r="359" spans="1:18" s="379" customFormat="1" hidden="1" x14ac:dyDescent="0.35">
      <c r="A359" s="368"/>
      <c r="B359" s="367" t="str">
        <f xml:space="preserve"> IF(A359="", "", $B$2 &amp; COUNTIFS($A$7:$A359, $A359))</f>
        <v/>
      </c>
      <c r="C359" s="367" t="str">
        <f>IF($A359 = "", "", INDEX(Main_Form!$A:$A, MATCH($A359, Main_Form!$EV:$EV, 0)) &amp; $B359)</f>
        <v/>
      </c>
      <c r="D359" s="393"/>
      <c r="E359" s="393"/>
      <c r="F359" s="393"/>
      <c r="G359" s="373"/>
      <c r="Q359" s="394" t="str">
        <f t="shared" si="10"/>
        <v/>
      </c>
      <c r="R359" s="378" t="str">
        <f t="shared" si="11"/>
        <v/>
      </c>
    </row>
    <row r="360" spans="1:18" s="379" customFormat="1" hidden="1" x14ac:dyDescent="0.35">
      <c r="A360" s="368"/>
      <c r="B360" s="367" t="str">
        <f xml:space="preserve"> IF(A360="", "", $B$2 &amp; COUNTIFS($A$7:$A360, $A360))</f>
        <v/>
      </c>
      <c r="C360" s="367" t="str">
        <f>IF($A360 = "", "", INDEX(Main_Form!$A:$A, MATCH($A360, Main_Form!$EV:$EV, 0)) &amp; $B360)</f>
        <v/>
      </c>
      <c r="D360" s="393"/>
      <c r="E360" s="393"/>
      <c r="F360" s="393"/>
      <c r="G360" s="373"/>
      <c r="Q360" s="394" t="str">
        <f t="shared" si="10"/>
        <v/>
      </c>
      <c r="R360" s="378" t="str">
        <f t="shared" si="11"/>
        <v/>
      </c>
    </row>
    <row r="361" spans="1:18" s="379" customFormat="1" hidden="1" x14ac:dyDescent="0.35">
      <c r="A361" s="368"/>
      <c r="B361" s="367" t="str">
        <f xml:space="preserve"> IF(A361="", "", $B$2 &amp; COUNTIFS($A$7:$A361, $A361))</f>
        <v/>
      </c>
      <c r="C361" s="367" t="str">
        <f>IF($A361 = "", "", INDEX(Main_Form!$A:$A, MATCH($A361, Main_Form!$EV:$EV, 0)) &amp; $B361)</f>
        <v/>
      </c>
      <c r="D361" s="393"/>
      <c r="E361" s="393"/>
      <c r="F361" s="393"/>
      <c r="G361" s="373"/>
      <c r="Q361" s="394" t="str">
        <f t="shared" si="10"/>
        <v/>
      </c>
      <c r="R361" s="378" t="str">
        <f t="shared" si="11"/>
        <v/>
      </c>
    </row>
    <row r="362" spans="1:18" s="379" customFormat="1" hidden="1" x14ac:dyDescent="0.35">
      <c r="A362" s="368"/>
      <c r="B362" s="367" t="str">
        <f xml:space="preserve"> IF(A362="", "", $B$2 &amp; COUNTIFS($A$7:$A362, $A362))</f>
        <v/>
      </c>
      <c r="C362" s="367" t="str">
        <f>IF($A362 = "", "", INDEX(Main_Form!$A:$A, MATCH($A362, Main_Form!$EV:$EV, 0)) &amp; $B362)</f>
        <v/>
      </c>
      <c r="D362" s="393"/>
      <c r="E362" s="393"/>
      <c r="F362" s="393"/>
      <c r="G362" s="373"/>
      <c r="Q362" s="394" t="str">
        <f t="shared" si="10"/>
        <v/>
      </c>
      <c r="R362" s="378" t="str">
        <f t="shared" si="11"/>
        <v/>
      </c>
    </row>
    <row r="363" spans="1:18" s="379" customFormat="1" hidden="1" x14ac:dyDescent="0.35">
      <c r="A363" s="368"/>
      <c r="B363" s="367" t="str">
        <f xml:space="preserve"> IF(A363="", "", $B$2 &amp; COUNTIFS($A$7:$A363, $A363))</f>
        <v/>
      </c>
      <c r="C363" s="367" t="str">
        <f>IF($A363 = "", "", INDEX(Main_Form!$A:$A, MATCH($A363, Main_Form!$EV:$EV, 0)) &amp; $B363)</f>
        <v/>
      </c>
      <c r="D363" s="393"/>
      <c r="E363" s="393"/>
      <c r="F363" s="393"/>
      <c r="G363" s="373"/>
      <c r="Q363" s="394" t="str">
        <f t="shared" si="10"/>
        <v/>
      </c>
      <c r="R363" s="378" t="str">
        <f t="shared" si="11"/>
        <v/>
      </c>
    </row>
    <row r="364" spans="1:18" s="379" customFormat="1" hidden="1" x14ac:dyDescent="0.35">
      <c r="A364" s="368"/>
      <c r="B364" s="367" t="str">
        <f xml:space="preserve"> IF(A364="", "", $B$2 &amp; COUNTIFS($A$7:$A364, $A364))</f>
        <v/>
      </c>
      <c r="C364" s="367" t="str">
        <f>IF($A364 = "", "", INDEX(Main_Form!$A:$A, MATCH($A364, Main_Form!$EV:$EV, 0)) &amp; $B364)</f>
        <v/>
      </c>
      <c r="D364" s="393"/>
      <c r="E364" s="393"/>
      <c r="F364" s="393"/>
      <c r="G364" s="373"/>
      <c r="Q364" s="394" t="str">
        <f t="shared" si="10"/>
        <v/>
      </c>
      <c r="R364" s="378" t="str">
        <f t="shared" si="11"/>
        <v/>
      </c>
    </row>
    <row r="365" spans="1:18" s="379" customFormat="1" hidden="1" x14ac:dyDescent="0.35">
      <c r="A365" s="368"/>
      <c r="B365" s="367" t="str">
        <f xml:space="preserve"> IF(A365="", "", $B$2 &amp; COUNTIFS($A$7:$A365, $A365))</f>
        <v/>
      </c>
      <c r="C365" s="367" t="str">
        <f>IF($A365 = "", "", INDEX(Main_Form!$A:$A, MATCH($A365, Main_Form!$EV:$EV, 0)) &amp; $B365)</f>
        <v/>
      </c>
      <c r="D365" s="393"/>
      <c r="E365" s="393"/>
      <c r="F365" s="393"/>
      <c r="G365" s="373"/>
      <c r="Q365" s="394" t="str">
        <f t="shared" si="10"/>
        <v/>
      </c>
      <c r="R365" s="378" t="str">
        <f t="shared" si="11"/>
        <v/>
      </c>
    </row>
    <row r="366" spans="1:18" s="379" customFormat="1" hidden="1" x14ac:dyDescent="0.35">
      <c r="A366" s="368"/>
      <c r="B366" s="367" t="str">
        <f xml:space="preserve"> IF(A366="", "", $B$2 &amp; COUNTIFS($A$7:$A366, $A366))</f>
        <v/>
      </c>
      <c r="C366" s="367" t="str">
        <f>IF($A366 = "", "", INDEX(Main_Form!$A:$A, MATCH($A366, Main_Form!$EV:$EV, 0)) &amp; $B366)</f>
        <v/>
      </c>
      <c r="D366" s="393"/>
      <c r="E366" s="393"/>
      <c r="F366" s="393"/>
      <c r="G366" s="373"/>
      <c r="Q366" s="394" t="str">
        <f t="shared" si="10"/>
        <v/>
      </c>
      <c r="R366" s="378" t="str">
        <f t="shared" si="11"/>
        <v/>
      </c>
    </row>
    <row r="367" spans="1:18" s="379" customFormat="1" hidden="1" x14ac:dyDescent="0.35">
      <c r="A367" s="368"/>
      <c r="B367" s="367" t="str">
        <f xml:space="preserve"> IF(A367="", "", $B$2 &amp; COUNTIFS($A$7:$A367, $A367))</f>
        <v/>
      </c>
      <c r="C367" s="367" t="str">
        <f>IF($A367 = "", "", INDEX(Main_Form!$A:$A, MATCH($A367, Main_Form!$EV:$EV, 0)) &amp; $B367)</f>
        <v/>
      </c>
      <c r="D367" s="393"/>
      <c r="E367" s="393"/>
      <c r="F367" s="393"/>
      <c r="G367" s="373"/>
      <c r="Q367" s="394" t="str">
        <f t="shared" si="10"/>
        <v/>
      </c>
      <c r="R367" s="378" t="str">
        <f t="shared" si="11"/>
        <v/>
      </c>
    </row>
    <row r="368" spans="1:18" s="379" customFormat="1" hidden="1" x14ac:dyDescent="0.35">
      <c r="A368" s="368"/>
      <c r="B368" s="367" t="str">
        <f xml:space="preserve"> IF(A368="", "", $B$2 &amp; COUNTIFS($A$7:$A368, $A368))</f>
        <v/>
      </c>
      <c r="C368" s="367" t="str">
        <f>IF($A368 = "", "", INDEX(Main_Form!$A:$A, MATCH($A368, Main_Form!$EV:$EV, 0)) &amp; $B368)</f>
        <v/>
      </c>
      <c r="D368" s="393"/>
      <c r="E368" s="393"/>
      <c r="F368" s="393"/>
      <c r="G368" s="373"/>
      <c r="Q368" s="394" t="str">
        <f t="shared" si="10"/>
        <v/>
      </c>
      <c r="R368" s="378" t="str">
        <f t="shared" si="11"/>
        <v/>
      </c>
    </row>
    <row r="369" spans="1:18" s="379" customFormat="1" hidden="1" x14ac:dyDescent="0.35">
      <c r="A369" s="368"/>
      <c r="B369" s="367" t="str">
        <f xml:space="preserve"> IF(A369="", "", $B$2 &amp; COUNTIFS($A$7:$A369, $A369))</f>
        <v/>
      </c>
      <c r="C369" s="367" t="str">
        <f>IF($A369 = "", "", INDEX(Main_Form!$A:$A, MATCH($A369, Main_Form!$EV:$EV, 0)) &amp; $B369)</f>
        <v/>
      </c>
      <c r="D369" s="393"/>
      <c r="E369" s="393"/>
      <c r="F369" s="393"/>
      <c r="G369" s="373"/>
      <c r="Q369" s="394" t="str">
        <f t="shared" si="10"/>
        <v/>
      </c>
      <c r="R369" s="378" t="str">
        <f t="shared" si="11"/>
        <v/>
      </c>
    </row>
    <row r="370" spans="1:18" s="379" customFormat="1" hidden="1" x14ac:dyDescent="0.35">
      <c r="A370" s="368"/>
      <c r="B370" s="367" t="str">
        <f xml:space="preserve"> IF(A370="", "", $B$2 &amp; COUNTIFS($A$7:$A370, $A370))</f>
        <v/>
      </c>
      <c r="C370" s="367" t="str">
        <f>IF($A370 = "", "", INDEX(Main_Form!$A:$A, MATCH($A370, Main_Form!$EV:$EV, 0)) &amp; $B370)</f>
        <v/>
      </c>
      <c r="D370" s="393"/>
      <c r="E370" s="393"/>
      <c r="F370" s="393"/>
      <c r="G370" s="373"/>
      <c r="Q370" s="394" t="str">
        <f t="shared" si="10"/>
        <v/>
      </c>
      <c r="R370" s="378" t="str">
        <f t="shared" si="11"/>
        <v/>
      </c>
    </row>
    <row r="371" spans="1:18" s="379" customFormat="1" hidden="1" x14ac:dyDescent="0.35">
      <c r="A371" s="368"/>
      <c r="B371" s="367" t="str">
        <f xml:space="preserve"> IF(A371="", "", $B$2 &amp; COUNTIFS($A$7:$A371, $A371))</f>
        <v/>
      </c>
      <c r="C371" s="367" t="str">
        <f>IF($A371 = "", "", INDEX(Main_Form!$A:$A, MATCH($A371, Main_Form!$EV:$EV, 0)) &amp; $B371)</f>
        <v/>
      </c>
      <c r="D371" s="393"/>
      <c r="E371" s="393"/>
      <c r="F371" s="393"/>
      <c r="G371" s="373"/>
      <c r="Q371" s="394" t="str">
        <f t="shared" si="10"/>
        <v/>
      </c>
      <c r="R371" s="378" t="str">
        <f t="shared" si="11"/>
        <v/>
      </c>
    </row>
    <row r="372" spans="1:18" s="379" customFormat="1" hidden="1" x14ac:dyDescent="0.35">
      <c r="A372" s="368"/>
      <c r="B372" s="367" t="str">
        <f xml:space="preserve"> IF(A372="", "", $B$2 &amp; COUNTIFS($A$7:$A372, $A372))</f>
        <v/>
      </c>
      <c r="C372" s="367" t="str">
        <f>IF($A372 = "", "", INDEX(Main_Form!$A:$A, MATCH($A372, Main_Form!$EV:$EV, 0)) &amp; $B372)</f>
        <v/>
      </c>
      <c r="D372" s="393"/>
      <c r="E372" s="393"/>
      <c r="F372" s="393"/>
      <c r="G372" s="373"/>
      <c r="Q372" s="394" t="str">
        <f t="shared" si="10"/>
        <v/>
      </c>
      <c r="R372" s="378" t="str">
        <f t="shared" si="11"/>
        <v/>
      </c>
    </row>
    <row r="373" spans="1:18" s="379" customFormat="1" hidden="1" x14ac:dyDescent="0.35">
      <c r="A373" s="368"/>
      <c r="B373" s="367" t="str">
        <f xml:space="preserve"> IF(A373="", "", $B$2 &amp; COUNTIFS($A$7:$A373, $A373))</f>
        <v/>
      </c>
      <c r="C373" s="367" t="str">
        <f>IF($A373 = "", "", INDEX(Main_Form!$A:$A, MATCH($A373, Main_Form!$EV:$EV, 0)) &amp; $B373)</f>
        <v/>
      </c>
      <c r="D373" s="393"/>
      <c r="E373" s="393"/>
      <c r="F373" s="393"/>
      <c r="G373" s="373"/>
      <c r="Q373" s="394" t="str">
        <f t="shared" si="10"/>
        <v/>
      </c>
      <c r="R373" s="378" t="str">
        <f t="shared" si="11"/>
        <v/>
      </c>
    </row>
    <row r="374" spans="1:18" s="379" customFormat="1" hidden="1" x14ac:dyDescent="0.35">
      <c r="A374" s="368"/>
      <c r="B374" s="367" t="str">
        <f xml:space="preserve"> IF(A374="", "", $B$2 &amp; COUNTIFS($A$7:$A374, $A374))</f>
        <v/>
      </c>
      <c r="C374" s="367" t="str">
        <f>IF($A374 = "", "", INDEX(Main_Form!$A:$A, MATCH($A374, Main_Form!$EV:$EV, 0)) &amp; $B374)</f>
        <v/>
      </c>
      <c r="D374" s="393"/>
      <c r="E374" s="393"/>
      <c r="F374" s="393"/>
      <c r="G374" s="373"/>
      <c r="Q374" s="394" t="str">
        <f t="shared" si="10"/>
        <v/>
      </c>
      <c r="R374" s="378" t="str">
        <f t="shared" si="11"/>
        <v/>
      </c>
    </row>
    <row r="375" spans="1:18" s="379" customFormat="1" hidden="1" x14ac:dyDescent="0.35">
      <c r="A375" s="368"/>
      <c r="B375" s="367" t="str">
        <f xml:space="preserve"> IF(A375="", "", $B$2 &amp; COUNTIFS($A$7:$A375, $A375))</f>
        <v/>
      </c>
      <c r="C375" s="367" t="str">
        <f>IF($A375 = "", "", INDEX(Main_Form!$A:$A, MATCH($A375, Main_Form!$EV:$EV, 0)) &amp; $B375)</f>
        <v/>
      </c>
      <c r="D375" s="393"/>
      <c r="E375" s="393"/>
      <c r="F375" s="393"/>
      <c r="G375" s="373"/>
      <c r="Q375" s="394" t="str">
        <f t="shared" si="10"/>
        <v/>
      </c>
      <c r="R375" s="378" t="str">
        <f t="shared" si="11"/>
        <v/>
      </c>
    </row>
    <row r="376" spans="1:18" s="379" customFormat="1" hidden="1" x14ac:dyDescent="0.35">
      <c r="A376" s="368"/>
      <c r="B376" s="367" t="str">
        <f xml:space="preserve"> IF(A376="", "", $B$2 &amp; COUNTIFS($A$7:$A376, $A376))</f>
        <v/>
      </c>
      <c r="C376" s="367" t="str">
        <f>IF($A376 = "", "", INDEX(Main_Form!$A:$A, MATCH($A376, Main_Form!$EV:$EV, 0)) &amp; $B376)</f>
        <v/>
      </c>
      <c r="D376" s="393"/>
      <c r="E376" s="393"/>
      <c r="F376" s="393"/>
      <c r="G376" s="373"/>
      <c r="Q376" s="394" t="str">
        <f t="shared" si="10"/>
        <v/>
      </c>
      <c r="R376" s="378" t="str">
        <f t="shared" si="11"/>
        <v/>
      </c>
    </row>
    <row r="377" spans="1:18" s="379" customFormat="1" hidden="1" x14ac:dyDescent="0.35">
      <c r="A377" s="368"/>
      <c r="B377" s="367" t="str">
        <f xml:space="preserve"> IF(A377="", "", $B$2 &amp; COUNTIFS($A$7:$A377, $A377))</f>
        <v/>
      </c>
      <c r="C377" s="367" t="str">
        <f>IF($A377 = "", "", INDEX(Main_Form!$A:$A, MATCH($A377, Main_Form!$EV:$EV, 0)) &amp; $B377)</f>
        <v/>
      </c>
      <c r="D377" s="393"/>
      <c r="E377" s="393"/>
      <c r="F377" s="393"/>
      <c r="G377" s="373"/>
      <c r="Q377" s="394" t="str">
        <f t="shared" si="10"/>
        <v/>
      </c>
      <c r="R377" s="378" t="str">
        <f t="shared" si="11"/>
        <v/>
      </c>
    </row>
    <row r="378" spans="1:18" s="379" customFormat="1" hidden="1" x14ac:dyDescent="0.35">
      <c r="A378" s="368"/>
      <c r="B378" s="367" t="str">
        <f xml:space="preserve"> IF(A378="", "", $B$2 &amp; COUNTIFS($A$7:$A378, $A378))</f>
        <v/>
      </c>
      <c r="C378" s="367" t="str">
        <f>IF($A378 = "", "", INDEX(Main_Form!$A:$A, MATCH($A378, Main_Form!$EV:$EV, 0)) &amp; $B378)</f>
        <v/>
      </c>
      <c r="D378" s="393"/>
      <c r="E378" s="393"/>
      <c r="F378" s="393"/>
      <c r="G378" s="373"/>
      <c r="Q378" s="394" t="str">
        <f t="shared" si="10"/>
        <v/>
      </c>
      <c r="R378" s="378" t="str">
        <f t="shared" si="11"/>
        <v/>
      </c>
    </row>
    <row r="379" spans="1:18" s="379" customFormat="1" hidden="1" x14ac:dyDescent="0.35">
      <c r="A379" s="368"/>
      <c r="B379" s="367" t="str">
        <f xml:space="preserve"> IF(A379="", "", $B$2 &amp; COUNTIFS($A$7:$A379, $A379))</f>
        <v/>
      </c>
      <c r="C379" s="367" t="str">
        <f>IF($A379 = "", "", INDEX(Main_Form!$A:$A, MATCH($A379, Main_Form!$EV:$EV, 0)) &amp; $B379)</f>
        <v/>
      </c>
      <c r="D379" s="393"/>
      <c r="E379" s="393"/>
      <c r="F379" s="393"/>
      <c r="G379" s="373"/>
      <c r="Q379" s="394" t="str">
        <f t="shared" si="10"/>
        <v/>
      </c>
      <c r="R379" s="378" t="str">
        <f t="shared" si="11"/>
        <v/>
      </c>
    </row>
    <row r="380" spans="1:18" s="379" customFormat="1" hidden="1" x14ac:dyDescent="0.35">
      <c r="A380" s="368"/>
      <c r="B380" s="367" t="str">
        <f xml:space="preserve"> IF(A380="", "", $B$2 &amp; COUNTIFS($A$7:$A380, $A380))</f>
        <v/>
      </c>
      <c r="C380" s="367" t="str">
        <f>IF($A380 = "", "", INDEX(Main_Form!$A:$A, MATCH($A380, Main_Form!$EV:$EV, 0)) &amp; $B380)</f>
        <v/>
      </c>
      <c r="D380" s="393"/>
      <c r="E380" s="393"/>
      <c r="F380" s="393"/>
      <c r="G380" s="373"/>
      <c r="Q380" s="394" t="str">
        <f t="shared" si="10"/>
        <v/>
      </c>
      <c r="R380" s="378" t="str">
        <f t="shared" si="11"/>
        <v/>
      </c>
    </row>
    <row r="381" spans="1:18" s="379" customFormat="1" hidden="1" x14ac:dyDescent="0.35">
      <c r="A381" s="368"/>
      <c r="B381" s="367" t="str">
        <f xml:space="preserve"> IF(A381="", "", $B$2 &amp; COUNTIFS($A$7:$A381, $A381))</f>
        <v/>
      </c>
      <c r="C381" s="367" t="str">
        <f>IF($A381 = "", "", INDEX(Main_Form!$A:$A, MATCH($A381, Main_Form!$EV:$EV, 0)) &amp; $B381)</f>
        <v/>
      </c>
      <c r="D381" s="393"/>
      <c r="E381" s="393"/>
      <c r="F381" s="393"/>
      <c r="G381" s="373"/>
      <c r="Q381" s="394" t="str">
        <f t="shared" si="10"/>
        <v/>
      </c>
      <c r="R381" s="378" t="str">
        <f t="shared" si="11"/>
        <v/>
      </c>
    </row>
    <row r="382" spans="1:18" s="379" customFormat="1" hidden="1" x14ac:dyDescent="0.35">
      <c r="A382" s="368"/>
      <c r="B382" s="367" t="str">
        <f xml:space="preserve"> IF(A382="", "", $B$2 &amp; COUNTIFS($A$7:$A382, $A382))</f>
        <v/>
      </c>
      <c r="C382" s="367" t="str">
        <f>IF($A382 = "", "", INDEX(Main_Form!$A:$A, MATCH($A382, Main_Form!$EV:$EV, 0)) &amp; $B382)</f>
        <v/>
      </c>
      <c r="D382" s="393"/>
      <c r="E382" s="393"/>
      <c r="F382" s="393"/>
      <c r="G382" s="373"/>
      <c r="Q382" s="394" t="str">
        <f t="shared" si="10"/>
        <v/>
      </c>
      <c r="R382" s="378" t="str">
        <f t="shared" si="11"/>
        <v/>
      </c>
    </row>
    <row r="383" spans="1:18" s="379" customFormat="1" hidden="1" x14ac:dyDescent="0.35">
      <c r="A383" s="368"/>
      <c r="B383" s="367" t="str">
        <f xml:space="preserve"> IF(A383="", "", $B$2 &amp; COUNTIFS($A$7:$A383, $A383))</f>
        <v/>
      </c>
      <c r="C383" s="367" t="str">
        <f>IF($A383 = "", "", INDEX(Main_Form!$A:$A, MATCH($A383, Main_Form!$EV:$EV, 0)) &amp; $B383)</f>
        <v/>
      </c>
      <c r="D383" s="393"/>
      <c r="E383" s="393"/>
      <c r="F383" s="393"/>
      <c r="G383" s="373"/>
      <c r="Q383" s="394" t="str">
        <f t="shared" si="10"/>
        <v/>
      </c>
      <c r="R383" s="378" t="str">
        <f t="shared" si="11"/>
        <v/>
      </c>
    </row>
    <row r="384" spans="1:18" s="379" customFormat="1" hidden="1" x14ac:dyDescent="0.35">
      <c r="A384" s="368"/>
      <c r="B384" s="367" t="str">
        <f xml:space="preserve"> IF(A384="", "", $B$2 &amp; COUNTIFS($A$7:$A384, $A384))</f>
        <v/>
      </c>
      <c r="C384" s="367" t="str">
        <f>IF($A384 = "", "", INDEX(Main_Form!$A:$A, MATCH($A384, Main_Form!$EV:$EV, 0)) &amp; $B384)</f>
        <v/>
      </c>
      <c r="D384" s="393"/>
      <c r="E384" s="393"/>
      <c r="F384" s="393"/>
      <c r="G384" s="373"/>
      <c r="Q384" s="394" t="str">
        <f t="shared" si="10"/>
        <v/>
      </c>
      <c r="R384" s="378" t="str">
        <f t="shared" si="11"/>
        <v/>
      </c>
    </row>
    <row r="385" spans="1:18" s="379" customFormat="1" hidden="1" x14ac:dyDescent="0.35">
      <c r="A385" s="368"/>
      <c r="B385" s="367" t="str">
        <f xml:space="preserve"> IF(A385="", "", $B$2 &amp; COUNTIFS($A$7:$A385, $A385))</f>
        <v/>
      </c>
      <c r="C385" s="367" t="str">
        <f>IF($A385 = "", "", INDEX(Main_Form!$A:$A, MATCH($A385, Main_Form!$EV:$EV, 0)) &amp; $B385)</f>
        <v/>
      </c>
      <c r="D385" s="393"/>
      <c r="E385" s="393"/>
      <c r="F385" s="393"/>
      <c r="G385" s="373"/>
      <c r="Q385" s="394" t="str">
        <f t="shared" si="10"/>
        <v/>
      </c>
      <c r="R385" s="378" t="str">
        <f t="shared" si="11"/>
        <v/>
      </c>
    </row>
    <row r="386" spans="1:18" s="379" customFormat="1" hidden="1" x14ac:dyDescent="0.35">
      <c r="A386" s="368"/>
      <c r="B386" s="367" t="str">
        <f xml:space="preserve"> IF(A386="", "", $B$2 &amp; COUNTIFS($A$7:$A386, $A386))</f>
        <v/>
      </c>
      <c r="C386" s="367" t="str">
        <f>IF($A386 = "", "", INDEX(Main_Form!$A:$A, MATCH($A386, Main_Form!$EV:$EV, 0)) &amp; $B386)</f>
        <v/>
      </c>
      <c r="D386" s="393"/>
      <c r="E386" s="393"/>
      <c r="F386" s="393"/>
      <c r="G386" s="373"/>
      <c r="Q386" s="394" t="str">
        <f t="shared" si="10"/>
        <v/>
      </c>
      <c r="R386" s="378" t="str">
        <f t="shared" si="11"/>
        <v/>
      </c>
    </row>
    <row r="387" spans="1:18" s="379" customFormat="1" hidden="1" x14ac:dyDescent="0.35">
      <c r="A387" s="368"/>
      <c r="B387" s="367" t="str">
        <f xml:space="preserve"> IF(A387="", "", $B$2 &amp; COUNTIFS($A$7:$A387, $A387))</f>
        <v/>
      </c>
      <c r="C387" s="367" t="str">
        <f>IF($A387 = "", "", INDEX(Main_Form!$A:$A, MATCH($A387, Main_Form!$EV:$EV, 0)) &amp; $B387)</f>
        <v/>
      </c>
      <c r="D387" s="393"/>
      <c r="E387" s="393"/>
      <c r="F387" s="393"/>
      <c r="G387" s="373"/>
      <c r="Q387" s="394" t="str">
        <f t="shared" si="10"/>
        <v/>
      </c>
      <c r="R387" s="378" t="str">
        <f t="shared" si="11"/>
        <v/>
      </c>
    </row>
    <row r="388" spans="1:18" s="379" customFormat="1" hidden="1" x14ac:dyDescent="0.35">
      <c r="A388" s="368"/>
      <c r="B388" s="367" t="str">
        <f xml:space="preserve"> IF(A388="", "", $B$2 &amp; COUNTIFS($A$7:$A388, $A388))</f>
        <v/>
      </c>
      <c r="C388" s="367" t="str">
        <f>IF($A388 = "", "", INDEX(Main_Form!$A:$A, MATCH($A388, Main_Form!$EV:$EV, 0)) &amp; $B388)</f>
        <v/>
      </c>
      <c r="D388" s="393"/>
      <c r="E388" s="393"/>
      <c r="F388" s="393"/>
      <c r="G388" s="373"/>
      <c r="Q388" s="394" t="str">
        <f t="shared" si="10"/>
        <v/>
      </c>
      <c r="R388" s="378" t="str">
        <f t="shared" si="11"/>
        <v/>
      </c>
    </row>
    <row r="389" spans="1:18" s="379" customFormat="1" hidden="1" x14ac:dyDescent="0.35">
      <c r="A389" s="368"/>
      <c r="B389" s="367" t="str">
        <f xml:space="preserve"> IF(A389="", "", $B$2 &amp; COUNTIFS($A$7:$A389, $A389))</f>
        <v/>
      </c>
      <c r="C389" s="367" t="str">
        <f>IF($A389 = "", "", INDEX(Main_Form!$A:$A, MATCH($A389, Main_Form!$EV:$EV, 0)) &amp; $B389)</f>
        <v/>
      </c>
      <c r="D389" s="393"/>
      <c r="E389" s="393"/>
      <c r="F389" s="393"/>
      <c r="G389" s="373"/>
      <c r="Q389" s="394" t="str">
        <f t="shared" si="10"/>
        <v/>
      </c>
      <c r="R389" s="378" t="str">
        <f t="shared" si="11"/>
        <v/>
      </c>
    </row>
    <row r="390" spans="1:18" s="379" customFormat="1" hidden="1" x14ac:dyDescent="0.35">
      <c r="A390" s="368"/>
      <c r="B390" s="367" t="str">
        <f xml:space="preserve"> IF(A390="", "", $B$2 &amp; COUNTIFS($A$7:$A390, $A390))</f>
        <v/>
      </c>
      <c r="C390" s="367" t="str">
        <f>IF($A390 = "", "", INDEX(Main_Form!$A:$A, MATCH($A390, Main_Form!$EV:$EV, 0)) &amp; $B390)</f>
        <v/>
      </c>
      <c r="D390" s="393"/>
      <c r="E390" s="393"/>
      <c r="F390" s="393"/>
      <c r="G390" s="373"/>
      <c r="Q390" s="394" t="str">
        <f t="shared" si="10"/>
        <v/>
      </c>
      <c r="R390" s="378" t="str">
        <f t="shared" si="11"/>
        <v/>
      </c>
    </row>
    <row r="391" spans="1:18" s="379" customFormat="1" hidden="1" x14ac:dyDescent="0.35">
      <c r="A391" s="368"/>
      <c r="B391" s="367" t="str">
        <f xml:space="preserve"> IF(A391="", "", $B$2 &amp; COUNTIFS($A$7:$A391, $A391))</f>
        <v/>
      </c>
      <c r="C391" s="367" t="str">
        <f>IF($A391 = "", "", INDEX(Main_Form!$A:$A, MATCH($A391, Main_Form!$EV:$EV, 0)) &amp; $B391)</f>
        <v/>
      </c>
      <c r="D391" s="393"/>
      <c r="E391" s="393"/>
      <c r="F391" s="393"/>
      <c r="G391" s="373"/>
      <c r="Q391" s="394" t="str">
        <f t="shared" ref="Q391:Q454" si="12">IF($A391&lt;&gt;"", IF(AND($D391 &lt;&gt; "", $D391 &lt;&gt; "N/A"), $D391, IF($G391 = "", "", $G391)), "")</f>
        <v/>
      </c>
      <c r="R391" s="378" t="str">
        <f t="shared" ref="R391:R454" si="13">IF($A391="", "", IF(AND($A391 &lt;&gt; "", $Q391 &lt;&gt; ""), 1, 0))</f>
        <v/>
      </c>
    </row>
    <row r="392" spans="1:18" s="379" customFormat="1" hidden="1" x14ac:dyDescent="0.35">
      <c r="A392" s="368"/>
      <c r="B392" s="367" t="str">
        <f xml:space="preserve"> IF(A392="", "", $B$2 &amp; COUNTIFS($A$7:$A392, $A392))</f>
        <v/>
      </c>
      <c r="C392" s="367" t="str">
        <f>IF($A392 = "", "", INDEX(Main_Form!$A:$A, MATCH($A392, Main_Form!$EV:$EV, 0)) &amp; $B392)</f>
        <v/>
      </c>
      <c r="D392" s="393"/>
      <c r="E392" s="393"/>
      <c r="F392" s="393"/>
      <c r="G392" s="373"/>
      <c r="Q392" s="394" t="str">
        <f t="shared" si="12"/>
        <v/>
      </c>
      <c r="R392" s="378" t="str">
        <f t="shared" si="13"/>
        <v/>
      </c>
    </row>
    <row r="393" spans="1:18" s="379" customFormat="1" hidden="1" x14ac:dyDescent="0.35">
      <c r="A393" s="368"/>
      <c r="B393" s="367" t="str">
        <f xml:space="preserve"> IF(A393="", "", $B$2 &amp; COUNTIFS($A$7:$A393, $A393))</f>
        <v/>
      </c>
      <c r="C393" s="367" t="str">
        <f>IF($A393 = "", "", INDEX(Main_Form!$A:$A, MATCH($A393, Main_Form!$EV:$EV, 0)) &amp; $B393)</f>
        <v/>
      </c>
      <c r="D393" s="393"/>
      <c r="E393" s="393"/>
      <c r="F393" s="393"/>
      <c r="G393" s="373"/>
      <c r="Q393" s="394" t="str">
        <f t="shared" si="12"/>
        <v/>
      </c>
      <c r="R393" s="378" t="str">
        <f t="shared" si="13"/>
        <v/>
      </c>
    </row>
    <row r="394" spans="1:18" s="379" customFormat="1" hidden="1" x14ac:dyDescent="0.35">
      <c r="A394" s="368"/>
      <c r="B394" s="367" t="str">
        <f xml:space="preserve"> IF(A394="", "", $B$2 &amp; COUNTIFS($A$7:$A394, $A394))</f>
        <v/>
      </c>
      <c r="C394" s="367" t="str">
        <f>IF($A394 = "", "", INDEX(Main_Form!$A:$A, MATCH($A394, Main_Form!$EV:$EV, 0)) &amp; $B394)</f>
        <v/>
      </c>
      <c r="D394" s="393"/>
      <c r="E394" s="393"/>
      <c r="F394" s="393"/>
      <c r="G394" s="373"/>
      <c r="Q394" s="394" t="str">
        <f t="shared" si="12"/>
        <v/>
      </c>
      <c r="R394" s="378" t="str">
        <f t="shared" si="13"/>
        <v/>
      </c>
    </row>
    <row r="395" spans="1:18" s="379" customFormat="1" hidden="1" x14ac:dyDescent="0.35">
      <c r="A395" s="368"/>
      <c r="B395" s="367" t="str">
        <f xml:space="preserve"> IF(A395="", "", $B$2 &amp; COUNTIFS($A$7:$A395, $A395))</f>
        <v/>
      </c>
      <c r="C395" s="367" t="str">
        <f>IF($A395 = "", "", INDEX(Main_Form!$A:$A, MATCH($A395, Main_Form!$EV:$EV, 0)) &amp; $B395)</f>
        <v/>
      </c>
      <c r="D395" s="393"/>
      <c r="E395" s="393"/>
      <c r="F395" s="393"/>
      <c r="G395" s="373"/>
      <c r="Q395" s="394" t="str">
        <f t="shared" si="12"/>
        <v/>
      </c>
      <c r="R395" s="378" t="str">
        <f t="shared" si="13"/>
        <v/>
      </c>
    </row>
    <row r="396" spans="1:18" s="379" customFormat="1" hidden="1" x14ac:dyDescent="0.35">
      <c r="A396" s="368"/>
      <c r="B396" s="367" t="str">
        <f xml:space="preserve"> IF(A396="", "", $B$2 &amp; COUNTIFS($A$7:$A396, $A396))</f>
        <v/>
      </c>
      <c r="C396" s="367" t="str">
        <f>IF($A396 = "", "", INDEX(Main_Form!$A:$A, MATCH($A396, Main_Form!$EV:$EV, 0)) &amp; $B396)</f>
        <v/>
      </c>
      <c r="D396" s="393"/>
      <c r="E396" s="393"/>
      <c r="F396" s="393"/>
      <c r="G396" s="373"/>
      <c r="Q396" s="394" t="str">
        <f t="shared" si="12"/>
        <v/>
      </c>
      <c r="R396" s="378" t="str">
        <f t="shared" si="13"/>
        <v/>
      </c>
    </row>
    <row r="397" spans="1:18" s="379" customFormat="1" hidden="1" x14ac:dyDescent="0.35">
      <c r="A397" s="368"/>
      <c r="B397" s="367" t="str">
        <f xml:space="preserve"> IF(A397="", "", $B$2 &amp; COUNTIFS($A$7:$A397, $A397))</f>
        <v/>
      </c>
      <c r="C397" s="367" t="str">
        <f>IF($A397 = "", "", INDEX(Main_Form!$A:$A, MATCH($A397, Main_Form!$EV:$EV, 0)) &amp; $B397)</f>
        <v/>
      </c>
      <c r="D397" s="393"/>
      <c r="E397" s="393"/>
      <c r="F397" s="393"/>
      <c r="G397" s="373"/>
      <c r="Q397" s="394" t="str">
        <f t="shared" si="12"/>
        <v/>
      </c>
      <c r="R397" s="378" t="str">
        <f t="shared" si="13"/>
        <v/>
      </c>
    </row>
    <row r="398" spans="1:18" s="379" customFormat="1" hidden="1" x14ac:dyDescent="0.35">
      <c r="A398" s="368"/>
      <c r="B398" s="367" t="str">
        <f xml:space="preserve"> IF(A398="", "", $B$2 &amp; COUNTIFS($A$7:$A398, $A398))</f>
        <v/>
      </c>
      <c r="C398" s="367" t="str">
        <f>IF($A398 = "", "", INDEX(Main_Form!$A:$A, MATCH($A398, Main_Form!$EV:$EV, 0)) &amp; $B398)</f>
        <v/>
      </c>
      <c r="D398" s="393"/>
      <c r="E398" s="393"/>
      <c r="F398" s="393"/>
      <c r="G398" s="373"/>
      <c r="Q398" s="394" t="str">
        <f t="shared" si="12"/>
        <v/>
      </c>
      <c r="R398" s="378" t="str">
        <f t="shared" si="13"/>
        <v/>
      </c>
    </row>
    <row r="399" spans="1:18" s="379" customFormat="1" hidden="1" x14ac:dyDescent="0.35">
      <c r="A399" s="368"/>
      <c r="B399" s="367" t="str">
        <f xml:space="preserve"> IF(A399="", "", $B$2 &amp; COUNTIFS($A$7:$A399, $A399))</f>
        <v/>
      </c>
      <c r="C399" s="367" t="str">
        <f>IF($A399 = "", "", INDEX(Main_Form!$A:$A, MATCH($A399, Main_Form!$EV:$EV, 0)) &amp; $B399)</f>
        <v/>
      </c>
      <c r="D399" s="393"/>
      <c r="E399" s="393"/>
      <c r="F399" s="393"/>
      <c r="G399" s="373"/>
      <c r="Q399" s="394" t="str">
        <f t="shared" si="12"/>
        <v/>
      </c>
      <c r="R399" s="378" t="str">
        <f t="shared" si="13"/>
        <v/>
      </c>
    </row>
    <row r="400" spans="1:18" s="379" customFormat="1" hidden="1" x14ac:dyDescent="0.35">
      <c r="A400" s="368"/>
      <c r="B400" s="367" t="str">
        <f xml:space="preserve"> IF(A400="", "", $B$2 &amp; COUNTIFS($A$7:$A400, $A400))</f>
        <v/>
      </c>
      <c r="C400" s="367" t="str">
        <f>IF($A400 = "", "", INDEX(Main_Form!$A:$A, MATCH($A400, Main_Form!$EV:$EV, 0)) &amp; $B400)</f>
        <v/>
      </c>
      <c r="D400" s="393"/>
      <c r="E400" s="393"/>
      <c r="F400" s="393"/>
      <c r="G400" s="373"/>
      <c r="Q400" s="394" t="str">
        <f t="shared" si="12"/>
        <v/>
      </c>
      <c r="R400" s="378" t="str">
        <f t="shared" si="13"/>
        <v/>
      </c>
    </row>
    <row r="401" spans="1:18" s="379" customFormat="1" hidden="1" x14ac:dyDescent="0.35">
      <c r="A401" s="368"/>
      <c r="B401" s="367" t="str">
        <f xml:space="preserve"> IF(A401="", "", $B$2 &amp; COUNTIFS($A$7:$A401, $A401))</f>
        <v/>
      </c>
      <c r="C401" s="367" t="str">
        <f>IF($A401 = "", "", INDEX(Main_Form!$A:$A, MATCH($A401, Main_Form!$EV:$EV, 0)) &amp; $B401)</f>
        <v/>
      </c>
      <c r="D401" s="393"/>
      <c r="E401" s="393"/>
      <c r="F401" s="393"/>
      <c r="G401" s="373"/>
      <c r="Q401" s="394" t="str">
        <f t="shared" si="12"/>
        <v/>
      </c>
      <c r="R401" s="378" t="str">
        <f t="shared" si="13"/>
        <v/>
      </c>
    </row>
    <row r="402" spans="1:18" s="379" customFormat="1" hidden="1" x14ac:dyDescent="0.35">
      <c r="A402" s="368"/>
      <c r="B402" s="367" t="str">
        <f xml:space="preserve"> IF(A402="", "", $B$2 &amp; COUNTIFS($A$7:$A402, $A402))</f>
        <v/>
      </c>
      <c r="C402" s="367" t="str">
        <f>IF($A402 = "", "", INDEX(Main_Form!$A:$A, MATCH($A402, Main_Form!$EV:$EV, 0)) &amp; $B402)</f>
        <v/>
      </c>
      <c r="D402" s="393"/>
      <c r="E402" s="393"/>
      <c r="F402" s="393"/>
      <c r="G402" s="373"/>
      <c r="Q402" s="394" t="str">
        <f t="shared" si="12"/>
        <v/>
      </c>
      <c r="R402" s="378" t="str">
        <f t="shared" si="13"/>
        <v/>
      </c>
    </row>
    <row r="403" spans="1:18" s="379" customFormat="1" hidden="1" x14ac:dyDescent="0.35">
      <c r="A403" s="368"/>
      <c r="B403" s="367" t="str">
        <f xml:space="preserve"> IF(A403="", "", $B$2 &amp; COUNTIFS($A$7:$A403, $A403))</f>
        <v/>
      </c>
      <c r="C403" s="367" t="str">
        <f>IF($A403 = "", "", INDEX(Main_Form!$A:$A, MATCH($A403, Main_Form!$EV:$EV, 0)) &amp; $B403)</f>
        <v/>
      </c>
      <c r="D403" s="393"/>
      <c r="E403" s="393"/>
      <c r="F403" s="393"/>
      <c r="G403" s="373"/>
      <c r="Q403" s="394" t="str">
        <f t="shared" si="12"/>
        <v/>
      </c>
      <c r="R403" s="378" t="str">
        <f t="shared" si="13"/>
        <v/>
      </c>
    </row>
    <row r="404" spans="1:18" s="379" customFormat="1" hidden="1" x14ac:dyDescent="0.35">
      <c r="A404" s="368"/>
      <c r="B404" s="367" t="str">
        <f xml:space="preserve"> IF(A404="", "", $B$2 &amp; COUNTIFS($A$7:$A404, $A404))</f>
        <v/>
      </c>
      <c r="C404" s="367" t="str">
        <f>IF($A404 = "", "", INDEX(Main_Form!$A:$A, MATCH($A404, Main_Form!$EV:$EV, 0)) &amp; $B404)</f>
        <v/>
      </c>
      <c r="D404" s="393"/>
      <c r="E404" s="393"/>
      <c r="F404" s="393"/>
      <c r="G404" s="373"/>
      <c r="Q404" s="394" t="str">
        <f t="shared" si="12"/>
        <v/>
      </c>
      <c r="R404" s="378" t="str">
        <f t="shared" si="13"/>
        <v/>
      </c>
    </row>
    <row r="405" spans="1:18" s="379" customFormat="1" hidden="1" x14ac:dyDescent="0.35">
      <c r="A405" s="368"/>
      <c r="B405" s="367" t="str">
        <f xml:space="preserve"> IF(A405="", "", $B$2 &amp; COUNTIFS($A$7:$A405, $A405))</f>
        <v/>
      </c>
      <c r="C405" s="367" t="str">
        <f>IF($A405 = "", "", INDEX(Main_Form!$A:$A, MATCH($A405, Main_Form!$EV:$EV, 0)) &amp; $B405)</f>
        <v/>
      </c>
      <c r="D405" s="393"/>
      <c r="E405" s="393"/>
      <c r="F405" s="393"/>
      <c r="G405" s="373"/>
      <c r="Q405" s="394" t="str">
        <f t="shared" si="12"/>
        <v/>
      </c>
      <c r="R405" s="378" t="str">
        <f t="shared" si="13"/>
        <v/>
      </c>
    </row>
    <row r="406" spans="1:18" s="379" customFormat="1" hidden="1" x14ac:dyDescent="0.35">
      <c r="A406" s="368"/>
      <c r="B406" s="367" t="str">
        <f xml:space="preserve"> IF(A406="", "", $B$2 &amp; COUNTIFS($A$7:$A406, $A406))</f>
        <v/>
      </c>
      <c r="C406" s="367" t="str">
        <f>IF($A406 = "", "", INDEX(Main_Form!$A:$A, MATCH($A406, Main_Form!$EV:$EV, 0)) &amp; $B406)</f>
        <v/>
      </c>
      <c r="D406" s="393"/>
      <c r="E406" s="393"/>
      <c r="F406" s="393"/>
      <c r="G406" s="373"/>
      <c r="Q406" s="394" t="str">
        <f t="shared" si="12"/>
        <v/>
      </c>
      <c r="R406" s="378" t="str">
        <f t="shared" si="13"/>
        <v/>
      </c>
    </row>
    <row r="407" spans="1:18" s="379" customFormat="1" hidden="1" x14ac:dyDescent="0.35">
      <c r="A407" s="368"/>
      <c r="B407" s="367" t="str">
        <f xml:space="preserve"> IF(A407="", "", $B$2 &amp; COUNTIFS($A$7:$A407, $A407))</f>
        <v/>
      </c>
      <c r="C407" s="367" t="str">
        <f>IF($A407 = "", "", INDEX(Main_Form!$A:$A, MATCH($A407, Main_Form!$EV:$EV, 0)) &amp; $B407)</f>
        <v/>
      </c>
      <c r="D407" s="393"/>
      <c r="E407" s="393"/>
      <c r="F407" s="393"/>
      <c r="G407" s="373"/>
      <c r="Q407" s="394" t="str">
        <f t="shared" si="12"/>
        <v/>
      </c>
      <c r="R407" s="378" t="str">
        <f t="shared" si="13"/>
        <v/>
      </c>
    </row>
    <row r="408" spans="1:18" s="379" customFormat="1" hidden="1" x14ac:dyDescent="0.35">
      <c r="A408" s="368"/>
      <c r="B408" s="367" t="str">
        <f xml:space="preserve"> IF(A408="", "", $B$2 &amp; COUNTIFS($A$7:$A408, $A408))</f>
        <v/>
      </c>
      <c r="C408" s="367" t="str">
        <f>IF($A408 = "", "", INDEX(Main_Form!$A:$A, MATCH($A408, Main_Form!$EV:$EV, 0)) &amp; $B408)</f>
        <v/>
      </c>
      <c r="D408" s="393"/>
      <c r="E408" s="393"/>
      <c r="F408" s="393"/>
      <c r="G408" s="373"/>
      <c r="Q408" s="394" t="str">
        <f t="shared" si="12"/>
        <v/>
      </c>
      <c r="R408" s="378" t="str">
        <f t="shared" si="13"/>
        <v/>
      </c>
    </row>
    <row r="409" spans="1:18" s="379" customFormat="1" hidden="1" x14ac:dyDescent="0.35">
      <c r="A409" s="368"/>
      <c r="B409" s="367" t="str">
        <f xml:space="preserve"> IF(A409="", "", $B$2 &amp; COUNTIFS($A$7:$A409, $A409))</f>
        <v/>
      </c>
      <c r="C409" s="367" t="str">
        <f>IF($A409 = "", "", INDEX(Main_Form!$A:$A, MATCH($A409, Main_Form!$EV:$EV, 0)) &amp; $B409)</f>
        <v/>
      </c>
      <c r="D409" s="393"/>
      <c r="E409" s="393"/>
      <c r="F409" s="393"/>
      <c r="G409" s="373"/>
      <c r="Q409" s="394" t="str">
        <f t="shared" si="12"/>
        <v/>
      </c>
      <c r="R409" s="378" t="str">
        <f t="shared" si="13"/>
        <v/>
      </c>
    </row>
    <row r="410" spans="1:18" s="379" customFormat="1" hidden="1" x14ac:dyDescent="0.35">
      <c r="A410" s="368"/>
      <c r="B410" s="367" t="str">
        <f xml:space="preserve"> IF(A410="", "", $B$2 &amp; COUNTIFS($A$7:$A410, $A410))</f>
        <v/>
      </c>
      <c r="C410" s="367" t="str">
        <f>IF($A410 = "", "", INDEX(Main_Form!$A:$A, MATCH($A410, Main_Form!$EV:$EV, 0)) &amp; $B410)</f>
        <v/>
      </c>
      <c r="D410" s="393"/>
      <c r="E410" s="393"/>
      <c r="F410" s="393"/>
      <c r="G410" s="373"/>
      <c r="Q410" s="394" t="str">
        <f t="shared" si="12"/>
        <v/>
      </c>
      <c r="R410" s="378" t="str">
        <f t="shared" si="13"/>
        <v/>
      </c>
    </row>
    <row r="411" spans="1:18" s="379" customFormat="1" hidden="1" x14ac:dyDescent="0.35">
      <c r="A411" s="368"/>
      <c r="B411" s="367" t="str">
        <f xml:space="preserve"> IF(A411="", "", $B$2 &amp; COUNTIFS($A$7:$A411, $A411))</f>
        <v/>
      </c>
      <c r="C411" s="367" t="str">
        <f>IF($A411 = "", "", INDEX(Main_Form!$A:$A, MATCH($A411, Main_Form!$EV:$EV, 0)) &amp; $B411)</f>
        <v/>
      </c>
      <c r="D411" s="393"/>
      <c r="E411" s="393"/>
      <c r="F411" s="393"/>
      <c r="G411" s="373"/>
      <c r="Q411" s="394" t="str">
        <f t="shared" si="12"/>
        <v/>
      </c>
      <c r="R411" s="378" t="str">
        <f t="shared" si="13"/>
        <v/>
      </c>
    </row>
    <row r="412" spans="1:18" s="379" customFormat="1" hidden="1" x14ac:dyDescent="0.35">
      <c r="A412" s="368"/>
      <c r="B412" s="367" t="str">
        <f xml:space="preserve"> IF(A412="", "", $B$2 &amp; COUNTIFS($A$7:$A412, $A412))</f>
        <v/>
      </c>
      <c r="C412" s="367" t="str">
        <f>IF($A412 = "", "", INDEX(Main_Form!$A:$A, MATCH($A412, Main_Form!$EV:$EV, 0)) &amp; $B412)</f>
        <v/>
      </c>
      <c r="D412" s="393"/>
      <c r="E412" s="393"/>
      <c r="F412" s="393"/>
      <c r="G412" s="373"/>
      <c r="Q412" s="394" t="str">
        <f t="shared" si="12"/>
        <v/>
      </c>
      <c r="R412" s="378" t="str">
        <f t="shared" si="13"/>
        <v/>
      </c>
    </row>
    <row r="413" spans="1:18" s="379" customFormat="1" hidden="1" x14ac:dyDescent="0.35">
      <c r="A413" s="368"/>
      <c r="B413" s="367" t="str">
        <f xml:space="preserve"> IF(A413="", "", $B$2 &amp; COUNTIFS($A$7:$A413, $A413))</f>
        <v/>
      </c>
      <c r="C413" s="367" t="str">
        <f>IF($A413 = "", "", INDEX(Main_Form!$A:$A, MATCH($A413, Main_Form!$EV:$EV, 0)) &amp; $B413)</f>
        <v/>
      </c>
      <c r="D413" s="393"/>
      <c r="E413" s="393"/>
      <c r="F413" s="393"/>
      <c r="G413" s="373"/>
      <c r="Q413" s="394" t="str">
        <f t="shared" si="12"/>
        <v/>
      </c>
      <c r="R413" s="378" t="str">
        <f t="shared" si="13"/>
        <v/>
      </c>
    </row>
    <row r="414" spans="1:18" s="379" customFormat="1" hidden="1" x14ac:dyDescent="0.35">
      <c r="A414" s="368"/>
      <c r="B414" s="367" t="str">
        <f xml:space="preserve"> IF(A414="", "", $B$2 &amp; COUNTIFS($A$7:$A414, $A414))</f>
        <v/>
      </c>
      <c r="C414" s="367" t="str">
        <f>IF($A414 = "", "", INDEX(Main_Form!$A:$A, MATCH($A414, Main_Form!$EV:$EV, 0)) &amp; $B414)</f>
        <v/>
      </c>
      <c r="D414" s="393"/>
      <c r="E414" s="393"/>
      <c r="F414" s="393"/>
      <c r="G414" s="373"/>
      <c r="Q414" s="394" t="str">
        <f t="shared" si="12"/>
        <v/>
      </c>
      <c r="R414" s="378" t="str">
        <f t="shared" si="13"/>
        <v/>
      </c>
    </row>
    <row r="415" spans="1:18" s="379" customFormat="1" hidden="1" x14ac:dyDescent="0.35">
      <c r="A415" s="368"/>
      <c r="B415" s="367" t="str">
        <f xml:space="preserve"> IF(A415="", "", $B$2 &amp; COUNTIFS($A$7:$A415, $A415))</f>
        <v/>
      </c>
      <c r="C415" s="367" t="str">
        <f>IF($A415 = "", "", INDEX(Main_Form!$A:$A, MATCH($A415, Main_Form!$EV:$EV, 0)) &amp; $B415)</f>
        <v/>
      </c>
      <c r="D415" s="393"/>
      <c r="E415" s="393"/>
      <c r="F415" s="393"/>
      <c r="G415" s="373"/>
      <c r="Q415" s="394" t="str">
        <f t="shared" si="12"/>
        <v/>
      </c>
      <c r="R415" s="378" t="str">
        <f t="shared" si="13"/>
        <v/>
      </c>
    </row>
    <row r="416" spans="1:18" s="379" customFormat="1" hidden="1" x14ac:dyDescent="0.35">
      <c r="A416" s="368"/>
      <c r="B416" s="367" t="str">
        <f xml:space="preserve"> IF(A416="", "", $B$2 &amp; COUNTIFS($A$7:$A416, $A416))</f>
        <v/>
      </c>
      <c r="C416" s="367" t="str">
        <f>IF($A416 = "", "", INDEX(Main_Form!$A:$A, MATCH($A416, Main_Form!$EV:$EV, 0)) &amp; $B416)</f>
        <v/>
      </c>
      <c r="D416" s="393"/>
      <c r="E416" s="393"/>
      <c r="F416" s="393"/>
      <c r="G416" s="373"/>
      <c r="Q416" s="394" t="str">
        <f t="shared" si="12"/>
        <v/>
      </c>
      <c r="R416" s="378" t="str">
        <f t="shared" si="13"/>
        <v/>
      </c>
    </row>
    <row r="417" spans="1:18" s="379" customFormat="1" hidden="1" x14ac:dyDescent="0.35">
      <c r="A417" s="368"/>
      <c r="B417" s="367" t="str">
        <f xml:space="preserve"> IF(A417="", "", $B$2 &amp; COUNTIFS($A$7:$A417, $A417))</f>
        <v/>
      </c>
      <c r="C417" s="367" t="str">
        <f>IF($A417 = "", "", INDEX(Main_Form!$A:$A, MATCH($A417, Main_Form!$EV:$EV, 0)) &amp; $B417)</f>
        <v/>
      </c>
      <c r="D417" s="393"/>
      <c r="E417" s="393"/>
      <c r="F417" s="393"/>
      <c r="G417" s="373"/>
      <c r="Q417" s="394" t="str">
        <f t="shared" si="12"/>
        <v/>
      </c>
      <c r="R417" s="378" t="str">
        <f t="shared" si="13"/>
        <v/>
      </c>
    </row>
    <row r="418" spans="1:18" s="379" customFormat="1" hidden="1" x14ac:dyDescent="0.35">
      <c r="A418" s="368"/>
      <c r="B418" s="367" t="str">
        <f xml:space="preserve"> IF(A418="", "", $B$2 &amp; COUNTIFS($A$7:$A418, $A418))</f>
        <v/>
      </c>
      <c r="C418" s="367" t="str">
        <f>IF($A418 = "", "", INDEX(Main_Form!$A:$A, MATCH($A418, Main_Form!$EV:$EV, 0)) &amp; $B418)</f>
        <v/>
      </c>
      <c r="D418" s="393"/>
      <c r="E418" s="393"/>
      <c r="F418" s="393"/>
      <c r="G418" s="373"/>
      <c r="Q418" s="394" t="str">
        <f t="shared" si="12"/>
        <v/>
      </c>
      <c r="R418" s="378" t="str">
        <f t="shared" si="13"/>
        <v/>
      </c>
    </row>
    <row r="419" spans="1:18" s="379" customFormat="1" hidden="1" x14ac:dyDescent="0.35">
      <c r="A419" s="368"/>
      <c r="B419" s="367" t="str">
        <f xml:space="preserve"> IF(A419="", "", $B$2 &amp; COUNTIFS($A$7:$A419, $A419))</f>
        <v/>
      </c>
      <c r="C419" s="367" t="str">
        <f>IF($A419 = "", "", INDEX(Main_Form!$A:$A, MATCH($A419, Main_Form!$EV:$EV, 0)) &amp; $B419)</f>
        <v/>
      </c>
      <c r="D419" s="393"/>
      <c r="E419" s="393"/>
      <c r="F419" s="393"/>
      <c r="G419" s="373"/>
      <c r="Q419" s="394" t="str">
        <f t="shared" si="12"/>
        <v/>
      </c>
      <c r="R419" s="378" t="str">
        <f t="shared" si="13"/>
        <v/>
      </c>
    </row>
    <row r="420" spans="1:18" s="379" customFormat="1" hidden="1" x14ac:dyDescent="0.35">
      <c r="A420" s="368"/>
      <c r="B420" s="367" t="str">
        <f xml:space="preserve"> IF(A420="", "", $B$2 &amp; COUNTIFS($A$7:$A420, $A420))</f>
        <v/>
      </c>
      <c r="C420" s="367" t="str">
        <f>IF($A420 = "", "", INDEX(Main_Form!$A:$A, MATCH($A420, Main_Form!$EV:$EV, 0)) &amp; $B420)</f>
        <v/>
      </c>
      <c r="D420" s="393"/>
      <c r="E420" s="393"/>
      <c r="F420" s="393"/>
      <c r="G420" s="373"/>
      <c r="Q420" s="394" t="str">
        <f t="shared" si="12"/>
        <v/>
      </c>
      <c r="R420" s="378" t="str">
        <f t="shared" si="13"/>
        <v/>
      </c>
    </row>
    <row r="421" spans="1:18" s="379" customFormat="1" hidden="1" x14ac:dyDescent="0.35">
      <c r="A421" s="368"/>
      <c r="B421" s="367" t="str">
        <f xml:space="preserve"> IF(A421="", "", $B$2 &amp; COUNTIFS($A$7:$A421, $A421))</f>
        <v/>
      </c>
      <c r="C421" s="367" t="str">
        <f>IF($A421 = "", "", INDEX(Main_Form!$A:$A, MATCH($A421, Main_Form!$EV:$EV, 0)) &amp; $B421)</f>
        <v/>
      </c>
      <c r="D421" s="393"/>
      <c r="E421" s="393"/>
      <c r="F421" s="393"/>
      <c r="G421" s="373"/>
      <c r="Q421" s="394" t="str">
        <f t="shared" si="12"/>
        <v/>
      </c>
      <c r="R421" s="378" t="str">
        <f t="shared" si="13"/>
        <v/>
      </c>
    </row>
    <row r="422" spans="1:18" s="379" customFormat="1" hidden="1" x14ac:dyDescent="0.35">
      <c r="A422" s="368"/>
      <c r="B422" s="367" t="str">
        <f xml:space="preserve"> IF(A422="", "", $B$2 &amp; COUNTIFS($A$7:$A422, $A422))</f>
        <v/>
      </c>
      <c r="C422" s="367" t="str">
        <f>IF($A422 = "", "", INDEX(Main_Form!$A:$A, MATCH($A422, Main_Form!$EV:$EV, 0)) &amp; $B422)</f>
        <v/>
      </c>
      <c r="D422" s="393"/>
      <c r="E422" s="393"/>
      <c r="F422" s="393"/>
      <c r="G422" s="373"/>
      <c r="Q422" s="394" t="str">
        <f t="shared" si="12"/>
        <v/>
      </c>
      <c r="R422" s="378" t="str">
        <f t="shared" si="13"/>
        <v/>
      </c>
    </row>
    <row r="423" spans="1:18" s="379" customFormat="1" hidden="1" x14ac:dyDescent="0.35">
      <c r="A423" s="368"/>
      <c r="B423" s="367" t="str">
        <f xml:space="preserve"> IF(A423="", "", $B$2 &amp; COUNTIFS($A$7:$A423, $A423))</f>
        <v/>
      </c>
      <c r="C423" s="367" t="str">
        <f>IF($A423 = "", "", INDEX(Main_Form!$A:$A, MATCH($A423, Main_Form!$EV:$EV, 0)) &amp; $B423)</f>
        <v/>
      </c>
      <c r="D423" s="393"/>
      <c r="E423" s="393"/>
      <c r="F423" s="393"/>
      <c r="G423" s="373"/>
      <c r="Q423" s="394" t="str">
        <f t="shared" si="12"/>
        <v/>
      </c>
      <c r="R423" s="378" t="str">
        <f t="shared" si="13"/>
        <v/>
      </c>
    </row>
    <row r="424" spans="1:18" s="379" customFormat="1" hidden="1" x14ac:dyDescent="0.35">
      <c r="A424" s="368"/>
      <c r="B424" s="367" t="str">
        <f xml:space="preserve"> IF(A424="", "", $B$2 &amp; COUNTIFS($A$7:$A424, $A424))</f>
        <v/>
      </c>
      <c r="C424" s="367" t="str">
        <f>IF($A424 = "", "", INDEX(Main_Form!$A:$A, MATCH($A424, Main_Form!$EV:$EV, 0)) &amp; $B424)</f>
        <v/>
      </c>
      <c r="D424" s="393"/>
      <c r="E424" s="393"/>
      <c r="F424" s="393"/>
      <c r="G424" s="373"/>
      <c r="Q424" s="394" t="str">
        <f t="shared" si="12"/>
        <v/>
      </c>
      <c r="R424" s="378" t="str">
        <f t="shared" si="13"/>
        <v/>
      </c>
    </row>
    <row r="425" spans="1:18" s="379" customFormat="1" hidden="1" x14ac:dyDescent="0.35">
      <c r="A425" s="368"/>
      <c r="B425" s="367" t="str">
        <f xml:space="preserve"> IF(A425="", "", $B$2 &amp; COUNTIFS($A$7:$A425, $A425))</f>
        <v/>
      </c>
      <c r="C425" s="367" t="str">
        <f>IF($A425 = "", "", INDEX(Main_Form!$A:$A, MATCH($A425, Main_Form!$EV:$EV, 0)) &amp; $B425)</f>
        <v/>
      </c>
      <c r="D425" s="393"/>
      <c r="E425" s="393"/>
      <c r="F425" s="393"/>
      <c r="G425" s="373"/>
      <c r="Q425" s="394" t="str">
        <f t="shared" si="12"/>
        <v/>
      </c>
      <c r="R425" s="378" t="str">
        <f t="shared" si="13"/>
        <v/>
      </c>
    </row>
    <row r="426" spans="1:18" s="379" customFormat="1" hidden="1" x14ac:dyDescent="0.35">
      <c r="A426" s="368"/>
      <c r="B426" s="367" t="str">
        <f xml:space="preserve"> IF(A426="", "", $B$2 &amp; COUNTIFS($A$7:$A426, $A426))</f>
        <v/>
      </c>
      <c r="C426" s="367" t="str">
        <f>IF($A426 = "", "", INDEX(Main_Form!$A:$A, MATCH($A426, Main_Form!$EV:$EV, 0)) &amp; $B426)</f>
        <v/>
      </c>
      <c r="D426" s="393"/>
      <c r="E426" s="393"/>
      <c r="F426" s="393"/>
      <c r="G426" s="373"/>
      <c r="Q426" s="394" t="str">
        <f t="shared" si="12"/>
        <v/>
      </c>
      <c r="R426" s="378" t="str">
        <f t="shared" si="13"/>
        <v/>
      </c>
    </row>
    <row r="427" spans="1:18" s="379" customFormat="1" hidden="1" x14ac:dyDescent="0.35">
      <c r="A427" s="368"/>
      <c r="B427" s="367" t="str">
        <f xml:space="preserve"> IF(A427="", "", $B$2 &amp; COUNTIFS($A$7:$A427, $A427))</f>
        <v/>
      </c>
      <c r="C427" s="367" t="str">
        <f>IF($A427 = "", "", INDEX(Main_Form!$A:$A, MATCH($A427, Main_Form!$EV:$EV, 0)) &amp; $B427)</f>
        <v/>
      </c>
      <c r="D427" s="393"/>
      <c r="E427" s="393"/>
      <c r="F427" s="393"/>
      <c r="G427" s="373"/>
      <c r="Q427" s="394" t="str">
        <f t="shared" si="12"/>
        <v/>
      </c>
      <c r="R427" s="378" t="str">
        <f t="shared" si="13"/>
        <v/>
      </c>
    </row>
    <row r="428" spans="1:18" s="379" customFormat="1" hidden="1" x14ac:dyDescent="0.35">
      <c r="A428" s="368"/>
      <c r="B428" s="367" t="str">
        <f xml:space="preserve"> IF(A428="", "", $B$2 &amp; COUNTIFS($A$7:$A428, $A428))</f>
        <v/>
      </c>
      <c r="C428" s="367" t="str">
        <f>IF($A428 = "", "", INDEX(Main_Form!$A:$A, MATCH($A428, Main_Form!$EV:$EV, 0)) &amp; $B428)</f>
        <v/>
      </c>
      <c r="D428" s="393"/>
      <c r="E428" s="393"/>
      <c r="F428" s="393"/>
      <c r="G428" s="373"/>
      <c r="Q428" s="394" t="str">
        <f t="shared" si="12"/>
        <v/>
      </c>
      <c r="R428" s="378" t="str">
        <f t="shared" si="13"/>
        <v/>
      </c>
    </row>
    <row r="429" spans="1:18" s="379" customFormat="1" hidden="1" x14ac:dyDescent="0.35">
      <c r="A429" s="368"/>
      <c r="B429" s="367" t="str">
        <f xml:space="preserve"> IF(A429="", "", $B$2 &amp; COUNTIFS($A$7:$A429, $A429))</f>
        <v/>
      </c>
      <c r="C429" s="367" t="str">
        <f>IF($A429 = "", "", INDEX(Main_Form!$A:$A, MATCH($A429, Main_Form!$EV:$EV, 0)) &amp; $B429)</f>
        <v/>
      </c>
      <c r="D429" s="393"/>
      <c r="E429" s="393"/>
      <c r="F429" s="393"/>
      <c r="G429" s="373"/>
      <c r="Q429" s="394" t="str">
        <f t="shared" si="12"/>
        <v/>
      </c>
      <c r="R429" s="378" t="str">
        <f t="shared" si="13"/>
        <v/>
      </c>
    </row>
    <row r="430" spans="1:18" s="379" customFormat="1" hidden="1" x14ac:dyDescent="0.35">
      <c r="A430" s="368"/>
      <c r="B430" s="367" t="str">
        <f xml:space="preserve"> IF(A430="", "", $B$2 &amp; COUNTIFS($A$7:$A430, $A430))</f>
        <v/>
      </c>
      <c r="C430" s="367" t="str">
        <f>IF($A430 = "", "", INDEX(Main_Form!$A:$A, MATCH($A430, Main_Form!$EV:$EV, 0)) &amp; $B430)</f>
        <v/>
      </c>
      <c r="D430" s="393"/>
      <c r="E430" s="393"/>
      <c r="F430" s="393"/>
      <c r="G430" s="373"/>
      <c r="Q430" s="394" t="str">
        <f t="shared" si="12"/>
        <v/>
      </c>
      <c r="R430" s="378" t="str">
        <f t="shared" si="13"/>
        <v/>
      </c>
    </row>
    <row r="431" spans="1:18" s="379" customFormat="1" hidden="1" x14ac:dyDescent="0.35">
      <c r="A431" s="368"/>
      <c r="B431" s="367" t="str">
        <f xml:space="preserve"> IF(A431="", "", $B$2 &amp; COUNTIFS($A$7:$A431, $A431))</f>
        <v/>
      </c>
      <c r="C431" s="367" t="str">
        <f>IF($A431 = "", "", INDEX(Main_Form!$A:$A, MATCH($A431, Main_Form!$EV:$EV, 0)) &amp; $B431)</f>
        <v/>
      </c>
      <c r="D431" s="393"/>
      <c r="E431" s="393"/>
      <c r="F431" s="393"/>
      <c r="G431" s="373"/>
      <c r="Q431" s="394" t="str">
        <f t="shared" si="12"/>
        <v/>
      </c>
      <c r="R431" s="378" t="str">
        <f t="shared" si="13"/>
        <v/>
      </c>
    </row>
    <row r="432" spans="1:18" s="379" customFormat="1" hidden="1" x14ac:dyDescent="0.35">
      <c r="A432" s="368"/>
      <c r="B432" s="367" t="str">
        <f xml:space="preserve"> IF(A432="", "", $B$2 &amp; COUNTIFS($A$7:$A432, $A432))</f>
        <v/>
      </c>
      <c r="C432" s="367" t="str">
        <f>IF($A432 = "", "", INDEX(Main_Form!$A:$A, MATCH($A432, Main_Form!$EV:$EV, 0)) &amp; $B432)</f>
        <v/>
      </c>
      <c r="D432" s="393"/>
      <c r="E432" s="393"/>
      <c r="F432" s="393"/>
      <c r="G432" s="373"/>
      <c r="Q432" s="394" t="str">
        <f t="shared" si="12"/>
        <v/>
      </c>
      <c r="R432" s="378" t="str">
        <f t="shared" si="13"/>
        <v/>
      </c>
    </row>
    <row r="433" spans="1:18" s="379" customFormat="1" hidden="1" x14ac:dyDescent="0.35">
      <c r="A433" s="368"/>
      <c r="B433" s="367" t="str">
        <f xml:space="preserve"> IF(A433="", "", $B$2 &amp; COUNTIFS($A$7:$A433, $A433))</f>
        <v/>
      </c>
      <c r="C433" s="367" t="str">
        <f>IF($A433 = "", "", INDEX(Main_Form!$A:$A, MATCH($A433, Main_Form!$EV:$EV, 0)) &amp; $B433)</f>
        <v/>
      </c>
      <c r="D433" s="393"/>
      <c r="E433" s="393"/>
      <c r="F433" s="393"/>
      <c r="G433" s="373"/>
      <c r="Q433" s="394" t="str">
        <f t="shared" si="12"/>
        <v/>
      </c>
      <c r="R433" s="378" t="str">
        <f t="shared" si="13"/>
        <v/>
      </c>
    </row>
    <row r="434" spans="1:18" s="379" customFormat="1" hidden="1" x14ac:dyDescent="0.35">
      <c r="A434" s="368"/>
      <c r="B434" s="367" t="str">
        <f xml:space="preserve"> IF(A434="", "", $B$2 &amp; COUNTIFS($A$7:$A434, $A434))</f>
        <v/>
      </c>
      <c r="C434" s="367" t="str">
        <f>IF($A434 = "", "", INDEX(Main_Form!$A:$A, MATCH($A434, Main_Form!$EV:$EV, 0)) &amp; $B434)</f>
        <v/>
      </c>
      <c r="D434" s="393"/>
      <c r="E434" s="393"/>
      <c r="F434" s="393"/>
      <c r="G434" s="373"/>
      <c r="Q434" s="394" t="str">
        <f t="shared" si="12"/>
        <v/>
      </c>
      <c r="R434" s="378" t="str">
        <f t="shared" si="13"/>
        <v/>
      </c>
    </row>
    <row r="435" spans="1:18" s="379" customFormat="1" hidden="1" x14ac:dyDescent="0.35">
      <c r="A435" s="368"/>
      <c r="B435" s="367" t="str">
        <f xml:space="preserve"> IF(A435="", "", $B$2 &amp; COUNTIFS($A$7:$A435, $A435))</f>
        <v/>
      </c>
      <c r="C435" s="367" t="str">
        <f>IF($A435 = "", "", INDEX(Main_Form!$A:$A, MATCH($A435, Main_Form!$EV:$EV, 0)) &amp; $B435)</f>
        <v/>
      </c>
      <c r="D435" s="393"/>
      <c r="E435" s="393"/>
      <c r="F435" s="393"/>
      <c r="G435" s="373"/>
      <c r="Q435" s="394" t="str">
        <f t="shared" si="12"/>
        <v/>
      </c>
      <c r="R435" s="378" t="str">
        <f t="shared" si="13"/>
        <v/>
      </c>
    </row>
    <row r="436" spans="1:18" s="379" customFormat="1" hidden="1" x14ac:dyDescent="0.35">
      <c r="A436" s="368"/>
      <c r="B436" s="367" t="str">
        <f xml:space="preserve"> IF(A436="", "", $B$2 &amp; COUNTIFS($A$7:$A436, $A436))</f>
        <v/>
      </c>
      <c r="C436" s="367" t="str">
        <f>IF($A436 = "", "", INDEX(Main_Form!$A:$A, MATCH($A436, Main_Form!$EV:$EV, 0)) &amp; $B436)</f>
        <v/>
      </c>
      <c r="D436" s="393"/>
      <c r="E436" s="393"/>
      <c r="F436" s="393"/>
      <c r="G436" s="373"/>
      <c r="Q436" s="394" t="str">
        <f t="shared" si="12"/>
        <v/>
      </c>
      <c r="R436" s="378" t="str">
        <f t="shared" si="13"/>
        <v/>
      </c>
    </row>
    <row r="437" spans="1:18" s="379" customFormat="1" hidden="1" x14ac:dyDescent="0.35">
      <c r="A437" s="368"/>
      <c r="B437" s="367" t="str">
        <f xml:space="preserve"> IF(A437="", "", $B$2 &amp; COUNTIFS($A$7:$A437, $A437))</f>
        <v/>
      </c>
      <c r="C437" s="367" t="str">
        <f>IF($A437 = "", "", INDEX(Main_Form!$A:$A, MATCH($A437, Main_Form!$EV:$EV, 0)) &amp; $B437)</f>
        <v/>
      </c>
      <c r="D437" s="393"/>
      <c r="E437" s="393"/>
      <c r="F437" s="393"/>
      <c r="G437" s="373"/>
      <c r="Q437" s="394" t="str">
        <f t="shared" si="12"/>
        <v/>
      </c>
      <c r="R437" s="378" t="str">
        <f t="shared" si="13"/>
        <v/>
      </c>
    </row>
    <row r="438" spans="1:18" s="379" customFormat="1" hidden="1" x14ac:dyDescent="0.35">
      <c r="A438" s="368"/>
      <c r="B438" s="367" t="str">
        <f xml:space="preserve"> IF(A438="", "", $B$2 &amp; COUNTIFS($A$7:$A438, $A438))</f>
        <v/>
      </c>
      <c r="C438" s="367" t="str">
        <f>IF($A438 = "", "", INDEX(Main_Form!$A:$A, MATCH($A438, Main_Form!$EV:$EV, 0)) &amp; $B438)</f>
        <v/>
      </c>
      <c r="D438" s="393"/>
      <c r="E438" s="393"/>
      <c r="F438" s="393"/>
      <c r="G438" s="373"/>
      <c r="Q438" s="394" t="str">
        <f t="shared" si="12"/>
        <v/>
      </c>
      <c r="R438" s="378" t="str">
        <f t="shared" si="13"/>
        <v/>
      </c>
    </row>
    <row r="439" spans="1:18" s="379" customFormat="1" hidden="1" x14ac:dyDescent="0.35">
      <c r="A439" s="368"/>
      <c r="B439" s="367" t="str">
        <f xml:space="preserve"> IF(A439="", "", $B$2 &amp; COUNTIFS($A$7:$A439, $A439))</f>
        <v/>
      </c>
      <c r="C439" s="367" t="str">
        <f>IF($A439 = "", "", INDEX(Main_Form!$A:$A, MATCH($A439, Main_Form!$EV:$EV, 0)) &amp; $B439)</f>
        <v/>
      </c>
      <c r="D439" s="393"/>
      <c r="E439" s="393"/>
      <c r="F439" s="393"/>
      <c r="G439" s="373"/>
      <c r="Q439" s="394" t="str">
        <f t="shared" si="12"/>
        <v/>
      </c>
      <c r="R439" s="378" t="str">
        <f t="shared" si="13"/>
        <v/>
      </c>
    </row>
    <row r="440" spans="1:18" s="379" customFormat="1" hidden="1" x14ac:dyDescent="0.35">
      <c r="A440" s="368"/>
      <c r="B440" s="367" t="str">
        <f xml:space="preserve"> IF(A440="", "", $B$2 &amp; COUNTIFS($A$7:$A440, $A440))</f>
        <v/>
      </c>
      <c r="C440" s="367" t="str">
        <f>IF($A440 = "", "", INDEX(Main_Form!$A:$A, MATCH($A440, Main_Form!$EV:$EV, 0)) &amp; $B440)</f>
        <v/>
      </c>
      <c r="D440" s="393"/>
      <c r="E440" s="393"/>
      <c r="F440" s="393"/>
      <c r="G440" s="373"/>
      <c r="Q440" s="394" t="str">
        <f t="shared" si="12"/>
        <v/>
      </c>
      <c r="R440" s="378" t="str">
        <f t="shared" si="13"/>
        <v/>
      </c>
    </row>
    <row r="441" spans="1:18" s="379" customFormat="1" hidden="1" x14ac:dyDescent="0.35">
      <c r="A441" s="368"/>
      <c r="B441" s="367" t="str">
        <f xml:space="preserve"> IF(A441="", "", $B$2 &amp; COUNTIFS($A$7:$A441, $A441))</f>
        <v/>
      </c>
      <c r="C441" s="367" t="str">
        <f>IF($A441 = "", "", INDEX(Main_Form!$A:$A, MATCH($A441, Main_Form!$EV:$EV, 0)) &amp; $B441)</f>
        <v/>
      </c>
      <c r="D441" s="393"/>
      <c r="E441" s="393"/>
      <c r="F441" s="393"/>
      <c r="G441" s="373"/>
      <c r="Q441" s="394" t="str">
        <f t="shared" si="12"/>
        <v/>
      </c>
      <c r="R441" s="378" t="str">
        <f t="shared" si="13"/>
        <v/>
      </c>
    </row>
    <row r="442" spans="1:18" s="379" customFormat="1" hidden="1" x14ac:dyDescent="0.35">
      <c r="A442" s="368"/>
      <c r="B442" s="367" t="str">
        <f xml:space="preserve"> IF(A442="", "", $B$2 &amp; COUNTIFS($A$7:$A442, $A442))</f>
        <v/>
      </c>
      <c r="C442" s="367" t="str">
        <f>IF($A442 = "", "", INDEX(Main_Form!$A:$A, MATCH($A442, Main_Form!$EV:$EV, 0)) &amp; $B442)</f>
        <v/>
      </c>
      <c r="D442" s="393"/>
      <c r="E442" s="393"/>
      <c r="F442" s="393"/>
      <c r="G442" s="373"/>
      <c r="Q442" s="394" t="str">
        <f t="shared" si="12"/>
        <v/>
      </c>
      <c r="R442" s="378" t="str">
        <f t="shared" si="13"/>
        <v/>
      </c>
    </row>
    <row r="443" spans="1:18" s="379" customFormat="1" hidden="1" x14ac:dyDescent="0.35">
      <c r="A443" s="368"/>
      <c r="B443" s="367" t="str">
        <f xml:space="preserve"> IF(A443="", "", $B$2 &amp; COUNTIFS($A$7:$A443, $A443))</f>
        <v/>
      </c>
      <c r="C443" s="367" t="str">
        <f>IF($A443 = "", "", INDEX(Main_Form!$A:$A, MATCH($A443, Main_Form!$EV:$EV, 0)) &amp; $B443)</f>
        <v/>
      </c>
      <c r="D443" s="393"/>
      <c r="E443" s="393"/>
      <c r="F443" s="393"/>
      <c r="G443" s="373"/>
      <c r="Q443" s="394" t="str">
        <f t="shared" si="12"/>
        <v/>
      </c>
      <c r="R443" s="378" t="str">
        <f t="shared" si="13"/>
        <v/>
      </c>
    </row>
    <row r="444" spans="1:18" s="379" customFormat="1" hidden="1" x14ac:dyDescent="0.35">
      <c r="A444" s="368"/>
      <c r="B444" s="367" t="str">
        <f xml:space="preserve"> IF(A444="", "", $B$2 &amp; COUNTIFS($A$7:$A444, $A444))</f>
        <v/>
      </c>
      <c r="C444" s="367" t="str">
        <f>IF($A444 = "", "", INDEX(Main_Form!$A:$A, MATCH($A444, Main_Form!$EV:$EV, 0)) &amp; $B444)</f>
        <v/>
      </c>
      <c r="D444" s="393"/>
      <c r="E444" s="393"/>
      <c r="F444" s="393"/>
      <c r="G444" s="373"/>
      <c r="Q444" s="394" t="str">
        <f t="shared" si="12"/>
        <v/>
      </c>
      <c r="R444" s="378" t="str">
        <f t="shared" si="13"/>
        <v/>
      </c>
    </row>
    <row r="445" spans="1:18" s="379" customFormat="1" hidden="1" x14ac:dyDescent="0.35">
      <c r="A445" s="368"/>
      <c r="B445" s="367" t="str">
        <f xml:space="preserve"> IF(A445="", "", $B$2 &amp; COUNTIFS($A$7:$A445, $A445))</f>
        <v/>
      </c>
      <c r="C445" s="367" t="str">
        <f>IF($A445 = "", "", INDEX(Main_Form!$A:$A, MATCH($A445, Main_Form!$EV:$EV, 0)) &amp; $B445)</f>
        <v/>
      </c>
      <c r="D445" s="393"/>
      <c r="E445" s="393"/>
      <c r="F445" s="393"/>
      <c r="G445" s="373"/>
      <c r="Q445" s="394" t="str">
        <f t="shared" si="12"/>
        <v/>
      </c>
      <c r="R445" s="378" t="str">
        <f t="shared" si="13"/>
        <v/>
      </c>
    </row>
    <row r="446" spans="1:18" s="379" customFormat="1" hidden="1" x14ac:dyDescent="0.35">
      <c r="A446" s="368"/>
      <c r="B446" s="367" t="str">
        <f xml:space="preserve"> IF(A446="", "", $B$2 &amp; COUNTIFS($A$7:$A446, $A446))</f>
        <v/>
      </c>
      <c r="C446" s="367" t="str">
        <f>IF($A446 = "", "", INDEX(Main_Form!$A:$A, MATCH($A446, Main_Form!$EV:$EV, 0)) &amp; $B446)</f>
        <v/>
      </c>
      <c r="D446" s="393"/>
      <c r="E446" s="393"/>
      <c r="F446" s="393"/>
      <c r="G446" s="373"/>
      <c r="Q446" s="394" t="str">
        <f t="shared" si="12"/>
        <v/>
      </c>
      <c r="R446" s="378" t="str">
        <f t="shared" si="13"/>
        <v/>
      </c>
    </row>
    <row r="447" spans="1:18" s="379" customFormat="1" hidden="1" x14ac:dyDescent="0.35">
      <c r="A447" s="368"/>
      <c r="B447" s="367" t="str">
        <f xml:space="preserve"> IF(A447="", "", $B$2 &amp; COUNTIFS($A$7:$A447, $A447))</f>
        <v/>
      </c>
      <c r="C447" s="367" t="str">
        <f>IF($A447 = "", "", INDEX(Main_Form!$A:$A, MATCH($A447, Main_Form!$EV:$EV, 0)) &amp; $B447)</f>
        <v/>
      </c>
      <c r="D447" s="393"/>
      <c r="E447" s="393"/>
      <c r="F447" s="393"/>
      <c r="G447" s="373"/>
      <c r="Q447" s="394" t="str">
        <f t="shared" si="12"/>
        <v/>
      </c>
      <c r="R447" s="378" t="str">
        <f t="shared" si="13"/>
        <v/>
      </c>
    </row>
    <row r="448" spans="1:18" s="379" customFormat="1" hidden="1" x14ac:dyDescent="0.35">
      <c r="A448" s="368"/>
      <c r="B448" s="367" t="str">
        <f xml:space="preserve"> IF(A448="", "", $B$2 &amp; COUNTIFS($A$7:$A448, $A448))</f>
        <v/>
      </c>
      <c r="C448" s="367" t="str">
        <f>IF($A448 = "", "", INDEX(Main_Form!$A:$A, MATCH($A448, Main_Form!$EV:$EV, 0)) &amp; $B448)</f>
        <v/>
      </c>
      <c r="D448" s="393"/>
      <c r="E448" s="393"/>
      <c r="F448" s="393"/>
      <c r="G448" s="373"/>
      <c r="Q448" s="394" t="str">
        <f t="shared" si="12"/>
        <v/>
      </c>
      <c r="R448" s="378" t="str">
        <f t="shared" si="13"/>
        <v/>
      </c>
    </row>
    <row r="449" spans="1:18" s="379" customFormat="1" hidden="1" x14ac:dyDescent="0.35">
      <c r="A449" s="368"/>
      <c r="B449" s="367" t="str">
        <f xml:space="preserve"> IF(A449="", "", $B$2 &amp; COUNTIFS($A$7:$A449, $A449))</f>
        <v/>
      </c>
      <c r="C449" s="367" t="str">
        <f>IF($A449 = "", "", INDEX(Main_Form!$A:$A, MATCH($A449, Main_Form!$EV:$EV, 0)) &amp; $B449)</f>
        <v/>
      </c>
      <c r="D449" s="393"/>
      <c r="E449" s="393"/>
      <c r="F449" s="393"/>
      <c r="G449" s="373"/>
      <c r="Q449" s="394" t="str">
        <f t="shared" si="12"/>
        <v/>
      </c>
      <c r="R449" s="378" t="str">
        <f t="shared" si="13"/>
        <v/>
      </c>
    </row>
    <row r="450" spans="1:18" s="379" customFormat="1" hidden="1" x14ac:dyDescent="0.35">
      <c r="A450" s="368"/>
      <c r="B450" s="367" t="str">
        <f xml:space="preserve"> IF(A450="", "", $B$2 &amp; COUNTIFS($A$7:$A450, $A450))</f>
        <v/>
      </c>
      <c r="C450" s="367" t="str">
        <f>IF($A450 = "", "", INDEX(Main_Form!$A:$A, MATCH($A450, Main_Form!$EV:$EV, 0)) &amp; $B450)</f>
        <v/>
      </c>
      <c r="D450" s="393"/>
      <c r="E450" s="393"/>
      <c r="F450" s="393"/>
      <c r="G450" s="373"/>
      <c r="Q450" s="394" t="str">
        <f t="shared" si="12"/>
        <v/>
      </c>
      <c r="R450" s="378" t="str">
        <f t="shared" si="13"/>
        <v/>
      </c>
    </row>
    <row r="451" spans="1:18" s="379" customFormat="1" hidden="1" x14ac:dyDescent="0.35">
      <c r="A451" s="368"/>
      <c r="B451" s="367" t="str">
        <f xml:space="preserve"> IF(A451="", "", $B$2 &amp; COUNTIFS($A$7:$A451, $A451))</f>
        <v/>
      </c>
      <c r="C451" s="367" t="str">
        <f>IF($A451 = "", "", INDEX(Main_Form!$A:$A, MATCH($A451, Main_Form!$EV:$EV, 0)) &amp; $B451)</f>
        <v/>
      </c>
      <c r="D451" s="393"/>
      <c r="E451" s="393"/>
      <c r="F451" s="393"/>
      <c r="G451" s="373"/>
      <c r="Q451" s="394" t="str">
        <f t="shared" si="12"/>
        <v/>
      </c>
      <c r="R451" s="378" t="str">
        <f t="shared" si="13"/>
        <v/>
      </c>
    </row>
    <row r="452" spans="1:18" s="379" customFormat="1" hidden="1" x14ac:dyDescent="0.35">
      <c r="A452" s="368"/>
      <c r="B452" s="367" t="str">
        <f xml:space="preserve"> IF(A452="", "", $B$2 &amp; COUNTIFS($A$7:$A452, $A452))</f>
        <v/>
      </c>
      <c r="C452" s="367" t="str">
        <f>IF($A452 = "", "", INDEX(Main_Form!$A:$A, MATCH($A452, Main_Form!$EV:$EV, 0)) &amp; $B452)</f>
        <v/>
      </c>
      <c r="D452" s="393"/>
      <c r="E452" s="393"/>
      <c r="F452" s="393"/>
      <c r="G452" s="373"/>
      <c r="Q452" s="394" t="str">
        <f t="shared" si="12"/>
        <v/>
      </c>
      <c r="R452" s="378" t="str">
        <f t="shared" si="13"/>
        <v/>
      </c>
    </row>
    <row r="453" spans="1:18" s="379" customFormat="1" hidden="1" x14ac:dyDescent="0.35">
      <c r="A453" s="368"/>
      <c r="B453" s="367" t="str">
        <f xml:space="preserve"> IF(A453="", "", $B$2 &amp; COUNTIFS($A$7:$A453, $A453))</f>
        <v/>
      </c>
      <c r="C453" s="367" t="str">
        <f>IF($A453 = "", "", INDEX(Main_Form!$A:$A, MATCH($A453, Main_Form!$EV:$EV, 0)) &amp; $B453)</f>
        <v/>
      </c>
      <c r="D453" s="393"/>
      <c r="E453" s="393"/>
      <c r="F453" s="393"/>
      <c r="G453" s="373"/>
      <c r="Q453" s="394" t="str">
        <f t="shared" si="12"/>
        <v/>
      </c>
      <c r="R453" s="378" t="str">
        <f t="shared" si="13"/>
        <v/>
      </c>
    </row>
    <row r="454" spans="1:18" s="379" customFormat="1" hidden="1" x14ac:dyDescent="0.35">
      <c r="A454" s="368"/>
      <c r="B454" s="367" t="str">
        <f xml:space="preserve"> IF(A454="", "", $B$2 &amp; COUNTIFS($A$7:$A454, $A454))</f>
        <v/>
      </c>
      <c r="C454" s="367" t="str">
        <f>IF($A454 = "", "", INDEX(Main_Form!$A:$A, MATCH($A454, Main_Form!$EV:$EV, 0)) &amp; $B454)</f>
        <v/>
      </c>
      <c r="D454" s="393"/>
      <c r="E454" s="393"/>
      <c r="F454" s="393"/>
      <c r="G454" s="373"/>
      <c r="Q454" s="394" t="str">
        <f t="shared" si="12"/>
        <v/>
      </c>
      <c r="R454" s="378" t="str">
        <f t="shared" si="13"/>
        <v/>
      </c>
    </row>
    <row r="455" spans="1:18" s="379" customFormat="1" hidden="1" x14ac:dyDescent="0.35">
      <c r="A455" s="368"/>
      <c r="B455" s="367" t="str">
        <f xml:space="preserve"> IF(A455="", "", $B$2 &amp; COUNTIFS($A$7:$A455, $A455))</f>
        <v/>
      </c>
      <c r="C455" s="367" t="str">
        <f>IF($A455 = "", "", INDEX(Main_Form!$A:$A, MATCH($A455, Main_Form!$EV:$EV, 0)) &amp; $B455)</f>
        <v/>
      </c>
      <c r="D455" s="393"/>
      <c r="E455" s="393"/>
      <c r="F455" s="393"/>
      <c r="G455" s="373"/>
      <c r="Q455" s="394" t="str">
        <f t="shared" ref="Q455:Q518" si="14">IF($A455&lt;&gt;"", IF(AND($D455 &lt;&gt; "", $D455 &lt;&gt; "N/A"), $D455, IF($G455 = "", "", $G455)), "")</f>
        <v/>
      </c>
      <c r="R455" s="378" t="str">
        <f t="shared" ref="R455:R518" si="15">IF($A455="", "", IF(AND($A455 &lt;&gt; "", $Q455 &lt;&gt; ""), 1, 0))</f>
        <v/>
      </c>
    </row>
    <row r="456" spans="1:18" s="379" customFormat="1" hidden="1" x14ac:dyDescent="0.35">
      <c r="A456" s="368"/>
      <c r="B456" s="367" t="str">
        <f xml:space="preserve"> IF(A456="", "", $B$2 &amp; COUNTIFS($A$7:$A456, $A456))</f>
        <v/>
      </c>
      <c r="C456" s="367" t="str">
        <f>IF($A456 = "", "", INDEX(Main_Form!$A:$A, MATCH($A456, Main_Form!$EV:$EV, 0)) &amp; $B456)</f>
        <v/>
      </c>
      <c r="D456" s="393"/>
      <c r="E456" s="393"/>
      <c r="F456" s="393"/>
      <c r="G456" s="373"/>
      <c r="Q456" s="394" t="str">
        <f t="shared" si="14"/>
        <v/>
      </c>
      <c r="R456" s="378" t="str">
        <f t="shared" si="15"/>
        <v/>
      </c>
    </row>
    <row r="457" spans="1:18" s="379" customFormat="1" hidden="1" x14ac:dyDescent="0.35">
      <c r="A457" s="368"/>
      <c r="B457" s="367" t="str">
        <f xml:space="preserve"> IF(A457="", "", $B$2 &amp; COUNTIFS($A$7:$A457, $A457))</f>
        <v/>
      </c>
      <c r="C457" s="367" t="str">
        <f>IF($A457 = "", "", INDEX(Main_Form!$A:$A, MATCH($A457, Main_Form!$EV:$EV, 0)) &amp; $B457)</f>
        <v/>
      </c>
      <c r="D457" s="393"/>
      <c r="E457" s="393"/>
      <c r="F457" s="393"/>
      <c r="G457" s="373"/>
      <c r="Q457" s="394" t="str">
        <f t="shared" si="14"/>
        <v/>
      </c>
      <c r="R457" s="378" t="str">
        <f t="shared" si="15"/>
        <v/>
      </c>
    </row>
    <row r="458" spans="1:18" s="379" customFormat="1" hidden="1" x14ac:dyDescent="0.35">
      <c r="A458" s="368"/>
      <c r="B458" s="367" t="str">
        <f xml:space="preserve"> IF(A458="", "", $B$2 &amp; COUNTIFS($A$7:$A458, $A458))</f>
        <v/>
      </c>
      <c r="C458" s="367" t="str">
        <f>IF($A458 = "", "", INDEX(Main_Form!$A:$A, MATCH($A458, Main_Form!$EV:$EV, 0)) &amp; $B458)</f>
        <v/>
      </c>
      <c r="D458" s="393"/>
      <c r="E458" s="393"/>
      <c r="F458" s="393"/>
      <c r="G458" s="373"/>
      <c r="Q458" s="394" t="str">
        <f t="shared" si="14"/>
        <v/>
      </c>
      <c r="R458" s="378" t="str">
        <f t="shared" si="15"/>
        <v/>
      </c>
    </row>
    <row r="459" spans="1:18" s="379" customFormat="1" hidden="1" x14ac:dyDescent="0.35">
      <c r="A459" s="368"/>
      <c r="B459" s="367" t="str">
        <f xml:space="preserve"> IF(A459="", "", $B$2 &amp; COUNTIFS($A$7:$A459, $A459))</f>
        <v/>
      </c>
      <c r="C459" s="367" t="str">
        <f>IF($A459 = "", "", INDEX(Main_Form!$A:$A, MATCH($A459, Main_Form!$EV:$EV, 0)) &amp; $B459)</f>
        <v/>
      </c>
      <c r="D459" s="393"/>
      <c r="E459" s="393"/>
      <c r="F459" s="393"/>
      <c r="G459" s="373"/>
      <c r="Q459" s="394" t="str">
        <f t="shared" si="14"/>
        <v/>
      </c>
      <c r="R459" s="378" t="str">
        <f t="shared" si="15"/>
        <v/>
      </c>
    </row>
    <row r="460" spans="1:18" s="379" customFormat="1" hidden="1" x14ac:dyDescent="0.35">
      <c r="A460" s="368"/>
      <c r="B460" s="367" t="str">
        <f xml:space="preserve"> IF(A460="", "", $B$2 &amp; COUNTIFS($A$7:$A460, $A460))</f>
        <v/>
      </c>
      <c r="C460" s="367" t="str">
        <f>IF($A460 = "", "", INDEX(Main_Form!$A:$A, MATCH($A460, Main_Form!$EV:$EV, 0)) &amp; $B460)</f>
        <v/>
      </c>
      <c r="D460" s="393"/>
      <c r="E460" s="393"/>
      <c r="F460" s="393"/>
      <c r="G460" s="373"/>
      <c r="Q460" s="394" t="str">
        <f t="shared" si="14"/>
        <v/>
      </c>
      <c r="R460" s="378" t="str">
        <f t="shared" si="15"/>
        <v/>
      </c>
    </row>
    <row r="461" spans="1:18" s="379" customFormat="1" hidden="1" x14ac:dyDescent="0.35">
      <c r="A461" s="368"/>
      <c r="B461" s="367" t="str">
        <f xml:space="preserve"> IF(A461="", "", $B$2 &amp; COUNTIFS($A$7:$A461, $A461))</f>
        <v/>
      </c>
      <c r="C461" s="367" t="str">
        <f>IF($A461 = "", "", INDEX(Main_Form!$A:$A, MATCH($A461, Main_Form!$EV:$EV, 0)) &amp; $B461)</f>
        <v/>
      </c>
      <c r="D461" s="393"/>
      <c r="E461" s="393"/>
      <c r="F461" s="393"/>
      <c r="G461" s="373"/>
      <c r="Q461" s="394" t="str">
        <f t="shared" si="14"/>
        <v/>
      </c>
      <c r="R461" s="378" t="str">
        <f t="shared" si="15"/>
        <v/>
      </c>
    </row>
    <row r="462" spans="1:18" s="379" customFormat="1" hidden="1" x14ac:dyDescent="0.35">
      <c r="A462" s="368"/>
      <c r="B462" s="367" t="str">
        <f xml:space="preserve"> IF(A462="", "", $B$2 &amp; COUNTIFS($A$7:$A462, $A462))</f>
        <v/>
      </c>
      <c r="C462" s="367" t="str">
        <f>IF($A462 = "", "", INDEX(Main_Form!$A:$A, MATCH($A462, Main_Form!$EV:$EV, 0)) &amp; $B462)</f>
        <v/>
      </c>
      <c r="D462" s="393"/>
      <c r="E462" s="393"/>
      <c r="F462" s="393"/>
      <c r="G462" s="373"/>
      <c r="Q462" s="394" t="str">
        <f t="shared" si="14"/>
        <v/>
      </c>
      <c r="R462" s="378" t="str">
        <f t="shared" si="15"/>
        <v/>
      </c>
    </row>
    <row r="463" spans="1:18" s="379" customFormat="1" hidden="1" x14ac:dyDescent="0.35">
      <c r="A463" s="368"/>
      <c r="B463" s="367" t="str">
        <f xml:space="preserve"> IF(A463="", "", $B$2 &amp; COUNTIFS($A$7:$A463, $A463))</f>
        <v/>
      </c>
      <c r="C463" s="367" t="str">
        <f>IF($A463 = "", "", INDEX(Main_Form!$A:$A, MATCH($A463, Main_Form!$EV:$EV, 0)) &amp; $B463)</f>
        <v/>
      </c>
      <c r="D463" s="393"/>
      <c r="E463" s="393"/>
      <c r="F463" s="393"/>
      <c r="G463" s="373"/>
      <c r="Q463" s="394" t="str">
        <f t="shared" si="14"/>
        <v/>
      </c>
      <c r="R463" s="378" t="str">
        <f t="shared" si="15"/>
        <v/>
      </c>
    </row>
    <row r="464" spans="1:18" s="379" customFormat="1" hidden="1" x14ac:dyDescent="0.35">
      <c r="A464" s="368"/>
      <c r="B464" s="367" t="str">
        <f xml:space="preserve"> IF(A464="", "", $B$2 &amp; COUNTIFS($A$7:$A464, $A464))</f>
        <v/>
      </c>
      <c r="C464" s="367" t="str">
        <f>IF($A464 = "", "", INDEX(Main_Form!$A:$A, MATCH($A464, Main_Form!$EV:$EV, 0)) &amp; $B464)</f>
        <v/>
      </c>
      <c r="D464" s="393"/>
      <c r="E464" s="393"/>
      <c r="F464" s="393"/>
      <c r="G464" s="373"/>
      <c r="Q464" s="394" t="str">
        <f t="shared" si="14"/>
        <v/>
      </c>
      <c r="R464" s="378" t="str">
        <f t="shared" si="15"/>
        <v/>
      </c>
    </row>
    <row r="465" spans="1:18" s="379" customFormat="1" hidden="1" x14ac:dyDescent="0.35">
      <c r="A465" s="368"/>
      <c r="B465" s="367" t="str">
        <f xml:space="preserve"> IF(A465="", "", $B$2 &amp; COUNTIFS($A$7:$A465, $A465))</f>
        <v/>
      </c>
      <c r="C465" s="367" t="str">
        <f>IF($A465 = "", "", INDEX(Main_Form!$A:$A, MATCH($A465, Main_Form!$EV:$EV, 0)) &amp; $B465)</f>
        <v/>
      </c>
      <c r="D465" s="393"/>
      <c r="E465" s="393"/>
      <c r="F465" s="393"/>
      <c r="G465" s="373"/>
      <c r="Q465" s="394" t="str">
        <f t="shared" si="14"/>
        <v/>
      </c>
      <c r="R465" s="378" t="str">
        <f t="shared" si="15"/>
        <v/>
      </c>
    </row>
    <row r="466" spans="1:18" s="379" customFormat="1" hidden="1" x14ac:dyDescent="0.35">
      <c r="A466" s="368"/>
      <c r="B466" s="367" t="str">
        <f xml:space="preserve"> IF(A466="", "", $B$2 &amp; COUNTIFS($A$7:$A466, $A466))</f>
        <v/>
      </c>
      <c r="C466" s="367" t="str">
        <f>IF($A466 = "", "", INDEX(Main_Form!$A:$A, MATCH($A466, Main_Form!$EV:$EV, 0)) &amp; $B466)</f>
        <v/>
      </c>
      <c r="D466" s="393"/>
      <c r="E466" s="393"/>
      <c r="F466" s="393"/>
      <c r="G466" s="373"/>
      <c r="Q466" s="394" t="str">
        <f t="shared" si="14"/>
        <v/>
      </c>
      <c r="R466" s="378" t="str">
        <f t="shared" si="15"/>
        <v/>
      </c>
    </row>
    <row r="467" spans="1:18" s="379" customFormat="1" hidden="1" x14ac:dyDescent="0.35">
      <c r="A467" s="368"/>
      <c r="B467" s="367" t="str">
        <f xml:space="preserve"> IF(A467="", "", $B$2 &amp; COUNTIFS($A$7:$A467, $A467))</f>
        <v/>
      </c>
      <c r="C467" s="367" t="str">
        <f>IF($A467 = "", "", INDEX(Main_Form!$A:$A, MATCH($A467, Main_Form!$EV:$EV, 0)) &amp; $B467)</f>
        <v/>
      </c>
      <c r="D467" s="393"/>
      <c r="E467" s="393"/>
      <c r="F467" s="393"/>
      <c r="G467" s="373"/>
      <c r="Q467" s="394" t="str">
        <f t="shared" si="14"/>
        <v/>
      </c>
      <c r="R467" s="378" t="str">
        <f t="shared" si="15"/>
        <v/>
      </c>
    </row>
    <row r="468" spans="1:18" s="379" customFormat="1" hidden="1" x14ac:dyDescent="0.35">
      <c r="A468" s="368"/>
      <c r="B468" s="367" t="str">
        <f xml:space="preserve"> IF(A468="", "", $B$2 &amp; COUNTIFS($A$7:$A468, $A468))</f>
        <v/>
      </c>
      <c r="C468" s="367" t="str">
        <f>IF($A468 = "", "", INDEX(Main_Form!$A:$A, MATCH($A468, Main_Form!$EV:$EV, 0)) &amp; $B468)</f>
        <v/>
      </c>
      <c r="D468" s="393"/>
      <c r="E468" s="393"/>
      <c r="F468" s="393"/>
      <c r="G468" s="373"/>
      <c r="Q468" s="394" t="str">
        <f t="shared" si="14"/>
        <v/>
      </c>
      <c r="R468" s="378" t="str">
        <f t="shared" si="15"/>
        <v/>
      </c>
    </row>
    <row r="469" spans="1:18" s="379" customFormat="1" hidden="1" x14ac:dyDescent="0.35">
      <c r="A469" s="368"/>
      <c r="B469" s="367" t="str">
        <f xml:space="preserve"> IF(A469="", "", $B$2 &amp; COUNTIFS($A$7:$A469, $A469))</f>
        <v/>
      </c>
      <c r="C469" s="367" t="str">
        <f>IF($A469 = "", "", INDEX(Main_Form!$A:$A, MATCH($A469, Main_Form!$EV:$EV, 0)) &amp; $B469)</f>
        <v/>
      </c>
      <c r="D469" s="393"/>
      <c r="E469" s="393"/>
      <c r="F469" s="393"/>
      <c r="G469" s="373"/>
      <c r="Q469" s="394" t="str">
        <f t="shared" si="14"/>
        <v/>
      </c>
      <c r="R469" s="378" t="str">
        <f t="shared" si="15"/>
        <v/>
      </c>
    </row>
    <row r="470" spans="1:18" s="379" customFormat="1" hidden="1" x14ac:dyDescent="0.35">
      <c r="A470" s="368"/>
      <c r="B470" s="367" t="str">
        <f xml:space="preserve"> IF(A470="", "", $B$2 &amp; COUNTIFS($A$7:$A470, $A470))</f>
        <v/>
      </c>
      <c r="C470" s="367" t="str">
        <f>IF($A470 = "", "", INDEX(Main_Form!$A:$A, MATCH($A470, Main_Form!$EV:$EV, 0)) &amp; $B470)</f>
        <v/>
      </c>
      <c r="D470" s="393"/>
      <c r="E470" s="393"/>
      <c r="F470" s="393"/>
      <c r="G470" s="373"/>
      <c r="Q470" s="394" t="str">
        <f t="shared" si="14"/>
        <v/>
      </c>
      <c r="R470" s="378" t="str">
        <f t="shared" si="15"/>
        <v/>
      </c>
    </row>
    <row r="471" spans="1:18" s="379" customFormat="1" hidden="1" x14ac:dyDescent="0.35">
      <c r="A471" s="368"/>
      <c r="B471" s="367" t="str">
        <f xml:space="preserve"> IF(A471="", "", $B$2 &amp; COUNTIFS($A$7:$A471, $A471))</f>
        <v/>
      </c>
      <c r="C471" s="367" t="str">
        <f>IF($A471 = "", "", INDEX(Main_Form!$A:$A, MATCH($A471, Main_Form!$EV:$EV, 0)) &amp; $B471)</f>
        <v/>
      </c>
      <c r="D471" s="393"/>
      <c r="E471" s="393"/>
      <c r="F471" s="393"/>
      <c r="G471" s="373"/>
      <c r="Q471" s="394" t="str">
        <f t="shared" si="14"/>
        <v/>
      </c>
      <c r="R471" s="378" t="str">
        <f t="shared" si="15"/>
        <v/>
      </c>
    </row>
    <row r="472" spans="1:18" s="379" customFormat="1" hidden="1" x14ac:dyDescent="0.35">
      <c r="A472" s="368"/>
      <c r="B472" s="367" t="str">
        <f xml:space="preserve"> IF(A472="", "", $B$2 &amp; COUNTIFS($A$7:$A472, $A472))</f>
        <v/>
      </c>
      <c r="C472" s="367" t="str">
        <f>IF($A472 = "", "", INDEX(Main_Form!$A:$A, MATCH($A472, Main_Form!$EV:$EV, 0)) &amp; $B472)</f>
        <v/>
      </c>
      <c r="D472" s="393"/>
      <c r="E472" s="393"/>
      <c r="F472" s="393"/>
      <c r="G472" s="373"/>
      <c r="Q472" s="394" t="str">
        <f t="shared" si="14"/>
        <v/>
      </c>
      <c r="R472" s="378" t="str">
        <f t="shared" si="15"/>
        <v/>
      </c>
    </row>
    <row r="473" spans="1:18" s="379" customFormat="1" hidden="1" x14ac:dyDescent="0.35">
      <c r="A473" s="368"/>
      <c r="B473" s="367" t="str">
        <f xml:space="preserve"> IF(A473="", "", $B$2 &amp; COUNTIFS($A$7:$A473, $A473))</f>
        <v/>
      </c>
      <c r="C473" s="367" t="str">
        <f>IF($A473 = "", "", INDEX(Main_Form!$A:$A, MATCH($A473, Main_Form!$EV:$EV, 0)) &amp; $B473)</f>
        <v/>
      </c>
      <c r="D473" s="393"/>
      <c r="E473" s="393"/>
      <c r="F473" s="393"/>
      <c r="G473" s="373"/>
      <c r="Q473" s="394" t="str">
        <f t="shared" si="14"/>
        <v/>
      </c>
      <c r="R473" s="378" t="str">
        <f t="shared" si="15"/>
        <v/>
      </c>
    </row>
    <row r="474" spans="1:18" s="379" customFormat="1" hidden="1" x14ac:dyDescent="0.35">
      <c r="A474" s="368"/>
      <c r="B474" s="367" t="str">
        <f xml:space="preserve"> IF(A474="", "", $B$2 &amp; COUNTIFS($A$7:$A474, $A474))</f>
        <v/>
      </c>
      <c r="C474" s="367" t="str">
        <f>IF($A474 = "", "", INDEX(Main_Form!$A:$A, MATCH($A474, Main_Form!$EV:$EV, 0)) &amp; $B474)</f>
        <v/>
      </c>
      <c r="D474" s="393"/>
      <c r="E474" s="393"/>
      <c r="F474" s="393"/>
      <c r="G474" s="373"/>
      <c r="Q474" s="394" t="str">
        <f t="shared" si="14"/>
        <v/>
      </c>
      <c r="R474" s="378" t="str">
        <f t="shared" si="15"/>
        <v/>
      </c>
    </row>
    <row r="475" spans="1:18" s="379" customFormat="1" hidden="1" x14ac:dyDescent="0.35">
      <c r="A475" s="368"/>
      <c r="B475" s="367" t="str">
        <f xml:space="preserve"> IF(A475="", "", $B$2 &amp; COUNTIFS($A$7:$A475, $A475))</f>
        <v/>
      </c>
      <c r="C475" s="367" t="str">
        <f>IF($A475 = "", "", INDEX(Main_Form!$A:$A, MATCH($A475, Main_Form!$EV:$EV, 0)) &amp; $B475)</f>
        <v/>
      </c>
      <c r="D475" s="393"/>
      <c r="E475" s="393"/>
      <c r="F475" s="393"/>
      <c r="G475" s="373"/>
      <c r="Q475" s="394" t="str">
        <f t="shared" si="14"/>
        <v/>
      </c>
      <c r="R475" s="378" t="str">
        <f t="shared" si="15"/>
        <v/>
      </c>
    </row>
    <row r="476" spans="1:18" s="379" customFormat="1" hidden="1" x14ac:dyDescent="0.35">
      <c r="A476" s="368"/>
      <c r="B476" s="367" t="str">
        <f xml:space="preserve"> IF(A476="", "", $B$2 &amp; COUNTIFS($A$7:$A476, $A476))</f>
        <v/>
      </c>
      <c r="C476" s="367" t="str">
        <f>IF($A476 = "", "", INDEX(Main_Form!$A:$A, MATCH($A476, Main_Form!$EV:$EV, 0)) &amp; $B476)</f>
        <v/>
      </c>
      <c r="D476" s="393"/>
      <c r="E476" s="393"/>
      <c r="F476" s="393"/>
      <c r="G476" s="373"/>
      <c r="Q476" s="394" t="str">
        <f t="shared" si="14"/>
        <v/>
      </c>
      <c r="R476" s="378" t="str">
        <f t="shared" si="15"/>
        <v/>
      </c>
    </row>
    <row r="477" spans="1:18" s="379" customFormat="1" hidden="1" x14ac:dyDescent="0.35">
      <c r="A477" s="368"/>
      <c r="B477" s="367" t="str">
        <f xml:space="preserve"> IF(A477="", "", $B$2 &amp; COUNTIFS($A$7:$A477, $A477))</f>
        <v/>
      </c>
      <c r="C477" s="367" t="str">
        <f>IF($A477 = "", "", INDEX(Main_Form!$A:$A, MATCH($A477, Main_Form!$EV:$EV, 0)) &amp; $B477)</f>
        <v/>
      </c>
      <c r="D477" s="393"/>
      <c r="E477" s="393"/>
      <c r="F477" s="393"/>
      <c r="G477" s="373"/>
      <c r="Q477" s="394" t="str">
        <f t="shared" si="14"/>
        <v/>
      </c>
      <c r="R477" s="378" t="str">
        <f t="shared" si="15"/>
        <v/>
      </c>
    </row>
    <row r="478" spans="1:18" s="379" customFormat="1" hidden="1" x14ac:dyDescent="0.35">
      <c r="A478" s="368"/>
      <c r="B478" s="367" t="str">
        <f xml:space="preserve"> IF(A478="", "", $B$2 &amp; COUNTIFS($A$7:$A478, $A478))</f>
        <v/>
      </c>
      <c r="C478" s="367" t="str">
        <f>IF($A478 = "", "", INDEX(Main_Form!$A:$A, MATCH($A478, Main_Form!$EV:$EV, 0)) &amp; $B478)</f>
        <v/>
      </c>
      <c r="D478" s="393"/>
      <c r="E478" s="393"/>
      <c r="F478" s="393"/>
      <c r="G478" s="373"/>
      <c r="Q478" s="394" t="str">
        <f t="shared" si="14"/>
        <v/>
      </c>
      <c r="R478" s="378" t="str">
        <f t="shared" si="15"/>
        <v/>
      </c>
    </row>
    <row r="479" spans="1:18" s="379" customFormat="1" hidden="1" x14ac:dyDescent="0.35">
      <c r="A479" s="368"/>
      <c r="B479" s="367" t="str">
        <f xml:space="preserve"> IF(A479="", "", $B$2 &amp; COUNTIFS($A$7:$A479, $A479))</f>
        <v/>
      </c>
      <c r="C479" s="367" t="str">
        <f>IF($A479 = "", "", INDEX(Main_Form!$A:$A, MATCH($A479, Main_Form!$EV:$EV, 0)) &amp; $B479)</f>
        <v/>
      </c>
      <c r="D479" s="393"/>
      <c r="E479" s="393"/>
      <c r="F479" s="393"/>
      <c r="G479" s="373"/>
      <c r="Q479" s="394" t="str">
        <f t="shared" si="14"/>
        <v/>
      </c>
      <c r="R479" s="378" t="str">
        <f t="shared" si="15"/>
        <v/>
      </c>
    </row>
    <row r="480" spans="1:18" s="379" customFormat="1" hidden="1" x14ac:dyDescent="0.35">
      <c r="A480" s="368"/>
      <c r="B480" s="367" t="str">
        <f xml:space="preserve"> IF(A480="", "", $B$2 &amp; COUNTIFS($A$7:$A480, $A480))</f>
        <v/>
      </c>
      <c r="C480" s="367" t="str">
        <f>IF($A480 = "", "", INDEX(Main_Form!$A:$A, MATCH($A480, Main_Form!$EV:$EV, 0)) &amp; $B480)</f>
        <v/>
      </c>
      <c r="D480" s="393"/>
      <c r="E480" s="393"/>
      <c r="F480" s="393"/>
      <c r="G480" s="373"/>
      <c r="Q480" s="394" t="str">
        <f t="shared" si="14"/>
        <v/>
      </c>
      <c r="R480" s="378" t="str">
        <f t="shared" si="15"/>
        <v/>
      </c>
    </row>
    <row r="481" spans="1:18" s="379" customFormat="1" hidden="1" x14ac:dyDescent="0.35">
      <c r="A481" s="368"/>
      <c r="B481" s="367" t="str">
        <f xml:space="preserve"> IF(A481="", "", $B$2 &amp; COUNTIFS($A$7:$A481, $A481))</f>
        <v/>
      </c>
      <c r="C481" s="367" t="str">
        <f>IF($A481 = "", "", INDEX(Main_Form!$A:$A, MATCH($A481, Main_Form!$EV:$EV, 0)) &amp; $B481)</f>
        <v/>
      </c>
      <c r="D481" s="393"/>
      <c r="E481" s="393"/>
      <c r="F481" s="393"/>
      <c r="G481" s="373"/>
      <c r="Q481" s="394" t="str">
        <f t="shared" si="14"/>
        <v/>
      </c>
      <c r="R481" s="378" t="str">
        <f t="shared" si="15"/>
        <v/>
      </c>
    </row>
    <row r="482" spans="1:18" s="379" customFormat="1" hidden="1" x14ac:dyDescent="0.35">
      <c r="A482" s="368"/>
      <c r="B482" s="367" t="str">
        <f xml:space="preserve"> IF(A482="", "", $B$2 &amp; COUNTIFS($A$7:$A482, $A482))</f>
        <v/>
      </c>
      <c r="C482" s="367" t="str">
        <f>IF($A482 = "", "", INDEX(Main_Form!$A:$A, MATCH($A482, Main_Form!$EV:$EV, 0)) &amp; $B482)</f>
        <v/>
      </c>
      <c r="D482" s="393"/>
      <c r="E482" s="393"/>
      <c r="F482" s="393"/>
      <c r="G482" s="373"/>
      <c r="Q482" s="394" t="str">
        <f t="shared" si="14"/>
        <v/>
      </c>
      <c r="R482" s="378" t="str">
        <f t="shared" si="15"/>
        <v/>
      </c>
    </row>
    <row r="483" spans="1:18" s="379" customFormat="1" hidden="1" x14ac:dyDescent="0.35">
      <c r="A483" s="368"/>
      <c r="B483" s="367" t="str">
        <f xml:space="preserve"> IF(A483="", "", $B$2 &amp; COUNTIFS($A$7:$A483, $A483))</f>
        <v/>
      </c>
      <c r="C483" s="367" t="str">
        <f>IF($A483 = "", "", INDEX(Main_Form!$A:$A, MATCH($A483, Main_Form!$EV:$EV, 0)) &amp; $B483)</f>
        <v/>
      </c>
      <c r="D483" s="393"/>
      <c r="E483" s="393"/>
      <c r="F483" s="393"/>
      <c r="G483" s="373"/>
      <c r="Q483" s="394" t="str">
        <f t="shared" si="14"/>
        <v/>
      </c>
      <c r="R483" s="378" t="str">
        <f t="shared" si="15"/>
        <v/>
      </c>
    </row>
    <row r="484" spans="1:18" s="379" customFormat="1" hidden="1" x14ac:dyDescent="0.35">
      <c r="A484" s="368"/>
      <c r="B484" s="367" t="str">
        <f xml:space="preserve"> IF(A484="", "", $B$2 &amp; COUNTIFS($A$7:$A484, $A484))</f>
        <v/>
      </c>
      <c r="C484" s="367" t="str">
        <f>IF($A484 = "", "", INDEX(Main_Form!$A:$A, MATCH($A484, Main_Form!$EV:$EV, 0)) &amp; $B484)</f>
        <v/>
      </c>
      <c r="D484" s="393"/>
      <c r="E484" s="393"/>
      <c r="F484" s="393"/>
      <c r="G484" s="373"/>
      <c r="Q484" s="394" t="str">
        <f t="shared" si="14"/>
        <v/>
      </c>
      <c r="R484" s="378" t="str">
        <f t="shared" si="15"/>
        <v/>
      </c>
    </row>
    <row r="485" spans="1:18" s="379" customFormat="1" hidden="1" x14ac:dyDescent="0.35">
      <c r="A485" s="368"/>
      <c r="B485" s="367" t="str">
        <f xml:space="preserve"> IF(A485="", "", $B$2 &amp; COUNTIFS($A$7:$A485, $A485))</f>
        <v/>
      </c>
      <c r="C485" s="367" t="str">
        <f>IF($A485 = "", "", INDEX(Main_Form!$A:$A, MATCH($A485, Main_Form!$EV:$EV, 0)) &amp; $B485)</f>
        <v/>
      </c>
      <c r="D485" s="393"/>
      <c r="E485" s="393"/>
      <c r="F485" s="393"/>
      <c r="G485" s="373"/>
      <c r="Q485" s="394" t="str">
        <f t="shared" si="14"/>
        <v/>
      </c>
      <c r="R485" s="378" t="str">
        <f t="shared" si="15"/>
        <v/>
      </c>
    </row>
    <row r="486" spans="1:18" s="379" customFormat="1" hidden="1" x14ac:dyDescent="0.35">
      <c r="A486" s="368"/>
      <c r="B486" s="367" t="str">
        <f xml:space="preserve"> IF(A486="", "", $B$2 &amp; COUNTIFS($A$7:$A486, $A486))</f>
        <v/>
      </c>
      <c r="C486" s="367" t="str">
        <f>IF($A486 = "", "", INDEX(Main_Form!$A:$A, MATCH($A486, Main_Form!$EV:$EV, 0)) &amp; $B486)</f>
        <v/>
      </c>
      <c r="D486" s="393"/>
      <c r="E486" s="393"/>
      <c r="F486" s="393"/>
      <c r="G486" s="373"/>
      <c r="Q486" s="394" t="str">
        <f t="shared" si="14"/>
        <v/>
      </c>
      <c r="R486" s="378" t="str">
        <f t="shared" si="15"/>
        <v/>
      </c>
    </row>
    <row r="487" spans="1:18" s="379" customFormat="1" hidden="1" x14ac:dyDescent="0.35">
      <c r="A487" s="368"/>
      <c r="B487" s="367" t="str">
        <f xml:space="preserve"> IF(A487="", "", $B$2 &amp; COUNTIFS($A$7:$A487, $A487))</f>
        <v/>
      </c>
      <c r="C487" s="367" t="str">
        <f>IF($A487 = "", "", INDEX(Main_Form!$A:$A, MATCH($A487, Main_Form!$EV:$EV, 0)) &amp; $B487)</f>
        <v/>
      </c>
      <c r="D487" s="393"/>
      <c r="E487" s="393"/>
      <c r="F487" s="393"/>
      <c r="G487" s="373"/>
      <c r="Q487" s="394" t="str">
        <f t="shared" si="14"/>
        <v/>
      </c>
      <c r="R487" s="378" t="str">
        <f t="shared" si="15"/>
        <v/>
      </c>
    </row>
    <row r="488" spans="1:18" s="379" customFormat="1" hidden="1" x14ac:dyDescent="0.35">
      <c r="A488" s="368"/>
      <c r="B488" s="367" t="str">
        <f xml:space="preserve"> IF(A488="", "", $B$2 &amp; COUNTIFS($A$7:$A488, $A488))</f>
        <v/>
      </c>
      <c r="C488" s="367" t="str">
        <f>IF($A488 = "", "", INDEX(Main_Form!$A:$A, MATCH($A488, Main_Form!$EV:$EV, 0)) &amp; $B488)</f>
        <v/>
      </c>
      <c r="D488" s="393"/>
      <c r="E488" s="393"/>
      <c r="F488" s="393"/>
      <c r="G488" s="373"/>
      <c r="Q488" s="394" t="str">
        <f t="shared" si="14"/>
        <v/>
      </c>
      <c r="R488" s="378" t="str">
        <f t="shared" si="15"/>
        <v/>
      </c>
    </row>
    <row r="489" spans="1:18" s="379" customFormat="1" hidden="1" x14ac:dyDescent="0.35">
      <c r="A489" s="368"/>
      <c r="B489" s="367" t="str">
        <f xml:space="preserve"> IF(A489="", "", $B$2 &amp; COUNTIFS($A$7:$A489, $A489))</f>
        <v/>
      </c>
      <c r="C489" s="367" t="str">
        <f>IF($A489 = "", "", INDEX(Main_Form!$A:$A, MATCH($A489, Main_Form!$EV:$EV, 0)) &amp; $B489)</f>
        <v/>
      </c>
      <c r="D489" s="393"/>
      <c r="E489" s="393"/>
      <c r="F489" s="393"/>
      <c r="G489" s="373"/>
      <c r="Q489" s="394" t="str">
        <f t="shared" si="14"/>
        <v/>
      </c>
      <c r="R489" s="378" t="str">
        <f t="shared" si="15"/>
        <v/>
      </c>
    </row>
    <row r="490" spans="1:18" s="379" customFormat="1" hidden="1" x14ac:dyDescent="0.35">
      <c r="A490" s="368"/>
      <c r="B490" s="367" t="str">
        <f xml:space="preserve"> IF(A490="", "", $B$2 &amp; COUNTIFS($A$7:$A490, $A490))</f>
        <v/>
      </c>
      <c r="C490" s="367" t="str">
        <f>IF($A490 = "", "", INDEX(Main_Form!$A:$A, MATCH($A490, Main_Form!$EV:$EV, 0)) &amp; $B490)</f>
        <v/>
      </c>
      <c r="D490" s="393"/>
      <c r="E490" s="393"/>
      <c r="F490" s="393"/>
      <c r="G490" s="373"/>
      <c r="Q490" s="394" t="str">
        <f t="shared" si="14"/>
        <v/>
      </c>
      <c r="R490" s="378" t="str">
        <f t="shared" si="15"/>
        <v/>
      </c>
    </row>
    <row r="491" spans="1:18" s="379" customFormat="1" hidden="1" x14ac:dyDescent="0.35">
      <c r="A491" s="368"/>
      <c r="B491" s="367" t="str">
        <f xml:space="preserve"> IF(A491="", "", $B$2 &amp; COUNTIFS($A$7:$A491, $A491))</f>
        <v/>
      </c>
      <c r="C491" s="367" t="str">
        <f>IF($A491 = "", "", INDEX(Main_Form!$A:$A, MATCH($A491, Main_Form!$EV:$EV, 0)) &amp; $B491)</f>
        <v/>
      </c>
      <c r="D491" s="393"/>
      <c r="E491" s="393"/>
      <c r="F491" s="393"/>
      <c r="G491" s="373"/>
      <c r="Q491" s="394" t="str">
        <f t="shared" si="14"/>
        <v/>
      </c>
      <c r="R491" s="378" t="str">
        <f t="shared" si="15"/>
        <v/>
      </c>
    </row>
    <row r="492" spans="1:18" s="379" customFormat="1" hidden="1" x14ac:dyDescent="0.35">
      <c r="A492" s="368"/>
      <c r="B492" s="367" t="str">
        <f xml:space="preserve"> IF(A492="", "", $B$2 &amp; COUNTIFS($A$7:$A492, $A492))</f>
        <v/>
      </c>
      <c r="C492" s="367" t="str">
        <f>IF($A492 = "", "", INDEX(Main_Form!$A:$A, MATCH($A492, Main_Form!$EV:$EV, 0)) &amp; $B492)</f>
        <v/>
      </c>
      <c r="D492" s="393"/>
      <c r="E492" s="393"/>
      <c r="F492" s="393"/>
      <c r="G492" s="373"/>
      <c r="Q492" s="394" t="str">
        <f t="shared" si="14"/>
        <v/>
      </c>
      <c r="R492" s="378" t="str">
        <f t="shared" si="15"/>
        <v/>
      </c>
    </row>
    <row r="493" spans="1:18" s="379" customFormat="1" hidden="1" x14ac:dyDescent="0.35">
      <c r="A493" s="368"/>
      <c r="B493" s="367" t="str">
        <f xml:space="preserve"> IF(A493="", "", $B$2 &amp; COUNTIFS($A$7:$A493, $A493))</f>
        <v/>
      </c>
      <c r="C493" s="367" t="str">
        <f>IF($A493 = "", "", INDEX(Main_Form!$A:$A, MATCH($A493, Main_Form!$EV:$EV, 0)) &amp; $B493)</f>
        <v/>
      </c>
      <c r="D493" s="393"/>
      <c r="E493" s="393"/>
      <c r="F493" s="393"/>
      <c r="G493" s="373"/>
      <c r="Q493" s="394" t="str">
        <f t="shared" si="14"/>
        <v/>
      </c>
      <c r="R493" s="378" t="str">
        <f t="shared" si="15"/>
        <v/>
      </c>
    </row>
    <row r="494" spans="1:18" s="379" customFormat="1" hidden="1" x14ac:dyDescent="0.35">
      <c r="A494" s="368"/>
      <c r="B494" s="367" t="str">
        <f xml:space="preserve"> IF(A494="", "", $B$2 &amp; COUNTIFS($A$7:$A494, $A494))</f>
        <v/>
      </c>
      <c r="C494" s="367" t="str">
        <f>IF($A494 = "", "", INDEX(Main_Form!$A:$A, MATCH($A494, Main_Form!$EV:$EV, 0)) &amp; $B494)</f>
        <v/>
      </c>
      <c r="D494" s="393"/>
      <c r="E494" s="393"/>
      <c r="F494" s="393"/>
      <c r="G494" s="373"/>
      <c r="Q494" s="394" t="str">
        <f t="shared" si="14"/>
        <v/>
      </c>
      <c r="R494" s="378" t="str">
        <f t="shared" si="15"/>
        <v/>
      </c>
    </row>
    <row r="495" spans="1:18" s="379" customFormat="1" hidden="1" x14ac:dyDescent="0.35">
      <c r="A495" s="368"/>
      <c r="B495" s="367" t="str">
        <f xml:space="preserve"> IF(A495="", "", $B$2 &amp; COUNTIFS($A$7:$A495, $A495))</f>
        <v/>
      </c>
      <c r="C495" s="367" t="str">
        <f>IF($A495 = "", "", INDEX(Main_Form!$A:$A, MATCH($A495, Main_Form!$EV:$EV, 0)) &amp; $B495)</f>
        <v/>
      </c>
      <c r="D495" s="393"/>
      <c r="E495" s="393"/>
      <c r="F495" s="393"/>
      <c r="G495" s="373"/>
      <c r="Q495" s="394" t="str">
        <f t="shared" si="14"/>
        <v/>
      </c>
      <c r="R495" s="378" t="str">
        <f t="shared" si="15"/>
        <v/>
      </c>
    </row>
    <row r="496" spans="1:18" s="379" customFormat="1" hidden="1" x14ac:dyDescent="0.35">
      <c r="A496" s="368"/>
      <c r="B496" s="367" t="str">
        <f xml:space="preserve"> IF(A496="", "", $B$2 &amp; COUNTIFS($A$7:$A496, $A496))</f>
        <v/>
      </c>
      <c r="C496" s="367" t="str">
        <f>IF($A496 = "", "", INDEX(Main_Form!$A:$A, MATCH($A496, Main_Form!$EV:$EV, 0)) &amp; $B496)</f>
        <v/>
      </c>
      <c r="D496" s="393"/>
      <c r="E496" s="393"/>
      <c r="F496" s="393"/>
      <c r="G496" s="373"/>
      <c r="Q496" s="394" t="str">
        <f t="shared" si="14"/>
        <v/>
      </c>
      <c r="R496" s="378" t="str">
        <f t="shared" si="15"/>
        <v/>
      </c>
    </row>
    <row r="497" spans="1:18" s="379" customFormat="1" hidden="1" x14ac:dyDescent="0.35">
      <c r="A497" s="368"/>
      <c r="B497" s="367" t="str">
        <f xml:space="preserve"> IF(A497="", "", $B$2 &amp; COUNTIFS($A$7:$A497, $A497))</f>
        <v/>
      </c>
      <c r="C497" s="367" t="str">
        <f>IF($A497 = "", "", INDEX(Main_Form!$A:$A, MATCH($A497, Main_Form!$EV:$EV, 0)) &amp; $B497)</f>
        <v/>
      </c>
      <c r="D497" s="393"/>
      <c r="E497" s="393"/>
      <c r="F497" s="393"/>
      <c r="G497" s="373"/>
      <c r="Q497" s="394" t="str">
        <f t="shared" si="14"/>
        <v/>
      </c>
      <c r="R497" s="378" t="str">
        <f t="shared" si="15"/>
        <v/>
      </c>
    </row>
    <row r="498" spans="1:18" s="379" customFormat="1" hidden="1" x14ac:dyDescent="0.35">
      <c r="A498" s="368"/>
      <c r="B498" s="367" t="str">
        <f xml:space="preserve"> IF(A498="", "", $B$2 &amp; COUNTIFS($A$7:$A498, $A498))</f>
        <v/>
      </c>
      <c r="C498" s="367" t="str">
        <f>IF($A498 = "", "", INDEX(Main_Form!$A:$A, MATCH($A498, Main_Form!$EV:$EV, 0)) &amp; $B498)</f>
        <v/>
      </c>
      <c r="D498" s="393"/>
      <c r="E498" s="393"/>
      <c r="F498" s="393"/>
      <c r="G498" s="373"/>
      <c r="Q498" s="394" t="str">
        <f t="shared" si="14"/>
        <v/>
      </c>
      <c r="R498" s="378" t="str">
        <f t="shared" si="15"/>
        <v/>
      </c>
    </row>
    <row r="499" spans="1:18" s="379" customFormat="1" hidden="1" x14ac:dyDescent="0.35">
      <c r="A499" s="368"/>
      <c r="B499" s="367" t="str">
        <f xml:space="preserve"> IF(A499="", "", $B$2 &amp; COUNTIFS($A$7:$A499, $A499))</f>
        <v/>
      </c>
      <c r="C499" s="367" t="str">
        <f>IF($A499 = "", "", INDEX(Main_Form!$A:$A, MATCH($A499, Main_Form!$EV:$EV, 0)) &amp; $B499)</f>
        <v/>
      </c>
      <c r="D499" s="393"/>
      <c r="E499" s="393"/>
      <c r="F499" s="393"/>
      <c r="G499" s="373"/>
      <c r="Q499" s="394" t="str">
        <f t="shared" si="14"/>
        <v/>
      </c>
      <c r="R499" s="378" t="str">
        <f t="shared" si="15"/>
        <v/>
      </c>
    </row>
    <row r="500" spans="1:18" s="379" customFormat="1" hidden="1" x14ac:dyDescent="0.35">
      <c r="A500" s="368"/>
      <c r="B500" s="367" t="str">
        <f xml:space="preserve"> IF(A500="", "", $B$2 &amp; COUNTIFS($A$7:$A500, $A500))</f>
        <v/>
      </c>
      <c r="C500" s="367" t="str">
        <f>IF($A500 = "", "", INDEX(Main_Form!$A:$A, MATCH($A500, Main_Form!$EV:$EV, 0)) &amp; $B500)</f>
        <v/>
      </c>
      <c r="D500" s="393"/>
      <c r="E500" s="393"/>
      <c r="F500" s="393"/>
      <c r="G500" s="373"/>
      <c r="Q500" s="394" t="str">
        <f t="shared" si="14"/>
        <v/>
      </c>
      <c r="R500" s="378" t="str">
        <f t="shared" si="15"/>
        <v/>
      </c>
    </row>
    <row r="501" spans="1:18" s="379" customFormat="1" hidden="1" x14ac:dyDescent="0.35">
      <c r="A501" s="368"/>
      <c r="B501" s="367" t="str">
        <f xml:space="preserve"> IF(A501="", "", $B$2 &amp; COUNTIFS($A$7:$A501, $A501))</f>
        <v/>
      </c>
      <c r="C501" s="367" t="str">
        <f>IF($A501 = "", "", INDEX(Main_Form!$A:$A, MATCH($A501, Main_Form!$EV:$EV, 0)) &amp; $B501)</f>
        <v/>
      </c>
      <c r="D501" s="393"/>
      <c r="E501" s="393"/>
      <c r="F501" s="393"/>
      <c r="G501" s="373"/>
      <c r="Q501" s="394" t="str">
        <f t="shared" si="14"/>
        <v/>
      </c>
      <c r="R501" s="378" t="str">
        <f t="shared" si="15"/>
        <v/>
      </c>
    </row>
    <row r="502" spans="1:18" s="379" customFormat="1" hidden="1" x14ac:dyDescent="0.35">
      <c r="A502" s="368"/>
      <c r="B502" s="367" t="str">
        <f xml:space="preserve"> IF(A502="", "", $B$2 &amp; COUNTIFS($A$7:$A502, $A502))</f>
        <v/>
      </c>
      <c r="C502" s="367" t="str">
        <f>IF($A502 = "", "", INDEX(Main_Form!$A:$A, MATCH($A502, Main_Form!$EV:$EV, 0)) &amp; $B502)</f>
        <v/>
      </c>
      <c r="D502" s="393"/>
      <c r="E502" s="393"/>
      <c r="F502" s="393"/>
      <c r="G502" s="373"/>
      <c r="Q502" s="394" t="str">
        <f t="shared" si="14"/>
        <v/>
      </c>
      <c r="R502" s="378" t="str">
        <f t="shared" si="15"/>
        <v/>
      </c>
    </row>
    <row r="503" spans="1:18" s="379" customFormat="1" hidden="1" x14ac:dyDescent="0.35">
      <c r="A503" s="368"/>
      <c r="B503" s="367" t="str">
        <f xml:space="preserve"> IF(A503="", "", $B$2 &amp; COUNTIFS($A$7:$A503, $A503))</f>
        <v/>
      </c>
      <c r="C503" s="367" t="str">
        <f>IF($A503 = "", "", INDEX(Main_Form!$A:$A, MATCH($A503, Main_Form!$EV:$EV, 0)) &amp; $B503)</f>
        <v/>
      </c>
      <c r="D503" s="393"/>
      <c r="E503" s="393"/>
      <c r="F503" s="393"/>
      <c r="G503" s="373"/>
      <c r="Q503" s="394" t="str">
        <f t="shared" si="14"/>
        <v/>
      </c>
      <c r="R503" s="378" t="str">
        <f t="shared" si="15"/>
        <v/>
      </c>
    </row>
    <row r="504" spans="1:18" s="379" customFormat="1" hidden="1" x14ac:dyDescent="0.35">
      <c r="A504" s="368"/>
      <c r="B504" s="367" t="str">
        <f xml:space="preserve"> IF(A504="", "", $B$2 &amp; COUNTIFS($A$7:$A504, $A504))</f>
        <v/>
      </c>
      <c r="C504" s="367" t="str">
        <f>IF($A504 = "", "", INDEX(Main_Form!$A:$A, MATCH($A504, Main_Form!$EV:$EV, 0)) &amp; $B504)</f>
        <v/>
      </c>
      <c r="D504" s="393"/>
      <c r="E504" s="393"/>
      <c r="F504" s="393"/>
      <c r="G504" s="373"/>
      <c r="Q504" s="394" t="str">
        <f t="shared" si="14"/>
        <v/>
      </c>
      <c r="R504" s="378" t="str">
        <f t="shared" si="15"/>
        <v/>
      </c>
    </row>
    <row r="505" spans="1:18" s="379" customFormat="1" hidden="1" x14ac:dyDescent="0.35">
      <c r="A505" s="368"/>
      <c r="B505" s="367" t="str">
        <f xml:space="preserve"> IF(A505="", "", $B$2 &amp; COUNTIFS($A$7:$A505, $A505))</f>
        <v/>
      </c>
      <c r="C505" s="367" t="str">
        <f>IF($A505 = "", "", INDEX(Main_Form!$A:$A, MATCH($A505, Main_Form!$EV:$EV, 0)) &amp; $B505)</f>
        <v/>
      </c>
      <c r="D505" s="393"/>
      <c r="E505" s="393"/>
      <c r="F505" s="393"/>
      <c r="G505" s="373"/>
      <c r="Q505" s="394" t="str">
        <f t="shared" si="14"/>
        <v/>
      </c>
      <c r="R505" s="378" t="str">
        <f t="shared" si="15"/>
        <v/>
      </c>
    </row>
    <row r="506" spans="1:18" s="379" customFormat="1" hidden="1" x14ac:dyDescent="0.35">
      <c r="A506" s="368"/>
      <c r="B506" s="367" t="str">
        <f xml:space="preserve"> IF(A506="", "", $B$2 &amp; COUNTIFS($A$7:$A506, $A506))</f>
        <v/>
      </c>
      <c r="C506" s="367" t="str">
        <f>IF($A506 = "", "", INDEX(Main_Form!$A:$A, MATCH($A506, Main_Form!$EV:$EV, 0)) &amp; $B506)</f>
        <v/>
      </c>
      <c r="D506" s="393"/>
      <c r="E506" s="393"/>
      <c r="F506" s="393"/>
      <c r="G506" s="373"/>
      <c r="Q506" s="394" t="str">
        <f t="shared" si="14"/>
        <v/>
      </c>
      <c r="R506" s="378" t="str">
        <f t="shared" si="15"/>
        <v/>
      </c>
    </row>
    <row r="507" spans="1:18" s="379" customFormat="1" hidden="1" x14ac:dyDescent="0.35">
      <c r="A507" s="368"/>
      <c r="B507" s="367" t="str">
        <f xml:space="preserve"> IF(A507="", "", $B$2 &amp; COUNTIFS($A$7:$A507, $A507))</f>
        <v/>
      </c>
      <c r="C507" s="367" t="str">
        <f>IF($A507 = "", "", INDEX(Main_Form!$A:$A, MATCH($A507, Main_Form!$EV:$EV, 0)) &amp; $B507)</f>
        <v/>
      </c>
      <c r="D507" s="393"/>
      <c r="E507" s="393"/>
      <c r="F507" s="393"/>
      <c r="G507" s="373"/>
      <c r="Q507" s="394" t="str">
        <f t="shared" si="14"/>
        <v/>
      </c>
      <c r="R507" s="378" t="str">
        <f t="shared" si="15"/>
        <v/>
      </c>
    </row>
    <row r="508" spans="1:18" s="379" customFormat="1" hidden="1" x14ac:dyDescent="0.35">
      <c r="A508" s="368"/>
      <c r="B508" s="367" t="str">
        <f xml:space="preserve"> IF(A508="", "", $B$2 &amp; COUNTIFS($A$7:$A508, $A508))</f>
        <v/>
      </c>
      <c r="C508" s="367" t="str">
        <f>IF($A508 = "", "", INDEX(Main_Form!$A:$A, MATCH($A508, Main_Form!$EV:$EV, 0)) &amp; $B508)</f>
        <v/>
      </c>
      <c r="D508" s="393"/>
      <c r="E508" s="393"/>
      <c r="F508" s="393"/>
      <c r="G508" s="373"/>
      <c r="Q508" s="394" t="str">
        <f t="shared" si="14"/>
        <v/>
      </c>
      <c r="R508" s="378" t="str">
        <f t="shared" si="15"/>
        <v/>
      </c>
    </row>
    <row r="509" spans="1:18" s="379" customFormat="1" hidden="1" x14ac:dyDescent="0.35">
      <c r="A509" s="368"/>
      <c r="B509" s="367" t="str">
        <f xml:space="preserve"> IF(A509="", "", $B$2 &amp; COUNTIFS($A$7:$A509, $A509))</f>
        <v/>
      </c>
      <c r="C509" s="367" t="str">
        <f>IF($A509 = "", "", INDEX(Main_Form!$A:$A, MATCH($A509, Main_Form!$EV:$EV, 0)) &amp; $B509)</f>
        <v/>
      </c>
      <c r="D509" s="393"/>
      <c r="E509" s="393"/>
      <c r="F509" s="393"/>
      <c r="G509" s="373"/>
      <c r="Q509" s="394" t="str">
        <f t="shared" si="14"/>
        <v/>
      </c>
      <c r="R509" s="378" t="str">
        <f t="shared" si="15"/>
        <v/>
      </c>
    </row>
    <row r="510" spans="1:18" s="379" customFormat="1" hidden="1" x14ac:dyDescent="0.35">
      <c r="A510" s="368"/>
      <c r="B510" s="367" t="str">
        <f xml:space="preserve"> IF(A510="", "", $B$2 &amp; COUNTIFS($A$7:$A510, $A510))</f>
        <v/>
      </c>
      <c r="C510" s="367" t="str">
        <f>IF($A510 = "", "", INDEX(Main_Form!$A:$A, MATCH($A510, Main_Form!$EV:$EV, 0)) &amp; $B510)</f>
        <v/>
      </c>
      <c r="D510" s="393"/>
      <c r="E510" s="393"/>
      <c r="F510" s="393"/>
      <c r="G510" s="373"/>
      <c r="Q510" s="394" t="str">
        <f t="shared" si="14"/>
        <v/>
      </c>
      <c r="R510" s="378" t="str">
        <f t="shared" si="15"/>
        <v/>
      </c>
    </row>
    <row r="511" spans="1:18" s="379" customFormat="1" hidden="1" x14ac:dyDescent="0.35">
      <c r="A511" s="368"/>
      <c r="B511" s="367" t="str">
        <f xml:space="preserve"> IF(A511="", "", $B$2 &amp; COUNTIFS($A$7:$A511, $A511))</f>
        <v/>
      </c>
      <c r="C511" s="367" t="str">
        <f>IF($A511 = "", "", INDEX(Main_Form!$A:$A, MATCH($A511, Main_Form!$EV:$EV, 0)) &amp; $B511)</f>
        <v/>
      </c>
      <c r="D511" s="393"/>
      <c r="E511" s="393"/>
      <c r="F511" s="393"/>
      <c r="G511" s="373"/>
      <c r="Q511" s="394" t="str">
        <f t="shared" si="14"/>
        <v/>
      </c>
      <c r="R511" s="378" t="str">
        <f t="shared" si="15"/>
        <v/>
      </c>
    </row>
    <row r="512" spans="1:18" s="379" customFormat="1" hidden="1" x14ac:dyDescent="0.35">
      <c r="A512" s="368"/>
      <c r="B512" s="367" t="str">
        <f xml:space="preserve"> IF(A512="", "", $B$2 &amp; COUNTIFS($A$7:$A512, $A512))</f>
        <v/>
      </c>
      <c r="C512" s="367" t="str">
        <f>IF($A512 = "", "", INDEX(Main_Form!$A:$A, MATCH($A512, Main_Form!$EV:$EV, 0)) &amp; $B512)</f>
        <v/>
      </c>
      <c r="D512" s="393"/>
      <c r="E512" s="393"/>
      <c r="F512" s="393"/>
      <c r="G512" s="373"/>
      <c r="Q512" s="394" t="str">
        <f t="shared" si="14"/>
        <v/>
      </c>
      <c r="R512" s="378" t="str">
        <f t="shared" si="15"/>
        <v/>
      </c>
    </row>
    <row r="513" spans="1:18" s="379" customFormat="1" hidden="1" x14ac:dyDescent="0.35">
      <c r="A513" s="368"/>
      <c r="B513" s="367" t="str">
        <f xml:space="preserve"> IF(A513="", "", $B$2 &amp; COUNTIFS($A$7:$A513, $A513))</f>
        <v/>
      </c>
      <c r="C513" s="367" t="str">
        <f>IF($A513 = "", "", INDEX(Main_Form!$A:$A, MATCH($A513, Main_Form!$EV:$EV, 0)) &amp; $B513)</f>
        <v/>
      </c>
      <c r="D513" s="393"/>
      <c r="E513" s="393"/>
      <c r="F513" s="393"/>
      <c r="G513" s="373"/>
      <c r="Q513" s="394" t="str">
        <f t="shared" si="14"/>
        <v/>
      </c>
      <c r="R513" s="378" t="str">
        <f t="shared" si="15"/>
        <v/>
      </c>
    </row>
    <row r="514" spans="1:18" s="379" customFormat="1" hidden="1" x14ac:dyDescent="0.35">
      <c r="A514" s="368"/>
      <c r="B514" s="367" t="str">
        <f xml:space="preserve"> IF(A514="", "", $B$2 &amp; COUNTIFS($A$7:$A514, $A514))</f>
        <v/>
      </c>
      <c r="C514" s="367" t="str">
        <f>IF($A514 = "", "", INDEX(Main_Form!$A:$A, MATCH($A514, Main_Form!$EV:$EV, 0)) &amp; $B514)</f>
        <v/>
      </c>
      <c r="D514" s="393"/>
      <c r="E514" s="393"/>
      <c r="F514" s="393"/>
      <c r="G514" s="373"/>
      <c r="Q514" s="394" t="str">
        <f t="shared" si="14"/>
        <v/>
      </c>
      <c r="R514" s="378" t="str">
        <f t="shared" si="15"/>
        <v/>
      </c>
    </row>
    <row r="515" spans="1:18" s="379" customFormat="1" hidden="1" x14ac:dyDescent="0.35">
      <c r="A515" s="368"/>
      <c r="B515" s="367" t="str">
        <f xml:space="preserve"> IF(A515="", "", $B$2 &amp; COUNTIFS($A$7:$A515, $A515))</f>
        <v/>
      </c>
      <c r="C515" s="367" t="str">
        <f>IF($A515 = "", "", INDEX(Main_Form!$A:$A, MATCH($A515, Main_Form!$EV:$EV, 0)) &amp; $B515)</f>
        <v/>
      </c>
      <c r="D515" s="393"/>
      <c r="E515" s="393"/>
      <c r="F515" s="393"/>
      <c r="G515" s="373"/>
      <c r="Q515" s="394" t="str">
        <f t="shared" si="14"/>
        <v/>
      </c>
      <c r="R515" s="378" t="str">
        <f t="shared" si="15"/>
        <v/>
      </c>
    </row>
    <row r="516" spans="1:18" s="379" customFormat="1" hidden="1" x14ac:dyDescent="0.35">
      <c r="A516" s="368"/>
      <c r="B516" s="367" t="str">
        <f xml:space="preserve"> IF(A516="", "", $B$2 &amp; COUNTIFS($A$7:$A516, $A516))</f>
        <v/>
      </c>
      <c r="C516" s="367" t="str">
        <f>IF($A516 = "", "", INDEX(Main_Form!$A:$A, MATCH($A516, Main_Form!$EV:$EV, 0)) &amp; $B516)</f>
        <v/>
      </c>
      <c r="D516" s="393"/>
      <c r="E516" s="393"/>
      <c r="F516" s="393"/>
      <c r="G516" s="373"/>
      <c r="Q516" s="394" t="str">
        <f t="shared" si="14"/>
        <v/>
      </c>
      <c r="R516" s="378" t="str">
        <f t="shared" si="15"/>
        <v/>
      </c>
    </row>
    <row r="517" spans="1:18" s="379" customFormat="1" hidden="1" x14ac:dyDescent="0.35">
      <c r="A517" s="368"/>
      <c r="B517" s="367" t="str">
        <f xml:space="preserve"> IF(A517="", "", $B$2 &amp; COUNTIFS($A$7:$A517, $A517))</f>
        <v/>
      </c>
      <c r="C517" s="367" t="str">
        <f>IF($A517 = "", "", INDEX(Main_Form!$A:$A, MATCH($A517, Main_Form!$EV:$EV, 0)) &amp; $B517)</f>
        <v/>
      </c>
      <c r="D517" s="393"/>
      <c r="E517" s="393"/>
      <c r="F517" s="393"/>
      <c r="G517" s="373"/>
      <c r="Q517" s="394" t="str">
        <f t="shared" si="14"/>
        <v/>
      </c>
      <c r="R517" s="378" t="str">
        <f t="shared" si="15"/>
        <v/>
      </c>
    </row>
    <row r="518" spans="1:18" s="379" customFormat="1" hidden="1" x14ac:dyDescent="0.35">
      <c r="A518" s="368"/>
      <c r="B518" s="367" t="str">
        <f xml:space="preserve"> IF(A518="", "", $B$2 &amp; COUNTIFS($A$7:$A518, $A518))</f>
        <v/>
      </c>
      <c r="C518" s="367" t="str">
        <f>IF($A518 = "", "", INDEX(Main_Form!$A:$A, MATCH($A518, Main_Form!$EV:$EV, 0)) &amp; $B518)</f>
        <v/>
      </c>
      <c r="D518" s="393"/>
      <c r="E518" s="393"/>
      <c r="F518" s="393"/>
      <c r="G518" s="373"/>
      <c r="Q518" s="394" t="str">
        <f t="shared" si="14"/>
        <v/>
      </c>
      <c r="R518" s="378" t="str">
        <f t="shared" si="15"/>
        <v/>
      </c>
    </row>
    <row r="519" spans="1:18" s="379" customFormat="1" hidden="1" x14ac:dyDescent="0.35">
      <c r="A519" s="368"/>
      <c r="B519" s="367" t="str">
        <f xml:space="preserve"> IF(A519="", "", $B$2 &amp; COUNTIFS($A$7:$A519, $A519))</f>
        <v/>
      </c>
      <c r="C519" s="367" t="str">
        <f>IF($A519 = "", "", INDEX(Main_Form!$A:$A, MATCH($A519, Main_Form!$EV:$EV, 0)) &amp; $B519)</f>
        <v/>
      </c>
      <c r="D519" s="393"/>
      <c r="E519" s="393"/>
      <c r="F519" s="393"/>
      <c r="G519" s="373"/>
      <c r="Q519" s="394" t="str">
        <f t="shared" ref="Q519:Q582" si="16">IF($A519&lt;&gt;"", IF(AND($D519 &lt;&gt; "", $D519 &lt;&gt; "N/A"), $D519, IF($G519 = "", "", $G519)), "")</f>
        <v/>
      </c>
      <c r="R519" s="378" t="str">
        <f t="shared" ref="R519:R582" si="17">IF($A519="", "", IF(AND($A519 &lt;&gt; "", $Q519 &lt;&gt; ""), 1, 0))</f>
        <v/>
      </c>
    </row>
    <row r="520" spans="1:18" s="379" customFormat="1" hidden="1" x14ac:dyDescent="0.35">
      <c r="A520" s="368"/>
      <c r="B520" s="367" t="str">
        <f xml:space="preserve"> IF(A520="", "", $B$2 &amp; COUNTIFS($A$7:$A520, $A520))</f>
        <v/>
      </c>
      <c r="C520" s="367" t="str">
        <f>IF($A520 = "", "", INDEX(Main_Form!$A:$A, MATCH($A520, Main_Form!$EV:$EV, 0)) &amp; $B520)</f>
        <v/>
      </c>
      <c r="D520" s="393"/>
      <c r="E520" s="393"/>
      <c r="F520" s="393"/>
      <c r="G520" s="373"/>
      <c r="Q520" s="394" t="str">
        <f t="shared" si="16"/>
        <v/>
      </c>
      <c r="R520" s="378" t="str">
        <f t="shared" si="17"/>
        <v/>
      </c>
    </row>
    <row r="521" spans="1:18" s="379" customFormat="1" hidden="1" x14ac:dyDescent="0.35">
      <c r="A521" s="368"/>
      <c r="B521" s="367" t="str">
        <f xml:space="preserve"> IF(A521="", "", $B$2 &amp; COUNTIFS($A$7:$A521, $A521))</f>
        <v/>
      </c>
      <c r="C521" s="367" t="str">
        <f>IF($A521 = "", "", INDEX(Main_Form!$A:$A, MATCH($A521, Main_Form!$EV:$EV, 0)) &amp; $B521)</f>
        <v/>
      </c>
      <c r="D521" s="393"/>
      <c r="E521" s="393"/>
      <c r="F521" s="393"/>
      <c r="G521" s="373"/>
      <c r="Q521" s="394" t="str">
        <f t="shared" si="16"/>
        <v/>
      </c>
      <c r="R521" s="378" t="str">
        <f t="shared" si="17"/>
        <v/>
      </c>
    </row>
    <row r="522" spans="1:18" s="379" customFormat="1" hidden="1" x14ac:dyDescent="0.35">
      <c r="A522" s="368"/>
      <c r="B522" s="367" t="str">
        <f xml:space="preserve"> IF(A522="", "", $B$2 &amp; COUNTIFS($A$7:$A522, $A522))</f>
        <v/>
      </c>
      <c r="C522" s="367" t="str">
        <f>IF($A522 = "", "", INDEX(Main_Form!$A:$A, MATCH($A522, Main_Form!$EV:$EV, 0)) &amp; $B522)</f>
        <v/>
      </c>
      <c r="D522" s="393"/>
      <c r="E522" s="393"/>
      <c r="F522" s="393"/>
      <c r="G522" s="373"/>
      <c r="Q522" s="394" t="str">
        <f t="shared" si="16"/>
        <v/>
      </c>
      <c r="R522" s="378" t="str">
        <f t="shared" si="17"/>
        <v/>
      </c>
    </row>
    <row r="523" spans="1:18" s="379" customFormat="1" hidden="1" x14ac:dyDescent="0.35">
      <c r="A523" s="368"/>
      <c r="B523" s="367" t="str">
        <f xml:space="preserve"> IF(A523="", "", $B$2 &amp; COUNTIFS($A$7:$A523, $A523))</f>
        <v/>
      </c>
      <c r="C523" s="367" t="str">
        <f>IF($A523 = "", "", INDEX(Main_Form!$A:$A, MATCH($A523, Main_Form!$EV:$EV, 0)) &amp; $B523)</f>
        <v/>
      </c>
      <c r="D523" s="393"/>
      <c r="E523" s="393"/>
      <c r="F523" s="393"/>
      <c r="G523" s="373"/>
      <c r="Q523" s="394" t="str">
        <f t="shared" si="16"/>
        <v/>
      </c>
      <c r="R523" s="378" t="str">
        <f t="shared" si="17"/>
        <v/>
      </c>
    </row>
    <row r="524" spans="1:18" s="379" customFormat="1" hidden="1" x14ac:dyDescent="0.35">
      <c r="A524" s="368"/>
      <c r="B524" s="367" t="str">
        <f xml:space="preserve"> IF(A524="", "", $B$2 &amp; COUNTIFS($A$7:$A524, $A524))</f>
        <v/>
      </c>
      <c r="C524" s="367" t="str">
        <f>IF($A524 = "", "", INDEX(Main_Form!$A:$A, MATCH($A524, Main_Form!$EV:$EV, 0)) &amp; $B524)</f>
        <v/>
      </c>
      <c r="D524" s="393"/>
      <c r="E524" s="393"/>
      <c r="F524" s="393"/>
      <c r="G524" s="373"/>
      <c r="Q524" s="394" t="str">
        <f t="shared" si="16"/>
        <v/>
      </c>
      <c r="R524" s="378" t="str">
        <f t="shared" si="17"/>
        <v/>
      </c>
    </row>
    <row r="525" spans="1:18" s="379" customFormat="1" hidden="1" x14ac:dyDescent="0.35">
      <c r="A525" s="368"/>
      <c r="B525" s="367" t="str">
        <f xml:space="preserve"> IF(A525="", "", $B$2 &amp; COUNTIFS($A$7:$A525, $A525))</f>
        <v/>
      </c>
      <c r="C525" s="367" t="str">
        <f>IF($A525 = "", "", INDEX(Main_Form!$A:$A, MATCH($A525, Main_Form!$EV:$EV, 0)) &amp; $B525)</f>
        <v/>
      </c>
      <c r="D525" s="393"/>
      <c r="E525" s="393"/>
      <c r="F525" s="393"/>
      <c r="G525" s="373"/>
      <c r="Q525" s="394" t="str">
        <f t="shared" si="16"/>
        <v/>
      </c>
      <c r="R525" s="378" t="str">
        <f t="shared" si="17"/>
        <v/>
      </c>
    </row>
    <row r="526" spans="1:18" s="379" customFormat="1" hidden="1" x14ac:dyDescent="0.35">
      <c r="A526" s="368"/>
      <c r="B526" s="367" t="str">
        <f xml:space="preserve"> IF(A526="", "", $B$2 &amp; COUNTIFS($A$7:$A526, $A526))</f>
        <v/>
      </c>
      <c r="C526" s="367" t="str">
        <f>IF($A526 = "", "", INDEX(Main_Form!$A:$A, MATCH($A526, Main_Form!$EV:$EV, 0)) &amp; $B526)</f>
        <v/>
      </c>
      <c r="D526" s="393"/>
      <c r="E526" s="393"/>
      <c r="F526" s="393"/>
      <c r="G526" s="373"/>
      <c r="Q526" s="394" t="str">
        <f t="shared" si="16"/>
        <v/>
      </c>
      <c r="R526" s="378" t="str">
        <f t="shared" si="17"/>
        <v/>
      </c>
    </row>
    <row r="527" spans="1:18" s="379" customFormat="1" hidden="1" x14ac:dyDescent="0.35">
      <c r="A527" s="368"/>
      <c r="B527" s="367" t="str">
        <f xml:space="preserve"> IF(A527="", "", $B$2 &amp; COUNTIFS($A$7:$A527, $A527))</f>
        <v/>
      </c>
      <c r="C527" s="367" t="str">
        <f>IF($A527 = "", "", INDEX(Main_Form!$A:$A, MATCH($A527, Main_Form!$EV:$EV, 0)) &amp; $B527)</f>
        <v/>
      </c>
      <c r="D527" s="393"/>
      <c r="E527" s="393"/>
      <c r="F527" s="393"/>
      <c r="G527" s="373"/>
      <c r="Q527" s="394" t="str">
        <f t="shared" si="16"/>
        <v/>
      </c>
      <c r="R527" s="378" t="str">
        <f t="shared" si="17"/>
        <v/>
      </c>
    </row>
    <row r="528" spans="1:18" s="379" customFormat="1" hidden="1" x14ac:dyDescent="0.35">
      <c r="A528" s="368"/>
      <c r="B528" s="367" t="str">
        <f xml:space="preserve"> IF(A528="", "", $B$2 &amp; COUNTIFS($A$7:$A528, $A528))</f>
        <v/>
      </c>
      <c r="C528" s="367" t="str">
        <f>IF($A528 = "", "", INDEX(Main_Form!$A:$A, MATCH($A528, Main_Form!$EV:$EV, 0)) &amp; $B528)</f>
        <v/>
      </c>
      <c r="D528" s="393"/>
      <c r="E528" s="393"/>
      <c r="F528" s="393"/>
      <c r="G528" s="373"/>
      <c r="Q528" s="394" t="str">
        <f t="shared" si="16"/>
        <v/>
      </c>
      <c r="R528" s="378" t="str">
        <f t="shared" si="17"/>
        <v/>
      </c>
    </row>
    <row r="529" spans="1:18" s="379" customFormat="1" hidden="1" x14ac:dyDescent="0.35">
      <c r="A529" s="368"/>
      <c r="B529" s="367" t="str">
        <f xml:space="preserve"> IF(A529="", "", $B$2 &amp; COUNTIFS($A$7:$A529, $A529))</f>
        <v/>
      </c>
      <c r="C529" s="367" t="str">
        <f>IF($A529 = "", "", INDEX(Main_Form!$A:$A, MATCH($A529, Main_Form!$EV:$EV, 0)) &amp; $B529)</f>
        <v/>
      </c>
      <c r="D529" s="393"/>
      <c r="E529" s="393"/>
      <c r="F529" s="393"/>
      <c r="G529" s="373"/>
      <c r="Q529" s="394" t="str">
        <f t="shared" si="16"/>
        <v/>
      </c>
      <c r="R529" s="378" t="str">
        <f t="shared" si="17"/>
        <v/>
      </c>
    </row>
    <row r="530" spans="1:18" s="379" customFormat="1" hidden="1" x14ac:dyDescent="0.35">
      <c r="A530" s="368"/>
      <c r="B530" s="367" t="str">
        <f xml:space="preserve"> IF(A530="", "", $B$2 &amp; COUNTIFS($A$7:$A530, $A530))</f>
        <v/>
      </c>
      <c r="C530" s="367" t="str">
        <f>IF($A530 = "", "", INDEX(Main_Form!$A:$A, MATCH($A530, Main_Form!$EV:$EV, 0)) &amp; $B530)</f>
        <v/>
      </c>
      <c r="D530" s="393"/>
      <c r="E530" s="393"/>
      <c r="F530" s="393"/>
      <c r="G530" s="373"/>
      <c r="Q530" s="394" t="str">
        <f t="shared" si="16"/>
        <v/>
      </c>
      <c r="R530" s="378" t="str">
        <f t="shared" si="17"/>
        <v/>
      </c>
    </row>
    <row r="531" spans="1:18" s="379" customFormat="1" hidden="1" x14ac:dyDescent="0.35">
      <c r="A531" s="368"/>
      <c r="B531" s="367" t="str">
        <f xml:space="preserve"> IF(A531="", "", $B$2 &amp; COUNTIFS($A$7:$A531, $A531))</f>
        <v/>
      </c>
      <c r="C531" s="367" t="str">
        <f>IF($A531 = "", "", INDEX(Main_Form!$A:$A, MATCH($A531, Main_Form!$EV:$EV, 0)) &amp; $B531)</f>
        <v/>
      </c>
      <c r="D531" s="393"/>
      <c r="E531" s="393"/>
      <c r="F531" s="393"/>
      <c r="G531" s="373"/>
      <c r="Q531" s="394" t="str">
        <f t="shared" si="16"/>
        <v/>
      </c>
      <c r="R531" s="378" t="str">
        <f t="shared" si="17"/>
        <v/>
      </c>
    </row>
    <row r="532" spans="1:18" s="379" customFormat="1" hidden="1" x14ac:dyDescent="0.35">
      <c r="A532" s="368"/>
      <c r="B532" s="367" t="str">
        <f xml:space="preserve"> IF(A532="", "", $B$2 &amp; COUNTIFS($A$7:$A532, $A532))</f>
        <v/>
      </c>
      <c r="C532" s="367" t="str">
        <f>IF($A532 = "", "", INDEX(Main_Form!$A:$A, MATCH($A532, Main_Form!$EV:$EV, 0)) &amp; $B532)</f>
        <v/>
      </c>
      <c r="D532" s="393"/>
      <c r="E532" s="393"/>
      <c r="F532" s="393"/>
      <c r="G532" s="373"/>
      <c r="Q532" s="394" t="str">
        <f t="shared" si="16"/>
        <v/>
      </c>
      <c r="R532" s="378" t="str">
        <f t="shared" si="17"/>
        <v/>
      </c>
    </row>
    <row r="533" spans="1:18" s="379" customFormat="1" hidden="1" x14ac:dyDescent="0.35">
      <c r="A533" s="368"/>
      <c r="B533" s="367" t="str">
        <f xml:space="preserve"> IF(A533="", "", $B$2 &amp; COUNTIFS($A$7:$A533, $A533))</f>
        <v/>
      </c>
      <c r="C533" s="367" t="str">
        <f>IF($A533 = "", "", INDEX(Main_Form!$A:$A, MATCH($A533, Main_Form!$EV:$EV, 0)) &amp; $B533)</f>
        <v/>
      </c>
      <c r="D533" s="393"/>
      <c r="E533" s="393"/>
      <c r="F533" s="393"/>
      <c r="G533" s="373"/>
      <c r="Q533" s="394" t="str">
        <f t="shared" si="16"/>
        <v/>
      </c>
      <c r="R533" s="378" t="str">
        <f t="shared" si="17"/>
        <v/>
      </c>
    </row>
    <row r="534" spans="1:18" s="379" customFormat="1" hidden="1" x14ac:dyDescent="0.35">
      <c r="A534" s="368"/>
      <c r="B534" s="367" t="str">
        <f xml:space="preserve"> IF(A534="", "", $B$2 &amp; COUNTIFS($A$7:$A534, $A534))</f>
        <v/>
      </c>
      <c r="C534" s="367" t="str">
        <f>IF($A534 = "", "", INDEX(Main_Form!$A:$A, MATCH($A534, Main_Form!$EV:$EV, 0)) &amp; $B534)</f>
        <v/>
      </c>
      <c r="D534" s="393"/>
      <c r="E534" s="393"/>
      <c r="F534" s="393"/>
      <c r="G534" s="373"/>
      <c r="Q534" s="394" t="str">
        <f t="shared" si="16"/>
        <v/>
      </c>
      <c r="R534" s="378" t="str">
        <f t="shared" si="17"/>
        <v/>
      </c>
    </row>
    <row r="535" spans="1:18" s="379" customFormat="1" hidden="1" x14ac:dyDescent="0.35">
      <c r="A535" s="368"/>
      <c r="B535" s="367" t="str">
        <f xml:space="preserve"> IF(A535="", "", $B$2 &amp; COUNTIFS($A$7:$A535, $A535))</f>
        <v/>
      </c>
      <c r="C535" s="367" t="str">
        <f>IF($A535 = "", "", INDEX(Main_Form!$A:$A, MATCH($A535, Main_Form!$EV:$EV, 0)) &amp; $B535)</f>
        <v/>
      </c>
      <c r="D535" s="393"/>
      <c r="E535" s="393"/>
      <c r="F535" s="393"/>
      <c r="G535" s="373"/>
      <c r="Q535" s="394" t="str">
        <f t="shared" si="16"/>
        <v/>
      </c>
      <c r="R535" s="378" t="str">
        <f t="shared" si="17"/>
        <v/>
      </c>
    </row>
    <row r="536" spans="1:18" s="379" customFormat="1" hidden="1" x14ac:dyDescent="0.35">
      <c r="A536" s="368"/>
      <c r="B536" s="367" t="str">
        <f xml:space="preserve"> IF(A536="", "", $B$2 &amp; COUNTIFS($A$7:$A536, $A536))</f>
        <v/>
      </c>
      <c r="C536" s="367" t="str">
        <f>IF($A536 = "", "", INDEX(Main_Form!$A:$A, MATCH($A536, Main_Form!$EV:$EV, 0)) &amp; $B536)</f>
        <v/>
      </c>
      <c r="D536" s="393"/>
      <c r="E536" s="393"/>
      <c r="F536" s="393"/>
      <c r="G536" s="373"/>
      <c r="Q536" s="394" t="str">
        <f t="shared" si="16"/>
        <v/>
      </c>
      <c r="R536" s="378" t="str">
        <f t="shared" si="17"/>
        <v/>
      </c>
    </row>
    <row r="537" spans="1:18" s="379" customFormat="1" hidden="1" x14ac:dyDescent="0.35">
      <c r="A537" s="368"/>
      <c r="B537" s="367" t="str">
        <f xml:space="preserve"> IF(A537="", "", $B$2 &amp; COUNTIFS($A$7:$A537, $A537))</f>
        <v/>
      </c>
      <c r="C537" s="367" t="str">
        <f>IF($A537 = "", "", INDEX(Main_Form!$A:$A, MATCH($A537, Main_Form!$EV:$EV, 0)) &amp; $B537)</f>
        <v/>
      </c>
      <c r="D537" s="393"/>
      <c r="E537" s="393"/>
      <c r="F537" s="393"/>
      <c r="G537" s="373"/>
      <c r="Q537" s="394" t="str">
        <f t="shared" si="16"/>
        <v/>
      </c>
      <c r="R537" s="378" t="str">
        <f t="shared" si="17"/>
        <v/>
      </c>
    </row>
    <row r="538" spans="1:18" s="379" customFormat="1" hidden="1" x14ac:dyDescent="0.35">
      <c r="A538" s="368"/>
      <c r="B538" s="367" t="str">
        <f xml:space="preserve"> IF(A538="", "", $B$2 &amp; COUNTIFS($A$7:$A538, $A538))</f>
        <v/>
      </c>
      <c r="C538" s="367" t="str">
        <f>IF($A538 = "", "", INDEX(Main_Form!$A:$A, MATCH($A538, Main_Form!$EV:$EV, 0)) &amp; $B538)</f>
        <v/>
      </c>
      <c r="D538" s="393"/>
      <c r="E538" s="393"/>
      <c r="F538" s="393"/>
      <c r="G538" s="373"/>
      <c r="Q538" s="394" t="str">
        <f t="shared" si="16"/>
        <v/>
      </c>
      <c r="R538" s="378" t="str">
        <f t="shared" si="17"/>
        <v/>
      </c>
    </row>
    <row r="539" spans="1:18" s="379" customFormat="1" hidden="1" x14ac:dyDescent="0.35">
      <c r="A539" s="368"/>
      <c r="B539" s="367" t="str">
        <f xml:space="preserve"> IF(A539="", "", $B$2 &amp; COUNTIFS($A$7:$A539, $A539))</f>
        <v/>
      </c>
      <c r="C539" s="367" t="str">
        <f>IF($A539 = "", "", INDEX(Main_Form!$A:$A, MATCH($A539, Main_Form!$EV:$EV, 0)) &amp; $B539)</f>
        <v/>
      </c>
      <c r="D539" s="393"/>
      <c r="E539" s="393"/>
      <c r="F539" s="393"/>
      <c r="G539" s="373"/>
      <c r="Q539" s="394" t="str">
        <f t="shared" si="16"/>
        <v/>
      </c>
      <c r="R539" s="378" t="str">
        <f t="shared" si="17"/>
        <v/>
      </c>
    </row>
    <row r="540" spans="1:18" s="379" customFormat="1" hidden="1" x14ac:dyDescent="0.35">
      <c r="A540" s="368"/>
      <c r="B540" s="367" t="str">
        <f xml:space="preserve"> IF(A540="", "", $B$2 &amp; COUNTIFS($A$7:$A540, $A540))</f>
        <v/>
      </c>
      <c r="C540" s="367" t="str">
        <f>IF($A540 = "", "", INDEX(Main_Form!$A:$A, MATCH($A540, Main_Form!$EV:$EV, 0)) &amp; $B540)</f>
        <v/>
      </c>
      <c r="D540" s="393"/>
      <c r="E540" s="393"/>
      <c r="F540" s="393"/>
      <c r="G540" s="373"/>
      <c r="Q540" s="394" t="str">
        <f t="shared" si="16"/>
        <v/>
      </c>
      <c r="R540" s="378" t="str">
        <f t="shared" si="17"/>
        <v/>
      </c>
    </row>
    <row r="541" spans="1:18" s="379" customFormat="1" hidden="1" x14ac:dyDescent="0.35">
      <c r="A541" s="368"/>
      <c r="B541" s="367" t="str">
        <f xml:space="preserve"> IF(A541="", "", $B$2 &amp; COUNTIFS($A$7:$A541, $A541))</f>
        <v/>
      </c>
      <c r="C541" s="367" t="str">
        <f>IF($A541 = "", "", INDEX(Main_Form!$A:$A, MATCH($A541, Main_Form!$EV:$EV, 0)) &amp; $B541)</f>
        <v/>
      </c>
      <c r="D541" s="393"/>
      <c r="E541" s="393"/>
      <c r="F541" s="393"/>
      <c r="G541" s="373"/>
      <c r="Q541" s="394" t="str">
        <f t="shared" si="16"/>
        <v/>
      </c>
      <c r="R541" s="378" t="str">
        <f t="shared" si="17"/>
        <v/>
      </c>
    </row>
    <row r="542" spans="1:18" s="379" customFormat="1" hidden="1" x14ac:dyDescent="0.35">
      <c r="A542" s="368"/>
      <c r="B542" s="367" t="str">
        <f xml:space="preserve"> IF(A542="", "", $B$2 &amp; COUNTIFS($A$7:$A542, $A542))</f>
        <v/>
      </c>
      <c r="C542" s="367" t="str">
        <f>IF($A542 = "", "", INDEX(Main_Form!$A:$A, MATCH($A542, Main_Form!$EV:$EV, 0)) &amp; $B542)</f>
        <v/>
      </c>
      <c r="D542" s="393"/>
      <c r="E542" s="393"/>
      <c r="F542" s="393"/>
      <c r="G542" s="373"/>
      <c r="Q542" s="394" t="str">
        <f t="shared" si="16"/>
        <v/>
      </c>
      <c r="R542" s="378" t="str">
        <f t="shared" si="17"/>
        <v/>
      </c>
    </row>
    <row r="543" spans="1:18" s="379" customFormat="1" hidden="1" x14ac:dyDescent="0.35">
      <c r="A543" s="368"/>
      <c r="B543" s="367" t="str">
        <f xml:space="preserve"> IF(A543="", "", $B$2 &amp; COUNTIFS($A$7:$A543, $A543))</f>
        <v/>
      </c>
      <c r="C543" s="367" t="str">
        <f>IF($A543 = "", "", INDEX(Main_Form!$A:$A, MATCH($A543, Main_Form!$EV:$EV, 0)) &amp; $B543)</f>
        <v/>
      </c>
      <c r="D543" s="393"/>
      <c r="E543" s="393"/>
      <c r="F543" s="393"/>
      <c r="G543" s="373"/>
      <c r="Q543" s="394" t="str">
        <f t="shared" si="16"/>
        <v/>
      </c>
      <c r="R543" s="378" t="str">
        <f t="shared" si="17"/>
        <v/>
      </c>
    </row>
    <row r="544" spans="1:18" s="379" customFormat="1" hidden="1" x14ac:dyDescent="0.35">
      <c r="A544" s="368"/>
      <c r="B544" s="367" t="str">
        <f xml:space="preserve"> IF(A544="", "", $B$2 &amp; COUNTIFS($A$7:$A544, $A544))</f>
        <v/>
      </c>
      <c r="C544" s="367" t="str">
        <f>IF($A544 = "", "", INDEX(Main_Form!$A:$A, MATCH($A544, Main_Form!$EV:$EV, 0)) &amp; $B544)</f>
        <v/>
      </c>
      <c r="D544" s="393"/>
      <c r="E544" s="393"/>
      <c r="F544" s="393"/>
      <c r="G544" s="373"/>
      <c r="Q544" s="394" t="str">
        <f t="shared" si="16"/>
        <v/>
      </c>
      <c r="R544" s="378" t="str">
        <f t="shared" si="17"/>
        <v/>
      </c>
    </row>
    <row r="545" spans="1:18" s="379" customFormat="1" hidden="1" x14ac:dyDescent="0.35">
      <c r="A545" s="368"/>
      <c r="B545" s="367" t="str">
        <f xml:space="preserve"> IF(A545="", "", $B$2 &amp; COUNTIFS($A$7:$A545, $A545))</f>
        <v/>
      </c>
      <c r="C545" s="367" t="str">
        <f>IF($A545 = "", "", INDEX(Main_Form!$A:$A, MATCH($A545, Main_Form!$EV:$EV, 0)) &amp; $B545)</f>
        <v/>
      </c>
      <c r="D545" s="393"/>
      <c r="E545" s="393"/>
      <c r="F545" s="393"/>
      <c r="G545" s="373"/>
      <c r="Q545" s="394" t="str">
        <f t="shared" si="16"/>
        <v/>
      </c>
      <c r="R545" s="378" t="str">
        <f t="shared" si="17"/>
        <v/>
      </c>
    </row>
    <row r="546" spans="1:18" s="379" customFormat="1" hidden="1" x14ac:dyDescent="0.35">
      <c r="A546" s="368"/>
      <c r="B546" s="367" t="str">
        <f xml:space="preserve"> IF(A546="", "", $B$2 &amp; COUNTIFS($A$7:$A546, $A546))</f>
        <v/>
      </c>
      <c r="C546" s="367" t="str">
        <f>IF($A546 = "", "", INDEX(Main_Form!$A:$A, MATCH($A546, Main_Form!$EV:$EV, 0)) &amp; $B546)</f>
        <v/>
      </c>
      <c r="D546" s="393"/>
      <c r="E546" s="393"/>
      <c r="F546" s="393"/>
      <c r="G546" s="373"/>
      <c r="Q546" s="394" t="str">
        <f t="shared" si="16"/>
        <v/>
      </c>
      <c r="R546" s="378" t="str">
        <f t="shared" si="17"/>
        <v/>
      </c>
    </row>
    <row r="547" spans="1:18" s="379" customFormat="1" hidden="1" x14ac:dyDescent="0.35">
      <c r="A547" s="368"/>
      <c r="B547" s="367" t="str">
        <f xml:space="preserve"> IF(A547="", "", $B$2 &amp; COUNTIFS($A$7:$A547, $A547))</f>
        <v/>
      </c>
      <c r="C547" s="367" t="str">
        <f>IF($A547 = "", "", INDEX(Main_Form!$A:$A, MATCH($A547, Main_Form!$EV:$EV, 0)) &amp; $B547)</f>
        <v/>
      </c>
      <c r="D547" s="393"/>
      <c r="E547" s="393"/>
      <c r="F547" s="393"/>
      <c r="G547" s="373"/>
      <c r="Q547" s="394" t="str">
        <f t="shared" si="16"/>
        <v/>
      </c>
      <c r="R547" s="378" t="str">
        <f t="shared" si="17"/>
        <v/>
      </c>
    </row>
    <row r="548" spans="1:18" s="379" customFormat="1" hidden="1" x14ac:dyDescent="0.35">
      <c r="A548" s="368"/>
      <c r="B548" s="367" t="str">
        <f xml:space="preserve"> IF(A548="", "", $B$2 &amp; COUNTIFS($A$7:$A548, $A548))</f>
        <v/>
      </c>
      <c r="C548" s="367" t="str">
        <f>IF($A548 = "", "", INDEX(Main_Form!$A:$A, MATCH($A548, Main_Form!$EV:$EV, 0)) &amp; $B548)</f>
        <v/>
      </c>
      <c r="D548" s="393"/>
      <c r="E548" s="393"/>
      <c r="F548" s="393"/>
      <c r="G548" s="373"/>
      <c r="Q548" s="394" t="str">
        <f t="shared" si="16"/>
        <v/>
      </c>
      <c r="R548" s="378" t="str">
        <f t="shared" si="17"/>
        <v/>
      </c>
    </row>
    <row r="549" spans="1:18" s="379" customFormat="1" hidden="1" x14ac:dyDescent="0.35">
      <c r="A549" s="368"/>
      <c r="B549" s="367" t="str">
        <f xml:space="preserve"> IF(A549="", "", $B$2 &amp; COUNTIFS($A$7:$A549, $A549))</f>
        <v/>
      </c>
      <c r="C549" s="367" t="str">
        <f>IF($A549 = "", "", INDEX(Main_Form!$A:$A, MATCH($A549, Main_Form!$EV:$EV, 0)) &amp; $B549)</f>
        <v/>
      </c>
      <c r="D549" s="393"/>
      <c r="E549" s="393"/>
      <c r="F549" s="393"/>
      <c r="G549" s="373"/>
      <c r="Q549" s="394" t="str">
        <f t="shared" si="16"/>
        <v/>
      </c>
      <c r="R549" s="378" t="str">
        <f t="shared" si="17"/>
        <v/>
      </c>
    </row>
    <row r="550" spans="1:18" s="379" customFormat="1" hidden="1" x14ac:dyDescent="0.35">
      <c r="A550" s="368"/>
      <c r="B550" s="367" t="str">
        <f xml:space="preserve"> IF(A550="", "", $B$2 &amp; COUNTIFS($A$7:$A550, $A550))</f>
        <v/>
      </c>
      <c r="C550" s="367" t="str">
        <f>IF($A550 = "", "", INDEX(Main_Form!$A:$A, MATCH($A550, Main_Form!$EV:$EV, 0)) &amp; $B550)</f>
        <v/>
      </c>
      <c r="D550" s="393"/>
      <c r="E550" s="393"/>
      <c r="F550" s="393"/>
      <c r="G550" s="373"/>
      <c r="Q550" s="394" t="str">
        <f t="shared" si="16"/>
        <v/>
      </c>
      <c r="R550" s="378" t="str">
        <f t="shared" si="17"/>
        <v/>
      </c>
    </row>
    <row r="551" spans="1:18" s="379" customFormat="1" hidden="1" x14ac:dyDescent="0.35">
      <c r="A551" s="368"/>
      <c r="B551" s="367" t="str">
        <f xml:space="preserve"> IF(A551="", "", $B$2 &amp; COUNTIFS($A$7:$A551, $A551))</f>
        <v/>
      </c>
      <c r="C551" s="367" t="str">
        <f>IF($A551 = "", "", INDEX(Main_Form!$A:$A, MATCH($A551, Main_Form!$EV:$EV, 0)) &amp; $B551)</f>
        <v/>
      </c>
      <c r="D551" s="393"/>
      <c r="E551" s="393"/>
      <c r="F551" s="393"/>
      <c r="G551" s="373"/>
      <c r="Q551" s="394" t="str">
        <f t="shared" si="16"/>
        <v/>
      </c>
      <c r="R551" s="378" t="str">
        <f t="shared" si="17"/>
        <v/>
      </c>
    </row>
    <row r="552" spans="1:18" s="379" customFormat="1" hidden="1" x14ac:dyDescent="0.35">
      <c r="A552" s="368"/>
      <c r="B552" s="367" t="str">
        <f xml:space="preserve"> IF(A552="", "", $B$2 &amp; COUNTIFS($A$7:$A552, $A552))</f>
        <v/>
      </c>
      <c r="C552" s="367" t="str">
        <f>IF($A552 = "", "", INDEX(Main_Form!$A:$A, MATCH($A552, Main_Form!$EV:$EV, 0)) &amp; $B552)</f>
        <v/>
      </c>
      <c r="D552" s="393"/>
      <c r="E552" s="393"/>
      <c r="F552" s="393"/>
      <c r="G552" s="373"/>
      <c r="Q552" s="394" t="str">
        <f t="shared" si="16"/>
        <v/>
      </c>
      <c r="R552" s="378" t="str">
        <f t="shared" si="17"/>
        <v/>
      </c>
    </row>
    <row r="553" spans="1:18" s="379" customFormat="1" hidden="1" x14ac:dyDescent="0.35">
      <c r="A553" s="368"/>
      <c r="B553" s="367" t="str">
        <f xml:space="preserve"> IF(A553="", "", $B$2 &amp; COUNTIFS($A$7:$A553, $A553))</f>
        <v/>
      </c>
      <c r="C553" s="367" t="str">
        <f>IF($A553 = "", "", INDEX(Main_Form!$A:$A, MATCH($A553, Main_Form!$EV:$EV, 0)) &amp; $B553)</f>
        <v/>
      </c>
      <c r="D553" s="393"/>
      <c r="E553" s="393"/>
      <c r="F553" s="393"/>
      <c r="G553" s="373"/>
      <c r="Q553" s="394" t="str">
        <f t="shared" si="16"/>
        <v/>
      </c>
      <c r="R553" s="378" t="str">
        <f t="shared" si="17"/>
        <v/>
      </c>
    </row>
    <row r="554" spans="1:18" s="379" customFormat="1" hidden="1" x14ac:dyDescent="0.35">
      <c r="A554" s="368"/>
      <c r="B554" s="367" t="str">
        <f xml:space="preserve"> IF(A554="", "", $B$2 &amp; COUNTIFS($A$7:$A554, $A554))</f>
        <v/>
      </c>
      <c r="C554" s="367" t="str">
        <f>IF($A554 = "", "", INDEX(Main_Form!$A:$A, MATCH($A554, Main_Form!$EV:$EV, 0)) &amp; $B554)</f>
        <v/>
      </c>
      <c r="D554" s="393"/>
      <c r="E554" s="393"/>
      <c r="F554" s="393"/>
      <c r="G554" s="373"/>
      <c r="Q554" s="394" t="str">
        <f t="shared" si="16"/>
        <v/>
      </c>
      <c r="R554" s="378" t="str">
        <f t="shared" si="17"/>
        <v/>
      </c>
    </row>
    <row r="555" spans="1:18" s="379" customFormat="1" hidden="1" x14ac:dyDescent="0.35">
      <c r="A555" s="368"/>
      <c r="B555" s="367" t="str">
        <f xml:space="preserve"> IF(A555="", "", $B$2 &amp; COUNTIFS($A$7:$A555, $A555))</f>
        <v/>
      </c>
      <c r="C555" s="367" t="str">
        <f>IF($A555 = "", "", INDEX(Main_Form!$A:$A, MATCH($A555, Main_Form!$EV:$EV, 0)) &amp; $B555)</f>
        <v/>
      </c>
      <c r="D555" s="393"/>
      <c r="E555" s="393"/>
      <c r="F555" s="393"/>
      <c r="G555" s="373"/>
      <c r="Q555" s="394" t="str">
        <f t="shared" si="16"/>
        <v/>
      </c>
      <c r="R555" s="378" t="str">
        <f t="shared" si="17"/>
        <v/>
      </c>
    </row>
    <row r="556" spans="1:18" s="379" customFormat="1" hidden="1" x14ac:dyDescent="0.35">
      <c r="A556" s="368"/>
      <c r="B556" s="367" t="str">
        <f xml:space="preserve"> IF(A556="", "", $B$2 &amp; COUNTIFS($A$7:$A556, $A556))</f>
        <v/>
      </c>
      <c r="C556" s="367" t="str">
        <f>IF($A556 = "", "", INDEX(Main_Form!$A:$A, MATCH($A556, Main_Form!$EV:$EV, 0)) &amp; $B556)</f>
        <v/>
      </c>
      <c r="D556" s="393"/>
      <c r="E556" s="393"/>
      <c r="F556" s="393"/>
      <c r="G556" s="373"/>
      <c r="Q556" s="394" t="str">
        <f t="shared" si="16"/>
        <v/>
      </c>
      <c r="R556" s="378" t="str">
        <f t="shared" si="17"/>
        <v/>
      </c>
    </row>
    <row r="557" spans="1:18" s="379" customFormat="1" hidden="1" x14ac:dyDescent="0.35">
      <c r="A557" s="368"/>
      <c r="B557" s="367" t="str">
        <f xml:space="preserve"> IF(A557="", "", $B$2 &amp; COUNTIFS($A$7:$A557, $A557))</f>
        <v/>
      </c>
      <c r="C557" s="367" t="str">
        <f>IF($A557 = "", "", INDEX(Main_Form!$A:$A, MATCH($A557, Main_Form!$EV:$EV, 0)) &amp; $B557)</f>
        <v/>
      </c>
      <c r="D557" s="393"/>
      <c r="E557" s="393"/>
      <c r="F557" s="393"/>
      <c r="G557" s="373"/>
      <c r="Q557" s="394" t="str">
        <f t="shared" si="16"/>
        <v/>
      </c>
      <c r="R557" s="378" t="str">
        <f t="shared" si="17"/>
        <v/>
      </c>
    </row>
    <row r="558" spans="1:18" s="379" customFormat="1" hidden="1" x14ac:dyDescent="0.35">
      <c r="A558" s="368"/>
      <c r="B558" s="367" t="str">
        <f xml:space="preserve"> IF(A558="", "", $B$2 &amp; COUNTIFS($A$7:$A558, $A558))</f>
        <v/>
      </c>
      <c r="C558" s="367" t="str">
        <f>IF($A558 = "", "", INDEX(Main_Form!$A:$A, MATCH($A558, Main_Form!$EV:$EV, 0)) &amp; $B558)</f>
        <v/>
      </c>
      <c r="D558" s="393"/>
      <c r="E558" s="393"/>
      <c r="F558" s="393"/>
      <c r="G558" s="373"/>
      <c r="Q558" s="394" t="str">
        <f t="shared" si="16"/>
        <v/>
      </c>
      <c r="R558" s="378" t="str">
        <f t="shared" si="17"/>
        <v/>
      </c>
    </row>
    <row r="559" spans="1:18" s="379" customFormat="1" hidden="1" x14ac:dyDescent="0.35">
      <c r="A559" s="368"/>
      <c r="B559" s="367" t="str">
        <f xml:space="preserve"> IF(A559="", "", $B$2 &amp; COUNTIFS($A$7:$A559, $A559))</f>
        <v/>
      </c>
      <c r="C559" s="367" t="str">
        <f>IF($A559 = "", "", INDEX(Main_Form!$A:$A, MATCH($A559, Main_Form!$EV:$EV, 0)) &amp; $B559)</f>
        <v/>
      </c>
      <c r="D559" s="393"/>
      <c r="E559" s="393"/>
      <c r="F559" s="393"/>
      <c r="G559" s="373"/>
      <c r="Q559" s="394" t="str">
        <f t="shared" si="16"/>
        <v/>
      </c>
      <c r="R559" s="378" t="str">
        <f t="shared" si="17"/>
        <v/>
      </c>
    </row>
    <row r="560" spans="1:18" s="379" customFormat="1" hidden="1" x14ac:dyDescent="0.35">
      <c r="A560" s="368"/>
      <c r="B560" s="367" t="str">
        <f xml:space="preserve"> IF(A560="", "", $B$2 &amp; COUNTIFS($A$7:$A560, $A560))</f>
        <v/>
      </c>
      <c r="C560" s="367" t="str">
        <f>IF($A560 = "", "", INDEX(Main_Form!$A:$A, MATCH($A560, Main_Form!$EV:$EV, 0)) &amp; $B560)</f>
        <v/>
      </c>
      <c r="D560" s="393"/>
      <c r="E560" s="393"/>
      <c r="F560" s="393"/>
      <c r="G560" s="373"/>
      <c r="Q560" s="394" t="str">
        <f t="shared" si="16"/>
        <v/>
      </c>
      <c r="R560" s="378" t="str">
        <f t="shared" si="17"/>
        <v/>
      </c>
    </row>
    <row r="561" spans="1:18" s="379" customFormat="1" hidden="1" x14ac:dyDescent="0.35">
      <c r="A561" s="368"/>
      <c r="B561" s="367" t="str">
        <f xml:space="preserve"> IF(A561="", "", $B$2 &amp; COUNTIFS($A$7:$A561, $A561))</f>
        <v/>
      </c>
      <c r="C561" s="367" t="str">
        <f>IF($A561 = "", "", INDEX(Main_Form!$A:$A, MATCH($A561, Main_Form!$EV:$EV, 0)) &amp; $B561)</f>
        <v/>
      </c>
      <c r="D561" s="393"/>
      <c r="E561" s="393"/>
      <c r="F561" s="393"/>
      <c r="G561" s="373"/>
      <c r="Q561" s="394" t="str">
        <f t="shared" si="16"/>
        <v/>
      </c>
      <c r="R561" s="378" t="str">
        <f t="shared" si="17"/>
        <v/>
      </c>
    </row>
    <row r="562" spans="1:18" s="379" customFormat="1" hidden="1" x14ac:dyDescent="0.35">
      <c r="A562" s="368"/>
      <c r="B562" s="367" t="str">
        <f xml:space="preserve"> IF(A562="", "", $B$2 &amp; COUNTIFS($A$7:$A562, $A562))</f>
        <v/>
      </c>
      <c r="C562" s="367" t="str">
        <f>IF($A562 = "", "", INDEX(Main_Form!$A:$A, MATCH($A562, Main_Form!$EV:$EV, 0)) &amp; $B562)</f>
        <v/>
      </c>
      <c r="D562" s="393"/>
      <c r="E562" s="393"/>
      <c r="F562" s="393"/>
      <c r="G562" s="373"/>
      <c r="Q562" s="394" t="str">
        <f t="shared" si="16"/>
        <v/>
      </c>
      <c r="R562" s="378" t="str">
        <f t="shared" si="17"/>
        <v/>
      </c>
    </row>
    <row r="563" spans="1:18" s="379" customFormat="1" hidden="1" x14ac:dyDescent="0.35">
      <c r="A563" s="368"/>
      <c r="B563" s="367" t="str">
        <f xml:space="preserve"> IF(A563="", "", $B$2 &amp; COUNTIFS($A$7:$A563, $A563))</f>
        <v/>
      </c>
      <c r="C563" s="367" t="str">
        <f>IF($A563 = "", "", INDEX(Main_Form!$A:$A, MATCH($A563, Main_Form!$EV:$EV, 0)) &amp; $B563)</f>
        <v/>
      </c>
      <c r="D563" s="393"/>
      <c r="E563" s="393"/>
      <c r="F563" s="393"/>
      <c r="G563" s="373"/>
      <c r="Q563" s="394" t="str">
        <f t="shared" si="16"/>
        <v/>
      </c>
      <c r="R563" s="378" t="str">
        <f t="shared" si="17"/>
        <v/>
      </c>
    </row>
    <row r="564" spans="1:18" s="379" customFormat="1" hidden="1" x14ac:dyDescent="0.35">
      <c r="A564" s="368"/>
      <c r="B564" s="367" t="str">
        <f xml:space="preserve"> IF(A564="", "", $B$2 &amp; COUNTIFS($A$7:$A564, $A564))</f>
        <v/>
      </c>
      <c r="C564" s="367" t="str">
        <f>IF($A564 = "", "", INDEX(Main_Form!$A:$A, MATCH($A564, Main_Form!$EV:$EV, 0)) &amp; $B564)</f>
        <v/>
      </c>
      <c r="D564" s="393"/>
      <c r="E564" s="393"/>
      <c r="F564" s="393"/>
      <c r="G564" s="373"/>
      <c r="Q564" s="394" t="str">
        <f t="shared" si="16"/>
        <v/>
      </c>
      <c r="R564" s="378" t="str">
        <f t="shared" si="17"/>
        <v/>
      </c>
    </row>
    <row r="565" spans="1:18" s="379" customFormat="1" hidden="1" x14ac:dyDescent="0.35">
      <c r="A565" s="368"/>
      <c r="B565" s="367" t="str">
        <f xml:space="preserve"> IF(A565="", "", $B$2 &amp; COUNTIFS($A$7:$A565, $A565))</f>
        <v/>
      </c>
      <c r="C565" s="367" t="str">
        <f>IF($A565 = "", "", INDEX(Main_Form!$A:$A, MATCH($A565, Main_Form!$EV:$EV, 0)) &amp; $B565)</f>
        <v/>
      </c>
      <c r="D565" s="393"/>
      <c r="E565" s="393"/>
      <c r="F565" s="393"/>
      <c r="G565" s="373"/>
      <c r="Q565" s="394" t="str">
        <f t="shared" si="16"/>
        <v/>
      </c>
      <c r="R565" s="378" t="str">
        <f t="shared" si="17"/>
        <v/>
      </c>
    </row>
    <row r="566" spans="1:18" s="379" customFormat="1" hidden="1" x14ac:dyDescent="0.35">
      <c r="A566" s="368"/>
      <c r="B566" s="367" t="str">
        <f xml:space="preserve"> IF(A566="", "", $B$2 &amp; COUNTIFS($A$7:$A566, $A566))</f>
        <v/>
      </c>
      <c r="C566" s="367" t="str">
        <f>IF($A566 = "", "", INDEX(Main_Form!$A:$A, MATCH($A566, Main_Form!$EV:$EV, 0)) &amp; $B566)</f>
        <v/>
      </c>
      <c r="D566" s="393"/>
      <c r="E566" s="393"/>
      <c r="F566" s="393"/>
      <c r="G566" s="373"/>
      <c r="Q566" s="394" t="str">
        <f t="shared" si="16"/>
        <v/>
      </c>
      <c r="R566" s="378" t="str">
        <f t="shared" si="17"/>
        <v/>
      </c>
    </row>
    <row r="567" spans="1:18" s="379" customFormat="1" hidden="1" x14ac:dyDescent="0.35">
      <c r="A567" s="368"/>
      <c r="B567" s="367" t="str">
        <f xml:space="preserve"> IF(A567="", "", $B$2 &amp; COUNTIFS($A$7:$A567, $A567))</f>
        <v/>
      </c>
      <c r="C567" s="367" t="str">
        <f>IF($A567 = "", "", INDEX(Main_Form!$A:$A, MATCH($A567, Main_Form!$EV:$EV, 0)) &amp; $B567)</f>
        <v/>
      </c>
      <c r="D567" s="393"/>
      <c r="E567" s="393"/>
      <c r="F567" s="393"/>
      <c r="G567" s="373"/>
      <c r="Q567" s="394" t="str">
        <f t="shared" si="16"/>
        <v/>
      </c>
      <c r="R567" s="378" t="str">
        <f t="shared" si="17"/>
        <v/>
      </c>
    </row>
    <row r="568" spans="1:18" s="379" customFormat="1" hidden="1" x14ac:dyDescent="0.35">
      <c r="A568" s="368"/>
      <c r="B568" s="367" t="str">
        <f xml:space="preserve"> IF(A568="", "", $B$2 &amp; COUNTIFS($A$7:$A568, $A568))</f>
        <v/>
      </c>
      <c r="C568" s="367" t="str">
        <f>IF($A568 = "", "", INDEX(Main_Form!$A:$A, MATCH($A568, Main_Form!$EV:$EV, 0)) &amp; $B568)</f>
        <v/>
      </c>
      <c r="D568" s="393"/>
      <c r="E568" s="393"/>
      <c r="F568" s="393"/>
      <c r="G568" s="373"/>
      <c r="Q568" s="394" t="str">
        <f t="shared" si="16"/>
        <v/>
      </c>
      <c r="R568" s="378" t="str">
        <f t="shared" si="17"/>
        <v/>
      </c>
    </row>
    <row r="569" spans="1:18" s="379" customFormat="1" hidden="1" x14ac:dyDescent="0.35">
      <c r="A569" s="368"/>
      <c r="B569" s="367" t="str">
        <f xml:space="preserve"> IF(A569="", "", $B$2 &amp; COUNTIFS($A$7:$A569, $A569))</f>
        <v/>
      </c>
      <c r="C569" s="367" t="str">
        <f>IF($A569 = "", "", INDEX(Main_Form!$A:$A, MATCH($A569, Main_Form!$EV:$EV, 0)) &amp; $B569)</f>
        <v/>
      </c>
      <c r="D569" s="393"/>
      <c r="E569" s="393"/>
      <c r="F569" s="393"/>
      <c r="G569" s="373"/>
      <c r="Q569" s="394" t="str">
        <f t="shared" si="16"/>
        <v/>
      </c>
      <c r="R569" s="378" t="str">
        <f t="shared" si="17"/>
        <v/>
      </c>
    </row>
    <row r="570" spans="1:18" s="379" customFormat="1" hidden="1" x14ac:dyDescent="0.35">
      <c r="A570" s="368"/>
      <c r="B570" s="367" t="str">
        <f xml:space="preserve"> IF(A570="", "", $B$2 &amp; COUNTIFS($A$7:$A570, $A570))</f>
        <v/>
      </c>
      <c r="C570" s="367" t="str">
        <f>IF($A570 = "", "", INDEX(Main_Form!$A:$A, MATCH($A570, Main_Form!$EV:$EV, 0)) &amp; $B570)</f>
        <v/>
      </c>
      <c r="D570" s="393"/>
      <c r="E570" s="393"/>
      <c r="F570" s="393"/>
      <c r="G570" s="373"/>
      <c r="Q570" s="394" t="str">
        <f t="shared" si="16"/>
        <v/>
      </c>
      <c r="R570" s="378" t="str">
        <f t="shared" si="17"/>
        <v/>
      </c>
    </row>
    <row r="571" spans="1:18" s="379" customFormat="1" hidden="1" x14ac:dyDescent="0.35">
      <c r="A571" s="368"/>
      <c r="B571" s="367" t="str">
        <f xml:space="preserve"> IF(A571="", "", $B$2 &amp; COUNTIFS($A$7:$A571, $A571))</f>
        <v/>
      </c>
      <c r="C571" s="367" t="str">
        <f>IF($A571 = "", "", INDEX(Main_Form!$A:$A, MATCH($A571, Main_Form!$EV:$EV, 0)) &amp; $B571)</f>
        <v/>
      </c>
      <c r="D571" s="393"/>
      <c r="E571" s="393"/>
      <c r="F571" s="393"/>
      <c r="G571" s="373"/>
      <c r="Q571" s="394" t="str">
        <f t="shared" si="16"/>
        <v/>
      </c>
      <c r="R571" s="378" t="str">
        <f t="shared" si="17"/>
        <v/>
      </c>
    </row>
    <row r="572" spans="1:18" s="379" customFormat="1" hidden="1" x14ac:dyDescent="0.35">
      <c r="A572" s="368"/>
      <c r="B572" s="367" t="str">
        <f xml:space="preserve"> IF(A572="", "", $B$2 &amp; COUNTIFS($A$7:$A572, $A572))</f>
        <v/>
      </c>
      <c r="C572" s="367" t="str">
        <f>IF($A572 = "", "", INDEX(Main_Form!$A:$A, MATCH($A572, Main_Form!$EV:$EV, 0)) &amp; $B572)</f>
        <v/>
      </c>
      <c r="D572" s="393"/>
      <c r="E572" s="393"/>
      <c r="F572" s="393"/>
      <c r="G572" s="373"/>
      <c r="Q572" s="394" t="str">
        <f t="shared" si="16"/>
        <v/>
      </c>
      <c r="R572" s="378" t="str">
        <f t="shared" si="17"/>
        <v/>
      </c>
    </row>
    <row r="573" spans="1:18" s="379" customFormat="1" hidden="1" x14ac:dyDescent="0.35">
      <c r="A573" s="368"/>
      <c r="B573" s="367" t="str">
        <f xml:space="preserve"> IF(A573="", "", $B$2 &amp; COUNTIFS($A$7:$A573, $A573))</f>
        <v/>
      </c>
      <c r="C573" s="367" t="str">
        <f>IF($A573 = "", "", INDEX(Main_Form!$A:$A, MATCH($A573, Main_Form!$EV:$EV, 0)) &amp; $B573)</f>
        <v/>
      </c>
      <c r="D573" s="393"/>
      <c r="E573" s="393"/>
      <c r="F573" s="393"/>
      <c r="G573" s="373"/>
      <c r="Q573" s="394" t="str">
        <f t="shared" si="16"/>
        <v/>
      </c>
      <c r="R573" s="378" t="str">
        <f t="shared" si="17"/>
        <v/>
      </c>
    </row>
    <row r="574" spans="1:18" s="379" customFormat="1" hidden="1" x14ac:dyDescent="0.35">
      <c r="A574" s="368"/>
      <c r="B574" s="367" t="str">
        <f xml:space="preserve"> IF(A574="", "", $B$2 &amp; COUNTIFS($A$7:$A574, $A574))</f>
        <v/>
      </c>
      <c r="C574" s="367" t="str">
        <f>IF($A574 = "", "", INDEX(Main_Form!$A:$A, MATCH($A574, Main_Form!$EV:$EV, 0)) &amp; $B574)</f>
        <v/>
      </c>
      <c r="D574" s="393"/>
      <c r="E574" s="393"/>
      <c r="F574" s="393"/>
      <c r="G574" s="373"/>
      <c r="Q574" s="394" t="str">
        <f t="shared" si="16"/>
        <v/>
      </c>
      <c r="R574" s="378" t="str">
        <f t="shared" si="17"/>
        <v/>
      </c>
    </row>
    <row r="575" spans="1:18" s="379" customFormat="1" hidden="1" x14ac:dyDescent="0.35">
      <c r="A575" s="368"/>
      <c r="B575" s="367" t="str">
        <f xml:space="preserve"> IF(A575="", "", $B$2 &amp; COUNTIFS($A$7:$A575, $A575))</f>
        <v/>
      </c>
      <c r="C575" s="367" t="str">
        <f>IF($A575 = "", "", INDEX(Main_Form!$A:$A, MATCH($A575, Main_Form!$EV:$EV, 0)) &amp; $B575)</f>
        <v/>
      </c>
      <c r="D575" s="393"/>
      <c r="E575" s="393"/>
      <c r="F575" s="393"/>
      <c r="G575" s="373"/>
      <c r="Q575" s="394" t="str">
        <f t="shared" si="16"/>
        <v/>
      </c>
      <c r="R575" s="378" t="str">
        <f t="shared" si="17"/>
        <v/>
      </c>
    </row>
    <row r="576" spans="1:18" s="379" customFormat="1" hidden="1" x14ac:dyDescent="0.35">
      <c r="A576" s="368"/>
      <c r="B576" s="367" t="str">
        <f xml:space="preserve"> IF(A576="", "", $B$2 &amp; COUNTIFS($A$7:$A576, $A576))</f>
        <v/>
      </c>
      <c r="C576" s="367" t="str">
        <f>IF($A576 = "", "", INDEX(Main_Form!$A:$A, MATCH($A576, Main_Form!$EV:$EV, 0)) &amp; $B576)</f>
        <v/>
      </c>
      <c r="D576" s="393"/>
      <c r="E576" s="393"/>
      <c r="F576" s="393"/>
      <c r="G576" s="373"/>
      <c r="Q576" s="394" t="str">
        <f t="shared" si="16"/>
        <v/>
      </c>
      <c r="R576" s="378" t="str">
        <f t="shared" si="17"/>
        <v/>
      </c>
    </row>
    <row r="577" spans="1:18" s="379" customFormat="1" hidden="1" x14ac:dyDescent="0.35">
      <c r="A577" s="368"/>
      <c r="B577" s="367" t="str">
        <f xml:space="preserve"> IF(A577="", "", $B$2 &amp; COUNTIFS($A$7:$A577, $A577))</f>
        <v/>
      </c>
      <c r="C577" s="367" t="str">
        <f>IF($A577 = "", "", INDEX(Main_Form!$A:$A, MATCH($A577, Main_Form!$EV:$EV, 0)) &amp; $B577)</f>
        <v/>
      </c>
      <c r="D577" s="393"/>
      <c r="E577" s="393"/>
      <c r="F577" s="393"/>
      <c r="G577" s="373"/>
      <c r="Q577" s="394" t="str">
        <f t="shared" si="16"/>
        <v/>
      </c>
      <c r="R577" s="378" t="str">
        <f t="shared" si="17"/>
        <v/>
      </c>
    </row>
    <row r="578" spans="1:18" s="379" customFormat="1" hidden="1" x14ac:dyDescent="0.35">
      <c r="A578" s="368"/>
      <c r="B578" s="367" t="str">
        <f xml:space="preserve"> IF(A578="", "", $B$2 &amp; COUNTIFS($A$7:$A578, $A578))</f>
        <v/>
      </c>
      <c r="C578" s="367" t="str">
        <f>IF($A578 = "", "", INDEX(Main_Form!$A:$A, MATCH($A578, Main_Form!$EV:$EV, 0)) &amp; $B578)</f>
        <v/>
      </c>
      <c r="D578" s="393"/>
      <c r="E578" s="393"/>
      <c r="F578" s="393"/>
      <c r="G578" s="373"/>
      <c r="Q578" s="394" t="str">
        <f t="shared" si="16"/>
        <v/>
      </c>
      <c r="R578" s="378" t="str">
        <f t="shared" si="17"/>
        <v/>
      </c>
    </row>
    <row r="579" spans="1:18" s="379" customFormat="1" hidden="1" x14ac:dyDescent="0.35">
      <c r="A579" s="368"/>
      <c r="B579" s="367" t="str">
        <f xml:space="preserve"> IF(A579="", "", $B$2 &amp; COUNTIFS($A$7:$A579, $A579))</f>
        <v/>
      </c>
      <c r="C579" s="367" t="str">
        <f>IF($A579 = "", "", INDEX(Main_Form!$A:$A, MATCH($A579, Main_Form!$EV:$EV, 0)) &amp; $B579)</f>
        <v/>
      </c>
      <c r="D579" s="393"/>
      <c r="E579" s="393"/>
      <c r="F579" s="393"/>
      <c r="G579" s="373"/>
      <c r="Q579" s="394" t="str">
        <f t="shared" si="16"/>
        <v/>
      </c>
      <c r="R579" s="378" t="str">
        <f t="shared" si="17"/>
        <v/>
      </c>
    </row>
    <row r="580" spans="1:18" s="379" customFormat="1" hidden="1" x14ac:dyDescent="0.35">
      <c r="A580" s="368"/>
      <c r="B580" s="367" t="str">
        <f xml:space="preserve"> IF(A580="", "", $B$2 &amp; COUNTIFS($A$7:$A580, $A580))</f>
        <v/>
      </c>
      <c r="C580" s="367" t="str">
        <f>IF($A580 = "", "", INDEX(Main_Form!$A:$A, MATCH($A580, Main_Form!$EV:$EV, 0)) &amp; $B580)</f>
        <v/>
      </c>
      <c r="D580" s="393"/>
      <c r="E580" s="393"/>
      <c r="F580" s="393"/>
      <c r="G580" s="373"/>
      <c r="Q580" s="394" t="str">
        <f t="shared" si="16"/>
        <v/>
      </c>
      <c r="R580" s="378" t="str">
        <f t="shared" si="17"/>
        <v/>
      </c>
    </row>
    <row r="581" spans="1:18" s="379" customFormat="1" hidden="1" x14ac:dyDescent="0.35">
      <c r="A581" s="368"/>
      <c r="B581" s="367" t="str">
        <f xml:space="preserve"> IF(A581="", "", $B$2 &amp; COUNTIFS($A$7:$A581, $A581))</f>
        <v/>
      </c>
      <c r="C581" s="367" t="str">
        <f>IF($A581 = "", "", INDEX(Main_Form!$A:$A, MATCH($A581, Main_Form!$EV:$EV, 0)) &amp; $B581)</f>
        <v/>
      </c>
      <c r="D581" s="393"/>
      <c r="E581" s="393"/>
      <c r="F581" s="393"/>
      <c r="G581" s="373"/>
      <c r="Q581" s="394" t="str">
        <f t="shared" si="16"/>
        <v/>
      </c>
      <c r="R581" s="378" t="str">
        <f t="shared" si="17"/>
        <v/>
      </c>
    </row>
    <row r="582" spans="1:18" s="379" customFormat="1" hidden="1" x14ac:dyDescent="0.35">
      <c r="A582" s="368"/>
      <c r="B582" s="367" t="str">
        <f xml:space="preserve"> IF(A582="", "", $B$2 &amp; COUNTIFS($A$7:$A582, $A582))</f>
        <v/>
      </c>
      <c r="C582" s="367" t="str">
        <f>IF($A582 = "", "", INDEX(Main_Form!$A:$A, MATCH($A582, Main_Form!$EV:$EV, 0)) &amp; $B582)</f>
        <v/>
      </c>
      <c r="D582" s="393"/>
      <c r="E582" s="393"/>
      <c r="F582" s="393"/>
      <c r="G582" s="373"/>
      <c r="Q582" s="394" t="str">
        <f t="shared" si="16"/>
        <v/>
      </c>
      <c r="R582" s="378" t="str">
        <f t="shared" si="17"/>
        <v/>
      </c>
    </row>
    <row r="583" spans="1:18" s="379" customFormat="1" hidden="1" x14ac:dyDescent="0.35">
      <c r="A583" s="368"/>
      <c r="B583" s="367" t="str">
        <f xml:space="preserve"> IF(A583="", "", $B$2 &amp; COUNTIFS($A$7:$A583, $A583))</f>
        <v/>
      </c>
      <c r="C583" s="367" t="str">
        <f>IF($A583 = "", "", INDEX(Main_Form!$A:$A, MATCH($A583, Main_Form!$EV:$EV, 0)) &amp; $B583)</f>
        <v/>
      </c>
      <c r="D583" s="393"/>
      <c r="E583" s="393"/>
      <c r="F583" s="393"/>
      <c r="G583" s="373"/>
      <c r="Q583" s="394" t="str">
        <f t="shared" ref="Q583:Q646" si="18">IF($A583&lt;&gt;"", IF(AND($D583 &lt;&gt; "", $D583 &lt;&gt; "N/A"), $D583, IF($G583 = "", "", $G583)), "")</f>
        <v/>
      </c>
      <c r="R583" s="378" t="str">
        <f t="shared" ref="R583:R646" si="19">IF($A583="", "", IF(AND($A583 &lt;&gt; "", $Q583 &lt;&gt; ""), 1, 0))</f>
        <v/>
      </c>
    </row>
    <row r="584" spans="1:18" s="379" customFormat="1" hidden="1" x14ac:dyDescent="0.35">
      <c r="A584" s="368"/>
      <c r="B584" s="367" t="str">
        <f xml:space="preserve"> IF(A584="", "", $B$2 &amp; COUNTIFS($A$7:$A584, $A584))</f>
        <v/>
      </c>
      <c r="C584" s="367" t="str">
        <f>IF($A584 = "", "", INDEX(Main_Form!$A:$A, MATCH($A584, Main_Form!$EV:$EV, 0)) &amp; $B584)</f>
        <v/>
      </c>
      <c r="D584" s="393"/>
      <c r="E584" s="393"/>
      <c r="F584" s="393"/>
      <c r="G584" s="373"/>
      <c r="Q584" s="394" t="str">
        <f t="shared" si="18"/>
        <v/>
      </c>
      <c r="R584" s="378" t="str">
        <f t="shared" si="19"/>
        <v/>
      </c>
    </row>
    <row r="585" spans="1:18" s="379" customFormat="1" hidden="1" x14ac:dyDescent="0.35">
      <c r="A585" s="368"/>
      <c r="B585" s="367" t="str">
        <f xml:space="preserve"> IF(A585="", "", $B$2 &amp; COUNTIFS($A$7:$A585, $A585))</f>
        <v/>
      </c>
      <c r="C585" s="367" t="str">
        <f>IF($A585 = "", "", INDEX(Main_Form!$A:$A, MATCH($A585, Main_Form!$EV:$EV, 0)) &amp; $B585)</f>
        <v/>
      </c>
      <c r="D585" s="393"/>
      <c r="E585" s="393"/>
      <c r="F585" s="393"/>
      <c r="G585" s="373"/>
      <c r="Q585" s="394" t="str">
        <f t="shared" si="18"/>
        <v/>
      </c>
      <c r="R585" s="378" t="str">
        <f t="shared" si="19"/>
        <v/>
      </c>
    </row>
    <row r="586" spans="1:18" s="379" customFormat="1" hidden="1" x14ac:dyDescent="0.35">
      <c r="A586" s="368"/>
      <c r="B586" s="367" t="str">
        <f xml:space="preserve"> IF(A586="", "", $B$2 &amp; COUNTIFS($A$7:$A586, $A586))</f>
        <v/>
      </c>
      <c r="C586" s="367" t="str">
        <f>IF($A586 = "", "", INDEX(Main_Form!$A:$A, MATCH($A586, Main_Form!$EV:$EV, 0)) &amp; $B586)</f>
        <v/>
      </c>
      <c r="D586" s="393"/>
      <c r="E586" s="393"/>
      <c r="F586" s="393"/>
      <c r="G586" s="373"/>
      <c r="Q586" s="394" t="str">
        <f t="shared" si="18"/>
        <v/>
      </c>
      <c r="R586" s="378" t="str">
        <f t="shared" si="19"/>
        <v/>
      </c>
    </row>
    <row r="587" spans="1:18" s="379" customFormat="1" hidden="1" x14ac:dyDescent="0.35">
      <c r="A587" s="368"/>
      <c r="B587" s="367" t="str">
        <f xml:space="preserve"> IF(A587="", "", $B$2 &amp; COUNTIFS($A$7:$A587, $A587))</f>
        <v/>
      </c>
      <c r="C587" s="367" t="str">
        <f>IF($A587 = "", "", INDEX(Main_Form!$A:$A, MATCH($A587, Main_Form!$EV:$EV, 0)) &amp; $B587)</f>
        <v/>
      </c>
      <c r="D587" s="393"/>
      <c r="E587" s="393"/>
      <c r="F587" s="393"/>
      <c r="G587" s="373"/>
      <c r="Q587" s="394" t="str">
        <f t="shared" si="18"/>
        <v/>
      </c>
      <c r="R587" s="378" t="str">
        <f t="shared" si="19"/>
        <v/>
      </c>
    </row>
    <row r="588" spans="1:18" s="379" customFormat="1" hidden="1" x14ac:dyDescent="0.35">
      <c r="A588" s="368"/>
      <c r="B588" s="367" t="str">
        <f xml:space="preserve"> IF(A588="", "", $B$2 &amp; COUNTIFS($A$7:$A588, $A588))</f>
        <v/>
      </c>
      <c r="C588" s="367" t="str">
        <f>IF($A588 = "", "", INDEX(Main_Form!$A:$A, MATCH($A588, Main_Form!$EV:$EV, 0)) &amp; $B588)</f>
        <v/>
      </c>
      <c r="D588" s="393"/>
      <c r="E588" s="393"/>
      <c r="F588" s="393"/>
      <c r="G588" s="373"/>
      <c r="Q588" s="394" t="str">
        <f t="shared" si="18"/>
        <v/>
      </c>
      <c r="R588" s="378" t="str">
        <f t="shared" si="19"/>
        <v/>
      </c>
    </row>
    <row r="589" spans="1:18" s="379" customFormat="1" hidden="1" x14ac:dyDescent="0.35">
      <c r="A589" s="368"/>
      <c r="B589" s="367" t="str">
        <f xml:space="preserve"> IF(A589="", "", $B$2 &amp; COUNTIFS($A$7:$A589, $A589))</f>
        <v/>
      </c>
      <c r="C589" s="367" t="str">
        <f>IF($A589 = "", "", INDEX(Main_Form!$A:$A, MATCH($A589, Main_Form!$EV:$EV, 0)) &amp; $B589)</f>
        <v/>
      </c>
      <c r="D589" s="393"/>
      <c r="E589" s="393"/>
      <c r="F589" s="393"/>
      <c r="G589" s="373"/>
      <c r="Q589" s="394" t="str">
        <f t="shared" si="18"/>
        <v/>
      </c>
      <c r="R589" s="378" t="str">
        <f t="shared" si="19"/>
        <v/>
      </c>
    </row>
    <row r="590" spans="1:18" s="379" customFormat="1" hidden="1" x14ac:dyDescent="0.35">
      <c r="A590" s="368"/>
      <c r="B590" s="367" t="str">
        <f xml:space="preserve"> IF(A590="", "", $B$2 &amp; COUNTIFS($A$7:$A590, $A590))</f>
        <v/>
      </c>
      <c r="C590" s="367" t="str">
        <f>IF($A590 = "", "", INDEX(Main_Form!$A:$A, MATCH($A590, Main_Form!$EV:$EV, 0)) &amp; $B590)</f>
        <v/>
      </c>
      <c r="D590" s="393"/>
      <c r="E590" s="393"/>
      <c r="F590" s="393"/>
      <c r="G590" s="373"/>
      <c r="Q590" s="394" t="str">
        <f t="shared" si="18"/>
        <v/>
      </c>
      <c r="R590" s="378" t="str">
        <f t="shared" si="19"/>
        <v/>
      </c>
    </row>
    <row r="591" spans="1:18" s="379" customFormat="1" hidden="1" x14ac:dyDescent="0.35">
      <c r="A591" s="368"/>
      <c r="B591" s="367" t="str">
        <f xml:space="preserve"> IF(A591="", "", $B$2 &amp; COUNTIFS($A$7:$A591, $A591))</f>
        <v/>
      </c>
      <c r="C591" s="367" t="str">
        <f>IF($A591 = "", "", INDEX(Main_Form!$A:$A, MATCH($A591, Main_Form!$EV:$EV, 0)) &amp; $B591)</f>
        <v/>
      </c>
      <c r="D591" s="393"/>
      <c r="E591" s="393"/>
      <c r="F591" s="393"/>
      <c r="G591" s="373"/>
      <c r="Q591" s="394" t="str">
        <f t="shared" si="18"/>
        <v/>
      </c>
      <c r="R591" s="378" t="str">
        <f t="shared" si="19"/>
        <v/>
      </c>
    </row>
    <row r="592" spans="1:18" s="379" customFormat="1" hidden="1" x14ac:dyDescent="0.35">
      <c r="A592" s="368"/>
      <c r="B592" s="367" t="str">
        <f xml:space="preserve"> IF(A592="", "", $B$2 &amp; COUNTIFS($A$7:$A592, $A592))</f>
        <v/>
      </c>
      <c r="C592" s="367" t="str">
        <f>IF($A592 = "", "", INDEX(Main_Form!$A:$A, MATCH($A592, Main_Form!$EV:$EV, 0)) &amp; $B592)</f>
        <v/>
      </c>
      <c r="D592" s="393"/>
      <c r="E592" s="393"/>
      <c r="F592" s="393"/>
      <c r="G592" s="373"/>
      <c r="Q592" s="394" t="str">
        <f t="shared" si="18"/>
        <v/>
      </c>
      <c r="R592" s="378" t="str">
        <f t="shared" si="19"/>
        <v/>
      </c>
    </row>
    <row r="593" spans="1:18" s="379" customFormat="1" hidden="1" x14ac:dyDescent="0.35">
      <c r="A593" s="368"/>
      <c r="B593" s="367" t="str">
        <f xml:space="preserve"> IF(A593="", "", $B$2 &amp; COUNTIFS($A$7:$A593, $A593))</f>
        <v/>
      </c>
      <c r="C593" s="367" t="str">
        <f>IF($A593 = "", "", INDEX(Main_Form!$A:$A, MATCH($A593, Main_Form!$EV:$EV, 0)) &amp; $B593)</f>
        <v/>
      </c>
      <c r="D593" s="393"/>
      <c r="E593" s="393"/>
      <c r="F593" s="393"/>
      <c r="G593" s="373"/>
      <c r="Q593" s="394" t="str">
        <f t="shared" si="18"/>
        <v/>
      </c>
      <c r="R593" s="378" t="str">
        <f t="shared" si="19"/>
        <v/>
      </c>
    </row>
    <row r="594" spans="1:18" s="379" customFormat="1" hidden="1" x14ac:dyDescent="0.35">
      <c r="A594" s="368"/>
      <c r="B594" s="367" t="str">
        <f xml:space="preserve"> IF(A594="", "", $B$2 &amp; COUNTIFS($A$7:$A594, $A594))</f>
        <v/>
      </c>
      <c r="C594" s="367" t="str">
        <f>IF($A594 = "", "", INDEX(Main_Form!$A:$A, MATCH($A594, Main_Form!$EV:$EV, 0)) &amp; $B594)</f>
        <v/>
      </c>
      <c r="D594" s="393"/>
      <c r="E594" s="393"/>
      <c r="F594" s="393"/>
      <c r="G594" s="373"/>
      <c r="Q594" s="394" t="str">
        <f t="shared" si="18"/>
        <v/>
      </c>
      <c r="R594" s="378" t="str">
        <f t="shared" si="19"/>
        <v/>
      </c>
    </row>
    <row r="595" spans="1:18" s="379" customFormat="1" hidden="1" x14ac:dyDescent="0.35">
      <c r="A595" s="368"/>
      <c r="B595" s="367" t="str">
        <f xml:space="preserve"> IF(A595="", "", $B$2 &amp; COUNTIFS($A$7:$A595, $A595))</f>
        <v/>
      </c>
      <c r="C595" s="367" t="str">
        <f>IF($A595 = "", "", INDEX(Main_Form!$A:$A, MATCH($A595, Main_Form!$EV:$EV, 0)) &amp; $B595)</f>
        <v/>
      </c>
      <c r="D595" s="393"/>
      <c r="E595" s="393"/>
      <c r="F595" s="393"/>
      <c r="G595" s="373"/>
      <c r="Q595" s="394" t="str">
        <f t="shared" si="18"/>
        <v/>
      </c>
      <c r="R595" s="378" t="str">
        <f t="shared" si="19"/>
        <v/>
      </c>
    </row>
    <row r="596" spans="1:18" s="379" customFormat="1" hidden="1" x14ac:dyDescent="0.35">
      <c r="A596" s="368"/>
      <c r="B596" s="367" t="str">
        <f xml:space="preserve"> IF(A596="", "", $B$2 &amp; COUNTIFS($A$7:$A596, $A596))</f>
        <v/>
      </c>
      <c r="C596" s="367" t="str">
        <f>IF($A596 = "", "", INDEX(Main_Form!$A:$A, MATCH($A596, Main_Form!$EV:$EV, 0)) &amp; $B596)</f>
        <v/>
      </c>
      <c r="D596" s="393"/>
      <c r="E596" s="393"/>
      <c r="F596" s="393"/>
      <c r="G596" s="373"/>
      <c r="Q596" s="394" t="str">
        <f t="shared" si="18"/>
        <v/>
      </c>
      <c r="R596" s="378" t="str">
        <f t="shared" si="19"/>
        <v/>
      </c>
    </row>
    <row r="597" spans="1:18" s="379" customFormat="1" hidden="1" x14ac:dyDescent="0.35">
      <c r="A597" s="368"/>
      <c r="B597" s="367" t="str">
        <f xml:space="preserve"> IF(A597="", "", $B$2 &amp; COUNTIFS($A$7:$A597, $A597))</f>
        <v/>
      </c>
      <c r="C597" s="367" t="str">
        <f>IF($A597 = "", "", INDEX(Main_Form!$A:$A, MATCH($A597, Main_Form!$EV:$EV, 0)) &amp; $B597)</f>
        <v/>
      </c>
      <c r="D597" s="393"/>
      <c r="E597" s="393"/>
      <c r="F597" s="393"/>
      <c r="G597" s="373"/>
      <c r="Q597" s="394" t="str">
        <f t="shared" si="18"/>
        <v/>
      </c>
      <c r="R597" s="378" t="str">
        <f t="shared" si="19"/>
        <v/>
      </c>
    </row>
    <row r="598" spans="1:18" s="379" customFormat="1" hidden="1" x14ac:dyDescent="0.35">
      <c r="A598" s="368"/>
      <c r="B598" s="367" t="str">
        <f xml:space="preserve"> IF(A598="", "", $B$2 &amp; COUNTIFS($A$7:$A598, $A598))</f>
        <v/>
      </c>
      <c r="C598" s="367" t="str">
        <f>IF($A598 = "", "", INDEX(Main_Form!$A:$A, MATCH($A598, Main_Form!$EV:$EV, 0)) &amp; $B598)</f>
        <v/>
      </c>
      <c r="D598" s="393"/>
      <c r="E598" s="393"/>
      <c r="F598" s="393"/>
      <c r="G598" s="373"/>
      <c r="Q598" s="394" t="str">
        <f t="shared" si="18"/>
        <v/>
      </c>
      <c r="R598" s="378" t="str">
        <f t="shared" si="19"/>
        <v/>
      </c>
    </row>
    <row r="599" spans="1:18" s="379" customFormat="1" hidden="1" x14ac:dyDescent="0.35">
      <c r="A599" s="368"/>
      <c r="B599" s="367" t="str">
        <f xml:space="preserve"> IF(A599="", "", $B$2 &amp; COUNTIFS($A$7:$A599, $A599))</f>
        <v/>
      </c>
      <c r="C599" s="367" t="str">
        <f>IF($A599 = "", "", INDEX(Main_Form!$A:$A, MATCH($A599, Main_Form!$EV:$EV, 0)) &amp; $B599)</f>
        <v/>
      </c>
      <c r="D599" s="393"/>
      <c r="E599" s="393"/>
      <c r="F599" s="393"/>
      <c r="G599" s="373"/>
      <c r="Q599" s="394" t="str">
        <f t="shared" si="18"/>
        <v/>
      </c>
      <c r="R599" s="378" t="str">
        <f t="shared" si="19"/>
        <v/>
      </c>
    </row>
    <row r="600" spans="1:18" s="379" customFormat="1" hidden="1" x14ac:dyDescent="0.35">
      <c r="A600" s="368"/>
      <c r="B600" s="367" t="str">
        <f xml:space="preserve"> IF(A600="", "", $B$2 &amp; COUNTIFS($A$7:$A600, $A600))</f>
        <v/>
      </c>
      <c r="C600" s="367" t="str">
        <f>IF($A600 = "", "", INDEX(Main_Form!$A:$A, MATCH($A600, Main_Form!$EV:$EV, 0)) &amp; $B600)</f>
        <v/>
      </c>
      <c r="D600" s="393"/>
      <c r="E600" s="393"/>
      <c r="F600" s="393"/>
      <c r="G600" s="373"/>
      <c r="Q600" s="394" t="str">
        <f t="shared" si="18"/>
        <v/>
      </c>
      <c r="R600" s="378" t="str">
        <f t="shared" si="19"/>
        <v/>
      </c>
    </row>
    <row r="601" spans="1:18" s="379" customFormat="1" hidden="1" x14ac:dyDescent="0.35">
      <c r="A601" s="368"/>
      <c r="B601" s="367" t="str">
        <f xml:space="preserve"> IF(A601="", "", $B$2 &amp; COUNTIFS($A$7:$A601, $A601))</f>
        <v/>
      </c>
      <c r="C601" s="367" t="str">
        <f>IF($A601 = "", "", INDEX(Main_Form!$A:$A, MATCH($A601, Main_Form!$EV:$EV, 0)) &amp; $B601)</f>
        <v/>
      </c>
      <c r="D601" s="393"/>
      <c r="E601" s="393"/>
      <c r="F601" s="393"/>
      <c r="G601" s="373"/>
      <c r="Q601" s="394" t="str">
        <f t="shared" si="18"/>
        <v/>
      </c>
      <c r="R601" s="378" t="str">
        <f t="shared" si="19"/>
        <v/>
      </c>
    </row>
    <row r="602" spans="1:18" s="379" customFormat="1" hidden="1" x14ac:dyDescent="0.35">
      <c r="A602" s="368"/>
      <c r="B602" s="367" t="str">
        <f xml:space="preserve"> IF(A602="", "", $B$2 &amp; COUNTIFS($A$7:$A602, $A602))</f>
        <v/>
      </c>
      <c r="C602" s="367" t="str">
        <f>IF($A602 = "", "", INDEX(Main_Form!$A:$A, MATCH($A602, Main_Form!$EV:$EV, 0)) &amp; $B602)</f>
        <v/>
      </c>
      <c r="D602" s="393"/>
      <c r="E602" s="393"/>
      <c r="F602" s="393"/>
      <c r="G602" s="373"/>
      <c r="Q602" s="394" t="str">
        <f t="shared" si="18"/>
        <v/>
      </c>
      <c r="R602" s="378" t="str">
        <f t="shared" si="19"/>
        <v/>
      </c>
    </row>
    <row r="603" spans="1:18" s="379" customFormat="1" hidden="1" x14ac:dyDescent="0.35">
      <c r="A603" s="368"/>
      <c r="B603" s="367" t="str">
        <f xml:space="preserve"> IF(A603="", "", $B$2 &amp; COUNTIFS($A$7:$A603, $A603))</f>
        <v/>
      </c>
      <c r="C603" s="367" t="str">
        <f>IF($A603 = "", "", INDEX(Main_Form!$A:$A, MATCH($A603, Main_Form!$EV:$EV, 0)) &amp; $B603)</f>
        <v/>
      </c>
      <c r="D603" s="393"/>
      <c r="E603" s="393"/>
      <c r="F603" s="393"/>
      <c r="G603" s="373"/>
      <c r="Q603" s="394" t="str">
        <f t="shared" si="18"/>
        <v/>
      </c>
      <c r="R603" s="378" t="str">
        <f t="shared" si="19"/>
        <v/>
      </c>
    </row>
    <row r="604" spans="1:18" s="379" customFormat="1" hidden="1" x14ac:dyDescent="0.35">
      <c r="A604" s="368"/>
      <c r="B604" s="367" t="str">
        <f xml:space="preserve"> IF(A604="", "", $B$2 &amp; COUNTIFS($A$7:$A604, $A604))</f>
        <v/>
      </c>
      <c r="C604" s="367" t="str">
        <f>IF($A604 = "", "", INDEX(Main_Form!$A:$A, MATCH($A604, Main_Form!$EV:$EV, 0)) &amp; $B604)</f>
        <v/>
      </c>
      <c r="D604" s="393"/>
      <c r="E604" s="393"/>
      <c r="F604" s="393"/>
      <c r="G604" s="373"/>
      <c r="Q604" s="394" t="str">
        <f t="shared" si="18"/>
        <v/>
      </c>
      <c r="R604" s="378" t="str">
        <f t="shared" si="19"/>
        <v/>
      </c>
    </row>
    <row r="605" spans="1:18" s="379" customFormat="1" hidden="1" x14ac:dyDescent="0.35">
      <c r="A605" s="368"/>
      <c r="B605" s="367" t="str">
        <f xml:space="preserve"> IF(A605="", "", $B$2 &amp; COUNTIFS($A$7:$A605, $A605))</f>
        <v/>
      </c>
      <c r="C605" s="367" t="str">
        <f>IF($A605 = "", "", INDEX(Main_Form!$A:$A, MATCH($A605, Main_Form!$EV:$EV, 0)) &amp; $B605)</f>
        <v/>
      </c>
      <c r="D605" s="393"/>
      <c r="E605" s="393"/>
      <c r="F605" s="393"/>
      <c r="G605" s="373"/>
      <c r="Q605" s="394" t="str">
        <f t="shared" si="18"/>
        <v/>
      </c>
      <c r="R605" s="378" t="str">
        <f t="shared" si="19"/>
        <v/>
      </c>
    </row>
    <row r="606" spans="1:18" s="379" customFormat="1" hidden="1" x14ac:dyDescent="0.35">
      <c r="A606" s="368"/>
      <c r="B606" s="367" t="str">
        <f xml:space="preserve"> IF(A606="", "", $B$2 &amp; COUNTIFS($A$7:$A606, $A606))</f>
        <v/>
      </c>
      <c r="C606" s="367" t="str">
        <f>IF($A606 = "", "", INDEX(Main_Form!$A:$A, MATCH($A606, Main_Form!$EV:$EV, 0)) &amp; $B606)</f>
        <v/>
      </c>
      <c r="D606" s="393"/>
      <c r="E606" s="393"/>
      <c r="F606" s="393"/>
      <c r="G606" s="373"/>
      <c r="Q606" s="394" t="str">
        <f t="shared" si="18"/>
        <v/>
      </c>
      <c r="R606" s="378" t="str">
        <f t="shared" si="19"/>
        <v/>
      </c>
    </row>
    <row r="607" spans="1:18" s="379" customFormat="1" hidden="1" x14ac:dyDescent="0.35">
      <c r="A607" s="368"/>
      <c r="B607" s="367" t="str">
        <f xml:space="preserve"> IF(A607="", "", $B$2 &amp; COUNTIFS($A$7:$A607, $A607))</f>
        <v/>
      </c>
      <c r="C607" s="367" t="str">
        <f>IF($A607 = "", "", INDEX(Main_Form!$A:$A, MATCH($A607, Main_Form!$EV:$EV, 0)) &amp; $B607)</f>
        <v/>
      </c>
      <c r="D607" s="393"/>
      <c r="E607" s="393"/>
      <c r="F607" s="393"/>
      <c r="G607" s="373"/>
      <c r="Q607" s="394" t="str">
        <f t="shared" si="18"/>
        <v/>
      </c>
      <c r="R607" s="378" t="str">
        <f t="shared" si="19"/>
        <v/>
      </c>
    </row>
    <row r="608" spans="1:18" s="379" customFormat="1" hidden="1" x14ac:dyDescent="0.35">
      <c r="A608" s="368"/>
      <c r="B608" s="367" t="str">
        <f xml:space="preserve"> IF(A608="", "", $B$2 &amp; COUNTIFS($A$7:$A608, $A608))</f>
        <v/>
      </c>
      <c r="C608" s="367" t="str">
        <f>IF($A608 = "", "", INDEX(Main_Form!$A:$A, MATCH($A608, Main_Form!$EV:$EV, 0)) &amp; $B608)</f>
        <v/>
      </c>
      <c r="D608" s="393"/>
      <c r="E608" s="393"/>
      <c r="F608" s="393"/>
      <c r="G608" s="373"/>
      <c r="Q608" s="394" t="str">
        <f t="shared" si="18"/>
        <v/>
      </c>
      <c r="R608" s="378" t="str">
        <f t="shared" si="19"/>
        <v/>
      </c>
    </row>
    <row r="609" spans="1:18" s="379" customFormat="1" hidden="1" x14ac:dyDescent="0.35">
      <c r="A609" s="368"/>
      <c r="B609" s="367" t="str">
        <f xml:space="preserve"> IF(A609="", "", $B$2 &amp; COUNTIFS($A$7:$A609, $A609))</f>
        <v/>
      </c>
      <c r="C609" s="367" t="str">
        <f>IF($A609 = "", "", INDEX(Main_Form!$A:$A, MATCH($A609, Main_Form!$EV:$EV, 0)) &amp; $B609)</f>
        <v/>
      </c>
      <c r="D609" s="393"/>
      <c r="E609" s="393"/>
      <c r="F609" s="393"/>
      <c r="G609" s="373"/>
      <c r="Q609" s="394" t="str">
        <f t="shared" si="18"/>
        <v/>
      </c>
      <c r="R609" s="378" t="str">
        <f t="shared" si="19"/>
        <v/>
      </c>
    </row>
    <row r="610" spans="1:18" s="379" customFormat="1" hidden="1" x14ac:dyDescent="0.35">
      <c r="A610" s="368"/>
      <c r="B610" s="367" t="str">
        <f xml:space="preserve"> IF(A610="", "", $B$2 &amp; COUNTIFS($A$7:$A610, $A610))</f>
        <v/>
      </c>
      <c r="C610" s="367" t="str">
        <f>IF($A610 = "", "", INDEX(Main_Form!$A:$A, MATCH($A610, Main_Form!$EV:$EV, 0)) &amp; $B610)</f>
        <v/>
      </c>
      <c r="D610" s="393"/>
      <c r="E610" s="393"/>
      <c r="F610" s="393"/>
      <c r="G610" s="373"/>
      <c r="Q610" s="394" t="str">
        <f t="shared" si="18"/>
        <v/>
      </c>
      <c r="R610" s="378" t="str">
        <f t="shared" si="19"/>
        <v/>
      </c>
    </row>
    <row r="611" spans="1:18" s="379" customFormat="1" hidden="1" x14ac:dyDescent="0.35">
      <c r="A611" s="368"/>
      <c r="B611" s="367" t="str">
        <f xml:space="preserve"> IF(A611="", "", $B$2 &amp; COUNTIFS($A$7:$A611, $A611))</f>
        <v/>
      </c>
      <c r="C611" s="367" t="str">
        <f>IF($A611 = "", "", INDEX(Main_Form!$A:$A, MATCH($A611, Main_Form!$EV:$EV, 0)) &amp; $B611)</f>
        <v/>
      </c>
      <c r="D611" s="393"/>
      <c r="E611" s="393"/>
      <c r="F611" s="393"/>
      <c r="G611" s="373"/>
      <c r="Q611" s="394" t="str">
        <f t="shared" si="18"/>
        <v/>
      </c>
      <c r="R611" s="378" t="str">
        <f t="shared" si="19"/>
        <v/>
      </c>
    </row>
    <row r="612" spans="1:18" s="379" customFormat="1" hidden="1" x14ac:dyDescent="0.35">
      <c r="A612" s="368"/>
      <c r="B612" s="367" t="str">
        <f xml:space="preserve"> IF(A612="", "", $B$2 &amp; COUNTIFS($A$7:$A612, $A612))</f>
        <v/>
      </c>
      <c r="C612" s="367" t="str">
        <f>IF($A612 = "", "", INDEX(Main_Form!$A:$A, MATCH($A612, Main_Form!$EV:$EV, 0)) &amp; $B612)</f>
        <v/>
      </c>
      <c r="D612" s="393"/>
      <c r="E612" s="393"/>
      <c r="F612" s="393"/>
      <c r="G612" s="373"/>
      <c r="Q612" s="394" t="str">
        <f t="shared" si="18"/>
        <v/>
      </c>
      <c r="R612" s="378" t="str">
        <f t="shared" si="19"/>
        <v/>
      </c>
    </row>
    <row r="613" spans="1:18" s="379" customFormat="1" hidden="1" x14ac:dyDescent="0.35">
      <c r="A613" s="368"/>
      <c r="B613" s="367" t="str">
        <f xml:space="preserve"> IF(A613="", "", $B$2 &amp; COUNTIFS($A$7:$A613, $A613))</f>
        <v/>
      </c>
      <c r="C613" s="367" t="str">
        <f>IF($A613 = "", "", INDEX(Main_Form!$A:$A, MATCH($A613, Main_Form!$EV:$EV, 0)) &amp; $B613)</f>
        <v/>
      </c>
      <c r="D613" s="393"/>
      <c r="E613" s="393"/>
      <c r="F613" s="393"/>
      <c r="G613" s="373"/>
      <c r="Q613" s="394" t="str">
        <f t="shared" si="18"/>
        <v/>
      </c>
      <c r="R613" s="378" t="str">
        <f t="shared" si="19"/>
        <v/>
      </c>
    </row>
    <row r="614" spans="1:18" s="379" customFormat="1" hidden="1" x14ac:dyDescent="0.35">
      <c r="A614" s="368"/>
      <c r="B614" s="367" t="str">
        <f xml:space="preserve"> IF(A614="", "", $B$2 &amp; COUNTIFS($A$7:$A614, $A614))</f>
        <v/>
      </c>
      <c r="C614" s="367" t="str">
        <f>IF($A614 = "", "", INDEX(Main_Form!$A:$A, MATCH($A614, Main_Form!$EV:$EV, 0)) &amp; $B614)</f>
        <v/>
      </c>
      <c r="D614" s="393"/>
      <c r="E614" s="393"/>
      <c r="F614" s="393"/>
      <c r="G614" s="373"/>
      <c r="Q614" s="394" t="str">
        <f t="shared" si="18"/>
        <v/>
      </c>
      <c r="R614" s="378" t="str">
        <f t="shared" si="19"/>
        <v/>
      </c>
    </row>
    <row r="615" spans="1:18" s="379" customFormat="1" hidden="1" x14ac:dyDescent="0.35">
      <c r="A615" s="368"/>
      <c r="B615" s="367" t="str">
        <f xml:space="preserve"> IF(A615="", "", $B$2 &amp; COUNTIFS($A$7:$A615, $A615))</f>
        <v/>
      </c>
      <c r="C615" s="367" t="str">
        <f>IF($A615 = "", "", INDEX(Main_Form!$A:$A, MATCH($A615, Main_Form!$EV:$EV, 0)) &amp; $B615)</f>
        <v/>
      </c>
      <c r="D615" s="393"/>
      <c r="E615" s="393"/>
      <c r="F615" s="393"/>
      <c r="G615" s="373"/>
      <c r="Q615" s="394" t="str">
        <f t="shared" si="18"/>
        <v/>
      </c>
      <c r="R615" s="378" t="str">
        <f t="shared" si="19"/>
        <v/>
      </c>
    </row>
    <row r="616" spans="1:18" s="379" customFormat="1" hidden="1" x14ac:dyDescent="0.35">
      <c r="A616" s="368"/>
      <c r="B616" s="367" t="str">
        <f xml:space="preserve"> IF(A616="", "", $B$2 &amp; COUNTIFS($A$7:$A616, $A616))</f>
        <v/>
      </c>
      <c r="C616" s="367" t="str">
        <f>IF($A616 = "", "", INDEX(Main_Form!$A:$A, MATCH($A616, Main_Form!$EV:$EV, 0)) &amp; $B616)</f>
        <v/>
      </c>
      <c r="D616" s="393"/>
      <c r="E616" s="393"/>
      <c r="F616" s="393"/>
      <c r="G616" s="373"/>
      <c r="Q616" s="394" t="str">
        <f t="shared" si="18"/>
        <v/>
      </c>
      <c r="R616" s="378" t="str">
        <f t="shared" si="19"/>
        <v/>
      </c>
    </row>
    <row r="617" spans="1:18" s="379" customFormat="1" hidden="1" x14ac:dyDescent="0.35">
      <c r="A617" s="368"/>
      <c r="B617" s="367" t="str">
        <f xml:space="preserve"> IF(A617="", "", $B$2 &amp; COUNTIFS($A$7:$A617, $A617))</f>
        <v/>
      </c>
      <c r="C617" s="367" t="str">
        <f>IF($A617 = "", "", INDEX(Main_Form!$A:$A, MATCH($A617, Main_Form!$EV:$EV, 0)) &amp; $B617)</f>
        <v/>
      </c>
      <c r="D617" s="393"/>
      <c r="E617" s="393"/>
      <c r="F617" s="393"/>
      <c r="G617" s="373"/>
      <c r="Q617" s="394" t="str">
        <f t="shared" si="18"/>
        <v/>
      </c>
      <c r="R617" s="378" t="str">
        <f t="shared" si="19"/>
        <v/>
      </c>
    </row>
    <row r="618" spans="1:18" s="379" customFormat="1" hidden="1" x14ac:dyDescent="0.35">
      <c r="A618" s="368"/>
      <c r="B618" s="367" t="str">
        <f xml:space="preserve"> IF(A618="", "", $B$2 &amp; COUNTIFS($A$7:$A618, $A618))</f>
        <v/>
      </c>
      <c r="C618" s="367" t="str">
        <f>IF($A618 = "", "", INDEX(Main_Form!$A:$A, MATCH($A618, Main_Form!$EV:$EV, 0)) &amp; $B618)</f>
        <v/>
      </c>
      <c r="D618" s="393"/>
      <c r="E618" s="393"/>
      <c r="F618" s="393"/>
      <c r="G618" s="373"/>
      <c r="Q618" s="394" t="str">
        <f t="shared" si="18"/>
        <v/>
      </c>
      <c r="R618" s="378" t="str">
        <f t="shared" si="19"/>
        <v/>
      </c>
    </row>
    <row r="619" spans="1:18" s="379" customFormat="1" hidden="1" x14ac:dyDescent="0.35">
      <c r="A619" s="368"/>
      <c r="B619" s="367" t="str">
        <f xml:space="preserve"> IF(A619="", "", $B$2 &amp; COUNTIFS($A$7:$A619, $A619))</f>
        <v/>
      </c>
      <c r="C619" s="367" t="str">
        <f>IF($A619 = "", "", INDEX(Main_Form!$A:$A, MATCH($A619, Main_Form!$EV:$EV, 0)) &amp; $B619)</f>
        <v/>
      </c>
      <c r="D619" s="393"/>
      <c r="E619" s="393"/>
      <c r="F619" s="393"/>
      <c r="G619" s="373"/>
      <c r="Q619" s="394" t="str">
        <f t="shared" si="18"/>
        <v/>
      </c>
      <c r="R619" s="378" t="str">
        <f t="shared" si="19"/>
        <v/>
      </c>
    </row>
    <row r="620" spans="1:18" s="379" customFormat="1" hidden="1" x14ac:dyDescent="0.35">
      <c r="A620" s="368"/>
      <c r="B620" s="367" t="str">
        <f xml:space="preserve"> IF(A620="", "", $B$2 &amp; COUNTIFS($A$7:$A620, $A620))</f>
        <v/>
      </c>
      <c r="C620" s="367" t="str">
        <f>IF($A620 = "", "", INDEX(Main_Form!$A:$A, MATCH($A620, Main_Form!$EV:$EV, 0)) &amp; $B620)</f>
        <v/>
      </c>
      <c r="D620" s="393"/>
      <c r="E620" s="393"/>
      <c r="F620" s="393"/>
      <c r="G620" s="373"/>
      <c r="Q620" s="394" t="str">
        <f t="shared" si="18"/>
        <v/>
      </c>
      <c r="R620" s="378" t="str">
        <f t="shared" si="19"/>
        <v/>
      </c>
    </row>
    <row r="621" spans="1:18" s="379" customFormat="1" hidden="1" x14ac:dyDescent="0.35">
      <c r="A621" s="368"/>
      <c r="B621" s="367" t="str">
        <f xml:space="preserve"> IF(A621="", "", $B$2 &amp; COUNTIFS($A$7:$A621, $A621))</f>
        <v/>
      </c>
      <c r="C621" s="367" t="str">
        <f>IF($A621 = "", "", INDEX(Main_Form!$A:$A, MATCH($A621, Main_Form!$EV:$EV, 0)) &amp; $B621)</f>
        <v/>
      </c>
      <c r="D621" s="393"/>
      <c r="E621" s="393"/>
      <c r="F621" s="393"/>
      <c r="G621" s="373"/>
      <c r="Q621" s="394" t="str">
        <f t="shared" si="18"/>
        <v/>
      </c>
      <c r="R621" s="378" t="str">
        <f t="shared" si="19"/>
        <v/>
      </c>
    </row>
    <row r="622" spans="1:18" s="379" customFormat="1" hidden="1" x14ac:dyDescent="0.35">
      <c r="A622" s="368"/>
      <c r="B622" s="367" t="str">
        <f xml:space="preserve"> IF(A622="", "", $B$2 &amp; COUNTIFS($A$7:$A622, $A622))</f>
        <v/>
      </c>
      <c r="C622" s="367" t="str">
        <f>IF($A622 = "", "", INDEX(Main_Form!$A:$A, MATCH($A622, Main_Form!$EV:$EV, 0)) &amp; $B622)</f>
        <v/>
      </c>
      <c r="D622" s="393"/>
      <c r="E622" s="393"/>
      <c r="F622" s="393"/>
      <c r="G622" s="373"/>
      <c r="Q622" s="394" t="str">
        <f t="shared" si="18"/>
        <v/>
      </c>
      <c r="R622" s="378" t="str">
        <f t="shared" si="19"/>
        <v/>
      </c>
    </row>
    <row r="623" spans="1:18" s="379" customFormat="1" hidden="1" x14ac:dyDescent="0.35">
      <c r="A623" s="368"/>
      <c r="B623" s="367" t="str">
        <f xml:space="preserve"> IF(A623="", "", $B$2 &amp; COUNTIFS($A$7:$A623, $A623))</f>
        <v/>
      </c>
      <c r="C623" s="367" t="str">
        <f>IF($A623 = "", "", INDEX(Main_Form!$A:$A, MATCH($A623, Main_Form!$EV:$EV, 0)) &amp; $B623)</f>
        <v/>
      </c>
      <c r="D623" s="393"/>
      <c r="E623" s="393"/>
      <c r="F623" s="393"/>
      <c r="G623" s="373"/>
      <c r="Q623" s="394" t="str">
        <f t="shared" si="18"/>
        <v/>
      </c>
      <c r="R623" s="378" t="str">
        <f t="shared" si="19"/>
        <v/>
      </c>
    </row>
    <row r="624" spans="1:18" s="379" customFormat="1" hidden="1" x14ac:dyDescent="0.35">
      <c r="A624" s="368"/>
      <c r="B624" s="367" t="str">
        <f xml:space="preserve"> IF(A624="", "", $B$2 &amp; COUNTIFS($A$7:$A624, $A624))</f>
        <v/>
      </c>
      <c r="C624" s="367" t="str">
        <f>IF($A624 = "", "", INDEX(Main_Form!$A:$A, MATCH($A624, Main_Form!$EV:$EV, 0)) &amp; $B624)</f>
        <v/>
      </c>
      <c r="D624" s="393"/>
      <c r="E624" s="393"/>
      <c r="F624" s="393"/>
      <c r="G624" s="373"/>
      <c r="Q624" s="394" t="str">
        <f t="shared" si="18"/>
        <v/>
      </c>
      <c r="R624" s="378" t="str">
        <f t="shared" si="19"/>
        <v/>
      </c>
    </row>
    <row r="625" spans="1:18" s="379" customFormat="1" hidden="1" x14ac:dyDescent="0.35">
      <c r="A625" s="368"/>
      <c r="B625" s="367" t="str">
        <f xml:space="preserve"> IF(A625="", "", $B$2 &amp; COUNTIFS($A$7:$A625, $A625))</f>
        <v/>
      </c>
      <c r="C625" s="367" t="str">
        <f>IF($A625 = "", "", INDEX(Main_Form!$A:$A, MATCH($A625, Main_Form!$EV:$EV, 0)) &amp; $B625)</f>
        <v/>
      </c>
      <c r="D625" s="393"/>
      <c r="E625" s="393"/>
      <c r="F625" s="393"/>
      <c r="G625" s="373"/>
      <c r="Q625" s="394" t="str">
        <f t="shared" si="18"/>
        <v/>
      </c>
      <c r="R625" s="378" t="str">
        <f t="shared" si="19"/>
        <v/>
      </c>
    </row>
    <row r="626" spans="1:18" s="379" customFormat="1" hidden="1" x14ac:dyDescent="0.35">
      <c r="A626" s="368"/>
      <c r="B626" s="367" t="str">
        <f xml:space="preserve"> IF(A626="", "", $B$2 &amp; COUNTIFS($A$7:$A626, $A626))</f>
        <v/>
      </c>
      <c r="C626" s="367" t="str">
        <f>IF($A626 = "", "", INDEX(Main_Form!$A:$A, MATCH($A626, Main_Form!$EV:$EV, 0)) &amp; $B626)</f>
        <v/>
      </c>
      <c r="D626" s="393"/>
      <c r="E626" s="393"/>
      <c r="F626" s="393"/>
      <c r="G626" s="373"/>
      <c r="Q626" s="394" t="str">
        <f t="shared" si="18"/>
        <v/>
      </c>
      <c r="R626" s="378" t="str">
        <f t="shared" si="19"/>
        <v/>
      </c>
    </row>
    <row r="627" spans="1:18" s="379" customFormat="1" hidden="1" x14ac:dyDescent="0.35">
      <c r="A627" s="368"/>
      <c r="B627" s="367" t="str">
        <f xml:space="preserve"> IF(A627="", "", $B$2 &amp; COUNTIFS($A$7:$A627, $A627))</f>
        <v/>
      </c>
      <c r="C627" s="367" t="str">
        <f>IF($A627 = "", "", INDEX(Main_Form!$A:$A, MATCH($A627, Main_Form!$EV:$EV, 0)) &amp; $B627)</f>
        <v/>
      </c>
      <c r="D627" s="393"/>
      <c r="E627" s="393"/>
      <c r="F627" s="393"/>
      <c r="G627" s="373"/>
      <c r="Q627" s="394" t="str">
        <f t="shared" si="18"/>
        <v/>
      </c>
      <c r="R627" s="378" t="str">
        <f t="shared" si="19"/>
        <v/>
      </c>
    </row>
    <row r="628" spans="1:18" s="379" customFormat="1" hidden="1" x14ac:dyDescent="0.35">
      <c r="A628" s="368"/>
      <c r="B628" s="367" t="str">
        <f xml:space="preserve"> IF(A628="", "", $B$2 &amp; COUNTIFS($A$7:$A628, $A628))</f>
        <v/>
      </c>
      <c r="C628" s="367" t="str">
        <f>IF($A628 = "", "", INDEX(Main_Form!$A:$A, MATCH($A628, Main_Form!$EV:$EV, 0)) &amp; $B628)</f>
        <v/>
      </c>
      <c r="D628" s="393"/>
      <c r="E628" s="393"/>
      <c r="F628" s="393"/>
      <c r="G628" s="373"/>
      <c r="Q628" s="394" t="str">
        <f t="shared" si="18"/>
        <v/>
      </c>
      <c r="R628" s="378" t="str">
        <f t="shared" si="19"/>
        <v/>
      </c>
    </row>
    <row r="629" spans="1:18" s="379" customFormat="1" hidden="1" x14ac:dyDescent="0.35">
      <c r="A629" s="368"/>
      <c r="B629" s="367" t="str">
        <f xml:space="preserve"> IF(A629="", "", $B$2 &amp; COUNTIFS($A$7:$A629, $A629))</f>
        <v/>
      </c>
      <c r="C629" s="367" t="str">
        <f>IF($A629 = "", "", INDEX(Main_Form!$A:$A, MATCH($A629, Main_Form!$EV:$EV, 0)) &amp; $B629)</f>
        <v/>
      </c>
      <c r="D629" s="393"/>
      <c r="E629" s="393"/>
      <c r="F629" s="393"/>
      <c r="G629" s="373"/>
      <c r="Q629" s="394" t="str">
        <f t="shared" si="18"/>
        <v/>
      </c>
      <c r="R629" s="378" t="str">
        <f t="shared" si="19"/>
        <v/>
      </c>
    </row>
    <row r="630" spans="1:18" s="379" customFormat="1" hidden="1" x14ac:dyDescent="0.35">
      <c r="A630" s="368"/>
      <c r="B630" s="367" t="str">
        <f xml:space="preserve"> IF(A630="", "", $B$2 &amp; COUNTIFS($A$7:$A630, $A630))</f>
        <v/>
      </c>
      <c r="C630" s="367" t="str">
        <f>IF($A630 = "", "", INDEX(Main_Form!$A:$A, MATCH($A630, Main_Form!$EV:$EV, 0)) &amp; $B630)</f>
        <v/>
      </c>
      <c r="D630" s="393"/>
      <c r="E630" s="393"/>
      <c r="F630" s="393"/>
      <c r="G630" s="373"/>
      <c r="Q630" s="394" t="str">
        <f t="shared" si="18"/>
        <v/>
      </c>
      <c r="R630" s="378" t="str">
        <f t="shared" si="19"/>
        <v/>
      </c>
    </row>
    <row r="631" spans="1:18" s="379" customFormat="1" hidden="1" x14ac:dyDescent="0.35">
      <c r="A631" s="368"/>
      <c r="B631" s="367" t="str">
        <f xml:space="preserve"> IF(A631="", "", $B$2 &amp; COUNTIFS($A$7:$A631, $A631))</f>
        <v/>
      </c>
      <c r="C631" s="367" t="str">
        <f>IF($A631 = "", "", INDEX(Main_Form!$A:$A, MATCH($A631, Main_Form!$EV:$EV, 0)) &amp; $B631)</f>
        <v/>
      </c>
      <c r="D631" s="393"/>
      <c r="E631" s="393"/>
      <c r="F631" s="393"/>
      <c r="G631" s="373"/>
      <c r="Q631" s="394" t="str">
        <f t="shared" si="18"/>
        <v/>
      </c>
      <c r="R631" s="378" t="str">
        <f t="shared" si="19"/>
        <v/>
      </c>
    </row>
    <row r="632" spans="1:18" s="379" customFormat="1" hidden="1" x14ac:dyDescent="0.35">
      <c r="A632" s="368"/>
      <c r="B632" s="367" t="str">
        <f xml:space="preserve"> IF(A632="", "", $B$2 &amp; COUNTIFS($A$7:$A632, $A632))</f>
        <v/>
      </c>
      <c r="C632" s="367" t="str">
        <f>IF($A632 = "", "", INDEX(Main_Form!$A:$A, MATCH($A632, Main_Form!$EV:$EV, 0)) &amp; $B632)</f>
        <v/>
      </c>
      <c r="D632" s="393"/>
      <c r="E632" s="393"/>
      <c r="F632" s="393"/>
      <c r="G632" s="373"/>
      <c r="Q632" s="394" t="str">
        <f t="shared" si="18"/>
        <v/>
      </c>
      <c r="R632" s="378" t="str">
        <f t="shared" si="19"/>
        <v/>
      </c>
    </row>
    <row r="633" spans="1:18" s="379" customFormat="1" hidden="1" x14ac:dyDescent="0.35">
      <c r="A633" s="368"/>
      <c r="B633" s="367" t="str">
        <f xml:space="preserve"> IF(A633="", "", $B$2 &amp; COUNTIFS($A$7:$A633, $A633))</f>
        <v/>
      </c>
      <c r="C633" s="367" t="str">
        <f>IF($A633 = "", "", INDEX(Main_Form!$A:$A, MATCH($A633, Main_Form!$EV:$EV, 0)) &amp; $B633)</f>
        <v/>
      </c>
      <c r="D633" s="393"/>
      <c r="E633" s="393"/>
      <c r="F633" s="393"/>
      <c r="G633" s="373"/>
      <c r="Q633" s="394" t="str">
        <f t="shared" si="18"/>
        <v/>
      </c>
      <c r="R633" s="378" t="str">
        <f t="shared" si="19"/>
        <v/>
      </c>
    </row>
    <row r="634" spans="1:18" s="379" customFormat="1" hidden="1" x14ac:dyDescent="0.35">
      <c r="A634" s="368"/>
      <c r="B634" s="367" t="str">
        <f xml:space="preserve"> IF(A634="", "", $B$2 &amp; COUNTIFS($A$7:$A634, $A634))</f>
        <v/>
      </c>
      <c r="C634" s="367" t="str">
        <f>IF($A634 = "", "", INDEX(Main_Form!$A:$A, MATCH($A634, Main_Form!$EV:$EV, 0)) &amp; $B634)</f>
        <v/>
      </c>
      <c r="D634" s="393"/>
      <c r="E634" s="393"/>
      <c r="F634" s="393"/>
      <c r="G634" s="373"/>
      <c r="Q634" s="394" t="str">
        <f t="shared" si="18"/>
        <v/>
      </c>
      <c r="R634" s="378" t="str">
        <f t="shared" si="19"/>
        <v/>
      </c>
    </row>
    <row r="635" spans="1:18" s="379" customFormat="1" hidden="1" x14ac:dyDescent="0.35">
      <c r="A635" s="368"/>
      <c r="B635" s="367" t="str">
        <f xml:space="preserve"> IF(A635="", "", $B$2 &amp; COUNTIFS($A$7:$A635, $A635))</f>
        <v/>
      </c>
      <c r="C635" s="367" t="str">
        <f>IF($A635 = "", "", INDEX(Main_Form!$A:$A, MATCH($A635, Main_Form!$EV:$EV, 0)) &amp; $B635)</f>
        <v/>
      </c>
      <c r="D635" s="393"/>
      <c r="E635" s="393"/>
      <c r="F635" s="393"/>
      <c r="G635" s="373"/>
      <c r="Q635" s="394" t="str">
        <f t="shared" si="18"/>
        <v/>
      </c>
      <c r="R635" s="378" t="str">
        <f t="shared" si="19"/>
        <v/>
      </c>
    </row>
    <row r="636" spans="1:18" s="379" customFormat="1" hidden="1" x14ac:dyDescent="0.35">
      <c r="A636" s="368"/>
      <c r="B636" s="367" t="str">
        <f xml:space="preserve"> IF(A636="", "", $B$2 &amp; COUNTIFS($A$7:$A636, $A636))</f>
        <v/>
      </c>
      <c r="C636" s="367" t="str">
        <f>IF($A636 = "", "", INDEX(Main_Form!$A:$A, MATCH($A636, Main_Form!$EV:$EV, 0)) &amp; $B636)</f>
        <v/>
      </c>
      <c r="D636" s="393"/>
      <c r="E636" s="393"/>
      <c r="F636" s="393"/>
      <c r="G636" s="373"/>
      <c r="Q636" s="394" t="str">
        <f t="shared" si="18"/>
        <v/>
      </c>
      <c r="R636" s="378" t="str">
        <f t="shared" si="19"/>
        <v/>
      </c>
    </row>
    <row r="637" spans="1:18" s="379" customFormat="1" hidden="1" x14ac:dyDescent="0.35">
      <c r="A637" s="368"/>
      <c r="B637" s="367" t="str">
        <f xml:space="preserve"> IF(A637="", "", $B$2 &amp; COUNTIFS($A$7:$A637, $A637))</f>
        <v/>
      </c>
      <c r="C637" s="367" t="str">
        <f>IF($A637 = "", "", INDEX(Main_Form!$A:$A, MATCH($A637, Main_Form!$EV:$EV, 0)) &amp; $B637)</f>
        <v/>
      </c>
      <c r="D637" s="393"/>
      <c r="E637" s="393"/>
      <c r="F637" s="393"/>
      <c r="G637" s="373"/>
      <c r="Q637" s="394" t="str">
        <f t="shared" si="18"/>
        <v/>
      </c>
      <c r="R637" s="378" t="str">
        <f t="shared" si="19"/>
        <v/>
      </c>
    </row>
    <row r="638" spans="1:18" s="379" customFormat="1" hidden="1" x14ac:dyDescent="0.35">
      <c r="A638" s="368"/>
      <c r="B638" s="367" t="str">
        <f xml:space="preserve"> IF(A638="", "", $B$2 &amp; COUNTIFS($A$7:$A638, $A638))</f>
        <v/>
      </c>
      <c r="C638" s="367" t="str">
        <f>IF($A638 = "", "", INDEX(Main_Form!$A:$A, MATCH($A638, Main_Form!$EV:$EV, 0)) &amp; $B638)</f>
        <v/>
      </c>
      <c r="D638" s="393"/>
      <c r="E638" s="393"/>
      <c r="F638" s="393"/>
      <c r="G638" s="373"/>
      <c r="Q638" s="394" t="str">
        <f t="shared" si="18"/>
        <v/>
      </c>
      <c r="R638" s="378" t="str">
        <f t="shared" si="19"/>
        <v/>
      </c>
    </row>
    <row r="639" spans="1:18" s="379" customFormat="1" hidden="1" x14ac:dyDescent="0.35">
      <c r="A639" s="368"/>
      <c r="B639" s="367" t="str">
        <f xml:space="preserve"> IF(A639="", "", $B$2 &amp; COUNTIFS($A$7:$A639, $A639))</f>
        <v/>
      </c>
      <c r="C639" s="367" t="str">
        <f>IF($A639 = "", "", INDEX(Main_Form!$A:$A, MATCH($A639, Main_Form!$EV:$EV, 0)) &amp; $B639)</f>
        <v/>
      </c>
      <c r="D639" s="393"/>
      <c r="E639" s="393"/>
      <c r="F639" s="393"/>
      <c r="G639" s="373"/>
      <c r="Q639" s="394" t="str">
        <f t="shared" si="18"/>
        <v/>
      </c>
      <c r="R639" s="378" t="str">
        <f t="shared" si="19"/>
        <v/>
      </c>
    </row>
    <row r="640" spans="1:18" s="379" customFormat="1" hidden="1" x14ac:dyDescent="0.35">
      <c r="A640" s="368"/>
      <c r="B640" s="367" t="str">
        <f xml:space="preserve"> IF(A640="", "", $B$2 &amp; COUNTIFS($A$7:$A640, $A640))</f>
        <v/>
      </c>
      <c r="C640" s="367" t="str">
        <f>IF($A640 = "", "", INDEX(Main_Form!$A:$A, MATCH($A640, Main_Form!$EV:$EV, 0)) &amp; $B640)</f>
        <v/>
      </c>
      <c r="D640" s="393"/>
      <c r="E640" s="393"/>
      <c r="F640" s="393"/>
      <c r="G640" s="373"/>
      <c r="Q640" s="394" t="str">
        <f t="shared" si="18"/>
        <v/>
      </c>
      <c r="R640" s="378" t="str">
        <f t="shared" si="19"/>
        <v/>
      </c>
    </row>
    <row r="641" spans="1:18" s="379" customFormat="1" hidden="1" x14ac:dyDescent="0.35">
      <c r="A641" s="368"/>
      <c r="B641" s="367" t="str">
        <f xml:space="preserve"> IF(A641="", "", $B$2 &amp; COUNTIFS($A$7:$A641, $A641))</f>
        <v/>
      </c>
      <c r="C641" s="367" t="str">
        <f>IF($A641 = "", "", INDEX(Main_Form!$A:$A, MATCH($A641, Main_Form!$EV:$EV, 0)) &amp; $B641)</f>
        <v/>
      </c>
      <c r="D641" s="393"/>
      <c r="E641" s="393"/>
      <c r="F641" s="393"/>
      <c r="G641" s="373"/>
      <c r="Q641" s="394" t="str">
        <f t="shared" si="18"/>
        <v/>
      </c>
      <c r="R641" s="378" t="str">
        <f t="shared" si="19"/>
        <v/>
      </c>
    </row>
    <row r="642" spans="1:18" s="379" customFormat="1" hidden="1" x14ac:dyDescent="0.35">
      <c r="A642" s="368"/>
      <c r="B642" s="367" t="str">
        <f xml:space="preserve"> IF(A642="", "", $B$2 &amp; COUNTIFS($A$7:$A642, $A642))</f>
        <v/>
      </c>
      <c r="C642" s="367" t="str">
        <f>IF($A642 = "", "", INDEX(Main_Form!$A:$A, MATCH($A642, Main_Form!$EV:$EV, 0)) &amp; $B642)</f>
        <v/>
      </c>
      <c r="D642" s="393"/>
      <c r="E642" s="393"/>
      <c r="F642" s="393"/>
      <c r="G642" s="373"/>
      <c r="Q642" s="394" t="str">
        <f t="shared" si="18"/>
        <v/>
      </c>
      <c r="R642" s="378" t="str">
        <f t="shared" si="19"/>
        <v/>
      </c>
    </row>
    <row r="643" spans="1:18" s="379" customFormat="1" hidden="1" x14ac:dyDescent="0.35">
      <c r="A643" s="368"/>
      <c r="B643" s="367" t="str">
        <f xml:space="preserve"> IF(A643="", "", $B$2 &amp; COUNTIFS($A$7:$A643, $A643))</f>
        <v/>
      </c>
      <c r="C643" s="367" t="str">
        <f>IF($A643 = "", "", INDEX(Main_Form!$A:$A, MATCH($A643, Main_Form!$EV:$EV, 0)) &amp; $B643)</f>
        <v/>
      </c>
      <c r="D643" s="393"/>
      <c r="E643" s="393"/>
      <c r="F643" s="393"/>
      <c r="G643" s="373"/>
      <c r="Q643" s="394" t="str">
        <f t="shared" si="18"/>
        <v/>
      </c>
      <c r="R643" s="378" t="str">
        <f t="shared" si="19"/>
        <v/>
      </c>
    </row>
    <row r="644" spans="1:18" s="379" customFormat="1" hidden="1" x14ac:dyDescent="0.35">
      <c r="A644" s="368"/>
      <c r="B644" s="367" t="str">
        <f xml:space="preserve"> IF(A644="", "", $B$2 &amp; COUNTIFS($A$7:$A644, $A644))</f>
        <v/>
      </c>
      <c r="C644" s="367" t="str">
        <f>IF($A644 = "", "", INDEX(Main_Form!$A:$A, MATCH($A644, Main_Form!$EV:$EV, 0)) &amp; $B644)</f>
        <v/>
      </c>
      <c r="D644" s="393"/>
      <c r="E644" s="393"/>
      <c r="F644" s="393"/>
      <c r="G644" s="373"/>
      <c r="Q644" s="394" t="str">
        <f t="shared" si="18"/>
        <v/>
      </c>
      <c r="R644" s="378" t="str">
        <f t="shared" si="19"/>
        <v/>
      </c>
    </row>
    <row r="645" spans="1:18" s="379" customFormat="1" hidden="1" x14ac:dyDescent="0.35">
      <c r="A645" s="368"/>
      <c r="B645" s="367" t="str">
        <f xml:space="preserve"> IF(A645="", "", $B$2 &amp; COUNTIFS($A$7:$A645, $A645))</f>
        <v/>
      </c>
      <c r="C645" s="367" t="str">
        <f>IF($A645 = "", "", INDEX(Main_Form!$A:$A, MATCH($A645, Main_Form!$EV:$EV, 0)) &amp; $B645)</f>
        <v/>
      </c>
      <c r="D645" s="393"/>
      <c r="E645" s="393"/>
      <c r="F645" s="393"/>
      <c r="G645" s="373"/>
      <c r="Q645" s="394" t="str">
        <f t="shared" si="18"/>
        <v/>
      </c>
      <c r="R645" s="378" t="str">
        <f t="shared" si="19"/>
        <v/>
      </c>
    </row>
    <row r="646" spans="1:18" s="379" customFormat="1" hidden="1" x14ac:dyDescent="0.35">
      <c r="A646" s="368"/>
      <c r="B646" s="367" t="str">
        <f xml:space="preserve"> IF(A646="", "", $B$2 &amp; COUNTIFS($A$7:$A646, $A646))</f>
        <v/>
      </c>
      <c r="C646" s="367" t="str">
        <f>IF($A646 = "", "", INDEX(Main_Form!$A:$A, MATCH($A646, Main_Form!$EV:$EV, 0)) &amp; $B646)</f>
        <v/>
      </c>
      <c r="D646" s="393"/>
      <c r="E646" s="393"/>
      <c r="F646" s="393"/>
      <c r="G646" s="373"/>
      <c r="Q646" s="394" t="str">
        <f t="shared" si="18"/>
        <v/>
      </c>
      <c r="R646" s="378" t="str">
        <f t="shared" si="19"/>
        <v/>
      </c>
    </row>
    <row r="647" spans="1:18" s="379" customFormat="1" hidden="1" x14ac:dyDescent="0.35">
      <c r="A647" s="368"/>
      <c r="B647" s="367" t="str">
        <f xml:space="preserve"> IF(A647="", "", $B$2 &amp; COUNTIFS($A$7:$A647, $A647))</f>
        <v/>
      </c>
      <c r="C647" s="367" t="str">
        <f>IF($A647 = "", "", INDEX(Main_Form!$A:$A, MATCH($A647, Main_Form!$EV:$EV, 0)) &amp; $B647)</f>
        <v/>
      </c>
      <c r="D647" s="393"/>
      <c r="E647" s="393"/>
      <c r="F647" s="393"/>
      <c r="G647" s="373"/>
      <c r="Q647" s="394" t="str">
        <f t="shared" ref="Q647:Q710" si="20">IF($A647&lt;&gt;"", IF(AND($D647 &lt;&gt; "", $D647 &lt;&gt; "N/A"), $D647, IF($G647 = "", "", $G647)), "")</f>
        <v/>
      </c>
      <c r="R647" s="378" t="str">
        <f t="shared" ref="R647:R710" si="21">IF($A647="", "", IF(AND($A647 &lt;&gt; "", $Q647 &lt;&gt; ""), 1, 0))</f>
        <v/>
      </c>
    </row>
    <row r="648" spans="1:18" s="379" customFormat="1" hidden="1" x14ac:dyDescent="0.35">
      <c r="A648" s="368"/>
      <c r="B648" s="367" t="str">
        <f xml:space="preserve"> IF(A648="", "", $B$2 &amp; COUNTIFS($A$7:$A648, $A648))</f>
        <v/>
      </c>
      <c r="C648" s="367" t="str">
        <f>IF($A648 = "", "", INDEX(Main_Form!$A:$A, MATCH($A648, Main_Form!$EV:$EV, 0)) &amp; $B648)</f>
        <v/>
      </c>
      <c r="D648" s="393"/>
      <c r="E648" s="393"/>
      <c r="F648" s="393"/>
      <c r="G648" s="373"/>
      <c r="Q648" s="394" t="str">
        <f t="shared" si="20"/>
        <v/>
      </c>
      <c r="R648" s="378" t="str">
        <f t="shared" si="21"/>
        <v/>
      </c>
    </row>
    <row r="649" spans="1:18" s="379" customFormat="1" hidden="1" x14ac:dyDescent="0.35">
      <c r="A649" s="368"/>
      <c r="B649" s="367" t="str">
        <f xml:space="preserve"> IF(A649="", "", $B$2 &amp; COUNTIFS($A$7:$A649, $A649))</f>
        <v/>
      </c>
      <c r="C649" s="367" t="str">
        <f>IF($A649 = "", "", INDEX(Main_Form!$A:$A, MATCH($A649, Main_Form!$EV:$EV, 0)) &amp; $B649)</f>
        <v/>
      </c>
      <c r="D649" s="393"/>
      <c r="E649" s="393"/>
      <c r="F649" s="393"/>
      <c r="G649" s="373"/>
      <c r="Q649" s="394" t="str">
        <f t="shared" si="20"/>
        <v/>
      </c>
      <c r="R649" s="378" t="str">
        <f t="shared" si="21"/>
        <v/>
      </c>
    </row>
    <row r="650" spans="1:18" s="379" customFormat="1" hidden="1" x14ac:dyDescent="0.35">
      <c r="A650" s="368"/>
      <c r="B650" s="367" t="str">
        <f xml:space="preserve"> IF(A650="", "", $B$2 &amp; COUNTIFS($A$7:$A650, $A650))</f>
        <v/>
      </c>
      <c r="C650" s="367" t="str">
        <f>IF($A650 = "", "", INDEX(Main_Form!$A:$A, MATCH($A650, Main_Form!$EV:$EV, 0)) &amp; $B650)</f>
        <v/>
      </c>
      <c r="D650" s="393"/>
      <c r="E650" s="393"/>
      <c r="F650" s="393"/>
      <c r="G650" s="373"/>
      <c r="Q650" s="394" t="str">
        <f t="shared" si="20"/>
        <v/>
      </c>
      <c r="R650" s="378" t="str">
        <f t="shared" si="21"/>
        <v/>
      </c>
    </row>
    <row r="651" spans="1:18" s="379" customFormat="1" hidden="1" x14ac:dyDescent="0.35">
      <c r="A651" s="368"/>
      <c r="B651" s="367" t="str">
        <f xml:space="preserve"> IF(A651="", "", $B$2 &amp; COUNTIFS($A$7:$A651, $A651))</f>
        <v/>
      </c>
      <c r="C651" s="367" t="str">
        <f>IF($A651 = "", "", INDEX(Main_Form!$A:$A, MATCH($A651, Main_Form!$EV:$EV, 0)) &amp; $B651)</f>
        <v/>
      </c>
      <c r="D651" s="393"/>
      <c r="E651" s="393"/>
      <c r="F651" s="393"/>
      <c r="G651" s="373"/>
      <c r="Q651" s="394" t="str">
        <f t="shared" si="20"/>
        <v/>
      </c>
      <c r="R651" s="378" t="str">
        <f t="shared" si="21"/>
        <v/>
      </c>
    </row>
    <row r="652" spans="1:18" s="379" customFormat="1" hidden="1" x14ac:dyDescent="0.35">
      <c r="A652" s="368"/>
      <c r="B652" s="367" t="str">
        <f xml:space="preserve"> IF(A652="", "", $B$2 &amp; COUNTIFS($A$7:$A652, $A652))</f>
        <v/>
      </c>
      <c r="C652" s="367" t="str">
        <f>IF($A652 = "", "", INDEX(Main_Form!$A:$A, MATCH($A652, Main_Form!$EV:$EV, 0)) &amp; $B652)</f>
        <v/>
      </c>
      <c r="D652" s="393"/>
      <c r="E652" s="393"/>
      <c r="F652" s="393"/>
      <c r="G652" s="373"/>
      <c r="Q652" s="394" t="str">
        <f t="shared" si="20"/>
        <v/>
      </c>
      <c r="R652" s="378" t="str">
        <f t="shared" si="21"/>
        <v/>
      </c>
    </row>
    <row r="653" spans="1:18" s="379" customFormat="1" hidden="1" x14ac:dyDescent="0.35">
      <c r="A653" s="368"/>
      <c r="B653" s="367" t="str">
        <f xml:space="preserve"> IF(A653="", "", $B$2 &amp; COUNTIFS($A$7:$A653, $A653))</f>
        <v/>
      </c>
      <c r="C653" s="367" t="str">
        <f>IF($A653 = "", "", INDEX(Main_Form!$A:$A, MATCH($A653, Main_Form!$EV:$EV, 0)) &amp; $B653)</f>
        <v/>
      </c>
      <c r="D653" s="393"/>
      <c r="E653" s="393"/>
      <c r="F653" s="393"/>
      <c r="G653" s="373"/>
      <c r="Q653" s="394" t="str">
        <f t="shared" si="20"/>
        <v/>
      </c>
      <c r="R653" s="378" t="str">
        <f t="shared" si="21"/>
        <v/>
      </c>
    </row>
    <row r="654" spans="1:18" s="379" customFormat="1" hidden="1" x14ac:dyDescent="0.35">
      <c r="A654" s="368"/>
      <c r="B654" s="367" t="str">
        <f xml:space="preserve"> IF(A654="", "", $B$2 &amp; COUNTIFS($A$7:$A654, $A654))</f>
        <v/>
      </c>
      <c r="C654" s="367" t="str">
        <f>IF($A654 = "", "", INDEX(Main_Form!$A:$A, MATCH($A654, Main_Form!$EV:$EV, 0)) &amp; $B654)</f>
        <v/>
      </c>
      <c r="D654" s="393"/>
      <c r="E654" s="393"/>
      <c r="F654" s="393"/>
      <c r="G654" s="373"/>
      <c r="Q654" s="394" t="str">
        <f t="shared" si="20"/>
        <v/>
      </c>
      <c r="R654" s="378" t="str">
        <f t="shared" si="21"/>
        <v/>
      </c>
    </row>
    <row r="655" spans="1:18" s="379" customFormat="1" hidden="1" x14ac:dyDescent="0.35">
      <c r="A655" s="368"/>
      <c r="B655" s="367" t="str">
        <f xml:space="preserve"> IF(A655="", "", $B$2 &amp; COUNTIFS($A$7:$A655, $A655))</f>
        <v/>
      </c>
      <c r="C655" s="367" t="str">
        <f>IF($A655 = "", "", INDEX(Main_Form!$A:$A, MATCH($A655, Main_Form!$EV:$EV, 0)) &amp; $B655)</f>
        <v/>
      </c>
      <c r="D655" s="393"/>
      <c r="E655" s="393"/>
      <c r="F655" s="393"/>
      <c r="G655" s="373"/>
      <c r="Q655" s="394" t="str">
        <f t="shared" si="20"/>
        <v/>
      </c>
      <c r="R655" s="378" t="str">
        <f t="shared" si="21"/>
        <v/>
      </c>
    </row>
    <row r="656" spans="1:18" s="379" customFormat="1" hidden="1" x14ac:dyDescent="0.35">
      <c r="A656" s="368"/>
      <c r="B656" s="367" t="str">
        <f xml:space="preserve"> IF(A656="", "", $B$2 &amp; COUNTIFS($A$7:$A656, $A656))</f>
        <v/>
      </c>
      <c r="C656" s="367" t="str">
        <f>IF($A656 = "", "", INDEX(Main_Form!$A:$A, MATCH($A656, Main_Form!$EV:$EV, 0)) &amp; $B656)</f>
        <v/>
      </c>
      <c r="D656" s="393"/>
      <c r="E656" s="393"/>
      <c r="F656" s="393"/>
      <c r="G656" s="373"/>
      <c r="Q656" s="394" t="str">
        <f t="shared" si="20"/>
        <v/>
      </c>
      <c r="R656" s="378" t="str">
        <f t="shared" si="21"/>
        <v/>
      </c>
    </row>
    <row r="657" spans="1:18" s="379" customFormat="1" hidden="1" x14ac:dyDescent="0.35">
      <c r="A657" s="368"/>
      <c r="B657" s="367" t="str">
        <f xml:space="preserve"> IF(A657="", "", $B$2 &amp; COUNTIFS($A$7:$A657, $A657))</f>
        <v/>
      </c>
      <c r="C657" s="367" t="str">
        <f>IF($A657 = "", "", INDEX(Main_Form!$A:$A, MATCH($A657, Main_Form!$EV:$EV, 0)) &amp; $B657)</f>
        <v/>
      </c>
      <c r="D657" s="393"/>
      <c r="E657" s="393"/>
      <c r="F657" s="393"/>
      <c r="G657" s="373"/>
      <c r="Q657" s="394" t="str">
        <f t="shared" si="20"/>
        <v/>
      </c>
      <c r="R657" s="378" t="str">
        <f t="shared" si="21"/>
        <v/>
      </c>
    </row>
    <row r="658" spans="1:18" s="379" customFormat="1" hidden="1" x14ac:dyDescent="0.35">
      <c r="A658" s="368"/>
      <c r="B658" s="367" t="str">
        <f xml:space="preserve"> IF(A658="", "", $B$2 &amp; COUNTIFS($A$7:$A658, $A658))</f>
        <v/>
      </c>
      <c r="C658" s="367" t="str">
        <f>IF($A658 = "", "", INDEX(Main_Form!$A:$A, MATCH($A658, Main_Form!$EV:$EV, 0)) &amp; $B658)</f>
        <v/>
      </c>
      <c r="D658" s="393"/>
      <c r="E658" s="393"/>
      <c r="F658" s="393"/>
      <c r="G658" s="373"/>
      <c r="Q658" s="394" t="str">
        <f t="shared" si="20"/>
        <v/>
      </c>
      <c r="R658" s="378" t="str">
        <f t="shared" si="21"/>
        <v/>
      </c>
    </row>
    <row r="659" spans="1:18" s="379" customFormat="1" hidden="1" x14ac:dyDescent="0.35">
      <c r="A659" s="368"/>
      <c r="B659" s="367" t="str">
        <f xml:space="preserve"> IF(A659="", "", $B$2 &amp; COUNTIFS($A$7:$A659, $A659))</f>
        <v/>
      </c>
      <c r="C659" s="367" t="str">
        <f>IF($A659 = "", "", INDEX(Main_Form!$A:$A, MATCH($A659, Main_Form!$EV:$EV, 0)) &amp; $B659)</f>
        <v/>
      </c>
      <c r="D659" s="393"/>
      <c r="E659" s="393"/>
      <c r="F659" s="393"/>
      <c r="G659" s="373"/>
      <c r="Q659" s="394" t="str">
        <f t="shared" si="20"/>
        <v/>
      </c>
      <c r="R659" s="378" t="str">
        <f t="shared" si="21"/>
        <v/>
      </c>
    </row>
    <row r="660" spans="1:18" s="379" customFormat="1" hidden="1" x14ac:dyDescent="0.35">
      <c r="A660" s="368"/>
      <c r="B660" s="367" t="str">
        <f xml:space="preserve"> IF(A660="", "", $B$2 &amp; COUNTIFS($A$7:$A660, $A660))</f>
        <v/>
      </c>
      <c r="C660" s="367" t="str">
        <f>IF($A660 = "", "", INDEX(Main_Form!$A:$A, MATCH($A660, Main_Form!$EV:$EV, 0)) &amp; $B660)</f>
        <v/>
      </c>
      <c r="D660" s="393"/>
      <c r="E660" s="393"/>
      <c r="F660" s="393"/>
      <c r="G660" s="373"/>
      <c r="Q660" s="394" t="str">
        <f t="shared" si="20"/>
        <v/>
      </c>
      <c r="R660" s="378" t="str">
        <f t="shared" si="21"/>
        <v/>
      </c>
    </row>
    <row r="661" spans="1:18" s="379" customFormat="1" hidden="1" x14ac:dyDescent="0.35">
      <c r="A661" s="368"/>
      <c r="B661" s="367" t="str">
        <f xml:space="preserve"> IF(A661="", "", $B$2 &amp; COUNTIFS($A$7:$A661, $A661))</f>
        <v/>
      </c>
      <c r="C661" s="367" t="str">
        <f>IF($A661 = "", "", INDEX(Main_Form!$A:$A, MATCH($A661, Main_Form!$EV:$EV, 0)) &amp; $B661)</f>
        <v/>
      </c>
      <c r="D661" s="393"/>
      <c r="E661" s="393"/>
      <c r="F661" s="393"/>
      <c r="G661" s="373"/>
      <c r="Q661" s="394" t="str">
        <f t="shared" si="20"/>
        <v/>
      </c>
      <c r="R661" s="378" t="str">
        <f t="shared" si="21"/>
        <v/>
      </c>
    </row>
    <row r="662" spans="1:18" s="379" customFormat="1" hidden="1" x14ac:dyDescent="0.35">
      <c r="A662" s="368"/>
      <c r="B662" s="367" t="str">
        <f xml:space="preserve"> IF(A662="", "", $B$2 &amp; COUNTIFS($A$7:$A662, $A662))</f>
        <v/>
      </c>
      <c r="C662" s="367" t="str">
        <f>IF($A662 = "", "", INDEX(Main_Form!$A:$A, MATCH($A662, Main_Form!$EV:$EV, 0)) &amp; $B662)</f>
        <v/>
      </c>
      <c r="D662" s="393"/>
      <c r="E662" s="393"/>
      <c r="F662" s="393"/>
      <c r="G662" s="373"/>
      <c r="Q662" s="394" t="str">
        <f t="shared" si="20"/>
        <v/>
      </c>
      <c r="R662" s="378" t="str">
        <f t="shared" si="21"/>
        <v/>
      </c>
    </row>
    <row r="663" spans="1:18" s="379" customFormat="1" hidden="1" x14ac:dyDescent="0.35">
      <c r="A663" s="368"/>
      <c r="B663" s="367" t="str">
        <f xml:space="preserve"> IF(A663="", "", $B$2 &amp; COUNTIFS($A$7:$A663, $A663))</f>
        <v/>
      </c>
      <c r="C663" s="367" t="str">
        <f>IF($A663 = "", "", INDEX(Main_Form!$A:$A, MATCH($A663, Main_Form!$EV:$EV, 0)) &amp; $B663)</f>
        <v/>
      </c>
      <c r="D663" s="393"/>
      <c r="E663" s="393"/>
      <c r="F663" s="393"/>
      <c r="G663" s="373"/>
      <c r="Q663" s="394" t="str">
        <f t="shared" si="20"/>
        <v/>
      </c>
      <c r="R663" s="378" t="str">
        <f t="shared" si="21"/>
        <v/>
      </c>
    </row>
    <row r="664" spans="1:18" s="379" customFormat="1" hidden="1" x14ac:dyDescent="0.35">
      <c r="A664" s="368"/>
      <c r="B664" s="367" t="str">
        <f xml:space="preserve"> IF(A664="", "", $B$2 &amp; COUNTIFS($A$7:$A664, $A664))</f>
        <v/>
      </c>
      <c r="C664" s="367" t="str">
        <f>IF($A664 = "", "", INDEX(Main_Form!$A:$A, MATCH($A664, Main_Form!$EV:$EV, 0)) &amp; $B664)</f>
        <v/>
      </c>
      <c r="D664" s="393"/>
      <c r="E664" s="393"/>
      <c r="F664" s="393"/>
      <c r="G664" s="373"/>
      <c r="Q664" s="394" t="str">
        <f t="shared" si="20"/>
        <v/>
      </c>
      <c r="R664" s="378" t="str">
        <f t="shared" si="21"/>
        <v/>
      </c>
    </row>
    <row r="665" spans="1:18" s="379" customFormat="1" hidden="1" x14ac:dyDescent="0.35">
      <c r="A665" s="368"/>
      <c r="B665" s="367" t="str">
        <f xml:space="preserve"> IF(A665="", "", $B$2 &amp; COUNTIFS($A$7:$A665, $A665))</f>
        <v/>
      </c>
      <c r="C665" s="367" t="str">
        <f>IF($A665 = "", "", INDEX(Main_Form!$A:$A, MATCH($A665, Main_Form!$EV:$EV, 0)) &amp; $B665)</f>
        <v/>
      </c>
      <c r="D665" s="393"/>
      <c r="E665" s="393"/>
      <c r="F665" s="393"/>
      <c r="G665" s="373"/>
      <c r="Q665" s="394" t="str">
        <f t="shared" si="20"/>
        <v/>
      </c>
      <c r="R665" s="378" t="str">
        <f t="shared" si="21"/>
        <v/>
      </c>
    </row>
    <row r="666" spans="1:18" s="379" customFormat="1" hidden="1" x14ac:dyDescent="0.35">
      <c r="A666" s="368"/>
      <c r="B666" s="367" t="str">
        <f xml:space="preserve"> IF(A666="", "", $B$2 &amp; COUNTIFS($A$7:$A666, $A666))</f>
        <v/>
      </c>
      <c r="C666" s="367" t="str">
        <f>IF($A666 = "", "", INDEX(Main_Form!$A:$A, MATCH($A666, Main_Form!$EV:$EV, 0)) &amp; $B666)</f>
        <v/>
      </c>
      <c r="D666" s="393"/>
      <c r="E666" s="393"/>
      <c r="F666" s="393"/>
      <c r="G666" s="373"/>
      <c r="Q666" s="394" t="str">
        <f t="shared" si="20"/>
        <v/>
      </c>
      <c r="R666" s="378" t="str">
        <f t="shared" si="21"/>
        <v/>
      </c>
    </row>
    <row r="667" spans="1:18" s="379" customFormat="1" hidden="1" x14ac:dyDescent="0.35">
      <c r="A667" s="368"/>
      <c r="B667" s="367" t="str">
        <f xml:space="preserve"> IF(A667="", "", $B$2 &amp; COUNTIFS($A$7:$A667, $A667))</f>
        <v/>
      </c>
      <c r="C667" s="367" t="str">
        <f>IF($A667 = "", "", INDEX(Main_Form!$A:$A, MATCH($A667, Main_Form!$EV:$EV, 0)) &amp; $B667)</f>
        <v/>
      </c>
      <c r="D667" s="393"/>
      <c r="E667" s="393"/>
      <c r="F667" s="393"/>
      <c r="G667" s="373"/>
      <c r="Q667" s="394" t="str">
        <f t="shared" si="20"/>
        <v/>
      </c>
      <c r="R667" s="378" t="str">
        <f t="shared" si="21"/>
        <v/>
      </c>
    </row>
    <row r="668" spans="1:18" s="379" customFormat="1" hidden="1" x14ac:dyDescent="0.35">
      <c r="A668" s="368"/>
      <c r="B668" s="367" t="str">
        <f xml:space="preserve"> IF(A668="", "", $B$2 &amp; COUNTIFS($A$7:$A668, $A668))</f>
        <v/>
      </c>
      <c r="C668" s="367" t="str">
        <f>IF($A668 = "", "", INDEX(Main_Form!$A:$A, MATCH($A668, Main_Form!$EV:$EV, 0)) &amp; $B668)</f>
        <v/>
      </c>
      <c r="D668" s="393"/>
      <c r="E668" s="393"/>
      <c r="F668" s="393"/>
      <c r="G668" s="373"/>
      <c r="Q668" s="394" t="str">
        <f t="shared" si="20"/>
        <v/>
      </c>
      <c r="R668" s="378" t="str">
        <f t="shared" si="21"/>
        <v/>
      </c>
    </row>
    <row r="669" spans="1:18" s="379" customFormat="1" hidden="1" x14ac:dyDescent="0.35">
      <c r="A669" s="368"/>
      <c r="B669" s="367" t="str">
        <f xml:space="preserve"> IF(A669="", "", $B$2 &amp; COUNTIFS($A$7:$A669, $A669))</f>
        <v/>
      </c>
      <c r="C669" s="367" t="str">
        <f>IF($A669 = "", "", INDEX(Main_Form!$A:$A, MATCH($A669, Main_Form!$EV:$EV, 0)) &amp; $B669)</f>
        <v/>
      </c>
      <c r="D669" s="393"/>
      <c r="E669" s="393"/>
      <c r="F669" s="393"/>
      <c r="G669" s="373"/>
      <c r="Q669" s="394" t="str">
        <f t="shared" si="20"/>
        <v/>
      </c>
      <c r="R669" s="378" t="str">
        <f t="shared" si="21"/>
        <v/>
      </c>
    </row>
    <row r="670" spans="1:18" s="379" customFormat="1" hidden="1" x14ac:dyDescent="0.35">
      <c r="A670" s="368"/>
      <c r="B670" s="367" t="str">
        <f xml:space="preserve"> IF(A670="", "", $B$2 &amp; COUNTIFS($A$7:$A670, $A670))</f>
        <v/>
      </c>
      <c r="C670" s="367" t="str">
        <f>IF($A670 = "", "", INDEX(Main_Form!$A:$A, MATCH($A670, Main_Form!$EV:$EV, 0)) &amp; $B670)</f>
        <v/>
      </c>
      <c r="D670" s="393"/>
      <c r="E670" s="393"/>
      <c r="F670" s="393"/>
      <c r="G670" s="373"/>
      <c r="Q670" s="394" t="str">
        <f t="shared" si="20"/>
        <v/>
      </c>
      <c r="R670" s="378" t="str">
        <f t="shared" si="21"/>
        <v/>
      </c>
    </row>
    <row r="671" spans="1:18" s="379" customFormat="1" hidden="1" x14ac:dyDescent="0.35">
      <c r="A671" s="368"/>
      <c r="B671" s="367" t="str">
        <f xml:space="preserve"> IF(A671="", "", $B$2 &amp; COUNTIFS($A$7:$A671, $A671))</f>
        <v/>
      </c>
      <c r="C671" s="367" t="str">
        <f>IF($A671 = "", "", INDEX(Main_Form!$A:$A, MATCH($A671, Main_Form!$EV:$EV, 0)) &amp; $B671)</f>
        <v/>
      </c>
      <c r="D671" s="393"/>
      <c r="E671" s="393"/>
      <c r="F671" s="393"/>
      <c r="G671" s="373"/>
      <c r="Q671" s="394" t="str">
        <f t="shared" si="20"/>
        <v/>
      </c>
      <c r="R671" s="378" t="str">
        <f t="shared" si="21"/>
        <v/>
      </c>
    </row>
    <row r="672" spans="1:18" s="379" customFormat="1" hidden="1" x14ac:dyDescent="0.35">
      <c r="A672" s="368"/>
      <c r="B672" s="367" t="str">
        <f xml:space="preserve"> IF(A672="", "", $B$2 &amp; COUNTIFS($A$7:$A672, $A672))</f>
        <v/>
      </c>
      <c r="C672" s="367" t="str">
        <f>IF($A672 = "", "", INDEX(Main_Form!$A:$A, MATCH($A672, Main_Form!$EV:$EV, 0)) &amp; $B672)</f>
        <v/>
      </c>
      <c r="D672" s="393"/>
      <c r="E672" s="393"/>
      <c r="F672" s="393"/>
      <c r="G672" s="373"/>
      <c r="Q672" s="394" t="str">
        <f t="shared" si="20"/>
        <v/>
      </c>
      <c r="R672" s="378" t="str">
        <f t="shared" si="21"/>
        <v/>
      </c>
    </row>
    <row r="673" spans="1:18" s="379" customFormat="1" hidden="1" x14ac:dyDescent="0.35">
      <c r="A673" s="368"/>
      <c r="B673" s="367" t="str">
        <f xml:space="preserve"> IF(A673="", "", $B$2 &amp; COUNTIFS($A$7:$A673, $A673))</f>
        <v/>
      </c>
      <c r="C673" s="367" t="str">
        <f>IF($A673 = "", "", INDEX(Main_Form!$A:$A, MATCH($A673, Main_Form!$EV:$EV, 0)) &amp; $B673)</f>
        <v/>
      </c>
      <c r="D673" s="393"/>
      <c r="E673" s="393"/>
      <c r="F673" s="393"/>
      <c r="G673" s="373"/>
      <c r="Q673" s="394" t="str">
        <f t="shared" si="20"/>
        <v/>
      </c>
      <c r="R673" s="378" t="str">
        <f t="shared" si="21"/>
        <v/>
      </c>
    </row>
    <row r="674" spans="1:18" s="379" customFormat="1" hidden="1" x14ac:dyDescent="0.35">
      <c r="A674" s="368"/>
      <c r="B674" s="367" t="str">
        <f xml:space="preserve"> IF(A674="", "", $B$2 &amp; COUNTIFS($A$7:$A674, $A674))</f>
        <v/>
      </c>
      <c r="C674" s="367" t="str">
        <f>IF($A674 = "", "", INDEX(Main_Form!$A:$A, MATCH($A674, Main_Form!$EV:$EV, 0)) &amp; $B674)</f>
        <v/>
      </c>
      <c r="D674" s="393"/>
      <c r="E674" s="393"/>
      <c r="F674" s="393"/>
      <c r="G674" s="373"/>
      <c r="Q674" s="394" t="str">
        <f t="shared" si="20"/>
        <v/>
      </c>
      <c r="R674" s="378" t="str">
        <f t="shared" si="21"/>
        <v/>
      </c>
    </row>
    <row r="675" spans="1:18" s="379" customFormat="1" hidden="1" x14ac:dyDescent="0.35">
      <c r="A675" s="368"/>
      <c r="B675" s="367" t="str">
        <f xml:space="preserve"> IF(A675="", "", $B$2 &amp; COUNTIFS($A$7:$A675, $A675))</f>
        <v/>
      </c>
      <c r="C675" s="367" t="str">
        <f>IF($A675 = "", "", INDEX(Main_Form!$A:$A, MATCH($A675, Main_Form!$EV:$EV, 0)) &amp; $B675)</f>
        <v/>
      </c>
      <c r="D675" s="393"/>
      <c r="E675" s="393"/>
      <c r="F675" s="393"/>
      <c r="G675" s="373"/>
      <c r="Q675" s="394" t="str">
        <f t="shared" si="20"/>
        <v/>
      </c>
      <c r="R675" s="378" t="str">
        <f t="shared" si="21"/>
        <v/>
      </c>
    </row>
    <row r="676" spans="1:18" s="379" customFormat="1" hidden="1" x14ac:dyDescent="0.35">
      <c r="A676" s="368"/>
      <c r="B676" s="367" t="str">
        <f xml:space="preserve"> IF(A676="", "", $B$2 &amp; COUNTIFS($A$7:$A676, $A676))</f>
        <v/>
      </c>
      <c r="C676" s="367" t="str">
        <f>IF($A676 = "", "", INDEX(Main_Form!$A:$A, MATCH($A676, Main_Form!$EV:$EV, 0)) &amp; $B676)</f>
        <v/>
      </c>
      <c r="D676" s="393"/>
      <c r="E676" s="393"/>
      <c r="F676" s="393"/>
      <c r="G676" s="373"/>
      <c r="Q676" s="394" t="str">
        <f t="shared" si="20"/>
        <v/>
      </c>
      <c r="R676" s="378" t="str">
        <f t="shared" si="21"/>
        <v/>
      </c>
    </row>
    <row r="677" spans="1:18" s="379" customFormat="1" hidden="1" x14ac:dyDescent="0.35">
      <c r="A677" s="368"/>
      <c r="B677" s="367" t="str">
        <f xml:space="preserve"> IF(A677="", "", $B$2 &amp; COUNTIFS($A$7:$A677, $A677))</f>
        <v/>
      </c>
      <c r="C677" s="367" t="str">
        <f>IF($A677 = "", "", INDEX(Main_Form!$A:$A, MATCH($A677, Main_Form!$EV:$EV, 0)) &amp; $B677)</f>
        <v/>
      </c>
      <c r="D677" s="393"/>
      <c r="E677" s="393"/>
      <c r="F677" s="393"/>
      <c r="G677" s="373"/>
      <c r="Q677" s="394" t="str">
        <f t="shared" si="20"/>
        <v/>
      </c>
      <c r="R677" s="378" t="str">
        <f t="shared" si="21"/>
        <v/>
      </c>
    </row>
    <row r="678" spans="1:18" s="379" customFormat="1" hidden="1" x14ac:dyDescent="0.35">
      <c r="A678" s="368"/>
      <c r="B678" s="367" t="str">
        <f xml:space="preserve"> IF(A678="", "", $B$2 &amp; COUNTIFS($A$7:$A678, $A678))</f>
        <v/>
      </c>
      <c r="C678" s="367" t="str">
        <f>IF($A678 = "", "", INDEX(Main_Form!$A:$A, MATCH($A678, Main_Form!$EV:$EV, 0)) &amp; $B678)</f>
        <v/>
      </c>
      <c r="D678" s="393"/>
      <c r="E678" s="393"/>
      <c r="F678" s="393"/>
      <c r="G678" s="373"/>
      <c r="Q678" s="394" t="str">
        <f t="shared" si="20"/>
        <v/>
      </c>
      <c r="R678" s="378" t="str">
        <f t="shared" si="21"/>
        <v/>
      </c>
    </row>
    <row r="679" spans="1:18" s="379" customFormat="1" hidden="1" x14ac:dyDescent="0.35">
      <c r="A679" s="368"/>
      <c r="B679" s="367" t="str">
        <f xml:space="preserve"> IF(A679="", "", $B$2 &amp; COUNTIFS($A$7:$A679, $A679))</f>
        <v/>
      </c>
      <c r="C679" s="367" t="str">
        <f>IF($A679 = "", "", INDEX(Main_Form!$A:$A, MATCH($A679, Main_Form!$EV:$EV, 0)) &amp; $B679)</f>
        <v/>
      </c>
      <c r="D679" s="393"/>
      <c r="E679" s="393"/>
      <c r="F679" s="393"/>
      <c r="G679" s="373"/>
      <c r="Q679" s="394" t="str">
        <f t="shared" si="20"/>
        <v/>
      </c>
      <c r="R679" s="378" t="str">
        <f t="shared" si="21"/>
        <v/>
      </c>
    </row>
    <row r="680" spans="1:18" s="379" customFormat="1" hidden="1" x14ac:dyDescent="0.35">
      <c r="A680" s="368"/>
      <c r="B680" s="367" t="str">
        <f xml:space="preserve"> IF(A680="", "", $B$2 &amp; COUNTIFS($A$7:$A680, $A680))</f>
        <v/>
      </c>
      <c r="C680" s="367" t="str">
        <f>IF($A680 = "", "", INDEX(Main_Form!$A:$A, MATCH($A680, Main_Form!$EV:$EV, 0)) &amp; $B680)</f>
        <v/>
      </c>
      <c r="D680" s="393"/>
      <c r="E680" s="393"/>
      <c r="F680" s="393"/>
      <c r="G680" s="373"/>
      <c r="Q680" s="394" t="str">
        <f t="shared" si="20"/>
        <v/>
      </c>
      <c r="R680" s="378" t="str">
        <f t="shared" si="21"/>
        <v/>
      </c>
    </row>
    <row r="681" spans="1:18" s="379" customFormat="1" hidden="1" x14ac:dyDescent="0.35">
      <c r="A681" s="368"/>
      <c r="B681" s="367" t="str">
        <f xml:space="preserve"> IF(A681="", "", $B$2 &amp; COUNTIFS($A$7:$A681, $A681))</f>
        <v/>
      </c>
      <c r="C681" s="367" t="str">
        <f>IF($A681 = "", "", INDEX(Main_Form!$A:$A, MATCH($A681, Main_Form!$EV:$EV, 0)) &amp; $B681)</f>
        <v/>
      </c>
      <c r="D681" s="393"/>
      <c r="E681" s="393"/>
      <c r="F681" s="393"/>
      <c r="G681" s="373"/>
      <c r="Q681" s="394" t="str">
        <f t="shared" si="20"/>
        <v/>
      </c>
      <c r="R681" s="378" t="str">
        <f t="shared" si="21"/>
        <v/>
      </c>
    </row>
    <row r="682" spans="1:18" s="379" customFormat="1" hidden="1" x14ac:dyDescent="0.35">
      <c r="A682" s="368"/>
      <c r="B682" s="367" t="str">
        <f xml:space="preserve"> IF(A682="", "", $B$2 &amp; COUNTIFS($A$7:$A682, $A682))</f>
        <v/>
      </c>
      <c r="C682" s="367" t="str">
        <f>IF($A682 = "", "", INDEX(Main_Form!$A:$A, MATCH($A682, Main_Form!$EV:$EV, 0)) &amp; $B682)</f>
        <v/>
      </c>
      <c r="D682" s="393"/>
      <c r="E682" s="393"/>
      <c r="F682" s="393"/>
      <c r="G682" s="373"/>
      <c r="Q682" s="394" t="str">
        <f t="shared" si="20"/>
        <v/>
      </c>
      <c r="R682" s="378" t="str">
        <f t="shared" si="21"/>
        <v/>
      </c>
    </row>
    <row r="683" spans="1:18" s="379" customFormat="1" hidden="1" x14ac:dyDescent="0.35">
      <c r="A683" s="368"/>
      <c r="B683" s="367" t="str">
        <f xml:space="preserve"> IF(A683="", "", $B$2 &amp; COUNTIFS($A$7:$A683, $A683))</f>
        <v/>
      </c>
      <c r="C683" s="367" t="str">
        <f>IF($A683 = "", "", INDEX(Main_Form!$A:$A, MATCH($A683, Main_Form!$EV:$EV, 0)) &amp; $B683)</f>
        <v/>
      </c>
      <c r="D683" s="393"/>
      <c r="E683" s="393"/>
      <c r="F683" s="393"/>
      <c r="G683" s="373"/>
      <c r="Q683" s="394" t="str">
        <f t="shared" si="20"/>
        <v/>
      </c>
      <c r="R683" s="378" t="str">
        <f t="shared" si="21"/>
        <v/>
      </c>
    </row>
    <row r="684" spans="1:18" s="379" customFormat="1" hidden="1" x14ac:dyDescent="0.35">
      <c r="A684" s="368"/>
      <c r="B684" s="367" t="str">
        <f xml:space="preserve"> IF(A684="", "", $B$2 &amp; COUNTIFS($A$7:$A684, $A684))</f>
        <v/>
      </c>
      <c r="C684" s="367" t="str">
        <f>IF($A684 = "", "", INDEX(Main_Form!$A:$A, MATCH($A684, Main_Form!$EV:$EV, 0)) &amp; $B684)</f>
        <v/>
      </c>
      <c r="D684" s="393"/>
      <c r="E684" s="393"/>
      <c r="F684" s="393"/>
      <c r="G684" s="373"/>
      <c r="Q684" s="394" t="str">
        <f t="shared" si="20"/>
        <v/>
      </c>
      <c r="R684" s="378" t="str">
        <f t="shared" si="21"/>
        <v/>
      </c>
    </row>
    <row r="685" spans="1:18" s="379" customFormat="1" hidden="1" x14ac:dyDescent="0.35">
      <c r="A685" s="368"/>
      <c r="B685" s="367" t="str">
        <f xml:space="preserve"> IF(A685="", "", $B$2 &amp; COUNTIFS($A$7:$A685, $A685))</f>
        <v/>
      </c>
      <c r="C685" s="367" t="str">
        <f>IF($A685 = "", "", INDEX(Main_Form!$A:$A, MATCH($A685, Main_Form!$EV:$EV, 0)) &amp; $B685)</f>
        <v/>
      </c>
      <c r="D685" s="393"/>
      <c r="E685" s="393"/>
      <c r="F685" s="393"/>
      <c r="G685" s="373"/>
      <c r="Q685" s="394" t="str">
        <f t="shared" si="20"/>
        <v/>
      </c>
      <c r="R685" s="378" t="str">
        <f t="shared" si="21"/>
        <v/>
      </c>
    </row>
    <row r="686" spans="1:18" s="379" customFormat="1" hidden="1" x14ac:dyDescent="0.35">
      <c r="A686" s="368"/>
      <c r="B686" s="367" t="str">
        <f xml:space="preserve"> IF(A686="", "", $B$2 &amp; COUNTIFS($A$7:$A686, $A686))</f>
        <v/>
      </c>
      <c r="C686" s="367" t="str">
        <f>IF($A686 = "", "", INDEX(Main_Form!$A:$A, MATCH($A686, Main_Form!$EV:$EV, 0)) &amp; $B686)</f>
        <v/>
      </c>
      <c r="D686" s="393"/>
      <c r="E686" s="393"/>
      <c r="F686" s="393"/>
      <c r="G686" s="373"/>
      <c r="Q686" s="394" t="str">
        <f t="shared" si="20"/>
        <v/>
      </c>
      <c r="R686" s="378" t="str">
        <f t="shared" si="21"/>
        <v/>
      </c>
    </row>
    <row r="687" spans="1:18" s="379" customFormat="1" hidden="1" x14ac:dyDescent="0.35">
      <c r="A687" s="368"/>
      <c r="B687" s="367" t="str">
        <f xml:space="preserve"> IF(A687="", "", $B$2 &amp; COUNTIFS($A$7:$A687, $A687))</f>
        <v/>
      </c>
      <c r="C687" s="367" t="str">
        <f>IF($A687 = "", "", INDEX(Main_Form!$A:$A, MATCH($A687, Main_Form!$EV:$EV, 0)) &amp; $B687)</f>
        <v/>
      </c>
      <c r="D687" s="393"/>
      <c r="E687" s="393"/>
      <c r="F687" s="393"/>
      <c r="G687" s="373"/>
      <c r="Q687" s="394" t="str">
        <f t="shared" si="20"/>
        <v/>
      </c>
      <c r="R687" s="378" t="str">
        <f t="shared" si="21"/>
        <v/>
      </c>
    </row>
    <row r="688" spans="1:18" s="379" customFormat="1" hidden="1" x14ac:dyDescent="0.35">
      <c r="A688" s="368"/>
      <c r="B688" s="367" t="str">
        <f xml:space="preserve"> IF(A688="", "", $B$2 &amp; COUNTIFS($A$7:$A688, $A688))</f>
        <v/>
      </c>
      <c r="C688" s="367" t="str">
        <f>IF($A688 = "", "", INDEX(Main_Form!$A:$A, MATCH($A688, Main_Form!$EV:$EV, 0)) &amp; $B688)</f>
        <v/>
      </c>
      <c r="D688" s="393"/>
      <c r="E688" s="393"/>
      <c r="F688" s="393"/>
      <c r="G688" s="373"/>
      <c r="Q688" s="394" t="str">
        <f t="shared" si="20"/>
        <v/>
      </c>
      <c r="R688" s="378" t="str">
        <f t="shared" si="21"/>
        <v/>
      </c>
    </row>
    <row r="689" spans="1:18" s="379" customFormat="1" hidden="1" x14ac:dyDescent="0.35">
      <c r="A689" s="368"/>
      <c r="B689" s="367" t="str">
        <f xml:space="preserve"> IF(A689="", "", $B$2 &amp; COUNTIFS($A$7:$A689, $A689))</f>
        <v/>
      </c>
      <c r="C689" s="367" t="str">
        <f>IF($A689 = "", "", INDEX(Main_Form!$A:$A, MATCH($A689, Main_Form!$EV:$EV, 0)) &amp; $B689)</f>
        <v/>
      </c>
      <c r="D689" s="393"/>
      <c r="E689" s="393"/>
      <c r="F689" s="393"/>
      <c r="G689" s="373"/>
      <c r="Q689" s="394" t="str">
        <f t="shared" si="20"/>
        <v/>
      </c>
      <c r="R689" s="378" t="str">
        <f t="shared" si="21"/>
        <v/>
      </c>
    </row>
    <row r="690" spans="1:18" s="379" customFormat="1" hidden="1" x14ac:dyDescent="0.35">
      <c r="A690" s="368"/>
      <c r="B690" s="367" t="str">
        <f xml:space="preserve"> IF(A690="", "", $B$2 &amp; COUNTIFS($A$7:$A690, $A690))</f>
        <v/>
      </c>
      <c r="C690" s="367" t="str">
        <f>IF($A690 = "", "", INDEX(Main_Form!$A:$A, MATCH($A690, Main_Form!$EV:$EV, 0)) &amp; $B690)</f>
        <v/>
      </c>
      <c r="D690" s="393"/>
      <c r="E690" s="393"/>
      <c r="F690" s="393"/>
      <c r="G690" s="373"/>
      <c r="Q690" s="394" t="str">
        <f t="shared" si="20"/>
        <v/>
      </c>
      <c r="R690" s="378" t="str">
        <f t="shared" si="21"/>
        <v/>
      </c>
    </row>
    <row r="691" spans="1:18" s="379" customFormat="1" hidden="1" x14ac:dyDescent="0.35">
      <c r="A691" s="368"/>
      <c r="B691" s="367" t="str">
        <f xml:space="preserve"> IF(A691="", "", $B$2 &amp; COUNTIFS($A$7:$A691, $A691))</f>
        <v/>
      </c>
      <c r="C691" s="367" t="str">
        <f>IF($A691 = "", "", INDEX(Main_Form!$A:$A, MATCH($A691, Main_Form!$EV:$EV, 0)) &amp; $B691)</f>
        <v/>
      </c>
      <c r="D691" s="393"/>
      <c r="E691" s="393"/>
      <c r="F691" s="393"/>
      <c r="G691" s="373"/>
      <c r="Q691" s="394" t="str">
        <f t="shared" si="20"/>
        <v/>
      </c>
      <c r="R691" s="378" t="str">
        <f t="shared" si="21"/>
        <v/>
      </c>
    </row>
    <row r="692" spans="1:18" s="379" customFormat="1" hidden="1" x14ac:dyDescent="0.35">
      <c r="A692" s="368"/>
      <c r="B692" s="367" t="str">
        <f xml:space="preserve"> IF(A692="", "", $B$2 &amp; COUNTIFS($A$7:$A692, $A692))</f>
        <v/>
      </c>
      <c r="C692" s="367" t="str">
        <f>IF($A692 = "", "", INDEX(Main_Form!$A:$A, MATCH($A692, Main_Form!$EV:$EV, 0)) &amp; $B692)</f>
        <v/>
      </c>
      <c r="D692" s="393"/>
      <c r="E692" s="393"/>
      <c r="F692" s="393"/>
      <c r="G692" s="373"/>
      <c r="Q692" s="394" t="str">
        <f t="shared" si="20"/>
        <v/>
      </c>
      <c r="R692" s="378" t="str">
        <f t="shared" si="21"/>
        <v/>
      </c>
    </row>
    <row r="693" spans="1:18" s="379" customFormat="1" hidden="1" x14ac:dyDescent="0.35">
      <c r="A693" s="368"/>
      <c r="B693" s="367" t="str">
        <f xml:space="preserve"> IF(A693="", "", $B$2 &amp; COUNTIFS($A$7:$A693, $A693))</f>
        <v/>
      </c>
      <c r="C693" s="367" t="str">
        <f>IF($A693 = "", "", INDEX(Main_Form!$A:$A, MATCH($A693, Main_Form!$EV:$EV, 0)) &amp; $B693)</f>
        <v/>
      </c>
      <c r="D693" s="393"/>
      <c r="E693" s="393"/>
      <c r="F693" s="393"/>
      <c r="G693" s="373"/>
      <c r="Q693" s="394" t="str">
        <f t="shared" si="20"/>
        <v/>
      </c>
      <c r="R693" s="378" t="str">
        <f t="shared" si="21"/>
        <v/>
      </c>
    </row>
    <row r="694" spans="1:18" s="379" customFormat="1" hidden="1" x14ac:dyDescent="0.35">
      <c r="A694" s="368"/>
      <c r="B694" s="367" t="str">
        <f xml:space="preserve"> IF(A694="", "", $B$2 &amp; COUNTIFS($A$7:$A694, $A694))</f>
        <v/>
      </c>
      <c r="C694" s="367" t="str">
        <f>IF($A694 = "", "", INDEX(Main_Form!$A:$A, MATCH($A694, Main_Form!$EV:$EV, 0)) &amp; $B694)</f>
        <v/>
      </c>
      <c r="D694" s="393"/>
      <c r="E694" s="393"/>
      <c r="F694" s="393"/>
      <c r="G694" s="373"/>
      <c r="Q694" s="394" t="str">
        <f t="shared" si="20"/>
        <v/>
      </c>
      <c r="R694" s="378" t="str">
        <f t="shared" si="21"/>
        <v/>
      </c>
    </row>
    <row r="695" spans="1:18" s="379" customFormat="1" hidden="1" x14ac:dyDescent="0.35">
      <c r="A695" s="368"/>
      <c r="B695" s="367" t="str">
        <f xml:space="preserve"> IF(A695="", "", $B$2 &amp; COUNTIFS($A$7:$A695, $A695))</f>
        <v/>
      </c>
      <c r="C695" s="367" t="str">
        <f>IF($A695 = "", "", INDEX(Main_Form!$A:$A, MATCH($A695, Main_Form!$EV:$EV, 0)) &amp; $B695)</f>
        <v/>
      </c>
      <c r="D695" s="393"/>
      <c r="E695" s="393"/>
      <c r="F695" s="393"/>
      <c r="G695" s="373"/>
      <c r="Q695" s="394" t="str">
        <f t="shared" si="20"/>
        <v/>
      </c>
      <c r="R695" s="378" t="str">
        <f t="shared" si="21"/>
        <v/>
      </c>
    </row>
    <row r="696" spans="1:18" s="379" customFormat="1" hidden="1" x14ac:dyDescent="0.35">
      <c r="A696" s="368"/>
      <c r="B696" s="367" t="str">
        <f xml:space="preserve"> IF(A696="", "", $B$2 &amp; COUNTIFS($A$7:$A696, $A696))</f>
        <v/>
      </c>
      <c r="C696" s="367" t="str">
        <f>IF($A696 = "", "", INDEX(Main_Form!$A:$A, MATCH($A696, Main_Form!$EV:$EV, 0)) &amp; $B696)</f>
        <v/>
      </c>
      <c r="D696" s="393"/>
      <c r="E696" s="393"/>
      <c r="F696" s="393"/>
      <c r="G696" s="373"/>
      <c r="Q696" s="394" t="str">
        <f t="shared" si="20"/>
        <v/>
      </c>
      <c r="R696" s="378" t="str">
        <f t="shared" si="21"/>
        <v/>
      </c>
    </row>
    <row r="697" spans="1:18" s="379" customFormat="1" hidden="1" x14ac:dyDescent="0.35">
      <c r="A697" s="368"/>
      <c r="B697" s="367" t="str">
        <f xml:space="preserve"> IF(A697="", "", $B$2 &amp; COUNTIFS($A$7:$A697, $A697))</f>
        <v/>
      </c>
      <c r="C697" s="367" t="str">
        <f>IF($A697 = "", "", INDEX(Main_Form!$A:$A, MATCH($A697, Main_Form!$EV:$EV, 0)) &amp; $B697)</f>
        <v/>
      </c>
      <c r="D697" s="393"/>
      <c r="E697" s="393"/>
      <c r="F697" s="393"/>
      <c r="G697" s="373"/>
      <c r="Q697" s="394" t="str">
        <f t="shared" si="20"/>
        <v/>
      </c>
      <c r="R697" s="378" t="str">
        <f t="shared" si="21"/>
        <v/>
      </c>
    </row>
    <row r="698" spans="1:18" s="379" customFormat="1" hidden="1" x14ac:dyDescent="0.35">
      <c r="A698" s="368"/>
      <c r="B698" s="367" t="str">
        <f xml:space="preserve"> IF(A698="", "", $B$2 &amp; COUNTIFS($A$7:$A698, $A698))</f>
        <v/>
      </c>
      <c r="C698" s="367" t="str">
        <f>IF($A698 = "", "", INDEX(Main_Form!$A:$A, MATCH($A698, Main_Form!$EV:$EV, 0)) &amp; $B698)</f>
        <v/>
      </c>
      <c r="D698" s="393"/>
      <c r="E698" s="393"/>
      <c r="F698" s="393"/>
      <c r="G698" s="373"/>
      <c r="Q698" s="394" t="str">
        <f t="shared" si="20"/>
        <v/>
      </c>
      <c r="R698" s="378" t="str">
        <f t="shared" si="21"/>
        <v/>
      </c>
    </row>
    <row r="699" spans="1:18" s="379" customFormat="1" hidden="1" x14ac:dyDescent="0.35">
      <c r="A699" s="368"/>
      <c r="B699" s="367" t="str">
        <f xml:space="preserve"> IF(A699="", "", $B$2 &amp; COUNTIFS($A$7:$A699, $A699))</f>
        <v/>
      </c>
      <c r="C699" s="367" t="str">
        <f>IF($A699 = "", "", INDEX(Main_Form!$A:$A, MATCH($A699, Main_Form!$EV:$EV, 0)) &amp; $B699)</f>
        <v/>
      </c>
      <c r="D699" s="393"/>
      <c r="E699" s="393"/>
      <c r="F699" s="393"/>
      <c r="G699" s="373"/>
      <c r="Q699" s="394" t="str">
        <f t="shared" si="20"/>
        <v/>
      </c>
      <c r="R699" s="378" t="str">
        <f t="shared" si="21"/>
        <v/>
      </c>
    </row>
    <row r="700" spans="1:18" s="379" customFormat="1" hidden="1" x14ac:dyDescent="0.35">
      <c r="A700" s="368"/>
      <c r="B700" s="367" t="str">
        <f xml:space="preserve"> IF(A700="", "", $B$2 &amp; COUNTIFS($A$7:$A700, $A700))</f>
        <v/>
      </c>
      <c r="C700" s="367" t="str">
        <f>IF($A700 = "", "", INDEX(Main_Form!$A:$A, MATCH($A700, Main_Form!$EV:$EV, 0)) &amp; $B700)</f>
        <v/>
      </c>
      <c r="D700" s="393"/>
      <c r="E700" s="393"/>
      <c r="F700" s="393"/>
      <c r="G700" s="373"/>
      <c r="Q700" s="394" t="str">
        <f t="shared" si="20"/>
        <v/>
      </c>
      <c r="R700" s="378" t="str">
        <f t="shared" si="21"/>
        <v/>
      </c>
    </row>
    <row r="701" spans="1:18" s="379" customFormat="1" hidden="1" x14ac:dyDescent="0.35">
      <c r="A701" s="368"/>
      <c r="B701" s="367" t="str">
        <f xml:space="preserve"> IF(A701="", "", $B$2 &amp; COUNTIFS($A$7:$A701, $A701))</f>
        <v/>
      </c>
      <c r="C701" s="367" t="str">
        <f>IF($A701 = "", "", INDEX(Main_Form!$A:$A, MATCH($A701, Main_Form!$EV:$EV, 0)) &amp; $B701)</f>
        <v/>
      </c>
      <c r="D701" s="393"/>
      <c r="E701" s="393"/>
      <c r="F701" s="393"/>
      <c r="G701" s="373"/>
      <c r="Q701" s="394" t="str">
        <f t="shared" si="20"/>
        <v/>
      </c>
      <c r="R701" s="378" t="str">
        <f t="shared" si="21"/>
        <v/>
      </c>
    </row>
    <row r="702" spans="1:18" s="379" customFormat="1" hidden="1" x14ac:dyDescent="0.35">
      <c r="A702" s="368"/>
      <c r="B702" s="367" t="str">
        <f xml:space="preserve"> IF(A702="", "", $B$2 &amp; COUNTIFS($A$7:$A702, $A702))</f>
        <v/>
      </c>
      <c r="C702" s="367" t="str">
        <f>IF($A702 = "", "", INDEX(Main_Form!$A:$A, MATCH($A702, Main_Form!$EV:$EV, 0)) &amp; $B702)</f>
        <v/>
      </c>
      <c r="D702" s="393"/>
      <c r="E702" s="393"/>
      <c r="F702" s="393"/>
      <c r="G702" s="373"/>
      <c r="Q702" s="394" t="str">
        <f t="shared" si="20"/>
        <v/>
      </c>
      <c r="R702" s="378" t="str">
        <f t="shared" si="21"/>
        <v/>
      </c>
    </row>
    <row r="703" spans="1:18" s="379" customFormat="1" hidden="1" x14ac:dyDescent="0.35">
      <c r="A703" s="368"/>
      <c r="B703" s="367" t="str">
        <f xml:space="preserve"> IF(A703="", "", $B$2 &amp; COUNTIFS($A$7:$A703, $A703))</f>
        <v/>
      </c>
      <c r="C703" s="367" t="str">
        <f>IF($A703 = "", "", INDEX(Main_Form!$A:$A, MATCH($A703, Main_Form!$EV:$EV, 0)) &amp; $B703)</f>
        <v/>
      </c>
      <c r="D703" s="393"/>
      <c r="E703" s="393"/>
      <c r="F703" s="393"/>
      <c r="G703" s="373"/>
      <c r="Q703" s="394" t="str">
        <f t="shared" si="20"/>
        <v/>
      </c>
      <c r="R703" s="378" t="str">
        <f t="shared" si="21"/>
        <v/>
      </c>
    </row>
    <row r="704" spans="1:18" s="379" customFormat="1" hidden="1" x14ac:dyDescent="0.35">
      <c r="A704" s="368"/>
      <c r="B704" s="367" t="str">
        <f xml:space="preserve"> IF(A704="", "", $B$2 &amp; COUNTIFS($A$7:$A704, $A704))</f>
        <v/>
      </c>
      <c r="C704" s="367" t="str">
        <f>IF($A704 = "", "", INDEX(Main_Form!$A:$A, MATCH($A704, Main_Form!$EV:$EV, 0)) &amp; $B704)</f>
        <v/>
      </c>
      <c r="D704" s="393"/>
      <c r="E704" s="393"/>
      <c r="F704" s="393"/>
      <c r="G704" s="373"/>
      <c r="Q704" s="394" t="str">
        <f t="shared" si="20"/>
        <v/>
      </c>
      <c r="R704" s="378" t="str">
        <f t="shared" si="21"/>
        <v/>
      </c>
    </row>
    <row r="705" spans="1:18" s="379" customFormat="1" hidden="1" x14ac:dyDescent="0.35">
      <c r="A705" s="368"/>
      <c r="B705" s="367" t="str">
        <f xml:space="preserve"> IF(A705="", "", $B$2 &amp; COUNTIFS($A$7:$A705, $A705))</f>
        <v/>
      </c>
      <c r="C705" s="367" t="str">
        <f>IF($A705 = "", "", INDEX(Main_Form!$A:$A, MATCH($A705, Main_Form!$EV:$EV, 0)) &amp; $B705)</f>
        <v/>
      </c>
      <c r="D705" s="393"/>
      <c r="E705" s="393"/>
      <c r="F705" s="393"/>
      <c r="G705" s="373"/>
      <c r="Q705" s="394" t="str">
        <f t="shared" si="20"/>
        <v/>
      </c>
      <c r="R705" s="378" t="str">
        <f t="shared" si="21"/>
        <v/>
      </c>
    </row>
    <row r="706" spans="1:18" s="379" customFormat="1" hidden="1" x14ac:dyDescent="0.35">
      <c r="A706" s="368"/>
      <c r="B706" s="367" t="str">
        <f xml:space="preserve"> IF(A706="", "", $B$2 &amp; COUNTIFS($A$7:$A706, $A706))</f>
        <v/>
      </c>
      <c r="C706" s="367" t="str">
        <f>IF($A706 = "", "", INDEX(Main_Form!$A:$A, MATCH($A706, Main_Form!$EV:$EV, 0)) &amp; $B706)</f>
        <v/>
      </c>
      <c r="D706" s="393"/>
      <c r="E706" s="393"/>
      <c r="F706" s="393"/>
      <c r="G706" s="373"/>
      <c r="Q706" s="394" t="str">
        <f t="shared" si="20"/>
        <v/>
      </c>
      <c r="R706" s="378" t="str">
        <f t="shared" si="21"/>
        <v/>
      </c>
    </row>
    <row r="707" spans="1:18" s="379" customFormat="1" hidden="1" x14ac:dyDescent="0.35">
      <c r="A707" s="368"/>
      <c r="B707" s="367" t="str">
        <f xml:space="preserve"> IF(A707="", "", $B$2 &amp; COUNTIFS($A$7:$A707, $A707))</f>
        <v/>
      </c>
      <c r="C707" s="367" t="str">
        <f>IF($A707 = "", "", INDEX(Main_Form!$A:$A, MATCH($A707, Main_Form!$EV:$EV, 0)) &amp; $B707)</f>
        <v/>
      </c>
      <c r="D707" s="393"/>
      <c r="E707" s="393"/>
      <c r="F707" s="393"/>
      <c r="G707" s="373"/>
      <c r="Q707" s="394" t="str">
        <f t="shared" si="20"/>
        <v/>
      </c>
      <c r="R707" s="378" t="str">
        <f t="shared" si="21"/>
        <v/>
      </c>
    </row>
    <row r="708" spans="1:18" s="379" customFormat="1" hidden="1" x14ac:dyDescent="0.35">
      <c r="A708" s="368"/>
      <c r="B708" s="367" t="str">
        <f xml:space="preserve"> IF(A708="", "", $B$2 &amp; COUNTIFS($A$7:$A708, $A708))</f>
        <v/>
      </c>
      <c r="C708" s="367" t="str">
        <f>IF($A708 = "", "", INDEX(Main_Form!$A:$A, MATCH($A708, Main_Form!$EV:$EV, 0)) &amp; $B708)</f>
        <v/>
      </c>
      <c r="D708" s="393"/>
      <c r="E708" s="393"/>
      <c r="F708" s="393"/>
      <c r="G708" s="373"/>
      <c r="Q708" s="394" t="str">
        <f t="shared" si="20"/>
        <v/>
      </c>
      <c r="R708" s="378" t="str">
        <f t="shared" si="21"/>
        <v/>
      </c>
    </row>
    <row r="709" spans="1:18" s="379" customFormat="1" hidden="1" x14ac:dyDescent="0.35">
      <c r="A709" s="368"/>
      <c r="B709" s="367" t="str">
        <f xml:space="preserve"> IF(A709="", "", $B$2 &amp; COUNTIFS($A$7:$A709, $A709))</f>
        <v/>
      </c>
      <c r="C709" s="367" t="str">
        <f>IF($A709 = "", "", INDEX(Main_Form!$A:$A, MATCH($A709, Main_Form!$EV:$EV, 0)) &amp; $B709)</f>
        <v/>
      </c>
      <c r="D709" s="393"/>
      <c r="E709" s="393"/>
      <c r="F709" s="393"/>
      <c r="G709" s="373"/>
      <c r="Q709" s="394" t="str">
        <f t="shared" si="20"/>
        <v/>
      </c>
      <c r="R709" s="378" t="str">
        <f t="shared" si="21"/>
        <v/>
      </c>
    </row>
    <row r="710" spans="1:18" s="379" customFormat="1" hidden="1" x14ac:dyDescent="0.35">
      <c r="A710" s="368"/>
      <c r="B710" s="367" t="str">
        <f xml:space="preserve"> IF(A710="", "", $B$2 &amp; COUNTIFS($A$7:$A710, $A710))</f>
        <v/>
      </c>
      <c r="C710" s="367" t="str">
        <f>IF($A710 = "", "", INDEX(Main_Form!$A:$A, MATCH($A710, Main_Form!$EV:$EV, 0)) &amp; $B710)</f>
        <v/>
      </c>
      <c r="D710" s="393"/>
      <c r="E710" s="393"/>
      <c r="F710" s="393"/>
      <c r="G710" s="373"/>
      <c r="Q710" s="394" t="str">
        <f t="shared" si="20"/>
        <v/>
      </c>
      <c r="R710" s="378" t="str">
        <f t="shared" si="21"/>
        <v/>
      </c>
    </row>
    <row r="711" spans="1:18" s="379" customFormat="1" hidden="1" x14ac:dyDescent="0.35">
      <c r="A711" s="368"/>
      <c r="B711" s="367" t="str">
        <f xml:space="preserve"> IF(A711="", "", $B$2 &amp; COUNTIFS($A$7:$A711, $A711))</f>
        <v/>
      </c>
      <c r="C711" s="367" t="str">
        <f>IF($A711 = "", "", INDEX(Main_Form!$A:$A, MATCH($A711, Main_Form!$EV:$EV, 0)) &amp; $B711)</f>
        <v/>
      </c>
      <c r="D711" s="393"/>
      <c r="E711" s="393"/>
      <c r="F711" s="393"/>
      <c r="G711" s="373"/>
      <c r="Q711" s="394" t="str">
        <f t="shared" ref="Q711:Q774" si="22">IF($A711&lt;&gt;"", IF(AND($D711 &lt;&gt; "", $D711 &lt;&gt; "N/A"), $D711, IF($G711 = "", "", $G711)), "")</f>
        <v/>
      </c>
      <c r="R711" s="378" t="str">
        <f t="shared" ref="R711:R774" si="23">IF($A711="", "", IF(AND($A711 &lt;&gt; "", $Q711 &lt;&gt; ""), 1, 0))</f>
        <v/>
      </c>
    </row>
    <row r="712" spans="1:18" s="379" customFormat="1" hidden="1" x14ac:dyDescent="0.35">
      <c r="A712" s="368"/>
      <c r="B712" s="367" t="str">
        <f xml:space="preserve"> IF(A712="", "", $B$2 &amp; COUNTIFS($A$7:$A712, $A712))</f>
        <v/>
      </c>
      <c r="C712" s="367" t="str">
        <f>IF($A712 = "", "", INDEX(Main_Form!$A:$A, MATCH($A712, Main_Form!$EV:$EV, 0)) &amp; $B712)</f>
        <v/>
      </c>
      <c r="D712" s="393"/>
      <c r="E712" s="393"/>
      <c r="F712" s="393"/>
      <c r="G712" s="373"/>
      <c r="Q712" s="394" t="str">
        <f t="shared" si="22"/>
        <v/>
      </c>
      <c r="R712" s="378" t="str">
        <f t="shared" si="23"/>
        <v/>
      </c>
    </row>
    <row r="713" spans="1:18" s="379" customFormat="1" hidden="1" x14ac:dyDescent="0.35">
      <c r="A713" s="368"/>
      <c r="B713" s="367" t="str">
        <f xml:space="preserve"> IF(A713="", "", $B$2 &amp; COUNTIFS($A$7:$A713, $A713))</f>
        <v/>
      </c>
      <c r="C713" s="367" t="str">
        <f>IF($A713 = "", "", INDEX(Main_Form!$A:$A, MATCH($A713, Main_Form!$EV:$EV, 0)) &amp; $B713)</f>
        <v/>
      </c>
      <c r="D713" s="393"/>
      <c r="E713" s="393"/>
      <c r="F713" s="393"/>
      <c r="G713" s="373"/>
      <c r="Q713" s="394" t="str">
        <f t="shared" si="22"/>
        <v/>
      </c>
      <c r="R713" s="378" t="str">
        <f t="shared" si="23"/>
        <v/>
      </c>
    </row>
    <row r="714" spans="1:18" s="379" customFormat="1" hidden="1" x14ac:dyDescent="0.35">
      <c r="A714" s="368"/>
      <c r="B714" s="367" t="str">
        <f xml:space="preserve"> IF(A714="", "", $B$2 &amp; COUNTIFS($A$7:$A714, $A714))</f>
        <v/>
      </c>
      <c r="C714" s="367" t="str">
        <f>IF($A714 = "", "", INDEX(Main_Form!$A:$A, MATCH($A714, Main_Form!$EV:$EV, 0)) &amp; $B714)</f>
        <v/>
      </c>
      <c r="D714" s="393"/>
      <c r="E714" s="393"/>
      <c r="F714" s="393"/>
      <c r="G714" s="373"/>
      <c r="Q714" s="394" t="str">
        <f t="shared" si="22"/>
        <v/>
      </c>
      <c r="R714" s="378" t="str">
        <f t="shared" si="23"/>
        <v/>
      </c>
    </row>
    <row r="715" spans="1:18" s="379" customFormat="1" hidden="1" x14ac:dyDescent="0.35">
      <c r="A715" s="368"/>
      <c r="B715" s="367" t="str">
        <f xml:space="preserve"> IF(A715="", "", $B$2 &amp; COUNTIFS($A$7:$A715, $A715))</f>
        <v/>
      </c>
      <c r="C715" s="367" t="str">
        <f>IF($A715 = "", "", INDEX(Main_Form!$A:$A, MATCH($A715, Main_Form!$EV:$EV, 0)) &amp; $B715)</f>
        <v/>
      </c>
      <c r="D715" s="393"/>
      <c r="E715" s="393"/>
      <c r="F715" s="393"/>
      <c r="G715" s="373"/>
      <c r="Q715" s="394" t="str">
        <f t="shared" si="22"/>
        <v/>
      </c>
      <c r="R715" s="378" t="str">
        <f t="shared" si="23"/>
        <v/>
      </c>
    </row>
    <row r="716" spans="1:18" s="379" customFormat="1" hidden="1" x14ac:dyDescent="0.35">
      <c r="A716" s="368"/>
      <c r="B716" s="367" t="str">
        <f xml:space="preserve"> IF(A716="", "", $B$2 &amp; COUNTIFS($A$7:$A716, $A716))</f>
        <v/>
      </c>
      <c r="C716" s="367" t="str">
        <f>IF($A716 = "", "", INDEX(Main_Form!$A:$A, MATCH($A716, Main_Form!$EV:$EV, 0)) &amp; $B716)</f>
        <v/>
      </c>
      <c r="D716" s="393"/>
      <c r="E716" s="393"/>
      <c r="F716" s="393"/>
      <c r="G716" s="373"/>
      <c r="Q716" s="394" t="str">
        <f t="shared" si="22"/>
        <v/>
      </c>
      <c r="R716" s="378" t="str">
        <f t="shared" si="23"/>
        <v/>
      </c>
    </row>
    <row r="717" spans="1:18" s="379" customFormat="1" hidden="1" x14ac:dyDescent="0.35">
      <c r="A717" s="368"/>
      <c r="B717" s="367" t="str">
        <f xml:space="preserve"> IF(A717="", "", $B$2 &amp; COUNTIFS($A$7:$A717, $A717))</f>
        <v/>
      </c>
      <c r="C717" s="367" t="str">
        <f>IF($A717 = "", "", INDEX(Main_Form!$A:$A, MATCH($A717, Main_Form!$EV:$EV, 0)) &amp; $B717)</f>
        <v/>
      </c>
      <c r="D717" s="393"/>
      <c r="E717" s="393"/>
      <c r="F717" s="393"/>
      <c r="G717" s="373"/>
      <c r="Q717" s="394" t="str">
        <f t="shared" si="22"/>
        <v/>
      </c>
      <c r="R717" s="378" t="str">
        <f t="shared" si="23"/>
        <v/>
      </c>
    </row>
    <row r="718" spans="1:18" s="379" customFormat="1" hidden="1" x14ac:dyDescent="0.35">
      <c r="A718" s="368"/>
      <c r="B718" s="367" t="str">
        <f xml:space="preserve"> IF(A718="", "", $B$2 &amp; COUNTIFS($A$7:$A718, $A718))</f>
        <v/>
      </c>
      <c r="C718" s="367" t="str">
        <f>IF($A718 = "", "", INDEX(Main_Form!$A:$A, MATCH($A718, Main_Form!$EV:$EV, 0)) &amp; $B718)</f>
        <v/>
      </c>
      <c r="D718" s="393"/>
      <c r="E718" s="393"/>
      <c r="F718" s="393"/>
      <c r="G718" s="373"/>
      <c r="Q718" s="394" t="str">
        <f t="shared" si="22"/>
        <v/>
      </c>
      <c r="R718" s="378" t="str">
        <f t="shared" si="23"/>
        <v/>
      </c>
    </row>
    <row r="719" spans="1:18" s="379" customFormat="1" hidden="1" x14ac:dyDescent="0.35">
      <c r="A719" s="368"/>
      <c r="B719" s="367" t="str">
        <f xml:space="preserve"> IF(A719="", "", $B$2 &amp; COUNTIFS($A$7:$A719, $A719))</f>
        <v/>
      </c>
      <c r="C719" s="367" t="str">
        <f>IF($A719 = "", "", INDEX(Main_Form!$A:$A, MATCH($A719, Main_Form!$EV:$EV, 0)) &amp; $B719)</f>
        <v/>
      </c>
      <c r="D719" s="393"/>
      <c r="E719" s="393"/>
      <c r="F719" s="393"/>
      <c r="G719" s="373"/>
      <c r="Q719" s="394" t="str">
        <f t="shared" si="22"/>
        <v/>
      </c>
      <c r="R719" s="378" t="str">
        <f t="shared" si="23"/>
        <v/>
      </c>
    </row>
    <row r="720" spans="1:18" s="379" customFormat="1" hidden="1" x14ac:dyDescent="0.35">
      <c r="A720" s="368"/>
      <c r="B720" s="367" t="str">
        <f xml:space="preserve"> IF(A720="", "", $B$2 &amp; COUNTIFS($A$7:$A720, $A720))</f>
        <v/>
      </c>
      <c r="C720" s="367" t="str">
        <f>IF($A720 = "", "", INDEX(Main_Form!$A:$A, MATCH($A720, Main_Form!$EV:$EV, 0)) &amp; $B720)</f>
        <v/>
      </c>
      <c r="D720" s="393"/>
      <c r="E720" s="393"/>
      <c r="F720" s="393"/>
      <c r="G720" s="373"/>
      <c r="Q720" s="394" t="str">
        <f t="shared" si="22"/>
        <v/>
      </c>
      <c r="R720" s="378" t="str">
        <f t="shared" si="23"/>
        <v/>
      </c>
    </row>
    <row r="721" spans="1:18" s="379" customFormat="1" hidden="1" x14ac:dyDescent="0.35">
      <c r="A721" s="368"/>
      <c r="B721" s="367" t="str">
        <f xml:space="preserve"> IF(A721="", "", $B$2 &amp; COUNTIFS($A$7:$A721, $A721))</f>
        <v/>
      </c>
      <c r="C721" s="367" t="str">
        <f>IF($A721 = "", "", INDEX(Main_Form!$A:$A, MATCH($A721, Main_Form!$EV:$EV, 0)) &amp; $B721)</f>
        <v/>
      </c>
      <c r="D721" s="393"/>
      <c r="E721" s="393"/>
      <c r="F721" s="393"/>
      <c r="G721" s="373"/>
      <c r="Q721" s="394" t="str">
        <f t="shared" si="22"/>
        <v/>
      </c>
      <c r="R721" s="378" t="str">
        <f t="shared" si="23"/>
        <v/>
      </c>
    </row>
    <row r="722" spans="1:18" s="379" customFormat="1" hidden="1" x14ac:dyDescent="0.35">
      <c r="A722" s="368"/>
      <c r="B722" s="367" t="str">
        <f xml:space="preserve"> IF(A722="", "", $B$2 &amp; COUNTIFS($A$7:$A722, $A722))</f>
        <v/>
      </c>
      <c r="C722" s="367" t="str">
        <f>IF($A722 = "", "", INDEX(Main_Form!$A:$A, MATCH($A722, Main_Form!$EV:$EV, 0)) &amp; $B722)</f>
        <v/>
      </c>
      <c r="D722" s="393"/>
      <c r="E722" s="393"/>
      <c r="F722" s="393"/>
      <c r="G722" s="373"/>
      <c r="Q722" s="394" t="str">
        <f t="shared" si="22"/>
        <v/>
      </c>
      <c r="R722" s="378" t="str">
        <f t="shared" si="23"/>
        <v/>
      </c>
    </row>
    <row r="723" spans="1:18" s="379" customFormat="1" hidden="1" x14ac:dyDescent="0.35">
      <c r="A723" s="368"/>
      <c r="B723" s="367" t="str">
        <f xml:space="preserve"> IF(A723="", "", $B$2 &amp; COUNTIFS($A$7:$A723, $A723))</f>
        <v/>
      </c>
      <c r="C723" s="367" t="str">
        <f>IF($A723 = "", "", INDEX(Main_Form!$A:$A, MATCH($A723, Main_Form!$EV:$EV, 0)) &amp; $B723)</f>
        <v/>
      </c>
      <c r="D723" s="393"/>
      <c r="E723" s="393"/>
      <c r="F723" s="393"/>
      <c r="G723" s="373"/>
      <c r="Q723" s="394" t="str">
        <f t="shared" si="22"/>
        <v/>
      </c>
      <c r="R723" s="378" t="str">
        <f t="shared" si="23"/>
        <v/>
      </c>
    </row>
    <row r="724" spans="1:18" s="379" customFormat="1" hidden="1" x14ac:dyDescent="0.35">
      <c r="A724" s="368"/>
      <c r="B724" s="367" t="str">
        <f xml:space="preserve"> IF(A724="", "", $B$2 &amp; COUNTIFS($A$7:$A724, $A724))</f>
        <v/>
      </c>
      <c r="C724" s="367" t="str">
        <f>IF($A724 = "", "", INDEX(Main_Form!$A:$A, MATCH($A724, Main_Form!$EV:$EV, 0)) &amp; $B724)</f>
        <v/>
      </c>
      <c r="D724" s="393"/>
      <c r="E724" s="393"/>
      <c r="F724" s="393"/>
      <c r="G724" s="373"/>
      <c r="Q724" s="394" t="str">
        <f t="shared" si="22"/>
        <v/>
      </c>
      <c r="R724" s="378" t="str">
        <f t="shared" si="23"/>
        <v/>
      </c>
    </row>
    <row r="725" spans="1:18" s="379" customFormat="1" hidden="1" x14ac:dyDescent="0.35">
      <c r="A725" s="368"/>
      <c r="B725" s="367" t="str">
        <f xml:space="preserve"> IF(A725="", "", $B$2 &amp; COUNTIFS($A$7:$A725, $A725))</f>
        <v/>
      </c>
      <c r="C725" s="367" t="str">
        <f>IF($A725 = "", "", INDEX(Main_Form!$A:$A, MATCH($A725, Main_Form!$EV:$EV, 0)) &amp; $B725)</f>
        <v/>
      </c>
      <c r="D725" s="393"/>
      <c r="E725" s="393"/>
      <c r="F725" s="393"/>
      <c r="G725" s="373"/>
      <c r="Q725" s="394" t="str">
        <f t="shared" si="22"/>
        <v/>
      </c>
      <c r="R725" s="378" t="str">
        <f t="shared" si="23"/>
        <v/>
      </c>
    </row>
    <row r="726" spans="1:18" s="379" customFormat="1" hidden="1" x14ac:dyDescent="0.35">
      <c r="A726" s="368"/>
      <c r="B726" s="367" t="str">
        <f xml:space="preserve"> IF(A726="", "", $B$2 &amp; COUNTIFS($A$7:$A726, $A726))</f>
        <v/>
      </c>
      <c r="C726" s="367" t="str">
        <f>IF($A726 = "", "", INDEX(Main_Form!$A:$A, MATCH($A726, Main_Form!$EV:$EV, 0)) &amp; $B726)</f>
        <v/>
      </c>
      <c r="D726" s="393"/>
      <c r="E726" s="393"/>
      <c r="F726" s="393"/>
      <c r="G726" s="373"/>
      <c r="Q726" s="394" t="str">
        <f t="shared" si="22"/>
        <v/>
      </c>
      <c r="R726" s="378" t="str">
        <f t="shared" si="23"/>
        <v/>
      </c>
    </row>
    <row r="727" spans="1:18" s="379" customFormat="1" hidden="1" x14ac:dyDescent="0.35">
      <c r="A727" s="368"/>
      <c r="B727" s="367" t="str">
        <f xml:space="preserve"> IF(A727="", "", $B$2 &amp; COUNTIFS($A$7:$A727, $A727))</f>
        <v/>
      </c>
      <c r="C727" s="367" t="str">
        <f>IF($A727 = "", "", INDEX(Main_Form!$A:$A, MATCH($A727, Main_Form!$EV:$EV, 0)) &amp; $B727)</f>
        <v/>
      </c>
      <c r="D727" s="393"/>
      <c r="E727" s="393"/>
      <c r="F727" s="393"/>
      <c r="G727" s="373"/>
      <c r="Q727" s="394" t="str">
        <f t="shared" si="22"/>
        <v/>
      </c>
      <c r="R727" s="378" t="str">
        <f t="shared" si="23"/>
        <v/>
      </c>
    </row>
    <row r="728" spans="1:18" s="379" customFormat="1" hidden="1" x14ac:dyDescent="0.35">
      <c r="A728" s="368"/>
      <c r="B728" s="367" t="str">
        <f xml:space="preserve"> IF(A728="", "", $B$2 &amp; COUNTIFS($A$7:$A728, $A728))</f>
        <v/>
      </c>
      <c r="C728" s="367" t="str">
        <f>IF($A728 = "", "", INDEX(Main_Form!$A:$A, MATCH($A728, Main_Form!$EV:$EV, 0)) &amp; $B728)</f>
        <v/>
      </c>
      <c r="D728" s="393"/>
      <c r="E728" s="393"/>
      <c r="F728" s="393"/>
      <c r="G728" s="373"/>
      <c r="Q728" s="394" t="str">
        <f t="shared" si="22"/>
        <v/>
      </c>
      <c r="R728" s="378" t="str">
        <f t="shared" si="23"/>
        <v/>
      </c>
    </row>
    <row r="729" spans="1:18" s="379" customFormat="1" hidden="1" x14ac:dyDescent="0.35">
      <c r="A729" s="368"/>
      <c r="B729" s="367" t="str">
        <f xml:space="preserve"> IF(A729="", "", $B$2 &amp; COUNTIFS($A$7:$A729, $A729))</f>
        <v/>
      </c>
      <c r="C729" s="367" t="str">
        <f>IF($A729 = "", "", INDEX(Main_Form!$A:$A, MATCH($A729, Main_Form!$EV:$EV, 0)) &amp; $B729)</f>
        <v/>
      </c>
      <c r="D729" s="393"/>
      <c r="E729" s="393"/>
      <c r="F729" s="393"/>
      <c r="G729" s="373"/>
      <c r="Q729" s="394" t="str">
        <f t="shared" si="22"/>
        <v/>
      </c>
      <c r="R729" s="378" t="str">
        <f t="shared" si="23"/>
        <v/>
      </c>
    </row>
    <row r="730" spans="1:18" s="379" customFormat="1" hidden="1" x14ac:dyDescent="0.35">
      <c r="A730" s="368"/>
      <c r="B730" s="367" t="str">
        <f xml:space="preserve"> IF(A730="", "", $B$2 &amp; COUNTIFS($A$7:$A730, $A730))</f>
        <v/>
      </c>
      <c r="C730" s="367" t="str">
        <f>IF($A730 = "", "", INDEX(Main_Form!$A:$A, MATCH($A730, Main_Form!$EV:$EV, 0)) &amp; $B730)</f>
        <v/>
      </c>
      <c r="D730" s="393"/>
      <c r="E730" s="393"/>
      <c r="F730" s="393"/>
      <c r="G730" s="373"/>
      <c r="Q730" s="394" t="str">
        <f t="shared" si="22"/>
        <v/>
      </c>
      <c r="R730" s="378" t="str">
        <f t="shared" si="23"/>
        <v/>
      </c>
    </row>
    <row r="731" spans="1:18" s="379" customFormat="1" hidden="1" x14ac:dyDescent="0.35">
      <c r="A731" s="368"/>
      <c r="B731" s="367" t="str">
        <f xml:space="preserve"> IF(A731="", "", $B$2 &amp; COUNTIFS($A$7:$A731, $A731))</f>
        <v/>
      </c>
      <c r="C731" s="367" t="str">
        <f>IF($A731 = "", "", INDEX(Main_Form!$A:$A, MATCH($A731, Main_Form!$EV:$EV, 0)) &amp; $B731)</f>
        <v/>
      </c>
      <c r="D731" s="393"/>
      <c r="E731" s="393"/>
      <c r="F731" s="393"/>
      <c r="G731" s="373"/>
      <c r="Q731" s="394" t="str">
        <f t="shared" si="22"/>
        <v/>
      </c>
      <c r="R731" s="378" t="str">
        <f t="shared" si="23"/>
        <v/>
      </c>
    </row>
    <row r="732" spans="1:18" s="379" customFormat="1" hidden="1" x14ac:dyDescent="0.35">
      <c r="A732" s="368"/>
      <c r="B732" s="367" t="str">
        <f xml:space="preserve"> IF(A732="", "", $B$2 &amp; COUNTIFS($A$7:$A732, $A732))</f>
        <v/>
      </c>
      <c r="C732" s="367" t="str">
        <f>IF($A732 = "", "", INDEX(Main_Form!$A:$A, MATCH($A732, Main_Form!$EV:$EV, 0)) &amp; $B732)</f>
        <v/>
      </c>
      <c r="D732" s="393"/>
      <c r="E732" s="393"/>
      <c r="F732" s="393"/>
      <c r="G732" s="373"/>
      <c r="Q732" s="394" t="str">
        <f t="shared" si="22"/>
        <v/>
      </c>
      <c r="R732" s="378" t="str">
        <f t="shared" si="23"/>
        <v/>
      </c>
    </row>
    <row r="733" spans="1:18" s="379" customFormat="1" hidden="1" x14ac:dyDescent="0.35">
      <c r="A733" s="368"/>
      <c r="B733" s="367" t="str">
        <f xml:space="preserve"> IF(A733="", "", $B$2 &amp; COUNTIFS($A$7:$A733, $A733))</f>
        <v/>
      </c>
      <c r="C733" s="367" t="str">
        <f>IF($A733 = "", "", INDEX(Main_Form!$A:$A, MATCH($A733, Main_Form!$EV:$EV, 0)) &amp; $B733)</f>
        <v/>
      </c>
      <c r="D733" s="393"/>
      <c r="E733" s="393"/>
      <c r="F733" s="393"/>
      <c r="G733" s="373"/>
      <c r="Q733" s="394" t="str">
        <f t="shared" si="22"/>
        <v/>
      </c>
      <c r="R733" s="378" t="str">
        <f t="shared" si="23"/>
        <v/>
      </c>
    </row>
    <row r="734" spans="1:18" s="379" customFormat="1" hidden="1" x14ac:dyDescent="0.35">
      <c r="A734" s="368"/>
      <c r="B734" s="367" t="str">
        <f xml:space="preserve"> IF(A734="", "", $B$2 &amp; COUNTIFS($A$7:$A734, $A734))</f>
        <v/>
      </c>
      <c r="C734" s="367" t="str">
        <f>IF($A734 = "", "", INDEX(Main_Form!$A:$A, MATCH($A734, Main_Form!$EV:$EV, 0)) &amp; $B734)</f>
        <v/>
      </c>
      <c r="D734" s="393"/>
      <c r="E734" s="393"/>
      <c r="F734" s="393"/>
      <c r="G734" s="373"/>
      <c r="Q734" s="394" t="str">
        <f t="shared" si="22"/>
        <v/>
      </c>
      <c r="R734" s="378" t="str">
        <f t="shared" si="23"/>
        <v/>
      </c>
    </row>
    <row r="735" spans="1:18" s="379" customFormat="1" hidden="1" x14ac:dyDescent="0.35">
      <c r="A735" s="368"/>
      <c r="B735" s="367" t="str">
        <f xml:space="preserve"> IF(A735="", "", $B$2 &amp; COUNTIFS($A$7:$A735, $A735))</f>
        <v/>
      </c>
      <c r="C735" s="367" t="str">
        <f>IF($A735 = "", "", INDEX(Main_Form!$A:$A, MATCH($A735, Main_Form!$EV:$EV, 0)) &amp; $B735)</f>
        <v/>
      </c>
      <c r="D735" s="393"/>
      <c r="E735" s="393"/>
      <c r="F735" s="393"/>
      <c r="G735" s="373"/>
      <c r="Q735" s="394" t="str">
        <f t="shared" si="22"/>
        <v/>
      </c>
      <c r="R735" s="378" t="str">
        <f t="shared" si="23"/>
        <v/>
      </c>
    </row>
    <row r="736" spans="1:18" s="379" customFormat="1" hidden="1" x14ac:dyDescent="0.35">
      <c r="A736" s="368"/>
      <c r="B736" s="367" t="str">
        <f xml:space="preserve"> IF(A736="", "", $B$2 &amp; COUNTIFS($A$7:$A736, $A736))</f>
        <v/>
      </c>
      <c r="C736" s="367" t="str">
        <f>IF($A736 = "", "", INDEX(Main_Form!$A:$A, MATCH($A736, Main_Form!$EV:$EV, 0)) &amp; $B736)</f>
        <v/>
      </c>
      <c r="D736" s="393"/>
      <c r="E736" s="393"/>
      <c r="F736" s="393"/>
      <c r="G736" s="373"/>
      <c r="Q736" s="394" t="str">
        <f t="shared" si="22"/>
        <v/>
      </c>
      <c r="R736" s="378" t="str">
        <f t="shared" si="23"/>
        <v/>
      </c>
    </row>
    <row r="737" spans="1:18" s="379" customFormat="1" hidden="1" x14ac:dyDescent="0.35">
      <c r="A737" s="368"/>
      <c r="B737" s="367" t="str">
        <f xml:space="preserve"> IF(A737="", "", $B$2 &amp; COUNTIFS($A$7:$A737, $A737))</f>
        <v/>
      </c>
      <c r="C737" s="367" t="str">
        <f>IF($A737 = "", "", INDEX(Main_Form!$A:$A, MATCH($A737, Main_Form!$EV:$EV, 0)) &amp; $B737)</f>
        <v/>
      </c>
      <c r="D737" s="393"/>
      <c r="E737" s="393"/>
      <c r="F737" s="393"/>
      <c r="G737" s="373"/>
      <c r="Q737" s="394" t="str">
        <f t="shared" si="22"/>
        <v/>
      </c>
      <c r="R737" s="378" t="str">
        <f t="shared" si="23"/>
        <v/>
      </c>
    </row>
    <row r="738" spans="1:18" s="379" customFormat="1" hidden="1" x14ac:dyDescent="0.35">
      <c r="A738" s="368"/>
      <c r="B738" s="367" t="str">
        <f xml:space="preserve"> IF(A738="", "", $B$2 &amp; COUNTIFS($A$7:$A738, $A738))</f>
        <v/>
      </c>
      <c r="C738" s="367" t="str">
        <f>IF($A738 = "", "", INDEX(Main_Form!$A:$A, MATCH($A738, Main_Form!$EV:$EV, 0)) &amp; $B738)</f>
        <v/>
      </c>
      <c r="D738" s="393"/>
      <c r="E738" s="393"/>
      <c r="F738" s="393"/>
      <c r="G738" s="373"/>
      <c r="Q738" s="394" t="str">
        <f t="shared" si="22"/>
        <v/>
      </c>
      <c r="R738" s="378" t="str">
        <f t="shared" si="23"/>
        <v/>
      </c>
    </row>
    <row r="739" spans="1:18" s="379" customFormat="1" hidden="1" x14ac:dyDescent="0.35">
      <c r="A739" s="368"/>
      <c r="B739" s="367" t="str">
        <f xml:space="preserve"> IF(A739="", "", $B$2 &amp; COUNTIFS($A$7:$A739, $A739))</f>
        <v/>
      </c>
      <c r="C739" s="367" t="str">
        <f>IF($A739 = "", "", INDEX(Main_Form!$A:$A, MATCH($A739, Main_Form!$EV:$EV, 0)) &amp; $B739)</f>
        <v/>
      </c>
      <c r="D739" s="393"/>
      <c r="E739" s="393"/>
      <c r="F739" s="393"/>
      <c r="G739" s="373"/>
      <c r="Q739" s="394" t="str">
        <f t="shared" si="22"/>
        <v/>
      </c>
      <c r="R739" s="378" t="str">
        <f t="shared" si="23"/>
        <v/>
      </c>
    </row>
    <row r="740" spans="1:18" s="379" customFormat="1" hidden="1" x14ac:dyDescent="0.35">
      <c r="A740" s="368"/>
      <c r="B740" s="367" t="str">
        <f xml:space="preserve"> IF(A740="", "", $B$2 &amp; COUNTIFS($A$7:$A740, $A740))</f>
        <v/>
      </c>
      <c r="C740" s="367" t="str">
        <f>IF($A740 = "", "", INDEX(Main_Form!$A:$A, MATCH($A740, Main_Form!$EV:$EV, 0)) &amp; $B740)</f>
        <v/>
      </c>
      <c r="D740" s="393"/>
      <c r="E740" s="393"/>
      <c r="F740" s="393"/>
      <c r="G740" s="373"/>
      <c r="Q740" s="394" t="str">
        <f t="shared" si="22"/>
        <v/>
      </c>
      <c r="R740" s="378" t="str">
        <f t="shared" si="23"/>
        <v/>
      </c>
    </row>
    <row r="741" spans="1:18" s="379" customFormat="1" hidden="1" x14ac:dyDescent="0.35">
      <c r="A741" s="368"/>
      <c r="B741" s="367" t="str">
        <f xml:space="preserve"> IF(A741="", "", $B$2 &amp; COUNTIFS($A$7:$A741, $A741))</f>
        <v/>
      </c>
      <c r="C741" s="367" t="str">
        <f>IF($A741 = "", "", INDEX(Main_Form!$A:$A, MATCH($A741, Main_Form!$EV:$EV, 0)) &amp; $B741)</f>
        <v/>
      </c>
      <c r="D741" s="393"/>
      <c r="E741" s="393"/>
      <c r="F741" s="393"/>
      <c r="G741" s="373"/>
      <c r="Q741" s="394" t="str">
        <f t="shared" si="22"/>
        <v/>
      </c>
      <c r="R741" s="378" t="str">
        <f t="shared" si="23"/>
        <v/>
      </c>
    </row>
    <row r="742" spans="1:18" s="379" customFormat="1" hidden="1" x14ac:dyDescent="0.35">
      <c r="A742" s="368"/>
      <c r="B742" s="367" t="str">
        <f xml:space="preserve"> IF(A742="", "", $B$2 &amp; COUNTIFS($A$7:$A742, $A742))</f>
        <v/>
      </c>
      <c r="C742" s="367" t="str">
        <f>IF($A742 = "", "", INDEX(Main_Form!$A:$A, MATCH($A742, Main_Form!$EV:$EV, 0)) &amp; $B742)</f>
        <v/>
      </c>
      <c r="D742" s="393"/>
      <c r="E742" s="393"/>
      <c r="F742" s="393"/>
      <c r="G742" s="373"/>
      <c r="Q742" s="394" t="str">
        <f t="shared" si="22"/>
        <v/>
      </c>
      <c r="R742" s="378" t="str">
        <f t="shared" si="23"/>
        <v/>
      </c>
    </row>
    <row r="743" spans="1:18" s="379" customFormat="1" hidden="1" x14ac:dyDescent="0.35">
      <c r="A743" s="368"/>
      <c r="B743" s="367" t="str">
        <f xml:space="preserve"> IF(A743="", "", $B$2 &amp; COUNTIFS($A$7:$A743, $A743))</f>
        <v/>
      </c>
      <c r="C743" s="367" t="str">
        <f>IF($A743 = "", "", INDEX(Main_Form!$A:$A, MATCH($A743, Main_Form!$EV:$EV, 0)) &amp; $B743)</f>
        <v/>
      </c>
      <c r="D743" s="393"/>
      <c r="E743" s="393"/>
      <c r="F743" s="393"/>
      <c r="G743" s="373"/>
      <c r="Q743" s="394" t="str">
        <f t="shared" si="22"/>
        <v/>
      </c>
      <c r="R743" s="378" t="str">
        <f t="shared" si="23"/>
        <v/>
      </c>
    </row>
    <row r="744" spans="1:18" s="379" customFormat="1" hidden="1" x14ac:dyDescent="0.35">
      <c r="A744" s="368"/>
      <c r="B744" s="367" t="str">
        <f xml:space="preserve"> IF(A744="", "", $B$2 &amp; COUNTIFS($A$7:$A744, $A744))</f>
        <v/>
      </c>
      <c r="C744" s="367" t="str">
        <f>IF($A744 = "", "", INDEX(Main_Form!$A:$A, MATCH($A744, Main_Form!$EV:$EV, 0)) &amp; $B744)</f>
        <v/>
      </c>
      <c r="D744" s="393"/>
      <c r="E744" s="393"/>
      <c r="F744" s="393"/>
      <c r="G744" s="373"/>
      <c r="Q744" s="394" t="str">
        <f t="shared" si="22"/>
        <v/>
      </c>
      <c r="R744" s="378" t="str">
        <f t="shared" si="23"/>
        <v/>
      </c>
    </row>
    <row r="745" spans="1:18" s="379" customFormat="1" hidden="1" x14ac:dyDescent="0.35">
      <c r="A745" s="368"/>
      <c r="B745" s="367" t="str">
        <f xml:space="preserve"> IF(A745="", "", $B$2 &amp; COUNTIFS($A$7:$A745, $A745))</f>
        <v/>
      </c>
      <c r="C745" s="367" t="str">
        <f>IF($A745 = "", "", INDEX(Main_Form!$A:$A, MATCH($A745, Main_Form!$EV:$EV, 0)) &amp; $B745)</f>
        <v/>
      </c>
      <c r="D745" s="393"/>
      <c r="E745" s="393"/>
      <c r="F745" s="393"/>
      <c r="G745" s="373"/>
      <c r="Q745" s="394" t="str">
        <f t="shared" si="22"/>
        <v/>
      </c>
      <c r="R745" s="378" t="str">
        <f t="shared" si="23"/>
        <v/>
      </c>
    </row>
    <row r="746" spans="1:18" s="379" customFormat="1" hidden="1" x14ac:dyDescent="0.35">
      <c r="A746" s="368"/>
      <c r="B746" s="367" t="str">
        <f xml:space="preserve"> IF(A746="", "", $B$2 &amp; COUNTIFS($A$7:$A746, $A746))</f>
        <v/>
      </c>
      <c r="C746" s="367" t="str">
        <f>IF($A746 = "", "", INDEX(Main_Form!$A:$A, MATCH($A746, Main_Form!$EV:$EV, 0)) &amp; $B746)</f>
        <v/>
      </c>
      <c r="D746" s="393"/>
      <c r="E746" s="393"/>
      <c r="F746" s="393"/>
      <c r="G746" s="373"/>
      <c r="Q746" s="394" t="str">
        <f t="shared" si="22"/>
        <v/>
      </c>
      <c r="R746" s="378" t="str">
        <f t="shared" si="23"/>
        <v/>
      </c>
    </row>
    <row r="747" spans="1:18" s="379" customFormat="1" hidden="1" x14ac:dyDescent="0.35">
      <c r="A747" s="368"/>
      <c r="B747" s="367" t="str">
        <f xml:space="preserve"> IF(A747="", "", $B$2 &amp; COUNTIFS($A$7:$A747, $A747))</f>
        <v/>
      </c>
      <c r="C747" s="367" t="str">
        <f>IF($A747 = "", "", INDEX(Main_Form!$A:$A, MATCH($A747, Main_Form!$EV:$EV, 0)) &amp; $B747)</f>
        <v/>
      </c>
      <c r="D747" s="393"/>
      <c r="E747" s="393"/>
      <c r="F747" s="393"/>
      <c r="G747" s="373"/>
      <c r="Q747" s="394" t="str">
        <f t="shared" si="22"/>
        <v/>
      </c>
      <c r="R747" s="378" t="str">
        <f t="shared" si="23"/>
        <v/>
      </c>
    </row>
    <row r="748" spans="1:18" s="379" customFormat="1" hidden="1" x14ac:dyDescent="0.35">
      <c r="A748" s="368"/>
      <c r="B748" s="367" t="str">
        <f xml:space="preserve"> IF(A748="", "", $B$2 &amp; COUNTIFS($A$7:$A748, $A748))</f>
        <v/>
      </c>
      <c r="C748" s="367" t="str">
        <f>IF($A748 = "", "", INDEX(Main_Form!$A:$A, MATCH($A748, Main_Form!$EV:$EV, 0)) &amp; $B748)</f>
        <v/>
      </c>
      <c r="D748" s="393"/>
      <c r="E748" s="393"/>
      <c r="F748" s="393"/>
      <c r="G748" s="373"/>
      <c r="Q748" s="394" t="str">
        <f t="shared" si="22"/>
        <v/>
      </c>
      <c r="R748" s="378" t="str">
        <f t="shared" si="23"/>
        <v/>
      </c>
    </row>
    <row r="749" spans="1:18" s="379" customFormat="1" hidden="1" x14ac:dyDescent="0.35">
      <c r="A749" s="368"/>
      <c r="B749" s="367" t="str">
        <f xml:space="preserve"> IF(A749="", "", $B$2 &amp; COUNTIFS($A$7:$A749, $A749))</f>
        <v/>
      </c>
      <c r="C749" s="367" t="str">
        <f>IF($A749 = "", "", INDEX(Main_Form!$A:$A, MATCH($A749, Main_Form!$EV:$EV, 0)) &amp; $B749)</f>
        <v/>
      </c>
      <c r="D749" s="393"/>
      <c r="E749" s="393"/>
      <c r="F749" s="393"/>
      <c r="G749" s="373"/>
      <c r="Q749" s="394" t="str">
        <f t="shared" si="22"/>
        <v/>
      </c>
      <c r="R749" s="378" t="str">
        <f t="shared" si="23"/>
        <v/>
      </c>
    </row>
    <row r="750" spans="1:18" s="379" customFormat="1" hidden="1" x14ac:dyDescent="0.35">
      <c r="A750" s="368"/>
      <c r="B750" s="367" t="str">
        <f xml:space="preserve"> IF(A750="", "", $B$2 &amp; COUNTIFS($A$7:$A750, $A750))</f>
        <v/>
      </c>
      <c r="C750" s="367" t="str">
        <f>IF($A750 = "", "", INDEX(Main_Form!$A:$A, MATCH($A750, Main_Form!$EV:$EV, 0)) &amp; $B750)</f>
        <v/>
      </c>
      <c r="D750" s="393"/>
      <c r="E750" s="393"/>
      <c r="F750" s="393"/>
      <c r="G750" s="373"/>
      <c r="Q750" s="394" t="str">
        <f t="shared" si="22"/>
        <v/>
      </c>
      <c r="R750" s="378" t="str">
        <f t="shared" si="23"/>
        <v/>
      </c>
    </row>
    <row r="751" spans="1:18" s="379" customFormat="1" hidden="1" x14ac:dyDescent="0.35">
      <c r="A751" s="368"/>
      <c r="B751" s="367" t="str">
        <f xml:space="preserve"> IF(A751="", "", $B$2 &amp; COUNTIFS($A$7:$A751, $A751))</f>
        <v/>
      </c>
      <c r="C751" s="367" t="str">
        <f>IF($A751 = "", "", INDEX(Main_Form!$A:$A, MATCH($A751, Main_Form!$EV:$EV, 0)) &amp; $B751)</f>
        <v/>
      </c>
      <c r="D751" s="393"/>
      <c r="E751" s="393"/>
      <c r="F751" s="393"/>
      <c r="G751" s="373"/>
      <c r="Q751" s="394" t="str">
        <f t="shared" si="22"/>
        <v/>
      </c>
      <c r="R751" s="378" t="str">
        <f t="shared" si="23"/>
        <v/>
      </c>
    </row>
    <row r="752" spans="1:18" s="379" customFormat="1" hidden="1" x14ac:dyDescent="0.35">
      <c r="A752" s="368"/>
      <c r="B752" s="367" t="str">
        <f xml:space="preserve"> IF(A752="", "", $B$2 &amp; COUNTIFS($A$7:$A752, $A752))</f>
        <v/>
      </c>
      <c r="C752" s="367" t="str">
        <f>IF($A752 = "", "", INDEX(Main_Form!$A:$A, MATCH($A752, Main_Form!$EV:$EV, 0)) &amp; $B752)</f>
        <v/>
      </c>
      <c r="D752" s="393"/>
      <c r="E752" s="393"/>
      <c r="F752" s="393"/>
      <c r="G752" s="373"/>
      <c r="Q752" s="394" t="str">
        <f t="shared" si="22"/>
        <v/>
      </c>
      <c r="R752" s="378" t="str">
        <f t="shared" si="23"/>
        <v/>
      </c>
    </row>
    <row r="753" spans="1:18" s="379" customFormat="1" hidden="1" x14ac:dyDescent="0.35">
      <c r="A753" s="368"/>
      <c r="B753" s="367" t="str">
        <f xml:space="preserve"> IF(A753="", "", $B$2 &amp; COUNTIFS($A$7:$A753, $A753))</f>
        <v/>
      </c>
      <c r="C753" s="367" t="str">
        <f>IF($A753 = "", "", INDEX(Main_Form!$A:$A, MATCH($A753, Main_Form!$EV:$EV, 0)) &amp; $B753)</f>
        <v/>
      </c>
      <c r="D753" s="393"/>
      <c r="E753" s="393"/>
      <c r="F753" s="393"/>
      <c r="G753" s="373"/>
      <c r="Q753" s="394" t="str">
        <f t="shared" si="22"/>
        <v/>
      </c>
      <c r="R753" s="378" t="str">
        <f t="shared" si="23"/>
        <v/>
      </c>
    </row>
    <row r="754" spans="1:18" s="379" customFormat="1" hidden="1" x14ac:dyDescent="0.35">
      <c r="A754" s="368"/>
      <c r="B754" s="367" t="str">
        <f xml:space="preserve"> IF(A754="", "", $B$2 &amp; COUNTIFS($A$7:$A754, $A754))</f>
        <v/>
      </c>
      <c r="C754" s="367" t="str">
        <f>IF($A754 = "", "", INDEX(Main_Form!$A:$A, MATCH($A754, Main_Form!$EV:$EV, 0)) &amp; $B754)</f>
        <v/>
      </c>
      <c r="D754" s="393"/>
      <c r="E754" s="393"/>
      <c r="F754" s="393"/>
      <c r="G754" s="373"/>
      <c r="Q754" s="394" t="str">
        <f t="shared" si="22"/>
        <v/>
      </c>
      <c r="R754" s="378" t="str">
        <f t="shared" si="23"/>
        <v/>
      </c>
    </row>
    <row r="755" spans="1:18" s="379" customFormat="1" hidden="1" x14ac:dyDescent="0.35">
      <c r="A755" s="368"/>
      <c r="B755" s="367" t="str">
        <f xml:space="preserve"> IF(A755="", "", $B$2 &amp; COUNTIFS($A$7:$A755, $A755))</f>
        <v/>
      </c>
      <c r="C755" s="367" t="str">
        <f>IF($A755 = "", "", INDEX(Main_Form!$A:$A, MATCH($A755, Main_Form!$EV:$EV, 0)) &amp; $B755)</f>
        <v/>
      </c>
      <c r="D755" s="393"/>
      <c r="E755" s="393"/>
      <c r="F755" s="393"/>
      <c r="G755" s="373"/>
      <c r="Q755" s="394" t="str">
        <f t="shared" si="22"/>
        <v/>
      </c>
      <c r="R755" s="378" t="str">
        <f t="shared" si="23"/>
        <v/>
      </c>
    </row>
    <row r="756" spans="1:18" s="379" customFormat="1" hidden="1" x14ac:dyDescent="0.35">
      <c r="A756" s="368"/>
      <c r="B756" s="367" t="str">
        <f xml:space="preserve"> IF(A756="", "", $B$2 &amp; COUNTIFS($A$7:$A756, $A756))</f>
        <v/>
      </c>
      <c r="C756" s="367" t="str">
        <f>IF($A756 = "", "", INDEX(Main_Form!$A:$A, MATCH($A756, Main_Form!$EV:$EV, 0)) &amp; $B756)</f>
        <v/>
      </c>
      <c r="D756" s="393"/>
      <c r="E756" s="393"/>
      <c r="F756" s="393"/>
      <c r="G756" s="373"/>
      <c r="Q756" s="394" t="str">
        <f t="shared" si="22"/>
        <v/>
      </c>
      <c r="R756" s="378" t="str">
        <f t="shared" si="23"/>
        <v/>
      </c>
    </row>
    <row r="757" spans="1:18" s="379" customFormat="1" hidden="1" x14ac:dyDescent="0.35">
      <c r="A757" s="368"/>
      <c r="B757" s="367" t="str">
        <f xml:space="preserve"> IF(A757="", "", $B$2 &amp; COUNTIFS($A$7:$A757, $A757))</f>
        <v/>
      </c>
      <c r="C757" s="367" t="str">
        <f>IF($A757 = "", "", INDEX(Main_Form!$A:$A, MATCH($A757, Main_Form!$EV:$EV, 0)) &amp; $B757)</f>
        <v/>
      </c>
      <c r="D757" s="393"/>
      <c r="E757" s="393"/>
      <c r="F757" s="393"/>
      <c r="G757" s="373"/>
      <c r="Q757" s="394" t="str">
        <f t="shared" si="22"/>
        <v/>
      </c>
      <c r="R757" s="378" t="str">
        <f t="shared" si="23"/>
        <v/>
      </c>
    </row>
    <row r="758" spans="1:18" s="379" customFormat="1" hidden="1" x14ac:dyDescent="0.35">
      <c r="A758" s="368"/>
      <c r="B758" s="367" t="str">
        <f xml:space="preserve"> IF(A758="", "", $B$2 &amp; COUNTIFS($A$7:$A758, $A758))</f>
        <v/>
      </c>
      <c r="C758" s="367" t="str">
        <f>IF($A758 = "", "", INDEX(Main_Form!$A:$A, MATCH($A758, Main_Form!$EV:$EV, 0)) &amp; $B758)</f>
        <v/>
      </c>
      <c r="D758" s="393"/>
      <c r="E758" s="393"/>
      <c r="F758" s="393"/>
      <c r="G758" s="373"/>
      <c r="Q758" s="394" t="str">
        <f t="shared" si="22"/>
        <v/>
      </c>
      <c r="R758" s="378" t="str">
        <f t="shared" si="23"/>
        <v/>
      </c>
    </row>
    <row r="759" spans="1:18" s="379" customFormat="1" hidden="1" x14ac:dyDescent="0.35">
      <c r="A759" s="368"/>
      <c r="B759" s="367" t="str">
        <f xml:space="preserve"> IF(A759="", "", $B$2 &amp; COUNTIFS($A$7:$A759, $A759))</f>
        <v/>
      </c>
      <c r="C759" s="367" t="str">
        <f>IF($A759 = "", "", INDEX(Main_Form!$A:$A, MATCH($A759, Main_Form!$EV:$EV, 0)) &amp; $B759)</f>
        <v/>
      </c>
      <c r="D759" s="393"/>
      <c r="E759" s="393"/>
      <c r="F759" s="393"/>
      <c r="G759" s="373"/>
      <c r="Q759" s="394" t="str">
        <f t="shared" si="22"/>
        <v/>
      </c>
      <c r="R759" s="378" t="str">
        <f t="shared" si="23"/>
        <v/>
      </c>
    </row>
    <row r="760" spans="1:18" s="379" customFormat="1" hidden="1" x14ac:dyDescent="0.35">
      <c r="A760" s="368"/>
      <c r="B760" s="367" t="str">
        <f xml:space="preserve"> IF(A760="", "", $B$2 &amp; COUNTIFS($A$7:$A760, $A760))</f>
        <v/>
      </c>
      <c r="C760" s="367" t="str">
        <f>IF($A760 = "", "", INDEX(Main_Form!$A:$A, MATCH($A760, Main_Form!$EV:$EV, 0)) &amp; $B760)</f>
        <v/>
      </c>
      <c r="D760" s="393"/>
      <c r="E760" s="393"/>
      <c r="F760" s="393"/>
      <c r="G760" s="373"/>
      <c r="Q760" s="394" t="str">
        <f t="shared" si="22"/>
        <v/>
      </c>
      <c r="R760" s="378" t="str">
        <f t="shared" si="23"/>
        <v/>
      </c>
    </row>
    <row r="761" spans="1:18" s="379" customFormat="1" hidden="1" x14ac:dyDescent="0.35">
      <c r="A761" s="368"/>
      <c r="B761" s="367" t="str">
        <f xml:space="preserve"> IF(A761="", "", $B$2 &amp; COUNTIFS($A$7:$A761, $A761))</f>
        <v/>
      </c>
      <c r="C761" s="367" t="str">
        <f>IF($A761 = "", "", INDEX(Main_Form!$A:$A, MATCH($A761, Main_Form!$EV:$EV, 0)) &amp; $B761)</f>
        <v/>
      </c>
      <c r="D761" s="393"/>
      <c r="E761" s="393"/>
      <c r="F761" s="393"/>
      <c r="G761" s="373"/>
      <c r="Q761" s="394" t="str">
        <f t="shared" si="22"/>
        <v/>
      </c>
      <c r="R761" s="378" t="str">
        <f t="shared" si="23"/>
        <v/>
      </c>
    </row>
    <row r="762" spans="1:18" s="379" customFormat="1" hidden="1" x14ac:dyDescent="0.35">
      <c r="A762" s="368"/>
      <c r="B762" s="367" t="str">
        <f xml:space="preserve"> IF(A762="", "", $B$2 &amp; COUNTIFS($A$7:$A762, $A762))</f>
        <v/>
      </c>
      <c r="C762" s="367" t="str">
        <f>IF($A762 = "", "", INDEX(Main_Form!$A:$A, MATCH($A762, Main_Form!$EV:$EV, 0)) &amp; $B762)</f>
        <v/>
      </c>
      <c r="D762" s="393"/>
      <c r="E762" s="393"/>
      <c r="F762" s="393"/>
      <c r="G762" s="373"/>
      <c r="Q762" s="394" t="str">
        <f t="shared" si="22"/>
        <v/>
      </c>
      <c r="R762" s="378" t="str">
        <f t="shared" si="23"/>
        <v/>
      </c>
    </row>
    <row r="763" spans="1:18" s="379" customFormat="1" hidden="1" x14ac:dyDescent="0.35">
      <c r="A763" s="368"/>
      <c r="B763" s="367" t="str">
        <f xml:space="preserve"> IF(A763="", "", $B$2 &amp; COUNTIFS($A$7:$A763, $A763))</f>
        <v/>
      </c>
      <c r="C763" s="367" t="str">
        <f>IF($A763 = "", "", INDEX(Main_Form!$A:$A, MATCH($A763, Main_Form!$EV:$EV, 0)) &amp; $B763)</f>
        <v/>
      </c>
      <c r="D763" s="393"/>
      <c r="E763" s="393"/>
      <c r="F763" s="393"/>
      <c r="G763" s="373"/>
      <c r="Q763" s="394" t="str">
        <f t="shared" si="22"/>
        <v/>
      </c>
      <c r="R763" s="378" t="str">
        <f t="shared" si="23"/>
        <v/>
      </c>
    </row>
    <row r="764" spans="1:18" s="379" customFormat="1" hidden="1" x14ac:dyDescent="0.35">
      <c r="A764" s="368"/>
      <c r="B764" s="367" t="str">
        <f xml:space="preserve"> IF(A764="", "", $B$2 &amp; COUNTIFS($A$7:$A764, $A764))</f>
        <v/>
      </c>
      <c r="C764" s="367" t="str">
        <f>IF($A764 = "", "", INDEX(Main_Form!$A:$A, MATCH($A764, Main_Form!$EV:$EV, 0)) &amp; $B764)</f>
        <v/>
      </c>
      <c r="D764" s="393"/>
      <c r="E764" s="393"/>
      <c r="F764" s="393"/>
      <c r="G764" s="373"/>
      <c r="Q764" s="394" t="str">
        <f t="shared" si="22"/>
        <v/>
      </c>
      <c r="R764" s="378" t="str">
        <f t="shared" si="23"/>
        <v/>
      </c>
    </row>
    <row r="765" spans="1:18" s="379" customFormat="1" hidden="1" x14ac:dyDescent="0.35">
      <c r="A765" s="368"/>
      <c r="B765" s="367" t="str">
        <f xml:space="preserve"> IF(A765="", "", $B$2 &amp; COUNTIFS($A$7:$A765, $A765))</f>
        <v/>
      </c>
      <c r="C765" s="367" t="str">
        <f>IF($A765 = "", "", INDEX(Main_Form!$A:$A, MATCH($A765, Main_Form!$EV:$EV, 0)) &amp; $B765)</f>
        <v/>
      </c>
      <c r="D765" s="393"/>
      <c r="E765" s="393"/>
      <c r="F765" s="393"/>
      <c r="G765" s="373"/>
      <c r="Q765" s="394" t="str">
        <f t="shared" si="22"/>
        <v/>
      </c>
      <c r="R765" s="378" t="str">
        <f t="shared" si="23"/>
        <v/>
      </c>
    </row>
    <row r="766" spans="1:18" s="379" customFormat="1" hidden="1" x14ac:dyDescent="0.35">
      <c r="A766" s="368"/>
      <c r="B766" s="367" t="str">
        <f xml:space="preserve"> IF(A766="", "", $B$2 &amp; COUNTIFS($A$7:$A766, $A766))</f>
        <v/>
      </c>
      <c r="C766" s="367" t="str">
        <f>IF($A766 = "", "", INDEX(Main_Form!$A:$A, MATCH($A766, Main_Form!$EV:$EV, 0)) &amp; $B766)</f>
        <v/>
      </c>
      <c r="D766" s="393"/>
      <c r="E766" s="393"/>
      <c r="F766" s="393"/>
      <c r="G766" s="373"/>
      <c r="Q766" s="394" t="str">
        <f t="shared" si="22"/>
        <v/>
      </c>
      <c r="R766" s="378" t="str">
        <f t="shared" si="23"/>
        <v/>
      </c>
    </row>
    <row r="767" spans="1:18" s="379" customFormat="1" hidden="1" x14ac:dyDescent="0.35">
      <c r="A767" s="368"/>
      <c r="B767" s="367" t="str">
        <f xml:space="preserve"> IF(A767="", "", $B$2 &amp; COUNTIFS($A$7:$A767, $A767))</f>
        <v/>
      </c>
      <c r="C767" s="367" t="str">
        <f>IF($A767 = "", "", INDEX(Main_Form!$A:$A, MATCH($A767, Main_Form!$EV:$EV, 0)) &amp; $B767)</f>
        <v/>
      </c>
      <c r="D767" s="393"/>
      <c r="E767" s="393"/>
      <c r="F767" s="393"/>
      <c r="G767" s="373"/>
      <c r="Q767" s="394" t="str">
        <f t="shared" si="22"/>
        <v/>
      </c>
      <c r="R767" s="378" t="str">
        <f t="shared" si="23"/>
        <v/>
      </c>
    </row>
    <row r="768" spans="1:18" s="379" customFormat="1" hidden="1" x14ac:dyDescent="0.35">
      <c r="A768" s="368"/>
      <c r="B768" s="367" t="str">
        <f xml:space="preserve"> IF(A768="", "", $B$2 &amp; COUNTIFS($A$7:$A768, $A768))</f>
        <v/>
      </c>
      <c r="C768" s="367" t="str">
        <f>IF($A768 = "", "", INDEX(Main_Form!$A:$A, MATCH($A768, Main_Form!$EV:$EV, 0)) &amp; $B768)</f>
        <v/>
      </c>
      <c r="D768" s="393"/>
      <c r="E768" s="393"/>
      <c r="F768" s="393"/>
      <c r="G768" s="373"/>
      <c r="Q768" s="394" t="str">
        <f t="shared" si="22"/>
        <v/>
      </c>
      <c r="R768" s="378" t="str">
        <f t="shared" si="23"/>
        <v/>
      </c>
    </row>
    <row r="769" spans="1:18" s="379" customFormat="1" hidden="1" x14ac:dyDescent="0.35">
      <c r="A769" s="368"/>
      <c r="B769" s="367" t="str">
        <f xml:space="preserve"> IF(A769="", "", $B$2 &amp; COUNTIFS($A$7:$A769, $A769))</f>
        <v/>
      </c>
      <c r="C769" s="367" t="str">
        <f>IF($A769 = "", "", INDEX(Main_Form!$A:$A, MATCH($A769, Main_Form!$EV:$EV, 0)) &amp; $B769)</f>
        <v/>
      </c>
      <c r="D769" s="393"/>
      <c r="E769" s="393"/>
      <c r="F769" s="393"/>
      <c r="G769" s="373"/>
      <c r="Q769" s="394" t="str">
        <f t="shared" si="22"/>
        <v/>
      </c>
      <c r="R769" s="378" t="str">
        <f t="shared" si="23"/>
        <v/>
      </c>
    </row>
    <row r="770" spans="1:18" s="379" customFormat="1" hidden="1" x14ac:dyDescent="0.35">
      <c r="A770" s="368"/>
      <c r="B770" s="367" t="str">
        <f xml:space="preserve"> IF(A770="", "", $B$2 &amp; COUNTIFS($A$7:$A770, $A770))</f>
        <v/>
      </c>
      <c r="C770" s="367" t="str">
        <f>IF($A770 = "", "", INDEX(Main_Form!$A:$A, MATCH($A770, Main_Form!$EV:$EV, 0)) &amp; $B770)</f>
        <v/>
      </c>
      <c r="D770" s="393"/>
      <c r="E770" s="393"/>
      <c r="F770" s="393"/>
      <c r="G770" s="373"/>
      <c r="Q770" s="394" t="str">
        <f t="shared" si="22"/>
        <v/>
      </c>
      <c r="R770" s="378" t="str">
        <f t="shared" si="23"/>
        <v/>
      </c>
    </row>
    <row r="771" spans="1:18" s="379" customFormat="1" hidden="1" x14ac:dyDescent="0.35">
      <c r="A771" s="368"/>
      <c r="B771" s="367" t="str">
        <f xml:space="preserve"> IF(A771="", "", $B$2 &amp; COUNTIFS($A$7:$A771, $A771))</f>
        <v/>
      </c>
      <c r="C771" s="367" t="str">
        <f>IF($A771 = "", "", INDEX(Main_Form!$A:$A, MATCH($A771, Main_Form!$EV:$EV, 0)) &amp; $B771)</f>
        <v/>
      </c>
      <c r="D771" s="393"/>
      <c r="E771" s="393"/>
      <c r="F771" s="393"/>
      <c r="G771" s="373"/>
      <c r="Q771" s="394" t="str">
        <f t="shared" si="22"/>
        <v/>
      </c>
      <c r="R771" s="378" t="str">
        <f t="shared" si="23"/>
        <v/>
      </c>
    </row>
    <row r="772" spans="1:18" s="379" customFormat="1" hidden="1" x14ac:dyDescent="0.35">
      <c r="A772" s="368"/>
      <c r="B772" s="367" t="str">
        <f xml:space="preserve"> IF(A772="", "", $B$2 &amp; COUNTIFS($A$7:$A772, $A772))</f>
        <v/>
      </c>
      <c r="C772" s="367" t="str">
        <f>IF($A772 = "", "", INDEX(Main_Form!$A:$A, MATCH($A772, Main_Form!$EV:$EV, 0)) &amp; $B772)</f>
        <v/>
      </c>
      <c r="D772" s="393"/>
      <c r="E772" s="393"/>
      <c r="F772" s="393"/>
      <c r="G772" s="373"/>
      <c r="Q772" s="394" t="str">
        <f t="shared" si="22"/>
        <v/>
      </c>
      <c r="R772" s="378" t="str">
        <f t="shared" si="23"/>
        <v/>
      </c>
    </row>
    <row r="773" spans="1:18" s="379" customFormat="1" hidden="1" x14ac:dyDescent="0.35">
      <c r="A773" s="368"/>
      <c r="B773" s="367" t="str">
        <f xml:space="preserve"> IF(A773="", "", $B$2 &amp; COUNTIFS($A$7:$A773, $A773))</f>
        <v/>
      </c>
      <c r="C773" s="367" t="str">
        <f>IF($A773 = "", "", INDEX(Main_Form!$A:$A, MATCH($A773, Main_Form!$EV:$EV, 0)) &amp; $B773)</f>
        <v/>
      </c>
      <c r="D773" s="393"/>
      <c r="E773" s="393"/>
      <c r="F773" s="393"/>
      <c r="G773" s="373"/>
      <c r="Q773" s="394" t="str">
        <f t="shared" si="22"/>
        <v/>
      </c>
      <c r="R773" s="378" t="str">
        <f t="shared" si="23"/>
        <v/>
      </c>
    </row>
    <row r="774" spans="1:18" s="379" customFormat="1" hidden="1" x14ac:dyDescent="0.35">
      <c r="A774" s="368"/>
      <c r="B774" s="367" t="str">
        <f xml:space="preserve"> IF(A774="", "", $B$2 &amp; COUNTIFS($A$7:$A774, $A774))</f>
        <v/>
      </c>
      <c r="C774" s="367" t="str">
        <f>IF($A774 = "", "", INDEX(Main_Form!$A:$A, MATCH($A774, Main_Form!$EV:$EV, 0)) &amp; $B774)</f>
        <v/>
      </c>
      <c r="D774" s="393"/>
      <c r="E774" s="393"/>
      <c r="F774" s="393"/>
      <c r="G774" s="373"/>
      <c r="Q774" s="394" t="str">
        <f t="shared" si="22"/>
        <v/>
      </c>
      <c r="R774" s="378" t="str">
        <f t="shared" si="23"/>
        <v/>
      </c>
    </row>
    <row r="775" spans="1:18" s="379" customFormat="1" hidden="1" x14ac:dyDescent="0.35">
      <c r="A775" s="368"/>
      <c r="B775" s="367" t="str">
        <f xml:space="preserve"> IF(A775="", "", $B$2 &amp; COUNTIFS($A$7:$A775, $A775))</f>
        <v/>
      </c>
      <c r="C775" s="367" t="str">
        <f>IF($A775 = "", "", INDEX(Main_Form!$A:$A, MATCH($A775, Main_Form!$EV:$EV, 0)) &amp; $B775)</f>
        <v/>
      </c>
      <c r="D775" s="393"/>
      <c r="E775" s="393"/>
      <c r="F775" s="393"/>
      <c r="G775" s="373"/>
      <c r="Q775" s="394" t="str">
        <f t="shared" ref="Q775:Q838" si="24">IF($A775&lt;&gt;"", IF(AND($D775 &lt;&gt; "", $D775 &lt;&gt; "N/A"), $D775, IF($G775 = "", "", $G775)), "")</f>
        <v/>
      </c>
      <c r="R775" s="378" t="str">
        <f t="shared" ref="R775:R838" si="25">IF($A775="", "", IF(AND($A775 &lt;&gt; "", $Q775 &lt;&gt; ""), 1, 0))</f>
        <v/>
      </c>
    </row>
    <row r="776" spans="1:18" s="379" customFormat="1" hidden="1" x14ac:dyDescent="0.35">
      <c r="A776" s="368"/>
      <c r="B776" s="367" t="str">
        <f xml:space="preserve"> IF(A776="", "", $B$2 &amp; COUNTIFS($A$7:$A776, $A776))</f>
        <v/>
      </c>
      <c r="C776" s="367" t="str">
        <f>IF($A776 = "", "", INDEX(Main_Form!$A:$A, MATCH($A776, Main_Form!$EV:$EV, 0)) &amp; $B776)</f>
        <v/>
      </c>
      <c r="D776" s="393"/>
      <c r="E776" s="393"/>
      <c r="F776" s="393"/>
      <c r="G776" s="373"/>
      <c r="Q776" s="394" t="str">
        <f t="shared" si="24"/>
        <v/>
      </c>
      <c r="R776" s="378" t="str">
        <f t="shared" si="25"/>
        <v/>
      </c>
    </row>
    <row r="777" spans="1:18" s="379" customFormat="1" hidden="1" x14ac:dyDescent="0.35">
      <c r="A777" s="368"/>
      <c r="B777" s="367" t="str">
        <f xml:space="preserve"> IF(A777="", "", $B$2 &amp; COUNTIFS($A$7:$A777, $A777))</f>
        <v/>
      </c>
      <c r="C777" s="367" t="str">
        <f>IF($A777 = "", "", INDEX(Main_Form!$A:$A, MATCH($A777, Main_Form!$EV:$EV, 0)) &amp; $B777)</f>
        <v/>
      </c>
      <c r="D777" s="393"/>
      <c r="E777" s="393"/>
      <c r="F777" s="393"/>
      <c r="G777" s="373"/>
      <c r="Q777" s="394" t="str">
        <f t="shared" si="24"/>
        <v/>
      </c>
      <c r="R777" s="378" t="str">
        <f t="shared" si="25"/>
        <v/>
      </c>
    </row>
    <row r="778" spans="1:18" s="379" customFormat="1" hidden="1" x14ac:dyDescent="0.35">
      <c r="A778" s="368"/>
      <c r="B778" s="367" t="str">
        <f xml:space="preserve"> IF(A778="", "", $B$2 &amp; COUNTIFS($A$7:$A778, $A778))</f>
        <v/>
      </c>
      <c r="C778" s="367" t="str">
        <f>IF($A778 = "", "", INDEX(Main_Form!$A:$A, MATCH($A778, Main_Form!$EV:$EV, 0)) &amp; $B778)</f>
        <v/>
      </c>
      <c r="D778" s="393"/>
      <c r="E778" s="393"/>
      <c r="F778" s="393"/>
      <c r="G778" s="373"/>
      <c r="Q778" s="394" t="str">
        <f t="shared" si="24"/>
        <v/>
      </c>
      <c r="R778" s="378" t="str">
        <f t="shared" si="25"/>
        <v/>
      </c>
    </row>
    <row r="779" spans="1:18" s="379" customFormat="1" hidden="1" x14ac:dyDescent="0.35">
      <c r="A779" s="368"/>
      <c r="B779" s="367" t="str">
        <f xml:space="preserve"> IF(A779="", "", $B$2 &amp; COUNTIFS($A$7:$A779, $A779))</f>
        <v/>
      </c>
      <c r="C779" s="367" t="str">
        <f>IF($A779 = "", "", INDEX(Main_Form!$A:$A, MATCH($A779, Main_Form!$EV:$EV, 0)) &amp; $B779)</f>
        <v/>
      </c>
      <c r="D779" s="393"/>
      <c r="E779" s="393"/>
      <c r="F779" s="393"/>
      <c r="G779" s="373"/>
      <c r="Q779" s="394" t="str">
        <f t="shared" si="24"/>
        <v/>
      </c>
      <c r="R779" s="378" t="str">
        <f t="shared" si="25"/>
        <v/>
      </c>
    </row>
    <row r="780" spans="1:18" s="379" customFormat="1" hidden="1" x14ac:dyDescent="0.35">
      <c r="A780" s="368"/>
      <c r="B780" s="367" t="str">
        <f xml:space="preserve"> IF(A780="", "", $B$2 &amp; COUNTIFS($A$7:$A780, $A780))</f>
        <v/>
      </c>
      <c r="C780" s="367" t="str">
        <f>IF($A780 = "", "", INDEX(Main_Form!$A:$A, MATCH($A780, Main_Form!$EV:$EV, 0)) &amp; $B780)</f>
        <v/>
      </c>
      <c r="D780" s="393"/>
      <c r="E780" s="393"/>
      <c r="F780" s="393"/>
      <c r="G780" s="373"/>
      <c r="Q780" s="394" t="str">
        <f t="shared" si="24"/>
        <v/>
      </c>
      <c r="R780" s="378" t="str">
        <f t="shared" si="25"/>
        <v/>
      </c>
    </row>
    <row r="781" spans="1:18" s="379" customFormat="1" hidden="1" x14ac:dyDescent="0.35">
      <c r="A781" s="368"/>
      <c r="B781" s="367" t="str">
        <f xml:space="preserve"> IF(A781="", "", $B$2 &amp; COUNTIFS($A$7:$A781, $A781))</f>
        <v/>
      </c>
      <c r="C781" s="367" t="str">
        <f>IF($A781 = "", "", INDEX(Main_Form!$A:$A, MATCH($A781, Main_Form!$EV:$EV, 0)) &amp; $B781)</f>
        <v/>
      </c>
      <c r="D781" s="393"/>
      <c r="E781" s="393"/>
      <c r="F781" s="393"/>
      <c r="G781" s="373"/>
      <c r="Q781" s="394" t="str">
        <f t="shared" si="24"/>
        <v/>
      </c>
      <c r="R781" s="378" t="str">
        <f t="shared" si="25"/>
        <v/>
      </c>
    </row>
    <row r="782" spans="1:18" s="379" customFormat="1" hidden="1" x14ac:dyDescent="0.35">
      <c r="A782" s="368"/>
      <c r="B782" s="367" t="str">
        <f xml:space="preserve"> IF(A782="", "", $B$2 &amp; COUNTIFS($A$7:$A782, $A782))</f>
        <v/>
      </c>
      <c r="C782" s="367" t="str">
        <f>IF($A782 = "", "", INDEX(Main_Form!$A:$A, MATCH($A782, Main_Form!$EV:$EV, 0)) &amp; $B782)</f>
        <v/>
      </c>
      <c r="D782" s="393"/>
      <c r="E782" s="393"/>
      <c r="F782" s="393"/>
      <c r="G782" s="373"/>
      <c r="Q782" s="394" t="str">
        <f t="shared" si="24"/>
        <v/>
      </c>
      <c r="R782" s="378" t="str">
        <f t="shared" si="25"/>
        <v/>
      </c>
    </row>
    <row r="783" spans="1:18" s="379" customFormat="1" hidden="1" x14ac:dyDescent="0.35">
      <c r="A783" s="368"/>
      <c r="B783" s="367" t="str">
        <f xml:space="preserve"> IF(A783="", "", $B$2 &amp; COUNTIFS($A$7:$A783, $A783))</f>
        <v/>
      </c>
      <c r="C783" s="367" t="str">
        <f>IF($A783 = "", "", INDEX(Main_Form!$A:$A, MATCH($A783, Main_Form!$EV:$EV, 0)) &amp; $B783)</f>
        <v/>
      </c>
      <c r="D783" s="393"/>
      <c r="E783" s="393"/>
      <c r="F783" s="393"/>
      <c r="G783" s="373"/>
      <c r="Q783" s="394" t="str">
        <f t="shared" si="24"/>
        <v/>
      </c>
      <c r="R783" s="378" t="str">
        <f t="shared" si="25"/>
        <v/>
      </c>
    </row>
    <row r="784" spans="1:18" s="379" customFormat="1" hidden="1" x14ac:dyDescent="0.35">
      <c r="A784" s="368"/>
      <c r="B784" s="367" t="str">
        <f xml:space="preserve"> IF(A784="", "", $B$2 &amp; COUNTIFS($A$7:$A784, $A784))</f>
        <v/>
      </c>
      <c r="C784" s="367" t="str">
        <f>IF($A784 = "", "", INDEX(Main_Form!$A:$A, MATCH($A784, Main_Form!$EV:$EV, 0)) &amp; $B784)</f>
        <v/>
      </c>
      <c r="D784" s="393"/>
      <c r="E784" s="393"/>
      <c r="F784" s="393"/>
      <c r="G784" s="373"/>
      <c r="Q784" s="394" t="str">
        <f t="shared" si="24"/>
        <v/>
      </c>
      <c r="R784" s="378" t="str">
        <f t="shared" si="25"/>
        <v/>
      </c>
    </row>
    <row r="785" spans="1:18" s="379" customFormat="1" hidden="1" x14ac:dyDescent="0.35">
      <c r="A785" s="368"/>
      <c r="B785" s="367" t="str">
        <f xml:space="preserve"> IF(A785="", "", $B$2 &amp; COUNTIFS($A$7:$A785, $A785))</f>
        <v/>
      </c>
      <c r="C785" s="367" t="str">
        <f>IF($A785 = "", "", INDEX(Main_Form!$A:$A, MATCH($A785, Main_Form!$EV:$EV, 0)) &amp; $B785)</f>
        <v/>
      </c>
      <c r="D785" s="393"/>
      <c r="E785" s="393"/>
      <c r="F785" s="393"/>
      <c r="G785" s="373"/>
      <c r="Q785" s="394" t="str">
        <f t="shared" si="24"/>
        <v/>
      </c>
      <c r="R785" s="378" t="str">
        <f t="shared" si="25"/>
        <v/>
      </c>
    </row>
    <row r="786" spans="1:18" s="379" customFormat="1" hidden="1" x14ac:dyDescent="0.35">
      <c r="A786" s="368"/>
      <c r="B786" s="367" t="str">
        <f xml:space="preserve"> IF(A786="", "", $B$2 &amp; COUNTIFS($A$7:$A786, $A786))</f>
        <v/>
      </c>
      <c r="C786" s="367" t="str">
        <f>IF($A786 = "", "", INDEX(Main_Form!$A:$A, MATCH($A786, Main_Form!$EV:$EV, 0)) &amp; $B786)</f>
        <v/>
      </c>
      <c r="D786" s="393"/>
      <c r="E786" s="393"/>
      <c r="F786" s="393"/>
      <c r="G786" s="373"/>
      <c r="Q786" s="394" t="str">
        <f t="shared" si="24"/>
        <v/>
      </c>
      <c r="R786" s="378" t="str">
        <f t="shared" si="25"/>
        <v/>
      </c>
    </row>
    <row r="787" spans="1:18" s="379" customFormat="1" hidden="1" x14ac:dyDescent="0.35">
      <c r="A787" s="368"/>
      <c r="B787" s="367" t="str">
        <f xml:space="preserve"> IF(A787="", "", $B$2 &amp; COUNTIFS($A$7:$A787, $A787))</f>
        <v/>
      </c>
      <c r="C787" s="367" t="str">
        <f>IF($A787 = "", "", INDEX(Main_Form!$A:$A, MATCH($A787, Main_Form!$EV:$EV, 0)) &amp; $B787)</f>
        <v/>
      </c>
      <c r="D787" s="393"/>
      <c r="E787" s="393"/>
      <c r="F787" s="393"/>
      <c r="G787" s="373"/>
      <c r="Q787" s="394" t="str">
        <f t="shared" si="24"/>
        <v/>
      </c>
      <c r="R787" s="378" t="str">
        <f t="shared" si="25"/>
        <v/>
      </c>
    </row>
    <row r="788" spans="1:18" s="379" customFormat="1" hidden="1" x14ac:dyDescent="0.35">
      <c r="A788" s="368"/>
      <c r="B788" s="367" t="str">
        <f xml:space="preserve"> IF(A788="", "", $B$2 &amp; COUNTIFS($A$7:$A788, $A788))</f>
        <v/>
      </c>
      <c r="C788" s="367" t="str">
        <f>IF($A788 = "", "", INDEX(Main_Form!$A:$A, MATCH($A788, Main_Form!$EV:$EV, 0)) &amp; $B788)</f>
        <v/>
      </c>
      <c r="D788" s="393"/>
      <c r="E788" s="393"/>
      <c r="F788" s="393"/>
      <c r="G788" s="373"/>
      <c r="Q788" s="394" t="str">
        <f t="shared" si="24"/>
        <v/>
      </c>
      <c r="R788" s="378" t="str">
        <f t="shared" si="25"/>
        <v/>
      </c>
    </row>
    <row r="789" spans="1:18" s="379" customFormat="1" hidden="1" x14ac:dyDescent="0.35">
      <c r="A789" s="368"/>
      <c r="B789" s="367" t="str">
        <f xml:space="preserve"> IF(A789="", "", $B$2 &amp; COUNTIFS($A$7:$A789, $A789))</f>
        <v/>
      </c>
      <c r="C789" s="367" t="str">
        <f>IF($A789 = "", "", INDEX(Main_Form!$A:$A, MATCH($A789, Main_Form!$EV:$EV, 0)) &amp; $B789)</f>
        <v/>
      </c>
      <c r="D789" s="393"/>
      <c r="E789" s="393"/>
      <c r="F789" s="393"/>
      <c r="G789" s="373"/>
      <c r="Q789" s="394" t="str">
        <f t="shared" si="24"/>
        <v/>
      </c>
      <c r="R789" s="378" t="str">
        <f t="shared" si="25"/>
        <v/>
      </c>
    </row>
    <row r="790" spans="1:18" s="379" customFormat="1" hidden="1" x14ac:dyDescent="0.35">
      <c r="A790" s="368"/>
      <c r="B790" s="367" t="str">
        <f xml:space="preserve"> IF(A790="", "", $B$2 &amp; COUNTIFS($A$7:$A790, $A790))</f>
        <v/>
      </c>
      <c r="C790" s="367" t="str">
        <f>IF($A790 = "", "", INDEX(Main_Form!$A:$A, MATCH($A790, Main_Form!$EV:$EV, 0)) &amp; $B790)</f>
        <v/>
      </c>
      <c r="D790" s="393"/>
      <c r="E790" s="393"/>
      <c r="F790" s="393"/>
      <c r="G790" s="373"/>
      <c r="Q790" s="394" t="str">
        <f t="shared" si="24"/>
        <v/>
      </c>
      <c r="R790" s="378" t="str">
        <f t="shared" si="25"/>
        <v/>
      </c>
    </row>
    <row r="791" spans="1:18" s="379" customFormat="1" hidden="1" x14ac:dyDescent="0.35">
      <c r="A791" s="368"/>
      <c r="B791" s="367" t="str">
        <f xml:space="preserve"> IF(A791="", "", $B$2 &amp; COUNTIFS($A$7:$A791, $A791))</f>
        <v/>
      </c>
      <c r="C791" s="367" t="str">
        <f>IF($A791 = "", "", INDEX(Main_Form!$A:$A, MATCH($A791, Main_Form!$EV:$EV, 0)) &amp; $B791)</f>
        <v/>
      </c>
      <c r="D791" s="393"/>
      <c r="E791" s="393"/>
      <c r="F791" s="393"/>
      <c r="G791" s="373"/>
      <c r="Q791" s="394" t="str">
        <f t="shared" si="24"/>
        <v/>
      </c>
      <c r="R791" s="378" t="str">
        <f t="shared" si="25"/>
        <v/>
      </c>
    </row>
    <row r="792" spans="1:18" s="379" customFormat="1" hidden="1" x14ac:dyDescent="0.35">
      <c r="A792" s="368"/>
      <c r="B792" s="367" t="str">
        <f xml:space="preserve"> IF(A792="", "", $B$2 &amp; COUNTIFS($A$7:$A792, $A792))</f>
        <v/>
      </c>
      <c r="C792" s="367" t="str">
        <f>IF($A792 = "", "", INDEX(Main_Form!$A:$A, MATCH($A792, Main_Form!$EV:$EV, 0)) &amp; $B792)</f>
        <v/>
      </c>
      <c r="D792" s="393"/>
      <c r="E792" s="393"/>
      <c r="F792" s="393"/>
      <c r="G792" s="373"/>
      <c r="Q792" s="394" t="str">
        <f t="shared" si="24"/>
        <v/>
      </c>
      <c r="R792" s="378" t="str">
        <f t="shared" si="25"/>
        <v/>
      </c>
    </row>
    <row r="793" spans="1:18" s="379" customFormat="1" hidden="1" x14ac:dyDescent="0.35">
      <c r="A793" s="368"/>
      <c r="B793" s="367" t="str">
        <f xml:space="preserve"> IF(A793="", "", $B$2 &amp; COUNTIFS($A$7:$A793, $A793))</f>
        <v/>
      </c>
      <c r="C793" s="367" t="str">
        <f>IF($A793 = "", "", INDEX(Main_Form!$A:$A, MATCH($A793, Main_Form!$EV:$EV, 0)) &amp; $B793)</f>
        <v/>
      </c>
      <c r="D793" s="393"/>
      <c r="E793" s="393"/>
      <c r="F793" s="393"/>
      <c r="G793" s="373"/>
      <c r="Q793" s="394" t="str">
        <f t="shared" si="24"/>
        <v/>
      </c>
      <c r="R793" s="378" t="str">
        <f t="shared" si="25"/>
        <v/>
      </c>
    </row>
    <row r="794" spans="1:18" s="379" customFormat="1" hidden="1" x14ac:dyDescent="0.35">
      <c r="A794" s="368"/>
      <c r="B794" s="367" t="str">
        <f xml:space="preserve"> IF(A794="", "", $B$2 &amp; COUNTIFS($A$7:$A794, $A794))</f>
        <v/>
      </c>
      <c r="C794" s="367" t="str">
        <f>IF($A794 = "", "", INDEX(Main_Form!$A:$A, MATCH($A794, Main_Form!$EV:$EV, 0)) &amp; $B794)</f>
        <v/>
      </c>
      <c r="D794" s="393"/>
      <c r="E794" s="393"/>
      <c r="F794" s="393"/>
      <c r="G794" s="373"/>
      <c r="Q794" s="394" t="str">
        <f t="shared" si="24"/>
        <v/>
      </c>
      <c r="R794" s="378" t="str">
        <f t="shared" si="25"/>
        <v/>
      </c>
    </row>
    <row r="795" spans="1:18" s="379" customFormat="1" hidden="1" x14ac:dyDescent="0.35">
      <c r="A795" s="368"/>
      <c r="B795" s="367" t="str">
        <f xml:space="preserve"> IF(A795="", "", $B$2 &amp; COUNTIFS($A$7:$A795, $A795))</f>
        <v/>
      </c>
      <c r="C795" s="367" t="str">
        <f>IF($A795 = "", "", INDEX(Main_Form!$A:$A, MATCH($A795, Main_Form!$EV:$EV, 0)) &amp; $B795)</f>
        <v/>
      </c>
      <c r="D795" s="393"/>
      <c r="E795" s="393"/>
      <c r="F795" s="393"/>
      <c r="G795" s="373"/>
      <c r="Q795" s="394" t="str">
        <f t="shared" si="24"/>
        <v/>
      </c>
      <c r="R795" s="378" t="str">
        <f t="shared" si="25"/>
        <v/>
      </c>
    </row>
    <row r="796" spans="1:18" s="379" customFormat="1" hidden="1" x14ac:dyDescent="0.35">
      <c r="A796" s="368"/>
      <c r="B796" s="367" t="str">
        <f xml:space="preserve"> IF(A796="", "", $B$2 &amp; COUNTIFS($A$7:$A796, $A796))</f>
        <v/>
      </c>
      <c r="C796" s="367" t="str">
        <f>IF($A796 = "", "", INDEX(Main_Form!$A:$A, MATCH($A796, Main_Form!$EV:$EV, 0)) &amp; $B796)</f>
        <v/>
      </c>
      <c r="D796" s="393"/>
      <c r="E796" s="393"/>
      <c r="F796" s="393"/>
      <c r="G796" s="373"/>
      <c r="Q796" s="394" t="str">
        <f t="shared" si="24"/>
        <v/>
      </c>
      <c r="R796" s="378" t="str">
        <f t="shared" si="25"/>
        <v/>
      </c>
    </row>
    <row r="797" spans="1:18" s="379" customFormat="1" hidden="1" x14ac:dyDescent="0.35">
      <c r="A797" s="368"/>
      <c r="B797" s="367" t="str">
        <f xml:space="preserve"> IF(A797="", "", $B$2 &amp; COUNTIFS($A$7:$A797, $A797))</f>
        <v/>
      </c>
      <c r="C797" s="367" t="str">
        <f>IF($A797 = "", "", INDEX(Main_Form!$A:$A, MATCH($A797, Main_Form!$EV:$EV, 0)) &amp; $B797)</f>
        <v/>
      </c>
      <c r="D797" s="393"/>
      <c r="E797" s="393"/>
      <c r="F797" s="393"/>
      <c r="G797" s="373"/>
      <c r="Q797" s="394" t="str">
        <f t="shared" si="24"/>
        <v/>
      </c>
      <c r="R797" s="378" t="str">
        <f t="shared" si="25"/>
        <v/>
      </c>
    </row>
    <row r="798" spans="1:18" s="379" customFormat="1" hidden="1" x14ac:dyDescent="0.35">
      <c r="A798" s="368"/>
      <c r="B798" s="367" t="str">
        <f xml:space="preserve"> IF(A798="", "", $B$2 &amp; COUNTIFS($A$7:$A798, $A798))</f>
        <v/>
      </c>
      <c r="C798" s="367" t="str">
        <f>IF($A798 = "", "", INDEX(Main_Form!$A:$A, MATCH($A798, Main_Form!$EV:$EV, 0)) &amp; $B798)</f>
        <v/>
      </c>
      <c r="D798" s="393"/>
      <c r="E798" s="393"/>
      <c r="F798" s="393"/>
      <c r="G798" s="373"/>
      <c r="Q798" s="394" t="str">
        <f t="shared" si="24"/>
        <v/>
      </c>
      <c r="R798" s="378" t="str">
        <f t="shared" si="25"/>
        <v/>
      </c>
    </row>
    <row r="799" spans="1:18" s="379" customFormat="1" hidden="1" x14ac:dyDescent="0.35">
      <c r="A799" s="368"/>
      <c r="B799" s="367" t="str">
        <f xml:space="preserve"> IF(A799="", "", $B$2 &amp; COUNTIFS($A$7:$A799, $A799))</f>
        <v/>
      </c>
      <c r="C799" s="367" t="str">
        <f>IF($A799 = "", "", INDEX(Main_Form!$A:$A, MATCH($A799, Main_Form!$EV:$EV, 0)) &amp; $B799)</f>
        <v/>
      </c>
      <c r="D799" s="393"/>
      <c r="E799" s="393"/>
      <c r="F799" s="393"/>
      <c r="G799" s="373"/>
      <c r="Q799" s="394" t="str">
        <f t="shared" si="24"/>
        <v/>
      </c>
      <c r="R799" s="378" t="str">
        <f t="shared" si="25"/>
        <v/>
      </c>
    </row>
    <row r="800" spans="1:18" s="379" customFormat="1" hidden="1" x14ac:dyDescent="0.35">
      <c r="A800" s="368"/>
      <c r="B800" s="367" t="str">
        <f xml:space="preserve"> IF(A800="", "", $B$2 &amp; COUNTIFS($A$7:$A800, $A800))</f>
        <v/>
      </c>
      <c r="C800" s="367" t="str">
        <f>IF($A800 = "", "", INDEX(Main_Form!$A:$A, MATCH($A800, Main_Form!$EV:$EV, 0)) &amp; $B800)</f>
        <v/>
      </c>
      <c r="D800" s="393"/>
      <c r="E800" s="393"/>
      <c r="F800" s="393"/>
      <c r="G800" s="373"/>
      <c r="Q800" s="394" t="str">
        <f t="shared" si="24"/>
        <v/>
      </c>
      <c r="R800" s="378" t="str">
        <f t="shared" si="25"/>
        <v/>
      </c>
    </row>
    <row r="801" spans="1:18" s="379" customFormat="1" hidden="1" x14ac:dyDescent="0.35">
      <c r="A801" s="368"/>
      <c r="B801" s="367" t="str">
        <f xml:space="preserve"> IF(A801="", "", $B$2 &amp; COUNTIFS($A$7:$A801, $A801))</f>
        <v/>
      </c>
      <c r="C801" s="367" t="str">
        <f>IF($A801 = "", "", INDEX(Main_Form!$A:$A, MATCH($A801, Main_Form!$EV:$EV, 0)) &amp; $B801)</f>
        <v/>
      </c>
      <c r="D801" s="393"/>
      <c r="E801" s="393"/>
      <c r="F801" s="393"/>
      <c r="G801" s="373"/>
      <c r="Q801" s="394" t="str">
        <f t="shared" si="24"/>
        <v/>
      </c>
      <c r="R801" s="378" t="str">
        <f t="shared" si="25"/>
        <v/>
      </c>
    </row>
    <row r="802" spans="1:18" s="379" customFormat="1" hidden="1" x14ac:dyDescent="0.35">
      <c r="A802" s="368"/>
      <c r="B802" s="367" t="str">
        <f xml:space="preserve"> IF(A802="", "", $B$2 &amp; COUNTIFS($A$7:$A802, $A802))</f>
        <v/>
      </c>
      <c r="C802" s="367" t="str">
        <f>IF($A802 = "", "", INDEX(Main_Form!$A:$A, MATCH($A802, Main_Form!$EV:$EV, 0)) &amp; $B802)</f>
        <v/>
      </c>
      <c r="D802" s="393"/>
      <c r="E802" s="393"/>
      <c r="F802" s="393"/>
      <c r="G802" s="373"/>
      <c r="Q802" s="394" t="str">
        <f t="shared" si="24"/>
        <v/>
      </c>
      <c r="R802" s="378" t="str">
        <f t="shared" si="25"/>
        <v/>
      </c>
    </row>
    <row r="803" spans="1:18" s="379" customFormat="1" hidden="1" x14ac:dyDescent="0.35">
      <c r="A803" s="368"/>
      <c r="B803" s="367" t="str">
        <f xml:space="preserve"> IF(A803="", "", $B$2 &amp; COUNTIFS($A$7:$A803, $A803))</f>
        <v/>
      </c>
      <c r="C803" s="367" t="str">
        <f>IF($A803 = "", "", INDEX(Main_Form!$A:$A, MATCH($A803, Main_Form!$EV:$EV, 0)) &amp; $B803)</f>
        <v/>
      </c>
      <c r="D803" s="393"/>
      <c r="E803" s="393"/>
      <c r="F803" s="393"/>
      <c r="G803" s="373"/>
      <c r="Q803" s="394" t="str">
        <f t="shared" si="24"/>
        <v/>
      </c>
      <c r="R803" s="378" t="str">
        <f t="shared" si="25"/>
        <v/>
      </c>
    </row>
    <row r="804" spans="1:18" s="379" customFormat="1" hidden="1" x14ac:dyDescent="0.35">
      <c r="A804" s="368"/>
      <c r="B804" s="367" t="str">
        <f xml:space="preserve"> IF(A804="", "", $B$2 &amp; COUNTIFS($A$7:$A804, $A804))</f>
        <v/>
      </c>
      <c r="C804" s="367" t="str">
        <f>IF($A804 = "", "", INDEX(Main_Form!$A:$A, MATCH($A804, Main_Form!$EV:$EV, 0)) &amp; $B804)</f>
        <v/>
      </c>
      <c r="D804" s="393"/>
      <c r="E804" s="393"/>
      <c r="F804" s="393"/>
      <c r="G804" s="373"/>
      <c r="Q804" s="394" t="str">
        <f t="shared" si="24"/>
        <v/>
      </c>
      <c r="R804" s="378" t="str">
        <f t="shared" si="25"/>
        <v/>
      </c>
    </row>
    <row r="805" spans="1:18" s="379" customFormat="1" hidden="1" x14ac:dyDescent="0.35">
      <c r="A805" s="368"/>
      <c r="B805" s="367" t="str">
        <f xml:space="preserve"> IF(A805="", "", $B$2 &amp; COUNTIFS($A$7:$A805, $A805))</f>
        <v/>
      </c>
      <c r="C805" s="367" t="str">
        <f>IF($A805 = "", "", INDEX(Main_Form!$A:$A, MATCH($A805, Main_Form!$EV:$EV, 0)) &amp; $B805)</f>
        <v/>
      </c>
      <c r="D805" s="393"/>
      <c r="E805" s="393"/>
      <c r="F805" s="393"/>
      <c r="G805" s="373"/>
      <c r="Q805" s="394" t="str">
        <f t="shared" si="24"/>
        <v/>
      </c>
      <c r="R805" s="378" t="str">
        <f t="shared" si="25"/>
        <v/>
      </c>
    </row>
    <row r="806" spans="1:18" s="379" customFormat="1" hidden="1" x14ac:dyDescent="0.35">
      <c r="A806" s="368"/>
      <c r="B806" s="367" t="str">
        <f xml:space="preserve"> IF(A806="", "", $B$2 &amp; COUNTIFS($A$7:$A806, $A806))</f>
        <v/>
      </c>
      <c r="C806" s="367" t="str">
        <f>IF($A806 = "", "", INDEX(Main_Form!$A:$A, MATCH($A806, Main_Form!$EV:$EV, 0)) &amp; $B806)</f>
        <v/>
      </c>
      <c r="D806" s="393"/>
      <c r="E806" s="393"/>
      <c r="F806" s="393"/>
      <c r="G806" s="373"/>
      <c r="Q806" s="394" t="str">
        <f t="shared" si="24"/>
        <v/>
      </c>
      <c r="R806" s="378" t="str">
        <f t="shared" si="25"/>
        <v/>
      </c>
    </row>
    <row r="807" spans="1:18" s="379" customFormat="1" hidden="1" x14ac:dyDescent="0.35">
      <c r="A807" s="368"/>
      <c r="B807" s="367" t="str">
        <f xml:space="preserve"> IF(A807="", "", $B$2 &amp; COUNTIFS($A$7:$A807, $A807))</f>
        <v/>
      </c>
      <c r="C807" s="367" t="str">
        <f>IF($A807 = "", "", INDEX(Main_Form!$A:$A, MATCH($A807, Main_Form!$EV:$EV, 0)) &amp; $B807)</f>
        <v/>
      </c>
      <c r="D807" s="393"/>
      <c r="E807" s="393"/>
      <c r="F807" s="393"/>
      <c r="G807" s="373"/>
      <c r="Q807" s="394" t="str">
        <f t="shared" si="24"/>
        <v/>
      </c>
      <c r="R807" s="378" t="str">
        <f t="shared" si="25"/>
        <v/>
      </c>
    </row>
    <row r="808" spans="1:18" s="379" customFormat="1" hidden="1" x14ac:dyDescent="0.35">
      <c r="A808" s="368"/>
      <c r="B808" s="367" t="str">
        <f xml:space="preserve"> IF(A808="", "", $B$2 &amp; COUNTIFS($A$7:$A808, $A808))</f>
        <v/>
      </c>
      <c r="C808" s="367" t="str">
        <f>IF($A808 = "", "", INDEX(Main_Form!$A:$A, MATCH($A808, Main_Form!$EV:$EV, 0)) &amp; $B808)</f>
        <v/>
      </c>
      <c r="D808" s="393"/>
      <c r="E808" s="393"/>
      <c r="F808" s="393"/>
      <c r="G808" s="373"/>
      <c r="Q808" s="394" t="str">
        <f t="shared" si="24"/>
        <v/>
      </c>
      <c r="R808" s="378" t="str">
        <f t="shared" si="25"/>
        <v/>
      </c>
    </row>
    <row r="809" spans="1:18" s="379" customFormat="1" hidden="1" x14ac:dyDescent="0.35">
      <c r="A809" s="368"/>
      <c r="B809" s="367" t="str">
        <f xml:space="preserve"> IF(A809="", "", $B$2 &amp; COUNTIFS($A$7:$A809, $A809))</f>
        <v/>
      </c>
      <c r="C809" s="367" t="str">
        <f>IF($A809 = "", "", INDEX(Main_Form!$A:$A, MATCH($A809, Main_Form!$EV:$EV, 0)) &amp; $B809)</f>
        <v/>
      </c>
      <c r="D809" s="393"/>
      <c r="E809" s="393"/>
      <c r="F809" s="393"/>
      <c r="G809" s="373"/>
      <c r="Q809" s="394" t="str">
        <f t="shared" si="24"/>
        <v/>
      </c>
      <c r="R809" s="378" t="str">
        <f t="shared" si="25"/>
        <v/>
      </c>
    </row>
    <row r="810" spans="1:18" s="379" customFormat="1" hidden="1" x14ac:dyDescent="0.35">
      <c r="A810" s="368"/>
      <c r="B810" s="367" t="str">
        <f xml:space="preserve"> IF(A810="", "", $B$2 &amp; COUNTIFS($A$7:$A810, $A810))</f>
        <v/>
      </c>
      <c r="C810" s="367" t="str">
        <f>IF($A810 = "", "", INDEX(Main_Form!$A:$A, MATCH($A810, Main_Form!$EV:$EV, 0)) &amp; $B810)</f>
        <v/>
      </c>
      <c r="D810" s="393"/>
      <c r="E810" s="393"/>
      <c r="F810" s="393"/>
      <c r="G810" s="373"/>
      <c r="Q810" s="394" t="str">
        <f t="shared" si="24"/>
        <v/>
      </c>
      <c r="R810" s="378" t="str">
        <f t="shared" si="25"/>
        <v/>
      </c>
    </row>
    <row r="811" spans="1:18" s="379" customFormat="1" hidden="1" x14ac:dyDescent="0.35">
      <c r="A811" s="368"/>
      <c r="B811" s="367" t="str">
        <f xml:space="preserve"> IF(A811="", "", $B$2 &amp; COUNTIFS($A$7:$A811, $A811))</f>
        <v/>
      </c>
      <c r="C811" s="367" t="str">
        <f>IF($A811 = "", "", INDEX(Main_Form!$A:$A, MATCH($A811, Main_Form!$EV:$EV, 0)) &amp; $B811)</f>
        <v/>
      </c>
      <c r="D811" s="393"/>
      <c r="E811" s="393"/>
      <c r="F811" s="393"/>
      <c r="G811" s="373"/>
      <c r="Q811" s="394" t="str">
        <f t="shared" si="24"/>
        <v/>
      </c>
      <c r="R811" s="378" t="str">
        <f t="shared" si="25"/>
        <v/>
      </c>
    </row>
    <row r="812" spans="1:18" s="379" customFormat="1" hidden="1" x14ac:dyDescent="0.35">
      <c r="A812" s="368"/>
      <c r="B812" s="367" t="str">
        <f xml:space="preserve"> IF(A812="", "", $B$2 &amp; COUNTIFS($A$7:$A812, $A812))</f>
        <v/>
      </c>
      <c r="C812" s="367" t="str">
        <f>IF($A812 = "", "", INDEX(Main_Form!$A:$A, MATCH($A812, Main_Form!$EV:$EV, 0)) &amp; $B812)</f>
        <v/>
      </c>
      <c r="D812" s="393"/>
      <c r="E812" s="393"/>
      <c r="F812" s="393"/>
      <c r="G812" s="373"/>
      <c r="Q812" s="394" t="str">
        <f t="shared" si="24"/>
        <v/>
      </c>
      <c r="R812" s="378" t="str">
        <f t="shared" si="25"/>
        <v/>
      </c>
    </row>
    <row r="813" spans="1:18" s="379" customFormat="1" hidden="1" x14ac:dyDescent="0.35">
      <c r="A813" s="368"/>
      <c r="B813" s="367" t="str">
        <f xml:space="preserve"> IF(A813="", "", $B$2 &amp; COUNTIFS($A$7:$A813, $A813))</f>
        <v/>
      </c>
      <c r="C813" s="367" t="str">
        <f>IF($A813 = "", "", INDEX(Main_Form!$A:$A, MATCH($A813, Main_Form!$EV:$EV, 0)) &amp; $B813)</f>
        <v/>
      </c>
      <c r="D813" s="393"/>
      <c r="E813" s="393"/>
      <c r="F813" s="393"/>
      <c r="G813" s="373"/>
      <c r="Q813" s="394" t="str">
        <f t="shared" si="24"/>
        <v/>
      </c>
      <c r="R813" s="378" t="str">
        <f t="shared" si="25"/>
        <v/>
      </c>
    </row>
    <row r="814" spans="1:18" s="379" customFormat="1" hidden="1" x14ac:dyDescent="0.35">
      <c r="A814" s="368"/>
      <c r="B814" s="367" t="str">
        <f xml:space="preserve"> IF(A814="", "", $B$2 &amp; COUNTIFS($A$7:$A814, $A814))</f>
        <v/>
      </c>
      <c r="C814" s="367" t="str">
        <f>IF($A814 = "", "", INDEX(Main_Form!$A:$A, MATCH($A814, Main_Form!$EV:$EV, 0)) &amp; $B814)</f>
        <v/>
      </c>
      <c r="D814" s="393"/>
      <c r="E814" s="393"/>
      <c r="F814" s="393"/>
      <c r="G814" s="373"/>
      <c r="Q814" s="394" t="str">
        <f t="shared" si="24"/>
        <v/>
      </c>
      <c r="R814" s="378" t="str">
        <f t="shared" si="25"/>
        <v/>
      </c>
    </row>
    <row r="815" spans="1:18" s="379" customFormat="1" hidden="1" x14ac:dyDescent="0.35">
      <c r="A815" s="368"/>
      <c r="B815" s="367" t="str">
        <f xml:space="preserve"> IF(A815="", "", $B$2 &amp; COUNTIFS($A$7:$A815, $A815))</f>
        <v/>
      </c>
      <c r="C815" s="367" t="str">
        <f>IF($A815 = "", "", INDEX(Main_Form!$A:$A, MATCH($A815, Main_Form!$EV:$EV, 0)) &amp; $B815)</f>
        <v/>
      </c>
      <c r="D815" s="393"/>
      <c r="E815" s="393"/>
      <c r="F815" s="393"/>
      <c r="G815" s="373"/>
      <c r="Q815" s="394" t="str">
        <f t="shared" si="24"/>
        <v/>
      </c>
      <c r="R815" s="378" t="str">
        <f t="shared" si="25"/>
        <v/>
      </c>
    </row>
    <row r="816" spans="1:18" s="379" customFormat="1" hidden="1" x14ac:dyDescent="0.35">
      <c r="A816" s="368"/>
      <c r="B816" s="367" t="str">
        <f xml:space="preserve"> IF(A816="", "", $B$2 &amp; COUNTIFS($A$7:$A816, $A816))</f>
        <v/>
      </c>
      <c r="C816" s="367" t="str">
        <f>IF($A816 = "", "", INDEX(Main_Form!$A:$A, MATCH($A816, Main_Form!$EV:$EV, 0)) &amp; $B816)</f>
        <v/>
      </c>
      <c r="D816" s="393"/>
      <c r="E816" s="393"/>
      <c r="F816" s="393"/>
      <c r="G816" s="373"/>
      <c r="Q816" s="394" t="str">
        <f t="shared" si="24"/>
        <v/>
      </c>
      <c r="R816" s="378" t="str">
        <f t="shared" si="25"/>
        <v/>
      </c>
    </row>
    <row r="817" spans="1:18" s="379" customFormat="1" hidden="1" x14ac:dyDescent="0.35">
      <c r="A817" s="368"/>
      <c r="B817" s="367" t="str">
        <f xml:space="preserve"> IF(A817="", "", $B$2 &amp; COUNTIFS($A$7:$A817, $A817))</f>
        <v/>
      </c>
      <c r="C817" s="367" t="str">
        <f>IF($A817 = "", "", INDEX(Main_Form!$A:$A, MATCH($A817, Main_Form!$EV:$EV, 0)) &amp; $B817)</f>
        <v/>
      </c>
      <c r="D817" s="393"/>
      <c r="E817" s="393"/>
      <c r="F817" s="393"/>
      <c r="G817" s="373"/>
      <c r="Q817" s="394" t="str">
        <f t="shared" si="24"/>
        <v/>
      </c>
      <c r="R817" s="378" t="str">
        <f t="shared" si="25"/>
        <v/>
      </c>
    </row>
    <row r="818" spans="1:18" s="379" customFormat="1" hidden="1" x14ac:dyDescent="0.35">
      <c r="A818" s="368"/>
      <c r="B818" s="367" t="str">
        <f xml:space="preserve"> IF(A818="", "", $B$2 &amp; COUNTIFS($A$7:$A818, $A818))</f>
        <v/>
      </c>
      <c r="C818" s="367" t="str">
        <f>IF($A818 = "", "", INDEX(Main_Form!$A:$A, MATCH($A818, Main_Form!$EV:$EV, 0)) &amp; $B818)</f>
        <v/>
      </c>
      <c r="D818" s="393"/>
      <c r="E818" s="393"/>
      <c r="F818" s="393"/>
      <c r="G818" s="373"/>
      <c r="Q818" s="394" t="str">
        <f t="shared" si="24"/>
        <v/>
      </c>
      <c r="R818" s="378" t="str">
        <f t="shared" si="25"/>
        <v/>
      </c>
    </row>
    <row r="819" spans="1:18" s="379" customFormat="1" hidden="1" x14ac:dyDescent="0.35">
      <c r="A819" s="368"/>
      <c r="B819" s="367" t="str">
        <f xml:space="preserve"> IF(A819="", "", $B$2 &amp; COUNTIFS($A$7:$A819, $A819))</f>
        <v/>
      </c>
      <c r="C819" s="367" t="str">
        <f>IF($A819 = "", "", INDEX(Main_Form!$A:$A, MATCH($A819, Main_Form!$EV:$EV, 0)) &amp; $B819)</f>
        <v/>
      </c>
      <c r="D819" s="393"/>
      <c r="E819" s="393"/>
      <c r="F819" s="393"/>
      <c r="G819" s="373"/>
      <c r="Q819" s="394" t="str">
        <f t="shared" si="24"/>
        <v/>
      </c>
      <c r="R819" s="378" t="str">
        <f t="shared" si="25"/>
        <v/>
      </c>
    </row>
    <row r="820" spans="1:18" s="379" customFormat="1" hidden="1" x14ac:dyDescent="0.35">
      <c r="A820" s="368"/>
      <c r="B820" s="367" t="str">
        <f xml:space="preserve"> IF(A820="", "", $B$2 &amp; COUNTIFS($A$7:$A820, $A820))</f>
        <v/>
      </c>
      <c r="C820" s="367" t="str">
        <f>IF($A820 = "", "", INDEX(Main_Form!$A:$A, MATCH($A820, Main_Form!$EV:$EV, 0)) &amp; $B820)</f>
        <v/>
      </c>
      <c r="D820" s="393"/>
      <c r="E820" s="393"/>
      <c r="F820" s="393"/>
      <c r="G820" s="373"/>
      <c r="Q820" s="394" t="str">
        <f t="shared" si="24"/>
        <v/>
      </c>
      <c r="R820" s="378" t="str">
        <f t="shared" si="25"/>
        <v/>
      </c>
    </row>
    <row r="821" spans="1:18" s="379" customFormat="1" hidden="1" x14ac:dyDescent="0.35">
      <c r="A821" s="368"/>
      <c r="B821" s="367" t="str">
        <f xml:space="preserve"> IF(A821="", "", $B$2 &amp; COUNTIFS($A$7:$A821, $A821))</f>
        <v/>
      </c>
      <c r="C821" s="367" t="str">
        <f>IF($A821 = "", "", INDEX(Main_Form!$A:$A, MATCH($A821, Main_Form!$EV:$EV, 0)) &amp; $B821)</f>
        <v/>
      </c>
      <c r="D821" s="393"/>
      <c r="E821" s="393"/>
      <c r="F821" s="393"/>
      <c r="G821" s="373"/>
      <c r="Q821" s="394" t="str">
        <f t="shared" si="24"/>
        <v/>
      </c>
      <c r="R821" s="378" t="str">
        <f t="shared" si="25"/>
        <v/>
      </c>
    </row>
    <row r="822" spans="1:18" s="379" customFormat="1" hidden="1" x14ac:dyDescent="0.35">
      <c r="A822" s="368"/>
      <c r="B822" s="367" t="str">
        <f xml:space="preserve"> IF(A822="", "", $B$2 &amp; COUNTIFS($A$7:$A822, $A822))</f>
        <v/>
      </c>
      <c r="C822" s="367" t="str">
        <f>IF($A822 = "", "", INDEX(Main_Form!$A:$A, MATCH($A822, Main_Form!$EV:$EV, 0)) &amp; $B822)</f>
        <v/>
      </c>
      <c r="D822" s="393"/>
      <c r="E822" s="393"/>
      <c r="F822" s="393"/>
      <c r="G822" s="373"/>
      <c r="Q822" s="394" t="str">
        <f t="shared" si="24"/>
        <v/>
      </c>
      <c r="R822" s="378" t="str">
        <f t="shared" si="25"/>
        <v/>
      </c>
    </row>
    <row r="823" spans="1:18" s="379" customFormat="1" hidden="1" x14ac:dyDescent="0.35">
      <c r="A823" s="368"/>
      <c r="B823" s="367" t="str">
        <f xml:space="preserve"> IF(A823="", "", $B$2 &amp; COUNTIFS($A$7:$A823, $A823))</f>
        <v/>
      </c>
      <c r="C823" s="367" t="str">
        <f>IF($A823 = "", "", INDEX(Main_Form!$A:$A, MATCH($A823, Main_Form!$EV:$EV, 0)) &amp; $B823)</f>
        <v/>
      </c>
      <c r="D823" s="393"/>
      <c r="E823" s="393"/>
      <c r="F823" s="393"/>
      <c r="G823" s="373"/>
      <c r="Q823" s="394" t="str">
        <f t="shared" si="24"/>
        <v/>
      </c>
      <c r="R823" s="378" t="str">
        <f t="shared" si="25"/>
        <v/>
      </c>
    </row>
    <row r="824" spans="1:18" s="379" customFormat="1" hidden="1" x14ac:dyDescent="0.35">
      <c r="A824" s="368"/>
      <c r="B824" s="367" t="str">
        <f xml:space="preserve"> IF(A824="", "", $B$2 &amp; COUNTIFS($A$7:$A824, $A824))</f>
        <v/>
      </c>
      <c r="C824" s="367" t="str">
        <f>IF($A824 = "", "", INDEX(Main_Form!$A:$A, MATCH($A824, Main_Form!$EV:$EV, 0)) &amp; $B824)</f>
        <v/>
      </c>
      <c r="D824" s="393"/>
      <c r="E824" s="393"/>
      <c r="F824" s="393"/>
      <c r="G824" s="373"/>
      <c r="Q824" s="394" t="str">
        <f t="shared" si="24"/>
        <v/>
      </c>
      <c r="R824" s="378" t="str">
        <f t="shared" si="25"/>
        <v/>
      </c>
    </row>
    <row r="825" spans="1:18" s="379" customFormat="1" hidden="1" x14ac:dyDescent="0.35">
      <c r="A825" s="368"/>
      <c r="B825" s="367" t="str">
        <f xml:space="preserve"> IF(A825="", "", $B$2 &amp; COUNTIFS($A$7:$A825, $A825))</f>
        <v/>
      </c>
      <c r="C825" s="367" t="str">
        <f>IF($A825 = "", "", INDEX(Main_Form!$A:$A, MATCH($A825, Main_Form!$EV:$EV, 0)) &amp; $B825)</f>
        <v/>
      </c>
      <c r="D825" s="393"/>
      <c r="E825" s="393"/>
      <c r="F825" s="393"/>
      <c r="G825" s="373"/>
      <c r="Q825" s="394" t="str">
        <f t="shared" si="24"/>
        <v/>
      </c>
      <c r="R825" s="378" t="str">
        <f t="shared" si="25"/>
        <v/>
      </c>
    </row>
    <row r="826" spans="1:18" s="379" customFormat="1" hidden="1" x14ac:dyDescent="0.35">
      <c r="A826" s="368"/>
      <c r="B826" s="367" t="str">
        <f xml:space="preserve"> IF(A826="", "", $B$2 &amp; COUNTIFS($A$7:$A826, $A826))</f>
        <v/>
      </c>
      <c r="C826" s="367" t="str">
        <f>IF($A826 = "", "", INDEX(Main_Form!$A:$A, MATCH($A826, Main_Form!$EV:$EV, 0)) &amp; $B826)</f>
        <v/>
      </c>
      <c r="D826" s="393"/>
      <c r="E826" s="393"/>
      <c r="F826" s="393"/>
      <c r="G826" s="373"/>
      <c r="Q826" s="394" t="str">
        <f t="shared" si="24"/>
        <v/>
      </c>
      <c r="R826" s="378" t="str">
        <f t="shared" si="25"/>
        <v/>
      </c>
    </row>
    <row r="827" spans="1:18" s="379" customFormat="1" hidden="1" x14ac:dyDescent="0.35">
      <c r="A827" s="368"/>
      <c r="B827" s="367" t="str">
        <f xml:space="preserve"> IF(A827="", "", $B$2 &amp; COUNTIFS($A$7:$A827, $A827))</f>
        <v/>
      </c>
      <c r="C827" s="367" t="str">
        <f>IF($A827 = "", "", INDEX(Main_Form!$A:$A, MATCH($A827, Main_Form!$EV:$EV, 0)) &amp; $B827)</f>
        <v/>
      </c>
      <c r="D827" s="393"/>
      <c r="E827" s="393"/>
      <c r="F827" s="393"/>
      <c r="G827" s="373"/>
      <c r="Q827" s="394" t="str">
        <f t="shared" si="24"/>
        <v/>
      </c>
      <c r="R827" s="378" t="str">
        <f t="shared" si="25"/>
        <v/>
      </c>
    </row>
    <row r="828" spans="1:18" s="379" customFormat="1" hidden="1" x14ac:dyDescent="0.35">
      <c r="A828" s="368"/>
      <c r="B828" s="367" t="str">
        <f xml:space="preserve"> IF(A828="", "", $B$2 &amp; COUNTIFS($A$7:$A828, $A828))</f>
        <v/>
      </c>
      <c r="C828" s="367" t="str">
        <f>IF($A828 = "", "", INDEX(Main_Form!$A:$A, MATCH($A828, Main_Form!$EV:$EV, 0)) &amp; $B828)</f>
        <v/>
      </c>
      <c r="D828" s="393"/>
      <c r="E828" s="393"/>
      <c r="F828" s="393"/>
      <c r="G828" s="373"/>
      <c r="Q828" s="394" t="str">
        <f t="shared" si="24"/>
        <v/>
      </c>
      <c r="R828" s="378" t="str">
        <f t="shared" si="25"/>
        <v/>
      </c>
    </row>
    <row r="829" spans="1:18" s="379" customFormat="1" hidden="1" x14ac:dyDescent="0.35">
      <c r="A829" s="368"/>
      <c r="B829" s="367" t="str">
        <f xml:space="preserve"> IF(A829="", "", $B$2 &amp; COUNTIFS($A$7:$A829, $A829))</f>
        <v/>
      </c>
      <c r="C829" s="367" t="str">
        <f>IF($A829 = "", "", INDEX(Main_Form!$A:$A, MATCH($A829, Main_Form!$EV:$EV, 0)) &amp; $B829)</f>
        <v/>
      </c>
      <c r="D829" s="393"/>
      <c r="E829" s="393"/>
      <c r="F829" s="393"/>
      <c r="G829" s="373"/>
      <c r="Q829" s="394" t="str">
        <f t="shared" si="24"/>
        <v/>
      </c>
      <c r="R829" s="378" t="str">
        <f t="shared" si="25"/>
        <v/>
      </c>
    </row>
    <row r="830" spans="1:18" s="379" customFormat="1" hidden="1" x14ac:dyDescent="0.35">
      <c r="A830" s="368"/>
      <c r="B830" s="367" t="str">
        <f xml:space="preserve"> IF(A830="", "", $B$2 &amp; COUNTIFS($A$7:$A830, $A830))</f>
        <v/>
      </c>
      <c r="C830" s="367" t="str">
        <f>IF($A830 = "", "", INDEX(Main_Form!$A:$A, MATCH($A830, Main_Form!$EV:$EV, 0)) &amp; $B830)</f>
        <v/>
      </c>
      <c r="D830" s="393"/>
      <c r="E830" s="393"/>
      <c r="F830" s="393"/>
      <c r="G830" s="373"/>
      <c r="Q830" s="394" t="str">
        <f t="shared" si="24"/>
        <v/>
      </c>
      <c r="R830" s="378" t="str">
        <f t="shared" si="25"/>
        <v/>
      </c>
    </row>
    <row r="831" spans="1:18" s="379" customFormat="1" hidden="1" x14ac:dyDescent="0.35">
      <c r="A831" s="368"/>
      <c r="B831" s="367" t="str">
        <f xml:space="preserve"> IF(A831="", "", $B$2 &amp; COUNTIFS($A$7:$A831, $A831))</f>
        <v/>
      </c>
      <c r="C831" s="367" t="str">
        <f>IF($A831 = "", "", INDEX(Main_Form!$A:$A, MATCH($A831, Main_Form!$EV:$EV, 0)) &amp; $B831)</f>
        <v/>
      </c>
      <c r="D831" s="393"/>
      <c r="E831" s="393"/>
      <c r="F831" s="393"/>
      <c r="G831" s="373"/>
      <c r="Q831" s="394" t="str">
        <f t="shared" si="24"/>
        <v/>
      </c>
      <c r="R831" s="378" t="str">
        <f t="shared" si="25"/>
        <v/>
      </c>
    </row>
    <row r="832" spans="1:18" s="379" customFormat="1" hidden="1" x14ac:dyDescent="0.35">
      <c r="A832" s="368"/>
      <c r="B832" s="367" t="str">
        <f xml:space="preserve"> IF(A832="", "", $B$2 &amp; COUNTIFS($A$7:$A832, $A832))</f>
        <v/>
      </c>
      <c r="C832" s="367" t="str">
        <f>IF($A832 = "", "", INDEX(Main_Form!$A:$A, MATCH($A832, Main_Form!$EV:$EV, 0)) &amp; $B832)</f>
        <v/>
      </c>
      <c r="D832" s="393"/>
      <c r="E832" s="393"/>
      <c r="F832" s="393"/>
      <c r="G832" s="373"/>
      <c r="Q832" s="394" t="str">
        <f t="shared" si="24"/>
        <v/>
      </c>
      <c r="R832" s="378" t="str">
        <f t="shared" si="25"/>
        <v/>
      </c>
    </row>
    <row r="833" spans="1:18" s="379" customFormat="1" hidden="1" x14ac:dyDescent="0.35">
      <c r="A833" s="368"/>
      <c r="B833" s="367" t="str">
        <f xml:space="preserve"> IF(A833="", "", $B$2 &amp; COUNTIFS($A$7:$A833, $A833))</f>
        <v/>
      </c>
      <c r="C833" s="367" t="str">
        <f>IF($A833 = "", "", INDEX(Main_Form!$A:$A, MATCH($A833, Main_Form!$EV:$EV, 0)) &amp; $B833)</f>
        <v/>
      </c>
      <c r="D833" s="393"/>
      <c r="E833" s="393"/>
      <c r="F833" s="393"/>
      <c r="G833" s="373"/>
      <c r="Q833" s="394" t="str">
        <f t="shared" si="24"/>
        <v/>
      </c>
      <c r="R833" s="378" t="str">
        <f t="shared" si="25"/>
        <v/>
      </c>
    </row>
    <row r="834" spans="1:18" s="379" customFormat="1" hidden="1" x14ac:dyDescent="0.35">
      <c r="A834" s="368"/>
      <c r="B834" s="367" t="str">
        <f xml:space="preserve"> IF(A834="", "", $B$2 &amp; COUNTIFS($A$7:$A834, $A834))</f>
        <v/>
      </c>
      <c r="C834" s="367" t="str">
        <f>IF($A834 = "", "", INDEX(Main_Form!$A:$A, MATCH($A834, Main_Form!$EV:$EV, 0)) &amp; $B834)</f>
        <v/>
      </c>
      <c r="D834" s="393"/>
      <c r="E834" s="393"/>
      <c r="F834" s="393"/>
      <c r="G834" s="373"/>
      <c r="Q834" s="394" t="str">
        <f t="shared" si="24"/>
        <v/>
      </c>
      <c r="R834" s="378" t="str">
        <f t="shared" si="25"/>
        <v/>
      </c>
    </row>
    <row r="835" spans="1:18" s="379" customFormat="1" hidden="1" x14ac:dyDescent="0.35">
      <c r="A835" s="368"/>
      <c r="B835" s="367" t="str">
        <f xml:space="preserve"> IF(A835="", "", $B$2 &amp; COUNTIFS($A$7:$A835, $A835))</f>
        <v/>
      </c>
      <c r="C835" s="367" t="str">
        <f>IF($A835 = "", "", INDEX(Main_Form!$A:$A, MATCH($A835, Main_Form!$EV:$EV, 0)) &amp; $B835)</f>
        <v/>
      </c>
      <c r="D835" s="393"/>
      <c r="E835" s="393"/>
      <c r="F835" s="393"/>
      <c r="G835" s="373"/>
      <c r="Q835" s="394" t="str">
        <f t="shared" si="24"/>
        <v/>
      </c>
      <c r="R835" s="378" t="str">
        <f t="shared" si="25"/>
        <v/>
      </c>
    </row>
    <row r="836" spans="1:18" s="379" customFormat="1" hidden="1" x14ac:dyDescent="0.35">
      <c r="A836" s="368"/>
      <c r="B836" s="367" t="str">
        <f xml:space="preserve"> IF(A836="", "", $B$2 &amp; COUNTIFS($A$7:$A836, $A836))</f>
        <v/>
      </c>
      <c r="C836" s="367" t="str">
        <f>IF($A836 = "", "", INDEX(Main_Form!$A:$A, MATCH($A836, Main_Form!$EV:$EV, 0)) &amp; $B836)</f>
        <v/>
      </c>
      <c r="D836" s="393"/>
      <c r="E836" s="393"/>
      <c r="F836" s="393"/>
      <c r="G836" s="373"/>
      <c r="Q836" s="394" t="str">
        <f t="shared" si="24"/>
        <v/>
      </c>
      <c r="R836" s="378" t="str">
        <f t="shared" si="25"/>
        <v/>
      </c>
    </row>
    <row r="837" spans="1:18" s="379" customFormat="1" hidden="1" x14ac:dyDescent="0.35">
      <c r="A837" s="368"/>
      <c r="B837" s="367" t="str">
        <f xml:space="preserve"> IF(A837="", "", $B$2 &amp; COUNTIFS($A$7:$A837, $A837))</f>
        <v/>
      </c>
      <c r="C837" s="367" t="str">
        <f>IF($A837 = "", "", INDEX(Main_Form!$A:$A, MATCH($A837, Main_Form!$EV:$EV, 0)) &amp; $B837)</f>
        <v/>
      </c>
      <c r="D837" s="393"/>
      <c r="E837" s="393"/>
      <c r="F837" s="393"/>
      <c r="G837" s="373"/>
      <c r="Q837" s="394" t="str">
        <f t="shared" si="24"/>
        <v/>
      </c>
      <c r="R837" s="378" t="str">
        <f t="shared" si="25"/>
        <v/>
      </c>
    </row>
    <row r="838" spans="1:18" s="379" customFormat="1" hidden="1" x14ac:dyDescent="0.35">
      <c r="A838" s="368"/>
      <c r="B838" s="367" t="str">
        <f xml:space="preserve"> IF(A838="", "", $B$2 &amp; COUNTIFS($A$7:$A838, $A838))</f>
        <v/>
      </c>
      <c r="C838" s="367" t="str">
        <f>IF($A838 = "", "", INDEX(Main_Form!$A:$A, MATCH($A838, Main_Form!$EV:$EV, 0)) &amp; $B838)</f>
        <v/>
      </c>
      <c r="D838" s="393"/>
      <c r="E838" s="393"/>
      <c r="F838" s="393"/>
      <c r="G838" s="373"/>
      <c r="Q838" s="394" t="str">
        <f t="shared" si="24"/>
        <v/>
      </c>
      <c r="R838" s="378" t="str">
        <f t="shared" si="25"/>
        <v/>
      </c>
    </row>
    <row r="839" spans="1:18" s="379" customFormat="1" hidden="1" x14ac:dyDescent="0.35">
      <c r="A839" s="368"/>
      <c r="B839" s="367" t="str">
        <f xml:space="preserve"> IF(A839="", "", $B$2 &amp; COUNTIFS($A$7:$A839, $A839))</f>
        <v/>
      </c>
      <c r="C839" s="367" t="str">
        <f>IF($A839 = "", "", INDEX(Main_Form!$A:$A, MATCH($A839, Main_Form!$EV:$EV, 0)) &amp; $B839)</f>
        <v/>
      </c>
      <c r="D839" s="393"/>
      <c r="E839" s="393"/>
      <c r="F839" s="393"/>
      <c r="G839" s="373"/>
      <c r="Q839" s="394" t="str">
        <f t="shared" ref="Q839:Q902" si="26">IF($A839&lt;&gt;"", IF(AND($D839 &lt;&gt; "", $D839 &lt;&gt; "N/A"), $D839, IF($G839 = "", "", $G839)), "")</f>
        <v/>
      </c>
      <c r="R839" s="378" t="str">
        <f t="shared" ref="R839:R902" si="27">IF($A839="", "", IF(AND($A839 &lt;&gt; "", $Q839 &lt;&gt; ""), 1, 0))</f>
        <v/>
      </c>
    </row>
    <row r="840" spans="1:18" s="379" customFormat="1" hidden="1" x14ac:dyDescent="0.35">
      <c r="A840" s="368"/>
      <c r="B840" s="367" t="str">
        <f xml:space="preserve"> IF(A840="", "", $B$2 &amp; COUNTIFS($A$7:$A840, $A840))</f>
        <v/>
      </c>
      <c r="C840" s="367" t="str">
        <f>IF($A840 = "", "", INDEX(Main_Form!$A:$A, MATCH($A840, Main_Form!$EV:$EV, 0)) &amp; $B840)</f>
        <v/>
      </c>
      <c r="D840" s="393"/>
      <c r="E840" s="393"/>
      <c r="F840" s="393"/>
      <c r="G840" s="373"/>
      <c r="Q840" s="394" t="str">
        <f t="shared" si="26"/>
        <v/>
      </c>
      <c r="R840" s="378" t="str">
        <f t="shared" si="27"/>
        <v/>
      </c>
    </row>
    <row r="841" spans="1:18" s="379" customFormat="1" hidden="1" x14ac:dyDescent="0.35">
      <c r="A841" s="368"/>
      <c r="B841" s="367" t="str">
        <f xml:space="preserve"> IF(A841="", "", $B$2 &amp; COUNTIFS($A$7:$A841, $A841))</f>
        <v/>
      </c>
      <c r="C841" s="367" t="str">
        <f>IF($A841 = "", "", INDEX(Main_Form!$A:$A, MATCH($A841, Main_Form!$EV:$EV, 0)) &amp; $B841)</f>
        <v/>
      </c>
      <c r="D841" s="393"/>
      <c r="E841" s="393"/>
      <c r="F841" s="393"/>
      <c r="G841" s="373"/>
      <c r="Q841" s="394" t="str">
        <f t="shared" si="26"/>
        <v/>
      </c>
      <c r="R841" s="378" t="str">
        <f t="shared" si="27"/>
        <v/>
      </c>
    </row>
    <row r="842" spans="1:18" s="379" customFormat="1" hidden="1" x14ac:dyDescent="0.35">
      <c r="A842" s="368"/>
      <c r="B842" s="367" t="str">
        <f xml:space="preserve"> IF(A842="", "", $B$2 &amp; COUNTIFS($A$7:$A842, $A842))</f>
        <v/>
      </c>
      <c r="C842" s="367" t="str">
        <f>IF($A842 = "", "", INDEX(Main_Form!$A:$A, MATCH($A842, Main_Form!$EV:$EV, 0)) &amp; $B842)</f>
        <v/>
      </c>
      <c r="D842" s="393"/>
      <c r="E842" s="393"/>
      <c r="F842" s="393"/>
      <c r="G842" s="373"/>
      <c r="Q842" s="394" t="str">
        <f t="shared" si="26"/>
        <v/>
      </c>
      <c r="R842" s="378" t="str">
        <f t="shared" si="27"/>
        <v/>
      </c>
    </row>
    <row r="843" spans="1:18" s="379" customFormat="1" hidden="1" x14ac:dyDescent="0.35">
      <c r="A843" s="368"/>
      <c r="B843" s="367" t="str">
        <f xml:space="preserve"> IF(A843="", "", $B$2 &amp; COUNTIFS($A$7:$A843, $A843))</f>
        <v/>
      </c>
      <c r="C843" s="367" t="str">
        <f>IF($A843 = "", "", INDEX(Main_Form!$A:$A, MATCH($A843, Main_Form!$EV:$EV, 0)) &amp; $B843)</f>
        <v/>
      </c>
      <c r="D843" s="393"/>
      <c r="E843" s="393"/>
      <c r="F843" s="393"/>
      <c r="G843" s="373"/>
      <c r="Q843" s="394" t="str">
        <f t="shared" si="26"/>
        <v/>
      </c>
      <c r="R843" s="378" t="str">
        <f t="shared" si="27"/>
        <v/>
      </c>
    </row>
    <row r="844" spans="1:18" s="379" customFormat="1" hidden="1" x14ac:dyDescent="0.35">
      <c r="A844" s="368"/>
      <c r="B844" s="367" t="str">
        <f xml:space="preserve"> IF(A844="", "", $B$2 &amp; COUNTIFS($A$7:$A844, $A844))</f>
        <v/>
      </c>
      <c r="C844" s="367" t="str">
        <f>IF($A844 = "", "", INDEX(Main_Form!$A:$A, MATCH($A844, Main_Form!$EV:$EV, 0)) &amp; $B844)</f>
        <v/>
      </c>
      <c r="D844" s="393"/>
      <c r="E844" s="393"/>
      <c r="F844" s="393"/>
      <c r="G844" s="373"/>
      <c r="Q844" s="394" t="str">
        <f t="shared" si="26"/>
        <v/>
      </c>
      <c r="R844" s="378" t="str">
        <f t="shared" si="27"/>
        <v/>
      </c>
    </row>
    <row r="845" spans="1:18" s="379" customFormat="1" hidden="1" x14ac:dyDescent="0.35">
      <c r="A845" s="368"/>
      <c r="B845" s="367" t="str">
        <f xml:space="preserve"> IF(A845="", "", $B$2 &amp; COUNTIFS($A$7:$A845, $A845))</f>
        <v/>
      </c>
      <c r="C845" s="367" t="str">
        <f>IF($A845 = "", "", INDEX(Main_Form!$A:$A, MATCH($A845, Main_Form!$EV:$EV, 0)) &amp; $B845)</f>
        <v/>
      </c>
      <c r="D845" s="393"/>
      <c r="E845" s="393"/>
      <c r="F845" s="393"/>
      <c r="G845" s="373"/>
      <c r="Q845" s="394" t="str">
        <f t="shared" si="26"/>
        <v/>
      </c>
      <c r="R845" s="378" t="str">
        <f t="shared" si="27"/>
        <v/>
      </c>
    </row>
    <row r="846" spans="1:18" s="379" customFormat="1" hidden="1" x14ac:dyDescent="0.35">
      <c r="A846" s="368"/>
      <c r="B846" s="367" t="str">
        <f xml:space="preserve"> IF(A846="", "", $B$2 &amp; COUNTIFS($A$7:$A846, $A846))</f>
        <v/>
      </c>
      <c r="C846" s="367" t="str">
        <f>IF($A846 = "", "", INDEX(Main_Form!$A:$A, MATCH($A846, Main_Form!$EV:$EV, 0)) &amp; $B846)</f>
        <v/>
      </c>
      <c r="D846" s="393"/>
      <c r="E846" s="393"/>
      <c r="F846" s="393"/>
      <c r="G846" s="373"/>
      <c r="Q846" s="394" t="str">
        <f t="shared" si="26"/>
        <v/>
      </c>
      <c r="R846" s="378" t="str">
        <f t="shared" si="27"/>
        <v/>
      </c>
    </row>
    <row r="847" spans="1:18" s="379" customFormat="1" hidden="1" x14ac:dyDescent="0.35">
      <c r="A847" s="368"/>
      <c r="B847" s="367" t="str">
        <f xml:space="preserve"> IF(A847="", "", $B$2 &amp; COUNTIFS($A$7:$A847, $A847))</f>
        <v/>
      </c>
      <c r="C847" s="367" t="str">
        <f>IF($A847 = "", "", INDEX(Main_Form!$A:$A, MATCH($A847, Main_Form!$EV:$EV, 0)) &amp; $B847)</f>
        <v/>
      </c>
      <c r="D847" s="393"/>
      <c r="E847" s="393"/>
      <c r="F847" s="393"/>
      <c r="G847" s="373"/>
      <c r="Q847" s="394" t="str">
        <f t="shared" si="26"/>
        <v/>
      </c>
      <c r="R847" s="378" t="str">
        <f t="shared" si="27"/>
        <v/>
      </c>
    </row>
    <row r="848" spans="1:18" s="379" customFormat="1" hidden="1" x14ac:dyDescent="0.35">
      <c r="A848" s="368"/>
      <c r="B848" s="367" t="str">
        <f xml:space="preserve"> IF(A848="", "", $B$2 &amp; COUNTIFS($A$7:$A848, $A848))</f>
        <v/>
      </c>
      <c r="C848" s="367" t="str">
        <f>IF($A848 = "", "", INDEX(Main_Form!$A:$A, MATCH($A848, Main_Form!$EV:$EV, 0)) &amp; $B848)</f>
        <v/>
      </c>
      <c r="D848" s="393"/>
      <c r="E848" s="393"/>
      <c r="F848" s="393"/>
      <c r="G848" s="373"/>
      <c r="Q848" s="394" t="str">
        <f t="shared" si="26"/>
        <v/>
      </c>
      <c r="R848" s="378" t="str">
        <f t="shared" si="27"/>
        <v/>
      </c>
    </row>
    <row r="849" spans="1:18" s="379" customFormat="1" hidden="1" x14ac:dyDescent="0.35">
      <c r="A849" s="368"/>
      <c r="B849" s="367" t="str">
        <f xml:space="preserve"> IF(A849="", "", $B$2 &amp; COUNTIFS($A$7:$A849, $A849))</f>
        <v/>
      </c>
      <c r="C849" s="367" t="str">
        <f>IF($A849 = "", "", INDEX(Main_Form!$A:$A, MATCH($A849, Main_Form!$EV:$EV, 0)) &amp; $B849)</f>
        <v/>
      </c>
      <c r="D849" s="393"/>
      <c r="E849" s="393"/>
      <c r="F849" s="393"/>
      <c r="G849" s="373"/>
      <c r="Q849" s="394" t="str">
        <f t="shared" si="26"/>
        <v/>
      </c>
      <c r="R849" s="378" t="str">
        <f t="shared" si="27"/>
        <v/>
      </c>
    </row>
    <row r="850" spans="1:18" s="379" customFormat="1" hidden="1" x14ac:dyDescent="0.35">
      <c r="A850" s="368"/>
      <c r="B850" s="367" t="str">
        <f xml:space="preserve"> IF(A850="", "", $B$2 &amp; COUNTIFS($A$7:$A850, $A850))</f>
        <v/>
      </c>
      <c r="C850" s="367" t="str">
        <f>IF($A850 = "", "", INDEX(Main_Form!$A:$A, MATCH($A850, Main_Form!$EV:$EV, 0)) &amp; $B850)</f>
        <v/>
      </c>
      <c r="D850" s="393"/>
      <c r="E850" s="393"/>
      <c r="F850" s="393"/>
      <c r="G850" s="373"/>
      <c r="Q850" s="394" t="str">
        <f t="shared" si="26"/>
        <v/>
      </c>
      <c r="R850" s="378" t="str">
        <f t="shared" si="27"/>
        <v/>
      </c>
    </row>
    <row r="851" spans="1:18" s="379" customFormat="1" hidden="1" x14ac:dyDescent="0.35">
      <c r="A851" s="368"/>
      <c r="B851" s="367" t="str">
        <f xml:space="preserve"> IF(A851="", "", $B$2 &amp; COUNTIFS($A$7:$A851, $A851))</f>
        <v/>
      </c>
      <c r="C851" s="367" t="str">
        <f>IF($A851 = "", "", INDEX(Main_Form!$A:$A, MATCH($A851, Main_Form!$EV:$EV, 0)) &amp; $B851)</f>
        <v/>
      </c>
      <c r="D851" s="393"/>
      <c r="E851" s="393"/>
      <c r="F851" s="393"/>
      <c r="G851" s="373"/>
      <c r="Q851" s="394" t="str">
        <f t="shared" si="26"/>
        <v/>
      </c>
      <c r="R851" s="378" t="str">
        <f t="shared" si="27"/>
        <v/>
      </c>
    </row>
    <row r="852" spans="1:18" s="379" customFormat="1" hidden="1" x14ac:dyDescent="0.35">
      <c r="A852" s="368"/>
      <c r="B852" s="367" t="str">
        <f xml:space="preserve"> IF(A852="", "", $B$2 &amp; COUNTIFS($A$7:$A852, $A852))</f>
        <v/>
      </c>
      <c r="C852" s="367" t="str">
        <f>IF($A852 = "", "", INDEX(Main_Form!$A:$A, MATCH($A852, Main_Form!$EV:$EV, 0)) &amp; $B852)</f>
        <v/>
      </c>
      <c r="D852" s="393"/>
      <c r="E852" s="393"/>
      <c r="F852" s="393"/>
      <c r="G852" s="373"/>
      <c r="Q852" s="394" t="str">
        <f t="shared" si="26"/>
        <v/>
      </c>
      <c r="R852" s="378" t="str">
        <f t="shared" si="27"/>
        <v/>
      </c>
    </row>
    <row r="853" spans="1:18" s="379" customFormat="1" hidden="1" x14ac:dyDescent="0.35">
      <c r="A853" s="368"/>
      <c r="B853" s="367" t="str">
        <f xml:space="preserve"> IF(A853="", "", $B$2 &amp; COUNTIFS($A$7:$A853, $A853))</f>
        <v/>
      </c>
      <c r="C853" s="367" t="str">
        <f>IF($A853 = "", "", INDEX(Main_Form!$A:$A, MATCH($A853, Main_Form!$EV:$EV, 0)) &amp; $B853)</f>
        <v/>
      </c>
      <c r="D853" s="393"/>
      <c r="E853" s="393"/>
      <c r="F853" s="393"/>
      <c r="G853" s="373"/>
      <c r="Q853" s="394" t="str">
        <f t="shared" si="26"/>
        <v/>
      </c>
      <c r="R853" s="378" t="str">
        <f t="shared" si="27"/>
        <v/>
      </c>
    </row>
    <row r="854" spans="1:18" s="379" customFormat="1" hidden="1" x14ac:dyDescent="0.35">
      <c r="A854" s="368"/>
      <c r="B854" s="367" t="str">
        <f xml:space="preserve"> IF(A854="", "", $B$2 &amp; COUNTIFS($A$7:$A854, $A854))</f>
        <v/>
      </c>
      <c r="C854" s="367" t="str">
        <f>IF($A854 = "", "", INDEX(Main_Form!$A:$A, MATCH($A854, Main_Form!$EV:$EV, 0)) &amp; $B854)</f>
        <v/>
      </c>
      <c r="D854" s="393"/>
      <c r="E854" s="393"/>
      <c r="F854" s="393"/>
      <c r="G854" s="373"/>
      <c r="Q854" s="394" t="str">
        <f t="shared" si="26"/>
        <v/>
      </c>
      <c r="R854" s="378" t="str">
        <f t="shared" si="27"/>
        <v/>
      </c>
    </row>
    <row r="855" spans="1:18" s="379" customFormat="1" hidden="1" x14ac:dyDescent="0.35">
      <c r="A855" s="368"/>
      <c r="B855" s="367" t="str">
        <f xml:space="preserve"> IF(A855="", "", $B$2 &amp; COUNTIFS($A$7:$A855, $A855))</f>
        <v/>
      </c>
      <c r="C855" s="367" t="str">
        <f>IF($A855 = "", "", INDEX(Main_Form!$A:$A, MATCH($A855, Main_Form!$EV:$EV, 0)) &amp; $B855)</f>
        <v/>
      </c>
      <c r="D855" s="393"/>
      <c r="E855" s="393"/>
      <c r="F855" s="393"/>
      <c r="G855" s="373"/>
      <c r="Q855" s="394" t="str">
        <f t="shared" si="26"/>
        <v/>
      </c>
      <c r="R855" s="378" t="str">
        <f t="shared" si="27"/>
        <v/>
      </c>
    </row>
    <row r="856" spans="1:18" s="379" customFormat="1" hidden="1" x14ac:dyDescent="0.35">
      <c r="A856" s="368"/>
      <c r="B856" s="367" t="str">
        <f xml:space="preserve"> IF(A856="", "", $B$2 &amp; COUNTIFS($A$7:$A856, $A856))</f>
        <v/>
      </c>
      <c r="C856" s="367" t="str">
        <f>IF($A856 = "", "", INDEX(Main_Form!$A:$A, MATCH($A856, Main_Form!$EV:$EV, 0)) &amp; $B856)</f>
        <v/>
      </c>
      <c r="D856" s="393"/>
      <c r="E856" s="393"/>
      <c r="F856" s="393"/>
      <c r="G856" s="373"/>
      <c r="Q856" s="394" t="str">
        <f t="shared" si="26"/>
        <v/>
      </c>
      <c r="R856" s="378" t="str">
        <f t="shared" si="27"/>
        <v/>
      </c>
    </row>
    <row r="857" spans="1:18" s="379" customFormat="1" hidden="1" x14ac:dyDescent="0.35">
      <c r="A857" s="368"/>
      <c r="B857" s="367" t="str">
        <f xml:space="preserve"> IF(A857="", "", $B$2 &amp; COUNTIFS($A$7:$A857, $A857))</f>
        <v/>
      </c>
      <c r="C857" s="367" t="str">
        <f>IF($A857 = "", "", INDEX(Main_Form!$A:$A, MATCH($A857, Main_Form!$EV:$EV, 0)) &amp; $B857)</f>
        <v/>
      </c>
      <c r="D857" s="393"/>
      <c r="E857" s="393"/>
      <c r="F857" s="393"/>
      <c r="G857" s="373"/>
      <c r="Q857" s="394" t="str">
        <f t="shared" si="26"/>
        <v/>
      </c>
      <c r="R857" s="378" t="str">
        <f t="shared" si="27"/>
        <v/>
      </c>
    </row>
    <row r="858" spans="1:18" s="379" customFormat="1" hidden="1" x14ac:dyDescent="0.35">
      <c r="A858" s="368"/>
      <c r="B858" s="367" t="str">
        <f xml:space="preserve"> IF(A858="", "", $B$2 &amp; COUNTIFS($A$7:$A858, $A858))</f>
        <v/>
      </c>
      <c r="C858" s="367" t="str">
        <f>IF($A858 = "", "", INDEX(Main_Form!$A:$A, MATCH($A858, Main_Form!$EV:$EV, 0)) &amp; $B858)</f>
        <v/>
      </c>
      <c r="D858" s="393"/>
      <c r="E858" s="393"/>
      <c r="F858" s="393"/>
      <c r="G858" s="373"/>
      <c r="Q858" s="394" t="str">
        <f t="shared" si="26"/>
        <v/>
      </c>
      <c r="R858" s="378" t="str">
        <f t="shared" si="27"/>
        <v/>
      </c>
    </row>
    <row r="859" spans="1:18" s="379" customFormat="1" hidden="1" x14ac:dyDescent="0.35">
      <c r="A859" s="368"/>
      <c r="B859" s="367" t="str">
        <f xml:space="preserve"> IF(A859="", "", $B$2 &amp; COUNTIFS($A$7:$A859, $A859))</f>
        <v/>
      </c>
      <c r="C859" s="367" t="str">
        <f>IF($A859 = "", "", INDEX(Main_Form!$A:$A, MATCH($A859, Main_Form!$EV:$EV, 0)) &amp; $B859)</f>
        <v/>
      </c>
      <c r="D859" s="393"/>
      <c r="E859" s="393"/>
      <c r="F859" s="393"/>
      <c r="G859" s="373"/>
      <c r="Q859" s="394" t="str">
        <f t="shared" si="26"/>
        <v/>
      </c>
      <c r="R859" s="378" t="str">
        <f t="shared" si="27"/>
        <v/>
      </c>
    </row>
    <row r="860" spans="1:18" s="379" customFormat="1" hidden="1" x14ac:dyDescent="0.35">
      <c r="A860" s="368"/>
      <c r="B860" s="367" t="str">
        <f xml:space="preserve"> IF(A860="", "", $B$2 &amp; COUNTIFS($A$7:$A860, $A860))</f>
        <v/>
      </c>
      <c r="C860" s="367" t="str">
        <f>IF($A860 = "", "", INDEX(Main_Form!$A:$A, MATCH($A860, Main_Form!$EV:$EV, 0)) &amp; $B860)</f>
        <v/>
      </c>
      <c r="D860" s="393"/>
      <c r="E860" s="393"/>
      <c r="F860" s="393"/>
      <c r="G860" s="373"/>
      <c r="Q860" s="394" t="str">
        <f t="shared" si="26"/>
        <v/>
      </c>
      <c r="R860" s="378" t="str">
        <f t="shared" si="27"/>
        <v/>
      </c>
    </row>
    <row r="861" spans="1:18" s="379" customFormat="1" hidden="1" x14ac:dyDescent="0.35">
      <c r="A861" s="368"/>
      <c r="B861" s="367" t="str">
        <f xml:space="preserve"> IF(A861="", "", $B$2 &amp; COUNTIFS($A$7:$A861, $A861))</f>
        <v/>
      </c>
      <c r="C861" s="367" t="str">
        <f>IF($A861 = "", "", INDEX(Main_Form!$A:$A, MATCH($A861, Main_Form!$EV:$EV, 0)) &amp; $B861)</f>
        <v/>
      </c>
      <c r="D861" s="393"/>
      <c r="E861" s="393"/>
      <c r="F861" s="393"/>
      <c r="G861" s="373"/>
      <c r="Q861" s="394" t="str">
        <f t="shared" si="26"/>
        <v/>
      </c>
      <c r="R861" s="378" t="str">
        <f t="shared" si="27"/>
        <v/>
      </c>
    </row>
    <row r="862" spans="1:18" s="379" customFormat="1" hidden="1" x14ac:dyDescent="0.35">
      <c r="A862" s="368"/>
      <c r="B862" s="367" t="str">
        <f xml:space="preserve"> IF(A862="", "", $B$2 &amp; COUNTIFS($A$7:$A862, $A862))</f>
        <v/>
      </c>
      <c r="C862" s="367" t="str">
        <f>IF($A862 = "", "", INDEX(Main_Form!$A:$A, MATCH($A862, Main_Form!$EV:$EV, 0)) &amp; $B862)</f>
        <v/>
      </c>
      <c r="D862" s="393"/>
      <c r="E862" s="393"/>
      <c r="F862" s="393"/>
      <c r="G862" s="373"/>
      <c r="Q862" s="394" t="str">
        <f t="shared" si="26"/>
        <v/>
      </c>
      <c r="R862" s="378" t="str">
        <f t="shared" si="27"/>
        <v/>
      </c>
    </row>
    <row r="863" spans="1:18" s="379" customFormat="1" hidden="1" x14ac:dyDescent="0.35">
      <c r="A863" s="368"/>
      <c r="B863" s="367" t="str">
        <f xml:space="preserve"> IF(A863="", "", $B$2 &amp; COUNTIFS($A$7:$A863, $A863))</f>
        <v/>
      </c>
      <c r="C863" s="367" t="str">
        <f>IF($A863 = "", "", INDEX(Main_Form!$A:$A, MATCH($A863, Main_Form!$EV:$EV, 0)) &amp; $B863)</f>
        <v/>
      </c>
      <c r="D863" s="393"/>
      <c r="E863" s="393"/>
      <c r="F863" s="393"/>
      <c r="G863" s="373"/>
      <c r="Q863" s="394" t="str">
        <f t="shared" si="26"/>
        <v/>
      </c>
      <c r="R863" s="378" t="str">
        <f t="shared" si="27"/>
        <v/>
      </c>
    </row>
    <row r="864" spans="1:18" s="379" customFormat="1" hidden="1" x14ac:dyDescent="0.35">
      <c r="A864" s="368"/>
      <c r="B864" s="367" t="str">
        <f xml:space="preserve"> IF(A864="", "", $B$2 &amp; COUNTIFS($A$7:$A864, $A864))</f>
        <v/>
      </c>
      <c r="C864" s="367" t="str">
        <f>IF($A864 = "", "", INDEX(Main_Form!$A:$A, MATCH($A864, Main_Form!$EV:$EV, 0)) &amp; $B864)</f>
        <v/>
      </c>
      <c r="D864" s="393"/>
      <c r="E864" s="393"/>
      <c r="F864" s="393"/>
      <c r="G864" s="373"/>
      <c r="Q864" s="394" t="str">
        <f t="shared" si="26"/>
        <v/>
      </c>
      <c r="R864" s="378" t="str">
        <f t="shared" si="27"/>
        <v/>
      </c>
    </row>
    <row r="865" spans="1:18" s="379" customFormat="1" hidden="1" x14ac:dyDescent="0.35">
      <c r="A865" s="368"/>
      <c r="B865" s="367" t="str">
        <f xml:space="preserve"> IF(A865="", "", $B$2 &amp; COUNTIFS($A$7:$A865, $A865))</f>
        <v/>
      </c>
      <c r="C865" s="367" t="str">
        <f>IF($A865 = "", "", INDEX(Main_Form!$A:$A, MATCH($A865, Main_Form!$EV:$EV, 0)) &amp; $B865)</f>
        <v/>
      </c>
      <c r="D865" s="393"/>
      <c r="E865" s="393"/>
      <c r="F865" s="393"/>
      <c r="G865" s="373"/>
      <c r="Q865" s="394" t="str">
        <f t="shared" si="26"/>
        <v/>
      </c>
      <c r="R865" s="378" t="str">
        <f t="shared" si="27"/>
        <v/>
      </c>
    </row>
    <row r="866" spans="1:18" s="379" customFormat="1" hidden="1" x14ac:dyDescent="0.35">
      <c r="A866" s="368"/>
      <c r="B866" s="367" t="str">
        <f xml:space="preserve"> IF(A866="", "", $B$2 &amp; COUNTIFS($A$7:$A866, $A866))</f>
        <v/>
      </c>
      <c r="C866" s="367" t="str">
        <f>IF($A866 = "", "", INDEX(Main_Form!$A:$A, MATCH($A866, Main_Form!$EV:$EV, 0)) &amp; $B866)</f>
        <v/>
      </c>
      <c r="D866" s="393"/>
      <c r="E866" s="393"/>
      <c r="F866" s="393"/>
      <c r="G866" s="373"/>
      <c r="Q866" s="394" t="str">
        <f t="shared" si="26"/>
        <v/>
      </c>
      <c r="R866" s="378" t="str">
        <f t="shared" si="27"/>
        <v/>
      </c>
    </row>
    <row r="867" spans="1:18" s="379" customFormat="1" hidden="1" x14ac:dyDescent="0.35">
      <c r="A867" s="368"/>
      <c r="B867" s="367" t="str">
        <f xml:space="preserve"> IF(A867="", "", $B$2 &amp; COUNTIFS($A$7:$A867, $A867))</f>
        <v/>
      </c>
      <c r="C867" s="367" t="str">
        <f>IF($A867 = "", "", INDEX(Main_Form!$A:$A, MATCH($A867, Main_Form!$EV:$EV, 0)) &amp; $B867)</f>
        <v/>
      </c>
      <c r="D867" s="393"/>
      <c r="E867" s="393"/>
      <c r="F867" s="393"/>
      <c r="G867" s="373"/>
      <c r="Q867" s="394" t="str">
        <f t="shared" si="26"/>
        <v/>
      </c>
      <c r="R867" s="378" t="str">
        <f t="shared" si="27"/>
        <v/>
      </c>
    </row>
    <row r="868" spans="1:18" s="379" customFormat="1" hidden="1" x14ac:dyDescent="0.35">
      <c r="A868" s="368"/>
      <c r="B868" s="367" t="str">
        <f xml:space="preserve"> IF(A868="", "", $B$2 &amp; COUNTIFS($A$7:$A868, $A868))</f>
        <v/>
      </c>
      <c r="C868" s="367" t="str">
        <f>IF($A868 = "", "", INDEX(Main_Form!$A:$A, MATCH($A868, Main_Form!$EV:$EV, 0)) &amp; $B868)</f>
        <v/>
      </c>
      <c r="D868" s="393"/>
      <c r="E868" s="393"/>
      <c r="F868" s="393"/>
      <c r="G868" s="373"/>
      <c r="Q868" s="394" t="str">
        <f t="shared" si="26"/>
        <v/>
      </c>
      <c r="R868" s="378" t="str">
        <f t="shared" si="27"/>
        <v/>
      </c>
    </row>
    <row r="869" spans="1:18" s="379" customFormat="1" hidden="1" x14ac:dyDescent="0.35">
      <c r="A869" s="368"/>
      <c r="B869" s="367" t="str">
        <f xml:space="preserve"> IF(A869="", "", $B$2 &amp; COUNTIFS($A$7:$A869, $A869))</f>
        <v/>
      </c>
      <c r="C869" s="367" t="str">
        <f>IF($A869 = "", "", INDEX(Main_Form!$A:$A, MATCH($A869, Main_Form!$EV:$EV, 0)) &amp; $B869)</f>
        <v/>
      </c>
      <c r="D869" s="393"/>
      <c r="E869" s="393"/>
      <c r="F869" s="393"/>
      <c r="G869" s="373"/>
      <c r="Q869" s="394" t="str">
        <f t="shared" si="26"/>
        <v/>
      </c>
      <c r="R869" s="378" t="str">
        <f t="shared" si="27"/>
        <v/>
      </c>
    </row>
    <row r="870" spans="1:18" s="379" customFormat="1" hidden="1" x14ac:dyDescent="0.35">
      <c r="A870" s="368"/>
      <c r="B870" s="367" t="str">
        <f xml:space="preserve"> IF(A870="", "", $B$2 &amp; COUNTIFS($A$7:$A870, $A870))</f>
        <v/>
      </c>
      <c r="C870" s="367" t="str">
        <f>IF($A870 = "", "", INDEX(Main_Form!$A:$A, MATCH($A870, Main_Form!$EV:$EV, 0)) &amp; $B870)</f>
        <v/>
      </c>
      <c r="D870" s="393"/>
      <c r="E870" s="393"/>
      <c r="F870" s="393"/>
      <c r="G870" s="373"/>
      <c r="Q870" s="394" t="str">
        <f t="shared" si="26"/>
        <v/>
      </c>
      <c r="R870" s="378" t="str">
        <f t="shared" si="27"/>
        <v/>
      </c>
    </row>
    <row r="871" spans="1:18" s="379" customFormat="1" hidden="1" x14ac:dyDescent="0.35">
      <c r="A871" s="368"/>
      <c r="B871" s="367" t="str">
        <f xml:space="preserve"> IF(A871="", "", $B$2 &amp; COUNTIFS($A$7:$A871, $A871))</f>
        <v/>
      </c>
      <c r="C871" s="367" t="str">
        <f>IF($A871 = "", "", INDEX(Main_Form!$A:$A, MATCH($A871, Main_Form!$EV:$EV, 0)) &amp; $B871)</f>
        <v/>
      </c>
      <c r="D871" s="393"/>
      <c r="E871" s="393"/>
      <c r="F871" s="393"/>
      <c r="G871" s="373"/>
      <c r="Q871" s="394" t="str">
        <f t="shared" si="26"/>
        <v/>
      </c>
      <c r="R871" s="378" t="str">
        <f t="shared" si="27"/>
        <v/>
      </c>
    </row>
    <row r="872" spans="1:18" s="379" customFormat="1" hidden="1" x14ac:dyDescent="0.35">
      <c r="A872" s="368"/>
      <c r="B872" s="367" t="str">
        <f xml:space="preserve"> IF(A872="", "", $B$2 &amp; COUNTIFS($A$7:$A872, $A872))</f>
        <v/>
      </c>
      <c r="C872" s="367" t="str">
        <f>IF($A872 = "", "", INDEX(Main_Form!$A:$A, MATCH($A872, Main_Form!$EV:$EV, 0)) &amp; $B872)</f>
        <v/>
      </c>
      <c r="D872" s="393"/>
      <c r="E872" s="393"/>
      <c r="F872" s="393"/>
      <c r="G872" s="373"/>
      <c r="Q872" s="394" t="str">
        <f t="shared" si="26"/>
        <v/>
      </c>
      <c r="R872" s="378" t="str">
        <f t="shared" si="27"/>
        <v/>
      </c>
    </row>
    <row r="873" spans="1:18" s="379" customFormat="1" hidden="1" x14ac:dyDescent="0.35">
      <c r="A873" s="368"/>
      <c r="B873" s="367" t="str">
        <f xml:space="preserve"> IF(A873="", "", $B$2 &amp; COUNTIFS($A$7:$A873, $A873))</f>
        <v/>
      </c>
      <c r="C873" s="367" t="str">
        <f>IF($A873 = "", "", INDEX(Main_Form!$A:$A, MATCH($A873, Main_Form!$EV:$EV, 0)) &amp; $B873)</f>
        <v/>
      </c>
      <c r="D873" s="393"/>
      <c r="E873" s="393"/>
      <c r="F873" s="393"/>
      <c r="G873" s="373"/>
      <c r="Q873" s="394" t="str">
        <f t="shared" si="26"/>
        <v/>
      </c>
      <c r="R873" s="378" t="str">
        <f t="shared" si="27"/>
        <v/>
      </c>
    </row>
    <row r="874" spans="1:18" s="379" customFormat="1" hidden="1" x14ac:dyDescent="0.35">
      <c r="A874" s="368"/>
      <c r="B874" s="367" t="str">
        <f xml:space="preserve"> IF(A874="", "", $B$2 &amp; COUNTIFS($A$7:$A874, $A874))</f>
        <v/>
      </c>
      <c r="C874" s="367" t="str">
        <f>IF($A874 = "", "", INDEX(Main_Form!$A:$A, MATCH($A874, Main_Form!$EV:$EV, 0)) &amp; $B874)</f>
        <v/>
      </c>
      <c r="D874" s="393"/>
      <c r="E874" s="393"/>
      <c r="F874" s="393"/>
      <c r="G874" s="373"/>
      <c r="Q874" s="394" t="str">
        <f t="shared" si="26"/>
        <v/>
      </c>
      <c r="R874" s="378" t="str">
        <f t="shared" si="27"/>
        <v/>
      </c>
    </row>
    <row r="875" spans="1:18" s="379" customFormat="1" hidden="1" x14ac:dyDescent="0.35">
      <c r="A875" s="368"/>
      <c r="B875" s="367" t="str">
        <f xml:space="preserve"> IF(A875="", "", $B$2 &amp; COUNTIFS($A$7:$A875, $A875))</f>
        <v/>
      </c>
      <c r="C875" s="367" t="str">
        <f>IF($A875 = "", "", INDEX(Main_Form!$A:$A, MATCH($A875, Main_Form!$EV:$EV, 0)) &amp; $B875)</f>
        <v/>
      </c>
      <c r="D875" s="393"/>
      <c r="E875" s="393"/>
      <c r="F875" s="393"/>
      <c r="G875" s="373"/>
      <c r="Q875" s="394" t="str">
        <f t="shared" si="26"/>
        <v/>
      </c>
      <c r="R875" s="378" t="str">
        <f t="shared" si="27"/>
        <v/>
      </c>
    </row>
    <row r="876" spans="1:18" s="379" customFormat="1" hidden="1" x14ac:dyDescent="0.35">
      <c r="A876" s="368"/>
      <c r="B876" s="367" t="str">
        <f xml:space="preserve"> IF(A876="", "", $B$2 &amp; COUNTIFS($A$7:$A876, $A876))</f>
        <v/>
      </c>
      <c r="C876" s="367" t="str">
        <f>IF($A876 = "", "", INDEX(Main_Form!$A:$A, MATCH($A876, Main_Form!$EV:$EV, 0)) &amp; $B876)</f>
        <v/>
      </c>
      <c r="D876" s="393"/>
      <c r="E876" s="393"/>
      <c r="F876" s="393"/>
      <c r="G876" s="373"/>
      <c r="Q876" s="394" t="str">
        <f t="shared" si="26"/>
        <v/>
      </c>
      <c r="R876" s="378" t="str">
        <f t="shared" si="27"/>
        <v/>
      </c>
    </row>
    <row r="877" spans="1:18" s="379" customFormat="1" hidden="1" x14ac:dyDescent="0.35">
      <c r="A877" s="368"/>
      <c r="B877" s="367" t="str">
        <f xml:space="preserve"> IF(A877="", "", $B$2 &amp; COUNTIFS($A$7:$A877, $A877))</f>
        <v/>
      </c>
      <c r="C877" s="367" t="str">
        <f>IF($A877 = "", "", INDEX(Main_Form!$A:$A, MATCH($A877, Main_Form!$EV:$EV, 0)) &amp; $B877)</f>
        <v/>
      </c>
      <c r="D877" s="393"/>
      <c r="E877" s="393"/>
      <c r="F877" s="393"/>
      <c r="G877" s="373"/>
      <c r="Q877" s="394" t="str">
        <f t="shared" si="26"/>
        <v/>
      </c>
      <c r="R877" s="378" t="str">
        <f t="shared" si="27"/>
        <v/>
      </c>
    </row>
    <row r="878" spans="1:18" s="379" customFormat="1" hidden="1" x14ac:dyDescent="0.35">
      <c r="A878" s="368"/>
      <c r="B878" s="367" t="str">
        <f xml:space="preserve"> IF(A878="", "", $B$2 &amp; COUNTIFS($A$7:$A878, $A878))</f>
        <v/>
      </c>
      <c r="C878" s="367" t="str">
        <f>IF($A878 = "", "", INDEX(Main_Form!$A:$A, MATCH($A878, Main_Form!$EV:$EV, 0)) &amp; $B878)</f>
        <v/>
      </c>
      <c r="D878" s="393"/>
      <c r="E878" s="393"/>
      <c r="F878" s="393"/>
      <c r="G878" s="373"/>
      <c r="Q878" s="394" t="str">
        <f t="shared" si="26"/>
        <v/>
      </c>
      <c r="R878" s="378" t="str">
        <f t="shared" si="27"/>
        <v/>
      </c>
    </row>
    <row r="879" spans="1:18" s="379" customFormat="1" hidden="1" x14ac:dyDescent="0.35">
      <c r="A879" s="368"/>
      <c r="B879" s="367" t="str">
        <f xml:space="preserve"> IF(A879="", "", $B$2 &amp; COUNTIFS($A$7:$A879, $A879))</f>
        <v/>
      </c>
      <c r="C879" s="367" t="str">
        <f>IF($A879 = "", "", INDEX(Main_Form!$A:$A, MATCH($A879, Main_Form!$EV:$EV, 0)) &amp; $B879)</f>
        <v/>
      </c>
      <c r="D879" s="393"/>
      <c r="E879" s="393"/>
      <c r="F879" s="393"/>
      <c r="G879" s="373"/>
      <c r="Q879" s="394" t="str">
        <f t="shared" si="26"/>
        <v/>
      </c>
      <c r="R879" s="378" t="str">
        <f t="shared" si="27"/>
        <v/>
      </c>
    </row>
    <row r="880" spans="1:18" s="379" customFormat="1" hidden="1" x14ac:dyDescent="0.35">
      <c r="A880" s="368"/>
      <c r="B880" s="367" t="str">
        <f xml:space="preserve"> IF(A880="", "", $B$2 &amp; COUNTIFS($A$7:$A880, $A880))</f>
        <v/>
      </c>
      <c r="C880" s="367" t="str">
        <f>IF($A880 = "", "", INDEX(Main_Form!$A:$A, MATCH($A880, Main_Form!$EV:$EV, 0)) &amp; $B880)</f>
        <v/>
      </c>
      <c r="D880" s="393"/>
      <c r="E880" s="393"/>
      <c r="F880" s="393"/>
      <c r="G880" s="373"/>
      <c r="Q880" s="394" t="str">
        <f t="shared" si="26"/>
        <v/>
      </c>
      <c r="R880" s="378" t="str">
        <f t="shared" si="27"/>
        <v/>
      </c>
    </row>
    <row r="881" spans="1:18" s="379" customFormat="1" hidden="1" x14ac:dyDescent="0.35">
      <c r="A881" s="368"/>
      <c r="B881" s="367" t="str">
        <f xml:space="preserve"> IF(A881="", "", $B$2 &amp; COUNTIFS($A$7:$A881, $A881))</f>
        <v/>
      </c>
      <c r="C881" s="367" t="str">
        <f>IF($A881 = "", "", INDEX(Main_Form!$A:$A, MATCH($A881, Main_Form!$EV:$EV, 0)) &amp; $B881)</f>
        <v/>
      </c>
      <c r="D881" s="393"/>
      <c r="E881" s="393"/>
      <c r="F881" s="393"/>
      <c r="G881" s="373"/>
      <c r="Q881" s="394" t="str">
        <f t="shared" si="26"/>
        <v/>
      </c>
      <c r="R881" s="378" t="str">
        <f t="shared" si="27"/>
        <v/>
      </c>
    </row>
    <row r="882" spans="1:18" s="379" customFormat="1" hidden="1" x14ac:dyDescent="0.35">
      <c r="A882" s="368"/>
      <c r="B882" s="367" t="str">
        <f xml:space="preserve"> IF(A882="", "", $B$2 &amp; COUNTIFS($A$7:$A882, $A882))</f>
        <v/>
      </c>
      <c r="C882" s="367" t="str">
        <f>IF($A882 = "", "", INDEX(Main_Form!$A:$A, MATCH($A882, Main_Form!$EV:$EV, 0)) &amp; $B882)</f>
        <v/>
      </c>
      <c r="D882" s="393"/>
      <c r="E882" s="393"/>
      <c r="F882" s="393"/>
      <c r="G882" s="373"/>
      <c r="Q882" s="394" t="str">
        <f t="shared" si="26"/>
        <v/>
      </c>
      <c r="R882" s="378" t="str">
        <f t="shared" si="27"/>
        <v/>
      </c>
    </row>
    <row r="883" spans="1:18" s="379" customFormat="1" hidden="1" x14ac:dyDescent="0.35">
      <c r="A883" s="368"/>
      <c r="B883" s="367" t="str">
        <f xml:space="preserve"> IF(A883="", "", $B$2 &amp; COUNTIFS($A$7:$A883, $A883))</f>
        <v/>
      </c>
      <c r="C883" s="367" t="str">
        <f>IF($A883 = "", "", INDEX(Main_Form!$A:$A, MATCH($A883, Main_Form!$EV:$EV, 0)) &amp; $B883)</f>
        <v/>
      </c>
      <c r="D883" s="393"/>
      <c r="E883" s="393"/>
      <c r="F883" s="393"/>
      <c r="G883" s="373"/>
      <c r="Q883" s="394" t="str">
        <f t="shared" si="26"/>
        <v/>
      </c>
      <c r="R883" s="378" t="str">
        <f t="shared" si="27"/>
        <v/>
      </c>
    </row>
    <row r="884" spans="1:18" s="379" customFormat="1" hidden="1" x14ac:dyDescent="0.35">
      <c r="A884" s="368"/>
      <c r="B884" s="367" t="str">
        <f xml:space="preserve"> IF(A884="", "", $B$2 &amp; COUNTIFS($A$7:$A884, $A884))</f>
        <v/>
      </c>
      <c r="C884" s="367" t="str">
        <f>IF($A884 = "", "", INDEX(Main_Form!$A:$A, MATCH($A884, Main_Form!$EV:$EV, 0)) &amp; $B884)</f>
        <v/>
      </c>
      <c r="D884" s="393"/>
      <c r="E884" s="393"/>
      <c r="F884" s="393"/>
      <c r="G884" s="373"/>
      <c r="Q884" s="394" t="str">
        <f t="shared" si="26"/>
        <v/>
      </c>
      <c r="R884" s="378" t="str">
        <f t="shared" si="27"/>
        <v/>
      </c>
    </row>
    <row r="885" spans="1:18" s="379" customFormat="1" hidden="1" x14ac:dyDescent="0.35">
      <c r="A885" s="368"/>
      <c r="B885" s="367" t="str">
        <f xml:space="preserve"> IF(A885="", "", $B$2 &amp; COUNTIFS($A$7:$A885, $A885))</f>
        <v/>
      </c>
      <c r="C885" s="367" t="str">
        <f>IF($A885 = "", "", INDEX(Main_Form!$A:$A, MATCH($A885, Main_Form!$EV:$EV, 0)) &amp; $B885)</f>
        <v/>
      </c>
      <c r="D885" s="393"/>
      <c r="E885" s="393"/>
      <c r="F885" s="393"/>
      <c r="G885" s="373"/>
      <c r="Q885" s="394" t="str">
        <f t="shared" si="26"/>
        <v/>
      </c>
      <c r="R885" s="378" t="str">
        <f t="shared" si="27"/>
        <v/>
      </c>
    </row>
    <row r="886" spans="1:18" s="379" customFormat="1" hidden="1" x14ac:dyDescent="0.35">
      <c r="A886" s="368"/>
      <c r="B886" s="367" t="str">
        <f xml:space="preserve"> IF(A886="", "", $B$2 &amp; COUNTIFS($A$7:$A886, $A886))</f>
        <v/>
      </c>
      <c r="C886" s="367" t="str">
        <f>IF($A886 = "", "", INDEX(Main_Form!$A:$A, MATCH($A886, Main_Form!$EV:$EV, 0)) &amp; $B886)</f>
        <v/>
      </c>
      <c r="D886" s="393"/>
      <c r="E886" s="393"/>
      <c r="F886" s="393"/>
      <c r="G886" s="373"/>
      <c r="Q886" s="394" t="str">
        <f t="shared" si="26"/>
        <v/>
      </c>
      <c r="R886" s="378" t="str">
        <f t="shared" si="27"/>
        <v/>
      </c>
    </row>
    <row r="887" spans="1:18" s="379" customFormat="1" hidden="1" x14ac:dyDescent="0.35">
      <c r="A887" s="368"/>
      <c r="B887" s="367" t="str">
        <f xml:space="preserve"> IF(A887="", "", $B$2 &amp; COUNTIFS($A$7:$A887, $A887))</f>
        <v/>
      </c>
      <c r="C887" s="367" t="str">
        <f>IF($A887 = "", "", INDEX(Main_Form!$A:$A, MATCH($A887, Main_Form!$EV:$EV, 0)) &amp; $B887)</f>
        <v/>
      </c>
      <c r="D887" s="393"/>
      <c r="E887" s="393"/>
      <c r="F887" s="393"/>
      <c r="G887" s="373"/>
      <c r="Q887" s="394" t="str">
        <f t="shared" si="26"/>
        <v/>
      </c>
      <c r="R887" s="378" t="str">
        <f t="shared" si="27"/>
        <v/>
      </c>
    </row>
    <row r="888" spans="1:18" s="379" customFormat="1" hidden="1" x14ac:dyDescent="0.35">
      <c r="A888" s="368"/>
      <c r="B888" s="367" t="str">
        <f xml:space="preserve"> IF(A888="", "", $B$2 &amp; COUNTIFS($A$7:$A888, $A888))</f>
        <v/>
      </c>
      <c r="C888" s="367" t="str">
        <f>IF($A888 = "", "", INDEX(Main_Form!$A:$A, MATCH($A888, Main_Form!$EV:$EV, 0)) &amp; $B888)</f>
        <v/>
      </c>
      <c r="D888" s="393"/>
      <c r="E888" s="393"/>
      <c r="F888" s="393"/>
      <c r="G888" s="373"/>
      <c r="Q888" s="394" t="str">
        <f t="shared" si="26"/>
        <v/>
      </c>
      <c r="R888" s="378" t="str">
        <f t="shared" si="27"/>
        <v/>
      </c>
    </row>
    <row r="889" spans="1:18" s="379" customFormat="1" hidden="1" x14ac:dyDescent="0.35">
      <c r="A889" s="368"/>
      <c r="B889" s="367" t="str">
        <f xml:space="preserve"> IF(A889="", "", $B$2 &amp; COUNTIFS($A$7:$A889, $A889))</f>
        <v/>
      </c>
      <c r="C889" s="367" t="str">
        <f>IF($A889 = "", "", INDEX(Main_Form!$A:$A, MATCH($A889, Main_Form!$EV:$EV, 0)) &amp; $B889)</f>
        <v/>
      </c>
      <c r="D889" s="393"/>
      <c r="E889" s="393"/>
      <c r="F889" s="393"/>
      <c r="G889" s="373"/>
      <c r="Q889" s="394" t="str">
        <f t="shared" si="26"/>
        <v/>
      </c>
      <c r="R889" s="378" t="str">
        <f t="shared" si="27"/>
        <v/>
      </c>
    </row>
    <row r="890" spans="1:18" s="379" customFormat="1" hidden="1" x14ac:dyDescent="0.35">
      <c r="A890" s="368"/>
      <c r="B890" s="367" t="str">
        <f xml:space="preserve"> IF(A890="", "", $B$2 &amp; COUNTIFS($A$7:$A890, $A890))</f>
        <v/>
      </c>
      <c r="C890" s="367" t="str">
        <f>IF($A890 = "", "", INDEX(Main_Form!$A:$A, MATCH($A890, Main_Form!$EV:$EV, 0)) &amp; $B890)</f>
        <v/>
      </c>
      <c r="D890" s="393"/>
      <c r="E890" s="393"/>
      <c r="F890" s="393"/>
      <c r="G890" s="373"/>
      <c r="Q890" s="394" t="str">
        <f t="shared" si="26"/>
        <v/>
      </c>
      <c r="R890" s="378" t="str">
        <f t="shared" si="27"/>
        <v/>
      </c>
    </row>
    <row r="891" spans="1:18" s="379" customFormat="1" hidden="1" x14ac:dyDescent="0.35">
      <c r="A891" s="368"/>
      <c r="B891" s="367" t="str">
        <f xml:space="preserve"> IF(A891="", "", $B$2 &amp; COUNTIFS($A$7:$A891, $A891))</f>
        <v/>
      </c>
      <c r="C891" s="367" t="str">
        <f>IF($A891 = "", "", INDEX(Main_Form!$A:$A, MATCH($A891, Main_Form!$EV:$EV, 0)) &amp; $B891)</f>
        <v/>
      </c>
      <c r="D891" s="393"/>
      <c r="E891" s="393"/>
      <c r="F891" s="393"/>
      <c r="G891" s="373"/>
      <c r="Q891" s="394" t="str">
        <f t="shared" si="26"/>
        <v/>
      </c>
      <c r="R891" s="378" t="str">
        <f t="shared" si="27"/>
        <v/>
      </c>
    </row>
    <row r="892" spans="1:18" s="379" customFormat="1" hidden="1" x14ac:dyDescent="0.35">
      <c r="A892" s="368"/>
      <c r="B892" s="367" t="str">
        <f xml:space="preserve"> IF(A892="", "", $B$2 &amp; COUNTIFS($A$7:$A892, $A892))</f>
        <v/>
      </c>
      <c r="C892" s="367" t="str">
        <f>IF($A892 = "", "", INDEX(Main_Form!$A:$A, MATCH($A892, Main_Form!$EV:$EV, 0)) &amp; $B892)</f>
        <v/>
      </c>
      <c r="D892" s="393"/>
      <c r="E892" s="393"/>
      <c r="F892" s="393"/>
      <c r="G892" s="373"/>
      <c r="Q892" s="394" t="str">
        <f t="shared" si="26"/>
        <v/>
      </c>
      <c r="R892" s="378" t="str">
        <f t="shared" si="27"/>
        <v/>
      </c>
    </row>
    <row r="893" spans="1:18" s="379" customFormat="1" hidden="1" x14ac:dyDescent="0.35">
      <c r="A893" s="368"/>
      <c r="B893" s="367" t="str">
        <f xml:space="preserve"> IF(A893="", "", $B$2 &amp; COUNTIFS($A$7:$A893, $A893))</f>
        <v/>
      </c>
      <c r="C893" s="367" t="str">
        <f>IF($A893 = "", "", INDEX(Main_Form!$A:$A, MATCH($A893, Main_Form!$EV:$EV, 0)) &amp; $B893)</f>
        <v/>
      </c>
      <c r="D893" s="393"/>
      <c r="E893" s="393"/>
      <c r="F893" s="393"/>
      <c r="G893" s="373"/>
      <c r="Q893" s="394" t="str">
        <f t="shared" si="26"/>
        <v/>
      </c>
      <c r="R893" s="378" t="str">
        <f t="shared" si="27"/>
        <v/>
      </c>
    </row>
    <row r="894" spans="1:18" s="379" customFormat="1" hidden="1" x14ac:dyDescent="0.35">
      <c r="A894" s="368"/>
      <c r="B894" s="367" t="str">
        <f xml:space="preserve"> IF(A894="", "", $B$2 &amp; COUNTIFS($A$7:$A894, $A894))</f>
        <v/>
      </c>
      <c r="C894" s="367" t="str">
        <f>IF($A894 = "", "", INDEX(Main_Form!$A:$A, MATCH($A894, Main_Form!$EV:$EV, 0)) &amp; $B894)</f>
        <v/>
      </c>
      <c r="D894" s="393"/>
      <c r="E894" s="393"/>
      <c r="F894" s="393"/>
      <c r="G894" s="373"/>
      <c r="Q894" s="394" t="str">
        <f t="shared" si="26"/>
        <v/>
      </c>
      <c r="R894" s="378" t="str">
        <f t="shared" si="27"/>
        <v/>
      </c>
    </row>
    <row r="895" spans="1:18" s="379" customFormat="1" hidden="1" x14ac:dyDescent="0.35">
      <c r="A895" s="368"/>
      <c r="B895" s="367" t="str">
        <f xml:space="preserve"> IF(A895="", "", $B$2 &amp; COUNTIFS($A$7:$A895, $A895))</f>
        <v/>
      </c>
      <c r="C895" s="367" t="str">
        <f>IF($A895 = "", "", INDEX(Main_Form!$A:$A, MATCH($A895, Main_Form!$EV:$EV, 0)) &amp; $B895)</f>
        <v/>
      </c>
      <c r="D895" s="393"/>
      <c r="E895" s="393"/>
      <c r="F895" s="393"/>
      <c r="G895" s="373"/>
      <c r="Q895" s="394" t="str">
        <f t="shared" si="26"/>
        <v/>
      </c>
      <c r="R895" s="378" t="str">
        <f t="shared" si="27"/>
        <v/>
      </c>
    </row>
    <row r="896" spans="1:18" s="379" customFormat="1" hidden="1" x14ac:dyDescent="0.35">
      <c r="A896" s="368"/>
      <c r="B896" s="367" t="str">
        <f xml:space="preserve"> IF(A896="", "", $B$2 &amp; COUNTIFS($A$7:$A896, $A896))</f>
        <v/>
      </c>
      <c r="C896" s="367" t="str">
        <f>IF($A896 = "", "", INDEX(Main_Form!$A:$A, MATCH($A896, Main_Form!$EV:$EV, 0)) &amp; $B896)</f>
        <v/>
      </c>
      <c r="D896" s="393"/>
      <c r="E896" s="393"/>
      <c r="F896" s="393"/>
      <c r="G896" s="373"/>
      <c r="Q896" s="394" t="str">
        <f t="shared" si="26"/>
        <v/>
      </c>
      <c r="R896" s="378" t="str">
        <f t="shared" si="27"/>
        <v/>
      </c>
    </row>
    <row r="897" spans="1:18" s="379" customFormat="1" hidden="1" x14ac:dyDescent="0.35">
      <c r="A897" s="368"/>
      <c r="B897" s="367" t="str">
        <f xml:space="preserve"> IF(A897="", "", $B$2 &amp; COUNTIFS($A$7:$A897, $A897))</f>
        <v/>
      </c>
      <c r="C897" s="367" t="str">
        <f>IF($A897 = "", "", INDEX(Main_Form!$A:$A, MATCH($A897, Main_Form!$EV:$EV, 0)) &amp; $B897)</f>
        <v/>
      </c>
      <c r="D897" s="393"/>
      <c r="E897" s="393"/>
      <c r="F897" s="393"/>
      <c r="G897" s="373"/>
      <c r="Q897" s="394" t="str">
        <f t="shared" si="26"/>
        <v/>
      </c>
      <c r="R897" s="378" t="str">
        <f t="shared" si="27"/>
        <v/>
      </c>
    </row>
    <row r="898" spans="1:18" s="379" customFormat="1" hidden="1" x14ac:dyDescent="0.35">
      <c r="A898" s="368"/>
      <c r="B898" s="367" t="str">
        <f xml:space="preserve"> IF(A898="", "", $B$2 &amp; COUNTIFS($A$7:$A898, $A898))</f>
        <v/>
      </c>
      <c r="C898" s="367" t="str">
        <f>IF($A898 = "", "", INDEX(Main_Form!$A:$A, MATCH($A898, Main_Form!$EV:$EV, 0)) &amp; $B898)</f>
        <v/>
      </c>
      <c r="D898" s="393"/>
      <c r="E898" s="393"/>
      <c r="F898" s="393"/>
      <c r="G898" s="373"/>
      <c r="Q898" s="394" t="str">
        <f t="shared" si="26"/>
        <v/>
      </c>
      <c r="R898" s="378" t="str">
        <f t="shared" si="27"/>
        <v/>
      </c>
    </row>
    <row r="899" spans="1:18" s="379" customFormat="1" hidden="1" x14ac:dyDescent="0.35">
      <c r="A899" s="368"/>
      <c r="B899" s="367" t="str">
        <f xml:space="preserve"> IF(A899="", "", $B$2 &amp; COUNTIFS($A$7:$A899, $A899))</f>
        <v/>
      </c>
      <c r="C899" s="367" t="str">
        <f>IF($A899 = "", "", INDEX(Main_Form!$A:$A, MATCH($A899, Main_Form!$EV:$EV, 0)) &amp; $B899)</f>
        <v/>
      </c>
      <c r="D899" s="393"/>
      <c r="E899" s="393"/>
      <c r="F899" s="393"/>
      <c r="G899" s="373"/>
      <c r="Q899" s="394" t="str">
        <f t="shared" si="26"/>
        <v/>
      </c>
      <c r="R899" s="378" t="str">
        <f t="shared" si="27"/>
        <v/>
      </c>
    </row>
    <row r="900" spans="1:18" s="379" customFormat="1" hidden="1" x14ac:dyDescent="0.35">
      <c r="A900" s="368"/>
      <c r="B900" s="367" t="str">
        <f xml:space="preserve"> IF(A900="", "", $B$2 &amp; COUNTIFS($A$7:$A900, $A900))</f>
        <v/>
      </c>
      <c r="C900" s="367" t="str">
        <f>IF($A900 = "", "", INDEX(Main_Form!$A:$A, MATCH($A900, Main_Form!$EV:$EV, 0)) &amp; $B900)</f>
        <v/>
      </c>
      <c r="D900" s="393"/>
      <c r="E900" s="393"/>
      <c r="F900" s="393"/>
      <c r="G900" s="373"/>
      <c r="Q900" s="394" t="str">
        <f t="shared" si="26"/>
        <v/>
      </c>
      <c r="R900" s="378" t="str">
        <f t="shared" si="27"/>
        <v/>
      </c>
    </row>
    <row r="901" spans="1:18" s="379" customFormat="1" hidden="1" x14ac:dyDescent="0.35">
      <c r="A901" s="368"/>
      <c r="B901" s="367" t="str">
        <f xml:space="preserve"> IF(A901="", "", $B$2 &amp; COUNTIFS($A$7:$A901, $A901))</f>
        <v/>
      </c>
      <c r="C901" s="367" t="str">
        <f>IF($A901 = "", "", INDEX(Main_Form!$A:$A, MATCH($A901, Main_Form!$EV:$EV, 0)) &amp; $B901)</f>
        <v/>
      </c>
      <c r="D901" s="393"/>
      <c r="E901" s="393"/>
      <c r="F901" s="393"/>
      <c r="G901" s="373"/>
      <c r="Q901" s="394" t="str">
        <f t="shared" si="26"/>
        <v/>
      </c>
      <c r="R901" s="378" t="str">
        <f t="shared" si="27"/>
        <v/>
      </c>
    </row>
    <row r="902" spans="1:18" s="379" customFormat="1" hidden="1" x14ac:dyDescent="0.35">
      <c r="A902" s="368"/>
      <c r="B902" s="367" t="str">
        <f xml:space="preserve"> IF(A902="", "", $B$2 &amp; COUNTIFS($A$7:$A902, $A902))</f>
        <v/>
      </c>
      <c r="C902" s="367" t="str">
        <f>IF($A902 = "", "", INDEX(Main_Form!$A:$A, MATCH($A902, Main_Form!$EV:$EV, 0)) &amp; $B902)</f>
        <v/>
      </c>
      <c r="D902" s="393"/>
      <c r="E902" s="393"/>
      <c r="F902" s="393"/>
      <c r="G902" s="373"/>
      <c r="Q902" s="394" t="str">
        <f t="shared" si="26"/>
        <v/>
      </c>
      <c r="R902" s="378" t="str">
        <f t="shared" si="27"/>
        <v/>
      </c>
    </row>
    <row r="903" spans="1:18" s="379" customFormat="1" hidden="1" x14ac:dyDescent="0.35">
      <c r="A903" s="368"/>
      <c r="B903" s="367" t="str">
        <f xml:space="preserve"> IF(A903="", "", $B$2 &amp; COUNTIFS($A$7:$A903, $A903))</f>
        <v/>
      </c>
      <c r="C903" s="367" t="str">
        <f>IF($A903 = "", "", INDEX(Main_Form!$A:$A, MATCH($A903, Main_Form!$EV:$EV, 0)) &amp; $B903)</f>
        <v/>
      </c>
      <c r="D903" s="393"/>
      <c r="E903" s="393"/>
      <c r="F903" s="393"/>
      <c r="G903" s="373"/>
      <c r="Q903" s="394" t="str">
        <f t="shared" ref="Q903:Q966" si="28">IF($A903&lt;&gt;"", IF(AND($D903 &lt;&gt; "", $D903 &lt;&gt; "N/A"), $D903, IF($G903 = "", "", $G903)), "")</f>
        <v/>
      </c>
      <c r="R903" s="378" t="str">
        <f t="shared" ref="R903:R966" si="29">IF($A903="", "", IF(AND($A903 &lt;&gt; "", $Q903 &lt;&gt; ""), 1, 0))</f>
        <v/>
      </c>
    </row>
    <row r="904" spans="1:18" s="379" customFormat="1" hidden="1" x14ac:dyDescent="0.35">
      <c r="A904" s="368"/>
      <c r="B904" s="367" t="str">
        <f xml:space="preserve"> IF(A904="", "", $B$2 &amp; COUNTIFS($A$7:$A904, $A904))</f>
        <v/>
      </c>
      <c r="C904" s="367" t="str">
        <f>IF($A904 = "", "", INDEX(Main_Form!$A:$A, MATCH($A904, Main_Form!$EV:$EV, 0)) &amp; $B904)</f>
        <v/>
      </c>
      <c r="D904" s="393"/>
      <c r="E904" s="393"/>
      <c r="F904" s="393"/>
      <c r="G904" s="373"/>
      <c r="Q904" s="394" t="str">
        <f t="shared" si="28"/>
        <v/>
      </c>
      <c r="R904" s="378" t="str">
        <f t="shared" si="29"/>
        <v/>
      </c>
    </row>
    <row r="905" spans="1:18" s="379" customFormat="1" hidden="1" x14ac:dyDescent="0.35">
      <c r="A905" s="368"/>
      <c r="B905" s="367" t="str">
        <f xml:space="preserve"> IF(A905="", "", $B$2 &amp; COUNTIFS($A$7:$A905, $A905))</f>
        <v/>
      </c>
      <c r="C905" s="367" t="str">
        <f>IF($A905 = "", "", INDEX(Main_Form!$A:$A, MATCH($A905, Main_Form!$EV:$EV, 0)) &amp; $B905)</f>
        <v/>
      </c>
      <c r="D905" s="393"/>
      <c r="E905" s="393"/>
      <c r="F905" s="393"/>
      <c r="G905" s="373"/>
      <c r="Q905" s="394" t="str">
        <f t="shared" si="28"/>
        <v/>
      </c>
      <c r="R905" s="378" t="str">
        <f t="shared" si="29"/>
        <v/>
      </c>
    </row>
    <row r="906" spans="1:18" s="379" customFormat="1" hidden="1" x14ac:dyDescent="0.35">
      <c r="A906" s="368"/>
      <c r="B906" s="367" t="str">
        <f xml:space="preserve"> IF(A906="", "", $B$2 &amp; COUNTIFS($A$7:$A906, $A906))</f>
        <v/>
      </c>
      <c r="C906" s="367" t="str">
        <f>IF($A906 = "", "", INDEX(Main_Form!$A:$A, MATCH($A906, Main_Form!$EV:$EV, 0)) &amp; $B906)</f>
        <v/>
      </c>
      <c r="D906" s="393"/>
      <c r="E906" s="393"/>
      <c r="F906" s="393"/>
      <c r="G906" s="373"/>
      <c r="Q906" s="394" t="str">
        <f t="shared" si="28"/>
        <v/>
      </c>
      <c r="R906" s="378" t="str">
        <f t="shared" si="29"/>
        <v/>
      </c>
    </row>
    <row r="907" spans="1:18" s="379" customFormat="1" hidden="1" x14ac:dyDescent="0.35">
      <c r="A907" s="368"/>
      <c r="B907" s="367" t="str">
        <f xml:space="preserve"> IF(A907="", "", $B$2 &amp; COUNTIFS($A$7:$A907, $A907))</f>
        <v/>
      </c>
      <c r="C907" s="367" t="str">
        <f>IF($A907 = "", "", INDEX(Main_Form!$A:$A, MATCH($A907, Main_Form!$EV:$EV, 0)) &amp; $B907)</f>
        <v/>
      </c>
      <c r="D907" s="393"/>
      <c r="E907" s="393"/>
      <c r="F907" s="393"/>
      <c r="G907" s="373"/>
      <c r="Q907" s="394" t="str">
        <f t="shared" si="28"/>
        <v/>
      </c>
      <c r="R907" s="378" t="str">
        <f t="shared" si="29"/>
        <v/>
      </c>
    </row>
    <row r="908" spans="1:18" s="379" customFormat="1" hidden="1" x14ac:dyDescent="0.35">
      <c r="A908" s="368"/>
      <c r="B908" s="367" t="str">
        <f xml:space="preserve"> IF(A908="", "", $B$2 &amp; COUNTIFS($A$7:$A908, $A908))</f>
        <v/>
      </c>
      <c r="C908" s="367" t="str">
        <f>IF($A908 = "", "", INDEX(Main_Form!$A:$A, MATCH($A908, Main_Form!$EV:$EV, 0)) &amp; $B908)</f>
        <v/>
      </c>
      <c r="D908" s="393"/>
      <c r="E908" s="393"/>
      <c r="F908" s="393"/>
      <c r="G908" s="373"/>
      <c r="Q908" s="394" t="str">
        <f t="shared" si="28"/>
        <v/>
      </c>
      <c r="R908" s="378" t="str">
        <f t="shared" si="29"/>
        <v/>
      </c>
    </row>
    <row r="909" spans="1:18" s="379" customFormat="1" hidden="1" x14ac:dyDescent="0.35">
      <c r="A909" s="368"/>
      <c r="B909" s="367" t="str">
        <f xml:space="preserve"> IF(A909="", "", $B$2 &amp; COUNTIFS($A$7:$A909, $A909))</f>
        <v/>
      </c>
      <c r="C909" s="367" t="str">
        <f>IF($A909 = "", "", INDEX(Main_Form!$A:$A, MATCH($A909, Main_Form!$EV:$EV, 0)) &amp; $B909)</f>
        <v/>
      </c>
      <c r="D909" s="393"/>
      <c r="E909" s="393"/>
      <c r="F909" s="393"/>
      <c r="G909" s="373"/>
      <c r="Q909" s="394" t="str">
        <f t="shared" si="28"/>
        <v/>
      </c>
      <c r="R909" s="378" t="str">
        <f t="shared" si="29"/>
        <v/>
      </c>
    </row>
    <row r="910" spans="1:18" s="379" customFormat="1" hidden="1" x14ac:dyDescent="0.35">
      <c r="A910" s="368"/>
      <c r="B910" s="367" t="str">
        <f xml:space="preserve"> IF(A910="", "", $B$2 &amp; COUNTIFS($A$7:$A910, $A910))</f>
        <v/>
      </c>
      <c r="C910" s="367" t="str">
        <f>IF($A910 = "", "", INDEX(Main_Form!$A:$A, MATCH($A910, Main_Form!$EV:$EV, 0)) &amp; $B910)</f>
        <v/>
      </c>
      <c r="D910" s="393"/>
      <c r="E910" s="393"/>
      <c r="F910" s="393"/>
      <c r="G910" s="373"/>
      <c r="Q910" s="394" t="str">
        <f t="shared" si="28"/>
        <v/>
      </c>
      <c r="R910" s="378" t="str">
        <f t="shared" si="29"/>
        <v/>
      </c>
    </row>
    <row r="911" spans="1:18" s="379" customFormat="1" hidden="1" x14ac:dyDescent="0.35">
      <c r="A911" s="368"/>
      <c r="B911" s="367" t="str">
        <f xml:space="preserve"> IF(A911="", "", $B$2 &amp; COUNTIFS($A$7:$A911, $A911))</f>
        <v/>
      </c>
      <c r="C911" s="367" t="str">
        <f>IF($A911 = "", "", INDEX(Main_Form!$A:$A, MATCH($A911, Main_Form!$EV:$EV, 0)) &amp; $B911)</f>
        <v/>
      </c>
      <c r="D911" s="393"/>
      <c r="E911" s="393"/>
      <c r="F911" s="393"/>
      <c r="G911" s="373"/>
      <c r="Q911" s="394" t="str">
        <f t="shared" si="28"/>
        <v/>
      </c>
      <c r="R911" s="378" t="str">
        <f t="shared" si="29"/>
        <v/>
      </c>
    </row>
    <row r="912" spans="1:18" s="379" customFormat="1" hidden="1" x14ac:dyDescent="0.35">
      <c r="A912" s="368"/>
      <c r="B912" s="367" t="str">
        <f xml:space="preserve"> IF(A912="", "", $B$2 &amp; COUNTIFS($A$7:$A912, $A912))</f>
        <v/>
      </c>
      <c r="C912" s="367" t="str">
        <f>IF($A912 = "", "", INDEX(Main_Form!$A:$A, MATCH($A912, Main_Form!$EV:$EV, 0)) &amp; $B912)</f>
        <v/>
      </c>
      <c r="D912" s="393"/>
      <c r="E912" s="393"/>
      <c r="F912" s="393"/>
      <c r="G912" s="373"/>
      <c r="Q912" s="394" t="str">
        <f t="shared" si="28"/>
        <v/>
      </c>
      <c r="R912" s="378" t="str">
        <f t="shared" si="29"/>
        <v/>
      </c>
    </row>
    <row r="913" spans="1:18" s="379" customFormat="1" hidden="1" x14ac:dyDescent="0.35">
      <c r="A913" s="368"/>
      <c r="B913" s="367" t="str">
        <f xml:space="preserve"> IF(A913="", "", $B$2 &amp; COUNTIFS($A$7:$A913, $A913))</f>
        <v/>
      </c>
      <c r="C913" s="367" t="str">
        <f>IF($A913 = "", "", INDEX(Main_Form!$A:$A, MATCH($A913, Main_Form!$EV:$EV, 0)) &amp; $B913)</f>
        <v/>
      </c>
      <c r="D913" s="393"/>
      <c r="E913" s="393"/>
      <c r="F913" s="393"/>
      <c r="G913" s="373"/>
      <c r="Q913" s="394" t="str">
        <f t="shared" si="28"/>
        <v/>
      </c>
      <c r="R913" s="378" t="str">
        <f t="shared" si="29"/>
        <v/>
      </c>
    </row>
    <row r="914" spans="1:18" s="379" customFormat="1" hidden="1" x14ac:dyDescent="0.35">
      <c r="A914" s="368"/>
      <c r="B914" s="367" t="str">
        <f xml:space="preserve"> IF(A914="", "", $B$2 &amp; COUNTIFS($A$7:$A914, $A914))</f>
        <v/>
      </c>
      <c r="C914" s="367" t="str">
        <f>IF($A914 = "", "", INDEX(Main_Form!$A:$A, MATCH($A914, Main_Form!$EV:$EV, 0)) &amp; $B914)</f>
        <v/>
      </c>
      <c r="D914" s="393"/>
      <c r="E914" s="393"/>
      <c r="F914" s="393"/>
      <c r="G914" s="373"/>
      <c r="Q914" s="394" t="str">
        <f t="shared" si="28"/>
        <v/>
      </c>
      <c r="R914" s="378" t="str">
        <f t="shared" si="29"/>
        <v/>
      </c>
    </row>
    <row r="915" spans="1:18" s="379" customFormat="1" hidden="1" x14ac:dyDescent="0.35">
      <c r="A915" s="368"/>
      <c r="B915" s="367" t="str">
        <f xml:space="preserve"> IF(A915="", "", $B$2 &amp; COUNTIFS($A$7:$A915, $A915))</f>
        <v/>
      </c>
      <c r="C915" s="367" t="str">
        <f>IF($A915 = "", "", INDEX(Main_Form!$A:$A, MATCH($A915, Main_Form!$EV:$EV, 0)) &amp; $B915)</f>
        <v/>
      </c>
      <c r="D915" s="393"/>
      <c r="E915" s="393"/>
      <c r="F915" s="393"/>
      <c r="G915" s="373"/>
      <c r="Q915" s="394" t="str">
        <f t="shared" si="28"/>
        <v/>
      </c>
      <c r="R915" s="378" t="str">
        <f t="shared" si="29"/>
        <v/>
      </c>
    </row>
    <row r="916" spans="1:18" s="379" customFormat="1" hidden="1" x14ac:dyDescent="0.35">
      <c r="A916" s="368"/>
      <c r="B916" s="367" t="str">
        <f xml:space="preserve"> IF(A916="", "", $B$2 &amp; COUNTIFS($A$7:$A916, $A916))</f>
        <v/>
      </c>
      <c r="C916" s="367" t="str">
        <f>IF($A916 = "", "", INDEX(Main_Form!$A:$A, MATCH($A916, Main_Form!$EV:$EV, 0)) &amp; $B916)</f>
        <v/>
      </c>
      <c r="D916" s="393"/>
      <c r="E916" s="393"/>
      <c r="F916" s="393"/>
      <c r="G916" s="373"/>
      <c r="Q916" s="394" t="str">
        <f t="shared" si="28"/>
        <v/>
      </c>
      <c r="R916" s="378" t="str">
        <f t="shared" si="29"/>
        <v/>
      </c>
    </row>
    <row r="917" spans="1:18" s="379" customFormat="1" hidden="1" x14ac:dyDescent="0.35">
      <c r="A917" s="368"/>
      <c r="B917" s="367" t="str">
        <f xml:space="preserve"> IF(A917="", "", $B$2 &amp; COUNTIFS($A$7:$A917, $A917))</f>
        <v/>
      </c>
      <c r="C917" s="367" t="str">
        <f>IF($A917 = "", "", INDEX(Main_Form!$A:$A, MATCH($A917, Main_Form!$EV:$EV, 0)) &amp; $B917)</f>
        <v/>
      </c>
      <c r="D917" s="393"/>
      <c r="E917" s="393"/>
      <c r="F917" s="393"/>
      <c r="G917" s="373"/>
      <c r="Q917" s="394" t="str">
        <f t="shared" si="28"/>
        <v/>
      </c>
      <c r="R917" s="378" t="str">
        <f t="shared" si="29"/>
        <v/>
      </c>
    </row>
    <row r="918" spans="1:18" s="379" customFormat="1" hidden="1" x14ac:dyDescent="0.35">
      <c r="A918" s="368"/>
      <c r="B918" s="367" t="str">
        <f xml:space="preserve"> IF(A918="", "", $B$2 &amp; COUNTIFS($A$7:$A918, $A918))</f>
        <v/>
      </c>
      <c r="C918" s="367" t="str">
        <f>IF($A918 = "", "", INDEX(Main_Form!$A:$A, MATCH($A918, Main_Form!$EV:$EV, 0)) &amp; $B918)</f>
        <v/>
      </c>
      <c r="D918" s="393"/>
      <c r="E918" s="393"/>
      <c r="F918" s="393"/>
      <c r="G918" s="373"/>
      <c r="Q918" s="394" t="str">
        <f t="shared" si="28"/>
        <v/>
      </c>
      <c r="R918" s="378" t="str">
        <f t="shared" si="29"/>
        <v/>
      </c>
    </row>
    <row r="919" spans="1:18" s="379" customFormat="1" hidden="1" x14ac:dyDescent="0.35">
      <c r="A919" s="368"/>
      <c r="B919" s="367" t="str">
        <f xml:space="preserve"> IF(A919="", "", $B$2 &amp; COUNTIFS($A$7:$A919, $A919))</f>
        <v/>
      </c>
      <c r="C919" s="367" t="str">
        <f>IF($A919 = "", "", INDEX(Main_Form!$A:$A, MATCH($A919, Main_Form!$EV:$EV, 0)) &amp; $B919)</f>
        <v/>
      </c>
      <c r="D919" s="393"/>
      <c r="E919" s="393"/>
      <c r="F919" s="393"/>
      <c r="G919" s="373"/>
      <c r="Q919" s="394" t="str">
        <f t="shared" si="28"/>
        <v/>
      </c>
      <c r="R919" s="378" t="str">
        <f t="shared" si="29"/>
        <v/>
      </c>
    </row>
    <row r="920" spans="1:18" s="379" customFormat="1" hidden="1" x14ac:dyDescent="0.35">
      <c r="A920" s="368"/>
      <c r="B920" s="367" t="str">
        <f xml:space="preserve"> IF(A920="", "", $B$2 &amp; COUNTIFS($A$7:$A920, $A920))</f>
        <v/>
      </c>
      <c r="C920" s="367" t="str">
        <f>IF($A920 = "", "", INDEX(Main_Form!$A:$A, MATCH($A920, Main_Form!$EV:$EV, 0)) &amp; $B920)</f>
        <v/>
      </c>
      <c r="D920" s="393"/>
      <c r="E920" s="393"/>
      <c r="F920" s="393"/>
      <c r="G920" s="373"/>
      <c r="Q920" s="394" t="str">
        <f t="shared" si="28"/>
        <v/>
      </c>
      <c r="R920" s="378" t="str">
        <f t="shared" si="29"/>
        <v/>
      </c>
    </row>
    <row r="921" spans="1:18" s="379" customFormat="1" hidden="1" x14ac:dyDescent="0.35">
      <c r="A921" s="368"/>
      <c r="B921" s="367" t="str">
        <f xml:space="preserve"> IF(A921="", "", $B$2 &amp; COUNTIFS($A$7:$A921, $A921))</f>
        <v/>
      </c>
      <c r="C921" s="367" t="str">
        <f>IF($A921 = "", "", INDEX(Main_Form!$A:$A, MATCH($A921, Main_Form!$EV:$EV, 0)) &amp; $B921)</f>
        <v/>
      </c>
      <c r="D921" s="393"/>
      <c r="E921" s="393"/>
      <c r="F921" s="393"/>
      <c r="G921" s="373"/>
      <c r="Q921" s="394" t="str">
        <f t="shared" si="28"/>
        <v/>
      </c>
      <c r="R921" s="378" t="str">
        <f t="shared" si="29"/>
        <v/>
      </c>
    </row>
    <row r="922" spans="1:18" s="379" customFormat="1" hidden="1" x14ac:dyDescent="0.35">
      <c r="A922" s="368"/>
      <c r="B922" s="367" t="str">
        <f xml:space="preserve"> IF(A922="", "", $B$2 &amp; COUNTIFS($A$7:$A922, $A922))</f>
        <v/>
      </c>
      <c r="C922" s="367" t="str">
        <f>IF($A922 = "", "", INDEX(Main_Form!$A:$A, MATCH($A922, Main_Form!$EV:$EV, 0)) &amp; $B922)</f>
        <v/>
      </c>
      <c r="D922" s="393"/>
      <c r="E922" s="393"/>
      <c r="F922" s="393"/>
      <c r="G922" s="373"/>
      <c r="Q922" s="394" t="str">
        <f t="shared" si="28"/>
        <v/>
      </c>
      <c r="R922" s="378" t="str">
        <f t="shared" si="29"/>
        <v/>
      </c>
    </row>
    <row r="923" spans="1:18" s="379" customFormat="1" hidden="1" x14ac:dyDescent="0.35">
      <c r="A923" s="368"/>
      <c r="B923" s="367" t="str">
        <f xml:space="preserve"> IF(A923="", "", $B$2 &amp; COUNTIFS($A$7:$A923, $A923))</f>
        <v/>
      </c>
      <c r="C923" s="367" t="str">
        <f>IF($A923 = "", "", INDEX(Main_Form!$A:$A, MATCH($A923, Main_Form!$EV:$EV, 0)) &amp; $B923)</f>
        <v/>
      </c>
      <c r="D923" s="393"/>
      <c r="E923" s="393"/>
      <c r="F923" s="393"/>
      <c r="G923" s="373"/>
      <c r="Q923" s="394" t="str">
        <f t="shared" si="28"/>
        <v/>
      </c>
      <c r="R923" s="378" t="str">
        <f t="shared" si="29"/>
        <v/>
      </c>
    </row>
    <row r="924" spans="1:18" s="379" customFormat="1" hidden="1" x14ac:dyDescent="0.35">
      <c r="A924" s="368"/>
      <c r="B924" s="367" t="str">
        <f xml:space="preserve"> IF(A924="", "", $B$2 &amp; COUNTIFS($A$7:$A924, $A924))</f>
        <v/>
      </c>
      <c r="C924" s="367" t="str">
        <f>IF($A924 = "", "", INDEX(Main_Form!$A:$A, MATCH($A924, Main_Form!$EV:$EV, 0)) &amp; $B924)</f>
        <v/>
      </c>
      <c r="D924" s="393"/>
      <c r="E924" s="393"/>
      <c r="F924" s="393"/>
      <c r="G924" s="373"/>
      <c r="Q924" s="394" t="str">
        <f t="shared" si="28"/>
        <v/>
      </c>
      <c r="R924" s="378" t="str">
        <f t="shared" si="29"/>
        <v/>
      </c>
    </row>
    <row r="925" spans="1:18" s="379" customFormat="1" hidden="1" x14ac:dyDescent="0.35">
      <c r="A925" s="368"/>
      <c r="B925" s="367" t="str">
        <f xml:space="preserve"> IF(A925="", "", $B$2 &amp; COUNTIFS($A$7:$A925, $A925))</f>
        <v/>
      </c>
      <c r="C925" s="367" t="str">
        <f>IF($A925 = "", "", INDEX(Main_Form!$A:$A, MATCH($A925, Main_Form!$EV:$EV, 0)) &amp; $B925)</f>
        <v/>
      </c>
      <c r="D925" s="393"/>
      <c r="E925" s="393"/>
      <c r="F925" s="393"/>
      <c r="G925" s="373"/>
      <c r="Q925" s="394" t="str">
        <f t="shared" si="28"/>
        <v/>
      </c>
      <c r="R925" s="378" t="str">
        <f t="shared" si="29"/>
        <v/>
      </c>
    </row>
    <row r="926" spans="1:18" s="379" customFormat="1" hidden="1" x14ac:dyDescent="0.35">
      <c r="A926" s="368"/>
      <c r="B926" s="367" t="str">
        <f xml:space="preserve"> IF(A926="", "", $B$2 &amp; COUNTIFS($A$7:$A926, $A926))</f>
        <v/>
      </c>
      <c r="C926" s="367" t="str">
        <f>IF($A926 = "", "", INDEX(Main_Form!$A:$A, MATCH($A926, Main_Form!$EV:$EV, 0)) &amp; $B926)</f>
        <v/>
      </c>
      <c r="D926" s="393"/>
      <c r="E926" s="393"/>
      <c r="F926" s="393"/>
      <c r="G926" s="373"/>
      <c r="Q926" s="394" t="str">
        <f t="shared" si="28"/>
        <v/>
      </c>
      <c r="R926" s="378" t="str">
        <f t="shared" si="29"/>
        <v/>
      </c>
    </row>
    <row r="927" spans="1:18" s="379" customFormat="1" hidden="1" x14ac:dyDescent="0.35">
      <c r="A927" s="368"/>
      <c r="B927" s="367" t="str">
        <f xml:space="preserve"> IF(A927="", "", $B$2 &amp; COUNTIFS($A$7:$A927, $A927))</f>
        <v/>
      </c>
      <c r="C927" s="367" t="str">
        <f>IF($A927 = "", "", INDEX(Main_Form!$A:$A, MATCH($A927, Main_Form!$EV:$EV, 0)) &amp; $B927)</f>
        <v/>
      </c>
      <c r="D927" s="393"/>
      <c r="E927" s="393"/>
      <c r="F927" s="393"/>
      <c r="G927" s="373"/>
      <c r="Q927" s="394" t="str">
        <f t="shared" si="28"/>
        <v/>
      </c>
      <c r="R927" s="378" t="str">
        <f t="shared" si="29"/>
        <v/>
      </c>
    </row>
    <row r="928" spans="1:18" s="379" customFormat="1" hidden="1" x14ac:dyDescent="0.35">
      <c r="A928" s="368"/>
      <c r="B928" s="367" t="str">
        <f xml:space="preserve"> IF(A928="", "", $B$2 &amp; COUNTIFS($A$7:$A928, $A928))</f>
        <v/>
      </c>
      <c r="C928" s="367" t="str">
        <f>IF($A928 = "", "", INDEX(Main_Form!$A:$A, MATCH($A928, Main_Form!$EV:$EV, 0)) &amp; $B928)</f>
        <v/>
      </c>
      <c r="D928" s="393"/>
      <c r="E928" s="393"/>
      <c r="F928" s="393"/>
      <c r="G928" s="373"/>
      <c r="Q928" s="394" t="str">
        <f t="shared" si="28"/>
        <v/>
      </c>
      <c r="R928" s="378" t="str">
        <f t="shared" si="29"/>
        <v/>
      </c>
    </row>
    <row r="929" spans="1:18" s="379" customFormat="1" hidden="1" x14ac:dyDescent="0.35">
      <c r="A929" s="368"/>
      <c r="B929" s="367" t="str">
        <f xml:space="preserve"> IF(A929="", "", $B$2 &amp; COUNTIFS($A$7:$A929, $A929))</f>
        <v/>
      </c>
      <c r="C929" s="367" t="str">
        <f>IF($A929 = "", "", INDEX(Main_Form!$A:$A, MATCH($A929, Main_Form!$EV:$EV, 0)) &amp; $B929)</f>
        <v/>
      </c>
      <c r="D929" s="393"/>
      <c r="E929" s="393"/>
      <c r="F929" s="393"/>
      <c r="G929" s="373"/>
      <c r="Q929" s="394" t="str">
        <f t="shared" si="28"/>
        <v/>
      </c>
      <c r="R929" s="378" t="str">
        <f t="shared" si="29"/>
        <v/>
      </c>
    </row>
    <row r="930" spans="1:18" s="379" customFormat="1" hidden="1" x14ac:dyDescent="0.35">
      <c r="A930" s="368"/>
      <c r="B930" s="367" t="str">
        <f xml:space="preserve"> IF(A930="", "", $B$2 &amp; COUNTIFS($A$7:$A930, $A930))</f>
        <v/>
      </c>
      <c r="C930" s="367" t="str">
        <f>IF($A930 = "", "", INDEX(Main_Form!$A:$A, MATCH($A930, Main_Form!$EV:$EV, 0)) &amp; $B930)</f>
        <v/>
      </c>
      <c r="D930" s="393"/>
      <c r="E930" s="393"/>
      <c r="F930" s="393"/>
      <c r="G930" s="373"/>
      <c r="Q930" s="394" t="str">
        <f t="shared" si="28"/>
        <v/>
      </c>
      <c r="R930" s="378" t="str">
        <f t="shared" si="29"/>
        <v/>
      </c>
    </row>
    <row r="931" spans="1:18" s="379" customFormat="1" hidden="1" x14ac:dyDescent="0.35">
      <c r="A931" s="368"/>
      <c r="B931" s="367" t="str">
        <f xml:space="preserve"> IF(A931="", "", $B$2 &amp; COUNTIFS($A$7:$A931, $A931))</f>
        <v/>
      </c>
      <c r="C931" s="367" t="str">
        <f>IF($A931 = "", "", INDEX(Main_Form!$A:$A, MATCH($A931, Main_Form!$EV:$EV, 0)) &amp; $B931)</f>
        <v/>
      </c>
      <c r="D931" s="393"/>
      <c r="E931" s="393"/>
      <c r="F931" s="393"/>
      <c r="G931" s="373"/>
      <c r="Q931" s="394" t="str">
        <f t="shared" si="28"/>
        <v/>
      </c>
      <c r="R931" s="378" t="str">
        <f t="shared" si="29"/>
        <v/>
      </c>
    </row>
    <row r="932" spans="1:18" s="379" customFormat="1" hidden="1" x14ac:dyDescent="0.35">
      <c r="A932" s="368"/>
      <c r="B932" s="367" t="str">
        <f xml:space="preserve"> IF(A932="", "", $B$2 &amp; COUNTIFS($A$7:$A932, $A932))</f>
        <v/>
      </c>
      <c r="C932" s="367" t="str">
        <f>IF($A932 = "", "", INDEX(Main_Form!$A:$A, MATCH($A932, Main_Form!$EV:$EV, 0)) &amp; $B932)</f>
        <v/>
      </c>
      <c r="D932" s="393"/>
      <c r="E932" s="393"/>
      <c r="F932" s="393"/>
      <c r="G932" s="373"/>
      <c r="Q932" s="394" t="str">
        <f t="shared" si="28"/>
        <v/>
      </c>
      <c r="R932" s="378" t="str">
        <f t="shared" si="29"/>
        <v/>
      </c>
    </row>
    <row r="933" spans="1:18" s="379" customFormat="1" hidden="1" x14ac:dyDescent="0.35">
      <c r="A933" s="368"/>
      <c r="B933" s="367" t="str">
        <f xml:space="preserve"> IF(A933="", "", $B$2 &amp; COUNTIFS($A$7:$A933, $A933))</f>
        <v/>
      </c>
      <c r="C933" s="367" t="str">
        <f>IF($A933 = "", "", INDEX(Main_Form!$A:$A, MATCH($A933, Main_Form!$EV:$EV, 0)) &amp; $B933)</f>
        <v/>
      </c>
      <c r="D933" s="393"/>
      <c r="E933" s="393"/>
      <c r="F933" s="393"/>
      <c r="G933" s="373"/>
      <c r="Q933" s="394" t="str">
        <f t="shared" si="28"/>
        <v/>
      </c>
      <c r="R933" s="378" t="str">
        <f t="shared" si="29"/>
        <v/>
      </c>
    </row>
    <row r="934" spans="1:18" s="379" customFormat="1" hidden="1" x14ac:dyDescent="0.35">
      <c r="A934" s="368"/>
      <c r="B934" s="367" t="str">
        <f xml:space="preserve"> IF(A934="", "", $B$2 &amp; COUNTIFS($A$7:$A934, $A934))</f>
        <v/>
      </c>
      <c r="C934" s="367" t="str">
        <f>IF($A934 = "", "", INDEX(Main_Form!$A:$A, MATCH($A934, Main_Form!$EV:$EV, 0)) &amp; $B934)</f>
        <v/>
      </c>
      <c r="D934" s="393"/>
      <c r="E934" s="393"/>
      <c r="F934" s="393"/>
      <c r="G934" s="373"/>
      <c r="Q934" s="394" t="str">
        <f t="shared" si="28"/>
        <v/>
      </c>
      <c r="R934" s="378" t="str">
        <f t="shared" si="29"/>
        <v/>
      </c>
    </row>
    <row r="935" spans="1:18" s="379" customFormat="1" hidden="1" x14ac:dyDescent="0.35">
      <c r="A935" s="368"/>
      <c r="B935" s="367" t="str">
        <f xml:space="preserve"> IF(A935="", "", $B$2 &amp; COUNTIFS($A$7:$A935, $A935))</f>
        <v/>
      </c>
      <c r="C935" s="367" t="str">
        <f>IF($A935 = "", "", INDEX(Main_Form!$A:$A, MATCH($A935, Main_Form!$EV:$EV, 0)) &amp; $B935)</f>
        <v/>
      </c>
      <c r="D935" s="393"/>
      <c r="E935" s="393"/>
      <c r="F935" s="393"/>
      <c r="G935" s="373"/>
      <c r="Q935" s="394" t="str">
        <f t="shared" si="28"/>
        <v/>
      </c>
      <c r="R935" s="378" t="str">
        <f t="shared" si="29"/>
        <v/>
      </c>
    </row>
    <row r="936" spans="1:18" s="379" customFormat="1" hidden="1" x14ac:dyDescent="0.35">
      <c r="A936" s="368"/>
      <c r="B936" s="367" t="str">
        <f xml:space="preserve"> IF(A936="", "", $B$2 &amp; COUNTIFS($A$7:$A936, $A936))</f>
        <v/>
      </c>
      <c r="C936" s="367" t="str">
        <f>IF($A936 = "", "", INDEX(Main_Form!$A:$A, MATCH($A936, Main_Form!$EV:$EV, 0)) &amp; $B936)</f>
        <v/>
      </c>
      <c r="D936" s="393"/>
      <c r="E936" s="393"/>
      <c r="F936" s="393"/>
      <c r="G936" s="373"/>
      <c r="Q936" s="394" t="str">
        <f t="shared" si="28"/>
        <v/>
      </c>
      <c r="R936" s="378" t="str">
        <f t="shared" si="29"/>
        <v/>
      </c>
    </row>
    <row r="937" spans="1:18" s="379" customFormat="1" hidden="1" x14ac:dyDescent="0.35">
      <c r="A937" s="368"/>
      <c r="B937" s="367" t="str">
        <f xml:space="preserve"> IF(A937="", "", $B$2 &amp; COUNTIFS($A$7:$A937, $A937))</f>
        <v/>
      </c>
      <c r="C937" s="367" t="str">
        <f>IF($A937 = "", "", INDEX(Main_Form!$A:$A, MATCH($A937, Main_Form!$EV:$EV, 0)) &amp; $B937)</f>
        <v/>
      </c>
      <c r="D937" s="393"/>
      <c r="E937" s="393"/>
      <c r="F937" s="393"/>
      <c r="G937" s="373"/>
      <c r="Q937" s="394" t="str">
        <f t="shared" si="28"/>
        <v/>
      </c>
      <c r="R937" s="378" t="str">
        <f t="shared" si="29"/>
        <v/>
      </c>
    </row>
    <row r="938" spans="1:18" s="379" customFormat="1" hidden="1" x14ac:dyDescent="0.35">
      <c r="A938" s="368"/>
      <c r="B938" s="367" t="str">
        <f xml:space="preserve"> IF(A938="", "", $B$2 &amp; COUNTIFS($A$7:$A938, $A938))</f>
        <v/>
      </c>
      <c r="C938" s="367" t="str">
        <f>IF($A938 = "", "", INDEX(Main_Form!$A:$A, MATCH($A938, Main_Form!$EV:$EV, 0)) &amp; $B938)</f>
        <v/>
      </c>
      <c r="D938" s="393"/>
      <c r="E938" s="393"/>
      <c r="F938" s="393"/>
      <c r="G938" s="373"/>
      <c r="Q938" s="394" t="str">
        <f t="shared" si="28"/>
        <v/>
      </c>
      <c r="R938" s="378" t="str">
        <f t="shared" si="29"/>
        <v/>
      </c>
    </row>
    <row r="939" spans="1:18" s="379" customFormat="1" hidden="1" x14ac:dyDescent="0.35">
      <c r="A939" s="368"/>
      <c r="B939" s="367" t="str">
        <f xml:space="preserve"> IF(A939="", "", $B$2 &amp; COUNTIFS($A$7:$A939, $A939))</f>
        <v/>
      </c>
      <c r="C939" s="367" t="str">
        <f>IF($A939 = "", "", INDEX(Main_Form!$A:$A, MATCH($A939, Main_Form!$EV:$EV, 0)) &amp; $B939)</f>
        <v/>
      </c>
      <c r="D939" s="393"/>
      <c r="E939" s="393"/>
      <c r="F939" s="393"/>
      <c r="G939" s="373"/>
      <c r="Q939" s="394" t="str">
        <f t="shared" si="28"/>
        <v/>
      </c>
      <c r="R939" s="378" t="str">
        <f t="shared" si="29"/>
        <v/>
      </c>
    </row>
    <row r="940" spans="1:18" s="379" customFormat="1" hidden="1" x14ac:dyDescent="0.35">
      <c r="A940" s="368"/>
      <c r="B940" s="367" t="str">
        <f xml:space="preserve"> IF(A940="", "", $B$2 &amp; COUNTIFS($A$7:$A940, $A940))</f>
        <v/>
      </c>
      <c r="C940" s="367" t="str">
        <f>IF($A940 = "", "", INDEX(Main_Form!$A:$A, MATCH($A940, Main_Form!$EV:$EV, 0)) &amp; $B940)</f>
        <v/>
      </c>
      <c r="D940" s="393"/>
      <c r="E940" s="393"/>
      <c r="F940" s="393"/>
      <c r="G940" s="373"/>
      <c r="Q940" s="394" t="str">
        <f t="shared" si="28"/>
        <v/>
      </c>
      <c r="R940" s="378" t="str">
        <f t="shared" si="29"/>
        <v/>
      </c>
    </row>
    <row r="941" spans="1:18" s="379" customFormat="1" hidden="1" x14ac:dyDescent="0.35">
      <c r="A941" s="368"/>
      <c r="B941" s="367" t="str">
        <f xml:space="preserve"> IF(A941="", "", $B$2 &amp; COUNTIFS($A$7:$A941, $A941))</f>
        <v/>
      </c>
      <c r="C941" s="367" t="str">
        <f>IF($A941 = "", "", INDEX(Main_Form!$A:$A, MATCH($A941, Main_Form!$EV:$EV, 0)) &amp; $B941)</f>
        <v/>
      </c>
      <c r="D941" s="393"/>
      <c r="E941" s="393"/>
      <c r="F941" s="393"/>
      <c r="G941" s="373"/>
      <c r="Q941" s="394" t="str">
        <f t="shared" si="28"/>
        <v/>
      </c>
      <c r="R941" s="378" t="str">
        <f t="shared" si="29"/>
        <v/>
      </c>
    </row>
    <row r="942" spans="1:18" s="379" customFormat="1" hidden="1" x14ac:dyDescent="0.35">
      <c r="A942" s="368"/>
      <c r="B942" s="367" t="str">
        <f xml:space="preserve"> IF(A942="", "", $B$2 &amp; COUNTIFS($A$7:$A942, $A942))</f>
        <v/>
      </c>
      <c r="C942" s="367" t="str">
        <f>IF($A942 = "", "", INDEX(Main_Form!$A:$A, MATCH($A942, Main_Form!$EV:$EV, 0)) &amp; $B942)</f>
        <v/>
      </c>
      <c r="D942" s="393"/>
      <c r="E942" s="393"/>
      <c r="F942" s="393"/>
      <c r="G942" s="373"/>
      <c r="Q942" s="394" t="str">
        <f t="shared" si="28"/>
        <v/>
      </c>
      <c r="R942" s="378" t="str">
        <f t="shared" si="29"/>
        <v/>
      </c>
    </row>
    <row r="943" spans="1:18" s="379" customFormat="1" hidden="1" x14ac:dyDescent="0.35">
      <c r="A943" s="368"/>
      <c r="B943" s="367" t="str">
        <f xml:space="preserve"> IF(A943="", "", $B$2 &amp; COUNTIFS($A$7:$A943, $A943))</f>
        <v/>
      </c>
      <c r="C943" s="367" t="str">
        <f>IF($A943 = "", "", INDEX(Main_Form!$A:$A, MATCH($A943, Main_Form!$EV:$EV, 0)) &amp; $B943)</f>
        <v/>
      </c>
      <c r="D943" s="393"/>
      <c r="E943" s="393"/>
      <c r="F943" s="393"/>
      <c r="G943" s="373"/>
      <c r="Q943" s="394" t="str">
        <f t="shared" si="28"/>
        <v/>
      </c>
      <c r="R943" s="378" t="str">
        <f t="shared" si="29"/>
        <v/>
      </c>
    </row>
    <row r="944" spans="1:18" s="379" customFormat="1" hidden="1" x14ac:dyDescent="0.35">
      <c r="A944" s="368"/>
      <c r="B944" s="367" t="str">
        <f xml:space="preserve"> IF(A944="", "", $B$2 &amp; COUNTIFS($A$7:$A944, $A944))</f>
        <v/>
      </c>
      <c r="C944" s="367" t="str">
        <f>IF($A944 = "", "", INDEX(Main_Form!$A:$A, MATCH($A944, Main_Form!$EV:$EV, 0)) &amp; $B944)</f>
        <v/>
      </c>
      <c r="D944" s="393"/>
      <c r="E944" s="393"/>
      <c r="F944" s="393"/>
      <c r="G944" s="373"/>
      <c r="Q944" s="394" t="str">
        <f t="shared" si="28"/>
        <v/>
      </c>
      <c r="R944" s="378" t="str">
        <f t="shared" si="29"/>
        <v/>
      </c>
    </row>
    <row r="945" spans="1:18" s="379" customFormat="1" hidden="1" x14ac:dyDescent="0.35">
      <c r="A945" s="368"/>
      <c r="B945" s="367" t="str">
        <f xml:space="preserve"> IF(A945="", "", $B$2 &amp; COUNTIFS($A$7:$A945, $A945))</f>
        <v/>
      </c>
      <c r="C945" s="367" t="str">
        <f>IF($A945 = "", "", INDEX(Main_Form!$A:$A, MATCH($A945, Main_Form!$EV:$EV, 0)) &amp; $B945)</f>
        <v/>
      </c>
      <c r="D945" s="393"/>
      <c r="E945" s="393"/>
      <c r="F945" s="393"/>
      <c r="G945" s="373"/>
      <c r="Q945" s="394" t="str">
        <f t="shared" si="28"/>
        <v/>
      </c>
      <c r="R945" s="378" t="str">
        <f t="shared" si="29"/>
        <v/>
      </c>
    </row>
    <row r="946" spans="1:18" s="379" customFormat="1" hidden="1" x14ac:dyDescent="0.35">
      <c r="A946" s="368"/>
      <c r="B946" s="367" t="str">
        <f xml:space="preserve"> IF(A946="", "", $B$2 &amp; COUNTIFS($A$7:$A946, $A946))</f>
        <v/>
      </c>
      <c r="C946" s="367" t="str">
        <f>IF($A946 = "", "", INDEX(Main_Form!$A:$A, MATCH($A946, Main_Form!$EV:$EV, 0)) &amp; $B946)</f>
        <v/>
      </c>
      <c r="D946" s="393"/>
      <c r="E946" s="393"/>
      <c r="F946" s="393"/>
      <c r="G946" s="373"/>
      <c r="Q946" s="394" t="str">
        <f t="shared" si="28"/>
        <v/>
      </c>
      <c r="R946" s="378" t="str">
        <f t="shared" si="29"/>
        <v/>
      </c>
    </row>
    <row r="947" spans="1:18" s="379" customFormat="1" hidden="1" x14ac:dyDescent="0.35">
      <c r="A947" s="368"/>
      <c r="B947" s="367" t="str">
        <f xml:space="preserve"> IF(A947="", "", $B$2 &amp; COUNTIFS($A$7:$A947, $A947))</f>
        <v/>
      </c>
      <c r="C947" s="367" t="str">
        <f>IF($A947 = "", "", INDEX(Main_Form!$A:$A, MATCH($A947, Main_Form!$EV:$EV, 0)) &amp; $B947)</f>
        <v/>
      </c>
      <c r="D947" s="393"/>
      <c r="E947" s="393"/>
      <c r="F947" s="393"/>
      <c r="G947" s="373"/>
      <c r="Q947" s="394" t="str">
        <f t="shared" si="28"/>
        <v/>
      </c>
      <c r="R947" s="378" t="str">
        <f t="shared" si="29"/>
        <v/>
      </c>
    </row>
    <row r="948" spans="1:18" s="379" customFormat="1" hidden="1" x14ac:dyDescent="0.35">
      <c r="A948" s="368"/>
      <c r="B948" s="367" t="str">
        <f xml:space="preserve"> IF(A948="", "", $B$2 &amp; COUNTIFS($A$7:$A948, $A948))</f>
        <v/>
      </c>
      <c r="C948" s="367" t="str">
        <f>IF($A948 = "", "", INDEX(Main_Form!$A:$A, MATCH($A948, Main_Form!$EV:$EV, 0)) &amp; $B948)</f>
        <v/>
      </c>
      <c r="D948" s="393"/>
      <c r="E948" s="393"/>
      <c r="F948" s="393"/>
      <c r="G948" s="373"/>
      <c r="Q948" s="394" t="str">
        <f t="shared" si="28"/>
        <v/>
      </c>
      <c r="R948" s="378" t="str">
        <f t="shared" si="29"/>
        <v/>
      </c>
    </row>
    <row r="949" spans="1:18" s="379" customFormat="1" hidden="1" x14ac:dyDescent="0.35">
      <c r="A949" s="368"/>
      <c r="B949" s="367" t="str">
        <f xml:space="preserve"> IF(A949="", "", $B$2 &amp; COUNTIFS($A$7:$A949, $A949))</f>
        <v/>
      </c>
      <c r="C949" s="367" t="str">
        <f>IF($A949 = "", "", INDEX(Main_Form!$A:$A, MATCH($A949, Main_Form!$EV:$EV, 0)) &amp; $B949)</f>
        <v/>
      </c>
      <c r="D949" s="393"/>
      <c r="E949" s="393"/>
      <c r="F949" s="393"/>
      <c r="G949" s="373"/>
      <c r="Q949" s="394" t="str">
        <f t="shared" si="28"/>
        <v/>
      </c>
      <c r="R949" s="378" t="str">
        <f t="shared" si="29"/>
        <v/>
      </c>
    </row>
    <row r="950" spans="1:18" s="379" customFormat="1" hidden="1" x14ac:dyDescent="0.35">
      <c r="A950" s="368"/>
      <c r="B950" s="367" t="str">
        <f xml:space="preserve"> IF(A950="", "", $B$2 &amp; COUNTIFS($A$7:$A950, $A950))</f>
        <v/>
      </c>
      <c r="C950" s="367" t="str">
        <f>IF($A950 = "", "", INDEX(Main_Form!$A:$A, MATCH($A950, Main_Form!$EV:$EV, 0)) &amp; $B950)</f>
        <v/>
      </c>
      <c r="D950" s="393"/>
      <c r="E950" s="393"/>
      <c r="F950" s="393"/>
      <c r="G950" s="373"/>
      <c r="Q950" s="394" t="str">
        <f t="shared" si="28"/>
        <v/>
      </c>
      <c r="R950" s="378" t="str">
        <f t="shared" si="29"/>
        <v/>
      </c>
    </row>
    <row r="951" spans="1:18" s="379" customFormat="1" hidden="1" x14ac:dyDescent="0.35">
      <c r="A951" s="368"/>
      <c r="B951" s="367" t="str">
        <f xml:space="preserve"> IF(A951="", "", $B$2 &amp; COUNTIFS($A$7:$A951, $A951))</f>
        <v/>
      </c>
      <c r="C951" s="367" t="str">
        <f>IF($A951 = "", "", INDEX(Main_Form!$A:$A, MATCH($A951, Main_Form!$EV:$EV, 0)) &amp; $B951)</f>
        <v/>
      </c>
      <c r="D951" s="393"/>
      <c r="E951" s="393"/>
      <c r="F951" s="393"/>
      <c r="G951" s="373"/>
      <c r="Q951" s="394" t="str">
        <f t="shared" si="28"/>
        <v/>
      </c>
      <c r="R951" s="378" t="str">
        <f t="shared" si="29"/>
        <v/>
      </c>
    </row>
    <row r="952" spans="1:18" s="379" customFormat="1" hidden="1" x14ac:dyDescent="0.35">
      <c r="A952" s="368"/>
      <c r="B952" s="367" t="str">
        <f xml:space="preserve"> IF(A952="", "", $B$2 &amp; COUNTIFS($A$7:$A952, $A952))</f>
        <v/>
      </c>
      <c r="C952" s="367" t="str">
        <f>IF($A952 = "", "", INDEX(Main_Form!$A:$A, MATCH($A952, Main_Form!$EV:$EV, 0)) &amp; $B952)</f>
        <v/>
      </c>
      <c r="D952" s="393"/>
      <c r="E952" s="393"/>
      <c r="F952" s="393"/>
      <c r="G952" s="373"/>
      <c r="Q952" s="394" t="str">
        <f t="shared" si="28"/>
        <v/>
      </c>
      <c r="R952" s="378" t="str">
        <f t="shared" si="29"/>
        <v/>
      </c>
    </row>
    <row r="953" spans="1:18" s="379" customFormat="1" hidden="1" x14ac:dyDescent="0.35">
      <c r="A953" s="368"/>
      <c r="B953" s="367" t="str">
        <f xml:space="preserve"> IF(A953="", "", $B$2 &amp; COUNTIFS($A$7:$A953, $A953))</f>
        <v/>
      </c>
      <c r="C953" s="367" t="str">
        <f>IF($A953 = "", "", INDEX(Main_Form!$A:$A, MATCH($A953, Main_Form!$EV:$EV, 0)) &amp; $B953)</f>
        <v/>
      </c>
      <c r="D953" s="393"/>
      <c r="E953" s="393"/>
      <c r="F953" s="393"/>
      <c r="G953" s="373"/>
      <c r="Q953" s="394" t="str">
        <f t="shared" si="28"/>
        <v/>
      </c>
      <c r="R953" s="378" t="str">
        <f t="shared" si="29"/>
        <v/>
      </c>
    </row>
    <row r="954" spans="1:18" s="379" customFormat="1" hidden="1" x14ac:dyDescent="0.35">
      <c r="A954" s="368"/>
      <c r="B954" s="367" t="str">
        <f xml:space="preserve"> IF(A954="", "", $B$2 &amp; COUNTIFS($A$7:$A954, $A954))</f>
        <v/>
      </c>
      <c r="C954" s="367" t="str">
        <f>IF($A954 = "", "", INDEX(Main_Form!$A:$A, MATCH($A954, Main_Form!$EV:$EV, 0)) &amp; $B954)</f>
        <v/>
      </c>
      <c r="D954" s="393"/>
      <c r="E954" s="393"/>
      <c r="F954" s="393"/>
      <c r="G954" s="373"/>
      <c r="Q954" s="394" t="str">
        <f t="shared" si="28"/>
        <v/>
      </c>
      <c r="R954" s="378" t="str">
        <f t="shared" si="29"/>
        <v/>
      </c>
    </row>
    <row r="955" spans="1:18" s="379" customFormat="1" hidden="1" x14ac:dyDescent="0.35">
      <c r="A955" s="368"/>
      <c r="B955" s="367" t="str">
        <f xml:space="preserve"> IF(A955="", "", $B$2 &amp; COUNTIFS($A$7:$A955, $A955))</f>
        <v/>
      </c>
      <c r="C955" s="367" t="str">
        <f>IF($A955 = "", "", INDEX(Main_Form!$A:$A, MATCH($A955, Main_Form!$EV:$EV, 0)) &amp; $B955)</f>
        <v/>
      </c>
      <c r="D955" s="393"/>
      <c r="E955" s="393"/>
      <c r="F955" s="393"/>
      <c r="G955" s="373"/>
      <c r="Q955" s="394" t="str">
        <f t="shared" si="28"/>
        <v/>
      </c>
      <c r="R955" s="378" t="str">
        <f t="shared" si="29"/>
        <v/>
      </c>
    </row>
    <row r="956" spans="1:18" s="379" customFormat="1" hidden="1" x14ac:dyDescent="0.35">
      <c r="A956" s="368"/>
      <c r="B956" s="367" t="str">
        <f xml:space="preserve"> IF(A956="", "", $B$2 &amp; COUNTIFS($A$7:$A956, $A956))</f>
        <v/>
      </c>
      <c r="C956" s="367" t="str">
        <f>IF($A956 = "", "", INDEX(Main_Form!$A:$A, MATCH($A956, Main_Form!$EV:$EV, 0)) &amp; $B956)</f>
        <v/>
      </c>
      <c r="D956" s="393"/>
      <c r="E956" s="393"/>
      <c r="F956" s="393"/>
      <c r="G956" s="373"/>
      <c r="Q956" s="394" t="str">
        <f t="shared" si="28"/>
        <v/>
      </c>
      <c r="R956" s="378" t="str">
        <f t="shared" si="29"/>
        <v/>
      </c>
    </row>
    <row r="957" spans="1:18" s="379" customFormat="1" hidden="1" x14ac:dyDescent="0.35">
      <c r="A957" s="368"/>
      <c r="B957" s="367" t="str">
        <f xml:space="preserve"> IF(A957="", "", $B$2 &amp; COUNTIFS($A$7:$A957, $A957))</f>
        <v/>
      </c>
      <c r="C957" s="367" t="str">
        <f>IF($A957 = "", "", INDEX(Main_Form!$A:$A, MATCH($A957, Main_Form!$EV:$EV, 0)) &amp; $B957)</f>
        <v/>
      </c>
      <c r="D957" s="393"/>
      <c r="E957" s="393"/>
      <c r="F957" s="393"/>
      <c r="G957" s="373"/>
      <c r="Q957" s="394" t="str">
        <f t="shared" si="28"/>
        <v/>
      </c>
      <c r="R957" s="378" t="str">
        <f t="shared" si="29"/>
        <v/>
      </c>
    </row>
    <row r="958" spans="1:18" s="379" customFormat="1" hidden="1" x14ac:dyDescent="0.35">
      <c r="A958" s="368"/>
      <c r="B958" s="367" t="str">
        <f xml:space="preserve"> IF(A958="", "", $B$2 &amp; COUNTIFS($A$7:$A958, $A958))</f>
        <v/>
      </c>
      <c r="C958" s="367" t="str">
        <f>IF($A958 = "", "", INDEX(Main_Form!$A:$A, MATCH($A958, Main_Form!$EV:$EV, 0)) &amp; $B958)</f>
        <v/>
      </c>
      <c r="D958" s="393"/>
      <c r="E958" s="393"/>
      <c r="F958" s="393"/>
      <c r="G958" s="373"/>
      <c r="Q958" s="394" t="str">
        <f t="shared" si="28"/>
        <v/>
      </c>
      <c r="R958" s="378" t="str">
        <f t="shared" si="29"/>
        <v/>
      </c>
    </row>
    <row r="959" spans="1:18" s="379" customFormat="1" hidden="1" x14ac:dyDescent="0.35">
      <c r="A959" s="368"/>
      <c r="B959" s="367" t="str">
        <f xml:space="preserve"> IF(A959="", "", $B$2 &amp; COUNTIFS($A$7:$A959, $A959))</f>
        <v/>
      </c>
      <c r="C959" s="367" t="str">
        <f>IF($A959 = "", "", INDEX(Main_Form!$A:$A, MATCH($A959, Main_Form!$EV:$EV, 0)) &amp; $B959)</f>
        <v/>
      </c>
      <c r="D959" s="393"/>
      <c r="E959" s="393"/>
      <c r="F959" s="393"/>
      <c r="G959" s="373"/>
      <c r="Q959" s="394" t="str">
        <f t="shared" si="28"/>
        <v/>
      </c>
      <c r="R959" s="378" t="str">
        <f t="shared" si="29"/>
        <v/>
      </c>
    </row>
    <row r="960" spans="1:18" s="379" customFormat="1" hidden="1" x14ac:dyDescent="0.35">
      <c r="A960" s="368"/>
      <c r="B960" s="367" t="str">
        <f xml:space="preserve"> IF(A960="", "", $B$2 &amp; COUNTIFS($A$7:$A960, $A960))</f>
        <v/>
      </c>
      <c r="C960" s="367" t="str">
        <f>IF($A960 = "", "", INDEX(Main_Form!$A:$A, MATCH($A960, Main_Form!$EV:$EV, 0)) &amp; $B960)</f>
        <v/>
      </c>
      <c r="D960" s="393"/>
      <c r="E960" s="393"/>
      <c r="F960" s="393"/>
      <c r="G960" s="373"/>
      <c r="Q960" s="394" t="str">
        <f t="shared" si="28"/>
        <v/>
      </c>
      <c r="R960" s="378" t="str">
        <f t="shared" si="29"/>
        <v/>
      </c>
    </row>
    <row r="961" spans="1:18" s="379" customFormat="1" hidden="1" x14ac:dyDescent="0.35">
      <c r="A961" s="368"/>
      <c r="B961" s="367" t="str">
        <f xml:space="preserve"> IF(A961="", "", $B$2 &amp; COUNTIFS($A$7:$A961, $A961))</f>
        <v/>
      </c>
      <c r="C961" s="367" t="str">
        <f>IF($A961 = "", "", INDEX(Main_Form!$A:$A, MATCH($A961, Main_Form!$EV:$EV, 0)) &amp; $B961)</f>
        <v/>
      </c>
      <c r="D961" s="393"/>
      <c r="E961" s="393"/>
      <c r="F961" s="393"/>
      <c r="G961" s="373"/>
      <c r="Q961" s="394" t="str">
        <f t="shared" si="28"/>
        <v/>
      </c>
      <c r="R961" s="378" t="str">
        <f t="shared" si="29"/>
        <v/>
      </c>
    </row>
    <row r="962" spans="1:18" s="379" customFormat="1" hidden="1" x14ac:dyDescent="0.35">
      <c r="A962" s="368"/>
      <c r="B962" s="367" t="str">
        <f xml:space="preserve"> IF(A962="", "", $B$2 &amp; COUNTIFS($A$7:$A962, $A962))</f>
        <v/>
      </c>
      <c r="C962" s="367" t="str">
        <f>IF($A962 = "", "", INDEX(Main_Form!$A:$A, MATCH($A962, Main_Form!$EV:$EV, 0)) &amp; $B962)</f>
        <v/>
      </c>
      <c r="D962" s="393"/>
      <c r="E962" s="393"/>
      <c r="F962" s="393"/>
      <c r="G962" s="373"/>
      <c r="Q962" s="394" t="str">
        <f t="shared" si="28"/>
        <v/>
      </c>
      <c r="R962" s="378" t="str">
        <f t="shared" si="29"/>
        <v/>
      </c>
    </row>
    <row r="963" spans="1:18" s="379" customFormat="1" hidden="1" x14ac:dyDescent="0.35">
      <c r="A963" s="368"/>
      <c r="B963" s="367" t="str">
        <f xml:space="preserve"> IF(A963="", "", $B$2 &amp; COUNTIFS($A$7:$A963, $A963))</f>
        <v/>
      </c>
      <c r="C963" s="367" t="str">
        <f>IF($A963 = "", "", INDEX(Main_Form!$A:$A, MATCH($A963, Main_Form!$EV:$EV, 0)) &amp; $B963)</f>
        <v/>
      </c>
      <c r="D963" s="393"/>
      <c r="E963" s="393"/>
      <c r="F963" s="393"/>
      <c r="G963" s="373"/>
      <c r="Q963" s="394" t="str">
        <f t="shared" si="28"/>
        <v/>
      </c>
      <c r="R963" s="378" t="str">
        <f t="shared" si="29"/>
        <v/>
      </c>
    </row>
    <row r="964" spans="1:18" s="379" customFormat="1" hidden="1" x14ac:dyDescent="0.35">
      <c r="A964" s="368"/>
      <c r="B964" s="367" t="str">
        <f xml:space="preserve"> IF(A964="", "", $B$2 &amp; COUNTIFS($A$7:$A964, $A964))</f>
        <v/>
      </c>
      <c r="C964" s="367" t="str">
        <f>IF($A964 = "", "", INDEX(Main_Form!$A:$A, MATCH($A964, Main_Form!$EV:$EV, 0)) &amp; $B964)</f>
        <v/>
      </c>
      <c r="D964" s="393"/>
      <c r="E964" s="393"/>
      <c r="F964" s="393"/>
      <c r="G964" s="373"/>
      <c r="Q964" s="394" t="str">
        <f t="shared" si="28"/>
        <v/>
      </c>
      <c r="R964" s="378" t="str">
        <f t="shared" si="29"/>
        <v/>
      </c>
    </row>
    <row r="965" spans="1:18" s="379" customFormat="1" hidden="1" x14ac:dyDescent="0.35">
      <c r="A965" s="368"/>
      <c r="B965" s="367" t="str">
        <f xml:space="preserve"> IF(A965="", "", $B$2 &amp; COUNTIFS($A$7:$A965, $A965))</f>
        <v/>
      </c>
      <c r="C965" s="367" t="str">
        <f>IF($A965 = "", "", INDEX(Main_Form!$A:$A, MATCH($A965, Main_Form!$EV:$EV, 0)) &amp; $B965)</f>
        <v/>
      </c>
      <c r="D965" s="393"/>
      <c r="E965" s="393"/>
      <c r="F965" s="393"/>
      <c r="G965" s="373"/>
      <c r="Q965" s="394" t="str">
        <f t="shared" si="28"/>
        <v/>
      </c>
      <c r="R965" s="378" t="str">
        <f t="shared" si="29"/>
        <v/>
      </c>
    </row>
    <row r="966" spans="1:18" s="379" customFormat="1" hidden="1" x14ac:dyDescent="0.35">
      <c r="A966" s="368"/>
      <c r="B966" s="367" t="str">
        <f xml:space="preserve"> IF(A966="", "", $B$2 &amp; COUNTIFS($A$7:$A966, $A966))</f>
        <v/>
      </c>
      <c r="C966" s="367" t="str">
        <f>IF($A966 = "", "", INDEX(Main_Form!$A:$A, MATCH($A966, Main_Form!$EV:$EV, 0)) &amp; $B966)</f>
        <v/>
      </c>
      <c r="D966" s="393"/>
      <c r="E966" s="393"/>
      <c r="F966" s="393"/>
      <c r="G966" s="373"/>
      <c r="Q966" s="394" t="str">
        <f t="shared" si="28"/>
        <v/>
      </c>
      <c r="R966" s="378" t="str">
        <f t="shared" si="29"/>
        <v/>
      </c>
    </row>
    <row r="967" spans="1:18" s="379" customFormat="1" hidden="1" x14ac:dyDescent="0.35">
      <c r="A967" s="368"/>
      <c r="B967" s="367" t="str">
        <f xml:space="preserve"> IF(A967="", "", $B$2 &amp; COUNTIFS($A$7:$A967, $A967))</f>
        <v/>
      </c>
      <c r="C967" s="367" t="str">
        <f>IF($A967 = "", "", INDEX(Main_Form!$A:$A, MATCH($A967, Main_Form!$EV:$EV, 0)) &amp; $B967)</f>
        <v/>
      </c>
      <c r="D967" s="393"/>
      <c r="E967" s="393"/>
      <c r="F967" s="393"/>
      <c r="G967" s="373"/>
      <c r="Q967" s="394" t="str">
        <f t="shared" ref="Q967:Q1008" si="30">IF($A967&lt;&gt;"", IF(AND($D967 &lt;&gt; "", $D967 &lt;&gt; "N/A"), $D967, IF($G967 = "", "", $G967)), "")</f>
        <v/>
      </c>
      <c r="R967" s="378" t="str">
        <f t="shared" ref="R967:R1008" si="31">IF($A967="", "", IF(AND($A967 &lt;&gt; "", $Q967 &lt;&gt; ""), 1, 0))</f>
        <v/>
      </c>
    </row>
    <row r="968" spans="1:18" s="379" customFormat="1" hidden="1" x14ac:dyDescent="0.35">
      <c r="A968" s="368"/>
      <c r="B968" s="367" t="str">
        <f xml:space="preserve"> IF(A968="", "", $B$2 &amp; COUNTIFS($A$7:$A968, $A968))</f>
        <v/>
      </c>
      <c r="C968" s="367" t="str">
        <f>IF($A968 = "", "", INDEX(Main_Form!$A:$A, MATCH($A968, Main_Form!$EV:$EV, 0)) &amp; $B968)</f>
        <v/>
      </c>
      <c r="D968" s="393"/>
      <c r="E968" s="393"/>
      <c r="F968" s="393"/>
      <c r="G968" s="373"/>
      <c r="Q968" s="394" t="str">
        <f t="shared" si="30"/>
        <v/>
      </c>
      <c r="R968" s="378" t="str">
        <f t="shared" si="31"/>
        <v/>
      </c>
    </row>
    <row r="969" spans="1:18" s="379" customFormat="1" hidden="1" x14ac:dyDescent="0.35">
      <c r="A969" s="368"/>
      <c r="B969" s="367" t="str">
        <f xml:space="preserve"> IF(A969="", "", $B$2 &amp; COUNTIFS($A$7:$A969, $A969))</f>
        <v/>
      </c>
      <c r="C969" s="367" t="str">
        <f>IF($A969 = "", "", INDEX(Main_Form!$A:$A, MATCH($A969, Main_Form!$EV:$EV, 0)) &amp; $B969)</f>
        <v/>
      </c>
      <c r="D969" s="393"/>
      <c r="E969" s="393"/>
      <c r="F969" s="393"/>
      <c r="G969" s="373"/>
      <c r="Q969" s="394" t="str">
        <f t="shared" si="30"/>
        <v/>
      </c>
      <c r="R969" s="378" t="str">
        <f t="shared" si="31"/>
        <v/>
      </c>
    </row>
    <row r="970" spans="1:18" s="379" customFormat="1" hidden="1" x14ac:dyDescent="0.35">
      <c r="A970" s="368"/>
      <c r="B970" s="367" t="str">
        <f xml:space="preserve"> IF(A970="", "", $B$2 &amp; COUNTIFS($A$7:$A970, $A970))</f>
        <v/>
      </c>
      <c r="C970" s="367" t="str">
        <f>IF($A970 = "", "", INDEX(Main_Form!$A:$A, MATCH($A970, Main_Form!$EV:$EV, 0)) &amp; $B970)</f>
        <v/>
      </c>
      <c r="D970" s="393"/>
      <c r="E970" s="393"/>
      <c r="F970" s="393"/>
      <c r="G970" s="373"/>
      <c r="Q970" s="394" t="str">
        <f t="shared" si="30"/>
        <v/>
      </c>
      <c r="R970" s="378" t="str">
        <f t="shared" si="31"/>
        <v/>
      </c>
    </row>
    <row r="971" spans="1:18" s="379" customFormat="1" hidden="1" x14ac:dyDescent="0.35">
      <c r="A971" s="368"/>
      <c r="B971" s="367" t="str">
        <f xml:space="preserve"> IF(A971="", "", $B$2 &amp; COUNTIFS($A$7:$A971, $A971))</f>
        <v/>
      </c>
      <c r="C971" s="367" t="str">
        <f>IF($A971 = "", "", INDEX(Main_Form!$A:$A, MATCH($A971, Main_Form!$EV:$EV, 0)) &amp; $B971)</f>
        <v/>
      </c>
      <c r="D971" s="393"/>
      <c r="E971" s="393"/>
      <c r="F971" s="393"/>
      <c r="G971" s="373"/>
      <c r="Q971" s="394" t="str">
        <f t="shared" si="30"/>
        <v/>
      </c>
      <c r="R971" s="378" t="str">
        <f t="shared" si="31"/>
        <v/>
      </c>
    </row>
    <row r="972" spans="1:18" s="379" customFormat="1" hidden="1" x14ac:dyDescent="0.35">
      <c r="A972" s="368"/>
      <c r="B972" s="367" t="str">
        <f xml:space="preserve"> IF(A972="", "", $B$2 &amp; COUNTIFS($A$7:$A972, $A972))</f>
        <v/>
      </c>
      <c r="C972" s="367" t="str">
        <f>IF($A972 = "", "", INDEX(Main_Form!$A:$A, MATCH($A972, Main_Form!$EV:$EV, 0)) &amp; $B972)</f>
        <v/>
      </c>
      <c r="D972" s="393"/>
      <c r="E972" s="393"/>
      <c r="F972" s="393"/>
      <c r="G972" s="373"/>
      <c r="Q972" s="394" t="str">
        <f t="shared" si="30"/>
        <v/>
      </c>
      <c r="R972" s="378" t="str">
        <f t="shared" si="31"/>
        <v/>
      </c>
    </row>
    <row r="973" spans="1:18" s="379" customFormat="1" hidden="1" x14ac:dyDescent="0.35">
      <c r="A973" s="368"/>
      <c r="B973" s="367" t="str">
        <f xml:space="preserve"> IF(A973="", "", $B$2 &amp; COUNTIFS($A$7:$A973, $A973))</f>
        <v/>
      </c>
      <c r="C973" s="367" t="str">
        <f>IF($A973 = "", "", INDEX(Main_Form!$A:$A, MATCH($A973, Main_Form!$EV:$EV, 0)) &amp; $B973)</f>
        <v/>
      </c>
      <c r="D973" s="393"/>
      <c r="E973" s="393"/>
      <c r="F973" s="393"/>
      <c r="G973" s="373"/>
      <c r="Q973" s="394" t="str">
        <f t="shared" si="30"/>
        <v/>
      </c>
      <c r="R973" s="378" t="str">
        <f t="shared" si="31"/>
        <v/>
      </c>
    </row>
    <row r="974" spans="1:18" s="379" customFormat="1" hidden="1" x14ac:dyDescent="0.35">
      <c r="A974" s="368"/>
      <c r="B974" s="367" t="str">
        <f xml:space="preserve"> IF(A974="", "", $B$2 &amp; COUNTIFS($A$7:$A974, $A974))</f>
        <v/>
      </c>
      <c r="C974" s="367" t="str">
        <f>IF($A974 = "", "", INDEX(Main_Form!$A:$A, MATCH($A974, Main_Form!$EV:$EV, 0)) &amp; $B974)</f>
        <v/>
      </c>
      <c r="D974" s="393"/>
      <c r="E974" s="393"/>
      <c r="F974" s="393"/>
      <c r="G974" s="373"/>
      <c r="Q974" s="394" t="str">
        <f t="shared" si="30"/>
        <v/>
      </c>
      <c r="R974" s="378" t="str">
        <f t="shared" si="31"/>
        <v/>
      </c>
    </row>
    <row r="975" spans="1:18" s="379" customFormat="1" hidden="1" x14ac:dyDescent="0.35">
      <c r="A975" s="368"/>
      <c r="B975" s="367" t="str">
        <f xml:space="preserve"> IF(A975="", "", $B$2 &amp; COUNTIFS($A$7:$A975, $A975))</f>
        <v/>
      </c>
      <c r="C975" s="367" t="str">
        <f>IF($A975 = "", "", INDEX(Main_Form!$A:$A, MATCH($A975, Main_Form!$EV:$EV, 0)) &amp; $B975)</f>
        <v/>
      </c>
      <c r="D975" s="393"/>
      <c r="E975" s="393"/>
      <c r="F975" s="393"/>
      <c r="G975" s="373"/>
      <c r="Q975" s="394" t="str">
        <f t="shared" si="30"/>
        <v/>
      </c>
      <c r="R975" s="378" t="str">
        <f t="shared" si="31"/>
        <v/>
      </c>
    </row>
    <row r="976" spans="1:18" s="379" customFormat="1" hidden="1" x14ac:dyDescent="0.35">
      <c r="A976" s="368"/>
      <c r="B976" s="367" t="str">
        <f xml:space="preserve"> IF(A976="", "", $B$2 &amp; COUNTIFS($A$7:$A976, $A976))</f>
        <v/>
      </c>
      <c r="C976" s="367" t="str">
        <f>IF($A976 = "", "", INDEX(Main_Form!$A:$A, MATCH($A976, Main_Form!$EV:$EV, 0)) &amp; $B976)</f>
        <v/>
      </c>
      <c r="D976" s="393"/>
      <c r="E976" s="393"/>
      <c r="F976" s="393"/>
      <c r="G976" s="373"/>
      <c r="Q976" s="394" t="str">
        <f t="shared" si="30"/>
        <v/>
      </c>
      <c r="R976" s="378" t="str">
        <f t="shared" si="31"/>
        <v/>
      </c>
    </row>
    <row r="977" spans="1:18" s="379" customFormat="1" hidden="1" x14ac:dyDescent="0.35">
      <c r="A977" s="368"/>
      <c r="B977" s="367" t="str">
        <f xml:space="preserve"> IF(A977="", "", $B$2 &amp; COUNTIFS($A$7:$A977, $A977))</f>
        <v/>
      </c>
      <c r="C977" s="367" t="str">
        <f>IF($A977 = "", "", INDEX(Main_Form!$A:$A, MATCH($A977, Main_Form!$EV:$EV, 0)) &amp; $B977)</f>
        <v/>
      </c>
      <c r="D977" s="393"/>
      <c r="E977" s="393"/>
      <c r="F977" s="393"/>
      <c r="G977" s="373"/>
      <c r="Q977" s="394" t="str">
        <f t="shared" si="30"/>
        <v/>
      </c>
      <c r="R977" s="378" t="str">
        <f t="shared" si="31"/>
        <v/>
      </c>
    </row>
    <row r="978" spans="1:18" s="379" customFormat="1" hidden="1" x14ac:dyDescent="0.35">
      <c r="A978" s="368"/>
      <c r="B978" s="367" t="str">
        <f xml:space="preserve"> IF(A978="", "", $B$2 &amp; COUNTIFS($A$7:$A978, $A978))</f>
        <v/>
      </c>
      <c r="C978" s="367" t="str">
        <f>IF($A978 = "", "", INDEX(Main_Form!$A:$A, MATCH($A978, Main_Form!$EV:$EV, 0)) &amp; $B978)</f>
        <v/>
      </c>
      <c r="D978" s="393"/>
      <c r="E978" s="393"/>
      <c r="F978" s="393"/>
      <c r="G978" s="373"/>
      <c r="Q978" s="394" t="str">
        <f t="shared" si="30"/>
        <v/>
      </c>
      <c r="R978" s="378" t="str">
        <f t="shared" si="31"/>
        <v/>
      </c>
    </row>
    <row r="979" spans="1:18" s="379" customFormat="1" hidden="1" x14ac:dyDescent="0.35">
      <c r="A979" s="368"/>
      <c r="B979" s="367" t="str">
        <f xml:space="preserve"> IF(A979="", "", $B$2 &amp; COUNTIFS($A$7:$A979, $A979))</f>
        <v/>
      </c>
      <c r="C979" s="367" t="str">
        <f>IF($A979 = "", "", INDEX(Main_Form!$A:$A, MATCH($A979, Main_Form!$EV:$EV, 0)) &amp; $B979)</f>
        <v/>
      </c>
      <c r="D979" s="393"/>
      <c r="E979" s="393"/>
      <c r="F979" s="393"/>
      <c r="G979" s="373"/>
      <c r="Q979" s="394" t="str">
        <f t="shared" si="30"/>
        <v/>
      </c>
      <c r="R979" s="378" t="str">
        <f t="shared" si="31"/>
        <v/>
      </c>
    </row>
    <row r="980" spans="1:18" s="379" customFormat="1" hidden="1" x14ac:dyDescent="0.35">
      <c r="A980" s="368"/>
      <c r="B980" s="367" t="str">
        <f xml:space="preserve"> IF(A980="", "", $B$2 &amp; COUNTIFS($A$7:$A980, $A980))</f>
        <v/>
      </c>
      <c r="C980" s="367" t="str">
        <f>IF($A980 = "", "", INDEX(Main_Form!$A:$A, MATCH($A980, Main_Form!$EV:$EV, 0)) &amp; $B980)</f>
        <v/>
      </c>
      <c r="D980" s="393"/>
      <c r="E980" s="393"/>
      <c r="F980" s="393"/>
      <c r="G980" s="373"/>
      <c r="Q980" s="394" t="str">
        <f t="shared" si="30"/>
        <v/>
      </c>
      <c r="R980" s="378" t="str">
        <f t="shared" si="31"/>
        <v/>
      </c>
    </row>
    <row r="981" spans="1:18" s="379" customFormat="1" hidden="1" x14ac:dyDescent="0.35">
      <c r="A981" s="368"/>
      <c r="B981" s="367" t="str">
        <f xml:space="preserve"> IF(A981="", "", $B$2 &amp; COUNTIFS($A$7:$A981, $A981))</f>
        <v/>
      </c>
      <c r="C981" s="367" t="str">
        <f>IF($A981 = "", "", INDEX(Main_Form!$A:$A, MATCH($A981, Main_Form!$EV:$EV, 0)) &amp; $B981)</f>
        <v/>
      </c>
      <c r="D981" s="393"/>
      <c r="E981" s="393"/>
      <c r="F981" s="393"/>
      <c r="G981" s="373"/>
      <c r="Q981" s="394" t="str">
        <f t="shared" si="30"/>
        <v/>
      </c>
      <c r="R981" s="378" t="str">
        <f t="shared" si="31"/>
        <v/>
      </c>
    </row>
    <row r="982" spans="1:18" s="379" customFormat="1" hidden="1" x14ac:dyDescent="0.35">
      <c r="A982" s="368"/>
      <c r="B982" s="367" t="str">
        <f xml:space="preserve"> IF(A982="", "", $B$2 &amp; COUNTIFS($A$7:$A982, $A982))</f>
        <v/>
      </c>
      <c r="C982" s="367" t="str">
        <f>IF($A982 = "", "", INDEX(Main_Form!$A:$A, MATCH($A982, Main_Form!$EV:$EV, 0)) &amp; $B982)</f>
        <v/>
      </c>
      <c r="D982" s="393"/>
      <c r="E982" s="393"/>
      <c r="F982" s="393"/>
      <c r="G982" s="373"/>
      <c r="Q982" s="394" t="str">
        <f t="shared" si="30"/>
        <v/>
      </c>
      <c r="R982" s="378" t="str">
        <f t="shared" si="31"/>
        <v/>
      </c>
    </row>
    <row r="983" spans="1:18" s="379" customFormat="1" hidden="1" x14ac:dyDescent="0.35">
      <c r="A983" s="368"/>
      <c r="B983" s="367" t="str">
        <f xml:space="preserve"> IF(A983="", "", $B$2 &amp; COUNTIFS($A$7:$A983, $A983))</f>
        <v/>
      </c>
      <c r="C983" s="367" t="str">
        <f>IF($A983 = "", "", INDEX(Main_Form!$A:$A, MATCH($A983, Main_Form!$EV:$EV, 0)) &amp; $B983)</f>
        <v/>
      </c>
      <c r="D983" s="393"/>
      <c r="E983" s="393"/>
      <c r="F983" s="393"/>
      <c r="G983" s="373"/>
      <c r="Q983" s="394" t="str">
        <f t="shared" si="30"/>
        <v/>
      </c>
      <c r="R983" s="378" t="str">
        <f t="shared" si="31"/>
        <v/>
      </c>
    </row>
    <row r="984" spans="1:18" s="379" customFormat="1" hidden="1" x14ac:dyDescent="0.35">
      <c r="A984" s="368"/>
      <c r="B984" s="367" t="str">
        <f xml:space="preserve"> IF(A984="", "", $B$2 &amp; COUNTIFS($A$7:$A984, $A984))</f>
        <v/>
      </c>
      <c r="C984" s="367" t="str">
        <f>IF($A984 = "", "", INDEX(Main_Form!$A:$A, MATCH($A984, Main_Form!$EV:$EV, 0)) &amp; $B984)</f>
        <v/>
      </c>
      <c r="D984" s="393"/>
      <c r="E984" s="393"/>
      <c r="F984" s="393"/>
      <c r="G984" s="373"/>
      <c r="Q984" s="394" t="str">
        <f t="shared" si="30"/>
        <v/>
      </c>
      <c r="R984" s="378" t="str">
        <f t="shared" si="31"/>
        <v/>
      </c>
    </row>
    <row r="985" spans="1:18" s="379" customFormat="1" hidden="1" x14ac:dyDescent="0.35">
      <c r="A985" s="368"/>
      <c r="B985" s="367" t="str">
        <f xml:space="preserve"> IF(A985="", "", $B$2 &amp; COUNTIFS($A$7:$A985, $A985))</f>
        <v/>
      </c>
      <c r="C985" s="367" t="str">
        <f>IF($A985 = "", "", INDEX(Main_Form!$A:$A, MATCH($A985, Main_Form!$EV:$EV, 0)) &amp; $B985)</f>
        <v/>
      </c>
      <c r="D985" s="393"/>
      <c r="E985" s="393"/>
      <c r="F985" s="393"/>
      <c r="G985" s="373"/>
      <c r="Q985" s="394" t="str">
        <f t="shared" si="30"/>
        <v/>
      </c>
      <c r="R985" s="378" t="str">
        <f t="shared" si="31"/>
        <v/>
      </c>
    </row>
    <row r="986" spans="1:18" s="379" customFormat="1" hidden="1" x14ac:dyDescent="0.35">
      <c r="A986" s="368"/>
      <c r="B986" s="367" t="str">
        <f xml:space="preserve"> IF(A986="", "", $B$2 &amp; COUNTIFS($A$7:$A986, $A986))</f>
        <v/>
      </c>
      <c r="C986" s="367" t="str">
        <f>IF($A986 = "", "", INDEX(Main_Form!$A:$A, MATCH($A986, Main_Form!$EV:$EV, 0)) &amp; $B986)</f>
        <v/>
      </c>
      <c r="D986" s="393"/>
      <c r="E986" s="393"/>
      <c r="F986" s="393"/>
      <c r="G986" s="373"/>
      <c r="Q986" s="394" t="str">
        <f t="shared" si="30"/>
        <v/>
      </c>
      <c r="R986" s="378" t="str">
        <f t="shared" si="31"/>
        <v/>
      </c>
    </row>
    <row r="987" spans="1:18" s="379" customFormat="1" hidden="1" x14ac:dyDescent="0.35">
      <c r="A987" s="368"/>
      <c r="B987" s="367" t="str">
        <f xml:space="preserve"> IF(A987="", "", $B$2 &amp; COUNTIFS($A$7:$A987, $A987))</f>
        <v/>
      </c>
      <c r="C987" s="367" t="str">
        <f>IF($A987 = "", "", INDEX(Main_Form!$A:$A, MATCH($A987, Main_Form!$EV:$EV, 0)) &amp; $B987)</f>
        <v/>
      </c>
      <c r="D987" s="393"/>
      <c r="E987" s="393"/>
      <c r="F987" s="393"/>
      <c r="G987" s="373"/>
      <c r="Q987" s="394" t="str">
        <f t="shared" si="30"/>
        <v/>
      </c>
      <c r="R987" s="378" t="str">
        <f t="shared" si="31"/>
        <v/>
      </c>
    </row>
    <row r="988" spans="1:18" s="379" customFormat="1" hidden="1" x14ac:dyDescent="0.35">
      <c r="A988" s="368"/>
      <c r="B988" s="367" t="str">
        <f xml:space="preserve"> IF(A988="", "", $B$2 &amp; COUNTIFS($A$7:$A988, $A988))</f>
        <v/>
      </c>
      <c r="C988" s="367" t="str">
        <f>IF($A988 = "", "", INDEX(Main_Form!$A:$A, MATCH($A988, Main_Form!$EV:$EV, 0)) &amp; $B988)</f>
        <v/>
      </c>
      <c r="D988" s="393"/>
      <c r="E988" s="393"/>
      <c r="F988" s="393"/>
      <c r="G988" s="373"/>
      <c r="Q988" s="394" t="str">
        <f t="shared" si="30"/>
        <v/>
      </c>
      <c r="R988" s="378" t="str">
        <f t="shared" si="31"/>
        <v/>
      </c>
    </row>
    <row r="989" spans="1:18" s="379" customFormat="1" hidden="1" x14ac:dyDescent="0.35">
      <c r="A989" s="368"/>
      <c r="B989" s="367" t="str">
        <f xml:space="preserve"> IF(A989="", "", $B$2 &amp; COUNTIFS($A$7:$A989, $A989))</f>
        <v/>
      </c>
      <c r="C989" s="367" t="str">
        <f>IF($A989 = "", "", INDEX(Main_Form!$A:$A, MATCH($A989, Main_Form!$EV:$EV, 0)) &amp; $B989)</f>
        <v/>
      </c>
      <c r="D989" s="393"/>
      <c r="E989" s="393"/>
      <c r="F989" s="393"/>
      <c r="G989" s="373"/>
      <c r="Q989" s="394" t="str">
        <f t="shared" si="30"/>
        <v/>
      </c>
      <c r="R989" s="378" t="str">
        <f t="shared" si="31"/>
        <v/>
      </c>
    </row>
    <row r="990" spans="1:18" s="379" customFormat="1" hidden="1" x14ac:dyDescent="0.35">
      <c r="A990" s="368"/>
      <c r="B990" s="367" t="str">
        <f xml:space="preserve"> IF(A990="", "", $B$2 &amp; COUNTIFS($A$7:$A990, $A990))</f>
        <v/>
      </c>
      <c r="C990" s="367" t="str">
        <f>IF($A990 = "", "", INDEX(Main_Form!$A:$A, MATCH($A990, Main_Form!$EV:$EV, 0)) &amp; $B990)</f>
        <v/>
      </c>
      <c r="D990" s="393"/>
      <c r="E990" s="393"/>
      <c r="F990" s="393"/>
      <c r="G990" s="373"/>
      <c r="Q990" s="394" t="str">
        <f t="shared" si="30"/>
        <v/>
      </c>
      <c r="R990" s="378" t="str">
        <f t="shared" si="31"/>
        <v/>
      </c>
    </row>
    <row r="991" spans="1:18" s="379" customFormat="1" hidden="1" x14ac:dyDescent="0.35">
      <c r="A991" s="368"/>
      <c r="B991" s="367" t="str">
        <f xml:space="preserve"> IF(A991="", "", $B$2 &amp; COUNTIFS($A$7:$A991, $A991))</f>
        <v/>
      </c>
      <c r="C991" s="367" t="str">
        <f>IF($A991 = "", "", INDEX(Main_Form!$A:$A, MATCH($A991, Main_Form!$EV:$EV, 0)) &amp; $B991)</f>
        <v/>
      </c>
      <c r="D991" s="393"/>
      <c r="E991" s="393"/>
      <c r="F991" s="393"/>
      <c r="G991" s="373"/>
      <c r="Q991" s="394" t="str">
        <f t="shared" si="30"/>
        <v/>
      </c>
      <c r="R991" s="378" t="str">
        <f t="shared" si="31"/>
        <v/>
      </c>
    </row>
    <row r="992" spans="1:18" s="379" customFormat="1" hidden="1" x14ac:dyDescent="0.35">
      <c r="A992" s="368"/>
      <c r="B992" s="367" t="str">
        <f xml:space="preserve"> IF(A992="", "", $B$2 &amp; COUNTIFS($A$7:$A992, $A992))</f>
        <v/>
      </c>
      <c r="C992" s="367" t="str">
        <f>IF($A992 = "", "", INDEX(Main_Form!$A:$A, MATCH($A992, Main_Form!$EV:$EV, 0)) &amp; $B992)</f>
        <v/>
      </c>
      <c r="D992" s="393"/>
      <c r="E992" s="393"/>
      <c r="F992" s="393"/>
      <c r="G992" s="373"/>
      <c r="Q992" s="394" t="str">
        <f t="shared" si="30"/>
        <v/>
      </c>
      <c r="R992" s="378" t="str">
        <f t="shared" si="31"/>
        <v/>
      </c>
    </row>
    <row r="993" spans="1:18" s="379" customFormat="1" hidden="1" x14ac:dyDescent="0.35">
      <c r="A993" s="368"/>
      <c r="B993" s="367" t="str">
        <f xml:space="preserve"> IF(A993="", "", $B$2 &amp; COUNTIFS($A$7:$A993, $A993))</f>
        <v/>
      </c>
      <c r="C993" s="367" t="str">
        <f>IF($A993 = "", "", INDEX(Main_Form!$A:$A, MATCH($A993, Main_Form!$EV:$EV, 0)) &amp; $B993)</f>
        <v/>
      </c>
      <c r="D993" s="393"/>
      <c r="E993" s="393"/>
      <c r="F993" s="393"/>
      <c r="G993" s="373"/>
      <c r="Q993" s="394" t="str">
        <f t="shared" si="30"/>
        <v/>
      </c>
      <c r="R993" s="378" t="str">
        <f t="shared" si="31"/>
        <v/>
      </c>
    </row>
    <row r="994" spans="1:18" s="379" customFormat="1" hidden="1" x14ac:dyDescent="0.35">
      <c r="A994" s="368"/>
      <c r="B994" s="367" t="str">
        <f xml:space="preserve"> IF(A994="", "", $B$2 &amp; COUNTIFS($A$7:$A994, $A994))</f>
        <v/>
      </c>
      <c r="C994" s="367" t="str">
        <f>IF($A994 = "", "", INDEX(Main_Form!$A:$A, MATCH($A994, Main_Form!$EV:$EV, 0)) &amp; $B994)</f>
        <v/>
      </c>
      <c r="D994" s="393"/>
      <c r="E994" s="393"/>
      <c r="F994" s="393"/>
      <c r="G994" s="373"/>
      <c r="Q994" s="394" t="str">
        <f t="shared" si="30"/>
        <v/>
      </c>
      <c r="R994" s="378" t="str">
        <f t="shared" si="31"/>
        <v/>
      </c>
    </row>
    <row r="995" spans="1:18" s="379" customFormat="1" hidden="1" x14ac:dyDescent="0.35">
      <c r="A995" s="368"/>
      <c r="B995" s="367" t="str">
        <f xml:space="preserve"> IF(A995="", "", $B$2 &amp; COUNTIFS($A$7:$A995, $A995))</f>
        <v/>
      </c>
      <c r="C995" s="367" t="str">
        <f>IF($A995 = "", "", INDEX(Main_Form!$A:$A, MATCH($A995, Main_Form!$EV:$EV, 0)) &amp; $B995)</f>
        <v/>
      </c>
      <c r="D995" s="393"/>
      <c r="E995" s="393"/>
      <c r="F995" s="393"/>
      <c r="G995" s="373"/>
      <c r="Q995" s="394" t="str">
        <f t="shared" si="30"/>
        <v/>
      </c>
      <c r="R995" s="378" t="str">
        <f t="shared" si="31"/>
        <v/>
      </c>
    </row>
    <row r="996" spans="1:18" s="379" customFormat="1" hidden="1" x14ac:dyDescent="0.35">
      <c r="A996" s="368"/>
      <c r="B996" s="367" t="str">
        <f xml:space="preserve"> IF(A996="", "", $B$2 &amp; COUNTIFS($A$7:$A996, $A996))</f>
        <v/>
      </c>
      <c r="C996" s="367" t="str">
        <f>IF($A996 = "", "", INDEX(Main_Form!$A:$A, MATCH($A996, Main_Form!$EV:$EV, 0)) &amp; $B996)</f>
        <v/>
      </c>
      <c r="D996" s="393"/>
      <c r="E996" s="393"/>
      <c r="F996" s="393"/>
      <c r="G996" s="373"/>
      <c r="Q996" s="394" t="str">
        <f t="shared" si="30"/>
        <v/>
      </c>
      <c r="R996" s="378" t="str">
        <f t="shared" si="31"/>
        <v/>
      </c>
    </row>
    <row r="997" spans="1:18" s="379" customFormat="1" hidden="1" x14ac:dyDescent="0.35">
      <c r="A997" s="368"/>
      <c r="B997" s="367" t="str">
        <f xml:space="preserve"> IF(A997="", "", $B$2 &amp; COUNTIFS($A$7:$A997, $A997))</f>
        <v/>
      </c>
      <c r="C997" s="367" t="str">
        <f>IF($A997 = "", "", INDEX(Main_Form!$A:$A, MATCH($A997, Main_Form!$EV:$EV, 0)) &amp; $B997)</f>
        <v/>
      </c>
      <c r="D997" s="393"/>
      <c r="E997" s="393"/>
      <c r="F997" s="393"/>
      <c r="G997" s="373"/>
      <c r="Q997" s="394" t="str">
        <f t="shared" si="30"/>
        <v/>
      </c>
      <c r="R997" s="378" t="str">
        <f t="shared" si="31"/>
        <v/>
      </c>
    </row>
    <row r="998" spans="1:18" s="379" customFormat="1" hidden="1" x14ac:dyDescent="0.35">
      <c r="A998" s="368"/>
      <c r="B998" s="367" t="str">
        <f xml:space="preserve"> IF(A998="", "", $B$2 &amp; COUNTIFS($A$7:$A998, $A998))</f>
        <v/>
      </c>
      <c r="C998" s="367" t="str">
        <f>IF($A998 = "", "", INDEX(Main_Form!$A:$A, MATCH($A998, Main_Form!$EV:$EV, 0)) &amp; $B998)</f>
        <v/>
      </c>
      <c r="D998" s="393"/>
      <c r="E998" s="393"/>
      <c r="F998" s="393"/>
      <c r="G998" s="373"/>
      <c r="Q998" s="394" t="str">
        <f t="shared" si="30"/>
        <v/>
      </c>
      <c r="R998" s="378" t="str">
        <f t="shared" si="31"/>
        <v/>
      </c>
    </row>
    <row r="999" spans="1:18" s="379" customFormat="1" hidden="1" x14ac:dyDescent="0.35">
      <c r="A999" s="368"/>
      <c r="B999" s="367" t="str">
        <f xml:space="preserve"> IF(A999="", "", $B$2 &amp; COUNTIFS($A$7:$A999, $A999))</f>
        <v/>
      </c>
      <c r="C999" s="367" t="str">
        <f>IF($A999 = "", "", INDEX(Main_Form!$A:$A, MATCH($A999, Main_Form!$EV:$EV, 0)) &amp; $B999)</f>
        <v/>
      </c>
      <c r="D999" s="393"/>
      <c r="E999" s="393"/>
      <c r="F999" s="393"/>
      <c r="G999" s="373"/>
      <c r="Q999" s="394" t="str">
        <f t="shared" si="30"/>
        <v/>
      </c>
      <c r="R999" s="378" t="str">
        <f t="shared" si="31"/>
        <v/>
      </c>
    </row>
    <row r="1000" spans="1:18" s="379" customFormat="1" hidden="1" x14ac:dyDescent="0.35">
      <c r="A1000" s="368"/>
      <c r="B1000" s="367" t="str">
        <f xml:space="preserve"> IF(A1000="", "", $B$2 &amp; COUNTIFS($A$7:$A1000, $A1000))</f>
        <v/>
      </c>
      <c r="C1000" s="367" t="str">
        <f>IF($A1000 = "", "", INDEX(Main_Form!$A:$A, MATCH($A1000, Main_Form!$EV:$EV, 0)) &amp; $B1000)</f>
        <v/>
      </c>
      <c r="D1000" s="393"/>
      <c r="E1000" s="393"/>
      <c r="F1000" s="393"/>
      <c r="G1000" s="373"/>
      <c r="Q1000" s="394" t="str">
        <f t="shared" si="30"/>
        <v/>
      </c>
      <c r="R1000" s="378" t="str">
        <f t="shared" si="31"/>
        <v/>
      </c>
    </row>
    <row r="1001" spans="1:18" s="379" customFormat="1" hidden="1" x14ac:dyDescent="0.35">
      <c r="A1001" s="368"/>
      <c r="B1001" s="367" t="str">
        <f xml:space="preserve"> IF(A1001="", "", $B$2 &amp; COUNTIFS($A$7:$A1001, $A1001))</f>
        <v/>
      </c>
      <c r="C1001" s="367" t="str">
        <f>IF($A1001 = "", "", INDEX(Main_Form!$A:$A, MATCH($A1001, Main_Form!$EV:$EV, 0)) &amp; $B1001)</f>
        <v/>
      </c>
      <c r="D1001" s="393"/>
      <c r="E1001" s="393"/>
      <c r="F1001" s="393"/>
      <c r="G1001" s="373"/>
      <c r="Q1001" s="394" t="str">
        <f t="shared" si="30"/>
        <v/>
      </c>
      <c r="R1001" s="378" t="str">
        <f t="shared" si="31"/>
        <v/>
      </c>
    </row>
    <row r="1002" spans="1:18" s="379" customFormat="1" hidden="1" x14ac:dyDescent="0.35">
      <c r="A1002" s="368"/>
      <c r="B1002" s="367" t="str">
        <f xml:space="preserve"> IF(A1002="", "", $B$2 &amp; COUNTIFS($A$7:$A1002, $A1002))</f>
        <v/>
      </c>
      <c r="C1002" s="367" t="str">
        <f>IF($A1002 = "", "", INDEX(Main_Form!$A:$A, MATCH($A1002, Main_Form!$EV:$EV, 0)) &amp; $B1002)</f>
        <v/>
      </c>
      <c r="D1002" s="393"/>
      <c r="E1002" s="393"/>
      <c r="F1002" s="393"/>
      <c r="G1002" s="373"/>
      <c r="Q1002" s="394" t="str">
        <f t="shared" si="30"/>
        <v/>
      </c>
      <c r="R1002" s="378" t="str">
        <f t="shared" si="31"/>
        <v/>
      </c>
    </row>
    <row r="1003" spans="1:18" s="379" customFormat="1" hidden="1" x14ac:dyDescent="0.35">
      <c r="A1003" s="368"/>
      <c r="B1003" s="367" t="str">
        <f xml:space="preserve"> IF(A1003="", "", $B$2 &amp; COUNTIFS($A$7:$A1003, $A1003))</f>
        <v/>
      </c>
      <c r="C1003" s="367" t="str">
        <f>IF($A1003 = "", "", INDEX(Main_Form!$A:$A, MATCH($A1003, Main_Form!$EV:$EV, 0)) &amp; $B1003)</f>
        <v/>
      </c>
      <c r="D1003" s="393"/>
      <c r="E1003" s="393"/>
      <c r="F1003" s="393"/>
      <c r="G1003" s="373"/>
      <c r="Q1003" s="394" t="str">
        <f t="shared" si="30"/>
        <v/>
      </c>
      <c r="R1003" s="378" t="str">
        <f t="shared" si="31"/>
        <v/>
      </c>
    </row>
    <row r="1004" spans="1:18" s="379" customFormat="1" hidden="1" x14ac:dyDescent="0.35">
      <c r="A1004" s="368"/>
      <c r="B1004" s="367" t="str">
        <f xml:space="preserve"> IF(A1004="", "", $B$2 &amp; COUNTIFS($A$7:$A1004, $A1004))</f>
        <v/>
      </c>
      <c r="C1004" s="367" t="str">
        <f>IF($A1004 = "", "", INDEX(Main_Form!$A:$A, MATCH($A1004, Main_Form!$EV:$EV, 0)) &amp; $B1004)</f>
        <v/>
      </c>
      <c r="D1004" s="393"/>
      <c r="E1004" s="393"/>
      <c r="F1004" s="393"/>
      <c r="G1004" s="373"/>
      <c r="Q1004" s="394" t="str">
        <f t="shared" si="30"/>
        <v/>
      </c>
      <c r="R1004" s="378" t="str">
        <f t="shared" si="31"/>
        <v/>
      </c>
    </row>
    <row r="1005" spans="1:18" s="379" customFormat="1" hidden="1" x14ac:dyDescent="0.35">
      <c r="A1005" s="368"/>
      <c r="B1005" s="367" t="str">
        <f xml:space="preserve"> IF(A1005="", "", $B$2 &amp; COUNTIFS($A$7:$A1005, $A1005))</f>
        <v/>
      </c>
      <c r="C1005" s="367" t="str">
        <f>IF($A1005 = "", "", INDEX(Main_Form!$A:$A, MATCH($A1005, Main_Form!$EV:$EV, 0)) &amp; $B1005)</f>
        <v/>
      </c>
      <c r="D1005" s="393"/>
      <c r="E1005" s="393"/>
      <c r="F1005" s="393"/>
      <c r="G1005" s="373"/>
      <c r="Q1005" s="394" t="str">
        <f t="shared" si="30"/>
        <v/>
      </c>
      <c r="R1005" s="378" t="str">
        <f t="shared" si="31"/>
        <v/>
      </c>
    </row>
    <row r="1006" spans="1:18" s="379" customFormat="1" hidden="1" x14ac:dyDescent="0.35">
      <c r="A1006" s="368"/>
      <c r="B1006" s="367" t="str">
        <f xml:space="preserve"> IF(A1006="", "", $B$2 &amp; COUNTIFS($A$7:$A1006, $A1006))</f>
        <v/>
      </c>
      <c r="C1006" s="367" t="str">
        <f>IF($A1006 = "", "", INDEX(Main_Form!$A:$A, MATCH($A1006, Main_Form!$EV:$EV, 0)) &amp; $B1006)</f>
        <v/>
      </c>
      <c r="D1006" s="393"/>
      <c r="E1006" s="393"/>
      <c r="F1006" s="393"/>
      <c r="G1006" s="373"/>
      <c r="Q1006" s="394" t="str">
        <f t="shared" si="30"/>
        <v/>
      </c>
      <c r="R1006" s="378" t="str">
        <f t="shared" si="31"/>
        <v/>
      </c>
    </row>
    <row r="1007" spans="1:18" s="379" customFormat="1" hidden="1" x14ac:dyDescent="0.35">
      <c r="A1007" s="368"/>
      <c r="B1007" s="367" t="str">
        <f xml:space="preserve"> IF(A1007="", "", $B$2 &amp; COUNTIFS($A$7:$A1007, $A1007))</f>
        <v/>
      </c>
      <c r="C1007" s="367" t="str">
        <f>IF($A1007 = "", "", INDEX(Main_Form!$A:$A, MATCH($A1007, Main_Form!$EV:$EV, 0)) &amp; $B1007)</f>
        <v/>
      </c>
      <c r="D1007" s="393"/>
      <c r="E1007" s="393"/>
      <c r="F1007" s="393"/>
      <c r="G1007" s="373"/>
      <c r="Q1007" s="394" t="str">
        <f t="shared" si="30"/>
        <v/>
      </c>
      <c r="R1007" s="378" t="str">
        <f t="shared" si="31"/>
        <v/>
      </c>
    </row>
    <row r="1008" spans="1:18" s="379" customFormat="1" hidden="1" x14ac:dyDescent="0.35">
      <c r="A1008" s="368"/>
      <c r="B1008" s="367" t="str">
        <f xml:space="preserve"> IF(A1008="", "", $B$2 &amp; COUNTIFS($A$7:$A1008, $A1008))</f>
        <v/>
      </c>
      <c r="C1008" s="367" t="str">
        <f>IF($A1008 = "", "", INDEX(Main_Form!$A:$A, MATCH($A1008, Main_Form!$EV:$EV, 0)) &amp; $B1008)</f>
        <v/>
      </c>
      <c r="D1008" s="393"/>
      <c r="E1008" s="393"/>
      <c r="F1008" s="393"/>
      <c r="G1008" s="373"/>
      <c r="Q1008" s="394" t="str">
        <f t="shared" si="30"/>
        <v/>
      </c>
      <c r="R1008" s="378" t="str">
        <f t="shared" si="31"/>
        <v/>
      </c>
    </row>
    <row r="1009" spans="1:7" s="379" customFormat="1" hidden="1" x14ac:dyDescent="0.35">
      <c r="A1009" s="321"/>
      <c r="B1009" s="321"/>
      <c r="C1009" s="321"/>
      <c r="D1009" s="321"/>
      <c r="E1009" s="321"/>
      <c r="F1009" s="321"/>
      <c r="G1009" s="321"/>
    </row>
    <row r="1010" spans="1:7" s="379" customFormat="1" hidden="1" x14ac:dyDescent="0.35">
      <c r="A1010" s="321"/>
      <c r="B1010" s="321"/>
      <c r="C1010" s="321"/>
      <c r="D1010" s="321"/>
      <c r="E1010" s="321"/>
      <c r="F1010" s="321"/>
      <c r="G1010" s="321"/>
    </row>
    <row r="1011" spans="1:7" s="379" customFormat="1" hidden="1" x14ac:dyDescent="0.35">
      <c r="A1011" s="321"/>
      <c r="B1011" s="321"/>
      <c r="C1011" s="321"/>
      <c r="D1011" s="321"/>
      <c r="E1011" s="321"/>
      <c r="F1011" s="321"/>
      <c r="G1011" s="321"/>
    </row>
    <row r="1012" spans="1:7" s="379" customFormat="1" hidden="1" x14ac:dyDescent="0.35">
      <c r="A1012" s="321"/>
      <c r="B1012" s="321"/>
      <c r="C1012" s="321"/>
      <c r="D1012" s="321"/>
      <c r="E1012" s="321"/>
      <c r="F1012" s="321"/>
      <c r="G1012" s="321"/>
    </row>
    <row r="1013" spans="1:7" s="379" customFormat="1" hidden="1" x14ac:dyDescent="0.35">
      <c r="A1013" s="321"/>
      <c r="B1013" s="321"/>
      <c r="C1013" s="321"/>
      <c r="D1013" s="321"/>
      <c r="E1013" s="321"/>
      <c r="F1013" s="321"/>
      <c r="G1013" s="321"/>
    </row>
    <row r="1014" spans="1:7" s="379" customFormat="1" hidden="1" x14ac:dyDescent="0.35">
      <c r="A1014" s="321"/>
      <c r="B1014" s="321"/>
      <c r="C1014" s="321"/>
      <c r="D1014" s="321"/>
      <c r="E1014" s="321"/>
      <c r="F1014" s="321"/>
      <c r="G1014" s="321"/>
    </row>
    <row r="1015" spans="1:7" s="379" customFormat="1" x14ac:dyDescent="0.35">
      <c r="A1015" s="395"/>
      <c r="B1015" s="377"/>
      <c r="C1015" s="377"/>
      <c r="D1015" s="395" t="s">
        <v>277</v>
      </c>
      <c r="E1015" s="395" t="str">
        <f>IF(Music_and_Dance_Scheme_Form!$A$857 = "", "", Music_and_Dance_Scheme_Form!$A$857)</f>
        <v/>
      </c>
      <c r="F1015" s="395" t="str">
        <f>IF(Music_and_Dance_Scheme_Form!$E$857 = "", "", Music_and_Dance_Scheme_Form!$E$857)</f>
        <v/>
      </c>
      <c r="G1015" s="396" t="str">
        <f>IF(Music_and_Dance_Scheme_Form!$H$857 = "", "", Music_and_Dance_Scheme_Form!$H$857)</f>
        <v/>
      </c>
    </row>
    <row r="1016" spans="1:7" s="379" customFormat="1" x14ac:dyDescent="0.35">
      <c r="A1016" s="395"/>
      <c r="B1016" s="377"/>
      <c r="C1016" s="377"/>
      <c r="D1016" s="395" t="s">
        <v>277</v>
      </c>
      <c r="E1016" s="395" t="str">
        <f>IF(Music_and_Dance_Scheme_Form!$A$859 = "", "", Music_and_Dance_Scheme_Form!$A$859)</f>
        <v/>
      </c>
      <c r="F1016" s="395" t="str">
        <f>IF(Music_and_Dance_Scheme_Form!$E$859 = "", "", Music_and_Dance_Scheme_Form!$E$859)</f>
        <v/>
      </c>
      <c r="G1016" s="396" t="str">
        <f>IF(Music_and_Dance_Scheme_Form!$H$859 = "", "", Music_and_Dance_Scheme_Form!$H$859)</f>
        <v/>
      </c>
    </row>
    <row r="1017" spans="1:7" s="379" customFormat="1" x14ac:dyDescent="0.35">
      <c r="A1017" s="395"/>
      <c r="B1017" s="377"/>
      <c r="C1017" s="377"/>
      <c r="D1017" s="395" t="s">
        <v>277</v>
      </c>
      <c r="E1017" s="395" t="str">
        <f>IF(Music_and_Dance_Scheme_Form!$A$861 = "", "", Music_and_Dance_Scheme_Form!$A$861)</f>
        <v/>
      </c>
      <c r="F1017" s="395" t="str">
        <f>IF(Music_and_Dance_Scheme_Form!$H$861 = "", "", Music_and_Dance_Scheme_Form!$H$861)</f>
        <v/>
      </c>
      <c r="G1017" s="396" t="str">
        <f>IF(Music_and_Dance_Scheme_Form!$H$861 = "", "", Music_and_Dance_Scheme_Form!$H$861)</f>
        <v/>
      </c>
    </row>
    <row r="1018" spans="1:7" s="379" customFormat="1" x14ac:dyDescent="0.35">
      <c r="A1018" s="395"/>
      <c r="B1018" s="377"/>
      <c r="C1018" s="377"/>
      <c r="D1018" s="395" t="s">
        <v>277</v>
      </c>
      <c r="E1018" s="395" t="str">
        <f>IF(Music_and_Dance_Scheme_Form!$A$863 = "", "", Music_and_Dance_Scheme_Form!$A$863)</f>
        <v/>
      </c>
      <c r="F1018" s="395" t="str">
        <f>IF(Music_and_Dance_Scheme_Form!$H$863 = "", "", Music_and_Dance_Scheme_Form!$H$863)</f>
        <v/>
      </c>
      <c r="G1018" s="396" t="str">
        <f>IF(Music_and_Dance_Scheme_Form!$H$863 = "", "", Music_and_Dance_Scheme_Form!$H$863)</f>
        <v/>
      </c>
    </row>
    <row r="1019" spans="1:7" s="379" customFormat="1" x14ac:dyDescent="0.35">
      <c r="A1019" s="395"/>
      <c r="B1019" s="377"/>
      <c r="C1019" s="377"/>
      <c r="D1019" s="395" t="s">
        <v>277</v>
      </c>
      <c r="E1019" s="395" t="str">
        <f>IF(Music_and_Dance_Scheme_Form!$E$865 = "", "", Music_and_Dance_Scheme_Form!$E$865)</f>
        <v/>
      </c>
      <c r="F1019" s="395" t="str">
        <f>IF(Music_and_Dance_Scheme_Form!$H$865 = "", "", Music_and_Dance_Scheme_Form!$H$865)</f>
        <v/>
      </c>
      <c r="G1019" s="396" t="str">
        <f>IF(Music_and_Dance_Scheme_Form!$H$865 = "", "", Music_and_Dance_Scheme_Form!$H$865)</f>
        <v/>
      </c>
    </row>
    <row r="1020" spans="1:7" s="379" customFormat="1" x14ac:dyDescent="0.35">
      <c r="A1020" s="395"/>
      <c r="B1020" s="377"/>
      <c r="C1020" s="377"/>
      <c r="D1020" s="395" t="s">
        <v>204</v>
      </c>
      <c r="E1020" s="395"/>
      <c r="F1020" s="395"/>
      <c r="G1020" s="396">
        <f>IF(Music_and_Dance_Scheme_Form!$H$867 = "", "", Music_and_Dance_Scheme_Form!$H$867)</f>
        <v>0</v>
      </c>
    </row>
    <row r="1021" spans="1:7" s="379" customFormat="1" x14ac:dyDescent="0.35">
      <c r="A1021" s="321"/>
      <c r="B1021" s="321"/>
      <c r="C1021" s="321"/>
      <c r="D1021" s="321"/>
      <c r="E1021" s="321"/>
      <c r="F1021" s="321"/>
      <c r="G1021" s="321"/>
    </row>
    <row r="1022" spans="1:7" s="379" customFormat="1" x14ac:dyDescent="0.35">
      <c r="A1022" s="321"/>
      <c r="B1022" s="321"/>
      <c r="C1022" s="321"/>
      <c r="D1022" s="321"/>
      <c r="E1022" s="321"/>
      <c r="F1022" s="321"/>
      <c r="G1022" s="321"/>
    </row>
    <row r="1023" spans="1:7" s="379" customFormat="1" x14ac:dyDescent="0.35">
      <c r="A1023" s="321"/>
      <c r="B1023" s="321"/>
      <c r="C1023" s="321"/>
      <c r="D1023" s="321"/>
      <c r="E1023" s="321"/>
      <c r="F1023" s="321"/>
      <c r="G1023" s="321"/>
    </row>
    <row r="1024" spans="1:7" s="379" customFormat="1" x14ac:dyDescent="0.35">
      <c r="A1024" s="321"/>
      <c r="B1024" s="321"/>
      <c r="C1024" s="321"/>
      <c r="D1024" s="321"/>
      <c r="E1024" s="321"/>
      <c r="F1024" s="321"/>
      <c r="G1024" s="321"/>
    </row>
    <row r="1025" spans="1:7" s="379" customFormat="1" x14ac:dyDescent="0.35">
      <c r="A1025" s="321"/>
      <c r="B1025" s="321"/>
      <c r="C1025" s="321"/>
      <c r="D1025" s="321"/>
      <c r="E1025" s="321"/>
      <c r="F1025" s="321"/>
      <c r="G1025" s="321"/>
    </row>
    <row r="1026" spans="1:7" s="379" customFormat="1" x14ac:dyDescent="0.35">
      <c r="A1026" s="321"/>
      <c r="B1026" s="321"/>
      <c r="C1026" s="321"/>
      <c r="D1026" s="321"/>
      <c r="E1026" s="321"/>
      <c r="F1026" s="321"/>
      <c r="G1026" s="321"/>
    </row>
    <row r="1027" spans="1:7" s="379" customFormat="1" x14ac:dyDescent="0.35">
      <c r="A1027" s="321"/>
      <c r="B1027" s="321"/>
      <c r="C1027" s="321"/>
      <c r="D1027" s="321"/>
      <c r="E1027" s="321"/>
      <c r="F1027" s="321"/>
      <c r="G1027" s="321"/>
    </row>
    <row r="1028" spans="1:7" s="379" customFormat="1" x14ac:dyDescent="0.35">
      <c r="A1028" s="321"/>
      <c r="B1028" s="321"/>
      <c r="C1028" s="321"/>
      <c r="D1028" s="321"/>
      <c r="E1028" s="321"/>
      <c r="F1028" s="321"/>
      <c r="G1028" s="321"/>
    </row>
    <row r="1029" spans="1:7" s="379" customFormat="1" x14ac:dyDescent="0.35">
      <c r="A1029" s="321"/>
      <c r="B1029" s="321"/>
      <c r="C1029" s="321"/>
      <c r="D1029" s="321"/>
      <c r="E1029" s="321"/>
      <c r="F1029" s="321"/>
      <c r="G1029" s="321"/>
    </row>
    <row r="1030" spans="1:7" s="379" customFormat="1" x14ac:dyDescent="0.35">
      <c r="A1030" s="321"/>
      <c r="B1030" s="321"/>
      <c r="C1030" s="321"/>
      <c r="D1030" s="321"/>
      <c r="E1030" s="321"/>
      <c r="F1030" s="321"/>
      <c r="G1030" s="321"/>
    </row>
    <row r="1031" spans="1:7" s="379" customFormat="1" x14ac:dyDescent="0.35">
      <c r="A1031" s="321"/>
      <c r="B1031" s="321"/>
      <c r="C1031" s="321"/>
      <c r="D1031" s="321"/>
      <c r="E1031" s="321"/>
      <c r="F1031" s="321"/>
      <c r="G1031" s="321"/>
    </row>
  </sheetData>
  <sheetProtection algorithmName="SHA-512" hashValue="mUEKGhMHZK/zwjqBwbqohdCWauR0hPqxHY8zlZCLTnxe2dSJx0nzFeCeRLwru4NlA0vGKS4qm5kuc60EpNZtBQ==" saltValue="qjCh/fBNIDgdzFjMjP1Phg==" spinCount="100000" sheet="1" objects="1" scenarios="1"/>
  <autoFilter ref="A6:G6" xr:uid="{6A99BE2A-C6B5-43AB-8F49-25013D4DC07C}"/>
  <conditionalFormatting sqref="E7:F1008">
    <cfRule type="expression" dxfId="8" priority="3">
      <formula>OR($D7 = "TOTAL", $D7 = "")</formula>
    </cfRule>
  </conditionalFormatting>
  <conditionalFormatting sqref="D7:G1008">
    <cfRule type="expression" dxfId="7" priority="1">
      <formula>$A7 = ""</formula>
    </cfRule>
  </conditionalFormatting>
  <conditionalFormatting sqref="G7:G1008">
    <cfRule type="expression" dxfId="6" priority="2">
      <formula>$D7 = ""</formula>
    </cfRule>
  </conditionalFormatting>
  <dataValidations count="3">
    <dataValidation type="list" allowBlank="1" showInputMessage="1" showErrorMessage="1" errorTitle="Error" error="Please select from the drop down menu." sqref="F7:F1008" xr:uid="{BB6AE7E6-F38B-4C6E-B2E8-F77DBA5FF816}">
      <formula1>financial_support_type</formula1>
    </dataValidation>
    <dataValidation type="custom" allowBlank="1" showInputMessage="1" showErrorMessage="1" errorTitle="Error" error="Please enter a number." sqref="G7:G1008" xr:uid="{6FF06011-2E25-4988-A376-FDBC9AF6603D}">
      <formula1>ISNUMBER(G7)</formula1>
    </dataValidation>
    <dataValidation type="list" allowBlank="1" showInputMessage="1" showErrorMessage="1" errorTitle="Error" error="Please select from the drop down menu." sqref="D7:D1008" xr:uid="{DB0DBC05-BFA5-4B98-BA33-32F8AA93E0A2}">
      <formula1>select_total</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Please select from the drop down menu." xr:uid="{D023A400-281C-4B99-B5B4-E168264C7ABB}">
          <x14:formula1>
            <xm:f>Main_Form!$EV$6:$EV$506</xm:f>
          </x14:formula1>
          <xm:sqref>A7:A1008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2F88F-2389-4A51-B98D-24E5CB92CEAD}">
  <sheetPr codeName="Sheet3">
    <tabColor rgb="FF183860"/>
  </sheetPr>
  <dimension ref="A1:P1036"/>
  <sheetViews>
    <sheetView workbookViewId="0">
      <pane ySplit="6" topLeftCell="A7" activePane="bottomLeft" state="frozen"/>
      <selection pane="bottomLeft"/>
    </sheetView>
  </sheetViews>
  <sheetFormatPr defaultColWidth="9.1796875" defaultRowHeight="14.5" zeroHeight="1" x14ac:dyDescent="0.35"/>
  <cols>
    <col min="1" max="5" width="30.54296875" style="320" customWidth="1"/>
    <col min="6" max="14" width="9.1796875" customWidth="1"/>
    <col min="15" max="16" width="20.54296875" hidden="1" customWidth="1"/>
    <col min="17" max="23" width="9.1796875" customWidth="1"/>
  </cols>
  <sheetData>
    <row r="1" spans="1:16" s="379" customFormat="1" ht="25" customHeight="1" x14ac:dyDescent="0.35">
      <c r="A1" s="397" t="s">
        <v>164</v>
      </c>
      <c r="B1" s="342"/>
      <c r="C1" s="342"/>
      <c r="D1" s="342"/>
      <c r="E1" s="342"/>
      <c r="O1" s="391"/>
      <c r="P1" s="391"/>
    </row>
    <row r="2" spans="1:16" s="379" customFormat="1" ht="25" customHeight="1" x14ac:dyDescent="0.35">
      <c r="A2" s="351"/>
      <c r="B2" s="351">
        <v>8</v>
      </c>
      <c r="C2" s="351">
        <v>8</v>
      </c>
      <c r="D2" s="351">
        <v>8</v>
      </c>
      <c r="E2" s="351">
        <v>8</v>
      </c>
      <c r="O2" s="347">
        <v>8</v>
      </c>
      <c r="P2" s="347">
        <v>8</v>
      </c>
    </row>
    <row r="3" spans="1:16" s="379" customFormat="1" ht="25" customHeight="1" x14ac:dyDescent="0.35">
      <c r="A3" s="351"/>
      <c r="B3" s="351"/>
      <c r="C3" s="351"/>
      <c r="D3" s="351"/>
      <c r="E3" s="351"/>
      <c r="O3" s="347"/>
      <c r="P3" s="347"/>
    </row>
    <row r="4" spans="1:16" s="379" customFormat="1" ht="25" customHeight="1" x14ac:dyDescent="0.35">
      <c r="A4" s="351"/>
      <c r="B4" s="351"/>
      <c r="C4" s="351"/>
      <c r="D4" s="351"/>
      <c r="E4" s="351"/>
      <c r="O4" s="347"/>
      <c r="P4" s="347"/>
    </row>
    <row r="5" spans="1:16" s="379" customFormat="1" ht="100" customHeight="1" x14ac:dyDescent="0.35">
      <c r="A5" s="355" t="s">
        <v>581</v>
      </c>
      <c r="B5" s="355" t="s">
        <v>582</v>
      </c>
      <c r="C5" s="355" t="s">
        <v>583</v>
      </c>
      <c r="D5" s="355" t="s">
        <v>596</v>
      </c>
      <c r="E5" s="355" t="s">
        <v>345</v>
      </c>
      <c r="O5" s="347" t="s">
        <v>587</v>
      </c>
      <c r="P5" s="347" t="s">
        <v>588</v>
      </c>
    </row>
    <row r="6" spans="1:16" s="379" customFormat="1" ht="14.15" hidden="1" customHeight="1" x14ac:dyDescent="0.35">
      <c r="A6" s="360" t="s">
        <v>597</v>
      </c>
      <c r="B6" s="362" t="s">
        <v>598</v>
      </c>
      <c r="C6" s="362" t="s">
        <v>599</v>
      </c>
      <c r="D6" s="362" t="s">
        <v>600</v>
      </c>
      <c r="E6" s="392" t="s">
        <v>601</v>
      </c>
      <c r="O6" s="347"/>
      <c r="P6" s="347"/>
    </row>
    <row r="7" spans="1:16" s="379" customFormat="1" hidden="1" x14ac:dyDescent="0.35">
      <c r="A7" s="368"/>
      <c r="B7" s="367" t="str">
        <f xml:space="preserve"> IF(A7="", "", $B$2 &amp; COUNTIFS($A$7:$A7, $A7))</f>
        <v/>
      </c>
      <c r="C7" s="367" t="str">
        <f>IF($A7 = "", "", INDEX(Main_Form!$A:$A, MATCH($A7, Main_Form!$EV:$EV, 0)) &amp; $B7)</f>
        <v/>
      </c>
      <c r="D7" s="398" t="str">
        <f>IF($A7 = "", "",
IF(AND(School_or_CAT_2 = "Centre for Advanced Training", COUNTIFS($A$7:$A$1008, $A7) &gt;= 1, LEFT($B7, 2) = "81"), INDEX(Main_Form!$J:$J, MATCH($A7, Main_Form!$EV:$EV, 0)), "N/A") )</f>
        <v/>
      </c>
      <c r="E7" s="393"/>
      <c r="O7" s="394" t="str">
        <f t="shared" ref="O7:O70" si="0">IF($A7&lt;&gt;"", IF(AND($D7 &lt;&gt; "", $D7 &lt;&gt; "N/A"), $D7, IF($E7 = "", "", $E7)), "")</f>
        <v/>
      </c>
      <c r="P7" s="378" t="str">
        <f t="shared" ref="P7:P70" si="1">IF($A7="", "", IF(AND($A7 &lt;&gt; "", $O7 &lt;&gt; ""), 1, 0))</f>
        <v/>
      </c>
    </row>
    <row r="8" spans="1:16" s="379" customFormat="1" hidden="1" x14ac:dyDescent="0.35">
      <c r="A8" s="368"/>
      <c r="B8" s="367" t="str">
        <f xml:space="preserve"> IF(A8="", "", $B$2 &amp; COUNTIFS($A$7:$A8, $A8))</f>
        <v/>
      </c>
      <c r="C8" s="367" t="str">
        <f>IF($A8 = "", "", INDEX(Main_Form!$A:$A, MATCH($A8, Main_Form!$EV:$EV, 0)) &amp; $B8)</f>
        <v/>
      </c>
      <c r="D8" s="398" t="str">
        <f>IF($A8 = "", "",
IF(AND(School_or_CAT_2 = "Centre for Advanced Training", COUNTIFS($A$7:$A$1008, $A8) &gt;= 1, LEFT($B8, 2) = "81"), INDEX(Main_Form!$J:$J, MATCH($A8, Main_Form!$EV:$EV, 0)), "N/A") )</f>
        <v/>
      </c>
      <c r="E8" s="393"/>
      <c r="O8" s="394" t="str">
        <f t="shared" si="0"/>
        <v/>
      </c>
      <c r="P8" s="378" t="str">
        <f t="shared" si="1"/>
        <v/>
      </c>
    </row>
    <row r="9" spans="1:16" s="379" customFormat="1" hidden="1" x14ac:dyDescent="0.35">
      <c r="A9" s="368"/>
      <c r="B9" s="367" t="str">
        <f xml:space="preserve"> IF(A9="", "", $B$2 &amp; COUNTIFS($A$7:$A9, $A9))</f>
        <v/>
      </c>
      <c r="C9" s="367" t="str">
        <f>IF($A9 = "", "", INDEX(Main_Form!$A:$A, MATCH($A9, Main_Form!$EV:$EV, 0)) &amp; $B9)</f>
        <v/>
      </c>
      <c r="D9" s="398" t="str">
        <f>IF($A9 = "", "",
IF(AND(School_or_CAT_2 = "Centre for Advanced Training", COUNTIFS($A$7:$A$1008, $A9) &gt;= 1, LEFT($B9, 2) = "81"), INDEX(Main_Form!$J:$J, MATCH($A9, Main_Form!$EV:$EV, 0)), "N/A") )</f>
        <v/>
      </c>
      <c r="E9" s="393"/>
      <c r="O9" s="394" t="str">
        <f t="shared" si="0"/>
        <v/>
      </c>
      <c r="P9" s="378" t="str">
        <f t="shared" si="1"/>
        <v/>
      </c>
    </row>
    <row r="10" spans="1:16" s="379" customFormat="1" hidden="1" x14ac:dyDescent="0.35">
      <c r="A10" s="368"/>
      <c r="B10" s="367" t="str">
        <f xml:space="preserve"> IF(A10="", "", $B$2 &amp; COUNTIFS($A$7:$A10, $A10))</f>
        <v/>
      </c>
      <c r="C10" s="367" t="str">
        <f>IF($A10 = "", "", INDEX(Main_Form!$A:$A, MATCH($A10, Main_Form!$EV:$EV, 0)) &amp; $B10)</f>
        <v/>
      </c>
      <c r="D10" s="398" t="str">
        <f>IF($A10 = "", "",
IF(AND(School_or_CAT_2 = "Centre for Advanced Training", COUNTIFS($A$7:$A$1008, $A10) &gt;= 1, LEFT($B10, 2) = "81"), INDEX(Main_Form!$J:$J, MATCH($A10, Main_Form!$EV:$EV, 0)), "N/A") )</f>
        <v/>
      </c>
      <c r="E10" s="393"/>
      <c r="O10" s="394" t="str">
        <f t="shared" si="0"/>
        <v/>
      </c>
      <c r="P10" s="378" t="str">
        <f t="shared" si="1"/>
        <v/>
      </c>
    </row>
    <row r="11" spans="1:16" s="379" customFormat="1" hidden="1" x14ac:dyDescent="0.35">
      <c r="A11" s="368"/>
      <c r="B11" s="367" t="str">
        <f xml:space="preserve"> IF(A11="", "", $B$2 &amp; COUNTIFS($A$7:$A11, $A11))</f>
        <v/>
      </c>
      <c r="C11" s="367" t="str">
        <f>IF($A11 = "", "", INDEX(Main_Form!$A:$A, MATCH($A11, Main_Form!$EV:$EV, 0)) &amp; $B11)</f>
        <v/>
      </c>
      <c r="D11" s="398" t="str">
        <f>IF($A11 = "", "",
IF(AND(School_or_CAT_2 = "Centre for Advanced Training", COUNTIFS($A$7:$A$1008, $A11) &gt;= 1, LEFT($B11, 2) = "81"), INDEX(Main_Form!$J:$J, MATCH($A11, Main_Form!$EV:$EV, 0)), "N/A") )</f>
        <v/>
      </c>
      <c r="E11" s="393"/>
      <c r="O11" s="394" t="str">
        <f t="shared" si="0"/>
        <v/>
      </c>
      <c r="P11" s="378" t="str">
        <f t="shared" si="1"/>
        <v/>
      </c>
    </row>
    <row r="12" spans="1:16" s="379" customFormat="1" hidden="1" x14ac:dyDescent="0.35">
      <c r="A12" s="368"/>
      <c r="B12" s="367" t="str">
        <f xml:space="preserve"> IF(A12="", "", $B$2 &amp; COUNTIFS($A$7:$A12, $A12))</f>
        <v/>
      </c>
      <c r="C12" s="367" t="str">
        <f>IF($A12 = "", "", INDEX(Main_Form!$A:$A, MATCH($A12, Main_Form!$EV:$EV, 0)) &amp; $B12)</f>
        <v/>
      </c>
      <c r="D12" s="398" t="str">
        <f>IF($A12 = "", "",
IF(AND(School_or_CAT_2 = "Centre for Advanced Training", COUNTIFS($A$7:$A$1008, $A12) &gt;= 1, LEFT($B12, 2) = "81"), INDEX(Main_Form!$J:$J, MATCH($A12, Main_Form!$EV:$EV, 0)), "N/A") )</f>
        <v/>
      </c>
      <c r="E12" s="393"/>
      <c r="O12" s="394" t="str">
        <f t="shared" si="0"/>
        <v/>
      </c>
      <c r="P12" s="378" t="str">
        <f t="shared" si="1"/>
        <v/>
      </c>
    </row>
    <row r="13" spans="1:16" s="379" customFormat="1" hidden="1" x14ac:dyDescent="0.35">
      <c r="A13" s="368"/>
      <c r="B13" s="367" t="str">
        <f xml:space="preserve"> IF(A13="", "", $B$2 &amp; COUNTIFS($A$7:$A13, $A13))</f>
        <v/>
      </c>
      <c r="C13" s="367" t="str">
        <f>IF($A13 = "", "", INDEX(Main_Form!$A:$A, MATCH($A13, Main_Form!$EV:$EV, 0)) &amp; $B13)</f>
        <v/>
      </c>
      <c r="D13" s="398" t="str">
        <f>IF($A13 = "", "",
IF(AND(School_or_CAT_2 = "Centre for Advanced Training", COUNTIFS($A$7:$A$1008, $A13) &gt;= 1, LEFT($B13, 2) = "81"), INDEX(Main_Form!$J:$J, MATCH($A13, Main_Form!$EV:$EV, 0)), "N/A") )</f>
        <v/>
      </c>
      <c r="E13" s="393"/>
      <c r="O13" s="394" t="str">
        <f t="shared" si="0"/>
        <v/>
      </c>
      <c r="P13" s="378" t="str">
        <f t="shared" si="1"/>
        <v/>
      </c>
    </row>
    <row r="14" spans="1:16" s="379" customFormat="1" hidden="1" x14ac:dyDescent="0.35">
      <c r="A14" s="368"/>
      <c r="B14" s="367" t="str">
        <f xml:space="preserve"> IF(A14="", "", $B$2 &amp; COUNTIFS($A$7:$A14, $A14))</f>
        <v/>
      </c>
      <c r="C14" s="367" t="str">
        <f>IF($A14 = "", "", INDEX(Main_Form!$A:$A, MATCH($A14, Main_Form!$EV:$EV, 0)) &amp; $B14)</f>
        <v/>
      </c>
      <c r="D14" s="398" t="str">
        <f>IF($A14 = "", "",
IF(AND(School_or_CAT_2 = "Centre for Advanced Training", COUNTIFS($A$7:$A$1008, $A14) &gt;= 1, LEFT($B14, 2) = "81"), INDEX(Main_Form!$J:$J, MATCH($A14, Main_Form!$EV:$EV, 0)), "N/A") )</f>
        <v/>
      </c>
      <c r="E14" s="393"/>
      <c r="O14" s="394" t="str">
        <f t="shared" si="0"/>
        <v/>
      </c>
      <c r="P14" s="378" t="str">
        <f t="shared" si="1"/>
        <v/>
      </c>
    </row>
    <row r="15" spans="1:16" s="379" customFormat="1" hidden="1" x14ac:dyDescent="0.35">
      <c r="A15" s="368"/>
      <c r="B15" s="367" t="str">
        <f xml:space="preserve"> IF(A15="", "", $B$2 &amp; COUNTIFS($A$7:$A15, $A15))</f>
        <v/>
      </c>
      <c r="C15" s="367" t="str">
        <f>IF($A15 = "", "", INDEX(Main_Form!$A:$A, MATCH($A15, Main_Form!$EV:$EV, 0)) &amp; $B15)</f>
        <v/>
      </c>
      <c r="D15" s="398" t="str">
        <f>IF($A15 = "", "",
IF(AND(School_or_CAT_2 = "Centre for Advanced Training", COUNTIFS($A$7:$A$1008, $A15) &gt;= 1, LEFT($B15, 2) = "81"), INDEX(Main_Form!$J:$J, MATCH($A15, Main_Form!$EV:$EV, 0)), "N/A") )</f>
        <v/>
      </c>
      <c r="E15" s="393"/>
      <c r="O15" s="394" t="str">
        <f t="shared" si="0"/>
        <v/>
      </c>
      <c r="P15" s="378" t="str">
        <f t="shared" si="1"/>
        <v/>
      </c>
    </row>
    <row r="16" spans="1:16" s="379" customFormat="1" hidden="1" x14ac:dyDescent="0.35">
      <c r="A16" s="368"/>
      <c r="B16" s="367" t="str">
        <f xml:space="preserve"> IF(A16="", "", $B$2 &amp; COUNTIFS($A$7:$A16, $A16))</f>
        <v/>
      </c>
      <c r="C16" s="367" t="str">
        <f>IF($A16 = "", "", INDEX(Main_Form!$A:$A, MATCH($A16, Main_Form!$EV:$EV, 0)) &amp; $B16)</f>
        <v/>
      </c>
      <c r="D16" s="398" t="str">
        <f>IF($A16 = "", "",
IF(AND(School_or_CAT_2 = "Centre for Advanced Training", COUNTIFS($A$7:$A$1008, $A16) &gt;= 1, LEFT($B16, 2) = "81"), INDEX(Main_Form!$J:$J, MATCH($A16, Main_Form!$EV:$EV, 0)), "N/A") )</f>
        <v/>
      </c>
      <c r="E16" s="393"/>
      <c r="O16" s="394" t="str">
        <f t="shared" si="0"/>
        <v/>
      </c>
      <c r="P16" s="378" t="str">
        <f t="shared" si="1"/>
        <v/>
      </c>
    </row>
    <row r="17" spans="1:16" s="379" customFormat="1" hidden="1" x14ac:dyDescent="0.35">
      <c r="A17" s="368"/>
      <c r="B17" s="367" t="str">
        <f xml:space="preserve"> IF(A17="", "", $B$2 &amp; COUNTIFS($A$7:$A17, $A17))</f>
        <v/>
      </c>
      <c r="C17" s="367" t="str">
        <f>IF($A17 = "", "", INDEX(Main_Form!$A:$A, MATCH($A17, Main_Form!$EV:$EV, 0)) &amp; $B17)</f>
        <v/>
      </c>
      <c r="D17" s="398" t="str">
        <f>IF($A17 = "", "",
IF(AND(School_or_CAT_2 = "Centre for Advanced Training", COUNTIFS($A$7:$A$1008, $A17) &gt;= 1, LEFT($B17, 2) = "81"), INDEX(Main_Form!$J:$J, MATCH($A17, Main_Form!$EV:$EV, 0)), "N/A") )</f>
        <v/>
      </c>
      <c r="E17" s="393"/>
      <c r="O17" s="394" t="str">
        <f t="shared" si="0"/>
        <v/>
      </c>
      <c r="P17" s="378" t="str">
        <f t="shared" si="1"/>
        <v/>
      </c>
    </row>
    <row r="18" spans="1:16" s="379" customFormat="1" hidden="1" x14ac:dyDescent="0.35">
      <c r="A18" s="368"/>
      <c r="B18" s="367" t="str">
        <f xml:space="preserve"> IF(A18="", "", $B$2 &amp; COUNTIFS($A$7:$A18, $A18))</f>
        <v/>
      </c>
      <c r="C18" s="367" t="str">
        <f>IF($A18 = "", "", INDEX(Main_Form!$A:$A, MATCH($A18, Main_Form!$EV:$EV, 0)) &amp; $B18)</f>
        <v/>
      </c>
      <c r="D18" s="398" t="str">
        <f>IF($A18 = "", "",
IF(AND(School_or_CAT_2 = "Centre for Advanced Training", COUNTIFS($A$7:$A$1008, $A18) &gt;= 1, LEFT($B18, 2) = "81"), INDEX(Main_Form!$J:$J, MATCH($A18, Main_Form!$EV:$EV, 0)), "N/A") )</f>
        <v/>
      </c>
      <c r="E18" s="393"/>
      <c r="O18" s="394" t="str">
        <f t="shared" si="0"/>
        <v/>
      </c>
      <c r="P18" s="378" t="str">
        <f t="shared" si="1"/>
        <v/>
      </c>
    </row>
    <row r="19" spans="1:16" s="379" customFormat="1" hidden="1" x14ac:dyDescent="0.35">
      <c r="A19" s="368"/>
      <c r="B19" s="367" t="str">
        <f xml:space="preserve"> IF(A19="", "", $B$2 &amp; COUNTIFS($A$7:$A19, $A19))</f>
        <v/>
      </c>
      <c r="C19" s="367" t="str">
        <f>IF($A19 = "", "", INDEX(Main_Form!$A:$A, MATCH($A19, Main_Form!$EV:$EV, 0)) &amp; $B19)</f>
        <v/>
      </c>
      <c r="D19" s="398" t="str">
        <f>IF($A19 = "", "",
IF(AND(School_or_CAT_2 = "Centre for Advanced Training", COUNTIFS($A$7:$A$1008, $A19) &gt;= 1, LEFT($B19, 2) = "81"), INDEX(Main_Form!$J:$J, MATCH($A19, Main_Form!$EV:$EV, 0)), "N/A") )</f>
        <v/>
      </c>
      <c r="E19" s="393"/>
      <c r="O19" s="394" t="str">
        <f t="shared" si="0"/>
        <v/>
      </c>
      <c r="P19" s="378" t="str">
        <f t="shared" si="1"/>
        <v/>
      </c>
    </row>
    <row r="20" spans="1:16" s="379" customFormat="1" hidden="1" x14ac:dyDescent="0.35">
      <c r="A20" s="368"/>
      <c r="B20" s="367" t="str">
        <f xml:space="preserve"> IF(A20="", "", $B$2 &amp; COUNTIFS($A$7:$A20, $A20))</f>
        <v/>
      </c>
      <c r="C20" s="367" t="str">
        <f>IF($A20 = "", "", INDEX(Main_Form!$A:$A, MATCH($A20, Main_Form!$EV:$EV, 0)) &amp; $B20)</f>
        <v/>
      </c>
      <c r="D20" s="398" t="str">
        <f>IF($A20 = "", "",
IF(AND(School_or_CAT_2 = "Centre for Advanced Training", COUNTIFS($A$7:$A$1008, $A20) &gt;= 1, LEFT($B20, 2) = "81"), INDEX(Main_Form!$J:$J, MATCH($A20, Main_Form!$EV:$EV, 0)), "N/A") )</f>
        <v/>
      </c>
      <c r="E20" s="393"/>
      <c r="O20" s="394" t="str">
        <f t="shared" si="0"/>
        <v/>
      </c>
      <c r="P20" s="378" t="str">
        <f t="shared" si="1"/>
        <v/>
      </c>
    </row>
    <row r="21" spans="1:16" s="379" customFormat="1" hidden="1" x14ac:dyDescent="0.35">
      <c r="A21" s="368"/>
      <c r="B21" s="367" t="str">
        <f xml:space="preserve"> IF(A21="", "", $B$2 &amp; COUNTIFS($A$7:$A21, $A21))</f>
        <v/>
      </c>
      <c r="C21" s="367" t="str">
        <f>IF($A21 = "", "", INDEX(Main_Form!$A:$A, MATCH($A21, Main_Form!$EV:$EV, 0)) &amp; $B21)</f>
        <v/>
      </c>
      <c r="D21" s="398" t="str">
        <f>IF($A21 = "", "",
IF(AND(School_or_CAT_2 = "Centre for Advanced Training", COUNTIFS($A$7:$A$1008, $A21) &gt;= 1, LEFT($B21, 2) = "81"), INDEX(Main_Form!$J:$J, MATCH($A21, Main_Form!$EV:$EV, 0)), "N/A") )</f>
        <v/>
      </c>
      <c r="E21" s="393"/>
      <c r="O21" s="394" t="str">
        <f t="shared" si="0"/>
        <v/>
      </c>
      <c r="P21" s="378" t="str">
        <f t="shared" si="1"/>
        <v/>
      </c>
    </row>
    <row r="22" spans="1:16" s="379" customFormat="1" hidden="1" x14ac:dyDescent="0.35">
      <c r="A22" s="368"/>
      <c r="B22" s="367" t="str">
        <f xml:space="preserve"> IF(A22="", "", $B$2 &amp; COUNTIFS($A$7:$A22, $A22))</f>
        <v/>
      </c>
      <c r="C22" s="367" t="str">
        <f>IF($A22 = "", "", INDEX(Main_Form!$A:$A, MATCH($A22, Main_Form!$EV:$EV, 0)) &amp; $B22)</f>
        <v/>
      </c>
      <c r="D22" s="398" t="str">
        <f>IF($A22 = "", "",
IF(AND(School_or_CAT_2 = "Centre for Advanced Training", COUNTIFS($A$7:$A$1008, $A22) &gt;= 1, LEFT($B22, 2) = "81"), INDEX(Main_Form!$J:$J, MATCH($A22, Main_Form!$EV:$EV, 0)), "N/A") )</f>
        <v/>
      </c>
      <c r="E22" s="393"/>
      <c r="O22" s="394" t="str">
        <f t="shared" si="0"/>
        <v/>
      </c>
      <c r="P22" s="378" t="str">
        <f t="shared" si="1"/>
        <v/>
      </c>
    </row>
    <row r="23" spans="1:16" s="379" customFormat="1" hidden="1" x14ac:dyDescent="0.35">
      <c r="A23" s="368"/>
      <c r="B23" s="367" t="str">
        <f xml:space="preserve"> IF(A23="", "", $B$2 &amp; COUNTIFS($A$7:$A23, $A23))</f>
        <v/>
      </c>
      <c r="C23" s="367" t="str">
        <f>IF($A23 = "", "", INDEX(Main_Form!$A:$A, MATCH($A23, Main_Form!$EV:$EV, 0)) &amp; $B23)</f>
        <v/>
      </c>
      <c r="D23" s="398" t="str">
        <f>IF($A23 = "", "",
IF(AND(School_or_CAT_2 = "Centre for Advanced Training", COUNTIFS($A$7:$A$1008, $A23) &gt;= 1, LEFT($B23, 2) = "81"), INDEX(Main_Form!$J:$J, MATCH($A23, Main_Form!$EV:$EV, 0)), "N/A") )</f>
        <v/>
      </c>
      <c r="E23" s="393"/>
      <c r="O23" s="394" t="str">
        <f t="shared" si="0"/>
        <v/>
      </c>
      <c r="P23" s="378" t="str">
        <f t="shared" si="1"/>
        <v/>
      </c>
    </row>
    <row r="24" spans="1:16" s="379" customFormat="1" hidden="1" x14ac:dyDescent="0.35">
      <c r="A24" s="368"/>
      <c r="B24" s="367" t="str">
        <f xml:space="preserve"> IF(A24="", "", $B$2 &amp; COUNTIFS($A$7:$A24, $A24))</f>
        <v/>
      </c>
      <c r="C24" s="367" t="str">
        <f>IF($A24 = "", "", INDEX(Main_Form!$A:$A, MATCH($A24, Main_Form!$EV:$EV, 0)) &amp; $B24)</f>
        <v/>
      </c>
      <c r="D24" s="398" t="str">
        <f>IF($A24 = "", "",
IF(AND(School_or_CAT_2 = "Centre for Advanced Training", COUNTIFS($A$7:$A$1008, $A24) &gt;= 1, LEFT($B24, 2) = "81"), INDEX(Main_Form!$J:$J, MATCH($A24, Main_Form!$EV:$EV, 0)), "N/A") )</f>
        <v/>
      </c>
      <c r="E24" s="393"/>
      <c r="O24" s="394" t="str">
        <f t="shared" si="0"/>
        <v/>
      </c>
      <c r="P24" s="378" t="str">
        <f t="shared" si="1"/>
        <v/>
      </c>
    </row>
    <row r="25" spans="1:16" s="379" customFormat="1" hidden="1" x14ac:dyDescent="0.35">
      <c r="A25" s="368"/>
      <c r="B25" s="367" t="str">
        <f xml:space="preserve"> IF(A25="", "", $B$2 &amp; COUNTIFS($A$7:$A25, $A25))</f>
        <v/>
      </c>
      <c r="C25" s="367" t="str">
        <f>IF($A25 = "", "", INDEX(Main_Form!$A:$A, MATCH($A25, Main_Form!$EV:$EV, 0)) &amp; $B25)</f>
        <v/>
      </c>
      <c r="D25" s="398" t="str">
        <f>IF($A25 = "", "",
IF(AND(School_or_CAT_2 = "Centre for Advanced Training", COUNTIFS($A$7:$A$1008, $A25) &gt;= 1, LEFT($B25, 2) = "81"), INDEX(Main_Form!$J:$J, MATCH($A25, Main_Form!$EV:$EV, 0)), "N/A") )</f>
        <v/>
      </c>
      <c r="E25" s="393"/>
      <c r="O25" s="394" t="str">
        <f t="shared" si="0"/>
        <v/>
      </c>
      <c r="P25" s="378" t="str">
        <f t="shared" si="1"/>
        <v/>
      </c>
    </row>
    <row r="26" spans="1:16" s="379" customFormat="1" hidden="1" x14ac:dyDescent="0.35">
      <c r="A26" s="368"/>
      <c r="B26" s="367" t="str">
        <f xml:space="preserve"> IF(A26="", "", $B$2 &amp; COUNTIFS($A$7:$A26, $A26))</f>
        <v/>
      </c>
      <c r="C26" s="367" t="str">
        <f>IF($A26 = "", "", INDEX(Main_Form!$A:$A, MATCH($A26, Main_Form!$EV:$EV, 0)) &amp; $B26)</f>
        <v/>
      </c>
      <c r="D26" s="398" t="str">
        <f>IF($A26 = "", "",
IF(AND(School_or_CAT_2 = "Centre for Advanced Training", COUNTIFS($A$7:$A$1008, $A26) &gt;= 1, LEFT($B26, 2) = "81"), INDEX(Main_Form!$J:$J, MATCH($A26, Main_Form!$EV:$EV, 0)), "N/A") )</f>
        <v/>
      </c>
      <c r="E26" s="393"/>
      <c r="O26" s="394" t="str">
        <f t="shared" si="0"/>
        <v/>
      </c>
      <c r="P26" s="378" t="str">
        <f t="shared" si="1"/>
        <v/>
      </c>
    </row>
    <row r="27" spans="1:16" s="379" customFormat="1" hidden="1" x14ac:dyDescent="0.35">
      <c r="A27" s="368"/>
      <c r="B27" s="367" t="str">
        <f xml:space="preserve"> IF(A27="", "", $B$2 &amp; COUNTIFS($A$7:$A27, $A27))</f>
        <v/>
      </c>
      <c r="C27" s="367" t="str">
        <f>IF($A27 = "", "", INDEX(Main_Form!$A:$A, MATCH($A27, Main_Form!$EV:$EV, 0)) &amp; $B27)</f>
        <v/>
      </c>
      <c r="D27" s="398" t="str">
        <f>IF($A27 = "", "",
IF(AND(School_or_CAT_2 = "Centre for Advanced Training", COUNTIFS($A$7:$A$1008, $A27) &gt;= 1, LEFT($B27, 2) = "81"), INDEX(Main_Form!$J:$J, MATCH($A27, Main_Form!$EV:$EV, 0)), "N/A") )</f>
        <v/>
      </c>
      <c r="E27" s="393"/>
      <c r="O27" s="394" t="str">
        <f t="shared" si="0"/>
        <v/>
      </c>
      <c r="P27" s="378" t="str">
        <f t="shared" si="1"/>
        <v/>
      </c>
    </row>
    <row r="28" spans="1:16" s="379" customFormat="1" hidden="1" x14ac:dyDescent="0.35">
      <c r="A28" s="368"/>
      <c r="B28" s="367" t="str">
        <f xml:space="preserve"> IF(A28="", "", $B$2 &amp; COUNTIFS($A$7:$A28, $A28))</f>
        <v/>
      </c>
      <c r="C28" s="367" t="str">
        <f>IF($A28 = "", "", INDEX(Main_Form!$A:$A, MATCH($A28, Main_Form!$EV:$EV, 0)) &amp; $B28)</f>
        <v/>
      </c>
      <c r="D28" s="398" t="str">
        <f>IF($A28 = "", "",
IF(AND(School_or_CAT_2 = "Centre for Advanced Training", COUNTIFS($A$7:$A$1008, $A28) &gt;= 1, LEFT($B28, 2) = "81"), INDEX(Main_Form!$J:$J, MATCH($A28, Main_Form!$EV:$EV, 0)), "N/A") )</f>
        <v/>
      </c>
      <c r="E28" s="393"/>
      <c r="O28" s="394" t="str">
        <f t="shared" si="0"/>
        <v/>
      </c>
      <c r="P28" s="378" t="str">
        <f t="shared" si="1"/>
        <v/>
      </c>
    </row>
    <row r="29" spans="1:16" s="379" customFormat="1" hidden="1" x14ac:dyDescent="0.35">
      <c r="A29" s="368"/>
      <c r="B29" s="367" t="str">
        <f xml:space="preserve"> IF(A29="", "", $B$2 &amp; COUNTIFS($A$7:$A29, $A29))</f>
        <v/>
      </c>
      <c r="C29" s="367" t="str">
        <f>IF($A29 = "", "", INDEX(Main_Form!$A:$A, MATCH($A29, Main_Form!$EV:$EV, 0)) &amp; $B29)</f>
        <v/>
      </c>
      <c r="D29" s="398" t="str">
        <f>IF($A29 = "", "",
IF(AND(School_or_CAT_2 = "Centre for Advanced Training", COUNTIFS($A$7:$A$1008, $A29) &gt;= 1, LEFT($B29, 2) = "81"), INDEX(Main_Form!$J:$J, MATCH($A29, Main_Form!$EV:$EV, 0)), "N/A") )</f>
        <v/>
      </c>
      <c r="E29" s="393"/>
      <c r="O29" s="394" t="str">
        <f t="shared" si="0"/>
        <v/>
      </c>
      <c r="P29" s="378" t="str">
        <f t="shared" si="1"/>
        <v/>
      </c>
    </row>
    <row r="30" spans="1:16" s="379" customFormat="1" hidden="1" x14ac:dyDescent="0.35">
      <c r="A30" s="368"/>
      <c r="B30" s="367" t="str">
        <f xml:space="preserve"> IF(A30="", "", $B$2 &amp; COUNTIFS($A$7:$A30, $A30))</f>
        <v/>
      </c>
      <c r="C30" s="367" t="str">
        <f>IF($A30 = "", "", INDEX(Main_Form!$A:$A, MATCH($A30, Main_Form!$EV:$EV, 0)) &amp; $B30)</f>
        <v/>
      </c>
      <c r="D30" s="398" t="str">
        <f>IF($A30 = "", "",
IF(AND(School_or_CAT_2 = "Centre for Advanced Training", COUNTIFS($A$7:$A$1008, $A30) &gt;= 1, LEFT($B30, 2) = "81"), INDEX(Main_Form!$J:$J, MATCH($A30, Main_Form!$EV:$EV, 0)), "N/A") )</f>
        <v/>
      </c>
      <c r="E30" s="393"/>
      <c r="O30" s="394" t="str">
        <f t="shared" si="0"/>
        <v/>
      </c>
      <c r="P30" s="378" t="str">
        <f t="shared" si="1"/>
        <v/>
      </c>
    </row>
    <row r="31" spans="1:16" s="379" customFormat="1" hidden="1" x14ac:dyDescent="0.35">
      <c r="A31" s="368"/>
      <c r="B31" s="367" t="str">
        <f xml:space="preserve"> IF(A31="", "", $B$2 &amp; COUNTIFS($A$7:$A31, $A31))</f>
        <v/>
      </c>
      <c r="C31" s="367" t="str">
        <f>IF($A31 = "", "", INDEX(Main_Form!$A:$A, MATCH($A31, Main_Form!$EV:$EV, 0)) &amp; $B31)</f>
        <v/>
      </c>
      <c r="D31" s="398" t="str">
        <f>IF($A31 = "", "",
IF(AND(School_or_CAT_2 = "Centre for Advanced Training", COUNTIFS($A$7:$A$1008, $A31) &gt;= 1, LEFT($B31, 2) = "81"), INDEX(Main_Form!$J:$J, MATCH($A31, Main_Form!$EV:$EV, 0)), "N/A") )</f>
        <v/>
      </c>
      <c r="E31" s="393"/>
      <c r="O31" s="394" t="str">
        <f t="shared" si="0"/>
        <v/>
      </c>
      <c r="P31" s="378" t="str">
        <f t="shared" si="1"/>
        <v/>
      </c>
    </row>
    <row r="32" spans="1:16" s="379" customFormat="1" hidden="1" x14ac:dyDescent="0.35">
      <c r="A32" s="368"/>
      <c r="B32" s="367" t="str">
        <f xml:space="preserve"> IF(A32="", "", $B$2 &amp; COUNTIFS($A$7:$A32, $A32))</f>
        <v/>
      </c>
      <c r="C32" s="367" t="str">
        <f>IF($A32 = "", "", INDEX(Main_Form!$A:$A, MATCH($A32, Main_Form!$EV:$EV, 0)) &amp; $B32)</f>
        <v/>
      </c>
      <c r="D32" s="398" t="str">
        <f>IF($A32 = "", "",
IF(AND(School_or_CAT_2 = "Centre for Advanced Training", COUNTIFS($A$7:$A$1008, $A32) &gt;= 1, LEFT($B32, 2) = "81"), INDEX(Main_Form!$J:$J, MATCH($A32, Main_Form!$EV:$EV, 0)), "N/A") )</f>
        <v/>
      </c>
      <c r="E32" s="393"/>
      <c r="O32" s="394" t="str">
        <f t="shared" si="0"/>
        <v/>
      </c>
      <c r="P32" s="378" t="str">
        <f t="shared" si="1"/>
        <v/>
      </c>
    </row>
    <row r="33" spans="1:16" s="379" customFormat="1" hidden="1" x14ac:dyDescent="0.35">
      <c r="A33" s="368"/>
      <c r="B33" s="367" t="str">
        <f xml:space="preserve"> IF(A33="", "", $B$2 &amp; COUNTIFS($A$7:$A33, $A33))</f>
        <v/>
      </c>
      <c r="C33" s="367" t="str">
        <f>IF($A33 = "", "", INDEX(Main_Form!$A:$A, MATCH($A33, Main_Form!$EV:$EV, 0)) &amp; $B33)</f>
        <v/>
      </c>
      <c r="D33" s="398" t="str">
        <f>IF($A33 = "", "",
IF(AND(School_or_CAT_2 = "Centre for Advanced Training", COUNTIFS($A$7:$A$1008, $A33) &gt;= 1, LEFT($B33, 2) = "81"), INDEX(Main_Form!$J:$J, MATCH($A33, Main_Form!$EV:$EV, 0)), "N/A") )</f>
        <v/>
      </c>
      <c r="E33" s="393"/>
      <c r="O33" s="394" t="str">
        <f t="shared" si="0"/>
        <v/>
      </c>
      <c r="P33" s="378" t="str">
        <f t="shared" si="1"/>
        <v/>
      </c>
    </row>
    <row r="34" spans="1:16" s="379" customFormat="1" hidden="1" x14ac:dyDescent="0.35">
      <c r="A34" s="368"/>
      <c r="B34" s="367" t="str">
        <f xml:space="preserve"> IF(A34="", "", $B$2 &amp; COUNTIFS($A$7:$A34, $A34))</f>
        <v/>
      </c>
      <c r="C34" s="367" t="str">
        <f>IF($A34 = "", "", INDEX(Main_Form!$A:$A, MATCH($A34, Main_Form!$EV:$EV, 0)) &amp; $B34)</f>
        <v/>
      </c>
      <c r="D34" s="398" t="str">
        <f>IF($A34 = "", "",
IF(AND(School_or_CAT_2 = "Centre for Advanced Training", COUNTIFS($A$7:$A$1008, $A34) &gt;= 1, LEFT($B34, 2) = "81"), INDEX(Main_Form!$J:$J, MATCH($A34, Main_Form!$EV:$EV, 0)), "N/A") )</f>
        <v/>
      </c>
      <c r="E34" s="393"/>
      <c r="O34" s="394" t="str">
        <f t="shared" si="0"/>
        <v/>
      </c>
      <c r="P34" s="378" t="str">
        <f t="shared" si="1"/>
        <v/>
      </c>
    </row>
    <row r="35" spans="1:16" s="379" customFormat="1" hidden="1" x14ac:dyDescent="0.35">
      <c r="A35" s="368"/>
      <c r="B35" s="367" t="str">
        <f xml:space="preserve"> IF(A35="", "", $B$2 &amp; COUNTIFS($A$7:$A35, $A35))</f>
        <v/>
      </c>
      <c r="C35" s="367" t="str">
        <f>IF($A35 = "", "", INDEX(Main_Form!$A:$A, MATCH($A35, Main_Form!$EV:$EV, 0)) &amp; $B35)</f>
        <v/>
      </c>
      <c r="D35" s="398" t="str">
        <f>IF($A35 = "", "",
IF(AND(School_or_CAT_2 = "Centre for Advanced Training", COUNTIFS($A$7:$A$1008, $A35) &gt;= 1, LEFT($B35, 2) = "81"), INDEX(Main_Form!$J:$J, MATCH($A35, Main_Form!$EV:$EV, 0)), "N/A") )</f>
        <v/>
      </c>
      <c r="E35" s="393"/>
      <c r="O35" s="394" t="str">
        <f t="shared" si="0"/>
        <v/>
      </c>
      <c r="P35" s="378" t="str">
        <f t="shared" si="1"/>
        <v/>
      </c>
    </row>
    <row r="36" spans="1:16" s="379" customFormat="1" hidden="1" x14ac:dyDescent="0.35">
      <c r="A36" s="368"/>
      <c r="B36" s="367" t="str">
        <f xml:space="preserve"> IF(A36="", "", $B$2 &amp; COUNTIFS($A$7:$A36, $A36))</f>
        <v/>
      </c>
      <c r="C36" s="367" t="str">
        <f>IF($A36 = "", "", INDEX(Main_Form!$A:$A, MATCH($A36, Main_Form!$EV:$EV, 0)) &amp; $B36)</f>
        <v/>
      </c>
      <c r="D36" s="398" t="str">
        <f>IF($A36 = "", "",
IF(AND(School_or_CAT_2 = "Centre for Advanced Training", COUNTIFS($A$7:$A$1008, $A36) &gt;= 1, LEFT($B36, 2) = "81"), INDEX(Main_Form!$J:$J, MATCH($A36, Main_Form!$EV:$EV, 0)), "N/A") )</f>
        <v/>
      </c>
      <c r="E36" s="393"/>
      <c r="O36" s="394" t="str">
        <f t="shared" si="0"/>
        <v/>
      </c>
      <c r="P36" s="378" t="str">
        <f t="shared" si="1"/>
        <v/>
      </c>
    </row>
    <row r="37" spans="1:16" s="379" customFormat="1" hidden="1" x14ac:dyDescent="0.35">
      <c r="A37" s="368"/>
      <c r="B37" s="367" t="str">
        <f xml:space="preserve"> IF(A37="", "", $B$2 &amp; COUNTIFS($A$7:$A37, $A37))</f>
        <v/>
      </c>
      <c r="C37" s="367" t="str">
        <f>IF($A37 = "", "", INDEX(Main_Form!$A:$A, MATCH($A37, Main_Form!$EV:$EV, 0)) &amp; $B37)</f>
        <v/>
      </c>
      <c r="D37" s="398" t="str">
        <f>IF($A37 = "", "",
IF(AND(School_or_CAT_2 = "Centre for Advanced Training", COUNTIFS($A$7:$A$1008, $A37) &gt;= 1, LEFT($B37, 2) = "81"), INDEX(Main_Form!$J:$J, MATCH($A37, Main_Form!$EV:$EV, 0)), "N/A") )</f>
        <v/>
      </c>
      <c r="E37" s="393"/>
      <c r="O37" s="394" t="str">
        <f t="shared" si="0"/>
        <v/>
      </c>
      <c r="P37" s="378" t="str">
        <f t="shared" si="1"/>
        <v/>
      </c>
    </row>
    <row r="38" spans="1:16" s="379" customFormat="1" hidden="1" x14ac:dyDescent="0.35">
      <c r="A38" s="368"/>
      <c r="B38" s="367" t="str">
        <f xml:space="preserve"> IF(A38="", "", $B$2 &amp; COUNTIFS($A$7:$A38, $A38))</f>
        <v/>
      </c>
      <c r="C38" s="367" t="str">
        <f>IF($A38 = "", "", INDEX(Main_Form!$A:$A, MATCH($A38, Main_Form!$EV:$EV, 0)) &amp; $B38)</f>
        <v/>
      </c>
      <c r="D38" s="398" t="str">
        <f>IF($A38 = "", "",
IF(AND(School_or_CAT_2 = "Centre for Advanced Training", COUNTIFS($A$7:$A$1008, $A38) &gt;= 1, LEFT($B38, 2) = "81"), INDEX(Main_Form!$J:$J, MATCH($A38, Main_Form!$EV:$EV, 0)), "N/A") )</f>
        <v/>
      </c>
      <c r="E38" s="393"/>
      <c r="O38" s="394" t="str">
        <f t="shared" si="0"/>
        <v/>
      </c>
      <c r="P38" s="378" t="str">
        <f t="shared" si="1"/>
        <v/>
      </c>
    </row>
    <row r="39" spans="1:16" s="379" customFormat="1" hidden="1" x14ac:dyDescent="0.35">
      <c r="A39" s="368"/>
      <c r="B39" s="367" t="str">
        <f xml:space="preserve"> IF(A39="", "", $B$2 &amp; COUNTIFS($A$7:$A39, $A39))</f>
        <v/>
      </c>
      <c r="C39" s="367" t="str">
        <f>IF($A39 = "", "", INDEX(Main_Form!$A:$A, MATCH($A39, Main_Form!$EV:$EV, 0)) &amp; $B39)</f>
        <v/>
      </c>
      <c r="D39" s="398" t="str">
        <f>IF($A39 = "", "",
IF(AND(School_or_CAT_2 = "Centre for Advanced Training", COUNTIFS($A$7:$A$1008, $A39) &gt;= 1, LEFT($B39, 2) = "81"), INDEX(Main_Form!$J:$J, MATCH($A39, Main_Form!$EV:$EV, 0)), "N/A") )</f>
        <v/>
      </c>
      <c r="E39" s="393"/>
      <c r="O39" s="394" t="str">
        <f t="shared" si="0"/>
        <v/>
      </c>
      <c r="P39" s="378" t="str">
        <f t="shared" si="1"/>
        <v/>
      </c>
    </row>
    <row r="40" spans="1:16" s="379" customFormat="1" hidden="1" x14ac:dyDescent="0.35">
      <c r="A40" s="368"/>
      <c r="B40" s="367" t="str">
        <f xml:space="preserve"> IF(A40="", "", $B$2 &amp; COUNTIFS($A$7:$A40, $A40))</f>
        <v/>
      </c>
      <c r="C40" s="367" t="str">
        <f>IF($A40 = "", "", INDEX(Main_Form!$A:$A, MATCH($A40, Main_Form!$EV:$EV, 0)) &amp; $B40)</f>
        <v/>
      </c>
      <c r="D40" s="398" t="str">
        <f>IF($A40 = "", "",
IF(AND(School_or_CAT_2 = "Centre for Advanced Training", COUNTIFS($A$7:$A$1008, $A40) &gt;= 1, LEFT($B40, 2) = "81"), INDEX(Main_Form!$J:$J, MATCH($A40, Main_Form!$EV:$EV, 0)), "N/A") )</f>
        <v/>
      </c>
      <c r="E40" s="393"/>
      <c r="O40" s="394" t="str">
        <f t="shared" si="0"/>
        <v/>
      </c>
      <c r="P40" s="378" t="str">
        <f t="shared" si="1"/>
        <v/>
      </c>
    </row>
    <row r="41" spans="1:16" s="379" customFormat="1" hidden="1" x14ac:dyDescent="0.35">
      <c r="A41" s="368"/>
      <c r="B41" s="367" t="str">
        <f xml:space="preserve"> IF(A41="", "", $B$2 &amp; COUNTIFS($A$7:$A41, $A41))</f>
        <v/>
      </c>
      <c r="C41" s="367" t="str">
        <f>IF($A41 = "", "", INDEX(Main_Form!$A:$A, MATCH($A41, Main_Form!$EV:$EV, 0)) &amp; $B41)</f>
        <v/>
      </c>
      <c r="D41" s="398" t="str">
        <f>IF($A41 = "", "",
IF(AND(School_or_CAT_2 = "Centre for Advanced Training", COUNTIFS($A$7:$A$1008, $A41) &gt;= 1, LEFT($B41, 2) = "81"), INDEX(Main_Form!$J:$J, MATCH($A41, Main_Form!$EV:$EV, 0)), "N/A") )</f>
        <v/>
      </c>
      <c r="E41" s="393"/>
      <c r="O41" s="394" t="str">
        <f t="shared" si="0"/>
        <v/>
      </c>
      <c r="P41" s="378" t="str">
        <f t="shared" si="1"/>
        <v/>
      </c>
    </row>
    <row r="42" spans="1:16" s="379" customFormat="1" hidden="1" x14ac:dyDescent="0.35">
      <c r="A42" s="368"/>
      <c r="B42" s="367" t="str">
        <f xml:space="preserve"> IF(A42="", "", $B$2 &amp; COUNTIFS($A$7:$A42, $A42))</f>
        <v/>
      </c>
      <c r="C42" s="367" t="str">
        <f>IF($A42 = "", "", INDEX(Main_Form!$A:$A, MATCH($A42, Main_Form!$EV:$EV, 0)) &amp; $B42)</f>
        <v/>
      </c>
      <c r="D42" s="398" t="str">
        <f>IF($A42 = "", "",
IF(AND(School_or_CAT_2 = "Centre for Advanced Training", COUNTIFS($A$7:$A$1008, $A42) &gt;= 1, LEFT($B42, 2) = "81"), INDEX(Main_Form!$J:$J, MATCH($A42, Main_Form!$EV:$EV, 0)), "N/A") )</f>
        <v/>
      </c>
      <c r="E42" s="393"/>
      <c r="O42" s="394" t="str">
        <f t="shared" si="0"/>
        <v/>
      </c>
      <c r="P42" s="378" t="str">
        <f t="shared" si="1"/>
        <v/>
      </c>
    </row>
    <row r="43" spans="1:16" s="379" customFormat="1" hidden="1" x14ac:dyDescent="0.35">
      <c r="A43" s="368"/>
      <c r="B43" s="367" t="str">
        <f xml:space="preserve"> IF(A43="", "", $B$2 &amp; COUNTIFS($A$7:$A43, $A43))</f>
        <v/>
      </c>
      <c r="C43" s="367" t="str">
        <f>IF($A43 = "", "", INDEX(Main_Form!$A:$A, MATCH($A43, Main_Form!$EV:$EV, 0)) &amp; $B43)</f>
        <v/>
      </c>
      <c r="D43" s="398" t="str">
        <f>IF($A43 = "", "",
IF(AND(School_or_CAT_2 = "Centre for Advanced Training", COUNTIFS($A$7:$A$1008, $A43) &gt;= 1, LEFT($B43, 2) = "81"), INDEX(Main_Form!$J:$J, MATCH($A43, Main_Form!$EV:$EV, 0)), "N/A") )</f>
        <v/>
      </c>
      <c r="E43" s="393"/>
      <c r="O43" s="394" t="str">
        <f t="shared" si="0"/>
        <v/>
      </c>
      <c r="P43" s="378" t="str">
        <f t="shared" si="1"/>
        <v/>
      </c>
    </row>
    <row r="44" spans="1:16" s="379" customFormat="1" hidden="1" x14ac:dyDescent="0.35">
      <c r="A44" s="368"/>
      <c r="B44" s="367" t="str">
        <f xml:space="preserve"> IF(A44="", "", $B$2 &amp; COUNTIFS($A$7:$A44, $A44))</f>
        <v/>
      </c>
      <c r="C44" s="367" t="str">
        <f>IF($A44 = "", "", INDEX(Main_Form!$A:$A, MATCH($A44, Main_Form!$EV:$EV, 0)) &amp; $B44)</f>
        <v/>
      </c>
      <c r="D44" s="398" t="str">
        <f>IF($A44 = "", "",
IF(AND(School_or_CAT_2 = "Centre for Advanced Training", COUNTIFS($A$7:$A$1008, $A44) &gt;= 1, LEFT($B44, 2) = "81"), INDEX(Main_Form!$J:$J, MATCH($A44, Main_Form!$EV:$EV, 0)), "N/A") )</f>
        <v/>
      </c>
      <c r="E44" s="393"/>
      <c r="O44" s="394" t="str">
        <f t="shared" si="0"/>
        <v/>
      </c>
      <c r="P44" s="378" t="str">
        <f t="shared" si="1"/>
        <v/>
      </c>
    </row>
    <row r="45" spans="1:16" s="379" customFormat="1" hidden="1" x14ac:dyDescent="0.35">
      <c r="A45" s="368"/>
      <c r="B45" s="367" t="str">
        <f xml:space="preserve"> IF(A45="", "", $B$2 &amp; COUNTIFS($A$7:$A45, $A45))</f>
        <v/>
      </c>
      <c r="C45" s="367" t="str">
        <f>IF($A45 = "", "", INDEX(Main_Form!$A:$A, MATCH($A45, Main_Form!$EV:$EV, 0)) &amp; $B45)</f>
        <v/>
      </c>
      <c r="D45" s="398" t="str">
        <f>IF($A45 = "", "",
IF(AND(School_or_CAT_2 = "Centre for Advanced Training", COUNTIFS($A$7:$A$1008, $A45) &gt;= 1, LEFT($B45, 2) = "81"), INDEX(Main_Form!$J:$J, MATCH($A45, Main_Form!$EV:$EV, 0)), "N/A") )</f>
        <v/>
      </c>
      <c r="E45" s="393"/>
      <c r="O45" s="394" t="str">
        <f t="shared" si="0"/>
        <v/>
      </c>
      <c r="P45" s="378" t="str">
        <f t="shared" si="1"/>
        <v/>
      </c>
    </row>
    <row r="46" spans="1:16" s="379" customFormat="1" hidden="1" x14ac:dyDescent="0.35">
      <c r="A46" s="368"/>
      <c r="B46" s="367" t="str">
        <f xml:space="preserve"> IF(A46="", "", $B$2 &amp; COUNTIFS($A$7:$A46, $A46))</f>
        <v/>
      </c>
      <c r="C46" s="367" t="str">
        <f>IF($A46 = "", "", INDEX(Main_Form!$A:$A, MATCH($A46, Main_Form!$EV:$EV, 0)) &amp; $B46)</f>
        <v/>
      </c>
      <c r="D46" s="398" t="str">
        <f>IF($A46 = "", "",
IF(AND(School_or_CAT_2 = "Centre for Advanced Training", COUNTIFS($A$7:$A$1008, $A46) &gt;= 1, LEFT($B46, 2) = "81"), INDEX(Main_Form!$J:$J, MATCH($A46, Main_Form!$EV:$EV, 0)), "N/A") )</f>
        <v/>
      </c>
      <c r="E46" s="393"/>
      <c r="O46" s="394" t="str">
        <f t="shared" si="0"/>
        <v/>
      </c>
      <c r="P46" s="378" t="str">
        <f t="shared" si="1"/>
        <v/>
      </c>
    </row>
    <row r="47" spans="1:16" s="379" customFormat="1" hidden="1" x14ac:dyDescent="0.35">
      <c r="A47" s="368"/>
      <c r="B47" s="367" t="str">
        <f xml:space="preserve"> IF(A47="", "", $B$2 &amp; COUNTIFS($A$7:$A47, $A47))</f>
        <v/>
      </c>
      <c r="C47" s="367" t="str">
        <f>IF($A47 = "", "", INDEX(Main_Form!$A:$A, MATCH($A47, Main_Form!$EV:$EV, 0)) &amp; $B47)</f>
        <v/>
      </c>
      <c r="D47" s="398" t="str">
        <f>IF($A47 = "", "",
IF(AND(School_or_CAT_2 = "Centre for Advanced Training", COUNTIFS($A$7:$A$1008, $A47) &gt;= 1, LEFT($B47, 2) = "81"), INDEX(Main_Form!$J:$J, MATCH($A47, Main_Form!$EV:$EV, 0)), "N/A") )</f>
        <v/>
      </c>
      <c r="E47" s="393"/>
      <c r="O47" s="394" t="str">
        <f t="shared" si="0"/>
        <v/>
      </c>
      <c r="P47" s="378" t="str">
        <f t="shared" si="1"/>
        <v/>
      </c>
    </row>
    <row r="48" spans="1:16" s="379" customFormat="1" hidden="1" x14ac:dyDescent="0.35">
      <c r="A48" s="368"/>
      <c r="B48" s="367" t="str">
        <f xml:space="preserve"> IF(A48="", "", $B$2 &amp; COUNTIFS($A$7:$A48, $A48))</f>
        <v/>
      </c>
      <c r="C48" s="367" t="str">
        <f>IF($A48 = "", "", INDEX(Main_Form!$A:$A, MATCH($A48, Main_Form!$EV:$EV, 0)) &amp; $B48)</f>
        <v/>
      </c>
      <c r="D48" s="398" t="str">
        <f>IF($A48 = "", "",
IF(AND(School_or_CAT_2 = "Centre for Advanced Training", COUNTIFS($A$7:$A$1008, $A48) &gt;= 1, LEFT($B48, 2) = "81"), INDEX(Main_Form!$J:$J, MATCH($A48, Main_Form!$EV:$EV, 0)), "N/A") )</f>
        <v/>
      </c>
      <c r="E48" s="393"/>
      <c r="O48" s="394" t="str">
        <f t="shared" si="0"/>
        <v/>
      </c>
      <c r="P48" s="378" t="str">
        <f t="shared" si="1"/>
        <v/>
      </c>
    </row>
    <row r="49" spans="1:16" s="379" customFormat="1" hidden="1" x14ac:dyDescent="0.35">
      <c r="A49" s="368"/>
      <c r="B49" s="367" t="str">
        <f xml:space="preserve"> IF(A49="", "", $B$2 &amp; COUNTIFS($A$7:$A49, $A49))</f>
        <v/>
      </c>
      <c r="C49" s="367" t="str">
        <f>IF($A49 = "", "", INDEX(Main_Form!$A:$A, MATCH($A49, Main_Form!$EV:$EV, 0)) &amp; $B49)</f>
        <v/>
      </c>
      <c r="D49" s="398" t="str">
        <f>IF($A49 = "", "",
IF(AND(School_or_CAT_2 = "Centre for Advanced Training", COUNTIFS($A$7:$A$1008, $A49) &gt;= 1, LEFT($B49, 2) = "81"), INDEX(Main_Form!$J:$J, MATCH($A49, Main_Form!$EV:$EV, 0)), "N/A") )</f>
        <v/>
      </c>
      <c r="E49" s="393"/>
      <c r="O49" s="394" t="str">
        <f t="shared" si="0"/>
        <v/>
      </c>
      <c r="P49" s="378" t="str">
        <f t="shared" si="1"/>
        <v/>
      </c>
    </row>
    <row r="50" spans="1:16" s="379" customFormat="1" hidden="1" x14ac:dyDescent="0.35">
      <c r="A50" s="368"/>
      <c r="B50" s="367" t="str">
        <f xml:space="preserve"> IF(A50="", "", $B$2 &amp; COUNTIFS($A$7:$A50, $A50))</f>
        <v/>
      </c>
      <c r="C50" s="367" t="str">
        <f>IF($A50 = "", "", INDEX(Main_Form!$A:$A, MATCH($A50, Main_Form!$EV:$EV, 0)) &amp; $B50)</f>
        <v/>
      </c>
      <c r="D50" s="398" t="str">
        <f>IF($A50 = "", "",
IF(AND(School_or_CAT_2 = "Centre for Advanced Training", COUNTIFS($A$7:$A$1008, $A50) &gt;= 1, LEFT($B50, 2) = "81"), INDEX(Main_Form!$J:$J, MATCH($A50, Main_Form!$EV:$EV, 0)), "N/A") )</f>
        <v/>
      </c>
      <c r="E50" s="393"/>
      <c r="O50" s="394" t="str">
        <f t="shared" si="0"/>
        <v/>
      </c>
      <c r="P50" s="378" t="str">
        <f t="shared" si="1"/>
        <v/>
      </c>
    </row>
    <row r="51" spans="1:16" s="379" customFormat="1" hidden="1" x14ac:dyDescent="0.35">
      <c r="A51" s="368"/>
      <c r="B51" s="367" t="str">
        <f xml:space="preserve"> IF(A51="", "", $B$2 &amp; COUNTIFS($A$7:$A51, $A51))</f>
        <v/>
      </c>
      <c r="C51" s="367" t="str">
        <f>IF($A51 = "", "", INDEX(Main_Form!$A:$A, MATCH($A51, Main_Form!$EV:$EV, 0)) &amp; $B51)</f>
        <v/>
      </c>
      <c r="D51" s="398" t="str">
        <f>IF($A51 = "", "",
IF(AND(School_or_CAT_2 = "Centre for Advanced Training", COUNTIFS($A$7:$A$1008, $A51) &gt;= 1, LEFT($B51, 2) = "81"), INDEX(Main_Form!$J:$J, MATCH($A51, Main_Form!$EV:$EV, 0)), "N/A") )</f>
        <v/>
      </c>
      <c r="E51" s="393"/>
      <c r="O51" s="394" t="str">
        <f t="shared" si="0"/>
        <v/>
      </c>
      <c r="P51" s="378" t="str">
        <f t="shared" si="1"/>
        <v/>
      </c>
    </row>
    <row r="52" spans="1:16" s="379" customFormat="1" hidden="1" x14ac:dyDescent="0.35">
      <c r="A52" s="368"/>
      <c r="B52" s="367" t="str">
        <f xml:space="preserve"> IF(A52="", "", $B$2 &amp; COUNTIFS($A$7:$A52, $A52))</f>
        <v/>
      </c>
      <c r="C52" s="367" t="str">
        <f>IF($A52 = "", "", INDEX(Main_Form!$A:$A, MATCH($A52, Main_Form!$EV:$EV, 0)) &amp; $B52)</f>
        <v/>
      </c>
      <c r="D52" s="398" t="str">
        <f>IF($A52 = "", "",
IF(AND(School_or_CAT_2 = "Centre for Advanced Training", COUNTIFS($A$7:$A$1008, $A52) &gt;= 1, LEFT($B52, 2) = "81"), INDEX(Main_Form!$J:$J, MATCH($A52, Main_Form!$EV:$EV, 0)), "N/A") )</f>
        <v/>
      </c>
      <c r="E52" s="393"/>
      <c r="O52" s="394" t="str">
        <f t="shared" si="0"/>
        <v/>
      </c>
      <c r="P52" s="378" t="str">
        <f t="shared" si="1"/>
        <v/>
      </c>
    </row>
    <row r="53" spans="1:16" s="379" customFormat="1" hidden="1" x14ac:dyDescent="0.35">
      <c r="A53" s="368"/>
      <c r="B53" s="367" t="str">
        <f xml:space="preserve"> IF(A53="", "", $B$2 &amp; COUNTIFS($A$7:$A53, $A53))</f>
        <v/>
      </c>
      <c r="C53" s="367" t="str">
        <f>IF($A53 = "", "", INDEX(Main_Form!$A:$A, MATCH($A53, Main_Form!$EV:$EV, 0)) &amp; $B53)</f>
        <v/>
      </c>
      <c r="D53" s="398" t="str">
        <f>IF($A53 = "", "",
IF(AND(School_or_CAT_2 = "Centre for Advanced Training", COUNTIFS($A$7:$A$1008, $A53) &gt;= 1, LEFT($B53, 2) = "81"), INDEX(Main_Form!$J:$J, MATCH($A53, Main_Form!$EV:$EV, 0)), "N/A") )</f>
        <v/>
      </c>
      <c r="E53" s="393"/>
      <c r="O53" s="394" t="str">
        <f t="shared" si="0"/>
        <v/>
      </c>
      <c r="P53" s="378" t="str">
        <f t="shared" si="1"/>
        <v/>
      </c>
    </row>
    <row r="54" spans="1:16" s="379" customFormat="1" hidden="1" x14ac:dyDescent="0.35">
      <c r="A54" s="368"/>
      <c r="B54" s="367" t="str">
        <f xml:space="preserve"> IF(A54="", "", $B$2 &amp; COUNTIFS($A$7:$A54, $A54))</f>
        <v/>
      </c>
      <c r="C54" s="367" t="str">
        <f>IF($A54 = "", "", INDEX(Main_Form!$A:$A, MATCH($A54, Main_Form!$EV:$EV, 0)) &amp; $B54)</f>
        <v/>
      </c>
      <c r="D54" s="398" t="str">
        <f>IF($A54 = "", "",
IF(AND(School_or_CAT_2 = "Centre for Advanced Training", COUNTIFS($A$7:$A$1008, $A54) &gt;= 1, LEFT($B54, 2) = "81"), INDEX(Main_Form!$J:$J, MATCH($A54, Main_Form!$EV:$EV, 0)), "N/A") )</f>
        <v/>
      </c>
      <c r="E54" s="393"/>
      <c r="O54" s="394" t="str">
        <f t="shared" si="0"/>
        <v/>
      </c>
      <c r="P54" s="378" t="str">
        <f t="shared" si="1"/>
        <v/>
      </c>
    </row>
    <row r="55" spans="1:16" s="379" customFormat="1" hidden="1" x14ac:dyDescent="0.35">
      <c r="A55" s="368"/>
      <c r="B55" s="367" t="str">
        <f xml:space="preserve"> IF(A55="", "", $B$2 &amp; COUNTIFS($A$7:$A55, $A55))</f>
        <v/>
      </c>
      <c r="C55" s="367" t="str">
        <f>IF($A55 = "", "", INDEX(Main_Form!$A:$A, MATCH($A55, Main_Form!$EV:$EV, 0)) &amp; $B55)</f>
        <v/>
      </c>
      <c r="D55" s="398" t="str">
        <f>IF($A55 = "", "",
IF(AND(School_or_CAT_2 = "Centre for Advanced Training", COUNTIFS($A$7:$A$1008, $A55) &gt;= 1, LEFT($B55, 2) = "81"), INDEX(Main_Form!$J:$J, MATCH($A55, Main_Form!$EV:$EV, 0)), "N/A") )</f>
        <v/>
      </c>
      <c r="E55" s="393"/>
      <c r="O55" s="394" t="str">
        <f t="shared" si="0"/>
        <v/>
      </c>
      <c r="P55" s="378" t="str">
        <f t="shared" si="1"/>
        <v/>
      </c>
    </row>
    <row r="56" spans="1:16" s="379" customFormat="1" hidden="1" x14ac:dyDescent="0.35">
      <c r="A56" s="368"/>
      <c r="B56" s="367" t="str">
        <f xml:space="preserve"> IF(A56="", "", $B$2 &amp; COUNTIFS($A$7:$A56, $A56))</f>
        <v/>
      </c>
      <c r="C56" s="367" t="str">
        <f>IF($A56 = "", "", INDEX(Main_Form!$A:$A, MATCH($A56, Main_Form!$EV:$EV, 0)) &amp; $B56)</f>
        <v/>
      </c>
      <c r="D56" s="398" t="str">
        <f>IF($A56 = "", "",
IF(AND(School_or_CAT_2 = "Centre for Advanced Training", COUNTIFS($A$7:$A$1008, $A56) &gt;= 1, LEFT($B56, 2) = "81"), INDEX(Main_Form!$J:$J, MATCH($A56, Main_Form!$EV:$EV, 0)), "N/A") )</f>
        <v/>
      </c>
      <c r="E56" s="393"/>
      <c r="O56" s="394" t="str">
        <f t="shared" si="0"/>
        <v/>
      </c>
      <c r="P56" s="378" t="str">
        <f t="shared" si="1"/>
        <v/>
      </c>
    </row>
    <row r="57" spans="1:16" s="379" customFormat="1" hidden="1" x14ac:dyDescent="0.35">
      <c r="A57" s="368"/>
      <c r="B57" s="367" t="str">
        <f xml:space="preserve"> IF(A57="", "", $B$2 &amp; COUNTIFS($A$7:$A57, $A57))</f>
        <v/>
      </c>
      <c r="C57" s="367" t="str">
        <f>IF($A57 = "", "", INDEX(Main_Form!$A:$A, MATCH($A57, Main_Form!$EV:$EV, 0)) &amp; $B57)</f>
        <v/>
      </c>
      <c r="D57" s="398" t="str">
        <f>IF($A57 = "", "",
IF(AND(School_or_CAT_2 = "Centre for Advanced Training", COUNTIFS($A$7:$A$1008, $A57) &gt;= 1, LEFT($B57, 2) = "81"), INDEX(Main_Form!$J:$J, MATCH($A57, Main_Form!$EV:$EV, 0)), "N/A") )</f>
        <v/>
      </c>
      <c r="E57" s="393"/>
      <c r="O57" s="394" t="str">
        <f t="shared" si="0"/>
        <v/>
      </c>
      <c r="P57" s="378" t="str">
        <f t="shared" si="1"/>
        <v/>
      </c>
    </row>
    <row r="58" spans="1:16" s="379" customFormat="1" hidden="1" x14ac:dyDescent="0.35">
      <c r="A58" s="368"/>
      <c r="B58" s="367" t="str">
        <f xml:space="preserve"> IF(A58="", "", $B$2 &amp; COUNTIFS($A$7:$A58, $A58))</f>
        <v/>
      </c>
      <c r="C58" s="367" t="str">
        <f>IF($A58 = "", "", INDEX(Main_Form!$A:$A, MATCH($A58, Main_Form!$EV:$EV, 0)) &amp; $B58)</f>
        <v/>
      </c>
      <c r="D58" s="398" t="str">
        <f>IF($A58 = "", "",
IF(AND(School_or_CAT_2 = "Centre for Advanced Training", COUNTIFS($A$7:$A$1008, $A58) &gt;= 1, LEFT($B58, 2) = "81"), INDEX(Main_Form!$J:$J, MATCH($A58, Main_Form!$EV:$EV, 0)), "N/A") )</f>
        <v/>
      </c>
      <c r="E58" s="393"/>
      <c r="O58" s="394" t="str">
        <f t="shared" si="0"/>
        <v/>
      </c>
      <c r="P58" s="378" t="str">
        <f t="shared" si="1"/>
        <v/>
      </c>
    </row>
    <row r="59" spans="1:16" s="379" customFormat="1" hidden="1" x14ac:dyDescent="0.35">
      <c r="A59" s="368"/>
      <c r="B59" s="367" t="str">
        <f xml:space="preserve"> IF(A59="", "", $B$2 &amp; COUNTIFS($A$7:$A59, $A59))</f>
        <v/>
      </c>
      <c r="C59" s="367" t="str">
        <f>IF($A59 = "", "", INDEX(Main_Form!$A:$A, MATCH($A59, Main_Form!$EV:$EV, 0)) &amp; $B59)</f>
        <v/>
      </c>
      <c r="D59" s="398" t="str">
        <f>IF($A59 = "", "",
IF(AND(School_or_CAT_2 = "Centre for Advanced Training", COUNTIFS($A$7:$A$1008, $A59) &gt;= 1, LEFT($B59, 2) = "81"), INDEX(Main_Form!$J:$J, MATCH($A59, Main_Form!$EV:$EV, 0)), "N/A") )</f>
        <v/>
      </c>
      <c r="E59" s="393"/>
      <c r="O59" s="394" t="str">
        <f t="shared" si="0"/>
        <v/>
      </c>
      <c r="P59" s="378" t="str">
        <f t="shared" si="1"/>
        <v/>
      </c>
    </row>
    <row r="60" spans="1:16" s="379" customFormat="1" hidden="1" x14ac:dyDescent="0.35">
      <c r="A60" s="368"/>
      <c r="B60" s="367" t="str">
        <f xml:space="preserve"> IF(A60="", "", $B$2 &amp; COUNTIFS($A$7:$A60, $A60))</f>
        <v/>
      </c>
      <c r="C60" s="367" t="str">
        <f>IF($A60 = "", "", INDEX(Main_Form!$A:$A, MATCH($A60, Main_Form!$EV:$EV, 0)) &amp; $B60)</f>
        <v/>
      </c>
      <c r="D60" s="398" t="str">
        <f>IF($A60 = "", "",
IF(AND(School_or_CAT_2 = "Centre for Advanced Training", COUNTIFS($A$7:$A$1008, $A60) &gt;= 1, LEFT($B60, 2) = "81"), INDEX(Main_Form!$J:$J, MATCH($A60, Main_Form!$EV:$EV, 0)), "N/A") )</f>
        <v/>
      </c>
      <c r="E60" s="393"/>
      <c r="O60" s="394" t="str">
        <f t="shared" si="0"/>
        <v/>
      </c>
      <c r="P60" s="378" t="str">
        <f t="shared" si="1"/>
        <v/>
      </c>
    </row>
    <row r="61" spans="1:16" s="379" customFormat="1" hidden="1" x14ac:dyDescent="0.35">
      <c r="A61" s="368"/>
      <c r="B61" s="367" t="str">
        <f xml:space="preserve"> IF(A61="", "", $B$2 &amp; COUNTIFS($A$7:$A61, $A61))</f>
        <v/>
      </c>
      <c r="C61" s="367" t="str">
        <f>IF($A61 = "", "", INDEX(Main_Form!$A:$A, MATCH($A61, Main_Form!$EV:$EV, 0)) &amp; $B61)</f>
        <v/>
      </c>
      <c r="D61" s="398" t="str">
        <f>IF($A61 = "", "",
IF(AND(School_or_CAT_2 = "Centre for Advanced Training", COUNTIFS($A$7:$A$1008, $A61) &gt;= 1, LEFT($B61, 2) = "81"), INDEX(Main_Form!$J:$J, MATCH($A61, Main_Form!$EV:$EV, 0)), "N/A") )</f>
        <v/>
      </c>
      <c r="E61" s="393"/>
      <c r="O61" s="394" t="str">
        <f t="shared" si="0"/>
        <v/>
      </c>
      <c r="P61" s="378" t="str">
        <f t="shared" si="1"/>
        <v/>
      </c>
    </row>
    <row r="62" spans="1:16" s="379" customFormat="1" hidden="1" x14ac:dyDescent="0.35">
      <c r="A62" s="368"/>
      <c r="B62" s="367" t="str">
        <f xml:space="preserve"> IF(A62="", "", $B$2 &amp; COUNTIFS($A$7:$A62, $A62))</f>
        <v/>
      </c>
      <c r="C62" s="367" t="str">
        <f>IF($A62 = "", "", INDEX(Main_Form!$A:$A, MATCH($A62, Main_Form!$EV:$EV, 0)) &amp; $B62)</f>
        <v/>
      </c>
      <c r="D62" s="398" t="str">
        <f>IF($A62 = "", "",
IF(AND(School_or_CAT_2 = "Centre for Advanced Training", COUNTIFS($A$7:$A$1008, $A62) &gt;= 1, LEFT($B62, 2) = "81"), INDEX(Main_Form!$J:$J, MATCH($A62, Main_Form!$EV:$EV, 0)), "N/A") )</f>
        <v/>
      </c>
      <c r="E62" s="393"/>
      <c r="O62" s="394" t="str">
        <f t="shared" si="0"/>
        <v/>
      </c>
      <c r="P62" s="378" t="str">
        <f t="shared" si="1"/>
        <v/>
      </c>
    </row>
    <row r="63" spans="1:16" s="379" customFormat="1" hidden="1" x14ac:dyDescent="0.35">
      <c r="A63" s="368"/>
      <c r="B63" s="367" t="str">
        <f xml:space="preserve"> IF(A63="", "", $B$2 &amp; COUNTIFS($A$7:$A63, $A63))</f>
        <v/>
      </c>
      <c r="C63" s="367" t="str">
        <f>IF($A63 = "", "", INDEX(Main_Form!$A:$A, MATCH($A63, Main_Form!$EV:$EV, 0)) &amp; $B63)</f>
        <v/>
      </c>
      <c r="D63" s="398" t="str">
        <f>IF($A63 = "", "",
IF(AND(School_or_CAT_2 = "Centre for Advanced Training", COUNTIFS($A$7:$A$1008, $A63) &gt;= 1, LEFT($B63, 2) = "81"), INDEX(Main_Form!$J:$J, MATCH($A63, Main_Form!$EV:$EV, 0)), "N/A") )</f>
        <v/>
      </c>
      <c r="E63" s="393"/>
      <c r="O63" s="394" t="str">
        <f t="shared" si="0"/>
        <v/>
      </c>
      <c r="P63" s="378" t="str">
        <f t="shared" si="1"/>
        <v/>
      </c>
    </row>
    <row r="64" spans="1:16" s="379" customFormat="1" hidden="1" x14ac:dyDescent="0.35">
      <c r="A64" s="368"/>
      <c r="B64" s="367" t="str">
        <f xml:space="preserve"> IF(A64="", "", $B$2 &amp; COUNTIFS($A$7:$A64, $A64))</f>
        <v/>
      </c>
      <c r="C64" s="367" t="str">
        <f>IF($A64 = "", "", INDEX(Main_Form!$A:$A, MATCH($A64, Main_Form!$EV:$EV, 0)) &amp; $B64)</f>
        <v/>
      </c>
      <c r="D64" s="398" t="str">
        <f>IF($A64 = "", "",
IF(AND(School_or_CAT_2 = "Centre for Advanced Training", COUNTIFS($A$7:$A$1008, $A64) &gt;= 1, LEFT($B64, 2) = "81"), INDEX(Main_Form!$J:$J, MATCH($A64, Main_Form!$EV:$EV, 0)), "N/A") )</f>
        <v/>
      </c>
      <c r="E64" s="393"/>
      <c r="O64" s="394" t="str">
        <f t="shared" si="0"/>
        <v/>
      </c>
      <c r="P64" s="378" t="str">
        <f t="shared" si="1"/>
        <v/>
      </c>
    </row>
    <row r="65" spans="1:16" s="379" customFormat="1" hidden="1" x14ac:dyDescent="0.35">
      <c r="A65" s="368"/>
      <c r="B65" s="367" t="str">
        <f xml:space="preserve"> IF(A65="", "", $B$2 &amp; COUNTIFS($A$7:$A65, $A65))</f>
        <v/>
      </c>
      <c r="C65" s="367" t="str">
        <f>IF($A65 = "", "", INDEX(Main_Form!$A:$A, MATCH($A65, Main_Form!$EV:$EV, 0)) &amp; $B65)</f>
        <v/>
      </c>
      <c r="D65" s="398" t="str">
        <f>IF($A65 = "", "",
IF(AND(School_or_CAT_2 = "Centre for Advanced Training", COUNTIFS($A$7:$A$1008, $A65) &gt;= 1, LEFT($B65, 2) = "81"), INDEX(Main_Form!$J:$J, MATCH($A65, Main_Form!$EV:$EV, 0)), "N/A") )</f>
        <v/>
      </c>
      <c r="E65" s="393"/>
      <c r="O65" s="394" t="str">
        <f t="shared" si="0"/>
        <v/>
      </c>
      <c r="P65" s="378" t="str">
        <f t="shared" si="1"/>
        <v/>
      </c>
    </row>
    <row r="66" spans="1:16" s="379" customFormat="1" hidden="1" x14ac:dyDescent="0.35">
      <c r="A66" s="368"/>
      <c r="B66" s="367" t="str">
        <f xml:space="preserve"> IF(A66="", "", $B$2 &amp; COUNTIFS($A$7:$A66, $A66))</f>
        <v/>
      </c>
      <c r="C66" s="367" t="str">
        <f>IF($A66 = "", "", INDEX(Main_Form!$A:$A, MATCH($A66, Main_Form!$EV:$EV, 0)) &amp; $B66)</f>
        <v/>
      </c>
      <c r="D66" s="398" t="str">
        <f>IF($A66 = "", "",
IF(AND(School_or_CAT_2 = "Centre for Advanced Training", COUNTIFS($A$7:$A$1008, $A66) &gt;= 1, LEFT($B66, 2) = "81"), INDEX(Main_Form!$J:$J, MATCH($A66, Main_Form!$EV:$EV, 0)), "N/A") )</f>
        <v/>
      </c>
      <c r="E66" s="393"/>
      <c r="O66" s="394" t="str">
        <f t="shared" si="0"/>
        <v/>
      </c>
      <c r="P66" s="378" t="str">
        <f t="shared" si="1"/>
        <v/>
      </c>
    </row>
    <row r="67" spans="1:16" s="379" customFormat="1" hidden="1" x14ac:dyDescent="0.35">
      <c r="A67" s="368"/>
      <c r="B67" s="367" t="str">
        <f xml:space="preserve"> IF(A67="", "", $B$2 &amp; COUNTIFS($A$7:$A67, $A67))</f>
        <v/>
      </c>
      <c r="C67" s="367" t="str">
        <f>IF($A67 = "", "", INDEX(Main_Form!$A:$A, MATCH($A67, Main_Form!$EV:$EV, 0)) &amp; $B67)</f>
        <v/>
      </c>
      <c r="D67" s="398" t="str">
        <f>IF($A67 = "", "",
IF(AND(School_or_CAT_2 = "Centre for Advanced Training", COUNTIFS($A$7:$A$1008, $A67) &gt;= 1, LEFT($B67, 2) = "81"), INDEX(Main_Form!$J:$J, MATCH($A67, Main_Form!$EV:$EV, 0)), "N/A") )</f>
        <v/>
      </c>
      <c r="E67" s="393"/>
      <c r="O67" s="394" t="str">
        <f t="shared" si="0"/>
        <v/>
      </c>
      <c r="P67" s="378" t="str">
        <f t="shared" si="1"/>
        <v/>
      </c>
    </row>
    <row r="68" spans="1:16" s="379" customFormat="1" hidden="1" x14ac:dyDescent="0.35">
      <c r="A68" s="368"/>
      <c r="B68" s="367" t="str">
        <f xml:space="preserve"> IF(A68="", "", $B$2 &amp; COUNTIFS($A$7:$A68, $A68))</f>
        <v/>
      </c>
      <c r="C68" s="367" t="str">
        <f>IF($A68 = "", "", INDEX(Main_Form!$A:$A, MATCH($A68, Main_Form!$EV:$EV, 0)) &amp; $B68)</f>
        <v/>
      </c>
      <c r="D68" s="398" t="str">
        <f>IF($A68 = "", "",
IF(AND(School_or_CAT_2 = "Centre for Advanced Training", COUNTIFS($A$7:$A$1008, $A68) &gt;= 1, LEFT($B68, 2) = "81"), INDEX(Main_Form!$J:$J, MATCH($A68, Main_Form!$EV:$EV, 0)), "N/A") )</f>
        <v/>
      </c>
      <c r="E68" s="393"/>
      <c r="O68" s="394" t="str">
        <f t="shared" si="0"/>
        <v/>
      </c>
      <c r="P68" s="378" t="str">
        <f t="shared" si="1"/>
        <v/>
      </c>
    </row>
    <row r="69" spans="1:16" s="379" customFormat="1" hidden="1" x14ac:dyDescent="0.35">
      <c r="A69" s="368"/>
      <c r="B69" s="367" t="str">
        <f xml:space="preserve"> IF(A69="", "", $B$2 &amp; COUNTIFS($A$7:$A69, $A69))</f>
        <v/>
      </c>
      <c r="C69" s="367" t="str">
        <f>IF($A69 = "", "", INDEX(Main_Form!$A:$A, MATCH($A69, Main_Form!$EV:$EV, 0)) &amp; $B69)</f>
        <v/>
      </c>
      <c r="D69" s="398" t="str">
        <f>IF($A69 = "", "",
IF(AND(School_or_CAT_2 = "Centre for Advanced Training", COUNTIFS($A$7:$A$1008, $A69) &gt;= 1, LEFT($B69, 2) = "81"), INDEX(Main_Form!$J:$J, MATCH($A69, Main_Form!$EV:$EV, 0)), "N/A") )</f>
        <v/>
      </c>
      <c r="E69" s="393"/>
      <c r="O69" s="394" t="str">
        <f t="shared" si="0"/>
        <v/>
      </c>
      <c r="P69" s="378" t="str">
        <f t="shared" si="1"/>
        <v/>
      </c>
    </row>
    <row r="70" spans="1:16" s="379" customFormat="1" hidden="1" x14ac:dyDescent="0.35">
      <c r="A70" s="368"/>
      <c r="B70" s="367" t="str">
        <f xml:space="preserve"> IF(A70="", "", $B$2 &amp; COUNTIFS($A$7:$A70, $A70))</f>
        <v/>
      </c>
      <c r="C70" s="367" t="str">
        <f>IF($A70 = "", "", INDEX(Main_Form!$A:$A, MATCH($A70, Main_Form!$EV:$EV, 0)) &amp; $B70)</f>
        <v/>
      </c>
      <c r="D70" s="398" t="str">
        <f>IF($A70 = "", "",
IF(AND(School_or_CAT_2 = "Centre for Advanced Training", COUNTIFS($A$7:$A$1008, $A70) &gt;= 1, LEFT($B70, 2) = "81"), INDEX(Main_Form!$J:$J, MATCH($A70, Main_Form!$EV:$EV, 0)), "N/A") )</f>
        <v/>
      </c>
      <c r="E70" s="393"/>
      <c r="O70" s="394" t="str">
        <f t="shared" si="0"/>
        <v/>
      </c>
      <c r="P70" s="378" t="str">
        <f t="shared" si="1"/>
        <v/>
      </c>
    </row>
    <row r="71" spans="1:16" s="379" customFormat="1" hidden="1" x14ac:dyDescent="0.35">
      <c r="A71" s="368"/>
      <c r="B71" s="367" t="str">
        <f xml:space="preserve"> IF(A71="", "", $B$2 &amp; COUNTIFS($A$7:$A71, $A71))</f>
        <v/>
      </c>
      <c r="C71" s="367" t="str">
        <f>IF($A71 = "", "", INDEX(Main_Form!$A:$A, MATCH($A71, Main_Form!$EV:$EV, 0)) &amp; $B71)</f>
        <v/>
      </c>
      <c r="D71" s="398" t="str">
        <f>IF($A71 = "", "",
IF(AND(School_or_CAT_2 = "Centre for Advanced Training", COUNTIFS($A$7:$A$1008, $A71) &gt;= 1, LEFT($B71, 2) = "81"), INDEX(Main_Form!$J:$J, MATCH($A71, Main_Form!$EV:$EV, 0)), "N/A") )</f>
        <v/>
      </c>
      <c r="E71" s="393"/>
      <c r="O71" s="394" t="str">
        <f t="shared" ref="O71:O134" si="2">IF($A71&lt;&gt;"", IF(AND($D71 &lt;&gt; "", $D71 &lt;&gt; "N/A"), $D71, IF($E71 = "", "", $E71)), "")</f>
        <v/>
      </c>
      <c r="P71" s="378" t="str">
        <f t="shared" ref="P71:P134" si="3">IF($A71="", "", IF(AND($A71 &lt;&gt; "", $O71 &lt;&gt; ""), 1, 0))</f>
        <v/>
      </c>
    </row>
    <row r="72" spans="1:16" s="379" customFormat="1" hidden="1" x14ac:dyDescent="0.35">
      <c r="A72" s="368"/>
      <c r="B72" s="367" t="str">
        <f xml:space="preserve"> IF(A72="", "", $B$2 &amp; COUNTIFS($A$7:$A72, $A72))</f>
        <v/>
      </c>
      <c r="C72" s="367" t="str">
        <f>IF($A72 = "", "", INDEX(Main_Form!$A:$A, MATCH($A72, Main_Form!$EV:$EV, 0)) &amp; $B72)</f>
        <v/>
      </c>
      <c r="D72" s="398" t="str">
        <f>IF($A72 = "", "",
IF(AND(School_or_CAT_2 = "Centre for Advanced Training", COUNTIFS($A$7:$A$1008, $A72) &gt;= 1, LEFT($B72, 2) = "81"), INDEX(Main_Form!$J:$J, MATCH($A72, Main_Form!$EV:$EV, 0)), "N/A") )</f>
        <v/>
      </c>
      <c r="E72" s="393"/>
      <c r="O72" s="394" t="str">
        <f t="shared" si="2"/>
        <v/>
      </c>
      <c r="P72" s="378" t="str">
        <f t="shared" si="3"/>
        <v/>
      </c>
    </row>
    <row r="73" spans="1:16" s="379" customFormat="1" hidden="1" x14ac:dyDescent="0.35">
      <c r="A73" s="368"/>
      <c r="B73" s="367" t="str">
        <f xml:space="preserve"> IF(A73="", "", $B$2 &amp; COUNTIFS($A$7:$A73, $A73))</f>
        <v/>
      </c>
      <c r="C73" s="367" t="str">
        <f>IF($A73 = "", "", INDEX(Main_Form!$A:$A, MATCH($A73, Main_Form!$EV:$EV, 0)) &amp; $B73)</f>
        <v/>
      </c>
      <c r="D73" s="398" t="str">
        <f>IF($A73 = "", "",
IF(AND(School_or_CAT_2 = "Centre for Advanced Training", COUNTIFS($A$7:$A$1008, $A73) &gt;= 1, LEFT($B73, 2) = "81"), INDEX(Main_Form!$J:$J, MATCH($A73, Main_Form!$EV:$EV, 0)), "N/A") )</f>
        <v/>
      </c>
      <c r="E73" s="393"/>
      <c r="O73" s="394" t="str">
        <f t="shared" si="2"/>
        <v/>
      </c>
      <c r="P73" s="378" t="str">
        <f t="shared" si="3"/>
        <v/>
      </c>
    </row>
    <row r="74" spans="1:16" s="379" customFormat="1" hidden="1" x14ac:dyDescent="0.35">
      <c r="A74" s="368"/>
      <c r="B74" s="367" t="str">
        <f xml:space="preserve"> IF(A74="", "", $B$2 &amp; COUNTIFS($A$7:$A74, $A74))</f>
        <v/>
      </c>
      <c r="C74" s="367" t="str">
        <f>IF($A74 = "", "", INDEX(Main_Form!$A:$A, MATCH($A74, Main_Form!$EV:$EV, 0)) &amp; $B74)</f>
        <v/>
      </c>
      <c r="D74" s="398" t="str">
        <f>IF($A74 = "", "",
IF(AND(School_or_CAT_2 = "Centre for Advanced Training", COUNTIFS($A$7:$A$1008, $A74) &gt;= 1, LEFT($B74, 2) = "81"), INDEX(Main_Form!$J:$J, MATCH($A74, Main_Form!$EV:$EV, 0)), "N/A") )</f>
        <v/>
      </c>
      <c r="E74" s="393"/>
      <c r="O74" s="394" t="str">
        <f t="shared" si="2"/>
        <v/>
      </c>
      <c r="P74" s="378" t="str">
        <f t="shared" si="3"/>
        <v/>
      </c>
    </row>
    <row r="75" spans="1:16" s="379" customFormat="1" hidden="1" x14ac:dyDescent="0.35">
      <c r="A75" s="368"/>
      <c r="B75" s="367" t="str">
        <f xml:space="preserve"> IF(A75="", "", $B$2 &amp; COUNTIFS($A$7:$A75, $A75))</f>
        <v/>
      </c>
      <c r="C75" s="367" t="str">
        <f>IF($A75 = "", "", INDEX(Main_Form!$A:$A, MATCH($A75, Main_Form!$EV:$EV, 0)) &amp; $B75)</f>
        <v/>
      </c>
      <c r="D75" s="398" t="str">
        <f>IF($A75 = "", "",
IF(AND(School_or_CAT_2 = "Centre for Advanced Training", COUNTIFS($A$7:$A$1008, $A75) &gt;= 1, LEFT($B75, 2) = "81"), INDEX(Main_Form!$J:$J, MATCH($A75, Main_Form!$EV:$EV, 0)), "N/A") )</f>
        <v/>
      </c>
      <c r="E75" s="393"/>
      <c r="O75" s="394" t="str">
        <f t="shared" si="2"/>
        <v/>
      </c>
      <c r="P75" s="378" t="str">
        <f t="shared" si="3"/>
        <v/>
      </c>
    </row>
    <row r="76" spans="1:16" s="379" customFormat="1" hidden="1" x14ac:dyDescent="0.35">
      <c r="A76" s="368"/>
      <c r="B76" s="367" t="str">
        <f xml:space="preserve"> IF(A76="", "", $B$2 &amp; COUNTIFS($A$7:$A76, $A76))</f>
        <v/>
      </c>
      <c r="C76" s="367" t="str">
        <f>IF($A76 = "", "", INDEX(Main_Form!$A:$A, MATCH($A76, Main_Form!$EV:$EV, 0)) &amp; $B76)</f>
        <v/>
      </c>
      <c r="D76" s="398" t="str">
        <f>IF($A76 = "", "",
IF(AND(School_or_CAT_2 = "Centre for Advanced Training", COUNTIFS($A$7:$A$1008, $A76) &gt;= 1, LEFT($B76, 2) = "81"), INDEX(Main_Form!$J:$J, MATCH($A76, Main_Form!$EV:$EV, 0)), "N/A") )</f>
        <v/>
      </c>
      <c r="E76" s="393"/>
      <c r="O76" s="394" t="str">
        <f t="shared" si="2"/>
        <v/>
      </c>
      <c r="P76" s="378" t="str">
        <f t="shared" si="3"/>
        <v/>
      </c>
    </row>
    <row r="77" spans="1:16" s="379" customFormat="1" hidden="1" x14ac:dyDescent="0.35">
      <c r="A77" s="368"/>
      <c r="B77" s="367" t="str">
        <f xml:space="preserve"> IF(A77="", "", $B$2 &amp; COUNTIFS($A$7:$A77, $A77))</f>
        <v/>
      </c>
      <c r="C77" s="367" t="str">
        <f>IF($A77 = "", "", INDEX(Main_Form!$A:$A, MATCH($A77, Main_Form!$EV:$EV, 0)) &amp; $B77)</f>
        <v/>
      </c>
      <c r="D77" s="398" t="str">
        <f>IF($A77 = "", "",
IF(AND(School_or_CAT_2 = "Centre for Advanced Training", COUNTIFS($A$7:$A$1008, $A77) &gt;= 1, LEFT($B77, 2) = "81"), INDEX(Main_Form!$J:$J, MATCH($A77, Main_Form!$EV:$EV, 0)), "N/A") )</f>
        <v/>
      </c>
      <c r="E77" s="393"/>
      <c r="O77" s="394" t="str">
        <f t="shared" si="2"/>
        <v/>
      </c>
      <c r="P77" s="378" t="str">
        <f t="shared" si="3"/>
        <v/>
      </c>
    </row>
    <row r="78" spans="1:16" s="379" customFormat="1" hidden="1" x14ac:dyDescent="0.35">
      <c r="A78" s="368"/>
      <c r="B78" s="367" t="str">
        <f xml:space="preserve"> IF(A78="", "", $B$2 &amp; COUNTIFS($A$7:$A78, $A78))</f>
        <v/>
      </c>
      <c r="C78" s="367" t="str">
        <f>IF($A78 = "", "", INDEX(Main_Form!$A:$A, MATCH($A78, Main_Form!$EV:$EV, 0)) &amp; $B78)</f>
        <v/>
      </c>
      <c r="D78" s="398" t="str">
        <f>IF($A78 = "", "",
IF(AND(School_or_CAT_2 = "Centre for Advanced Training", COUNTIFS($A$7:$A$1008, $A78) &gt;= 1, LEFT($B78, 2) = "81"), INDEX(Main_Form!$J:$J, MATCH($A78, Main_Form!$EV:$EV, 0)), "N/A") )</f>
        <v/>
      </c>
      <c r="E78" s="393"/>
      <c r="O78" s="394" t="str">
        <f t="shared" si="2"/>
        <v/>
      </c>
      <c r="P78" s="378" t="str">
        <f t="shared" si="3"/>
        <v/>
      </c>
    </row>
    <row r="79" spans="1:16" s="379" customFormat="1" hidden="1" x14ac:dyDescent="0.35">
      <c r="A79" s="368"/>
      <c r="B79" s="367" t="str">
        <f xml:space="preserve"> IF(A79="", "", $B$2 &amp; COUNTIFS($A$7:$A79, $A79))</f>
        <v/>
      </c>
      <c r="C79" s="367" t="str">
        <f>IF($A79 = "", "", INDEX(Main_Form!$A:$A, MATCH($A79, Main_Form!$EV:$EV, 0)) &amp; $B79)</f>
        <v/>
      </c>
      <c r="D79" s="398" t="str">
        <f>IF($A79 = "", "",
IF(AND(School_or_CAT_2 = "Centre for Advanced Training", COUNTIFS($A$7:$A$1008, $A79) &gt;= 1, LEFT($B79, 2) = "81"), INDEX(Main_Form!$J:$J, MATCH($A79, Main_Form!$EV:$EV, 0)), "N/A") )</f>
        <v/>
      </c>
      <c r="E79" s="393"/>
      <c r="O79" s="394" t="str">
        <f t="shared" si="2"/>
        <v/>
      </c>
      <c r="P79" s="378" t="str">
        <f t="shared" si="3"/>
        <v/>
      </c>
    </row>
    <row r="80" spans="1:16" s="379" customFormat="1" hidden="1" x14ac:dyDescent="0.35">
      <c r="A80" s="368"/>
      <c r="B80" s="367" t="str">
        <f xml:space="preserve"> IF(A80="", "", $B$2 &amp; COUNTIFS($A$7:$A80, $A80))</f>
        <v/>
      </c>
      <c r="C80" s="367" t="str">
        <f>IF($A80 = "", "", INDEX(Main_Form!$A:$A, MATCH($A80, Main_Form!$EV:$EV, 0)) &amp; $B80)</f>
        <v/>
      </c>
      <c r="D80" s="398" t="str">
        <f>IF($A80 = "", "",
IF(AND(School_or_CAT_2 = "Centre for Advanced Training", COUNTIFS($A$7:$A$1008, $A80) &gt;= 1, LEFT($B80, 2) = "81"), INDEX(Main_Form!$J:$J, MATCH($A80, Main_Form!$EV:$EV, 0)), "N/A") )</f>
        <v/>
      </c>
      <c r="E80" s="393"/>
      <c r="O80" s="394" t="str">
        <f t="shared" si="2"/>
        <v/>
      </c>
      <c r="P80" s="378" t="str">
        <f t="shared" si="3"/>
        <v/>
      </c>
    </row>
    <row r="81" spans="1:16" s="379" customFormat="1" hidden="1" x14ac:dyDescent="0.35">
      <c r="A81" s="368"/>
      <c r="B81" s="367" t="str">
        <f xml:space="preserve"> IF(A81="", "", $B$2 &amp; COUNTIFS($A$7:$A81, $A81))</f>
        <v/>
      </c>
      <c r="C81" s="367" t="str">
        <f>IF($A81 = "", "", INDEX(Main_Form!$A:$A, MATCH($A81, Main_Form!$EV:$EV, 0)) &amp; $B81)</f>
        <v/>
      </c>
      <c r="D81" s="398" t="str">
        <f>IF($A81 = "", "",
IF(AND(School_or_CAT_2 = "Centre for Advanced Training", COUNTIFS($A$7:$A$1008, $A81) &gt;= 1, LEFT($B81, 2) = "81"), INDEX(Main_Form!$J:$J, MATCH($A81, Main_Form!$EV:$EV, 0)), "N/A") )</f>
        <v/>
      </c>
      <c r="E81" s="393"/>
      <c r="O81" s="394" t="str">
        <f t="shared" si="2"/>
        <v/>
      </c>
      <c r="P81" s="378" t="str">
        <f t="shared" si="3"/>
        <v/>
      </c>
    </row>
    <row r="82" spans="1:16" s="379" customFormat="1" hidden="1" x14ac:dyDescent="0.35">
      <c r="A82" s="368"/>
      <c r="B82" s="367" t="str">
        <f xml:space="preserve"> IF(A82="", "", $B$2 &amp; COUNTIFS($A$7:$A82, $A82))</f>
        <v/>
      </c>
      <c r="C82" s="367" t="str">
        <f>IF($A82 = "", "", INDEX(Main_Form!$A:$A, MATCH($A82, Main_Form!$EV:$EV, 0)) &amp; $B82)</f>
        <v/>
      </c>
      <c r="D82" s="398" t="str">
        <f>IF($A82 = "", "",
IF(AND(School_or_CAT_2 = "Centre for Advanced Training", COUNTIFS($A$7:$A$1008, $A82) &gt;= 1, LEFT($B82, 2) = "81"), INDEX(Main_Form!$J:$J, MATCH($A82, Main_Form!$EV:$EV, 0)), "N/A") )</f>
        <v/>
      </c>
      <c r="E82" s="393"/>
      <c r="O82" s="394" t="str">
        <f t="shared" si="2"/>
        <v/>
      </c>
      <c r="P82" s="378" t="str">
        <f t="shared" si="3"/>
        <v/>
      </c>
    </row>
    <row r="83" spans="1:16" s="379" customFormat="1" hidden="1" x14ac:dyDescent="0.35">
      <c r="A83" s="368"/>
      <c r="B83" s="367" t="str">
        <f xml:space="preserve"> IF(A83="", "", $B$2 &amp; COUNTIFS($A$7:$A83, $A83))</f>
        <v/>
      </c>
      <c r="C83" s="367" t="str">
        <f>IF($A83 = "", "", INDEX(Main_Form!$A:$A, MATCH($A83, Main_Form!$EV:$EV, 0)) &amp; $B83)</f>
        <v/>
      </c>
      <c r="D83" s="398" t="str">
        <f>IF($A83 = "", "",
IF(AND(School_or_CAT_2 = "Centre for Advanced Training", COUNTIFS($A$7:$A$1008, $A83) &gt;= 1, LEFT($B83, 2) = "81"), INDEX(Main_Form!$J:$J, MATCH($A83, Main_Form!$EV:$EV, 0)), "N/A") )</f>
        <v/>
      </c>
      <c r="E83" s="393"/>
      <c r="O83" s="394" t="str">
        <f t="shared" si="2"/>
        <v/>
      </c>
      <c r="P83" s="378" t="str">
        <f t="shared" si="3"/>
        <v/>
      </c>
    </row>
    <row r="84" spans="1:16" s="379" customFormat="1" hidden="1" x14ac:dyDescent="0.35">
      <c r="A84" s="368"/>
      <c r="B84" s="367" t="str">
        <f xml:space="preserve"> IF(A84="", "", $B$2 &amp; COUNTIFS($A$7:$A84, $A84))</f>
        <v/>
      </c>
      <c r="C84" s="367" t="str">
        <f>IF($A84 = "", "", INDEX(Main_Form!$A:$A, MATCH($A84, Main_Form!$EV:$EV, 0)) &amp; $B84)</f>
        <v/>
      </c>
      <c r="D84" s="398" t="str">
        <f>IF($A84 = "", "",
IF(AND(School_or_CAT_2 = "Centre for Advanced Training", COUNTIFS($A$7:$A$1008, $A84) &gt;= 1, LEFT($B84, 2) = "81"), INDEX(Main_Form!$J:$J, MATCH($A84, Main_Form!$EV:$EV, 0)), "N/A") )</f>
        <v/>
      </c>
      <c r="E84" s="393"/>
      <c r="O84" s="394" t="str">
        <f t="shared" si="2"/>
        <v/>
      </c>
      <c r="P84" s="378" t="str">
        <f t="shared" si="3"/>
        <v/>
      </c>
    </row>
    <row r="85" spans="1:16" s="379" customFormat="1" hidden="1" x14ac:dyDescent="0.35">
      <c r="A85" s="368"/>
      <c r="B85" s="367" t="str">
        <f xml:space="preserve"> IF(A85="", "", $B$2 &amp; COUNTIFS($A$7:$A85, $A85))</f>
        <v/>
      </c>
      <c r="C85" s="367" t="str">
        <f>IF($A85 = "", "", INDEX(Main_Form!$A:$A, MATCH($A85, Main_Form!$EV:$EV, 0)) &amp; $B85)</f>
        <v/>
      </c>
      <c r="D85" s="398" t="str">
        <f>IF($A85 = "", "",
IF(AND(School_or_CAT_2 = "Centre for Advanced Training", COUNTIFS($A$7:$A$1008, $A85) &gt;= 1, LEFT($B85, 2) = "81"), INDEX(Main_Form!$J:$J, MATCH($A85, Main_Form!$EV:$EV, 0)), "N/A") )</f>
        <v/>
      </c>
      <c r="E85" s="393"/>
      <c r="O85" s="394" t="str">
        <f t="shared" si="2"/>
        <v/>
      </c>
      <c r="P85" s="378" t="str">
        <f t="shared" si="3"/>
        <v/>
      </c>
    </row>
    <row r="86" spans="1:16" s="379" customFormat="1" hidden="1" x14ac:dyDescent="0.35">
      <c r="A86" s="368"/>
      <c r="B86" s="367" t="str">
        <f xml:space="preserve"> IF(A86="", "", $B$2 &amp; COUNTIFS($A$7:$A86, $A86))</f>
        <v/>
      </c>
      <c r="C86" s="367" t="str">
        <f>IF($A86 = "", "", INDEX(Main_Form!$A:$A, MATCH($A86, Main_Form!$EV:$EV, 0)) &amp; $B86)</f>
        <v/>
      </c>
      <c r="D86" s="398" t="str">
        <f>IF($A86 = "", "",
IF(AND(School_or_CAT_2 = "Centre for Advanced Training", COUNTIFS($A$7:$A$1008, $A86) &gt;= 1, LEFT($B86, 2) = "81"), INDEX(Main_Form!$J:$J, MATCH($A86, Main_Form!$EV:$EV, 0)), "N/A") )</f>
        <v/>
      </c>
      <c r="E86" s="393"/>
      <c r="O86" s="394" t="str">
        <f t="shared" si="2"/>
        <v/>
      </c>
      <c r="P86" s="378" t="str">
        <f t="shared" si="3"/>
        <v/>
      </c>
    </row>
    <row r="87" spans="1:16" s="379" customFormat="1" hidden="1" x14ac:dyDescent="0.35">
      <c r="A87" s="368"/>
      <c r="B87" s="367" t="str">
        <f xml:space="preserve"> IF(A87="", "", $B$2 &amp; COUNTIFS($A$7:$A87, $A87))</f>
        <v/>
      </c>
      <c r="C87" s="367" t="str">
        <f>IF($A87 = "", "", INDEX(Main_Form!$A:$A, MATCH($A87, Main_Form!$EV:$EV, 0)) &amp; $B87)</f>
        <v/>
      </c>
      <c r="D87" s="398" t="str">
        <f>IF($A87 = "", "",
IF(AND(School_or_CAT_2 = "Centre for Advanced Training", COUNTIFS($A$7:$A$1008, $A87) &gt;= 1, LEFT($B87, 2) = "81"), INDEX(Main_Form!$J:$J, MATCH($A87, Main_Form!$EV:$EV, 0)), "N/A") )</f>
        <v/>
      </c>
      <c r="E87" s="393"/>
      <c r="O87" s="394" t="str">
        <f t="shared" si="2"/>
        <v/>
      </c>
      <c r="P87" s="378" t="str">
        <f t="shared" si="3"/>
        <v/>
      </c>
    </row>
    <row r="88" spans="1:16" s="379" customFormat="1" hidden="1" x14ac:dyDescent="0.35">
      <c r="A88" s="368"/>
      <c r="B88" s="367" t="str">
        <f xml:space="preserve"> IF(A88="", "", $B$2 &amp; COUNTIFS($A$7:$A88, $A88))</f>
        <v/>
      </c>
      <c r="C88" s="367" t="str">
        <f>IF($A88 = "", "", INDEX(Main_Form!$A:$A, MATCH($A88, Main_Form!$EV:$EV, 0)) &amp; $B88)</f>
        <v/>
      </c>
      <c r="D88" s="398" t="str">
        <f>IF($A88 = "", "",
IF(AND(School_or_CAT_2 = "Centre for Advanced Training", COUNTIFS($A$7:$A$1008, $A88) &gt;= 1, LEFT($B88, 2) = "81"), INDEX(Main_Form!$J:$J, MATCH($A88, Main_Form!$EV:$EV, 0)), "N/A") )</f>
        <v/>
      </c>
      <c r="E88" s="393"/>
      <c r="O88" s="394" t="str">
        <f t="shared" si="2"/>
        <v/>
      </c>
      <c r="P88" s="378" t="str">
        <f t="shared" si="3"/>
        <v/>
      </c>
    </row>
    <row r="89" spans="1:16" s="379" customFormat="1" hidden="1" x14ac:dyDescent="0.35">
      <c r="A89" s="368"/>
      <c r="B89" s="367" t="str">
        <f xml:space="preserve"> IF(A89="", "", $B$2 &amp; COUNTIFS($A$7:$A89, $A89))</f>
        <v/>
      </c>
      <c r="C89" s="367" t="str">
        <f>IF($A89 = "", "", INDEX(Main_Form!$A:$A, MATCH($A89, Main_Form!$EV:$EV, 0)) &amp; $B89)</f>
        <v/>
      </c>
      <c r="D89" s="398" t="str">
        <f>IF($A89 = "", "",
IF(AND(School_or_CAT_2 = "Centre for Advanced Training", COUNTIFS($A$7:$A$1008, $A89) &gt;= 1, LEFT($B89, 2) = "81"), INDEX(Main_Form!$J:$J, MATCH($A89, Main_Form!$EV:$EV, 0)), "N/A") )</f>
        <v/>
      </c>
      <c r="E89" s="393"/>
      <c r="O89" s="394" t="str">
        <f t="shared" si="2"/>
        <v/>
      </c>
      <c r="P89" s="378" t="str">
        <f t="shared" si="3"/>
        <v/>
      </c>
    </row>
    <row r="90" spans="1:16" s="379" customFormat="1" hidden="1" x14ac:dyDescent="0.35">
      <c r="A90" s="368"/>
      <c r="B90" s="367" t="str">
        <f xml:space="preserve"> IF(A90="", "", $B$2 &amp; COUNTIFS($A$7:$A90, $A90))</f>
        <v/>
      </c>
      <c r="C90" s="367" t="str">
        <f>IF($A90 = "", "", INDEX(Main_Form!$A:$A, MATCH($A90, Main_Form!$EV:$EV, 0)) &amp; $B90)</f>
        <v/>
      </c>
      <c r="D90" s="398" t="str">
        <f>IF($A90 = "", "",
IF(AND(School_or_CAT_2 = "Centre for Advanced Training", COUNTIFS($A$7:$A$1008, $A90) &gt;= 1, LEFT($B90, 2) = "81"), INDEX(Main_Form!$J:$J, MATCH($A90, Main_Form!$EV:$EV, 0)), "N/A") )</f>
        <v/>
      </c>
      <c r="E90" s="393"/>
      <c r="O90" s="394" t="str">
        <f t="shared" si="2"/>
        <v/>
      </c>
      <c r="P90" s="378" t="str">
        <f t="shared" si="3"/>
        <v/>
      </c>
    </row>
    <row r="91" spans="1:16" s="379" customFormat="1" hidden="1" x14ac:dyDescent="0.35">
      <c r="A91" s="368"/>
      <c r="B91" s="367" t="str">
        <f xml:space="preserve"> IF(A91="", "", $B$2 &amp; COUNTIFS($A$7:$A91, $A91))</f>
        <v/>
      </c>
      <c r="C91" s="367" t="str">
        <f>IF($A91 = "", "", INDEX(Main_Form!$A:$A, MATCH($A91, Main_Form!$EV:$EV, 0)) &amp; $B91)</f>
        <v/>
      </c>
      <c r="D91" s="398" t="str">
        <f>IF($A91 = "", "",
IF(AND(School_or_CAT_2 = "Centre for Advanced Training", COUNTIFS($A$7:$A$1008, $A91) &gt;= 1, LEFT($B91, 2) = "81"), INDEX(Main_Form!$J:$J, MATCH($A91, Main_Form!$EV:$EV, 0)), "N/A") )</f>
        <v/>
      </c>
      <c r="E91" s="393"/>
      <c r="O91" s="394" t="str">
        <f t="shared" si="2"/>
        <v/>
      </c>
      <c r="P91" s="378" t="str">
        <f t="shared" si="3"/>
        <v/>
      </c>
    </row>
    <row r="92" spans="1:16" s="379" customFormat="1" hidden="1" x14ac:dyDescent="0.35">
      <c r="A92" s="368"/>
      <c r="B92" s="367" t="str">
        <f xml:space="preserve"> IF(A92="", "", $B$2 &amp; COUNTIFS($A$7:$A92, $A92))</f>
        <v/>
      </c>
      <c r="C92" s="367" t="str">
        <f>IF($A92 = "", "", INDEX(Main_Form!$A:$A, MATCH($A92, Main_Form!$EV:$EV, 0)) &amp; $B92)</f>
        <v/>
      </c>
      <c r="D92" s="398" t="str">
        <f>IF($A92 = "", "",
IF(AND(School_or_CAT_2 = "Centre for Advanced Training", COUNTIFS($A$7:$A$1008, $A92) &gt;= 1, LEFT($B92, 2) = "81"), INDEX(Main_Form!$J:$J, MATCH($A92, Main_Form!$EV:$EV, 0)), "N/A") )</f>
        <v/>
      </c>
      <c r="E92" s="393"/>
      <c r="O92" s="394" t="str">
        <f t="shared" si="2"/>
        <v/>
      </c>
      <c r="P92" s="378" t="str">
        <f t="shared" si="3"/>
        <v/>
      </c>
    </row>
    <row r="93" spans="1:16" s="379" customFormat="1" hidden="1" x14ac:dyDescent="0.35">
      <c r="A93" s="368"/>
      <c r="B93" s="367" t="str">
        <f xml:space="preserve"> IF(A93="", "", $B$2 &amp; COUNTIFS($A$7:$A93, $A93))</f>
        <v/>
      </c>
      <c r="C93" s="367" t="str">
        <f>IF($A93 = "", "", INDEX(Main_Form!$A:$A, MATCH($A93, Main_Form!$EV:$EV, 0)) &amp; $B93)</f>
        <v/>
      </c>
      <c r="D93" s="398" t="str">
        <f>IF($A93 = "", "",
IF(AND(School_or_CAT_2 = "Centre for Advanced Training", COUNTIFS($A$7:$A$1008, $A93) &gt;= 1, LEFT($B93, 2) = "81"), INDEX(Main_Form!$J:$J, MATCH($A93, Main_Form!$EV:$EV, 0)), "N/A") )</f>
        <v/>
      </c>
      <c r="E93" s="393"/>
      <c r="O93" s="394" t="str">
        <f t="shared" si="2"/>
        <v/>
      </c>
      <c r="P93" s="378" t="str">
        <f t="shared" si="3"/>
        <v/>
      </c>
    </row>
    <row r="94" spans="1:16" s="379" customFormat="1" hidden="1" x14ac:dyDescent="0.35">
      <c r="A94" s="368"/>
      <c r="B94" s="367" t="str">
        <f xml:space="preserve"> IF(A94="", "", $B$2 &amp; COUNTIFS($A$7:$A94, $A94))</f>
        <v/>
      </c>
      <c r="C94" s="367" t="str">
        <f>IF($A94 = "", "", INDEX(Main_Form!$A:$A, MATCH($A94, Main_Form!$EV:$EV, 0)) &amp; $B94)</f>
        <v/>
      </c>
      <c r="D94" s="398" t="str">
        <f>IF($A94 = "", "",
IF(AND(School_or_CAT_2 = "Centre for Advanced Training", COUNTIFS($A$7:$A$1008, $A94) &gt;= 1, LEFT($B94, 2) = "81"), INDEX(Main_Form!$J:$J, MATCH($A94, Main_Form!$EV:$EV, 0)), "N/A") )</f>
        <v/>
      </c>
      <c r="E94" s="393"/>
      <c r="O94" s="394" t="str">
        <f t="shared" si="2"/>
        <v/>
      </c>
      <c r="P94" s="378" t="str">
        <f t="shared" si="3"/>
        <v/>
      </c>
    </row>
    <row r="95" spans="1:16" s="379" customFormat="1" hidden="1" x14ac:dyDescent="0.35">
      <c r="A95" s="368"/>
      <c r="B95" s="367" t="str">
        <f xml:space="preserve"> IF(A95="", "", $B$2 &amp; COUNTIFS($A$7:$A95, $A95))</f>
        <v/>
      </c>
      <c r="C95" s="367" t="str">
        <f>IF($A95 = "", "", INDEX(Main_Form!$A:$A, MATCH($A95, Main_Form!$EV:$EV, 0)) &amp; $B95)</f>
        <v/>
      </c>
      <c r="D95" s="398" t="str">
        <f>IF($A95 = "", "",
IF(AND(School_or_CAT_2 = "Centre for Advanced Training", COUNTIFS($A$7:$A$1008, $A95) &gt;= 1, LEFT($B95, 2) = "81"), INDEX(Main_Form!$J:$J, MATCH($A95, Main_Form!$EV:$EV, 0)), "N/A") )</f>
        <v/>
      </c>
      <c r="E95" s="393"/>
      <c r="O95" s="394" t="str">
        <f t="shared" si="2"/>
        <v/>
      </c>
      <c r="P95" s="378" t="str">
        <f t="shared" si="3"/>
        <v/>
      </c>
    </row>
    <row r="96" spans="1:16" s="379" customFormat="1" hidden="1" x14ac:dyDescent="0.35">
      <c r="A96" s="368"/>
      <c r="B96" s="367" t="str">
        <f xml:space="preserve"> IF(A96="", "", $B$2 &amp; COUNTIFS($A$7:$A96, $A96))</f>
        <v/>
      </c>
      <c r="C96" s="367" t="str">
        <f>IF($A96 = "", "", INDEX(Main_Form!$A:$A, MATCH($A96, Main_Form!$EV:$EV, 0)) &amp; $B96)</f>
        <v/>
      </c>
      <c r="D96" s="398" t="str">
        <f>IF($A96 = "", "",
IF(AND(School_or_CAT_2 = "Centre for Advanced Training", COUNTIFS($A$7:$A$1008, $A96) &gt;= 1, LEFT($B96, 2) = "81"), INDEX(Main_Form!$J:$J, MATCH($A96, Main_Form!$EV:$EV, 0)), "N/A") )</f>
        <v/>
      </c>
      <c r="E96" s="393"/>
      <c r="O96" s="394" t="str">
        <f t="shared" si="2"/>
        <v/>
      </c>
      <c r="P96" s="378" t="str">
        <f t="shared" si="3"/>
        <v/>
      </c>
    </row>
    <row r="97" spans="1:16" s="379" customFormat="1" hidden="1" x14ac:dyDescent="0.35">
      <c r="A97" s="368"/>
      <c r="B97" s="367" t="str">
        <f xml:space="preserve"> IF(A97="", "", $B$2 &amp; COUNTIFS($A$7:$A97, $A97))</f>
        <v/>
      </c>
      <c r="C97" s="367" t="str">
        <f>IF($A97 = "", "", INDEX(Main_Form!$A:$A, MATCH($A97, Main_Form!$EV:$EV, 0)) &amp; $B97)</f>
        <v/>
      </c>
      <c r="D97" s="398" t="str">
        <f>IF($A97 = "", "",
IF(AND(School_or_CAT_2 = "Centre for Advanced Training", COUNTIFS($A$7:$A$1008, $A97) &gt;= 1, LEFT($B97, 2) = "81"), INDEX(Main_Form!$J:$J, MATCH($A97, Main_Form!$EV:$EV, 0)), "N/A") )</f>
        <v/>
      </c>
      <c r="E97" s="393"/>
      <c r="O97" s="394" t="str">
        <f t="shared" si="2"/>
        <v/>
      </c>
      <c r="P97" s="378" t="str">
        <f t="shared" si="3"/>
        <v/>
      </c>
    </row>
    <row r="98" spans="1:16" s="379" customFormat="1" hidden="1" x14ac:dyDescent="0.35">
      <c r="A98" s="368"/>
      <c r="B98" s="367" t="str">
        <f xml:space="preserve"> IF(A98="", "", $B$2 &amp; COUNTIFS($A$7:$A98, $A98))</f>
        <v/>
      </c>
      <c r="C98" s="367" t="str">
        <f>IF($A98 = "", "", INDEX(Main_Form!$A:$A, MATCH($A98, Main_Form!$EV:$EV, 0)) &amp; $B98)</f>
        <v/>
      </c>
      <c r="D98" s="398" t="str">
        <f>IF($A98 = "", "",
IF(AND(School_or_CAT_2 = "Centre for Advanced Training", COUNTIFS($A$7:$A$1008, $A98) &gt;= 1, LEFT($B98, 2) = "81"), INDEX(Main_Form!$J:$J, MATCH($A98, Main_Form!$EV:$EV, 0)), "N/A") )</f>
        <v/>
      </c>
      <c r="E98" s="393"/>
      <c r="O98" s="394" t="str">
        <f t="shared" si="2"/>
        <v/>
      </c>
      <c r="P98" s="378" t="str">
        <f t="shared" si="3"/>
        <v/>
      </c>
    </row>
    <row r="99" spans="1:16" s="379" customFormat="1" hidden="1" x14ac:dyDescent="0.35">
      <c r="A99" s="368"/>
      <c r="B99" s="367" t="str">
        <f xml:space="preserve"> IF(A99="", "", $B$2 &amp; COUNTIFS($A$7:$A99, $A99))</f>
        <v/>
      </c>
      <c r="C99" s="367" t="str">
        <f>IF($A99 = "", "", INDEX(Main_Form!$A:$A, MATCH($A99, Main_Form!$EV:$EV, 0)) &amp; $B99)</f>
        <v/>
      </c>
      <c r="D99" s="398" t="str">
        <f>IF($A99 = "", "",
IF(AND(School_or_CAT_2 = "Centre for Advanced Training", COUNTIFS($A$7:$A$1008, $A99) &gt;= 1, LEFT($B99, 2) = "81"), INDEX(Main_Form!$J:$J, MATCH($A99, Main_Form!$EV:$EV, 0)), "N/A") )</f>
        <v/>
      </c>
      <c r="E99" s="393"/>
      <c r="O99" s="394" t="str">
        <f t="shared" si="2"/>
        <v/>
      </c>
      <c r="P99" s="378" t="str">
        <f t="shared" si="3"/>
        <v/>
      </c>
    </row>
    <row r="100" spans="1:16" s="379" customFormat="1" hidden="1" x14ac:dyDescent="0.35">
      <c r="A100" s="368"/>
      <c r="B100" s="367" t="str">
        <f xml:space="preserve"> IF(A100="", "", $B$2 &amp; COUNTIFS($A$7:$A100, $A100))</f>
        <v/>
      </c>
      <c r="C100" s="367" t="str">
        <f>IF($A100 = "", "", INDEX(Main_Form!$A:$A, MATCH($A100, Main_Form!$EV:$EV, 0)) &amp; $B100)</f>
        <v/>
      </c>
      <c r="D100" s="398" t="str">
        <f>IF($A100 = "", "",
IF(AND(School_or_CAT_2 = "Centre for Advanced Training", COUNTIFS($A$7:$A$1008, $A100) &gt;= 1, LEFT($B100, 2) = "81"), INDEX(Main_Form!$J:$J, MATCH($A100, Main_Form!$EV:$EV, 0)), "N/A") )</f>
        <v/>
      </c>
      <c r="E100" s="393"/>
      <c r="O100" s="394" t="str">
        <f t="shared" si="2"/>
        <v/>
      </c>
      <c r="P100" s="378" t="str">
        <f t="shared" si="3"/>
        <v/>
      </c>
    </row>
    <row r="101" spans="1:16" s="379" customFormat="1" hidden="1" x14ac:dyDescent="0.35">
      <c r="A101" s="368"/>
      <c r="B101" s="367" t="str">
        <f xml:space="preserve"> IF(A101="", "", $B$2 &amp; COUNTIFS($A$7:$A101, $A101))</f>
        <v/>
      </c>
      <c r="C101" s="367" t="str">
        <f>IF($A101 = "", "", INDEX(Main_Form!$A:$A, MATCH($A101, Main_Form!$EV:$EV, 0)) &amp; $B101)</f>
        <v/>
      </c>
      <c r="D101" s="398" t="str">
        <f>IF($A101 = "", "",
IF(AND(School_or_CAT_2 = "Centre for Advanced Training", COUNTIFS($A$7:$A$1008, $A101) &gt;= 1, LEFT($B101, 2) = "81"), INDEX(Main_Form!$J:$J, MATCH($A101, Main_Form!$EV:$EV, 0)), "N/A") )</f>
        <v/>
      </c>
      <c r="E101" s="393"/>
      <c r="O101" s="394" t="str">
        <f t="shared" si="2"/>
        <v/>
      </c>
      <c r="P101" s="378" t="str">
        <f t="shared" si="3"/>
        <v/>
      </c>
    </row>
    <row r="102" spans="1:16" s="379" customFormat="1" hidden="1" x14ac:dyDescent="0.35">
      <c r="A102" s="368"/>
      <c r="B102" s="367" t="str">
        <f xml:space="preserve"> IF(A102="", "", $B$2 &amp; COUNTIFS($A$7:$A102, $A102))</f>
        <v/>
      </c>
      <c r="C102" s="367" t="str">
        <f>IF($A102 = "", "", INDEX(Main_Form!$A:$A, MATCH($A102, Main_Form!$EV:$EV, 0)) &amp; $B102)</f>
        <v/>
      </c>
      <c r="D102" s="398" t="str">
        <f>IF($A102 = "", "",
IF(AND(School_or_CAT_2 = "Centre for Advanced Training", COUNTIFS($A$7:$A$1008, $A102) &gt;= 1, LEFT($B102, 2) = "81"), INDEX(Main_Form!$J:$J, MATCH($A102, Main_Form!$EV:$EV, 0)), "N/A") )</f>
        <v/>
      </c>
      <c r="E102" s="393"/>
      <c r="O102" s="394" t="str">
        <f t="shared" si="2"/>
        <v/>
      </c>
      <c r="P102" s="378" t="str">
        <f t="shared" si="3"/>
        <v/>
      </c>
    </row>
    <row r="103" spans="1:16" s="379" customFormat="1" hidden="1" x14ac:dyDescent="0.35">
      <c r="A103" s="368"/>
      <c r="B103" s="367" t="str">
        <f xml:space="preserve"> IF(A103="", "", $B$2 &amp; COUNTIFS($A$7:$A103, $A103))</f>
        <v/>
      </c>
      <c r="C103" s="367" t="str">
        <f>IF($A103 = "", "", INDEX(Main_Form!$A:$A, MATCH($A103, Main_Form!$EV:$EV, 0)) &amp; $B103)</f>
        <v/>
      </c>
      <c r="D103" s="398" t="str">
        <f>IF($A103 = "", "",
IF(AND(School_or_CAT_2 = "Centre for Advanced Training", COUNTIFS($A$7:$A$1008, $A103) &gt;= 1, LEFT($B103, 2) = "81"), INDEX(Main_Form!$J:$J, MATCH($A103, Main_Form!$EV:$EV, 0)), "N/A") )</f>
        <v/>
      </c>
      <c r="E103" s="393"/>
      <c r="O103" s="394" t="str">
        <f t="shared" si="2"/>
        <v/>
      </c>
      <c r="P103" s="378" t="str">
        <f t="shared" si="3"/>
        <v/>
      </c>
    </row>
    <row r="104" spans="1:16" s="379" customFormat="1" hidden="1" x14ac:dyDescent="0.35">
      <c r="A104" s="368"/>
      <c r="B104" s="367" t="str">
        <f xml:space="preserve"> IF(A104="", "", $B$2 &amp; COUNTIFS($A$7:$A104, $A104))</f>
        <v/>
      </c>
      <c r="C104" s="367" t="str">
        <f>IF($A104 = "", "", INDEX(Main_Form!$A:$A, MATCH($A104, Main_Form!$EV:$EV, 0)) &amp; $B104)</f>
        <v/>
      </c>
      <c r="D104" s="398" t="str">
        <f>IF($A104 = "", "",
IF(AND(School_or_CAT_2 = "Centre for Advanced Training", COUNTIFS($A$7:$A$1008, $A104) &gt;= 1, LEFT($B104, 2) = "81"), INDEX(Main_Form!$J:$J, MATCH($A104, Main_Form!$EV:$EV, 0)), "N/A") )</f>
        <v/>
      </c>
      <c r="E104" s="393"/>
      <c r="O104" s="394" t="str">
        <f t="shared" si="2"/>
        <v/>
      </c>
      <c r="P104" s="378" t="str">
        <f t="shared" si="3"/>
        <v/>
      </c>
    </row>
    <row r="105" spans="1:16" s="379" customFormat="1" hidden="1" x14ac:dyDescent="0.35">
      <c r="A105" s="368"/>
      <c r="B105" s="367" t="str">
        <f xml:space="preserve"> IF(A105="", "", $B$2 &amp; COUNTIFS($A$7:$A105, $A105))</f>
        <v/>
      </c>
      <c r="C105" s="367" t="str">
        <f>IF($A105 = "", "", INDEX(Main_Form!$A:$A, MATCH($A105, Main_Form!$EV:$EV, 0)) &amp; $B105)</f>
        <v/>
      </c>
      <c r="D105" s="398" t="str">
        <f>IF($A105 = "", "",
IF(AND(School_or_CAT_2 = "Centre for Advanced Training", COUNTIFS($A$7:$A$1008, $A105) &gt;= 1, LEFT($B105, 2) = "81"), INDEX(Main_Form!$J:$J, MATCH($A105, Main_Form!$EV:$EV, 0)), "N/A") )</f>
        <v/>
      </c>
      <c r="E105" s="393"/>
      <c r="O105" s="394" t="str">
        <f t="shared" si="2"/>
        <v/>
      </c>
      <c r="P105" s="378" t="str">
        <f t="shared" si="3"/>
        <v/>
      </c>
    </row>
    <row r="106" spans="1:16" s="379" customFormat="1" hidden="1" x14ac:dyDescent="0.35">
      <c r="A106" s="368"/>
      <c r="B106" s="367" t="str">
        <f xml:space="preserve"> IF(A106="", "", $B$2 &amp; COUNTIFS($A$7:$A106, $A106))</f>
        <v/>
      </c>
      <c r="C106" s="367" t="str">
        <f>IF($A106 = "", "", INDEX(Main_Form!$A:$A, MATCH($A106, Main_Form!$EV:$EV, 0)) &amp; $B106)</f>
        <v/>
      </c>
      <c r="D106" s="398" t="str">
        <f>IF($A106 = "", "",
IF(AND(School_or_CAT_2 = "Centre for Advanced Training", COUNTIFS($A$7:$A$1008, $A106) &gt;= 1, LEFT($B106, 2) = "81"), INDEX(Main_Form!$J:$J, MATCH($A106, Main_Form!$EV:$EV, 0)), "N/A") )</f>
        <v/>
      </c>
      <c r="E106" s="393"/>
      <c r="O106" s="394" t="str">
        <f t="shared" si="2"/>
        <v/>
      </c>
      <c r="P106" s="378" t="str">
        <f t="shared" si="3"/>
        <v/>
      </c>
    </row>
    <row r="107" spans="1:16" s="379" customFormat="1" hidden="1" x14ac:dyDescent="0.35">
      <c r="A107" s="368"/>
      <c r="B107" s="367" t="str">
        <f xml:space="preserve"> IF(A107="", "", $B$2 &amp; COUNTIFS($A$7:$A107, $A107))</f>
        <v/>
      </c>
      <c r="C107" s="367" t="str">
        <f>IF($A107 = "", "", INDEX(Main_Form!$A:$A, MATCH($A107, Main_Form!$EV:$EV, 0)) &amp; $B107)</f>
        <v/>
      </c>
      <c r="D107" s="398" t="str">
        <f>IF($A107 = "", "",
IF(AND(School_or_CAT_2 = "Centre for Advanced Training", COUNTIFS($A$7:$A$1008, $A107) &gt;= 1, LEFT($B107, 2) = "81"), INDEX(Main_Form!$J:$J, MATCH($A107, Main_Form!$EV:$EV, 0)), "N/A") )</f>
        <v/>
      </c>
      <c r="E107" s="393"/>
      <c r="O107" s="394" t="str">
        <f t="shared" si="2"/>
        <v/>
      </c>
      <c r="P107" s="378" t="str">
        <f t="shared" si="3"/>
        <v/>
      </c>
    </row>
    <row r="108" spans="1:16" s="379" customFormat="1" hidden="1" x14ac:dyDescent="0.35">
      <c r="A108" s="368"/>
      <c r="B108" s="367" t="str">
        <f xml:space="preserve"> IF(A108="", "", $B$2 &amp; COUNTIFS($A$7:$A108, $A108))</f>
        <v/>
      </c>
      <c r="C108" s="367" t="str">
        <f>IF($A108 = "", "", INDEX(Main_Form!$A:$A, MATCH($A108, Main_Form!$EV:$EV, 0)) &amp; $B108)</f>
        <v/>
      </c>
      <c r="D108" s="398" t="str">
        <f>IF($A108 = "", "",
IF(AND(School_or_CAT_2 = "Centre for Advanced Training", COUNTIFS($A$7:$A$1008, $A108) &gt;= 1, LEFT($B108, 2) = "81"), INDEX(Main_Form!$J:$J, MATCH($A108, Main_Form!$EV:$EV, 0)), "N/A") )</f>
        <v/>
      </c>
      <c r="E108" s="393"/>
      <c r="O108" s="394" t="str">
        <f t="shared" si="2"/>
        <v/>
      </c>
      <c r="P108" s="378" t="str">
        <f t="shared" si="3"/>
        <v/>
      </c>
    </row>
    <row r="109" spans="1:16" s="379" customFormat="1" hidden="1" x14ac:dyDescent="0.35">
      <c r="A109" s="368"/>
      <c r="B109" s="367" t="str">
        <f xml:space="preserve"> IF(A109="", "", $B$2 &amp; COUNTIFS($A$7:$A109, $A109))</f>
        <v/>
      </c>
      <c r="C109" s="367" t="str">
        <f>IF($A109 = "", "", INDEX(Main_Form!$A:$A, MATCH($A109, Main_Form!$EV:$EV, 0)) &amp; $B109)</f>
        <v/>
      </c>
      <c r="D109" s="398" t="str">
        <f>IF($A109 = "", "",
IF(AND(School_or_CAT_2 = "Centre for Advanced Training", COUNTIFS($A$7:$A$1008, $A109) &gt;= 1, LEFT($B109, 2) = "81"), INDEX(Main_Form!$J:$J, MATCH($A109, Main_Form!$EV:$EV, 0)), "N/A") )</f>
        <v/>
      </c>
      <c r="E109" s="393"/>
      <c r="O109" s="394" t="str">
        <f t="shared" si="2"/>
        <v/>
      </c>
      <c r="P109" s="378" t="str">
        <f t="shared" si="3"/>
        <v/>
      </c>
    </row>
    <row r="110" spans="1:16" s="379" customFormat="1" hidden="1" x14ac:dyDescent="0.35">
      <c r="A110" s="368"/>
      <c r="B110" s="367" t="str">
        <f xml:space="preserve"> IF(A110="", "", $B$2 &amp; COUNTIFS($A$7:$A110, $A110))</f>
        <v/>
      </c>
      <c r="C110" s="367" t="str">
        <f>IF($A110 = "", "", INDEX(Main_Form!$A:$A, MATCH($A110, Main_Form!$EV:$EV, 0)) &amp; $B110)</f>
        <v/>
      </c>
      <c r="D110" s="398" t="str">
        <f>IF($A110 = "", "",
IF(AND(School_or_CAT_2 = "Centre for Advanced Training", COUNTIFS($A$7:$A$1008, $A110) &gt;= 1, LEFT($B110, 2) = "81"), INDEX(Main_Form!$J:$J, MATCH($A110, Main_Form!$EV:$EV, 0)), "N/A") )</f>
        <v/>
      </c>
      <c r="E110" s="393"/>
      <c r="O110" s="394" t="str">
        <f t="shared" si="2"/>
        <v/>
      </c>
      <c r="P110" s="378" t="str">
        <f t="shared" si="3"/>
        <v/>
      </c>
    </row>
    <row r="111" spans="1:16" s="379" customFormat="1" hidden="1" x14ac:dyDescent="0.35">
      <c r="A111" s="368"/>
      <c r="B111" s="367" t="str">
        <f xml:space="preserve"> IF(A111="", "", $B$2 &amp; COUNTIFS($A$7:$A111, $A111))</f>
        <v/>
      </c>
      <c r="C111" s="367" t="str">
        <f>IF($A111 = "", "", INDEX(Main_Form!$A:$A, MATCH($A111, Main_Form!$EV:$EV, 0)) &amp; $B111)</f>
        <v/>
      </c>
      <c r="D111" s="398" t="str">
        <f>IF($A111 = "", "",
IF(AND(School_or_CAT_2 = "Centre for Advanced Training", COUNTIFS($A$7:$A$1008, $A111) &gt;= 1, LEFT($B111, 2) = "81"), INDEX(Main_Form!$J:$J, MATCH($A111, Main_Form!$EV:$EV, 0)), "N/A") )</f>
        <v/>
      </c>
      <c r="E111" s="393"/>
      <c r="O111" s="394" t="str">
        <f t="shared" si="2"/>
        <v/>
      </c>
      <c r="P111" s="378" t="str">
        <f t="shared" si="3"/>
        <v/>
      </c>
    </row>
    <row r="112" spans="1:16" s="379" customFormat="1" hidden="1" x14ac:dyDescent="0.35">
      <c r="A112" s="368"/>
      <c r="B112" s="367" t="str">
        <f xml:space="preserve"> IF(A112="", "", $B$2 &amp; COUNTIFS($A$7:$A112, $A112))</f>
        <v/>
      </c>
      <c r="C112" s="367" t="str">
        <f>IF($A112 = "", "", INDEX(Main_Form!$A:$A, MATCH($A112, Main_Form!$EV:$EV, 0)) &amp; $B112)</f>
        <v/>
      </c>
      <c r="D112" s="398" t="str">
        <f>IF($A112 = "", "",
IF(AND(School_or_CAT_2 = "Centre for Advanced Training", COUNTIFS($A$7:$A$1008, $A112) &gt;= 1, LEFT($B112, 2) = "81"), INDEX(Main_Form!$J:$J, MATCH($A112, Main_Form!$EV:$EV, 0)), "N/A") )</f>
        <v/>
      </c>
      <c r="E112" s="393"/>
      <c r="O112" s="394" t="str">
        <f t="shared" si="2"/>
        <v/>
      </c>
      <c r="P112" s="378" t="str">
        <f t="shared" si="3"/>
        <v/>
      </c>
    </row>
    <row r="113" spans="1:16" s="379" customFormat="1" hidden="1" x14ac:dyDescent="0.35">
      <c r="A113" s="368"/>
      <c r="B113" s="367" t="str">
        <f xml:space="preserve"> IF(A113="", "", $B$2 &amp; COUNTIFS($A$7:$A113, $A113))</f>
        <v/>
      </c>
      <c r="C113" s="367" t="str">
        <f>IF($A113 = "", "", INDEX(Main_Form!$A:$A, MATCH($A113, Main_Form!$EV:$EV, 0)) &amp; $B113)</f>
        <v/>
      </c>
      <c r="D113" s="398" t="str">
        <f>IF($A113 = "", "",
IF(AND(School_or_CAT_2 = "Centre for Advanced Training", COUNTIFS($A$7:$A$1008, $A113) &gt;= 1, LEFT($B113, 2) = "81"), INDEX(Main_Form!$J:$J, MATCH($A113, Main_Form!$EV:$EV, 0)), "N/A") )</f>
        <v/>
      </c>
      <c r="E113" s="393"/>
      <c r="O113" s="394" t="str">
        <f t="shared" si="2"/>
        <v/>
      </c>
      <c r="P113" s="378" t="str">
        <f t="shared" si="3"/>
        <v/>
      </c>
    </row>
    <row r="114" spans="1:16" s="379" customFormat="1" hidden="1" x14ac:dyDescent="0.35">
      <c r="A114" s="368"/>
      <c r="B114" s="367" t="str">
        <f xml:space="preserve"> IF(A114="", "", $B$2 &amp; COUNTIFS($A$7:$A114, $A114))</f>
        <v/>
      </c>
      <c r="C114" s="367" t="str">
        <f>IF($A114 = "", "", INDEX(Main_Form!$A:$A, MATCH($A114, Main_Form!$EV:$EV, 0)) &amp; $B114)</f>
        <v/>
      </c>
      <c r="D114" s="398" t="str">
        <f>IF($A114 = "", "",
IF(AND(School_or_CAT_2 = "Centre for Advanced Training", COUNTIFS($A$7:$A$1008, $A114) &gt;= 1, LEFT($B114, 2) = "81"), INDEX(Main_Form!$J:$J, MATCH($A114, Main_Form!$EV:$EV, 0)), "N/A") )</f>
        <v/>
      </c>
      <c r="E114" s="393"/>
      <c r="O114" s="394" t="str">
        <f t="shared" si="2"/>
        <v/>
      </c>
      <c r="P114" s="378" t="str">
        <f t="shared" si="3"/>
        <v/>
      </c>
    </row>
    <row r="115" spans="1:16" s="379" customFormat="1" hidden="1" x14ac:dyDescent="0.35">
      <c r="A115" s="368"/>
      <c r="B115" s="367" t="str">
        <f xml:space="preserve"> IF(A115="", "", $B$2 &amp; COUNTIFS($A$7:$A115, $A115))</f>
        <v/>
      </c>
      <c r="C115" s="367" t="str">
        <f>IF($A115 = "", "", INDEX(Main_Form!$A:$A, MATCH($A115, Main_Form!$EV:$EV, 0)) &amp; $B115)</f>
        <v/>
      </c>
      <c r="D115" s="398" t="str">
        <f>IF($A115 = "", "",
IF(AND(School_or_CAT_2 = "Centre for Advanced Training", COUNTIFS($A$7:$A$1008, $A115) &gt;= 1, LEFT($B115, 2) = "81"), INDEX(Main_Form!$J:$J, MATCH($A115, Main_Form!$EV:$EV, 0)), "N/A") )</f>
        <v/>
      </c>
      <c r="E115" s="393"/>
      <c r="O115" s="394" t="str">
        <f t="shared" si="2"/>
        <v/>
      </c>
      <c r="P115" s="378" t="str">
        <f t="shared" si="3"/>
        <v/>
      </c>
    </row>
    <row r="116" spans="1:16" s="379" customFormat="1" hidden="1" x14ac:dyDescent="0.35">
      <c r="A116" s="368"/>
      <c r="B116" s="367" t="str">
        <f xml:space="preserve"> IF(A116="", "", $B$2 &amp; COUNTIFS($A$7:$A116, $A116))</f>
        <v/>
      </c>
      <c r="C116" s="367" t="str">
        <f>IF($A116 = "", "", INDEX(Main_Form!$A:$A, MATCH($A116, Main_Form!$EV:$EV, 0)) &amp; $B116)</f>
        <v/>
      </c>
      <c r="D116" s="398" t="str">
        <f>IF($A116 = "", "",
IF(AND(School_or_CAT_2 = "Centre for Advanced Training", COUNTIFS($A$7:$A$1008, $A116) &gt;= 1, LEFT($B116, 2) = "81"), INDEX(Main_Form!$J:$J, MATCH($A116, Main_Form!$EV:$EV, 0)), "N/A") )</f>
        <v/>
      </c>
      <c r="E116" s="393"/>
      <c r="O116" s="394" t="str">
        <f t="shared" si="2"/>
        <v/>
      </c>
      <c r="P116" s="378" t="str">
        <f t="shared" si="3"/>
        <v/>
      </c>
    </row>
    <row r="117" spans="1:16" s="379" customFormat="1" hidden="1" x14ac:dyDescent="0.35">
      <c r="A117" s="368"/>
      <c r="B117" s="367" t="str">
        <f xml:space="preserve"> IF(A117="", "", $B$2 &amp; COUNTIFS($A$7:$A117, $A117))</f>
        <v/>
      </c>
      <c r="C117" s="367" t="str">
        <f>IF($A117 = "", "", INDEX(Main_Form!$A:$A, MATCH($A117, Main_Form!$EV:$EV, 0)) &amp; $B117)</f>
        <v/>
      </c>
      <c r="D117" s="398" t="str">
        <f>IF($A117 = "", "",
IF(AND(School_or_CAT_2 = "Centre for Advanced Training", COUNTIFS($A$7:$A$1008, $A117) &gt;= 1, LEFT($B117, 2) = "81"), INDEX(Main_Form!$J:$J, MATCH($A117, Main_Form!$EV:$EV, 0)), "N/A") )</f>
        <v/>
      </c>
      <c r="E117" s="393"/>
      <c r="O117" s="394" t="str">
        <f t="shared" si="2"/>
        <v/>
      </c>
      <c r="P117" s="378" t="str">
        <f t="shared" si="3"/>
        <v/>
      </c>
    </row>
    <row r="118" spans="1:16" s="379" customFormat="1" hidden="1" x14ac:dyDescent="0.35">
      <c r="A118" s="368"/>
      <c r="B118" s="367" t="str">
        <f xml:space="preserve"> IF(A118="", "", $B$2 &amp; COUNTIFS($A$7:$A118, $A118))</f>
        <v/>
      </c>
      <c r="C118" s="367" t="str">
        <f>IF($A118 = "", "", INDEX(Main_Form!$A:$A, MATCH($A118, Main_Form!$EV:$EV, 0)) &amp; $B118)</f>
        <v/>
      </c>
      <c r="D118" s="398" t="str">
        <f>IF($A118 = "", "",
IF(AND(School_or_CAT_2 = "Centre for Advanced Training", COUNTIFS($A$7:$A$1008, $A118) &gt;= 1, LEFT($B118, 2) = "81"), INDEX(Main_Form!$J:$J, MATCH($A118, Main_Form!$EV:$EV, 0)), "N/A") )</f>
        <v/>
      </c>
      <c r="E118" s="393"/>
      <c r="O118" s="394" t="str">
        <f t="shared" si="2"/>
        <v/>
      </c>
      <c r="P118" s="378" t="str">
        <f t="shared" si="3"/>
        <v/>
      </c>
    </row>
    <row r="119" spans="1:16" s="379" customFormat="1" hidden="1" x14ac:dyDescent="0.35">
      <c r="A119" s="368"/>
      <c r="B119" s="367" t="str">
        <f xml:space="preserve"> IF(A119="", "", $B$2 &amp; COUNTIFS($A$7:$A119, $A119))</f>
        <v/>
      </c>
      <c r="C119" s="367" t="str">
        <f>IF($A119 = "", "", INDEX(Main_Form!$A:$A, MATCH($A119, Main_Form!$EV:$EV, 0)) &amp; $B119)</f>
        <v/>
      </c>
      <c r="D119" s="398" t="str">
        <f>IF($A119 = "", "",
IF(AND(School_or_CAT_2 = "Centre for Advanced Training", COUNTIFS($A$7:$A$1008, $A119) &gt;= 1, LEFT($B119, 2) = "81"), INDEX(Main_Form!$J:$J, MATCH($A119, Main_Form!$EV:$EV, 0)), "N/A") )</f>
        <v/>
      </c>
      <c r="E119" s="393"/>
      <c r="O119" s="394" t="str">
        <f t="shared" si="2"/>
        <v/>
      </c>
      <c r="P119" s="378" t="str">
        <f t="shared" si="3"/>
        <v/>
      </c>
    </row>
    <row r="120" spans="1:16" s="379" customFormat="1" hidden="1" x14ac:dyDescent="0.35">
      <c r="A120" s="368"/>
      <c r="B120" s="367" t="str">
        <f xml:space="preserve"> IF(A120="", "", $B$2 &amp; COUNTIFS($A$7:$A120, $A120))</f>
        <v/>
      </c>
      <c r="C120" s="367" t="str">
        <f>IF($A120 = "", "", INDEX(Main_Form!$A:$A, MATCH($A120, Main_Form!$EV:$EV, 0)) &amp; $B120)</f>
        <v/>
      </c>
      <c r="D120" s="398" t="str">
        <f>IF($A120 = "", "",
IF(AND(School_or_CAT_2 = "Centre for Advanced Training", COUNTIFS($A$7:$A$1008, $A120) &gt;= 1, LEFT($B120, 2) = "81"), INDEX(Main_Form!$J:$J, MATCH($A120, Main_Form!$EV:$EV, 0)), "N/A") )</f>
        <v/>
      </c>
      <c r="E120" s="393"/>
      <c r="O120" s="394" t="str">
        <f t="shared" si="2"/>
        <v/>
      </c>
      <c r="P120" s="378" t="str">
        <f t="shared" si="3"/>
        <v/>
      </c>
    </row>
    <row r="121" spans="1:16" s="379" customFormat="1" hidden="1" x14ac:dyDescent="0.35">
      <c r="A121" s="368"/>
      <c r="B121" s="367" t="str">
        <f xml:space="preserve"> IF(A121="", "", $B$2 &amp; COUNTIFS($A$7:$A121, $A121))</f>
        <v/>
      </c>
      <c r="C121" s="367" t="str">
        <f>IF($A121 = "", "", INDEX(Main_Form!$A:$A, MATCH($A121, Main_Form!$EV:$EV, 0)) &amp; $B121)</f>
        <v/>
      </c>
      <c r="D121" s="398" t="str">
        <f>IF($A121 = "", "",
IF(AND(School_or_CAT_2 = "Centre for Advanced Training", COUNTIFS($A$7:$A$1008, $A121) &gt;= 1, LEFT($B121, 2) = "81"), INDEX(Main_Form!$J:$J, MATCH($A121, Main_Form!$EV:$EV, 0)), "N/A") )</f>
        <v/>
      </c>
      <c r="E121" s="393"/>
      <c r="O121" s="394" t="str">
        <f t="shared" si="2"/>
        <v/>
      </c>
      <c r="P121" s="378" t="str">
        <f t="shared" si="3"/>
        <v/>
      </c>
    </row>
    <row r="122" spans="1:16" s="379" customFormat="1" hidden="1" x14ac:dyDescent="0.35">
      <c r="A122" s="368"/>
      <c r="B122" s="367" t="str">
        <f xml:space="preserve"> IF(A122="", "", $B$2 &amp; COUNTIFS($A$7:$A122, $A122))</f>
        <v/>
      </c>
      <c r="C122" s="367" t="str">
        <f>IF($A122 = "", "", INDEX(Main_Form!$A:$A, MATCH($A122, Main_Form!$EV:$EV, 0)) &amp; $B122)</f>
        <v/>
      </c>
      <c r="D122" s="398" t="str">
        <f>IF($A122 = "", "",
IF(AND(School_or_CAT_2 = "Centre for Advanced Training", COUNTIFS($A$7:$A$1008, $A122) &gt;= 1, LEFT($B122, 2) = "81"), INDEX(Main_Form!$J:$J, MATCH($A122, Main_Form!$EV:$EV, 0)), "N/A") )</f>
        <v/>
      </c>
      <c r="E122" s="393"/>
      <c r="O122" s="394" t="str">
        <f t="shared" si="2"/>
        <v/>
      </c>
      <c r="P122" s="378" t="str">
        <f t="shared" si="3"/>
        <v/>
      </c>
    </row>
    <row r="123" spans="1:16" s="379" customFormat="1" hidden="1" x14ac:dyDescent="0.35">
      <c r="A123" s="368"/>
      <c r="B123" s="367" t="str">
        <f xml:space="preserve"> IF(A123="", "", $B$2 &amp; COUNTIFS($A$7:$A123, $A123))</f>
        <v/>
      </c>
      <c r="C123" s="367" t="str">
        <f>IF($A123 = "", "", INDEX(Main_Form!$A:$A, MATCH($A123, Main_Form!$EV:$EV, 0)) &amp; $B123)</f>
        <v/>
      </c>
      <c r="D123" s="398" t="str">
        <f>IF($A123 = "", "",
IF(AND(School_or_CAT_2 = "Centre for Advanced Training", COUNTIFS($A$7:$A$1008, $A123) &gt;= 1, LEFT($B123, 2) = "81"), INDEX(Main_Form!$J:$J, MATCH($A123, Main_Form!$EV:$EV, 0)), "N/A") )</f>
        <v/>
      </c>
      <c r="E123" s="393"/>
      <c r="O123" s="394" t="str">
        <f t="shared" si="2"/>
        <v/>
      </c>
      <c r="P123" s="378" t="str">
        <f t="shared" si="3"/>
        <v/>
      </c>
    </row>
    <row r="124" spans="1:16" s="379" customFormat="1" hidden="1" x14ac:dyDescent="0.35">
      <c r="A124" s="368"/>
      <c r="B124" s="367" t="str">
        <f xml:space="preserve"> IF(A124="", "", $B$2 &amp; COUNTIFS($A$7:$A124, $A124))</f>
        <v/>
      </c>
      <c r="C124" s="367" t="str">
        <f>IF($A124 = "", "", INDEX(Main_Form!$A:$A, MATCH($A124, Main_Form!$EV:$EV, 0)) &amp; $B124)</f>
        <v/>
      </c>
      <c r="D124" s="398" t="str">
        <f>IF($A124 = "", "",
IF(AND(School_or_CAT_2 = "Centre for Advanced Training", COUNTIFS($A$7:$A$1008, $A124) &gt;= 1, LEFT($B124, 2) = "81"), INDEX(Main_Form!$J:$J, MATCH($A124, Main_Form!$EV:$EV, 0)), "N/A") )</f>
        <v/>
      </c>
      <c r="E124" s="393"/>
      <c r="O124" s="394" t="str">
        <f t="shared" si="2"/>
        <v/>
      </c>
      <c r="P124" s="378" t="str">
        <f t="shared" si="3"/>
        <v/>
      </c>
    </row>
    <row r="125" spans="1:16" s="379" customFormat="1" hidden="1" x14ac:dyDescent="0.35">
      <c r="A125" s="368"/>
      <c r="B125" s="367" t="str">
        <f xml:space="preserve"> IF(A125="", "", $B$2 &amp; COUNTIFS($A$7:$A125, $A125))</f>
        <v/>
      </c>
      <c r="C125" s="367" t="str">
        <f>IF($A125 = "", "", INDEX(Main_Form!$A:$A, MATCH($A125, Main_Form!$EV:$EV, 0)) &amp; $B125)</f>
        <v/>
      </c>
      <c r="D125" s="398" t="str">
        <f>IF($A125 = "", "",
IF(AND(School_or_CAT_2 = "Centre for Advanced Training", COUNTIFS($A$7:$A$1008, $A125) &gt;= 1, LEFT($B125, 2) = "81"), INDEX(Main_Form!$J:$J, MATCH($A125, Main_Form!$EV:$EV, 0)), "N/A") )</f>
        <v/>
      </c>
      <c r="E125" s="393"/>
      <c r="O125" s="394" t="str">
        <f t="shared" si="2"/>
        <v/>
      </c>
      <c r="P125" s="378" t="str">
        <f t="shared" si="3"/>
        <v/>
      </c>
    </row>
    <row r="126" spans="1:16" s="379" customFormat="1" hidden="1" x14ac:dyDescent="0.35">
      <c r="A126" s="368"/>
      <c r="B126" s="367" t="str">
        <f xml:space="preserve"> IF(A126="", "", $B$2 &amp; COUNTIFS($A$7:$A126, $A126))</f>
        <v/>
      </c>
      <c r="C126" s="367" t="str">
        <f>IF($A126 = "", "", INDEX(Main_Form!$A:$A, MATCH($A126, Main_Form!$EV:$EV, 0)) &amp; $B126)</f>
        <v/>
      </c>
      <c r="D126" s="398" t="str">
        <f>IF($A126 = "", "",
IF(AND(School_or_CAT_2 = "Centre for Advanced Training", COUNTIFS($A$7:$A$1008, $A126) &gt;= 1, LEFT($B126, 2) = "81"), INDEX(Main_Form!$J:$J, MATCH($A126, Main_Form!$EV:$EV, 0)), "N/A") )</f>
        <v/>
      </c>
      <c r="E126" s="393"/>
      <c r="O126" s="394" t="str">
        <f t="shared" si="2"/>
        <v/>
      </c>
      <c r="P126" s="378" t="str">
        <f t="shared" si="3"/>
        <v/>
      </c>
    </row>
    <row r="127" spans="1:16" s="379" customFormat="1" hidden="1" x14ac:dyDescent="0.35">
      <c r="A127" s="368"/>
      <c r="B127" s="367" t="str">
        <f xml:space="preserve"> IF(A127="", "", $B$2 &amp; COUNTIFS($A$7:$A127, $A127))</f>
        <v/>
      </c>
      <c r="C127" s="367" t="str">
        <f>IF($A127 = "", "", INDEX(Main_Form!$A:$A, MATCH($A127, Main_Form!$EV:$EV, 0)) &amp; $B127)</f>
        <v/>
      </c>
      <c r="D127" s="398" t="str">
        <f>IF($A127 = "", "",
IF(AND(School_or_CAT_2 = "Centre for Advanced Training", COUNTIFS($A$7:$A$1008, $A127) &gt;= 1, LEFT($B127, 2) = "81"), INDEX(Main_Form!$J:$J, MATCH($A127, Main_Form!$EV:$EV, 0)), "N/A") )</f>
        <v/>
      </c>
      <c r="E127" s="393"/>
      <c r="O127" s="394" t="str">
        <f t="shared" si="2"/>
        <v/>
      </c>
      <c r="P127" s="378" t="str">
        <f t="shared" si="3"/>
        <v/>
      </c>
    </row>
    <row r="128" spans="1:16" s="379" customFormat="1" hidden="1" x14ac:dyDescent="0.35">
      <c r="A128" s="368"/>
      <c r="B128" s="367" t="str">
        <f xml:space="preserve"> IF(A128="", "", $B$2 &amp; COUNTIFS($A$7:$A128, $A128))</f>
        <v/>
      </c>
      <c r="C128" s="367" t="str">
        <f>IF($A128 = "", "", INDEX(Main_Form!$A:$A, MATCH($A128, Main_Form!$EV:$EV, 0)) &amp; $B128)</f>
        <v/>
      </c>
      <c r="D128" s="398" t="str">
        <f>IF($A128 = "", "",
IF(AND(School_or_CAT_2 = "Centre for Advanced Training", COUNTIFS($A$7:$A$1008, $A128) &gt;= 1, LEFT($B128, 2) = "81"), INDEX(Main_Form!$J:$J, MATCH($A128, Main_Form!$EV:$EV, 0)), "N/A") )</f>
        <v/>
      </c>
      <c r="E128" s="393"/>
      <c r="O128" s="394" t="str">
        <f t="shared" si="2"/>
        <v/>
      </c>
      <c r="P128" s="378" t="str">
        <f t="shared" si="3"/>
        <v/>
      </c>
    </row>
    <row r="129" spans="1:16" s="379" customFormat="1" hidden="1" x14ac:dyDescent="0.35">
      <c r="A129" s="368"/>
      <c r="B129" s="367" t="str">
        <f xml:space="preserve"> IF(A129="", "", $B$2 &amp; COUNTIFS($A$7:$A129, $A129))</f>
        <v/>
      </c>
      <c r="C129" s="367" t="str">
        <f>IF($A129 = "", "", INDEX(Main_Form!$A:$A, MATCH($A129, Main_Form!$EV:$EV, 0)) &amp; $B129)</f>
        <v/>
      </c>
      <c r="D129" s="398" t="str">
        <f>IF($A129 = "", "",
IF(AND(School_or_CAT_2 = "Centre for Advanced Training", COUNTIFS($A$7:$A$1008, $A129) &gt;= 1, LEFT($B129, 2) = "81"), INDEX(Main_Form!$J:$J, MATCH($A129, Main_Form!$EV:$EV, 0)), "N/A") )</f>
        <v/>
      </c>
      <c r="E129" s="393"/>
      <c r="O129" s="394" t="str">
        <f t="shared" si="2"/>
        <v/>
      </c>
      <c r="P129" s="378" t="str">
        <f t="shared" si="3"/>
        <v/>
      </c>
    </row>
    <row r="130" spans="1:16" s="379" customFormat="1" hidden="1" x14ac:dyDescent="0.35">
      <c r="A130" s="368"/>
      <c r="B130" s="367" t="str">
        <f xml:space="preserve"> IF(A130="", "", $B$2 &amp; COUNTIFS($A$7:$A130, $A130))</f>
        <v/>
      </c>
      <c r="C130" s="367" t="str">
        <f>IF($A130 = "", "", INDEX(Main_Form!$A:$A, MATCH($A130, Main_Form!$EV:$EV, 0)) &amp; $B130)</f>
        <v/>
      </c>
      <c r="D130" s="398" t="str">
        <f>IF($A130 = "", "",
IF(AND(School_or_CAT_2 = "Centre for Advanced Training", COUNTIFS($A$7:$A$1008, $A130) &gt;= 1, LEFT($B130, 2) = "81"), INDEX(Main_Form!$J:$J, MATCH($A130, Main_Form!$EV:$EV, 0)), "N/A") )</f>
        <v/>
      </c>
      <c r="E130" s="393"/>
      <c r="O130" s="394" t="str">
        <f t="shared" si="2"/>
        <v/>
      </c>
      <c r="P130" s="378" t="str">
        <f t="shared" si="3"/>
        <v/>
      </c>
    </row>
    <row r="131" spans="1:16" s="379" customFormat="1" hidden="1" x14ac:dyDescent="0.35">
      <c r="A131" s="368"/>
      <c r="B131" s="367" t="str">
        <f xml:space="preserve"> IF(A131="", "", $B$2 &amp; COUNTIFS($A$7:$A131, $A131))</f>
        <v/>
      </c>
      <c r="C131" s="367" t="str">
        <f>IF($A131 = "", "", INDEX(Main_Form!$A:$A, MATCH($A131, Main_Form!$EV:$EV, 0)) &amp; $B131)</f>
        <v/>
      </c>
      <c r="D131" s="398" t="str">
        <f>IF($A131 = "", "",
IF(AND(School_or_CAT_2 = "Centre for Advanced Training", COUNTIFS($A$7:$A$1008, $A131) &gt;= 1, LEFT($B131, 2) = "81"), INDEX(Main_Form!$J:$J, MATCH($A131, Main_Form!$EV:$EV, 0)), "N/A") )</f>
        <v/>
      </c>
      <c r="E131" s="393"/>
      <c r="O131" s="394" t="str">
        <f t="shared" si="2"/>
        <v/>
      </c>
      <c r="P131" s="378" t="str">
        <f t="shared" si="3"/>
        <v/>
      </c>
    </row>
    <row r="132" spans="1:16" s="379" customFormat="1" hidden="1" x14ac:dyDescent="0.35">
      <c r="A132" s="368"/>
      <c r="B132" s="367" t="str">
        <f xml:space="preserve"> IF(A132="", "", $B$2 &amp; COUNTIFS($A$7:$A132, $A132))</f>
        <v/>
      </c>
      <c r="C132" s="367" t="str">
        <f>IF($A132 = "", "", INDEX(Main_Form!$A:$A, MATCH($A132, Main_Form!$EV:$EV, 0)) &amp; $B132)</f>
        <v/>
      </c>
      <c r="D132" s="398" t="str">
        <f>IF($A132 = "", "",
IF(AND(School_or_CAT_2 = "Centre for Advanced Training", COUNTIFS($A$7:$A$1008, $A132) &gt;= 1, LEFT($B132, 2) = "81"), INDEX(Main_Form!$J:$J, MATCH($A132, Main_Form!$EV:$EV, 0)), "N/A") )</f>
        <v/>
      </c>
      <c r="E132" s="393"/>
      <c r="O132" s="394" t="str">
        <f t="shared" si="2"/>
        <v/>
      </c>
      <c r="P132" s="378" t="str">
        <f t="shared" si="3"/>
        <v/>
      </c>
    </row>
    <row r="133" spans="1:16" s="379" customFormat="1" hidden="1" x14ac:dyDescent="0.35">
      <c r="A133" s="368"/>
      <c r="B133" s="367" t="str">
        <f xml:space="preserve"> IF(A133="", "", $B$2 &amp; COUNTIFS($A$7:$A133, $A133))</f>
        <v/>
      </c>
      <c r="C133" s="367" t="str">
        <f>IF($A133 = "", "", INDEX(Main_Form!$A:$A, MATCH($A133, Main_Form!$EV:$EV, 0)) &amp; $B133)</f>
        <v/>
      </c>
      <c r="D133" s="398" t="str">
        <f>IF($A133 = "", "",
IF(AND(School_or_CAT_2 = "Centre for Advanced Training", COUNTIFS($A$7:$A$1008, $A133) &gt;= 1, LEFT($B133, 2) = "81"), INDEX(Main_Form!$J:$J, MATCH($A133, Main_Form!$EV:$EV, 0)), "N/A") )</f>
        <v/>
      </c>
      <c r="E133" s="393"/>
      <c r="O133" s="394" t="str">
        <f t="shared" si="2"/>
        <v/>
      </c>
      <c r="P133" s="378" t="str">
        <f t="shared" si="3"/>
        <v/>
      </c>
    </row>
    <row r="134" spans="1:16" s="379" customFormat="1" hidden="1" x14ac:dyDescent="0.35">
      <c r="A134" s="368"/>
      <c r="B134" s="367" t="str">
        <f xml:space="preserve"> IF(A134="", "", $B$2 &amp; COUNTIFS($A$7:$A134, $A134))</f>
        <v/>
      </c>
      <c r="C134" s="367" t="str">
        <f>IF($A134 = "", "", INDEX(Main_Form!$A:$A, MATCH($A134, Main_Form!$EV:$EV, 0)) &amp; $B134)</f>
        <v/>
      </c>
      <c r="D134" s="398" t="str">
        <f>IF($A134 = "", "",
IF(AND(School_or_CAT_2 = "Centre for Advanced Training", COUNTIFS($A$7:$A$1008, $A134) &gt;= 1, LEFT($B134, 2) = "81"), INDEX(Main_Form!$J:$J, MATCH($A134, Main_Form!$EV:$EV, 0)), "N/A") )</f>
        <v/>
      </c>
      <c r="E134" s="393"/>
      <c r="O134" s="394" t="str">
        <f t="shared" si="2"/>
        <v/>
      </c>
      <c r="P134" s="378" t="str">
        <f t="shared" si="3"/>
        <v/>
      </c>
    </row>
    <row r="135" spans="1:16" s="379" customFormat="1" hidden="1" x14ac:dyDescent="0.35">
      <c r="A135" s="368"/>
      <c r="B135" s="367" t="str">
        <f xml:space="preserve"> IF(A135="", "", $B$2 &amp; COUNTIFS($A$7:$A135, $A135))</f>
        <v/>
      </c>
      <c r="C135" s="367" t="str">
        <f>IF($A135 = "", "", INDEX(Main_Form!$A:$A, MATCH($A135, Main_Form!$EV:$EV, 0)) &amp; $B135)</f>
        <v/>
      </c>
      <c r="D135" s="398" t="str">
        <f>IF($A135 = "", "",
IF(AND(School_or_CAT_2 = "Centre for Advanced Training", COUNTIFS($A$7:$A$1008, $A135) &gt;= 1, LEFT($B135, 2) = "81"), INDEX(Main_Form!$J:$J, MATCH($A135, Main_Form!$EV:$EV, 0)), "N/A") )</f>
        <v/>
      </c>
      <c r="E135" s="393"/>
      <c r="O135" s="394" t="str">
        <f t="shared" ref="O135:O198" si="4">IF($A135&lt;&gt;"", IF(AND($D135 &lt;&gt; "", $D135 &lt;&gt; "N/A"), $D135, IF($E135 = "", "", $E135)), "")</f>
        <v/>
      </c>
      <c r="P135" s="378" t="str">
        <f t="shared" ref="P135:P198" si="5">IF($A135="", "", IF(AND($A135 &lt;&gt; "", $O135 &lt;&gt; ""), 1, 0))</f>
        <v/>
      </c>
    </row>
    <row r="136" spans="1:16" s="379" customFormat="1" hidden="1" x14ac:dyDescent="0.35">
      <c r="A136" s="368"/>
      <c r="B136" s="367" t="str">
        <f xml:space="preserve"> IF(A136="", "", $B$2 &amp; COUNTIFS($A$7:$A136, $A136))</f>
        <v/>
      </c>
      <c r="C136" s="367" t="str">
        <f>IF($A136 = "", "", INDEX(Main_Form!$A:$A, MATCH($A136, Main_Form!$EV:$EV, 0)) &amp; $B136)</f>
        <v/>
      </c>
      <c r="D136" s="398" t="str">
        <f>IF($A136 = "", "",
IF(AND(School_or_CAT_2 = "Centre for Advanced Training", COUNTIFS($A$7:$A$1008, $A136) &gt;= 1, LEFT($B136, 2) = "81"), INDEX(Main_Form!$J:$J, MATCH($A136, Main_Form!$EV:$EV, 0)), "N/A") )</f>
        <v/>
      </c>
      <c r="E136" s="393"/>
      <c r="O136" s="394" t="str">
        <f t="shared" si="4"/>
        <v/>
      </c>
      <c r="P136" s="378" t="str">
        <f t="shared" si="5"/>
        <v/>
      </c>
    </row>
    <row r="137" spans="1:16" s="379" customFormat="1" hidden="1" x14ac:dyDescent="0.35">
      <c r="A137" s="368"/>
      <c r="B137" s="367" t="str">
        <f xml:space="preserve"> IF(A137="", "", $B$2 &amp; COUNTIFS($A$7:$A137, $A137))</f>
        <v/>
      </c>
      <c r="C137" s="367" t="str">
        <f>IF($A137 = "", "", INDEX(Main_Form!$A:$A, MATCH($A137, Main_Form!$EV:$EV, 0)) &amp; $B137)</f>
        <v/>
      </c>
      <c r="D137" s="398" t="str">
        <f>IF($A137 = "", "",
IF(AND(School_or_CAT_2 = "Centre for Advanced Training", COUNTIFS($A$7:$A$1008, $A137) &gt;= 1, LEFT($B137, 2) = "81"), INDEX(Main_Form!$J:$J, MATCH($A137, Main_Form!$EV:$EV, 0)), "N/A") )</f>
        <v/>
      </c>
      <c r="E137" s="393"/>
      <c r="O137" s="394" t="str">
        <f t="shared" si="4"/>
        <v/>
      </c>
      <c r="P137" s="378" t="str">
        <f t="shared" si="5"/>
        <v/>
      </c>
    </row>
    <row r="138" spans="1:16" s="379" customFormat="1" hidden="1" x14ac:dyDescent="0.35">
      <c r="A138" s="368"/>
      <c r="B138" s="367" t="str">
        <f xml:space="preserve"> IF(A138="", "", $B$2 &amp; COUNTIFS($A$7:$A138, $A138))</f>
        <v/>
      </c>
      <c r="C138" s="367" t="str">
        <f>IF($A138 = "", "", INDEX(Main_Form!$A:$A, MATCH($A138, Main_Form!$EV:$EV, 0)) &amp; $B138)</f>
        <v/>
      </c>
      <c r="D138" s="398" t="str">
        <f>IF($A138 = "", "",
IF(AND(School_or_CAT_2 = "Centre for Advanced Training", COUNTIFS($A$7:$A$1008, $A138) &gt;= 1, LEFT($B138, 2) = "81"), INDEX(Main_Form!$J:$J, MATCH($A138, Main_Form!$EV:$EV, 0)), "N/A") )</f>
        <v/>
      </c>
      <c r="E138" s="393"/>
      <c r="O138" s="394" t="str">
        <f t="shared" si="4"/>
        <v/>
      </c>
      <c r="P138" s="378" t="str">
        <f t="shared" si="5"/>
        <v/>
      </c>
    </row>
    <row r="139" spans="1:16" s="379" customFormat="1" hidden="1" x14ac:dyDescent="0.35">
      <c r="A139" s="368"/>
      <c r="B139" s="367" t="str">
        <f xml:space="preserve"> IF(A139="", "", $B$2 &amp; COUNTIFS($A$7:$A139, $A139))</f>
        <v/>
      </c>
      <c r="C139" s="367" t="str">
        <f>IF($A139 = "", "", INDEX(Main_Form!$A:$A, MATCH($A139, Main_Form!$EV:$EV, 0)) &amp; $B139)</f>
        <v/>
      </c>
      <c r="D139" s="398" t="str">
        <f>IF($A139 = "", "",
IF(AND(School_or_CAT_2 = "Centre for Advanced Training", COUNTIFS($A$7:$A$1008, $A139) &gt;= 1, LEFT($B139, 2) = "81"), INDEX(Main_Form!$J:$J, MATCH($A139, Main_Form!$EV:$EV, 0)), "N/A") )</f>
        <v/>
      </c>
      <c r="E139" s="393"/>
      <c r="O139" s="394" t="str">
        <f t="shared" si="4"/>
        <v/>
      </c>
      <c r="P139" s="378" t="str">
        <f t="shared" si="5"/>
        <v/>
      </c>
    </row>
    <row r="140" spans="1:16" s="379" customFormat="1" hidden="1" x14ac:dyDescent="0.35">
      <c r="A140" s="368"/>
      <c r="B140" s="367" t="str">
        <f xml:space="preserve"> IF(A140="", "", $B$2 &amp; COUNTIFS($A$7:$A140, $A140))</f>
        <v/>
      </c>
      <c r="C140" s="367" t="str">
        <f>IF($A140 = "", "", INDEX(Main_Form!$A:$A, MATCH($A140, Main_Form!$EV:$EV, 0)) &amp; $B140)</f>
        <v/>
      </c>
      <c r="D140" s="398" t="str">
        <f>IF($A140 = "", "",
IF(AND(School_or_CAT_2 = "Centre for Advanced Training", COUNTIFS($A$7:$A$1008, $A140) &gt;= 1, LEFT($B140, 2) = "81"), INDEX(Main_Form!$J:$J, MATCH($A140, Main_Form!$EV:$EV, 0)), "N/A") )</f>
        <v/>
      </c>
      <c r="E140" s="393"/>
      <c r="O140" s="394" t="str">
        <f t="shared" si="4"/>
        <v/>
      </c>
      <c r="P140" s="378" t="str">
        <f t="shared" si="5"/>
        <v/>
      </c>
    </row>
    <row r="141" spans="1:16" s="379" customFormat="1" hidden="1" x14ac:dyDescent="0.35">
      <c r="A141" s="368"/>
      <c r="B141" s="367" t="str">
        <f xml:space="preserve"> IF(A141="", "", $B$2 &amp; COUNTIFS($A$7:$A141, $A141))</f>
        <v/>
      </c>
      <c r="C141" s="367" t="str">
        <f>IF($A141 = "", "", INDEX(Main_Form!$A:$A, MATCH($A141, Main_Form!$EV:$EV, 0)) &amp; $B141)</f>
        <v/>
      </c>
      <c r="D141" s="398" t="str">
        <f>IF($A141 = "", "",
IF(AND(School_or_CAT_2 = "Centre for Advanced Training", COUNTIFS($A$7:$A$1008, $A141) &gt;= 1, LEFT($B141, 2) = "81"), INDEX(Main_Form!$J:$J, MATCH($A141, Main_Form!$EV:$EV, 0)), "N/A") )</f>
        <v/>
      </c>
      <c r="E141" s="393"/>
      <c r="O141" s="394" t="str">
        <f t="shared" si="4"/>
        <v/>
      </c>
      <c r="P141" s="378" t="str">
        <f t="shared" si="5"/>
        <v/>
      </c>
    </row>
    <row r="142" spans="1:16" s="379" customFormat="1" hidden="1" x14ac:dyDescent="0.35">
      <c r="A142" s="368"/>
      <c r="B142" s="367" t="str">
        <f xml:space="preserve"> IF(A142="", "", $B$2 &amp; COUNTIFS($A$7:$A142, $A142))</f>
        <v/>
      </c>
      <c r="C142" s="367" t="str">
        <f>IF($A142 = "", "", INDEX(Main_Form!$A:$A, MATCH($A142, Main_Form!$EV:$EV, 0)) &amp; $B142)</f>
        <v/>
      </c>
      <c r="D142" s="398" t="str">
        <f>IF($A142 = "", "",
IF(AND(School_or_CAT_2 = "Centre for Advanced Training", COUNTIFS($A$7:$A$1008, $A142) &gt;= 1, LEFT($B142, 2) = "81"), INDEX(Main_Form!$J:$J, MATCH($A142, Main_Form!$EV:$EV, 0)), "N/A") )</f>
        <v/>
      </c>
      <c r="E142" s="393"/>
      <c r="O142" s="394" t="str">
        <f t="shared" si="4"/>
        <v/>
      </c>
      <c r="P142" s="378" t="str">
        <f t="shared" si="5"/>
        <v/>
      </c>
    </row>
    <row r="143" spans="1:16" s="379" customFormat="1" hidden="1" x14ac:dyDescent="0.35">
      <c r="A143" s="368"/>
      <c r="B143" s="367" t="str">
        <f xml:space="preserve"> IF(A143="", "", $B$2 &amp; COUNTIFS($A$7:$A143, $A143))</f>
        <v/>
      </c>
      <c r="C143" s="367" t="str">
        <f>IF($A143 = "", "", INDEX(Main_Form!$A:$A, MATCH($A143, Main_Form!$EV:$EV, 0)) &amp; $B143)</f>
        <v/>
      </c>
      <c r="D143" s="398" t="str">
        <f>IF($A143 = "", "",
IF(AND(School_or_CAT_2 = "Centre for Advanced Training", COUNTIFS($A$7:$A$1008, $A143) &gt;= 1, LEFT($B143, 2) = "81"), INDEX(Main_Form!$J:$J, MATCH($A143, Main_Form!$EV:$EV, 0)), "N/A") )</f>
        <v/>
      </c>
      <c r="E143" s="393"/>
      <c r="O143" s="394" t="str">
        <f t="shared" si="4"/>
        <v/>
      </c>
      <c r="P143" s="378" t="str">
        <f t="shared" si="5"/>
        <v/>
      </c>
    </row>
    <row r="144" spans="1:16" s="379" customFormat="1" hidden="1" x14ac:dyDescent="0.35">
      <c r="A144" s="368"/>
      <c r="B144" s="367" t="str">
        <f xml:space="preserve"> IF(A144="", "", $B$2 &amp; COUNTIFS($A$7:$A144, $A144))</f>
        <v/>
      </c>
      <c r="C144" s="367" t="str">
        <f>IF($A144 = "", "", INDEX(Main_Form!$A:$A, MATCH($A144, Main_Form!$EV:$EV, 0)) &amp; $B144)</f>
        <v/>
      </c>
      <c r="D144" s="398" t="str">
        <f>IF($A144 = "", "",
IF(AND(School_or_CAT_2 = "Centre for Advanced Training", COUNTIFS($A$7:$A$1008, $A144) &gt;= 1, LEFT($B144, 2) = "81"), INDEX(Main_Form!$J:$J, MATCH($A144, Main_Form!$EV:$EV, 0)), "N/A") )</f>
        <v/>
      </c>
      <c r="E144" s="393"/>
      <c r="O144" s="394" t="str">
        <f t="shared" si="4"/>
        <v/>
      </c>
      <c r="P144" s="378" t="str">
        <f t="shared" si="5"/>
        <v/>
      </c>
    </row>
    <row r="145" spans="1:16" s="379" customFormat="1" hidden="1" x14ac:dyDescent="0.35">
      <c r="A145" s="368"/>
      <c r="B145" s="367" t="str">
        <f xml:space="preserve"> IF(A145="", "", $B$2 &amp; COUNTIFS($A$7:$A145, $A145))</f>
        <v/>
      </c>
      <c r="C145" s="367" t="str">
        <f>IF($A145 = "", "", INDEX(Main_Form!$A:$A, MATCH($A145, Main_Form!$EV:$EV, 0)) &amp; $B145)</f>
        <v/>
      </c>
      <c r="D145" s="398" t="str">
        <f>IF($A145 = "", "",
IF(AND(School_or_CAT_2 = "Centre for Advanced Training", COUNTIFS($A$7:$A$1008, $A145) &gt;= 1, LEFT($B145, 2) = "81"), INDEX(Main_Form!$J:$J, MATCH($A145, Main_Form!$EV:$EV, 0)), "N/A") )</f>
        <v/>
      </c>
      <c r="E145" s="393"/>
      <c r="O145" s="394" t="str">
        <f t="shared" si="4"/>
        <v/>
      </c>
      <c r="P145" s="378" t="str">
        <f t="shared" si="5"/>
        <v/>
      </c>
    </row>
    <row r="146" spans="1:16" s="379" customFormat="1" hidden="1" x14ac:dyDescent="0.35">
      <c r="A146" s="368"/>
      <c r="B146" s="367" t="str">
        <f xml:space="preserve"> IF(A146="", "", $B$2 &amp; COUNTIFS($A$7:$A146, $A146))</f>
        <v/>
      </c>
      <c r="C146" s="367" t="str">
        <f>IF($A146 = "", "", INDEX(Main_Form!$A:$A, MATCH($A146, Main_Form!$EV:$EV, 0)) &amp; $B146)</f>
        <v/>
      </c>
      <c r="D146" s="398" t="str">
        <f>IF($A146 = "", "",
IF(AND(School_or_CAT_2 = "Centre for Advanced Training", COUNTIFS($A$7:$A$1008, $A146) &gt;= 1, LEFT($B146, 2) = "81"), INDEX(Main_Form!$J:$J, MATCH($A146, Main_Form!$EV:$EV, 0)), "N/A") )</f>
        <v/>
      </c>
      <c r="E146" s="393"/>
      <c r="O146" s="394" t="str">
        <f t="shared" si="4"/>
        <v/>
      </c>
      <c r="P146" s="378" t="str">
        <f t="shared" si="5"/>
        <v/>
      </c>
    </row>
    <row r="147" spans="1:16" s="379" customFormat="1" hidden="1" x14ac:dyDescent="0.35">
      <c r="A147" s="368"/>
      <c r="B147" s="367" t="str">
        <f xml:space="preserve"> IF(A147="", "", $B$2 &amp; COUNTIFS($A$7:$A147, $A147))</f>
        <v/>
      </c>
      <c r="C147" s="367" t="str">
        <f>IF($A147 = "", "", INDEX(Main_Form!$A:$A, MATCH($A147, Main_Form!$EV:$EV, 0)) &amp; $B147)</f>
        <v/>
      </c>
      <c r="D147" s="398" t="str">
        <f>IF($A147 = "", "",
IF(AND(School_or_CAT_2 = "Centre for Advanced Training", COUNTIFS($A$7:$A$1008, $A147) &gt;= 1, LEFT($B147, 2) = "81"), INDEX(Main_Form!$J:$J, MATCH($A147, Main_Form!$EV:$EV, 0)), "N/A") )</f>
        <v/>
      </c>
      <c r="E147" s="393"/>
      <c r="O147" s="394" t="str">
        <f t="shared" si="4"/>
        <v/>
      </c>
      <c r="P147" s="378" t="str">
        <f t="shared" si="5"/>
        <v/>
      </c>
    </row>
    <row r="148" spans="1:16" s="379" customFormat="1" hidden="1" x14ac:dyDescent="0.35">
      <c r="A148" s="368"/>
      <c r="B148" s="367" t="str">
        <f xml:space="preserve"> IF(A148="", "", $B$2 &amp; COUNTIFS($A$7:$A148, $A148))</f>
        <v/>
      </c>
      <c r="C148" s="367" t="str">
        <f>IF($A148 = "", "", INDEX(Main_Form!$A:$A, MATCH($A148, Main_Form!$EV:$EV, 0)) &amp; $B148)</f>
        <v/>
      </c>
      <c r="D148" s="398" t="str">
        <f>IF($A148 = "", "",
IF(AND(School_or_CAT_2 = "Centre for Advanced Training", COUNTIFS($A$7:$A$1008, $A148) &gt;= 1, LEFT($B148, 2) = "81"), INDEX(Main_Form!$J:$J, MATCH($A148, Main_Form!$EV:$EV, 0)), "N/A") )</f>
        <v/>
      </c>
      <c r="E148" s="393"/>
      <c r="O148" s="394" t="str">
        <f t="shared" si="4"/>
        <v/>
      </c>
      <c r="P148" s="378" t="str">
        <f t="shared" si="5"/>
        <v/>
      </c>
    </row>
    <row r="149" spans="1:16" s="379" customFormat="1" hidden="1" x14ac:dyDescent="0.35">
      <c r="A149" s="368"/>
      <c r="B149" s="367" t="str">
        <f xml:space="preserve"> IF(A149="", "", $B$2 &amp; COUNTIFS($A$7:$A149, $A149))</f>
        <v/>
      </c>
      <c r="C149" s="367" t="str">
        <f>IF($A149 = "", "", INDEX(Main_Form!$A:$A, MATCH($A149, Main_Form!$EV:$EV, 0)) &amp; $B149)</f>
        <v/>
      </c>
      <c r="D149" s="398" t="str">
        <f>IF($A149 = "", "",
IF(AND(School_or_CAT_2 = "Centre for Advanced Training", COUNTIFS($A$7:$A$1008, $A149) &gt;= 1, LEFT($B149, 2) = "81"), INDEX(Main_Form!$J:$J, MATCH($A149, Main_Form!$EV:$EV, 0)), "N/A") )</f>
        <v/>
      </c>
      <c r="E149" s="393"/>
      <c r="O149" s="394" t="str">
        <f t="shared" si="4"/>
        <v/>
      </c>
      <c r="P149" s="378" t="str">
        <f t="shared" si="5"/>
        <v/>
      </c>
    </row>
    <row r="150" spans="1:16" s="379" customFormat="1" hidden="1" x14ac:dyDescent="0.35">
      <c r="A150" s="368"/>
      <c r="B150" s="367" t="str">
        <f xml:space="preserve"> IF(A150="", "", $B$2 &amp; COUNTIFS($A$7:$A150, $A150))</f>
        <v/>
      </c>
      <c r="C150" s="367" t="str">
        <f>IF($A150 = "", "", INDEX(Main_Form!$A:$A, MATCH($A150, Main_Form!$EV:$EV, 0)) &amp; $B150)</f>
        <v/>
      </c>
      <c r="D150" s="398" t="str">
        <f>IF($A150 = "", "",
IF(AND(School_or_CAT_2 = "Centre for Advanced Training", COUNTIFS($A$7:$A$1008, $A150) &gt;= 1, LEFT($B150, 2) = "81"), INDEX(Main_Form!$J:$J, MATCH($A150, Main_Form!$EV:$EV, 0)), "N/A") )</f>
        <v/>
      </c>
      <c r="E150" s="393"/>
      <c r="O150" s="394" t="str">
        <f t="shared" si="4"/>
        <v/>
      </c>
      <c r="P150" s="378" t="str">
        <f t="shared" si="5"/>
        <v/>
      </c>
    </row>
    <row r="151" spans="1:16" s="379" customFormat="1" hidden="1" x14ac:dyDescent="0.35">
      <c r="A151" s="368"/>
      <c r="B151" s="367" t="str">
        <f xml:space="preserve"> IF(A151="", "", $B$2 &amp; COUNTIFS($A$7:$A151, $A151))</f>
        <v/>
      </c>
      <c r="C151" s="367" t="str">
        <f>IF($A151 = "", "", INDEX(Main_Form!$A:$A, MATCH($A151, Main_Form!$EV:$EV, 0)) &amp; $B151)</f>
        <v/>
      </c>
      <c r="D151" s="398" t="str">
        <f>IF($A151 = "", "",
IF(AND(School_or_CAT_2 = "Centre for Advanced Training", COUNTIFS($A$7:$A$1008, $A151) &gt;= 1, LEFT($B151, 2) = "81"), INDEX(Main_Form!$J:$J, MATCH($A151, Main_Form!$EV:$EV, 0)), "N/A") )</f>
        <v/>
      </c>
      <c r="E151" s="393"/>
      <c r="O151" s="394" t="str">
        <f t="shared" si="4"/>
        <v/>
      </c>
      <c r="P151" s="378" t="str">
        <f t="shared" si="5"/>
        <v/>
      </c>
    </row>
    <row r="152" spans="1:16" s="379" customFormat="1" hidden="1" x14ac:dyDescent="0.35">
      <c r="A152" s="368"/>
      <c r="B152" s="367" t="str">
        <f xml:space="preserve"> IF(A152="", "", $B$2 &amp; COUNTIFS($A$7:$A152, $A152))</f>
        <v/>
      </c>
      <c r="C152" s="367" t="str">
        <f>IF($A152 = "", "", INDEX(Main_Form!$A:$A, MATCH($A152, Main_Form!$EV:$EV, 0)) &amp; $B152)</f>
        <v/>
      </c>
      <c r="D152" s="398" t="str">
        <f>IF($A152 = "", "",
IF(AND(School_or_CAT_2 = "Centre for Advanced Training", COUNTIFS($A$7:$A$1008, $A152) &gt;= 1, LEFT($B152, 2) = "81"), INDEX(Main_Form!$J:$J, MATCH($A152, Main_Form!$EV:$EV, 0)), "N/A") )</f>
        <v/>
      </c>
      <c r="E152" s="393"/>
      <c r="O152" s="394" t="str">
        <f t="shared" si="4"/>
        <v/>
      </c>
      <c r="P152" s="378" t="str">
        <f t="shared" si="5"/>
        <v/>
      </c>
    </row>
    <row r="153" spans="1:16" s="379" customFormat="1" hidden="1" x14ac:dyDescent="0.35">
      <c r="A153" s="368"/>
      <c r="B153" s="367" t="str">
        <f xml:space="preserve"> IF(A153="", "", $B$2 &amp; COUNTIFS($A$7:$A153, $A153))</f>
        <v/>
      </c>
      <c r="C153" s="367" t="str">
        <f>IF($A153 = "", "", INDEX(Main_Form!$A:$A, MATCH($A153, Main_Form!$EV:$EV, 0)) &amp; $B153)</f>
        <v/>
      </c>
      <c r="D153" s="398" t="str">
        <f>IF($A153 = "", "",
IF(AND(School_or_CAT_2 = "Centre for Advanced Training", COUNTIFS($A$7:$A$1008, $A153) &gt;= 1, LEFT($B153, 2) = "81"), INDEX(Main_Form!$J:$J, MATCH($A153, Main_Form!$EV:$EV, 0)), "N/A") )</f>
        <v/>
      </c>
      <c r="E153" s="393"/>
      <c r="O153" s="394" t="str">
        <f t="shared" si="4"/>
        <v/>
      </c>
      <c r="P153" s="378" t="str">
        <f t="shared" si="5"/>
        <v/>
      </c>
    </row>
    <row r="154" spans="1:16" s="379" customFormat="1" hidden="1" x14ac:dyDescent="0.35">
      <c r="A154" s="368"/>
      <c r="B154" s="367" t="str">
        <f xml:space="preserve"> IF(A154="", "", $B$2 &amp; COUNTIFS($A$7:$A154, $A154))</f>
        <v/>
      </c>
      <c r="C154" s="367" t="str">
        <f>IF($A154 = "", "", INDEX(Main_Form!$A:$A, MATCH($A154, Main_Form!$EV:$EV, 0)) &amp; $B154)</f>
        <v/>
      </c>
      <c r="D154" s="398" t="str">
        <f>IF($A154 = "", "",
IF(AND(School_or_CAT_2 = "Centre for Advanced Training", COUNTIFS($A$7:$A$1008, $A154) &gt;= 1, LEFT($B154, 2) = "81"), INDEX(Main_Form!$J:$J, MATCH($A154, Main_Form!$EV:$EV, 0)), "N/A") )</f>
        <v/>
      </c>
      <c r="E154" s="393"/>
      <c r="O154" s="394" t="str">
        <f t="shared" si="4"/>
        <v/>
      </c>
      <c r="P154" s="378" t="str">
        <f t="shared" si="5"/>
        <v/>
      </c>
    </row>
    <row r="155" spans="1:16" s="379" customFormat="1" hidden="1" x14ac:dyDescent="0.35">
      <c r="A155" s="368"/>
      <c r="B155" s="367" t="str">
        <f xml:space="preserve"> IF(A155="", "", $B$2 &amp; COUNTIFS($A$7:$A155, $A155))</f>
        <v/>
      </c>
      <c r="C155" s="367" t="str">
        <f>IF($A155 = "", "", INDEX(Main_Form!$A:$A, MATCH($A155, Main_Form!$EV:$EV, 0)) &amp; $B155)</f>
        <v/>
      </c>
      <c r="D155" s="398" t="str">
        <f>IF($A155 = "", "",
IF(AND(School_or_CAT_2 = "Centre for Advanced Training", COUNTIFS($A$7:$A$1008, $A155) &gt;= 1, LEFT($B155, 2) = "81"), INDEX(Main_Form!$J:$J, MATCH($A155, Main_Form!$EV:$EV, 0)), "N/A") )</f>
        <v/>
      </c>
      <c r="E155" s="393"/>
      <c r="O155" s="394" t="str">
        <f t="shared" si="4"/>
        <v/>
      </c>
      <c r="P155" s="378" t="str">
        <f t="shared" si="5"/>
        <v/>
      </c>
    </row>
    <row r="156" spans="1:16" s="379" customFormat="1" hidden="1" x14ac:dyDescent="0.35">
      <c r="A156" s="368"/>
      <c r="B156" s="367" t="str">
        <f xml:space="preserve"> IF(A156="", "", $B$2 &amp; COUNTIFS($A$7:$A156, $A156))</f>
        <v/>
      </c>
      <c r="C156" s="367" t="str">
        <f>IF($A156 = "", "", INDEX(Main_Form!$A:$A, MATCH($A156, Main_Form!$EV:$EV, 0)) &amp; $B156)</f>
        <v/>
      </c>
      <c r="D156" s="398" t="str">
        <f>IF($A156 = "", "",
IF(AND(School_or_CAT_2 = "Centre for Advanced Training", COUNTIFS($A$7:$A$1008, $A156) &gt;= 1, LEFT($B156, 2) = "81"), INDEX(Main_Form!$J:$J, MATCH($A156, Main_Form!$EV:$EV, 0)), "N/A") )</f>
        <v/>
      </c>
      <c r="E156" s="393"/>
      <c r="O156" s="394" t="str">
        <f t="shared" si="4"/>
        <v/>
      </c>
      <c r="P156" s="378" t="str">
        <f t="shared" si="5"/>
        <v/>
      </c>
    </row>
    <row r="157" spans="1:16" s="379" customFormat="1" hidden="1" x14ac:dyDescent="0.35">
      <c r="A157" s="368"/>
      <c r="B157" s="367" t="str">
        <f xml:space="preserve"> IF(A157="", "", $B$2 &amp; COUNTIFS($A$7:$A157, $A157))</f>
        <v/>
      </c>
      <c r="C157" s="367" t="str">
        <f>IF($A157 = "", "", INDEX(Main_Form!$A:$A, MATCH($A157, Main_Form!$EV:$EV, 0)) &amp; $B157)</f>
        <v/>
      </c>
      <c r="D157" s="398" t="str">
        <f>IF($A157 = "", "",
IF(AND(School_or_CAT_2 = "Centre for Advanced Training", COUNTIFS($A$7:$A$1008, $A157) &gt;= 1, LEFT($B157, 2) = "81"), INDEX(Main_Form!$J:$J, MATCH($A157, Main_Form!$EV:$EV, 0)), "N/A") )</f>
        <v/>
      </c>
      <c r="E157" s="393"/>
      <c r="O157" s="394" t="str">
        <f t="shared" si="4"/>
        <v/>
      </c>
      <c r="P157" s="378" t="str">
        <f t="shared" si="5"/>
        <v/>
      </c>
    </row>
    <row r="158" spans="1:16" s="379" customFormat="1" hidden="1" x14ac:dyDescent="0.35">
      <c r="A158" s="368"/>
      <c r="B158" s="367" t="str">
        <f xml:space="preserve"> IF(A158="", "", $B$2 &amp; COUNTIFS($A$7:$A158, $A158))</f>
        <v/>
      </c>
      <c r="C158" s="367" t="str">
        <f>IF($A158 = "", "", INDEX(Main_Form!$A:$A, MATCH($A158, Main_Form!$EV:$EV, 0)) &amp; $B158)</f>
        <v/>
      </c>
      <c r="D158" s="398" t="str">
        <f>IF($A158 = "", "",
IF(AND(School_or_CAT_2 = "Centre for Advanced Training", COUNTIFS($A$7:$A$1008, $A158) &gt;= 1, LEFT($B158, 2) = "81"), INDEX(Main_Form!$J:$J, MATCH($A158, Main_Form!$EV:$EV, 0)), "N/A") )</f>
        <v/>
      </c>
      <c r="E158" s="393"/>
      <c r="O158" s="394" t="str">
        <f t="shared" si="4"/>
        <v/>
      </c>
      <c r="P158" s="378" t="str">
        <f t="shared" si="5"/>
        <v/>
      </c>
    </row>
    <row r="159" spans="1:16" s="379" customFormat="1" hidden="1" x14ac:dyDescent="0.35">
      <c r="A159" s="368"/>
      <c r="B159" s="367" t="str">
        <f xml:space="preserve"> IF(A159="", "", $B$2 &amp; COUNTIFS($A$7:$A159, $A159))</f>
        <v/>
      </c>
      <c r="C159" s="367" t="str">
        <f>IF($A159 = "", "", INDEX(Main_Form!$A:$A, MATCH($A159, Main_Form!$EV:$EV, 0)) &amp; $B159)</f>
        <v/>
      </c>
      <c r="D159" s="398" t="str">
        <f>IF($A159 = "", "",
IF(AND(School_or_CAT_2 = "Centre for Advanced Training", COUNTIFS($A$7:$A$1008, $A159) &gt;= 1, LEFT($B159, 2) = "81"), INDEX(Main_Form!$J:$J, MATCH($A159, Main_Form!$EV:$EV, 0)), "N/A") )</f>
        <v/>
      </c>
      <c r="E159" s="393"/>
      <c r="O159" s="394" t="str">
        <f t="shared" si="4"/>
        <v/>
      </c>
      <c r="P159" s="378" t="str">
        <f t="shared" si="5"/>
        <v/>
      </c>
    </row>
    <row r="160" spans="1:16" s="379" customFormat="1" hidden="1" x14ac:dyDescent="0.35">
      <c r="A160" s="368"/>
      <c r="B160" s="367" t="str">
        <f xml:space="preserve"> IF(A160="", "", $B$2 &amp; COUNTIFS($A$7:$A160, $A160))</f>
        <v/>
      </c>
      <c r="C160" s="367" t="str">
        <f>IF($A160 = "", "", INDEX(Main_Form!$A:$A, MATCH($A160, Main_Form!$EV:$EV, 0)) &amp; $B160)</f>
        <v/>
      </c>
      <c r="D160" s="398" t="str">
        <f>IF($A160 = "", "",
IF(AND(School_or_CAT_2 = "Centre for Advanced Training", COUNTIFS($A$7:$A$1008, $A160) &gt;= 1, LEFT($B160, 2) = "81"), INDEX(Main_Form!$J:$J, MATCH($A160, Main_Form!$EV:$EV, 0)), "N/A") )</f>
        <v/>
      </c>
      <c r="E160" s="393"/>
      <c r="O160" s="394" t="str">
        <f t="shared" si="4"/>
        <v/>
      </c>
      <c r="P160" s="378" t="str">
        <f t="shared" si="5"/>
        <v/>
      </c>
    </row>
    <row r="161" spans="1:16" s="379" customFormat="1" hidden="1" x14ac:dyDescent="0.35">
      <c r="A161" s="368"/>
      <c r="B161" s="367" t="str">
        <f xml:space="preserve"> IF(A161="", "", $B$2 &amp; COUNTIFS($A$7:$A161, $A161))</f>
        <v/>
      </c>
      <c r="C161" s="367" t="str">
        <f>IF($A161 = "", "", INDEX(Main_Form!$A:$A, MATCH($A161, Main_Form!$EV:$EV, 0)) &amp; $B161)</f>
        <v/>
      </c>
      <c r="D161" s="398" t="str">
        <f>IF($A161 = "", "",
IF(AND(School_or_CAT_2 = "Centre for Advanced Training", COUNTIFS($A$7:$A$1008, $A161) &gt;= 1, LEFT($B161, 2) = "81"), INDEX(Main_Form!$J:$J, MATCH($A161, Main_Form!$EV:$EV, 0)), "N/A") )</f>
        <v/>
      </c>
      <c r="E161" s="393"/>
      <c r="O161" s="394" t="str">
        <f t="shared" si="4"/>
        <v/>
      </c>
      <c r="P161" s="378" t="str">
        <f t="shared" si="5"/>
        <v/>
      </c>
    </row>
    <row r="162" spans="1:16" s="379" customFormat="1" hidden="1" x14ac:dyDescent="0.35">
      <c r="A162" s="368"/>
      <c r="B162" s="367" t="str">
        <f xml:space="preserve"> IF(A162="", "", $B$2 &amp; COUNTIFS($A$7:$A162, $A162))</f>
        <v/>
      </c>
      <c r="C162" s="367" t="str">
        <f>IF($A162 = "", "", INDEX(Main_Form!$A:$A, MATCH($A162, Main_Form!$EV:$EV, 0)) &amp; $B162)</f>
        <v/>
      </c>
      <c r="D162" s="398" t="str">
        <f>IF($A162 = "", "",
IF(AND(School_or_CAT_2 = "Centre for Advanced Training", COUNTIFS($A$7:$A$1008, $A162) &gt;= 1, LEFT($B162, 2) = "81"), INDEX(Main_Form!$J:$J, MATCH($A162, Main_Form!$EV:$EV, 0)), "N/A") )</f>
        <v/>
      </c>
      <c r="E162" s="393"/>
      <c r="O162" s="394" t="str">
        <f t="shared" si="4"/>
        <v/>
      </c>
      <c r="P162" s="378" t="str">
        <f t="shared" si="5"/>
        <v/>
      </c>
    </row>
    <row r="163" spans="1:16" s="379" customFormat="1" hidden="1" x14ac:dyDescent="0.35">
      <c r="A163" s="368"/>
      <c r="B163" s="367" t="str">
        <f xml:space="preserve"> IF(A163="", "", $B$2 &amp; COUNTIFS($A$7:$A163, $A163))</f>
        <v/>
      </c>
      <c r="C163" s="367" t="str">
        <f>IF($A163 = "", "", INDEX(Main_Form!$A:$A, MATCH($A163, Main_Form!$EV:$EV, 0)) &amp; $B163)</f>
        <v/>
      </c>
      <c r="D163" s="398" t="str">
        <f>IF($A163 = "", "",
IF(AND(School_or_CAT_2 = "Centre for Advanced Training", COUNTIFS($A$7:$A$1008, $A163) &gt;= 1, LEFT($B163, 2) = "81"), INDEX(Main_Form!$J:$J, MATCH($A163, Main_Form!$EV:$EV, 0)), "N/A") )</f>
        <v/>
      </c>
      <c r="E163" s="393"/>
      <c r="O163" s="394" t="str">
        <f t="shared" si="4"/>
        <v/>
      </c>
      <c r="P163" s="378" t="str">
        <f t="shared" si="5"/>
        <v/>
      </c>
    </row>
    <row r="164" spans="1:16" s="379" customFormat="1" hidden="1" x14ac:dyDescent="0.35">
      <c r="A164" s="368"/>
      <c r="B164" s="367" t="str">
        <f xml:space="preserve"> IF(A164="", "", $B$2 &amp; COUNTIFS($A$7:$A164, $A164))</f>
        <v/>
      </c>
      <c r="C164" s="367" t="str">
        <f>IF($A164 = "", "", INDEX(Main_Form!$A:$A, MATCH($A164, Main_Form!$EV:$EV, 0)) &amp; $B164)</f>
        <v/>
      </c>
      <c r="D164" s="398" t="str">
        <f>IF($A164 = "", "",
IF(AND(School_or_CAT_2 = "Centre for Advanced Training", COUNTIFS($A$7:$A$1008, $A164) &gt;= 1, LEFT($B164, 2) = "81"), INDEX(Main_Form!$J:$J, MATCH($A164, Main_Form!$EV:$EV, 0)), "N/A") )</f>
        <v/>
      </c>
      <c r="E164" s="393"/>
      <c r="O164" s="394" t="str">
        <f t="shared" si="4"/>
        <v/>
      </c>
      <c r="P164" s="378" t="str">
        <f t="shared" si="5"/>
        <v/>
      </c>
    </row>
    <row r="165" spans="1:16" s="379" customFormat="1" hidden="1" x14ac:dyDescent="0.35">
      <c r="A165" s="368"/>
      <c r="B165" s="367" t="str">
        <f xml:space="preserve"> IF(A165="", "", $B$2 &amp; COUNTIFS($A$7:$A165, $A165))</f>
        <v/>
      </c>
      <c r="C165" s="367" t="str">
        <f>IF($A165 = "", "", INDEX(Main_Form!$A:$A, MATCH($A165, Main_Form!$EV:$EV, 0)) &amp; $B165)</f>
        <v/>
      </c>
      <c r="D165" s="398" t="str">
        <f>IF($A165 = "", "",
IF(AND(School_or_CAT_2 = "Centre for Advanced Training", COUNTIFS($A$7:$A$1008, $A165) &gt;= 1, LEFT($B165, 2) = "81"), INDEX(Main_Form!$J:$J, MATCH($A165, Main_Form!$EV:$EV, 0)), "N/A") )</f>
        <v/>
      </c>
      <c r="E165" s="393"/>
      <c r="O165" s="394" t="str">
        <f t="shared" si="4"/>
        <v/>
      </c>
      <c r="P165" s="378" t="str">
        <f t="shared" si="5"/>
        <v/>
      </c>
    </row>
    <row r="166" spans="1:16" s="379" customFormat="1" hidden="1" x14ac:dyDescent="0.35">
      <c r="A166" s="368"/>
      <c r="B166" s="367" t="str">
        <f xml:space="preserve"> IF(A166="", "", $B$2 &amp; COUNTIFS($A$7:$A166, $A166))</f>
        <v/>
      </c>
      <c r="C166" s="367" t="str">
        <f>IF($A166 = "", "", INDEX(Main_Form!$A:$A, MATCH($A166, Main_Form!$EV:$EV, 0)) &amp; $B166)</f>
        <v/>
      </c>
      <c r="D166" s="398" t="str">
        <f>IF($A166 = "", "",
IF(AND(School_or_CAT_2 = "Centre for Advanced Training", COUNTIFS($A$7:$A$1008, $A166) &gt;= 1, LEFT($B166, 2) = "81"), INDEX(Main_Form!$J:$J, MATCH($A166, Main_Form!$EV:$EV, 0)), "N/A") )</f>
        <v/>
      </c>
      <c r="E166" s="393"/>
      <c r="O166" s="394" t="str">
        <f t="shared" si="4"/>
        <v/>
      </c>
      <c r="P166" s="378" t="str">
        <f t="shared" si="5"/>
        <v/>
      </c>
    </row>
    <row r="167" spans="1:16" s="379" customFormat="1" hidden="1" x14ac:dyDescent="0.35">
      <c r="A167" s="368"/>
      <c r="B167" s="367" t="str">
        <f xml:space="preserve"> IF(A167="", "", $B$2 &amp; COUNTIFS($A$7:$A167, $A167))</f>
        <v/>
      </c>
      <c r="C167" s="367" t="str">
        <f>IF($A167 = "", "", INDEX(Main_Form!$A:$A, MATCH($A167, Main_Form!$EV:$EV, 0)) &amp; $B167)</f>
        <v/>
      </c>
      <c r="D167" s="398" t="str">
        <f>IF($A167 = "", "",
IF(AND(School_or_CAT_2 = "Centre for Advanced Training", COUNTIFS($A$7:$A$1008, $A167) &gt;= 1, LEFT($B167, 2) = "81"), INDEX(Main_Form!$J:$J, MATCH($A167, Main_Form!$EV:$EV, 0)), "N/A") )</f>
        <v/>
      </c>
      <c r="E167" s="393"/>
      <c r="O167" s="394" t="str">
        <f t="shared" si="4"/>
        <v/>
      </c>
      <c r="P167" s="378" t="str">
        <f t="shared" si="5"/>
        <v/>
      </c>
    </row>
    <row r="168" spans="1:16" s="379" customFormat="1" hidden="1" x14ac:dyDescent="0.35">
      <c r="A168" s="368"/>
      <c r="B168" s="367" t="str">
        <f xml:space="preserve"> IF(A168="", "", $B$2 &amp; COUNTIFS($A$7:$A168, $A168))</f>
        <v/>
      </c>
      <c r="C168" s="367" t="str">
        <f>IF($A168 = "", "", INDEX(Main_Form!$A:$A, MATCH($A168, Main_Form!$EV:$EV, 0)) &amp; $B168)</f>
        <v/>
      </c>
      <c r="D168" s="398" t="str">
        <f>IF($A168 = "", "",
IF(AND(School_or_CAT_2 = "Centre for Advanced Training", COUNTIFS($A$7:$A$1008, $A168) &gt;= 1, LEFT($B168, 2) = "81"), INDEX(Main_Form!$J:$J, MATCH($A168, Main_Form!$EV:$EV, 0)), "N/A") )</f>
        <v/>
      </c>
      <c r="E168" s="393"/>
      <c r="O168" s="394" t="str">
        <f t="shared" si="4"/>
        <v/>
      </c>
      <c r="P168" s="378" t="str">
        <f t="shared" si="5"/>
        <v/>
      </c>
    </row>
    <row r="169" spans="1:16" s="379" customFormat="1" hidden="1" x14ac:dyDescent="0.35">
      <c r="A169" s="368"/>
      <c r="B169" s="367" t="str">
        <f xml:space="preserve"> IF(A169="", "", $B$2 &amp; COUNTIFS($A$7:$A169, $A169))</f>
        <v/>
      </c>
      <c r="C169" s="367" t="str">
        <f>IF($A169 = "", "", INDEX(Main_Form!$A:$A, MATCH($A169, Main_Form!$EV:$EV, 0)) &amp; $B169)</f>
        <v/>
      </c>
      <c r="D169" s="398" t="str">
        <f>IF($A169 = "", "",
IF(AND(School_or_CAT_2 = "Centre for Advanced Training", COUNTIFS($A$7:$A$1008, $A169) &gt;= 1, LEFT($B169, 2) = "81"), INDEX(Main_Form!$J:$J, MATCH($A169, Main_Form!$EV:$EV, 0)), "N/A") )</f>
        <v/>
      </c>
      <c r="E169" s="393"/>
      <c r="O169" s="394" t="str">
        <f t="shared" si="4"/>
        <v/>
      </c>
      <c r="P169" s="378" t="str">
        <f t="shared" si="5"/>
        <v/>
      </c>
    </row>
    <row r="170" spans="1:16" s="379" customFormat="1" hidden="1" x14ac:dyDescent="0.35">
      <c r="A170" s="368"/>
      <c r="B170" s="367" t="str">
        <f xml:space="preserve"> IF(A170="", "", $B$2 &amp; COUNTIFS($A$7:$A170, $A170))</f>
        <v/>
      </c>
      <c r="C170" s="367" t="str">
        <f>IF($A170 = "", "", INDEX(Main_Form!$A:$A, MATCH($A170, Main_Form!$EV:$EV, 0)) &amp; $B170)</f>
        <v/>
      </c>
      <c r="D170" s="398" t="str">
        <f>IF($A170 = "", "",
IF(AND(School_or_CAT_2 = "Centre for Advanced Training", COUNTIFS($A$7:$A$1008, $A170) &gt;= 1, LEFT($B170, 2) = "81"), INDEX(Main_Form!$J:$J, MATCH($A170, Main_Form!$EV:$EV, 0)), "N/A") )</f>
        <v/>
      </c>
      <c r="E170" s="393"/>
      <c r="O170" s="394" t="str">
        <f t="shared" si="4"/>
        <v/>
      </c>
      <c r="P170" s="378" t="str">
        <f t="shared" si="5"/>
        <v/>
      </c>
    </row>
    <row r="171" spans="1:16" s="379" customFormat="1" hidden="1" x14ac:dyDescent="0.35">
      <c r="A171" s="368"/>
      <c r="B171" s="367" t="str">
        <f xml:space="preserve"> IF(A171="", "", $B$2 &amp; COUNTIFS($A$7:$A171, $A171))</f>
        <v/>
      </c>
      <c r="C171" s="367" t="str">
        <f>IF($A171 = "", "", INDEX(Main_Form!$A:$A, MATCH($A171, Main_Form!$EV:$EV, 0)) &amp; $B171)</f>
        <v/>
      </c>
      <c r="D171" s="398" t="str">
        <f>IF($A171 = "", "",
IF(AND(School_or_CAT_2 = "Centre for Advanced Training", COUNTIFS($A$7:$A$1008, $A171) &gt;= 1, LEFT($B171, 2) = "81"), INDEX(Main_Form!$J:$J, MATCH($A171, Main_Form!$EV:$EV, 0)), "N/A") )</f>
        <v/>
      </c>
      <c r="E171" s="393"/>
      <c r="O171" s="394" t="str">
        <f t="shared" si="4"/>
        <v/>
      </c>
      <c r="P171" s="378" t="str">
        <f t="shared" si="5"/>
        <v/>
      </c>
    </row>
    <row r="172" spans="1:16" s="379" customFormat="1" hidden="1" x14ac:dyDescent="0.35">
      <c r="A172" s="368"/>
      <c r="B172" s="367" t="str">
        <f xml:space="preserve"> IF(A172="", "", $B$2 &amp; COUNTIFS($A$7:$A172, $A172))</f>
        <v/>
      </c>
      <c r="C172" s="367" t="str">
        <f>IF($A172 = "", "", INDEX(Main_Form!$A:$A, MATCH($A172, Main_Form!$EV:$EV, 0)) &amp; $B172)</f>
        <v/>
      </c>
      <c r="D172" s="398" t="str">
        <f>IF($A172 = "", "",
IF(AND(School_or_CAT_2 = "Centre for Advanced Training", COUNTIFS($A$7:$A$1008, $A172) &gt;= 1, LEFT($B172, 2) = "81"), INDEX(Main_Form!$J:$J, MATCH($A172, Main_Form!$EV:$EV, 0)), "N/A") )</f>
        <v/>
      </c>
      <c r="E172" s="393"/>
      <c r="O172" s="394" t="str">
        <f t="shared" si="4"/>
        <v/>
      </c>
      <c r="P172" s="378" t="str">
        <f t="shared" si="5"/>
        <v/>
      </c>
    </row>
    <row r="173" spans="1:16" s="379" customFormat="1" hidden="1" x14ac:dyDescent="0.35">
      <c r="A173" s="368"/>
      <c r="B173" s="367" t="str">
        <f xml:space="preserve"> IF(A173="", "", $B$2 &amp; COUNTIFS($A$7:$A173, $A173))</f>
        <v/>
      </c>
      <c r="C173" s="367" t="str">
        <f>IF($A173 = "", "", INDEX(Main_Form!$A:$A, MATCH($A173, Main_Form!$EV:$EV, 0)) &amp; $B173)</f>
        <v/>
      </c>
      <c r="D173" s="398" t="str">
        <f>IF($A173 = "", "",
IF(AND(School_or_CAT_2 = "Centre for Advanced Training", COUNTIFS($A$7:$A$1008, $A173) &gt;= 1, LEFT($B173, 2) = "81"), INDEX(Main_Form!$J:$J, MATCH($A173, Main_Form!$EV:$EV, 0)), "N/A") )</f>
        <v/>
      </c>
      <c r="E173" s="393"/>
      <c r="O173" s="394" t="str">
        <f t="shared" si="4"/>
        <v/>
      </c>
      <c r="P173" s="378" t="str">
        <f t="shared" si="5"/>
        <v/>
      </c>
    </row>
    <row r="174" spans="1:16" s="379" customFormat="1" hidden="1" x14ac:dyDescent="0.35">
      <c r="A174" s="368"/>
      <c r="B174" s="367" t="str">
        <f xml:space="preserve"> IF(A174="", "", $B$2 &amp; COUNTIFS($A$7:$A174, $A174))</f>
        <v/>
      </c>
      <c r="C174" s="367" t="str">
        <f>IF($A174 = "", "", INDEX(Main_Form!$A:$A, MATCH($A174, Main_Form!$EV:$EV, 0)) &amp; $B174)</f>
        <v/>
      </c>
      <c r="D174" s="398" t="str">
        <f>IF($A174 = "", "",
IF(AND(School_or_CAT_2 = "Centre for Advanced Training", COUNTIFS($A$7:$A$1008, $A174) &gt;= 1, LEFT($B174, 2) = "81"), INDEX(Main_Form!$J:$J, MATCH($A174, Main_Form!$EV:$EV, 0)), "N/A") )</f>
        <v/>
      </c>
      <c r="E174" s="393"/>
      <c r="O174" s="394" t="str">
        <f t="shared" si="4"/>
        <v/>
      </c>
      <c r="P174" s="378" t="str">
        <f t="shared" si="5"/>
        <v/>
      </c>
    </row>
    <row r="175" spans="1:16" s="379" customFormat="1" hidden="1" x14ac:dyDescent="0.35">
      <c r="A175" s="368"/>
      <c r="B175" s="367" t="str">
        <f xml:space="preserve"> IF(A175="", "", $B$2 &amp; COUNTIFS($A$7:$A175, $A175))</f>
        <v/>
      </c>
      <c r="C175" s="367" t="str">
        <f>IF($A175 = "", "", INDEX(Main_Form!$A:$A, MATCH($A175, Main_Form!$EV:$EV, 0)) &amp; $B175)</f>
        <v/>
      </c>
      <c r="D175" s="398" t="str">
        <f>IF($A175 = "", "",
IF(AND(School_or_CAT_2 = "Centre for Advanced Training", COUNTIFS($A$7:$A$1008, $A175) &gt;= 1, LEFT($B175, 2) = "81"), INDEX(Main_Form!$J:$J, MATCH($A175, Main_Form!$EV:$EV, 0)), "N/A") )</f>
        <v/>
      </c>
      <c r="E175" s="393"/>
      <c r="O175" s="394" t="str">
        <f t="shared" si="4"/>
        <v/>
      </c>
      <c r="P175" s="378" t="str">
        <f t="shared" si="5"/>
        <v/>
      </c>
    </row>
    <row r="176" spans="1:16" s="379" customFormat="1" hidden="1" x14ac:dyDescent="0.35">
      <c r="A176" s="368"/>
      <c r="B176" s="367" t="str">
        <f xml:space="preserve"> IF(A176="", "", $B$2 &amp; COUNTIFS($A$7:$A176, $A176))</f>
        <v/>
      </c>
      <c r="C176" s="367" t="str">
        <f>IF($A176 = "", "", INDEX(Main_Form!$A:$A, MATCH($A176, Main_Form!$EV:$EV, 0)) &amp; $B176)</f>
        <v/>
      </c>
      <c r="D176" s="398" t="str">
        <f>IF($A176 = "", "",
IF(AND(School_or_CAT_2 = "Centre for Advanced Training", COUNTIFS($A$7:$A$1008, $A176) &gt;= 1, LEFT($B176, 2) = "81"), INDEX(Main_Form!$J:$J, MATCH($A176, Main_Form!$EV:$EV, 0)), "N/A") )</f>
        <v/>
      </c>
      <c r="E176" s="393"/>
      <c r="O176" s="394" t="str">
        <f t="shared" si="4"/>
        <v/>
      </c>
      <c r="P176" s="378" t="str">
        <f t="shared" si="5"/>
        <v/>
      </c>
    </row>
    <row r="177" spans="1:16" s="379" customFormat="1" hidden="1" x14ac:dyDescent="0.35">
      <c r="A177" s="368"/>
      <c r="B177" s="367" t="str">
        <f xml:space="preserve"> IF(A177="", "", $B$2 &amp; COUNTIFS($A$7:$A177, $A177))</f>
        <v/>
      </c>
      <c r="C177" s="367" t="str">
        <f>IF($A177 = "", "", INDEX(Main_Form!$A:$A, MATCH($A177, Main_Form!$EV:$EV, 0)) &amp; $B177)</f>
        <v/>
      </c>
      <c r="D177" s="398" t="str">
        <f>IF($A177 = "", "",
IF(AND(School_or_CAT_2 = "Centre for Advanced Training", COUNTIFS($A$7:$A$1008, $A177) &gt;= 1, LEFT($B177, 2) = "81"), INDEX(Main_Form!$J:$J, MATCH($A177, Main_Form!$EV:$EV, 0)), "N/A") )</f>
        <v/>
      </c>
      <c r="E177" s="393"/>
      <c r="O177" s="394" t="str">
        <f t="shared" si="4"/>
        <v/>
      </c>
      <c r="P177" s="378" t="str">
        <f t="shared" si="5"/>
        <v/>
      </c>
    </row>
    <row r="178" spans="1:16" s="379" customFormat="1" hidden="1" x14ac:dyDescent="0.35">
      <c r="A178" s="368"/>
      <c r="B178" s="367" t="str">
        <f xml:space="preserve"> IF(A178="", "", $B$2 &amp; COUNTIFS($A$7:$A178, $A178))</f>
        <v/>
      </c>
      <c r="C178" s="367" t="str">
        <f>IF($A178 = "", "", INDEX(Main_Form!$A:$A, MATCH($A178, Main_Form!$EV:$EV, 0)) &amp; $B178)</f>
        <v/>
      </c>
      <c r="D178" s="398" t="str">
        <f>IF($A178 = "", "",
IF(AND(School_or_CAT_2 = "Centre for Advanced Training", COUNTIFS($A$7:$A$1008, $A178) &gt;= 1, LEFT($B178, 2) = "81"), INDEX(Main_Form!$J:$J, MATCH($A178, Main_Form!$EV:$EV, 0)), "N/A") )</f>
        <v/>
      </c>
      <c r="E178" s="393"/>
      <c r="O178" s="394" t="str">
        <f t="shared" si="4"/>
        <v/>
      </c>
      <c r="P178" s="378" t="str">
        <f t="shared" si="5"/>
        <v/>
      </c>
    </row>
    <row r="179" spans="1:16" s="379" customFormat="1" hidden="1" x14ac:dyDescent="0.35">
      <c r="A179" s="368"/>
      <c r="B179" s="367" t="str">
        <f xml:space="preserve"> IF(A179="", "", $B$2 &amp; COUNTIFS($A$7:$A179, $A179))</f>
        <v/>
      </c>
      <c r="C179" s="367" t="str">
        <f>IF($A179 = "", "", INDEX(Main_Form!$A:$A, MATCH($A179, Main_Form!$EV:$EV, 0)) &amp; $B179)</f>
        <v/>
      </c>
      <c r="D179" s="398" t="str">
        <f>IF($A179 = "", "",
IF(AND(School_or_CAT_2 = "Centre for Advanced Training", COUNTIFS($A$7:$A$1008, $A179) &gt;= 1, LEFT($B179, 2) = "81"), INDEX(Main_Form!$J:$J, MATCH($A179, Main_Form!$EV:$EV, 0)), "N/A") )</f>
        <v/>
      </c>
      <c r="E179" s="393"/>
      <c r="O179" s="394" t="str">
        <f t="shared" si="4"/>
        <v/>
      </c>
      <c r="P179" s="378" t="str">
        <f t="shared" si="5"/>
        <v/>
      </c>
    </row>
    <row r="180" spans="1:16" s="379" customFormat="1" hidden="1" x14ac:dyDescent="0.35">
      <c r="A180" s="368"/>
      <c r="B180" s="367" t="str">
        <f xml:space="preserve"> IF(A180="", "", $B$2 &amp; COUNTIFS($A$7:$A180, $A180))</f>
        <v/>
      </c>
      <c r="C180" s="367" t="str">
        <f>IF($A180 = "", "", INDEX(Main_Form!$A:$A, MATCH($A180, Main_Form!$EV:$EV, 0)) &amp; $B180)</f>
        <v/>
      </c>
      <c r="D180" s="398" t="str">
        <f>IF($A180 = "", "",
IF(AND(School_or_CAT_2 = "Centre for Advanced Training", COUNTIFS($A$7:$A$1008, $A180) &gt;= 1, LEFT($B180, 2) = "81"), INDEX(Main_Form!$J:$J, MATCH($A180, Main_Form!$EV:$EV, 0)), "N/A") )</f>
        <v/>
      </c>
      <c r="E180" s="393"/>
      <c r="O180" s="394" t="str">
        <f t="shared" si="4"/>
        <v/>
      </c>
      <c r="P180" s="378" t="str">
        <f t="shared" si="5"/>
        <v/>
      </c>
    </row>
    <row r="181" spans="1:16" s="379" customFormat="1" hidden="1" x14ac:dyDescent="0.35">
      <c r="A181" s="368"/>
      <c r="B181" s="367" t="str">
        <f xml:space="preserve"> IF(A181="", "", $B$2 &amp; COUNTIFS($A$7:$A181, $A181))</f>
        <v/>
      </c>
      <c r="C181" s="367" t="str">
        <f>IF($A181 = "", "", INDEX(Main_Form!$A:$A, MATCH($A181, Main_Form!$EV:$EV, 0)) &amp; $B181)</f>
        <v/>
      </c>
      <c r="D181" s="398" t="str">
        <f>IF($A181 = "", "",
IF(AND(School_or_CAT_2 = "Centre for Advanced Training", COUNTIFS($A$7:$A$1008, $A181) &gt;= 1, LEFT($B181, 2) = "81"), INDEX(Main_Form!$J:$J, MATCH($A181, Main_Form!$EV:$EV, 0)), "N/A") )</f>
        <v/>
      </c>
      <c r="E181" s="393"/>
      <c r="O181" s="394" t="str">
        <f t="shared" si="4"/>
        <v/>
      </c>
      <c r="P181" s="378" t="str">
        <f t="shared" si="5"/>
        <v/>
      </c>
    </row>
    <row r="182" spans="1:16" s="379" customFormat="1" hidden="1" x14ac:dyDescent="0.35">
      <c r="A182" s="368"/>
      <c r="B182" s="367" t="str">
        <f xml:space="preserve"> IF(A182="", "", $B$2 &amp; COUNTIFS($A$7:$A182, $A182))</f>
        <v/>
      </c>
      <c r="C182" s="367" t="str">
        <f>IF($A182 = "", "", INDEX(Main_Form!$A:$A, MATCH($A182, Main_Form!$EV:$EV, 0)) &amp; $B182)</f>
        <v/>
      </c>
      <c r="D182" s="398" t="str">
        <f>IF($A182 = "", "",
IF(AND(School_or_CAT_2 = "Centre for Advanced Training", COUNTIFS($A$7:$A$1008, $A182) &gt;= 1, LEFT($B182, 2) = "81"), INDEX(Main_Form!$J:$J, MATCH($A182, Main_Form!$EV:$EV, 0)), "N/A") )</f>
        <v/>
      </c>
      <c r="E182" s="393"/>
      <c r="O182" s="394" t="str">
        <f t="shared" si="4"/>
        <v/>
      </c>
      <c r="P182" s="378" t="str">
        <f t="shared" si="5"/>
        <v/>
      </c>
    </row>
    <row r="183" spans="1:16" s="379" customFormat="1" hidden="1" x14ac:dyDescent="0.35">
      <c r="A183" s="368"/>
      <c r="B183" s="367" t="str">
        <f xml:space="preserve"> IF(A183="", "", $B$2 &amp; COUNTIFS($A$7:$A183, $A183))</f>
        <v/>
      </c>
      <c r="C183" s="367" t="str">
        <f>IF($A183 = "", "", INDEX(Main_Form!$A:$A, MATCH($A183, Main_Form!$EV:$EV, 0)) &amp; $B183)</f>
        <v/>
      </c>
      <c r="D183" s="398" t="str">
        <f>IF($A183 = "", "",
IF(AND(School_or_CAT_2 = "Centre for Advanced Training", COUNTIFS($A$7:$A$1008, $A183) &gt;= 1, LEFT($B183, 2) = "81"), INDEX(Main_Form!$J:$J, MATCH($A183, Main_Form!$EV:$EV, 0)), "N/A") )</f>
        <v/>
      </c>
      <c r="E183" s="393"/>
      <c r="O183" s="394" t="str">
        <f t="shared" si="4"/>
        <v/>
      </c>
      <c r="P183" s="378" t="str">
        <f t="shared" si="5"/>
        <v/>
      </c>
    </row>
    <row r="184" spans="1:16" s="379" customFormat="1" hidden="1" x14ac:dyDescent="0.35">
      <c r="A184" s="368"/>
      <c r="B184" s="367" t="str">
        <f xml:space="preserve"> IF(A184="", "", $B$2 &amp; COUNTIFS($A$7:$A184, $A184))</f>
        <v/>
      </c>
      <c r="C184" s="367" t="str">
        <f>IF($A184 = "", "", INDEX(Main_Form!$A:$A, MATCH($A184, Main_Form!$EV:$EV, 0)) &amp; $B184)</f>
        <v/>
      </c>
      <c r="D184" s="398" t="str">
        <f>IF($A184 = "", "",
IF(AND(School_or_CAT_2 = "Centre for Advanced Training", COUNTIFS($A$7:$A$1008, $A184) &gt;= 1, LEFT($B184, 2) = "81"), INDEX(Main_Form!$J:$J, MATCH($A184, Main_Form!$EV:$EV, 0)), "N/A") )</f>
        <v/>
      </c>
      <c r="E184" s="393"/>
      <c r="O184" s="394" t="str">
        <f t="shared" si="4"/>
        <v/>
      </c>
      <c r="P184" s="378" t="str">
        <f t="shared" si="5"/>
        <v/>
      </c>
    </row>
    <row r="185" spans="1:16" s="379" customFormat="1" hidden="1" x14ac:dyDescent="0.35">
      <c r="A185" s="368"/>
      <c r="B185" s="367" t="str">
        <f xml:space="preserve"> IF(A185="", "", $B$2 &amp; COUNTIFS($A$7:$A185, $A185))</f>
        <v/>
      </c>
      <c r="C185" s="367" t="str">
        <f>IF($A185 = "", "", INDEX(Main_Form!$A:$A, MATCH($A185, Main_Form!$EV:$EV, 0)) &amp; $B185)</f>
        <v/>
      </c>
      <c r="D185" s="398" t="str">
        <f>IF($A185 = "", "",
IF(AND(School_or_CAT_2 = "Centre for Advanced Training", COUNTIFS($A$7:$A$1008, $A185) &gt;= 1, LEFT($B185, 2) = "81"), INDEX(Main_Form!$J:$J, MATCH($A185, Main_Form!$EV:$EV, 0)), "N/A") )</f>
        <v/>
      </c>
      <c r="E185" s="393"/>
      <c r="O185" s="394" t="str">
        <f t="shared" si="4"/>
        <v/>
      </c>
      <c r="P185" s="378" t="str">
        <f t="shared" si="5"/>
        <v/>
      </c>
    </row>
    <row r="186" spans="1:16" s="379" customFormat="1" hidden="1" x14ac:dyDescent="0.35">
      <c r="A186" s="368"/>
      <c r="B186" s="367" t="str">
        <f xml:space="preserve"> IF(A186="", "", $B$2 &amp; COUNTIFS($A$7:$A186, $A186))</f>
        <v/>
      </c>
      <c r="C186" s="367" t="str">
        <f>IF($A186 = "", "", INDEX(Main_Form!$A:$A, MATCH($A186, Main_Form!$EV:$EV, 0)) &amp; $B186)</f>
        <v/>
      </c>
      <c r="D186" s="398" t="str">
        <f>IF($A186 = "", "",
IF(AND(School_or_CAT_2 = "Centre for Advanced Training", COUNTIFS($A$7:$A$1008, $A186) &gt;= 1, LEFT($B186, 2) = "81"), INDEX(Main_Form!$J:$J, MATCH($A186, Main_Form!$EV:$EV, 0)), "N/A") )</f>
        <v/>
      </c>
      <c r="E186" s="393"/>
      <c r="O186" s="394" t="str">
        <f t="shared" si="4"/>
        <v/>
      </c>
      <c r="P186" s="378" t="str">
        <f t="shared" si="5"/>
        <v/>
      </c>
    </row>
    <row r="187" spans="1:16" s="379" customFormat="1" hidden="1" x14ac:dyDescent="0.35">
      <c r="A187" s="368"/>
      <c r="B187" s="367" t="str">
        <f xml:space="preserve"> IF(A187="", "", $B$2 &amp; COUNTIFS($A$7:$A187, $A187))</f>
        <v/>
      </c>
      <c r="C187" s="367" t="str">
        <f>IF($A187 = "", "", INDEX(Main_Form!$A:$A, MATCH($A187, Main_Form!$EV:$EV, 0)) &amp; $B187)</f>
        <v/>
      </c>
      <c r="D187" s="398" t="str">
        <f>IF($A187 = "", "",
IF(AND(School_or_CAT_2 = "Centre for Advanced Training", COUNTIFS($A$7:$A$1008, $A187) &gt;= 1, LEFT($B187, 2) = "81"), INDEX(Main_Form!$J:$J, MATCH($A187, Main_Form!$EV:$EV, 0)), "N/A") )</f>
        <v/>
      </c>
      <c r="E187" s="393"/>
      <c r="O187" s="394" t="str">
        <f t="shared" si="4"/>
        <v/>
      </c>
      <c r="P187" s="378" t="str">
        <f t="shared" si="5"/>
        <v/>
      </c>
    </row>
    <row r="188" spans="1:16" s="379" customFormat="1" hidden="1" x14ac:dyDescent="0.35">
      <c r="A188" s="368"/>
      <c r="B188" s="367" t="str">
        <f xml:space="preserve"> IF(A188="", "", $B$2 &amp; COUNTIFS($A$7:$A188, $A188))</f>
        <v/>
      </c>
      <c r="C188" s="367" t="str">
        <f>IF($A188 = "", "", INDEX(Main_Form!$A:$A, MATCH($A188, Main_Form!$EV:$EV, 0)) &amp; $B188)</f>
        <v/>
      </c>
      <c r="D188" s="398" t="str">
        <f>IF($A188 = "", "",
IF(AND(School_or_CAT_2 = "Centre for Advanced Training", COUNTIFS($A$7:$A$1008, $A188) &gt;= 1, LEFT($B188, 2) = "81"), INDEX(Main_Form!$J:$J, MATCH($A188, Main_Form!$EV:$EV, 0)), "N/A") )</f>
        <v/>
      </c>
      <c r="E188" s="393"/>
      <c r="O188" s="394" t="str">
        <f t="shared" si="4"/>
        <v/>
      </c>
      <c r="P188" s="378" t="str">
        <f t="shared" si="5"/>
        <v/>
      </c>
    </row>
    <row r="189" spans="1:16" s="379" customFormat="1" hidden="1" x14ac:dyDescent="0.35">
      <c r="A189" s="368"/>
      <c r="B189" s="367" t="str">
        <f xml:space="preserve"> IF(A189="", "", $B$2 &amp; COUNTIFS($A$7:$A189, $A189))</f>
        <v/>
      </c>
      <c r="C189" s="367" t="str">
        <f>IF($A189 = "", "", INDEX(Main_Form!$A:$A, MATCH($A189, Main_Form!$EV:$EV, 0)) &amp; $B189)</f>
        <v/>
      </c>
      <c r="D189" s="398" t="str">
        <f>IF($A189 = "", "",
IF(AND(School_or_CAT_2 = "Centre for Advanced Training", COUNTIFS($A$7:$A$1008, $A189) &gt;= 1, LEFT($B189, 2) = "81"), INDEX(Main_Form!$J:$J, MATCH($A189, Main_Form!$EV:$EV, 0)), "N/A") )</f>
        <v/>
      </c>
      <c r="E189" s="393"/>
      <c r="O189" s="394" t="str">
        <f t="shared" si="4"/>
        <v/>
      </c>
      <c r="P189" s="378" t="str">
        <f t="shared" si="5"/>
        <v/>
      </c>
    </row>
    <row r="190" spans="1:16" s="379" customFormat="1" hidden="1" x14ac:dyDescent="0.35">
      <c r="A190" s="368"/>
      <c r="B190" s="367" t="str">
        <f xml:space="preserve"> IF(A190="", "", $B$2 &amp; COUNTIFS($A$7:$A190, $A190))</f>
        <v/>
      </c>
      <c r="C190" s="367" t="str">
        <f>IF($A190 = "", "", INDEX(Main_Form!$A:$A, MATCH($A190, Main_Form!$EV:$EV, 0)) &amp; $B190)</f>
        <v/>
      </c>
      <c r="D190" s="398" t="str">
        <f>IF($A190 = "", "",
IF(AND(School_or_CAT_2 = "Centre for Advanced Training", COUNTIFS($A$7:$A$1008, $A190) &gt;= 1, LEFT($B190, 2) = "81"), INDEX(Main_Form!$J:$J, MATCH($A190, Main_Form!$EV:$EV, 0)), "N/A") )</f>
        <v/>
      </c>
      <c r="E190" s="393"/>
      <c r="O190" s="394" t="str">
        <f t="shared" si="4"/>
        <v/>
      </c>
      <c r="P190" s="378" t="str">
        <f t="shared" si="5"/>
        <v/>
      </c>
    </row>
    <row r="191" spans="1:16" s="379" customFormat="1" hidden="1" x14ac:dyDescent="0.35">
      <c r="A191" s="368"/>
      <c r="B191" s="367" t="str">
        <f xml:space="preserve"> IF(A191="", "", $B$2 &amp; COUNTIFS($A$7:$A191, $A191))</f>
        <v/>
      </c>
      <c r="C191" s="367" t="str">
        <f>IF($A191 = "", "", INDEX(Main_Form!$A:$A, MATCH($A191, Main_Form!$EV:$EV, 0)) &amp; $B191)</f>
        <v/>
      </c>
      <c r="D191" s="398" t="str">
        <f>IF($A191 = "", "",
IF(AND(School_or_CAT_2 = "Centre for Advanced Training", COUNTIFS($A$7:$A$1008, $A191) &gt;= 1, LEFT($B191, 2) = "81"), INDEX(Main_Form!$J:$J, MATCH($A191, Main_Form!$EV:$EV, 0)), "N/A") )</f>
        <v/>
      </c>
      <c r="E191" s="393"/>
      <c r="O191" s="394" t="str">
        <f t="shared" si="4"/>
        <v/>
      </c>
      <c r="P191" s="378" t="str">
        <f t="shared" si="5"/>
        <v/>
      </c>
    </row>
    <row r="192" spans="1:16" s="379" customFormat="1" hidden="1" x14ac:dyDescent="0.35">
      <c r="A192" s="368"/>
      <c r="B192" s="367" t="str">
        <f xml:space="preserve"> IF(A192="", "", $B$2 &amp; COUNTIFS($A$7:$A192, $A192))</f>
        <v/>
      </c>
      <c r="C192" s="367" t="str">
        <f>IF($A192 = "", "", INDEX(Main_Form!$A:$A, MATCH($A192, Main_Form!$EV:$EV, 0)) &amp; $B192)</f>
        <v/>
      </c>
      <c r="D192" s="398" t="str">
        <f>IF($A192 = "", "",
IF(AND(School_or_CAT_2 = "Centre for Advanced Training", COUNTIFS($A$7:$A$1008, $A192) &gt;= 1, LEFT($B192, 2) = "81"), INDEX(Main_Form!$J:$J, MATCH($A192, Main_Form!$EV:$EV, 0)), "N/A") )</f>
        <v/>
      </c>
      <c r="E192" s="393"/>
      <c r="O192" s="394" t="str">
        <f t="shared" si="4"/>
        <v/>
      </c>
      <c r="P192" s="378" t="str">
        <f t="shared" si="5"/>
        <v/>
      </c>
    </row>
    <row r="193" spans="1:16" s="379" customFormat="1" hidden="1" x14ac:dyDescent="0.35">
      <c r="A193" s="368"/>
      <c r="B193" s="367" t="str">
        <f xml:space="preserve"> IF(A193="", "", $B$2 &amp; COUNTIFS($A$7:$A193, $A193))</f>
        <v/>
      </c>
      <c r="C193" s="367" t="str">
        <f>IF($A193 = "", "", INDEX(Main_Form!$A:$A, MATCH($A193, Main_Form!$EV:$EV, 0)) &amp; $B193)</f>
        <v/>
      </c>
      <c r="D193" s="398" t="str">
        <f>IF($A193 = "", "",
IF(AND(School_or_CAT_2 = "Centre for Advanced Training", COUNTIFS($A$7:$A$1008, $A193) &gt;= 1, LEFT($B193, 2) = "81"), INDEX(Main_Form!$J:$J, MATCH($A193, Main_Form!$EV:$EV, 0)), "N/A") )</f>
        <v/>
      </c>
      <c r="E193" s="393"/>
      <c r="O193" s="394" t="str">
        <f t="shared" si="4"/>
        <v/>
      </c>
      <c r="P193" s="378" t="str">
        <f t="shared" si="5"/>
        <v/>
      </c>
    </row>
    <row r="194" spans="1:16" s="379" customFormat="1" hidden="1" x14ac:dyDescent="0.35">
      <c r="A194" s="368"/>
      <c r="B194" s="367" t="str">
        <f xml:space="preserve"> IF(A194="", "", $B$2 &amp; COUNTIFS($A$7:$A194, $A194))</f>
        <v/>
      </c>
      <c r="C194" s="367" t="str">
        <f>IF($A194 = "", "", INDEX(Main_Form!$A:$A, MATCH($A194, Main_Form!$EV:$EV, 0)) &amp; $B194)</f>
        <v/>
      </c>
      <c r="D194" s="398" t="str">
        <f>IF($A194 = "", "",
IF(AND(School_or_CAT_2 = "Centre for Advanced Training", COUNTIFS($A$7:$A$1008, $A194) &gt;= 1, LEFT($B194, 2) = "81"), INDEX(Main_Form!$J:$J, MATCH($A194, Main_Form!$EV:$EV, 0)), "N/A") )</f>
        <v/>
      </c>
      <c r="E194" s="393"/>
      <c r="O194" s="394" t="str">
        <f t="shared" si="4"/>
        <v/>
      </c>
      <c r="P194" s="378" t="str">
        <f t="shared" si="5"/>
        <v/>
      </c>
    </row>
    <row r="195" spans="1:16" s="379" customFormat="1" hidden="1" x14ac:dyDescent="0.35">
      <c r="A195" s="368"/>
      <c r="B195" s="367" t="str">
        <f xml:space="preserve"> IF(A195="", "", $B$2 &amp; COUNTIFS($A$7:$A195, $A195))</f>
        <v/>
      </c>
      <c r="C195" s="367" t="str">
        <f>IF($A195 = "", "", INDEX(Main_Form!$A:$A, MATCH($A195, Main_Form!$EV:$EV, 0)) &amp; $B195)</f>
        <v/>
      </c>
      <c r="D195" s="398" t="str">
        <f>IF($A195 = "", "",
IF(AND(School_or_CAT_2 = "Centre for Advanced Training", COUNTIFS($A$7:$A$1008, $A195) &gt;= 1, LEFT($B195, 2) = "81"), INDEX(Main_Form!$J:$J, MATCH($A195, Main_Form!$EV:$EV, 0)), "N/A") )</f>
        <v/>
      </c>
      <c r="E195" s="393"/>
      <c r="O195" s="394" t="str">
        <f t="shared" si="4"/>
        <v/>
      </c>
      <c r="P195" s="378" t="str">
        <f t="shared" si="5"/>
        <v/>
      </c>
    </row>
    <row r="196" spans="1:16" s="379" customFormat="1" hidden="1" x14ac:dyDescent="0.35">
      <c r="A196" s="368"/>
      <c r="B196" s="367" t="str">
        <f xml:space="preserve"> IF(A196="", "", $B$2 &amp; COUNTIFS($A$7:$A196, $A196))</f>
        <v/>
      </c>
      <c r="C196" s="367" t="str">
        <f>IF($A196 = "", "", INDEX(Main_Form!$A:$A, MATCH($A196, Main_Form!$EV:$EV, 0)) &amp; $B196)</f>
        <v/>
      </c>
      <c r="D196" s="398" t="str">
        <f>IF($A196 = "", "",
IF(AND(School_or_CAT_2 = "Centre for Advanced Training", COUNTIFS($A$7:$A$1008, $A196) &gt;= 1, LEFT($B196, 2) = "81"), INDEX(Main_Form!$J:$J, MATCH($A196, Main_Form!$EV:$EV, 0)), "N/A") )</f>
        <v/>
      </c>
      <c r="E196" s="393"/>
      <c r="O196" s="394" t="str">
        <f t="shared" si="4"/>
        <v/>
      </c>
      <c r="P196" s="378" t="str">
        <f t="shared" si="5"/>
        <v/>
      </c>
    </row>
    <row r="197" spans="1:16" s="379" customFormat="1" hidden="1" x14ac:dyDescent="0.35">
      <c r="A197" s="368"/>
      <c r="B197" s="367" t="str">
        <f xml:space="preserve"> IF(A197="", "", $B$2 &amp; COUNTIFS($A$7:$A197, $A197))</f>
        <v/>
      </c>
      <c r="C197" s="367" t="str">
        <f>IF($A197 = "", "", INDEX(Main_Form!$A:$A, MATCH($A197, Main_Form!$EV:$EV, 0)) &amp; $B197)</f>
        <v/>
      </c>
      <c r="D197" s="398" t="str">
        <f>IF($A197 = "", "",
IF(AND(School_or_CAT_2 = "Centre for Advanced Training", COUNTIFS($A$7:$A$1008, $A197) &gt;= 1, LEFT($B197, 2) = "81"), INDEX(Main_Form!$J:$J, MATCH($A197, Main_Form!$EV:$EV, 0)), "N/A") )</f>
        <v/>
      </c>
      <c r="E197" s="393"/>
      <c r="O197" s="394" t="str">
        <f t="shared" si="4"/>
        <v/>
      </c>
      <c r="P197" s="378" t="str">
        <f t="shared" si="5"/>
        <v/>
      </c>
    </row>
    <row r="198" spans="1:16" s="379" customFormat="1" hidden="1" x14ac:dyDescent="0.35">
      <c r="A198" s="368"/>
      <c r="B198" s="367" t="str">
        <f xml:space="preserve"> IF(A198="", "", $B$2 &amp; COUNTIFS($A$7:$A198, $A198))</f>
        <v/>
      </c>
      <c r="C198" s="367" t="str">
        <f>IF($A198 = "", "", INDEX(Main_Form!$A:$A, MATCH($A198, Main_Form!$EV:$EV, 0)) &amp; $B198)</f>
        <v/>
      </c>
      <c r="D198" s="398" t="str">
        <f>IF($A198 = "", "",
IF(AND(School_or_CAT_2 = "Centre for Advanced Training", COUNTIFS($A$7:$A$1008, $A198) &gt;= 1, LEFT($B198, 2) = "81"), INDEX(Main_Form!$J:$J, MATCH($A198, Main_Form!$EV:$EV, 0)), "N/A") )</f>
        <v/>
      </c>
      <c r="E198" s="393"/>
      <c r="O198" s="394" t="str">
        <f t="shared" si="4"/>
        <v/>
      </c>
      <c r="P198" s="378" t="str">
        <f t="shared" si="5"/>
        <v/>
      </c>
    </row>
    <row r="199" spans="1:16" s="379" customFormat="1" hidden="1" x14ac:dyDescent="0.35">
      <c r="A199" s="368"/>
      <c r="B199" s="367" t="str">
        <f xml:space="preserve"> IF(A199="", "", $B$2 &amp; COUNTIFS($A$7:$A199, $A199))</f>
        <v/>
      </c>
      <c r="C199" s="367" t="str">
        <f>IF($A199 = "", "", INDEX(Main_Form!$A:$A, MATCH($A199, Main_Form!$EV:$EV, 0)) &amp; $B199)</f>
        <v/>
      </c>
      <c r="D199" s="398" t="str">
        <f>IF($A199 = "", "",
IF(AND(School_or_CAT_2 = "Centre for Advanced Training", COUNTIFS($A$7:$A$1008, $A199) &gt;= 1, LEFT($B199, 2) = "81"), INDEX(Main_Form!$J:$J, MATCH($A199, Main_Form!$EV:$EV, 0)), "N/A") )</f>
        <v/>
      </c>
      <c r="E199" s="393"/>
      <c r="O199" s="394" t="str">
        <f t="shared" ref="O199:O262" si="6">IF($A199&lt;&gt;"", IF(AND($D199 &lt;&gt; "", $D199 &lt;&gt; "N/A"), $D199, IF($E199 = "", "", $E199)), "")</f>
        <v/>
      </c>
      <c r="P199" s="378" t="str">
        <f t="shared" ref="P199:P262" si="7">IF($A199="", "", IF(AND($A199 &lt;&gt; "", $O199 &lt;&gt; ""), 1, 0))</f>
        <v/>
      </c>
    </row>
    <row r="200" spans="1:16" s="379" customFormat="1" hidden="1" x14ac:dyDescent="0.35">
      <c r="A200" s="368"/>
      <c r="B200" s="367" t="str">
        <f xml:space="preserve"> IF(A200="", "", $B$2 &amp; COUNTIFS($A$7:$A200, $A200))</f>
        <v/>
      </c>
      <c r="C200" s="367" t="str">
        <f>IF($A200 = "", "", INDEX(Main_Form!$A:$A, MATCH($A200, Main_Form!$EV:$EV, 0)) &amp; $B200)</f>
        <v/>
      </c>
      <c r="D200" s="398" t="str">
        <f>IF($A200 = "", "",
IF(AND(School_or_CAT_2 = "Centre for Advanced Training", COUNTIFS($A$7:$A$1008, $A200) &gt;= 1, LEFT($B200, 2) = "81"), INDEX(Main_Form!$J:$J, MATCH($A200, Main_Form!$EV:$EV, 0)), "N/A") )</f>
        <v/>
      </c>
      <c r="E200" s="393"/>
      <c r="O200" s="394" t="str">
        <f t="shared" si="6"/>
        <v/>
      </c>
      <c r="P200" s="378" t="str">
        <f t="shared" si="7"/>
        <v/>
      </c>
    </row>
    <row r="201" spans="1:16" s="379" customFormat="1" hidden="1" x14ac:dyDescent="0.35">
      <c r="A201" s="368"/>
      <c r="B201" s="367" t="str">
        <f xml:space="preserve"> IF(A201="", "", $B$2 &amp; COUNTIFS($A$7:$A201, $A201))</f>
        <v/>
      </c>
      <c r="C201" s="367" t="str">
        <f>IF($A201 = "", "", INDEX(Main_Form!$A:$A, MATCH($A201, Main_Form!$EV:$EV, 0)) &amp; $B201)</f>
        <v/>
      </c>
      <c r="D201" s="398" t="str">
        <f>IF($A201 = "", "",
IF(AND(School_or_CAT_2 = "Centre for Advanced Training", COUNTIFS($A$7:$A$1008, $A201) &gt;= 1, LEFT($B201, 2) = "81"), INDEX(Main_Form!$J:$J, MATCH($A201, Main_Form!$EV:$EV, 0)), "N/A") )</f>
        <v/>
      </c>
      <c r="E201" s="393"/>
      <c r="O201" s="394" t="str">
        <f t="shared" si="6"/>
        <v/>
      </c>
      <c r="P201" s="378" t="str">
        <f t="shared" si="7"/>
        <v/>
      </c>
    </row>
    <row r="202" spans="1:16" s="379" customFormat="1" hidden="1" x14ac:dyDescent="0.35">
      <c r="A202" s="368"/>
      <c r="B202" s="367" t="str">
        <f xml:space="preserve"> IF(A202="", "", $B$2 &amp; COUNTIFS($A$7:$A202, $A202))</f>
        <v/>
      </c>
      <c r="C202" s="367" t="str">
        <f>IF($A202 = "", "", INDEX(Main_Form!$A:$A, MATCH($A202, Main_Form!$EV:$EV, 0)) &amp; $B202)</f>
        <v/>
      </c>
      <c r="D202" s="398" t="str">
        <f>IF($A202 = "", "",
IF(AND(School_or_CAT_2 = "Centre for Advanced Training", COUNTIFS($A$7:$A$1008, $A202) &gt;= 1, LEFT($B202, 2) = "81"), INDEX(Main_Form!$J:$J, MATCH($A202, Main_Form!$EV:$EV, 0)), "N/A") )</f>
        <v/>
      </c>
      <c r="E202" s="393"/>
      <c r="O202" s="394" t="str">
        <f t="shared" si="6"/>
        <v/>
      </c>
      <c r="P202" s="378" t="str">
        <f t="shared" si="7"/>
        <v/>
      </c>
    </row>
    <row r="203" spans="1:16" s="379" customFormat="1" hidden="1" x14ac:dyDescent="0.35">
      <c r="A203" s="368"/>
      <c r="B203" s="367" t="str">
        <f xml:space="preserve"> IF(A203="", "", $B$2 &amp; COUNTIFS($A$7:$A203, $A203))</f>
        <v/>
      </c>
      <c r="C203" s="367" t="str">
        <f>IF($A203 = "", "", INDEX(Main_Form!$A:$A, MATCH($A203, Main_Form!$EV:$EV, 0)) &amp; $B203)</f>
        <v/>
      </c>
      <c r="D203" s="398" t="str">
        <f>IF($A203 = "", "",
IF(AND(School_or_CAT_2 = "Centre for Advanced Training", COUNTIFS($A$7:$A$1008, $A203) &gt;= 1, LEFT($B203, 2) = "81"), INDEX(Main_Form!$J:$J, MATCH($A203, Main_Form!$EV:$EV, 0)), "N/A") )</f>
        <v/>
      </c>
      <c r="E203" s="393"/>
      <c r="O203" s="394" t="str">
        <f t="shared" si="6"/>
        <v/>
      </c>
      <c r="P203" s="378" t="str">
        <f t="shared" si="7"/>
        <v/>
      </c>
    </row>
    <row r="204" spans="1:16" s="379" customFormat="1" hidden="1" x14ac:dyDescent="0.35">
      <c r="A204" s="368"/>
      <c r="B204" s="367" t="str">
        <f xml:space="preserve"> IF(A204="", "", $B$2 &amp; COUNTIFS($A$7:$A204, $A204))</f>
        <v/>
      </c>
      <c r="C204" s="367" t="str">
        <f>IF($A204 = "", "", INDEX(Main_Form!$A:$A, MATCH($A204, Main_Form!$EV:$EV, 0)) &amp; $B204)</f>
        <v/>
      </c>
      <c r="D204" s="398" t="str">
        <f>IF($A204 = "", "",
IF(AND(School_or_CAT_2 = "Centre for Advanced Training", COUNTIFS($A$7:$A$1008, $A204) &gt;= 1, LEFT($B204, 2) = "81"), INDEX(Main_Form!$J:$J, MATCH($A204, Main_Form!$EV:$EV, 0)), "N/A") )</f>
        <v/>
      </c>
      <c r="E204" s="393"/>
      <c r="O204" s="394" t="str">
        <f t="shared" si="6"/>
        <v/>
      </c>
      <c r="P204" s="378" t="str">
        <f t="shared" si="7"/>
        <v/>
      </c>
    </row>
    <row r="205" spans="1:16" s="379" customFormat="1" hidden="1" x14ac:dyDescent="0.35">
      <c r="A205" s="368"/>
      <c r="B205" s="367" t="str">
        <f xml:space="preserve"> IF(A205="", "", $B$2 &amp; COUNTIFS($A$7:$A205, $A205))</f>
        <v/>
      </c>
      <c r="C205" s="367" t="str">
        <f>IF($A205 = "", "", INDEX(Main_Form!$A:$A, MATCH($A205, Main_Form!$EV:$EV, 0)) &amp; $B205)</f>
        <v/>
      </c>
      <c r="D205" s="398" t="str">
        <f>IF($A205 = "", "",
IF(AND(School_or_CAT_2 = "Centre for Advanced Training", COUNTIFS($A$7:$A$1008, $A205) &gt;= 1, LEFT($B205, 2) = "81"), INDEX(Main_Form!$J:$J, MATCH($A205, Main_Form!$EV:$EV, 0)), "N/A") )</f>
        <v/>
      </c>
      <c r="E205" s="393"/>
      <c r="O205" s="394" t="str">
        <f t="shared" si="6"/>
        <v/>
      </c>
      <c r="P205" s="378" t="str">
        <f t="shared" si="7"/>
        <v/>
      </c>
    </row>
    <row r="206" spans="1:16" s="379" customFormat="1" hidden="1" x14ac:dyDescent="0.35">
      <c r="A206" s="368"/>
      <c r="B206" s="367" t="str">
        <f xml:space="preserve"> IF(A206="", "", $B$2 &amp; COUNTIFS($A$7:$A206, $A206))</f>
        <v/>
      </c>
      <c r="C206" s="367" t="str">
        <f>IF($A206 = "", "", INDEX(Main_Form!$A:$A, MATCH($A206, Main_Form!$EV:$EV, 0)) &amp; $B206)</f>
        <v/>
      </c>
      <c r="D206" s="398" t="str">
        <f>IF($A206 = "", "",
IF(AND(School_or_CAT_2 = "Centre for Advanced Training", COUNTIFS($A$7:$A$1008, $A206) &gt;= 1, LEFT($B206, 2) = "81"), INDEX(Main_Form!$J:$J, MATCH($A206, Main_Form!$EV:$EV, 0)), "N/A") )</f>
        <v/>
      </c>
      <c r="E206" s="393"/>
      <c r="O206" s="394" t="str">
        <f t="shared" si="6"/>
        <v/>
      </c>
      <c r="P206" s="378" t="str">
        <f t="shared" si="7"/>
        <v/>
      </c>
    </row>
    <row r="207" spans="1:16" s="379" customFormat="1" hidden="1" x14ac:dyDescent="0.35">
      <c r="A207" s="368"/>
      <c r="B207" s="367" t="str">
        <f xml:space="preserve"> IF(A207="", "", $B$2 &amp; COUNTIFS($A$7:$A207, $A207))</f>
        <v/>
      </c>
      <c r="C207" s="367" t="str">
        <f>IF($A207 = "", "", INDEX(Main_Form!$A:$A, MATCH($A207, Main_Form!$EV:$EV, 0)) &amp; $B207)</f>
        <v/>
      </c>
      <c r="D207" s="398" t="str">
        <f>IF($A207 = "", "",
IF(AND(School_or_CAT_2 = "Centre for Advanced Training", COUNTIFS($A$7:$A$1008, $A207) &gt;= 1, LEFT($B207, 2) = "81"), INDEX(Main_Form!$J:$J, MATCH($A207, Main_Form!$EV:$EV, 0)), "N/A") )</f>
        <v/>
      </c>
      <c r="E207" s="393"/>
      <c r="O207" s="394" t="str">
        <f t="shared" si="6"/>
        <v/>
      </c>
      <c r="P207" s="378" t="str">
        <f t="shared" si="7"/>
        <v/>
      </c>
    </row>
    <row r="208" spans="1:16" s="379" customFormat="1" hidden="1" x14ac:dyDescent="0.35">
      <c r="A208" s="368"/>
      <c r="B208" s="367" t="str">
        <f xml:space="preserve"> IF(A208="", "", $B$2 &amp; COUNTIFS($A$7:$A208, $A208))</f>
        <v/>
      </c>
      <c r="C208" s="367" t="str">
        <f>IF($A208 = "", "", INDEX(Main_Form!$A:$A, MATCH($A208, Main_Form!$EV:$EV, 0)) &amp; $B208)</f>
        <v/>
      </c>
      <c r="D208" s="398" t="str">
        <f>IF($A208 = "", "",
IF(AND(School_or_CAT_2 = "Centre for Advanced Training", COUNTIFS($A$7:$A$1008, $A208) &gt;= 1, LEFT($B208, 2) = "81"), INDEX(Main_Form!$J:$J, MATCH($A208, Main_Form!$EV:$EV, 0)), "N/A") )</f>
        <v/>
      </c>
      <c r="E208" s="393"/>
      <c r="O208" s="394" t="str">
        <f t="shared" si="6"/>
        <v/>
      </c>
      <c r="P208" s="378" t="str">
        <f t="shared" si="7"/>
        <v/>
      </c>
    </row>
    <row r="209" spans="1:16" s="379" customFormat="1" hidden="1" x14ac:dyDescent="0.35">
      <c r="A209" s="368"/>
      <c r="B209" s="367" t="str">
        <f xml:space="preserve"> IF(A209="", "", $B$2 &amp; COUNTIFS($A$7:$A209, $A209))</f>
        <v/>
      </c>
      <c r="C209" s="367" t="str">
        <f>IF($A209 = "", "", INDEX(Main_Form!$A:$A, MATCH($A209, Main_Form!$EV:$EV, 0)) &amp; $B209)</f>
        <v/>
      </c>
      <c r="D209" s="398" t="str">
        <f>IF($A209 = "", "",
IF(AND(School_or_CAT_2 = "Centre for Advanced Training", COUNTIFS($A$7:$A$1008, $A209) &gt;= 1, LEFT($B209, 2) = "81"), INDEX(Main_Form!$J:$J, MATCH($A209, Main_Form!$EV:$EV, 0)), "N/A") )</f>
        <v/>
      </c>
      <c r="E209" s="393"/>
      <c r="O209" s="394" t="str">
        <f t="shared" si="6"/>
        <v/>
      </c>
      <c r="P209" s="378" t="str">
        <f t="shared" si="7"/>
        <v/>
      </c>
    </row>
    <row r="210" spans="1:16" s="379" customFormat="1" hidden="1" x14ac:dyDescent="0.35">
      <c r="A210" s="368"/>
      <c r="B210" s="367" t="str">
        <f xml:space="preserve"> IF(A210="", "", $B$2 &amp; COUNTIFS($A$7:$A210, $A210))</f>
        <v/>
      </c>
      <c r="C210" s="367" t="str">
        <f>IF($A210 = "", "", INDEX(Main_Form!$A:$A, MATCH($A210, Main_Form!$EV:$EV, 0)) &amp; $B210)</f>
        <v/>
      </c>
      <c r="D210" s="398" t="str">
        <f>IF($A210 = "", "",
IF(AND(School_or_CAT_2 = "Centre for Advanced Training", COUNTIFS($A$7:$A$1008, $A210) &gt;= 1, LEFT($B210, 2) = "81"), INDEX(Main_Form!$J:$J, MATCH($A210, Main_Form!$EV:$EV, 0)), "N/A") )</f>
        <v/>
      </c>
      <c r="E210" s="393"/>
      <c r="O210" s="394" t="str">
        <f t="shared" si="6"/>
        <v/>
      </c>
      <c r="P210" s="378" t="str">
        <f t="shared" si="7"/>
        <v/>
      </c>
    </row>
    <row r="211" spans="1:16" s="379" customFormat="1" hidden="1" x14ac:dyDescent="0.35">
      <c r="A211" s="368"/>
      <c r="B211" s="367" t="str">
        <f xml:space="preserve"> IF(A211="", "", $B$2 &amp; COUNTIFS($A$7:$A211, $A211))</f>
        <v/>
      </c>
      <c r="C211" s="367" t="str">
        <f>IF($A211 = "", "", INDEX(Main_Form!$A:$A, MATCH($A211, Main_Form!$EV:$EV, 0)) &amp; $B211)</f>
        <v/>
      </c>
      <c r="D211" s="398" t="str">
        <f>IF($A211 = "", "",
IF(AND(School_or_CAT_2 = "Centre for Advanced Training", COUNTIFS($A$7:$A$1008, $A211) &gt;= 1, LEFT($B211, 2) = "81"), INDEX(Main_Form!$J:$J, MATCH($A211, Main_Form!$EV:$EV, 0)), "N/A") )</f>
        <v/>
      </c>
      <c r="E211" s="393"/>
      <c r="O211" s="394" t="str">
        <f t="shared" si="6"/>
        <v/>
      </c>
      <c r="P211" s="378" t="str">
        <f t="shared" si="7"/>
        <v/>
      </c>
    </row>
    <row r="212" spans="1:16" s="379" customFormat="1" hidden="1" x14ac:dyDescent="0.35">
      <c r="A212" s="368"/>
      <c r="B212" s="367" t="str">
        <f xml:space="preserve"> IF(A212="", "", $B$2 &amp; COUNTIFS($A$7:$A212, $A212))</f>
        <v/>
      </c>
      <c r="C212" s="367" t="str">
        <f>IF($A212 = "", "", INDEX(Main_Form!$A:$A, MATCH($A212, Main_Form!$EV:$EV, 0)) &amp; $B212)</f>
        <v/>
      </c>
      <c r="D212" s="398" t="str">
        <f>IF($A212 = "", "",
IF(AND(School_or_CAT_2 = "Centre for Advanced Training", COUNTIFS($A$7:$A$1008, $A212) &gt;= 1, LEFT($B212, 2) = "81"), INDEX(Main_Form!$J:$J, MATCH($A212, Main_Form!$EV:$EV, 0)), "N/A") )</f>
        <v/>
      </c>
      <c r="E212" s="393"/>
      <c r="O212" s="394" t="str">
        <f t="shared" si="6"/>
        <v/>
      </c>
      <c r="P212" s="378" t="str">
        <f t="shared" si="7"/>
        <v/>
      </c>
    </row>
    <row r="213" spans="1:16" s="379" customFormat="1" hidden="1" x14ac:dyDescent="0.35">
      <c r="A213" s="368"/>
      <c r="B213" s="367" t="str">
        <f xml:space="preserve"> IF(A213="", "", $B$2 &amp; COUNTIFS($A$7:$A213, $A213))</f>
        <v/>
      </c>
      <c r="C213" s="367" t="str">
        <f>IF($A213 = "", "", INDEX(Main_Form!$A:$A, MATCH($A213, Main_Form!$EV:$EV, 0)) &amp; $B213)</f>
        <v/>
      </c>
      <c r="D213" s="398" t="str">
        <f>IF($A213 = "", "",
IF(AND(School_or_CAT_2 = "Centre for Advanced Training", COUNTIFS($A$7:$A$1008, $A213) &gt;= 1, LEFT($B213, 2) = "81"), INDEX(Main_Form!$J:$J, MATCH($A213, Main_Form!$EV:$EV, 0)), "N/A") )</f>
        <v/>
      </c>
      <c r="E213" s="393"/>
      <c r="O213" s="394" t="str">
        <f t="shared" si="6"/>
        <v/>
      </c>
      <c r="P213" s="378" t="str">
        <f t="shared" si="7"/>
        <v/>
      </c>
    </row>
    <row r="214" spans="1:16" s="379" customFormat="1" hidden="1" x14ac:dyDescent="0.35">
      <c r="A214" s="368"/>
      <c r="B214" s="367" t="str">
        <f xml:space="preserve"> IF(A214="", "", $B$2 &amp; COUNTIFS($A$7:$A214, $A214))</f>
        <v/>
      </c>
      <c r="C214" s="367" t="str">
        <f>IF($A214 = "", "", INDEX(Main_Form!$A:$A, MATCH($A214, Main_Form!$EV:$EV, 0)) &amp; $B214)</f>
        <v/>
      </c>
      <c r="D214" s="398" t="str">
        <f>IF($A214 = "", "",
IF(AND(School_or_CAT_2 = "Centre for Advanced Training", COUNTIFS($A$7:$A$1008, $A214) &gt;= 1, LEFT($B214, 2) = "81"), INDEX(Main_Form!$J:$J, MATCH($A214, Main_Form!$EV:$EV, 0)), "N/A") )</f>
        <v/>
      </c>
      <c r="E214" s="393"/>
      <c r="O214" s="394" t="str">
        <f t="shared" si="6"/>
        <v/>
      </c>
      <c r="P214" s="378" t="str">
        <f t="shared" si="7"/>
        <v/>
      </c>
    </row>
    <row r="215" spans="1:16" s="379" customFormat="1" hidden="1" x14ac:dyDescent="0.35">
      <c r="A215" s="368"/>
      <c r="B215" s="367" t="str">
        <f xml:space="preserve"> IF(A215="", "", $B$2 &amp; COUNTIFS($A$7:$A215, $A215))</f>
        <v/>
      </c>
      <c r="C215" s="367" t="str">
        <f>IF($A215 = "", "", INDEX(Main_Form!$A:$A, MATCH($A215, Main_Form!$EV:$EV, 0)) &amp; $B215)</f>
        <v/>
      </c>
      <c r="D215" s="398" t="str">
        <f>IF($A215 = "", "",
IF(AND(School_or_CAT_2 = "Centre for Advanced Training", COUNTIFS($A$7:$A$1008, $A215) &gt;= 1, LEFT($B215, 2) = "81"), INDEX(Main_Form!$J:$J, MATCH($A215, Main_Form!$EV:$EV, 0)), "N/A") )</f>
        <v/>
      </c>
      <c r="E215" s="393"/>
      <c r="O215" s="394" t="str">
        <f t="shared" si="6"/>
        <v/>
      </c>
      <c r="P215" s="378" t="str">
        <f t="shared" si="7"/>
        <v/>
      </c>
    </row>
    <row r="216" spans="1:16" s="379" customFormat="1" hidden="1" x14ac:dyDescent="0.35">
      <c r="A216" s="368"/>
      <c r="B216" s="367" t="str">
        <f xml:space="preserve"> IF(A216="", "", $B$2 &amp; COUNTIFS($A$7:$A216, $A216))</f>
        <v/>
      </c>
      <c r="C216" s="367" t="str">
        <f>IF($A216 = "", "", INDEX(Main_Form!$A:$A, MATCH($A216, Main_Form!$EV:$EV, 0)) &amp; $B216)</f>
        <v/>
      </c>
      <c r="D216" s="398" t="str">
        <f>IF($A216 = "", "",
IF(AND(School_or_CAT_2 = "Centre for Advanced Training", COUNTIFS($A$7:$A$1008, $A216) &gt;= 1, LEFT($B216, 2) = "81"), INDEX(Main_Form!$J:$J, MATCH($A216, Main_Form!$EV:$EV, 0)), "N/A") )</f>
        <v/>
      </c>
      <c r="E216" s="393"/>
      <c r="O216" s="394" t="str">
        <f t="shared" si="6"/>
        <v/>
      </c>
      <c r="P216" s="378" t="str">
        <f t="shared" si="7"/>
        <v/>
      </c>
    </row>
    <row r="217" spans="1:16" s="379" customFormat="1" hidden="1" x14ac:dyDescent="0.35">
      <c r="A217" s="368"/>
      <c r="B217" s="367" t="str">
        <f xml:space="preserve"> IF(A217="", "", $B$2 &amp; COUNTIFS($A$7:$A217, $A217))</f>
        <v/>
      </c>
      <c r="C217" s="367" t="str">
        <f>IF($A217 = "", "", INDEX(Main_Form!$A:$A, MATCH($A217, Main_Form!$EV:$EV, 0)) &amp; $B217)</f>
        <v/>
      </c>
      <c r="D217" s="398" t="str">
        <f>IF($A217 = "", "",
IF(AND(School_or_CAT_2 = "Centre for Advanced Training", COUNTIFS($A$7:$A$1008, $A217) &gt;= 1, LEFT($B217, 2) = "81"), INDEX(Main_Form!$J:$J, MATCH($A217, Main_Form!$EV:$EV, 0)), "N/A") )</f>
        <v/>
      </c>
      <c r="E217" s="393"/>
      <c r="O217" s="394" t="str">
        <f t="shared" si="6"/>
        <v/>
      </c>
      <c r="P217" s="378" t="str">
        <f t="shared" si="7"/>
        <v/>
      </c>
    </row>
    <row r="218" spans="1:16" s="379" customFormat="1" hidden="1" x14ac:dyDescent="0.35">
      <c r="A218" s="368"/>
      <c r="B218" s="367" t="str">
        <f xml:space="preserve"> IF(A218="", "", $B$2 &amp; COUNTIFS($A$7:$A218, $A218))</f>
        <v/>
      </c>
      <c r="C218" s="367" t="str">
        <f>IF($A218 = "", "", INDEX(Main_Form!$A:$A, MATCH($A218, Main_Form!$EV:$EV, 0)) &amp; $B218)</f>
        <v/>
      </c>
      <c r="D218" s="398" t="str">
        <f>IF($A218 = "", "",
IF(AND(School_or_CAT_2 = "Centre for Advanced Training", COUNTIFS($A$7:$A$1008, $A218) &gt;= 1, LEFT($B218, 2) = "81"), INDEX(Main_Form!$J:$J, MATCH($A218, Main_Form!$EV:$EV, 0)), "N/A") )</f>
        <v/>
      </c>
      <c r="E218" s="393"/>
      <c r="O218" s="394" t="str">
        <f t="shared" si="6"/>
        <v/>
      </c>
      <c r="P218" s="378" t="str">
        <f t="shared" si="7"/>
        <v/>
      </c>
    </row>
    <row r="219" spans="1:16" s="379" customFormat="1" hidden="1" x14ac:dyDescent="0.35">
      <c r="A219" s="368"/>
      <c r="B219" s="367" t="str">
        <f xml:space="preserve"> IF(A219="", "", $B$2 &amp; COUNTIFS($A$7:$A219, $A219))</f>
        <v/>
      </c>
      <c r="C219" s="367" t="str">
        <f>IF($A219 = "", "", INDEX(Main_Form!$A:$A, MATCH($A219, Main_Form!$EV:$EV, 0)) &amp; $B219)</f>
        <v/>
      </c>
      <c r="D219" s="398" t="str">
        <f>IF($A219 = "", "",
IF(AND(School_or_CAT_2 = "Centre for Advanced Training", COUNTIFS($A$7:$A$1008, $A219) &gt;= 1, LEFT($B219, 2) = "81"), INDEX(Main_Form!$J:$J, MATCH($A219, Main_Form!$EV:$EV, 0)), "N/A") )</f>
        <v/>
      </c>
      <c r="E219" s="393"/>
      <c r="O219" s="394" t="str">
        <f t="shared" si="6"/>
        <v/>
      </c>
      <c r="P219" s="378" t="str">
        <f t="shared" si="7"/>
        <v/>
      </c>
    </row>
    <row r="220" spans="1:16" s="379" customFormat="1" hidden="1" x14ac:dyDescent="0.35">
      <c r="A220" s="368"/>
      <c r="B220" s="367" t="str">
        <f xml:space="preserve"> IF(A220="", "", $B$2 &amp; COUNTIFS($A$7:$A220, $A220))</f>
        <v/>
      </c>
      <c r="C220" s="367" t="str">
        <f>IF($A220 = "", "", INDEX(Main_Form!$A:$A, MATCH($A220, Main_Form!$EV:$EV, 0)) &amp; $B220)</f>
        <v/>
      </c>
      <c r="D220" s="398" t="str">
        <f>IF($A220 = "", "",
IF(AND(School_or_CAT_2 = "Centre for Advanced Training", COUNTIFS($A$7:$A$1008, $A220) &gt;= 1, LEFT($B220, 2) = "81"), INDEX(Main_Form!$J:$J, MATCH($A220, Main_Form!$EV:$EV, 0)), "N/A") )</f>
        <v/>
      </c>
      <c r="E220" s="393"/>
      <c r="O220" s="394" t="str">
        <f t="shared" si="6"/>
        <v/>
      </c>
      <c r="P220" s="378" t="str">
        <f t="shared" si="7"/>
        <v/>
      </c>
    </row>
    <row r="221" spans="1:16" s="379" customFormat="1" hidden="1" x14ac:dyDescent="0.35">
      <c r="A221" s="368"/>
      <c r="B221" s="367" t="str">
        <f xml:space="preserve"> IF(A221="", "", $B$2 &amp; COUNTIFS($A$7:$A221, $A221))</f>
        <v/>
      </c>
      <c r="C221" s="367" t="str">
        <f>IF($A221 = "", "", INDEX(Main_Form!$A:$A, MATCH($A221, Main_Form!$EV:$EV, 0)) &amp; $B221)</f>
        <v/>
      </c>
      <c r="D221" s="398" t="str">
        <f>IF($A221 = "", "",
IF(AND(School_or_CAT_2 = "Centre for Advanced Training", COUNTIFS($A$7:$A$1008, $A221) &gt;= 1, LEFT($B221, 2) = "81"), INDEX(Main_Form!$J:$J, MATCH($A221, Main_Form!$EV:$EV, 0)), "N/A") )</f>
        <v/>
      </c>
      <c r="E221" s="393"/>
      <c r="O221" s="394" t="str">
        <f t="shared" si="6"/>
        <v/>
      </c>
      <c r="P221" s="378" t="str">
        <f t="shared" si="7"/>
        <v/>
      </c>
    </row>
    <row r="222" spans="1:16" s="379" customFormat="1" hidden="1" x14ac:dyDescent="0.35">
      <c r="A222" s="368"/>
      <c r="B222" s="367" t="str">
        <f xml:space="preserve"> IF(A222="", "", $B$2 &amp; COUNTIFS($A$7:$A222, $A222))</f>
        <v/>
      </c>
      <c r="C222" s="367" t="str">
        <f>IF($A222 = "", "", INDEX(Main_Form!$A:$A, MATCH($A222, Main_Form!$EV:$EV, 0)) &amp; $B222)</f>
        <v/>
      </c>
      <c r="D222" s="398" t="str">
        <f>IF($A222 = "", "",
IF(AND(School_or_CAT_2 = "Centre for Advanced Training", COUNTIFS($A$7:$A$1008, $A222) &gt;= 1, LEFT($B222, 2) = "81"), INDEX(Main_Form!$J:$J, MATCH($A222, Main_Form!$EV:$EV, 0)), "N/A") )</f>
        <v/>
      </c>
      <c r="E222" s="393"/>
      <c r="O222" s="394" t="str">
        <f t="shared" si="6"/>
        <v/>
      </c>
      <c r="P222" s="378" t="str">
        <f t="shared" si="7"/>
        <v/>
      </c>
    </row>
    <row r="223" spans="1:16" s="379" customFormat="1" hidden="1" x14ac:dyDescent="0.35">
      <c r="A223" s="368"/>
      <c r="B223" s="367" t="str">
        <f xml:space="preserve"> IF(A223="", "", $B$2 &amp; COUNTIFS($A$7:$A223, $A223))</f>
        <v/>
      </c>
      <c r="C223" s="367" t="str">
        <f>IF($A223 = "", "", INDEX(Main_Form!$A:$A, MATCH($A223, Main_Form!$EV:$EV, 0)) &amp; $B223)</f>
        <v/>
      </c>
      <c r="D223" s="398" t="str">
        <f>IF($A223 = "", "",
IF(AND(School_or_CAT_2 = "Centre for Advanced Training", COUNTIFS($A$7:$A$1008, $A223) &gt;= 1, LEFT($B223, 2) = "81"), INDEX(Main_Form!$J:$J, MATCH($A223, Main_Form!$EV:$EV, 0)), "N/A") )</f>
        <v/>
      </c>
      <c r="E223" s="393"/>
      <c r="O223" s="394" t="str">
        <f t="shared" si="6"/>
        <v/>
      </c>
      <c r="P223" s="378" t="str">
        <f t="shared" si="7"/>
        <v/>
      </c>
    </row>
    <row r="224" spans="1:16" s="379" customFormat="1" hidden="1" x14ac:dyDescent="0.35">
      <c r="A224" s="368"/>
      <c r="B224" s="367" t="str">
        <f xml:space="preserve"> IF(A224="", "", $B$2 &amp; COUNTIFS($A$7:$A224, $A224))</f>
        <v/>
      </c>
      <c r="C224" s="367" t="str">
        <f>IF($A224 = "", "", INDEX(Main_Form!$A:$A, MATCH($A224, Main_Form!$EV:$EV, 0)) &amp; $B224)</f>
        <v/>
      </c>
      <c r="D224" s="398" t="str">
        <f>IF($A224 = "", "",
IF(AND(School_or_CAT_2 = "Centre for Advanced Training", COUNTIFS($A$7:$A$1008, $A224) &gt;= 1, LEFT($B224, 2) = "81"), INDEX(Main_Form!$J:$J, MATCH($A224, Main_Form!$EV:$EV, 0)), "N/A") )</f>
        <v/>
      </c>
      <c r="E224" s="393"/>
      <c r="O224" s="394" t="str">
        <f t="shared" si="6"/>
        <v/>
      </c>
      <c r="P224" s="378" t="str">
        <f t="shared" si="7"/>
        <v/>
      </c>
    </row>
    <row r="225" spans="1:16" s="379" customFormat="1" hidden="1" x14ac:dyDescent="0.35">
      <c r="A225" s="368"/>
      <c r="B225" s="367" t="str">
        <f xml:space="preserve"> IF(A225="", "", $B$2 &amp; COUNTIFS($A$7:$A225, $A225))</f>
        <v/>
      </c>
      <c r="C225" s="367" t="str">
        <f>IF($A225 = "", "", INDEX(Main_Form!$A:$A, MATCH($A225, Main_Form!$EV:$EV, 0)) &amp; $B225)</f>
        <v/>
      </c>
      <c r="D225" s="398" t="str">
        <f>IF($A225 = "", "",
IF(AND(School_or_CAT_2 = "Centre for Advanced Training", COUNTIFS($A$7:$A$1008, $A225) &gt;= 1, LEFT($B225, 2) = "81"), INDEX(Main_Form!$J:$J, MATCH($A225, Main_Form!$EV:$EV, 0)), "N/A") )</f>
        <v/>
      </c>
      <c r="E225" s="393"/>
      <c r="O225" s="394" t="str">
        <f t="shared" si="6"/>
        <v/>
      </c>
      <c r="P225" s="378" t="str">
        <f t="shared" si="7"/>
        <v/>
      </c>
    </row>
    <row r="226" spans="1:16" s="379" customFormat="1" hidden="1" x14ac:dyDescent="0.35">
      <c r="A226" s="368"/>
      <c r="B226" s="367" t="str">
        <f xml:space="preserve"> IF(A226="", "", $B$2 &amp; COUNTIFS($A$7:$A226, $A226))</f>
        <v/>
      </c>
      <c r="C226" s="367" t="str">
        <f>IF($A226 = "", "", INDEX(Main_Form!$A:$A, MATCH($A226, Main_Form!$EV:$EV, 0)) &amp; $B226)</f>
        <v/>
      </c>
      <c r="D226" s="398" t="str">
        <f>IF($A226 = "", "",
IF(AND(School_or_CAT_2 = "Centre for Advanced Training", COUNTIFS($A$7:$A$1008, $A226) &gt;= 1, LEFT($B226, 2) = "81"), INDEX(Main_Form!$J:$J, MATCH($A226, Main_Form!$EV:$EV, 0)), "N/A") )</f>
        <v/>
      </c>
      <c r="E226" s="393"/>
      <c r="O226" s="394" t="str">
        <f t="shared" si="6"/>
        <v/>
      </c>
      <c r="P226" s="378" t="str">
        <f t="shared" si="7"/>
        <v/>
      </c>
    </row>
    <row r="227" spans="1:16" s="379" customFormat="1" hidden="1" x14ac:dyDescent="0.35">
      <c r="A227" s="368"/>
      <c r="B227" s="367" t="str">
        <f xml:space="preserve"> IF(A227="", "", $B$2 &amp; COUNTIFS($A$7:$A227, $A227))</f>
        <v/>
      </c>
      <c r="C227" s="367" t="str">
        <f>IF($A227 = "", "", INDEX(Main_Form!$A:$A, MATCH($A227, Main_Form!$EV:$EV, 0)) &amp; $B227)</f>
        <v/>
      </c>
      <c r="D227" s="398" t="str">
        <f>IF($A227 = "", "",
IF(AND(School_or_CAT_2 = "Centre for Advanced Training", COUNTIFS($A$7:$A$1008, $A227) &gt;= 1, LEFT($B227, 2) = "81"), INDEX(Main_Form!$J:$J, MATCH($A227, Main_Form!$EV:$EV, 0)), "N/A") )</f>
        <v/>
      </c>
      <c r="E227" s="393"/>
      <c r="O227" s="394" t="str">
        <f t="shared" si="6"/>
        <v/>
      </c>
      <c r="P227" s="378" t="str">
        <f t="shared" si="7"/>
        <v/>
      </c>
    </row>
    <row r="228" spans="1:16" s="379" customFormat="1" hidden="1" x14ac:dyDescent="0.35">
      <c r="A228" s="368"/>
      <c r="B228" s="367" t="str">
        <f xml:space="preserve"> IF(A228="", "", $B$2 &amp; COUNTIFS($A$7:$A228, $A228))</f>
        <v/>
      </c>
      <c r="C228" s="367" t="str">
        <f>IF($A228 = "", "", INDEX(Main_Form!$A:$A, MATCH($A228, Main_Form!$EV:$EV, 0)) &amp; $B228)</f>
        <v/>
      </c>
      <c r="D228" s="398" t="str">
        <f>IF($A228 = "", "",
IF(AND(School_or_CAT_2 = "Centre for Advanced Training", COUNTIFS($A$7:$A$1008, $A228) &gt;= 1, LEFT($B228, 2) = "81"), INDEX(Main_Form!$J:$J, MATCH($A228, Main_Form!$EV:$EV, 0)), "N/A") )</f>
        <v/>
      </c>
      <c r="E228" s="393"/>
      <c r="O228" s="394" t="str">
        <f t="shared" si="6"/>
        <v/>
      </c>
      <c r="P228" s="378" t="str">
        <f t="shared" si="7"/>
        <v/>
      </c>
    </row>
    <row r="229" spans="1:16" s="379" customFormat="1" hidden="1" x14ac:dyDescent="0.35">
      <c r="A229" s="368"/>
      <c r="B229" s="367" t="str">
        <f xml:space="preserve"> IF(A229="", "", $B$2 &amp; COUNTIFS($A$7:$A229, $A229))</f>
        <v/>
      </c>
      <c r="C229" s="367" t="str">
        <f>IF($A229 = "", "", INDEX(Main_Form!$A:$A, MATCH($A229, Main_Form!$EV:$EV, 0)) &amp; $B229)</f>
        <v/>
      </c>
      <c r="D229" s="398" t="str">
        <f>IF($A229 = "", "",
IF(AND(School_or_CAT_2 = "Centre for Advanced Training", COUNTIFS($A$7:$A$1008, $A229) &gt;= 1, LEFT($B229, 2) = "81"), INDEX(Main_Form!$J:$J, MATCH($A229, Main_Form!$EV:$EV, 0)), "N/A") )</f>
        <v/>
      </c>
      <c r="E229" s="393"/>
      <c r="O229" s="394" t="str">
        <f t="shared" si="6"/>
        <v/>
      </c>
      <c r="P229" s="378" t="str">
        <f t="shared" si="7"/>
        <v/>
      </c>
    </row>
    <row r="230" spans="1:16" s="379" customFormat="1" hidden="1" x14ac:dyDescent="0.35">
      <c r="A230" s="368"/>
      <c r="B230" s="367" t="str">
        <f xml:space="preserve"> IF(A230="", "", $B$2 &amp; COUNTIFS($A$7:$A230, $A230))</f>
        <v/>
      </c>
      <c r="C230" s="367" t="str">
        <f>IF($A230 = "", "", INDEX(Main_Form!$A:$A, MATCH($A230, Main_Form!$EV:$EV, 0)) &amp; $B230)</f>
        <v/>
      </c>
      <c r="D230" s="398" t="str">
        <f>IF($A230 = "", "",
IF(AND(School_or_CAT_2 = "Centre for Advanced Training", COUNTIFS($A$7:$A$1008, $A230) &gt;= 1, LEFT($B230, 2) = "81"), INDEX(Main_Form!$J:$J, MATCH($A230, Main_Form!$EV:$EV, 0)), "N/A") )</f>
        <v/>
      </c>
      <c r="E230" s="393"/>
      <c r="O230" s="394" t="str">
        <f t="shared" si="6"/>
        <v/>
      </c>
      <c r="P230" s="378" t="str">
        <f t="shared" si="7"/>
        <v/>
      </c>
    </row>
    <row r="231" spans="1:16" s="379" customFormat="1" hidden="1" x14ac:dyDescent="0.35">
      <c r="A231" s="368"/>
      <c r="B231" s="367" t="str">
        <f xml:space="preserve"> IF(A231="", "", $B$2 &amp; COUNTIFS($A$7:$A231, $A231))</f>
        <v/>
      </c>
      <c r="C231" s="367" t="str">
        <f>IF($A231 = "", "", INDEX(Main_Form!$A:$A, MATCH($A231, Main_Form!$EV:$EV, 0)) &amp; $B231)</f>
        <v/>
      </c>
      <c r="D231" s="398" t="str">
        <f>IF($A231 = "", "",
IF(AND(School_or_CAT_2 = "Centre for Advanced Training", COUNTIFS($A$7:$A$1008, $A231) &gt;= 1, LEFT($B231, 2) = "81"), INDEX(Main_Form!$J:$J, MATCH($A231, Main_Form!$EV:$EV, 0)), "N/A") )</f>
        <v/>
      </c>
      <c r="E231" s="393"/>
      <c r="O231" s="394" t="str">
        <f t="shared" si="6"/>
        <v/>
      </c>
      <c r="P231" s="378" t="str">
        <f t="shared" si="7"/>
        <v/>
      </c>
    </row>
    <row r="232" spans="1:16" s="379" customFormat="1" hidden="1" x14ac:dyDescent="0.35">
      <c r="A232" s="368"/>
      <c r="B232" s="367" t="str">
        <f xml:space="preserve"> IF(A232="", "", $B$2 &amp; COUNTIFS($A$7:$A232, $A232))</f>
        <v/>
      </c>
      <c r="C232" s="367" t="str">
        <f>IF($A232 = "", "", INDEX(Main_Form!$A:$A, MATCH($A232, Main_Form!$EV:$EV, 0)) &amp; $B232)</f>
        <v/>
      </c>
      <c r="D232" s="398" t="str">
        <f>IF($A232 = "", "",
IF(AND(School_or_CAT_2 = "Centre for Advanced Training", COUNTIFS($A$7:$A$1008, $A232) &gt;= 1, LEFT($B232, 2) = "81"), INDEX(Main_Form!$J:$J, MATCH($A232, Main_Form!$EV:$EV, 0)), "N/A") )</f>
        <v/>
      </c>
      <c r="E232" s="393"/>
      <c r="O232" s="394" t="str">
        <f t="shared" si="6"/>
        <v/>
      </c>
      <c r="P232" s="378" t="str">
        <f t="shared" si="7"/>
        <v/>
      </c>
    </row>
    <row r="233" spans="1:16" s="379" customFormat="1" hidden="1" x14ac:dyDescent="0.35">
      <c r="A233" s="368"/>
      <c r="B233" s="367" t="str">
        <f xml:space="preserve"> IF(A233="", "", $B$2 &amp; COUNTIFS($A$7:$A233, $A233))</f>
        <v/>
      </c>
      <c r="C233" s="367" t="str">
        <f>IF($A233 = "", "", INDEX(Main_Form!$A:$A, MATCH($A233, Main_Form!$EV:$EV, 0)) &amp; $B233)</f>
        <v/>
      </c>
      <c r="D233" s="398" t="str">
        <f>IF($A233 = "", "",
IF(AND(School_or_CAT_2 = "Centre for Advanced Training", COUNTIFS($A$7:$A$1008, $A233) &gt;= 1, LEFT($B233, 2) = "81"), INDEX(Main_Form!$J:$J, MATCH($A233, Main_Form!$EV:$EV, 0)), "N/A") )</f>
        <v/>
      </c>
      <c r="E233" s="393"/>
      <c r="O233" s="394" t="str">
        <f t="shared" si="6"/>
        <v/>
      </c>
      <c r="P233" s="378" t="str">
        <f t="shared" si="7"/>
        <v/>
      </c>
    </row>
    <row r="234" spans="1:16" s="379" customFormat="1" hidden="1" x14ac:dyDescent="0.35">
      <c r="A234" s="368"/>
      <c r="B234" s="367" t="str">
        <f xml:space="preserve"> IF(A234="", "", $B$2 &amp; COUNTIFS($A$7:$A234, $A234))</f>
        <v/>
      </c>
      <c r="C234" s="367" t="str">
        <f>IF($A234 = "", "", INDEX(Main_Form!$A:$A, MATCH($A234, Main_Form!$EV:$EV, 0)) &amp; $B234)</f>
        <v/>
      </c>
      <c r="D234" s="398" t="str">
        <f>IF($A234 = "", "",
IF(AND(School_or_CAT_2 = "Centre for Advanced Training", COUNTIFS($A$7:$A$1008, $A234) &gt;= 1, LEFT($B234, 2) = "81"), INDEX(Main_Form!$J:$J, MATCH($A234, Main_Form!$EV:$EV, 0)), "N/A") )</f>
        <v/>
      </c>
      <c r="E234" s="393"/>
      <c r="O234" s="394" t="str">
        <f t="shared" si="6"/>
        <v/>
      </c>
      <c r="P234" s="378" t="str">
        <f t="shared" si="7"/>
        <v/>
      </c>
    </row>
    <row r="235" spans="1:16" s="379" customFormat="1" hidden="1" x14ac:dyDescent="0.35">
      <c r="A235" s="368"/>
      <c r="B235" s="367" t="str">
        <f xml:space="preserve"> IF(A235="", "", $B$2 &amp; COUNTIFS($A$7:$A235, $A235))</f>
        <v/>
      </c>
      <c r="C235" s="367" t="str">
        <f>IF($A235 = "", "", INDEX(Main_Form!$A:$A, MATCH($A235, Main_Form!$EV:$EV, 0)) &amp; $B235)</f>
        <v/>
      </c>
      <c r="D235" s="398" t="str">
        <f>IF($A235 = "", "",
IF(AND(School_or_CAT_2 = "Centre for Advanced Training", COUNTIFS($A$7:$A$1008, $A235) &gt;= 1, LEFT($B235, 2) = "81"), INDEX(Main_Form!$J:$J, MATCH($A235, Main_Form!$EV:$EV, 0)), "N/A") )</f>
        <v/>
      </c>
      <c r="E235" s="393"/>
      <c r="O235" s="394" t="str">
        <f t="shared" si="6"/>
        <v/>
      </c>
      <c r="P235" s="378" t="str">
        <f t="shared" si="7"/>
        <v/>
      </c>
    </row>
    <row r="236" spans="1:16" s="379" customFormat="1" hidden="1" x14ac:dyDescent="0.35">
      <c r="A236" s="368"/>
      <c r="B236" s="367" t="str">
        <f xml:space="preserve"> IF(A236="", "", $B$2 &amp; COUNTIFS($A$7:$A236, $A236))</f>
        <v/>
      </c>
      <c r="C236" s="367" t="str">
        <f>IF($A236 = "", "", INDEX(Main_Form!$A:$A, MATCH($A236, Main_Form!$EV:$EV, 0)) &amp; $B236)</f>
        <v/>
      </c>
      <c r="D236" s="398" t="str">
        <f>IF($A236 = "", "",
IF(AND(School_or_CAT_2 = "Centre for Advanced Training", COUNTIFS($A$7:$A$1008, $A236) &gt;= 1, LEFT($B236, 2) = "81"), INDEX(Main_Form!$J:$J, MATCH($A236, Main_Form!$EV:$EV, 0)), "N/A") )</f>
        <v/>
      </c>
      <c r="E236" s="393"/>
      <c r="O236" s="394" t="str">
        <f t="shared" si="6"/>
        <v/>
      </c>
      <c r="P236" s="378" t="str">
        <f t="shared" si="7"/>
        <v/>
      </c>
    </row>
    <row r="237" spans="1:16" s="379" customFormat="1" hidden="1" x14ac:dyDescent="0.35">
      <c r="A237" s="368"/>
      <c r="B237" s="367" t="str">
        <f xml:space="preserve"> IF(A237="", "", $B$2 &amp; COUNTIFS($A$7:$A237, $A237))</f>
        <v/>
      </c>
      <c r="C237" s="367" t="str">
        <f>IF($A237 = "", "", INDEX(Main_Form!$A:$A, MATCH($A237, Main_Form!$EV:$EV, 0)) &amp; $B237)</f>
        <v/>
      </c>
      <c r="D237" s="398" t="str">
        <f>IF($A237 = "", "",
IF(AND(School_or_CAT_2 = "Centre for Advanced Training", COUNTIFS($A$7:$A$1008, $A237) &gt;= 1, LEFT($B237, 2) = "81"), INDEX(Main_Form!$J:$J, MATCH($A237, Main_Form!$EV:$EV, 0)), "N/A") )</f>
        <v/>
      </c>
      <c r="E237" s="393"/>
      <c r="O237" s="394" t="str">
        <f t="shared" si="6"/>
        <v/>
      </c>
      <c r="P237" s="378" t="str">
        <f t="shared" si="7"/>
        <v/>
      </c>
    </row>
    <row r="238" spans="1:16" s="379" customFormat="1" hidden="1" x14ac:dyDescent="0.35">
      <c r="A238" s="368"/>
      <c r="B238" s="367" t="str">
        <f xml:space="preserve"> IF(A238="", "", $B$2 &amp; COUNTIFS($A$7:$A238, $A238))</f>
        <v/>
      </c>
      <c r="C238" s="367" t="str">
        <f>IF($A238 = "", "", INDEX(Main_Form!$A:$A, MATCH($A238, Main_Form!$EV:$EV, 0)) &amp; $B238)</f>
        <v/>
      </c>
      <c r="D238" s="398" t="str">
        <f>IF($A238 = "", "",
IF(AND(School_or_CAT_2 = "Centre for Advanced Training", COUNTIFS($A$7:$A$1008, $A238) &gt;= 1, LEFT($B238, 2) = "81"), INDEX(Main_Form!$J:$J, MATCH($A238, Main_Form!$EV:$EV, 0)), "N/A") )</f>
        <v/>
      </c>
      <c r="E238" s="393"/>
      <c r="O238" s="394" t="str">
        <f t="shared" si="6"/>
        <v/>
      </c>
      <c r="P238" s="378" t="str">
        <f t="shared" si="7"/>
        <v/>
      </c>
    </row>
    <row r="239" spans="1:16" s="379" customFormat="1" hidden="1" x14ac:dyDescent="0.35">
      <c r="A239" s="368"/>
      <c r="B239" s="367" t="str">
        <f xml:space="preserve"> IF(A239="", "", $B$2 &amp; COUNTIFS($A$7:$A239, $A239))</f>
        <v/>
      </c>
      <c r="C239" s="367" t="str">
        <f>IF($A239 = "", "", INDEX(Main_Form!$A:$A, MATCH($A239, Main_Form!$EV:$EV, 0)) &amp; $B239)</f>
        <v/>
      </c>
      <c r="D239" s="398" t="str">
        <f>IF($A239 = "", "",
IF(AND(School_or_CAT_2 = "Centre for Advanced Training", COUNTIFS($A$7:$A$1008, $A239) &gt;= 1, LEFT($B239, 2) = "81"), INDEX(Main_Form!$J:$J, MATCH($A239, Main_Form!$EV:$EV, 0)), "N/A") )</f>
        <v/>
      </c>
      <c r="E239" s="393"/>
      <c r="O239" s="394" t="str">
        <f t="shared" si="6"/>
        <v/>
      </c>
      <c r="P239" s="378" t="str">
        <f t="shared" si="7"/>
        <v/>
      </c>
    </row>
    <row r="240" spans="1:16" s="379" customFormat="1" hidden="1" x14ac:dyDescent="0.35">
      <c r="A240" s="368"/>
      <c r="B240" s="367" t="str">
        <f xml:space="preserve"> IF(A240="", "", $B$2 &amp; COUNTIFS($A$7:$A240, $A240))</f>
        <v/>
      </c>
      <c r="C240" s="367" t="str">
        <f>IF($A240 = "", "", INDEX(Main_Form!$A:$A, MATCH($A240, Main_Form!$EV:$EV, 0)) &amp; $B240)</f>
        <v/>
      </c>
      <c r="D240" s="398" t="str">
        <f>IF($A240 = "", "",
IF(AND(School_or_CAT_2 = "Centre for Advanced Training", COUNTIFS($A$7:$A$1008, $A240) &gt;= 1, LEFT($B240, 2) = "81"), INDEX(Main_Form!$J:$J, MATCH($A240, Main_Form!$EV:$EV, 0)), "N/A") )</f>
        <v/>
      </c>
      <c r="E240" s="393"/>
      <c r="O240" s="394" t="str">
        <f t="shared" si="6"/>
        <v/>
      </c>
      <c r="P240" s="378" t="str">
        <f t="shared" si="7"/>
        <v/>
      </c>
    </row>
    <row r="241" spans="1:16" s="379" customFormat="1" hidden="1" x14ac:dyDescent="0.35">
      <c r="A241" s="368"/>
      <c r="B241" s="367" t="str">
        <f xml:space="preserve"> IF(A241="", "", $B$2 &amp; COUNTIFS($A$7:$A241, $A241))</f>
        <v/>
      </c>
      <c r="C241" s="367" t="str">
        <f>IF($A241 = "", "", INDEX(Main_Form!$A:$A, MATCH($A241, Main_Form!$EV:$EV, 0)) &amp; $B241)</f>
        <v/>
      </c>
      <c r="D241" s="398" t="str">
        <f>IF($A241 = "", "",
IF(AND(School_or_CAT_2 = "Centre for Advanced Training", COUNTIFS($A$7:$A$1008, $A241) &gt;= 1, LEFT($B241, 2) = "81"), INDEX(Main_Form!$J:$J, MATCH($A241, Main_Form!$EV:$EV, 0)), "N/A") )</f>
        <v/>
      </c>
      <c r="E241" s="393"/>
      <c r="O241" s="394" t="str">
        <f t="shared" si="6"/>
        <v/>
      </c>
      <c r="P241" s="378" t="str">
        <f t="shared" si="7"/>
        <v/>
      </c>
    </row>
    <row r="242" spans="1:16" s="379" customFormat="1" hidden="1" x14ac:dyDescent="0.35">
      <c r="A242" s="368"/>
      <c r="B242" s="367" t="str">
        <f xml:space="preserve"> IF(A242="", "", $B$2 &amp; COUNTIFS($A$7:$A242, $A242))</f>
        <v/>
      </c>
      <c r="C242" s="367" t="str">
        <f>IF($A242 = "", "", INDEX(Main_Form!$A:$A, MATCH($A242, Main_Form!$EV:$EV, 0)) &amp; $B242)</f>
        <v/>
      </c>
      <c r="D242" s="398" t="str">
        <f>IF($A242 = "", "",
IF(AND(School_or_CAT_2 = "Centre for Advanced Training", COUNTIFS($A$7:$A$1008, $A242) &gt;= 1, LEFT($B242, 2) = "81"), INDEX(Main_Form!$J:$J, MATCH($A242, Main_Form!$EV:$EV, 0)), "N/A") )</f>
        <v/>
      </c>
      <c r="E242" s="393"/>
      <c r="O242" s="394" t="str">
        <f t="shared" si="6"/>
        <v/>
      </c>
      <c r="P242" s="378" t="str">
        <f t="shared" si="7"/>
        <v/>
      </c>
    </row>
    <row r="243" spans="1:16" s="379" customFormat="1" hidden="1" x14ac:dyDescent="0.35">
      <c r="A243" s="368"/>
      <c r="B243" s="367" t="str">
        <f xml:space="preserve"> IF(A243="", "", $B$2 &amp; COUNTIFS($A$7:$A243, $A243))</f>
        <v/>
      </c>
      <c r="C243" s="367" t="str">
        <f>IF($A243 = "", "", INDEX(Main_Form!$A:$A, MATCH($A243, Main_Form!$EV:$EV, 0)) &amp; $B243)</f>
        <v/>
      </c>
      <c r="D243" s="398" t="str">
        <f>IF($A243 = "", "",
IF(AND(School_or_CAT_2 = "Centre for Advanced Training", COUNTIFS($A$7:$A$1008, $A243) &gt;= 1, LEFT($B243, 2) = "81"), INDEX(Main_Form!$J:$J, MATCH($A243, Main_Form!$EV:$EV, 0)), "N/A") )</f>
        <v/>
      </c>
      <c r="E243" s="393"/>
      <c r="O243" s="394" t="str">
        <f t="shared" si="6"/>
        <v/>
      </c>
      <c r="P243" s="378" t="str">
        <f t="shared" si="7"/>
        <v/>
      </c>
    </row>
    <row r="244" spans="1:16" s="379" customFormat="1" hidden="1" x14ac:dyDescent="0.35">
      <c r="A244" s="368"/>
      <c r="B244" s="367" t="str">
        <f xml:space="preserve"> IF(A244="", "", $B$2 &amp; COUNTIFS($A$7:$A244, $A244))</f>
        <v/>
      </c>
      <c r="C244" s="367" t="str">
        <f>IF($A244 = "", "", INDEX(Main_Form!$A:$A, MATCH($A244, Main_Form!$EV:$EV, 0)) &amp; $B244)</f>
        <v/>
      </c>
      <c r="D244" s="398" t="str">
        <f>IF($A244 = "", "",
IF(AND(School_or_CAT_2 = "Centre for Advanced Training", COUNTIFS($A$7:$A$1008, $A244) &gt;= 1, LEFT($B244, 2) = "81"), INDEX(Main_Form!$J:$J, MATCH($A244, Main_Form!$EV:$EV, 0)), "N/A") )</f>
        <v/>
      </c>
      <c r="E244" s="393"/>
      <c r="O244" s="394" t="str">
        <f t="shared" si="6"/>
        <v/>
      </c>
      <c r="P244" s="378" t="str">
        <f t="shared" si="7"/>
        <v/>
      </c>
    </row>
    <row r="245" spans="1:16" s="379" customFormat="1" hidden="1" x14ac:dyDescent="0.35">
      <c r="A245" s="368"/>
      <c r="B245" s="367" t="str">
        <f xml:space="preserve"> IF(A245="", "", $B$2 &amp; COUNTIFS($A$7:$A245, $A245))</f>
        <v/>
      </c>
      <c r="C245" s="367" t="str">
        <f>IF($A245 = "", "", INDEX(Main_Form!$A:$A, MATCH($A245, Main_Form!$EV:$EV, 0)) &amp; $B245)</f>
        <v/>
      </c>
      <c r="D245" s="398" t="str">
        <f>IF($A245 = "", "",
IF(AND(School_or_CAT_2 = "Centre for Advanced Training", COUNTIFS($A$7:$A$1008, $A245) &gt;= 1, LEFT($B245, 2) = "81"), INDEX(Main_Form!$J:$J, MATCH($A245, Main_Form!$EV:$EV, 0)), "N/A") )</f>
        <v/>
      </c>
      <c r="E245" s="393"/>
      <c r="O245" s="394" t="str">
        <f t="shared" si="6"/>
        <v/>
      </c>
      <c r="P245" s="378" t="str">
        <f t="shared" si="7"/>
        <v/>
      </c>
    </row>
    <row r="246" spans="1:16" s="379" customFormat="1" hidden="1" x14ac:dyDescent="0.35">
      <c r="A246" s="368"/>
      <c r="B246" s="367" t="str">
        <f xml:space="preserve"> IF(A246="", "", $B$2 &amp; COUNTIFS($A$7:$A246, $A246))</f>
        <v/>
      </c>
      <c r="C246" s="367" t="str">
        <f>IF($A246 = "", "", INDEX(Main_Form!$A:$A, MATCH($A246, Main_Form!$EV:$EV, 0)) &amp; $B246)</f>
        <v/>
      </c>
      <c r="D246" s="398" t="str">
        <f>IF($A246 = "", "",
IF(AND(School_or_CAT_2 = "Centre for Advanced Training", COUNTIFS($A$7:$A$1008, $A246) &gt;= 1, LEFT($B246, 2) = "81"), INDEX(Main_Form!$J:$J, MATCH($A246, Main_Form!$EV:$EV, 0)), "N/A") )</f>
        <v/>
      </c>
      <c r="E246" s="393"/>
      <c r="O246" s="394" t="str">
        <f t="shared" si="6"/>
        <v/>
      </c>
      <c r="P246" s="378" t="str">
        <f t="shared" si="7"/>
        <v/>
      </c>
    </row>
    <row r="247" spans="1:16" s="379" customFormat="1" hidden="1" x14ac:dyDescent="0.35">
      <c r="A247" s="368"/>
      <c r="B247" s="367" t="str">
        <f xml:space="preserve"> IF(A247="", "", $B$2 &amp; COUNTIFS($A$7:$A247, $A247))</f>
        <v/>
      </c>
      <c r="C247" s="367" t="str">
        <f>IF($A247 = "", "", INDEX(Main_Form!$A:$A, MATCH($A247, Main_Form!$EV:$EV, 0)) &amp; $B247)</f>
        <v/>
      </c>
      <c r="D247" s="398" t="str">
        <f>IF($A247 = "", "",
IF(AND(School_or_CAT_2 = "Centre for Advanced Training", COUNTIFS($A$7:$A$1008, $A247) &gt;= 1, LEFT($B247, 2) = "81"), INDEX(Main_Form!$J:$J, MATCH($A247, Main_Form!$EV:$EV, 0)), "N/A") )</f>
        <v/>
      </c>
      <c r="E247" s="393"/>
      <c r="O247" s="394" t="str">
        <f t="shared" si="6"/>
        <v/>
      </c>
      <c r="P247" s="378" t="str">
        <f t="shared" si="7"/>
        <v/>
      </c>
    </row>
    <row r="248" spans="1:16" s="379" customFormat="1" hidden="1" x14ac:dyDescent="0.35">
      <c r="A248" s="368"/>
      <c r="B248" s="367" t="str">
        <f xml:space="preserve"> IF(A248="", "", $B$2 &amp; COUNTIFS($A$7:$A248, $A248))</f>
        <v/>
      </c>
      <c r="C248" s="367" t="str">
        <f>IF($A248 = "", "", INDEX(Main_Form!$A:$A, MATCH($A248, Main_Form!$EV:$EV, 0)) &amp; $B248)</f>
        <v/>
      </c>
      <c r="D248" s="398" t="str">
        <f>IF($A248 = "", "",
IF(AND(School_or_CAT_2 = "Centre for Advanced Training", COUNTIFS($A$7:$A$1008, $A248) &gt;= 1, LEFT($B248, 2) = "81"), INDEX(Main_Form!$J:$J, MATCH($A248, Main_Form!$EV:$EV, 0)), "N/A") )</f>
        <v/>
      </c>
      <c r="E248" s="393"/>
      <c r="O248" s="394" t="str">
        <f t="shared" si="6"/>
        <v/>
      </c>
      <c r="P248" s="378" t="str">
        <f t="shared" si="7"/>
        <v/>
      </c>
    </row>
    <row r="249" spans="1:16" s="379" customFormat="1" hidden="1" x14ac:dyDescent="0.35">
      <c r="A249" s="368"/>
      <c r="B249" s="367" t="str">
        <f xml:space="preserve"> IF(A249="", "", $B$2 &amp; COUNTIFS($A$7:$A249, $A249))</f>
        <v/>
      </c>
      <c r="C249" s="367" t="str">
        <f>IF($A249 = "", "", INDEX(Main_Form!$A:$A, MATCH($A249, Main_Form!$EV:$EV, 0)) &amp; $B249)</f>
        <v/>
      </c>
      <c r="D249" s="398" t="str">
        <f>IF($A249 = "", "",
IF(AND(School_or_CAT_2 = "Centre for Advanced Training", COUNTIFS($A$7:$A$1008, $A249) &gt;= 1, LEFT($B249, 2) = "81"), INDEX(Main_Form!$J:$J, MATCH($A249, Main_Form!$EV:$EV, 0)), "N/A") )</f>
        <v/>
      </c>
      <c r="E249" s="393"/>
      <c r="O249" s="394" t="str">
        <f t="shared" si="6"/>
        <v/>
      </c>
      <c r="P249" s="378" t="str">
        <f t="shared" si="7"/>
        <v/>
      </c>
    </row>
    <row r="250" spans="1:16" s="379" customFormat="1" hidden="1" x14ac:dyDescent="0.35">
      <c r="A250" s="368"/>
      <c r="B250" s="367" t="str">
        <f xml:space="preserve"> IF(A250="", "", $B$2 &amp; COUNTIFS($A$7:$A250, $A250))</f>
        <v/>
      </c>
      <c r="C250" s="367" t="str">
        <f>IF($A250 = "", "", INDEX(Main_Form!$A:$A, MATCH($A250, Main_Form!$EV:$EV, 0)) &amp; $B250)</f>
        <v/>
      </c>
      <c r="D250" s="398" t="str">
        <f>IF($A250 = "", "",
IF(AND(School_or_CAT_2 = "Centre for Advanced Training", COUNTIFS($A$7:$A$1008, $A250) &gt;= 1, LEFT($B250, 2) = "81"), INDEX(Main_Form!$J:$J, MATCH($A250, Main_Form!$EV:$EV, 0)), "N/A") )</f>
        <v/>
      </c>
      <c r="E250" s="393"/>
      <c r="O250" s="394" t="str">
        <f t="shared" si="6"/>
        <v/>
      </c>
      <c r="P250" s="378" t="str">
        <f t="shared" si="7"/>
        <v/>
      </c>
    </row>
    <row r="251" spans="1:16" s="379" customFormat="1" hidden="1" x14ac:dyDescent="0.35">
      <c r="A251" s="368"/>
      <c r="B251" s="367" t="str">
        <f xml:space="preserve"> IF(A251="", "", $B$2 &amp; COUNTIFS($A$7:$A251, $A251))</f>
        <v/>
      </c>
      <c r="C251" s="367" t="str">
        <f>IF($A251 = "", "", INDEX(Main_Form!$A:$A, MATCH($A251, Main_Form!$EV:$EV, 0)) &amp; $B251)</f>
        <v/>
      </c>
      <c r="D251" s="398" t="str">
        <f>IF($A251 = "", "",
IF(AND(School_or_CAT_2 = "Centre for Advanced Training", COUNTIFS($A$7:$A$1008, $A251) &gt;= 1, LEFT($B251, 2) = "81"), INDEX(Main_Form!$J:$J, MATCH($A251, Main_Form!$EV:$EV, 0)), "N/A") )</f>
        <v/>
      </c>
      <c r="E251" s="393"/>
      <c r="O251" s="394" t="str">
        <f t="shared" si="6"/>
        <v/>
      </c>
      <c r="P251" s="378" t="str">
        <f t="shared" si="7"/>
        <v/>
      </c>
    </row>
    <row r="252" spans="1:16" s="379" customFormat="1" hidden="1" x14ac:dyDescent="0.35">
      <c r="A252" s="368"/>
      <c r="B252" s="367" t="str">
        <f xml:space="preserve"> IF(A252="", "", $B$2 &amp; COUNTIFS($A$7:$A252, $A252))</f>
        <v/>
      </c>
      <c r="C252" s="367" t="str">
        <f>IF($A252 = "", "", INDEX(Main_Form!$A:$A, MATCH($A252, Main_Form!$EV:$EV, 0)) &amp; $B252)</f>
        <v/>
      </c>
      <c r="D252" s="398" t="str">
        <f>IF($A252 = "", "",
IF(AND(School_or_CAT_2 = "Centre for Advanced Training", COUNTIFS($A$7:$A$1008, $A252) &gt;= 1, LEFT($B252, 2) = "81"), INDEX(Main_Form!$J:$J, MATCH($A252, Main_Form!$EV:$EV, 0)), "N/A") )</f>
        <v/>
      </c>
      <c r="E252" s="393"/>
      <c r="O252" s="394" t="str">
        <f t="shared" si="6"/>
        <v/>
      </c>
      <c r="P252" s="378" t="str">
        <f t="shared" si="7"/>
        <v/>
      </c>
    </row>
    <row r="253" spans="1:16" s="379" customFormat="1" hidden="1" x14ac:dyDescent="0.35">
      <c r="A253" s="368"/>
      <c r="B253" s="367" t="str">
        <f xml:space="preserve"> IF(A253="", "", $B$2 &amp; COUNTIFS($A$7:$A253, $A253))</f>
        <v/>
      </c>
      <c r="C253" s="367" t="str">
        <f>IF($A253 = "", "", INDEX(Main_Form!$A:$A, MATCH($A253, Main_Form!$EV:$EV, 0)) &amp; $B253)</f>
        <v/>
      </c>
      <c r="D253" s="398" t="str">
        <f>IF($A253 = "", "",
IF(AND(School_or_CAT_2 = "Centre for Advanced Training", COUNTIFS($A$7:$A$1008, $A253) &gt;= 1, LEFT($B253, 2) = "81"), INDEX(Main_Form!$J:$J, MATCH($A253, Main_Form!$EV:$EV, 0)), "N/A") )</f>
        <v/>
      </c>
      <c r="E253" s="393"/>
      <c r="O253" s="394" t="str">
        <f t="shared" si="6"/>
        <v/>
      </c>
      <c r="P253" s="378" t="str">
        <f t="shared" si="7"/>
        <v/>
      </c>
    </row>
    <row r="254" spans="1:16" s="379" customFormat="1" hidden="1" x14ac:dyDescent="0.35">
      <c r="A254" s="368"/>
      <c r="B254" s="367" t="str">
        <f xml:space="preserve"> IF(A254="", "", $B$2 &amp; COUNTIFS($A$7:$A254, $A254))</f>
        <v/>
      </c>
      <c r="C254" s="367" t="str">
        <f>IF($A254 = "", "", INDEX(Main_Form!$A:$A, MATCH($A254, Main_Form!$EV:$EV, 0)) &amp; $B254)</f>
        <v/>
      </c>
      <c r="D254" s="398" t="str">
        <f>IF($A254 = "", "",
IF(AND(School_or_CAT_2 = "Centre for Advanced Training", COUNTIFS($A$7:$A$1008, $A254) &gt;= 1, LEFT($B254, 2) = "81"), INDEX(Main_Form!$J:$J, MATCH($A254, Main_Form!$EV:$EV, 0)), "N/A") )</f>
        <v/>
      </c>
      <c r="E254" s="393"/>
      <c r="O254" s="394" t="str">
        <f t="shared" si="6"/>
        <v/>
      </c>
      <c r="P254" s="378" t="str">
        <f t="shared" si="7"/>
        <v/>
      </c>
    </row>
    <row r="255" spans="1:16" s="379" customFormat="1" hidden="1" x14ac:dyDescent="0.35">
      <c r="A255" s="368"/>
      <c r="B255" s="367" t="str">
        <f xml:space="preserve"> IF(A255="", "", $B$2 &amp; COUNTIFS($A$7:$A255, $A255))</f>
        <v/>
      </c>
      <c r="C255" s="367" t="str">
        <f>IF($A255 = "", "", INDEX(Main_Form!$A:$A, MATCH($A255, Main_Form!$EV:$EV, 0)) &amp; $B255)</f>
        <v/>
      </c>
      <c r="D255" s="398" t="str">
        <f>IF($A255 = "", "",
IF(AND(School_or_CAT_2 = "Centre for Advanced Training", COUNTIFS($A$7:$A$1008, $A255) &gt;= 1, LEFT($B255, 2) = "81"), INDEX(Main_Form!$J:$J, MATCH($A255, Main_Form!$EV:$EV, 0)), "N/A") )</f>
        <v/>
      </c>
      <c r="E255" s="393"/>
      <c r="O255" s="394" t="str">
        <f t="shared" si="6"/>
        <v/>
      </c>
      <c r="P255" s="378" t="str">
        <f t="shared" si="7"/>
        <v/>
      </c>
    </row>
    <row r="256" spans="1:16" s="379" customFormat="1" hidden="1" x14ac:dyDescent="0.35">
      <c r="A256" s="368"/>
      <c r="B256" s="367" t="str">
        <f xml:space="preserve"> IF(A256="", "", $B$2 &amp; COUNTIFS($A$7:$A256, $A256))</f>
        <v/>
      </c>
      <c r="C256" s="367" t="str">
        <f>IF($A256 = "", "", INDEX(Main_Form!$A:$A, MATCH($A256, Main_Form!$EV:$EV, 0)) &amp; $B256)</f>
        <v/>
      </c>
      <c r="D256" s="398" t="str">
        <f>IF($A256 = "", "",
IF(AND(School_or_CAT_2 = "Centre for Advanced Training", COUNTIFS($A$7:$A$1008, $A256) &gt;= 1, LEFT($B256, 2) = "81"), INDEX(Main_Form!$J:$J, MATCH($A256, Main_Form!$EV:$EV, 0)), "N/A") )</f>
        <v/>
      </c>
      <c r="E256" s="393"/>
      <c r="O256" s="394" t="str">
        <f t="shared" si="6"/>
        <v/>
      </c>
      <c r="P256" s="378" t="str">
        <f t="shared" si="7"/>
        <v/>
      </c>
    </row>
    <row r="257" spans="1:16" s="379" customFormat="1" hidden="1" x14ac:dyDescent="0.35">
      <c r="A257" s="368"/>
      <c r="B257" s="367" t="str">
        <f xml:space="preserve"> IF(A257="", "", $B$2 &amp; COUNTIFS($A$7:$A257, $A257))</f>
        <v/>
      </c>
      <c r="C257" s="367" t="str">
        <f>IF($A257 = "", "", INDEX(Main_Form!$A:$A, MATCH($A257, Main_Form!$EV:$EV, 0)) &amp; $B257)</f>
        <v/>
      </c>
      <c r="D257" s="398" t="str">
        <f>IF($A257 = "", "",
IF(AND(School_or_CAT_2 = "Centre for Advanced Training", COUNTIFS($A$7:$A$1008, $A257) &gt;= 1, LEFT($B257, 2) = "81"), INDEX(Main_Form!$J:$J, MATCH($A257, Main_Form!$EV:$EV, 0)), "N/A") )</f>
        <v/>
      </c>
      <c r="E257" s="393"/>
      <c r="O257" s="394" t="str">
        <f t="shared" si="6"/>
        <v/>
      </c>
      <c r="P257" s="378" t="str">
        <f t="shared" si="7"/>
        <v/>
      </c>
    </row>
    <row r="258" spans="1:16" s="379" customFormat="1" hidden="1" x14ac:dyDescent="0.35">
      <c r="A258" s="368"/>
      <c r="B258" s="367" t="str">
        <f xml:space="preserve"> IF(A258="", "", $B$2 &amp; COUNTIFS($A$7:$A258, $A258))</f>
        <v/>
      </c>
      <c r="C258" s="367" t="str">
        <f>IF($A258 = "", "", INDEX(Main_Form!$A:$A, MATCH($A258, Main_Form!$EV:$EV, 0)) &amp; $B258)</f>
        <v/>
      </c>
      <c r="D258" s="398" t="str">
        <f>IF($A258 = "", "",
IF(AND(School_or_CAT_2 = "Centre for Advanced Training", COUNTIFS($A$7:$A$1008, $A258) &gt;= 1, LEFT($B258, 2) = "81"), INDEX(Main_Form!$J:$J, MATCH($A258, Main_Form!$EV:$EV, 0)), "N/A") )</f>
        <v/>
      </c>
      <c r="E258" s="393"/>
      <c r="O258" s="394" t="str">
        <f t="shared" si="6"/>
        <v/>
      </c>
      <c r="P258" s="378" t="str">
        <f t="shared" si="7"/>
        <v/>
      </c>
    </row>
    <row r="259" spans="1:16" s="379" customFormat="1" hidden="1" x14ac:dyDescent="0.35">
      <c r="A259" s="368"/>
      <c r="B259" s="367" t="str">
        <f xml:space="preserve"> IF(A259="", "", $B$2 &amp; COUNTIFS($A$7:$A259, $A259))</f>
        <v/>
      </c>
      <c r="C259" s="367" t="str">
        <f>IF($A259 = "", "", INDEX(Main_Form!$A:$A, MATCH($A259, Main_Form!$EV:$EV, 0)) &amp; $B259)</f>
        <v/>
      </c>
      <c r="D259" s="398" t="str">
        <f>IF($A259 = "", "",
IF(AND(School_or_CAT_2 = "Centre for Advanced Training", COUNTIFS($A$7:$A$1008, $A259) &gt;= 1, LEFT($B259, 2) = "81"), INDEX(Main_Form!$J:$J, MATCH($A259, Main_Form!$EV:$EV, 0)), "N/A") )</f>
        <v/>
      </c>
      <c r="E259" s="393"/>
      <c r="O259" s="394" t="str">
        <f t="shared" si="6"/>
        <v/>
      </c>
      <c r="P259" s="378" t="str">
        <f t="shared" si="7"/>
        <v/>
      </c>
    </row>
    <row r="260" spans="1:16" s="379" customFormat="1" hidden="1" x14ac:dyDescent="0.35">
      <c r="A260" s="368"/>
      <c r="B260" s="367" t="str">
        <f xml:space="preserve"> IF(A260="", "", $B$2 &amp; COUNTIFS($A$7:$A260, $A260))</f>
        <v/>
      </c>
      <c r="C260" s="367" t="str">
        <f>IF($A260 = "", "", INDEX(Main_Form!$A:$A, MATCH($A260, Main_Form!$EV:$EV, 0)) &amp; $B260)</f>
        <v/>
      </c>
      <c r="D260" s="398" t="str">
        <f>IF($A260 = "", "",
IF(AND(School_or_CAT_2 = "Centre for Advanced Training", COUNTIFS($A$7:$A$1008, $A260) &gt;= 1, LEFT($B260, 2) = "81"), INDEX(Main_Form!$J:$J, MATCH($A260, Main_Form!$EV:$EV, 0)), "N/A") )</f>
        <v/>
      </c>
      <c r="E260" s="393"/>
      <c r="O260" s="394" t="str">
        <f t="shared" si="6"/>
        <v/>
      </c>
      <c r="P260" s="378" t="str">
        <f t="shared" si="7"/>
        <v/>
      </c>
    </row>
    <row r="261" spans="1:16" s="379" customFormat="1" hidden="1" x14ac:dyDescent="0.35">
      <c r="A261" s="368"/>
      <c r="B261" s="367" t="str">
        <f xml:space="preserve"> IF(A261="", "", $B$2 &amp; COUNTIFS($A$7:$A261, $A261))</f>
        <v/>
      </c>
      <c r="C261" s="367" t="str">
        <f>IF($A261 = "", "", INDEX(Main_Form!$A:$A, MATCH($A261, Main_Form!$EV:$EV, 0)) &amp; $B261)</f>
        <v/>
      </c>
      <c r="D261" s="398" t="str">
        <f>IF($A261 = "", "",
IF(AND(School_or_CAT_2 = "Centre for Advanced Training", COUNTIFS($A$7:$A$1008, $A261) &gt;= 1, LEFT($B261, 2) = "81"), INDEX(Main_Form!$J:$J, MATCH($A261, Main_Form!$EV:$EV, 0)), "N/A") )</f>
        <v/>
      </c>
      <c r="E261" s="393"/>
      <c r="O261" s="394" t="str">
        <f t="shared" si="6"/>
        <v/>
      </c>
      <c r="P261" s="378" t="str">
        <f t="shared" si="7"/>
        <v/>
      </c>
    </row>
    <row r="262" spans="1:16" s="379" customFormat="1" hidden="1" x14ac:dyDescent="0.35">
      <c r="A262" s="368"/>
      <c r="B262" s="367" t="str">
        <f xml:space="preserve"> IF(A262="", "", $B$2 &amp; COUNTIFS($A$7:$A262, $A262))</f>
        <v/>
      </c>
      <c r="C262" s="367" t="str">
        <f>IF($A262 = "", "", INDEX(Main_Form!$A:$A, MATCH($A262, Main_Form!$EV:$EV, 0)) &amp; $B262)</f>
        <v/>
      </c>
      <c r="D262" s="398" t="str">
        <f>IF($A262 = "", "",
IF(AND(School_or_CAT_2 = "Centre for Advanced Training", COUNTIFS($A$7:$A$1008, $A262) &gt;= 1, LEFT($B262, 2) = "81"), INDEX(Main_Form!$J:$J, MATCH($A262, Main_Form!$EV:$EV, 0)), "N/A") )</f>
        <v/>
      </c>
      <c r="E262" s="393"/>
      <c r="O262" s="394" t="str">
        <f t="shared" si="6"/>
        <v/>
      </c>
      <c r="P262" s="378" t="str">
        <f t="shared" si="7"/>
        <v/>
      </c>
    </row>
    <row r="263" spans="1:16" s="379" customFormat="1" hidden="1" x14ac:dyDescent="0.35">
      <c r="A263" s="368"/>
      <c r="B263" s="367" t="str">
        <f xml:space="preserve"> IF(A263="", "", $B$2 &amp; COUNTIFS($A$7:$A263, $A263))</f>
        <v/>
      </c>
      <c r="C263" s="367" t="str">
        <f>IF($A263 = "", "", INDEX(Main_Form!$A:$A, MATCH($A263, Main_Form!$EV:$EV, 0)) &amp; $B263)</f>
        <v/>
      </c>
      <c r="D263" s="398" t="str">
        <f>IF($A263 = "", "",
IF(AND(School_or_CAT_2 = "Centre for Advanced Training", COUNTIFS($A$7:$A$1008, $A263) &gt;= 1, LEFT($B263, 2) = "81"), INDEX(Main_Form!$J:$J, MATCH($A263, Main_Form!$EV:$EV, 0)), "N/A") )</f>
        <v/>
      </c>
      <c r="E263" s="393"/>
      <c r="O263" s="394" t="str">
        <f t="shared" ref="O263:O326" si="8">IF($A263&lt;&gt;"", IF(AND($D263 &lt;&gt; "", $D263 &lt;&gt; "N/A"), $D263, IF($E263 = "", "", $E263)), "")</f>
        <v/>
      </c>
      <c r="P263" s="378" t="str">
        <f t="shared" ref="P263:P326" si="9">IF($A263="", "", IF(AND($A263 &lt;&gt; "", $O263 &lt;&gt; ""), 1, 0))</f>
        <v/>
      </c>
    </row>
    <row r="264" spans="1:16" s="379" customFormat="1" hidden="1" x14ac:dyDescent="0.35">
      <c r="A264" s="368"/>
      <c r="B264" s="367" t="str">
        <f xml:space="preserve"> IF(A264="", "", $B$2 &amp; COUNTIFS($A$7:$A264, $A264))</f>
        <v/>
      </c>
      <c r="C264" s="367" t="str">
        <f>IF($A264 = "", "", INDEX(Main_Form!$A:$A, MATCH($A264, Main_Form!$EV:$EV, 0)) &amp; $B264)</f>
        <v/>
      </c>
      <c r="D264" s="398" t="str">
        <f>IF($A264 = "", "",
IF(AND(School_or_CAT_2 = "Centre for Advanced Training", COUNTIFS($A$7:$A$1008, $A264) &gt;= 1, LEFT($B264, 2) = "81"), INDEX(Main_Form!$J:$J, MATCH($A264, Main_Form!$EV:$EV, 0)), "N/A") )</f>
        <v/>
      </c>
      <c r="E264" s="393"/>
      <c r="O264" s="394" t="str">
        <f t="shared" si="8"/>
        <v/>
      </c>
      <c r="P264" s="378" t="str">
        <f t="shared" si="9"/>
        <v/>
      </c>
    </row>
    <row r="265" spans="1:16" s="379" customFormat="1" hidden="1" x14ac:dyDescent="0.35">
      <c r="A265" s="368"/>
      <c r="B265" s="367" t="str">
        <f xml:space="preserve"> IF(A265="", "", $B$2 &amp; COUNTIFS($A$7:$A265, $A265))</f>
        <v/>
      </c>
      <c r="C265" s="367" t="str">
        <f>IF($A265 = "", "", INDEX(Main_Form!$A:$A, MATCH($A265, Main_Form!$EV:$EV, 0)) &amp; $B265)</f>
        <v/>
      </c>
      <c r="D265" s="398" t="str">
        <f>IF($A265 = "", "",
IF(AND(School_or_CAT_2 = "Centre for Advanced Training", COUNTIFS($A$7:$A$1008, $A265) &gt;= 1, LEFT($B265, 2) = "81"), INDEX(Main_Form!$J:$J, MATCH($A265, Main_Form!$EV:$EV, 0)), "N/A") )</f>
        <v/>
      </c>
      <c r="E265" s="393"/>
      <c r="O265" s="394" t="str">
        <f t="shared" si="8"/>
        <v/>
      </c>
      <c r="P265" s="378" t="str">
        <f t="shared" si="9"/>
        <v/>
      </c>
    </row>
    <row r="266" spans="1:16" s="379" customFormat="1" hidden="1" x14ac:dyDescent="0.35">
      <c r="A266" s="368"/>
      <c r="B266" s="367" t="str">
        <f xml:space="preserve"> IF(A266="", "", $B$2 &amp; COUNTIFS($A$7:$A266, $A266))</f>
        <v/>
      </c>
      <c r="C266" s="367" t="str">
        <f>IF($A266 = "", "", INDEX(Main_Form!$A:$A, MATCH($A266, Main_Form!$EV:$EV, 0)) &amp; $B266)</f>
        <v/>
      </c>
      <c r="D266" s="398" t="str">
        <f>IF($A266 = "", "",
IF(AND(School_or_CAT_2 = "Centre for Advanced Training", COUNTIFS($A$7:$A$1008, $A266) &gt;= 1, LEFT($B266, 2) = "81"), INDEX(Main_Form!$J:$J, MATCH($A266, Main_Form!$EV:$EV, 0)), "N/A") )</f>
        <v/>
      </c>
      <c r="E266" s="393"/>
      <c r="O266" s="394" t="str">
        <f t="shared" si="8"/>
        <v/>
      </c>
      <c r="P266" s="378" t="str">
        <f t="shared" si="9"/>
        <v/>
      </c>
    </row>
    <row r="267" spans="1:16" s="379" customFormat="1" hidden="1" x14ac:dyDescent="0.35">
      <c r="A267" s="368"/>
      <c r="B267" s="367" t="str">
        <f xml:space="preserve"> IF(A267="", "", $B$2 &amp; COUNTIFS($A$7:$A267, $A267))</f>
        <v/>
      </c>
      <c r="C267" s="367" t="str">
        <f>IF($A267 = "", "", INDEX(Main_Form!$A:$A, MATCH($A267, Main_Form!$EV:$EV, 0)) &amp; $B267)</f>
        <v/>
      </c>
      <c r="D267" s="398" t="str">
        <f>IF($A267 = "", "",
IF(AND(School_or_CAT_2 = "Centre for Advanced Training", COUNTIFS($A$7:$A$1008, $A267) &gt;= 1, LEFT($B267, 2) = "81"), INDEX(Main_Form!$J:$J, MATCH($A267, Main_Form!$EV:$EV, 0)), "N/A") )</f>
        <v/>
      </c>
      <c r="E267" s="393"/>
      <c r="O267" s="394" t="str">
        <f t="shared" si="8"/>
        <v/>
      </c>
      <c r="P267" s="378" t="str">
        <f t="shared" si="9"/>
        <v/>
      </c>
    </row>
    <row r="268" spans="1:16" s="379" customFormat="1" hidden="1" x14ac:dyDescent="0.35">
      <c r="A268" s="368"/>
      <c r="B268" s="367" t="str">
        <f xml:space="preserve"> IF(A268="", "", $B$2 &amp; COUNTIFS($A$7:$A268, $A268))</f>
        <v/>
      </c>
      <c r="C268" s="367" t="str">
        <f>IF($A268 = "", "", INDEX(Main_Form!$A:$A, MATCH($A268, Main_Form!$EV:$EV, 0)) &amp; $B268)</f>
        <v/>
      </c>
      <c r="D268" s="398" t="str">
        <f>IF($A268 = "", "",
IF(AND(School_or_CAT_2 = "Centre for Advanced Training", COUNTIFS($A$7:$A$1008, $A268) &gt;= 1, LEFT($B268, 2) = "81"), INDEX(Main_Form!$J:$J, MATCH($A268, Main_Form!$EV:$EV, 0)), "N/A") )</f>
        <v/>
      </c>
      <c r="E268" s="393"/>
      <c r="O268" s="394" t="str">
        <f t="shared" si="8"/>
        <v/>
      </c>
      <c r="P268" s="378" t="str">
        <f t="shared" si="9"/>
        <v/>
      </c>
    </row>
    <row r="269" spans="1:16" s="379" customFormat="1" hidden="1" x14ac:dyDescent="0.35">
      <c r="A269" s="368"/>
      <c r="B269" s="367" t="str">
        <f xml:space="preserve"> IF(A269="", "", $B$2 &amp; COUNTIFS($A$7:$A269, $A269))</f>
        <v/>
      </c>
      <c r="C269" s="367" t="str">
        <f>IF($A269 = "", "", INDEX(Main_Form!$A:$A, MATCH($A269, Main_Form!$EV:$EV, 0)) &amp; $B269)</f>
        <v/>
      </c>
      <c r="D269" s="398" t="str">
        <f>IF($A269 = "", "",
IF(AND(School_or_CAT_2 = "Centre for Advanced Training", COUNTIFS($A$7:$A$1008, $A269) &gt;= 1, LEFT($B269, 2) = "81"), INDEX(Main_Form!$J:$J, MATCH($A269, Main_Form!$EV:$EV, 0)), "N/A") )</f>
        <v/>
      </c>
      <c r="E269" s="393"/>
      <c r="O269" s="394" t="str">
        <f t="shared" si="8"/>
        <v/>
      </c>
      <c r="P269" s="378" t="str">
        <f t="shared" si="9"/>
        <v/>
      </c>
    </row>
    <row r="270" spans="1:16" s="379" customFormat="1" hidden="1" x14ac:dyDescent="0.35">
      <c r="A270" s="368"/>
      <c r="B270" s="367" t="str">
        <f xml:space="preserve"> IF(A270="", "", $B$2 &amp; COUNTIFS($A$7:$A270, $A270))</f>
        <v/>
      </c>
      <c r="C270" s="367" t="str">
        <f>IF($A270 = "", "", INDEX(Main_Form!$A:$A, MATCH($A270, Main_Form!$EV:$EV, 0)) &amp; $B270)</f>
        <v/>
      </c>
      <c r="D270" s="398" t="str">
        <f>IF($A270 = "", "",
IF(AND(School_or_CAT_2 = "Centre for Advanced Training", COUNTIFS($A$7:$A$1008, $A270) &gt;= 1, LEFT($B270, 2) = "81"), INDEX(Main_Form!$J:$J, MATCH($A270, Main_Form!$EV:$EV, 0)), "N/A") )</f>
        <v/>
      </c>
      <c r="E270" s="393"/>
      <c r="O270" s="394" t="str">
        <f t="shared" si="8"/>
        <v/>
      </c>
      <c r="P270" s="378" t="str">
        <f t="shared" si="9"/>
        <v/>
      </c>
    </row>
    <row r="271" spans="1:16" s="379" customFormat="1" hidden="1" x14ac:dyDescent="0.35">
      <c r="A271" s="368"/>
      <c r="B271" s="367" t="str">
        <f xml:space="preserve"> IF(A271="", "", $B$2 &amp; COUNTIFS($A$7:$A271, $A271))</f>
        <v/>
      </c>
      <c r="C271" s="367" t="str">
        <f>IF($A271 = "", "", INDEX(Main_Form!$A:$A, MATCH($A271, Main_Form!$EV:$EV, 0)) &amp; $B271)</f>
        <v/>
      </c>
      <c r="D271" s="398" t="str">
        <f>IF($A271 = "", "",
IF(AND(School_or_CAT_2 = "Centre for Advanced Training", COUNTIFS($A$7:$A$1008, $A271) &gt;= 1, LEFT($B271, 2) = "81"), INDEX(Main_Form!$J:$J, MATCH($A271, Main_Form!$EV:$EV, 0)), "N/A") )</f>
        <v/>
      </c>
      <c r="E271" s="393"/>
      <c r="O271" s="394" t="str">
        <f t="shared" si="8"/>
        <v/>
      </c>
      <c r="P271" s="378" t="str">
        <f t="shared" si="9"/>
        <v/>
      </c>
    </row>
    <row r="272" spans="1:16" s="379" customFormat="1" hidden="1" x14ac:dyDescent="0.35">
      <c r="A272" s="368"/>
      <c r="B272" s="367" t="str">
        <f xml:space="preserve"> IF(A272="", "", $B$2 &amp; COUNTIFS($A$7:$A272, $A272))</f>
        <v/>
      </c>
      <c r="C272" s="367" t="str">
        <f>IF($A272 = "", "", INDEX(Main_Form!$A:$A, MATCH($A272, Main_Form!$EV:$EV, 0)) &amp; $B272)</f>
        <v/>
      </c>
      <c r="D272" s="398" t="str">
        <f>IF($A272 = "", "",
IF(AND(School_or_CAT_2 = "Centre for Advanced Training", COUNTIFS($A$7:$A$1008, $A272) &gt;= 1, LEFT($B272, 2) = "81"), INDEX(Main_Form!$J:$J, MATCH($A272, Main_Form!$EV:$EV, 0)), "N/A") )</f>
        <v/>
      </c>
      <c r="E272" s="393"/>
      <c r="O272" s="394" t="str">
        <f t="shared" si="8"/>
        <v/>
      </c>
      <c r="P272" s="378" t="str">
        <f t="shared" si="9"/>
        <v/>
      </c>
    </row>
    <row r="273" spans="1:16" s="379" customFormat="1" hidden="1" x14ac:dyDescent="0.35">
      <c r="A273" s="368"/>
      <c r="B273" s="367" t="str">
        <f xml:space="preserve"> IF(A273="", "", $B$2 &amp; COUNTIFS($A$7:$A273, $A273))</f>
        <v/>
      </c>
      <c r="C273" s="367" t="str">
        <f>IF($A273 = "", "", INDEX(Main_Form!$A:$A, MATCH($A273, Main_Form!$EV:$EV, 0)) &amp; $B273)</f>
        <v/>
      </c>
      <c r="D273" s="398" t="str">
        <f>IF($A273 = "", "",
IF(AND(School_or_CAT_2 = "Centre for Advanced Training", COUNTIFS($A$7:$A$1008, $A273) &gt;= 1, LEFT($B273, 2) = "81"), INDEX(Main_Form!$J:$J, MATCH($A273, Main_Form!$EV:$EV, 0)), "N/A") )</f>
        <v/>
      </c>
      <c r="E273" s="393"/>
      <c r="O273" s="394" t="str">
        <f t="shared" si="8"/>
        <v/>
      </c>
      <c r="P273" s="378" t="str">
        <f t="shared" si="9"/>
        <v/>
      </c>
    </row>
    <row r="274" spans="1:16" s="379" customFormat="1" hidden="1" x14ac:dyDescent="0.35">
      <c r="A274" s="368"/>
      <c r="B274" s="367" t="str">
        <f xml:space="preserve"> IF(A274="", "", $B$2 &amp; COUNTIFS($A$7:$A274, $A274))</f>
        <v/>
      </c>
      <c r="C274" s="367" t="str">
        <f>IF($A274 = "", "", INDEX(Main_Form!$A:$A, MATCH($A274, Main_Form!$EV:$EV, 0)) &amp; $B274)</f>
        <v/>
      </c>
      <c r="D274" s="398" t="str">
        <f>IF($A274 = "", "",
IF(AND(School_or_CAT_2 = "Centre for Advanced Training", COUNTIFS($A$7:$A$1008, $A274) &gt;= 1, LEFT($B274, 2) = "81"), INDEX(Main_Form!$J:$J, MATCH($A274, Main_Form!$EV:$EV, 0)), "N/A") )</f>
        <v/>
      </c>
      <c r="E274" s="393"/>
      <c r="O274" s="394" t="str">
        <f t="shared" si="8"/>
        <v/>
      </c>
      <c r="P274" s="378" t="str">
        <f t="shared" si="9"/>
        <v/>
      </c>
    </row>
    <row r="275" spans="1:16" s="379" customFormat="1" hidden="1" x14ac:dyDescent="0.35">
      <c r="A275" s="368"/>
      <c r="B275" s="367" t="str">
        <f xml:space="preserve"> IF(A275="", "", $B$2 &amp; COUNTIFS($A$7:$A275, $A275))</f>
        <v/>
      </c>
      <c r="C275" s="367" t="str">
        <f>IF($A275 = "", "", INDEX(Main_Form!$A:$A, MATCH($A275, Main_Form!$EV:$EV, 0)) &amp; $B275)</f>
        <v/>
      </c>
      <c r="D275" s="398" t="str">
        <f>IF($A275 = "", "",
IF(AND(School_or_CAT_2 = "Centre for Advanced Training", COUNTIFS($A$7:$A$1008, $A275) &gt;= 1, LEFT($B275, 2) = "81"), INDEX(Main_Form!$J:$J, MATCH($A275, Main_Form!$EV:$EV, 0)), "N/A") )</f>
        <v/>
      </c>
      <c r="E275" s="393"/>
      <c r="O275" s="394" t="str">
        <f t="shared" si="8"/>
        <v/>
      </c>
      <c r="P275" s="378" t="str">
        <f t="shared" si="9"/>
        <v/>
      </c>
    </row>
    <row r="276" spans="1:16" s="379" customFormat="1" hidden="1" x14ac:dyDescent="0.35">
      <c r="A276" s="368"/>
      <c r="B276" s="367" t="str">
        <f xml:space="preserve"> IF(A276="", "", $B$2 &amp; COUNTIFS($A$7:$A276, $A276))</f>
        <v/>
      </c>
      <c r="C276" s="367" t="str">
        <f>IF($A276 = "", "", INDEX(Main_Form!$A:$A, MATCH($A276, Main_Form!$EV:$EV, 0)) &amp; $B276)</f>
        <v/>
      </c>
      <c r="D276" s="398" t="str">
        <f>IF($A276 = "", "",
IF(AND(School_or_CAT_2 = "Centre for Advanced Training", COUNTIFS($A$7:$A$1008, $A276) &gt;= 1, LEFT($B276, 2) = "81"), INDEX(Main_Form!$J:$J, MATCH($A276, Main_Form!$EV:$EV, 0)), "N/A") )</f>
        <v/>
      </c>
      <c r="E276" s="393"/>
      <c r="O276" s="394" t="str">
        <f t="shared" si="8"/>
        <v/>
      </c>
      <c r="P276" s="378" t="str">
        <f t="shared" si="9"/>
        <v/>
      </c>
    </row>
    <row r="277" spans="1:16" s="379" customFormat="1" hidden="1" x14ac:dyDescent="0.35">
      <c r="A277" s="368"/>
      <c r="B277" s="367" t="str">
        <f xml:space="preserve"> IF(A277="", "", $B$2 &amp; COUNTIFS($A$7:$A277, $A277))</f>
        <v/>
      </c>
      <c r="C277" s="367" t="str">
        <f>IF($A277 = "", "", INDEX(Main_Form!$A:$A, MATCH($A277, Main_Form!$EV:$EV, 0)) &amp; $B277)</f>
        <v/>
      </c>
      <c r="D277" s="398" t="str">
        <f>IF($A277 = "", "",
IF(AND(School_or_CAT_2 = "Centre for Advanced Training", COUNTIFS($A$7:$A$1008, $A277) &gt;= 1, LEFT($B277, 2) = "81"), INDEX(Main_Form!$J:$J, MATCH($A277, Main_Form!$EV:$EV, 0)), "N/A") )</f>
        <v/>
      </c>
      <c r="E277" s="393"/>
      <c r="O277" s="394" t="str">
        <f t="shared" si="8"/>
        <v/>
      </c>
      <c r="P277" s="378" t="str">
        <f t="shared" si="9"/>
        <v/>
      </c>
    </row>
    <row r="278" spans="1:16" s="379" customFormat="1" hidden="1" x14ac:dyDescent="0.35">
      <c r="A278" s="368"/>
      <c r="B278" s="367" t="str">
        <f xml:space="preserve"> IF(A278="", "", $B$2 &amp; COUNTIFS($A$7:$A278, $A278))</f>
        <v/>
      </c>
      <c r="C278" s="367" t="str">
        <f>IF($A278 = "", "", INDEX(Main_Form!$A:$A, MATCH($A278, Main_Form!$EV:$EV, 0)) &amp; $B278)</f>
        <v/>
      </c>
      <c r="D278" s="398" t="str">
        <f>IF($A278 = "", "",
IF(AND(School_or_CAT_2 = "Centre for Advanced Training", COUNTIFS($A$7:$A$1008, $A278) &gt;= 1, LEFT($B278, 2) = "81"), INDEX(Main_Form!$J:$J, MATCH($A278, Main_Form!$EV:$EV, 0)), "N/A") )</f>
        <v/>
      </c>
      <c r="E278" s="393"/>
      <c r="O278" s="394" t="str">
        <f t="shared" si="8"/>
        <v/>
      </c>
      <c r="P278" s="378" t="str">
        <f t="shared" si="9"/>
        <v/>
      </c>
    </row>
    <row r="279" spans="1:16" s="379" customFormat="1" hidden="1" x14ac:dyDescent="0.35">
      <c r="A279" s="368"/>
      <c r="B279" s="367" t="str">
        <f xml:space="preserve"> IF(A279="", "", $B$2 &amp; COUNTIFS($A$7:$A279, $A279))</f>
        <v/>
      </c>
      <c r="C279" s="367" t="str">
        <f>IF($A279 = "", "", INDEX(Main_Form!$A:$A, MATCH($A279, Main_Form!$EV:$EV, 0)) &amp; $B279)</f>
        <v/>
      </c>
      <c r="D279" s="398" t="str">
        <f>IF($A279 = "", "",
IF(AND(School_or_CAT_2 = "Centre for Advanced Training", COUNTIFS($A$7:$A$1008, $A279) &gt;= 1, LEFT($B279, 2) = "81"), INDEX(Main_Form!$J:$J, MATCH($A279, Main_Form!$EV:$EV, 0)), "N/A") )</f>
        <v/>
      </c>
      <c r="E279" s="393"/>
      <c r="O279" s="394" t="str">
        <f t="shared" si="8"/>
        <v/>
      </c>
      <c r="P279" s="378" t="str">
        <f t="shared" si="9"/>
        <v/>
      </c>
    </row>
    <row r="280" spans="1:16" s="379" customFormat="1" hidden="1" x14ac:dyDescent="0.35">
      <c r="A280" s="368"/>
      <c r="B280" s="367" t="str">
        <f xml:space="preserve"> IF(A280="", "", $B$2 &amp; COUNTIFS($A$7:$A280, $A280))</f>
        <v/>
      </c>
      <c r="C280" s="367" t="str">
        <f>IF($A280 = "", "", INDEX(Main_Form!$A:$A, MATCH($A280, Main_Form!$EV:$EV, 0)) &amp; $B280)</f>
        <v/>
      </c>
      <c r="D280" s="398" t="str">
        <f>IF($A280 = "", "",
IF(AND(School_or_CAT_2 = "Centre for Advanced Training", COUNTIFS($A$7:$A$1008, $A280) &gt;= 1, LEFT($B280, 2) = "81"), INDEX(Main_Form!$J:$J, MATCH($A280, Main_Form!$EV:$EV, 0)), "N/A") )</f>
        <v/>
      </c>
      <c r="E280" s="393"/>
      <c r="O280" s="394" t="str">
        <f t="shared" si="8"/>
        <v/>
      </c>
      <c r="P280" s="378" t="str">
        <f t="shared" si="9"/>
        <v/>
      </c>
    </row>
    <row r="281" spans="1:16" s="379" customFormat="1" hidden="1" x14ac:dyDescent="0.35">
      <c r="A281" s="368"/>
      <c r="B281" s="367" t="str">
        <f xml:space="preserve"> IF(A281="", "", $B$2 &amp; COUNTIFS($A$7:$A281, $A281))</f>
        <v/>
      </c>
      <c r="C281" s="367" t="str">
        <f>IF($A281 = "", "", INDEX(Main_Form!$A:$A, MATCH($A281, Main_Form!$EV:$EV, 0)) &amp; $B281)</f>
        <v/>
      </c>
      <c r="D281" s="398" t="str">
        <f>IF($A281 = "", "",
IF(AND(School_or_CAT_2 = "Centre for Advanced Training", COUNTIFS($A$7:$A$1008, $A281) &gt;= 1, LEFT($B281, 2) = "81"), INDEX(Main_Form!$J:$J, MATCH($A281, Main_Form!$EV:$EV, 0)), "N/A") )</f>
        <v/>
      </c>
      <c r="E281" s="393"/>
      <c r="O281" s="394" t="str">
        <f t="shared" si="8"/>
        <v/>
      </c>
      <c r="P281" s="378" t="str">
        <f t="shared" si="9"/>
        <v/>
      </c>
    </row>
    <row r="282" spans="1:16" s="379" customFormat="1" hidden="1" x14ac:dyDescent="0.35">
      <c r="A282" s="368"/>
      <c r="B282" s="367" t="str">
        <f xml:space="preserve"> IF(A282="", "", $B$2 &amp; COUNTIFS($A$7:$A282, $A282))</f>
        <v/>
      </c>
      <c r="C282" s="367" t="str">
        <f>IF($A282 = "", "", INDEX(Main_Form!$A:$A, MATCH($A282, Main_Form!$EV:$EV, 0)) &amp; $B282)</f>
        <v/>
      </c>
      <c r="D282" s="398" t="str">
        <f>IF($A282 = "", "",
IF(AND(School_or_CAT_2 = "Centre for Advanced Training", COUNTIFS($A$7:$A$1008, $A282) &gt;= 1, LEFT($B282, 2) = "81"), INDEX(Main_Form!$J:$J, MATCH($A282, Main_Form!$EV:$EV, 0)), "N/A") )</f>
        <v/>
      </c>
      <c r="E282" s="393"/>
      <c r="O282" s="394" t="str">
        <f t="shared" si="8"/>
        <v/>
      </c>
      <c r="P282" s="378" t="str">
        <f t="shared" si="9"/>
        <v/>
      </c>
    </row>
    <row r="283" spans="1:16" s="379" customFormat="1" hidden="1" x14ac:dyDescent="0.35">
      <c r="A283" s="368"/>
      <c r="B283" s="367" t="str">
        <f xml:space="preserve"> IF(A283="", "", $B$2 &amp; COUNTIFS($A$7:$A283, $A283))</f>
        <v/>
      </c>
      <c r="C283" s="367" t="str">
        <f>IF($A283 = "", "", INDEX(Main_Form!$A:$A, MATCH($A283, Main_Form!$EV:$EV, 0)) &amp; $B283)</f>
        <v/>
      </c>
      <c r="D283" s="398" t="str">
        <f>IF($A283 = "", "",
IF(AND(School_or_CAT_2 = "Centre for Advanced Training", COUNTIFS($A$7:$A$1008, $A283) &gt;= 1, LEFT($B283, 2) = "81"), INDEX(Main_Form!$J:$J, MATCH($A283, Main_Form!$EV:$EV, 0)), "N/A") )</f>
        <v/>
      </c>
      <c r="E283" s="393"/>
      <c r="O283" s="394" t="str">
        <f t="shared" si="8"/>
        <v/>
      </c>
      <c r="P283" s="378" t="str">
        <f t="shared" si="9"/>
        <v/>
      </c>
    </row>
    <row r="284" spans="1:16" s="379" customFormat="1" hidden="1" x14ac:dyDescent="0.35">
      <c r="A284" s="368"/>
      <c r="B284" s="367" t="str">
        <f xml:space="preserve"> IF(A284="", "", $B$2 &amp; COUNTIFS($A$7:$A284, $A284))</f>
        <v/>
      </c>
      <c r="C284" s="367" t="str">
        <f>IF($A284 = "", "", INDEX(Main_Form!$A:$A, MATCH($A284, Main_Form!$EV:$EV, 0)) &amp; $B284)</f>
        <v/>
      </c>
      <c r="D284" s="398" t="str">
        <f>IF($A284 = "", "",
IF(AND(School_or_CAT_2 = "Centre for Advanced Training", COUNTIFS($A$7:$A$1008, $A284) &gt;= 1, LEFT($B284, 2) = "81"), INDEX(Main_Form!$J:$J, MATCH($A284, Main_Form!$EV:$EV, 0)), "N/A") )</f>
        <v/>
      </c>
      <c r="E284" s="393"/>
      <c r="O284" s="394" t="str">
        <f t="shared" si="8"/>
        <v/>
      </c>
      <c r="P284" s="378" t="str">
        <f t="shared" si="9"/>
        <v/>
      </c>
    </row>
    <row r="285" spans="1:16" s="379" customFormat="1" hidden="1" x14ac:dyDescent="0.35">
      <c r="A285" s="368"/>
      <c r="B285" s="367" t="str">
        <f xml:space="preserve"> IF(A285="", "", $B$2 &amp; COUNTIFS($A$7:$A285, $A285))</f>
        <v/>
      </c>
      <c r="C285" s="367" t="str">
        <f>IF($A285 = "", "", INDEX(Main_Form!$A:$A, MATCH($A285, Main_Form!$EV:$EV, 0)) &amp; $B285)</f>
        <v/>
      </c>
      <c r="D285" s="398" t="str">
        <f>IF($A285 = "", "",
IF(AND(School_or_CAT_2 = "Centre for Advanced Training", COUNTIFS($A$7:$A$1008, $A285) &gt;= 1, LEFT($B285, 2) = "81"), INDEX(Main_Form!$J:$J, MATCH($A285, Main_Form!$EV:$EV, 0)), "N/A") )</f>
        <v/>
      </c>
      <c r="E285" s="393"/>
      <c r="O285" s="394" t="str">
        <f t="shared" si="8"/>
        <v/>
      </c>
      <c r="P285" s="378" t="str">
        <f t="shared" si="9"/>
        <v/>
      </c>
    </row>
    <row r="286" spans="1:16" s="379" customFormat="1" hidden="1" x14ac:dyDescent="0.35">
      <c r="A286" s="368"/>
      <c r="B286" s="367" t="str">
        <f xml:space="preserve"> IF(A286="", "", $B$2 &amp; COUNTIFS($A$7:$A286, $A286))</f>
        <v/>
      </c>
      <c r="C286" s="367" t="str">
        <f>IF($A286 = "", "", INDEX(Main_Form!$A:$A, MATCH($A286, Main_Form!$EV:$EV, 0)) &amp; $B286)</f>
        <v/>
      </c>
      <c r="D286" s="398" t="str">
        <f>IF($A286 = "", "",
IF(AND(School_or_CAT_2 = "Centre for Advanced Training", COUNTIFS($A$7:$A$1008, $A286) &gt;= 1, LEFT($B286, 2) = "81"), INDEX(Main_Form!$J:$J, MATCH($A286, Main_Form!$EV:$EV, 0)), "N/A") )</f>
        <v/>
      </c>
      <c r="E286" s="393"/>
      <c r="O286" s="394" t="str">
        <f t="shared" si="8"/>
        <v/>
      </c>
      <c r="P286" s="378" t="str">
        <f t="shared" si="9"/>
        <v/>
      </c>
    </row>
    <row r="287" spans="1:16" s="379" customFormat="1" hidden="1" x14ac:dyDescent="0.35">
      <c r="A287" s="368"/>
      <c r="B287" s="367" t="str">
        <f xml:space="preserve"> IF(A287="", "", $B$2 &amp; COUNTIFS($A$7:$A287, $A287))</f>
        <v/>
      </c>
      <c r="C287" s="367" t="str">
        <f>IF($A287 = "", "", INDEX(Main_Form!$A:$A, MATCH($A287, Main_Form!$EV:$EV, 0)) &amp; $B287)</f>
        <v/>
      </c>
      <c r="D287" s="398" t="str">
        <f>IF($A287 = "", "",
IF(AND(School_or_CAT_2 = "Centre for Advanced Training", COUNTIFS($A$7:$A$1008, $A287) &gt;= 1, LEFT($B287, 2) = "81"), INDEX(Main_Form!$J:$J, MATCH($A287, Main_Form!$EV:$EV, 0)), "N/A") )</f>
        <v/>
      </c>
      <c r="E287" s="393"/>
      <c r="O287" s="394" t="str">
        <f t="shared" si="8"/>
        <v/>
      </c>
      <c r="P287" s="378" t="str">
        <f t="shared" si="9"/>
        <v/>
      </c>
    </row>
    <row r="288" spans="1:16" s="379" customFormat="1" hidden="1" x14ac:dyDescent="0.35">
      <c r="A288" s="368"/>
      <c r="B288" s="367" t="str">
        <f xml:space="preserve"> IF(A288="", "", $B$2 &amp; COUNTIFS($A$7:$A288, $A288))</f>
        <v/>
      </c>
      <c r="C288" s="367" t="str">
        <f>IF($A288 = "", "", INDEX(Main_Form!$A:$A, MATCH($A288, Main_Form!$EV:$EV, 0)) &amp; $B288)</f>
        <v/>
      </c>
      <c r="D288" s="398" t="str">
        <f>IF($A288 = "", "",
IF(AND(School_or_CAT_2 = "Centre for Advanced Training", COUNTIFS($A$7:$A$1008, $A288) &gt;= 1, LEFT($B288, 2) = "81"), INDEX(Main_Form!$J:$J, MATCH($A288, Main_Form!$EV:$EV, 0)), "N/A") )</f>
        <v/>
      </c>
      <c r="E288" s="393"/>
      <c r="O288" s="394" t="str">
        <f t="shared" si="8"/>
        <v/>
      </c>
      <c r="P288" s="378" t="str">
        <f t="shared" si="9"/>
        <v/>
      </c>
    </row>
    <row r="289" spans="1:16" s="379" customFormat="1" hidden="1" x14ac:dyDescent="0.35">
      <c r="A289" s="368"/>
      <c r="B289" s="367" t="str">
        <f xml:space="preserve"> IF(A289="", "", $B$2 &amp; COUNTIFS($A$7:$A289, $A289))</f>
        <v/>
      </c>
      <c r="C289" s="367" t="str">
        <f>IF($A289 = "", "", INDEX(Main_Form!$A:$A, MATCH($A289, Main_Form!$EV:$EV, 0)) &amp; $B289)</f>
        <v/>
      </c>
      <c r="D289" s="398" t="str">
        <f>IF($A289 = "", "",
IF(AND(School_or_CAT_2 = "Centre for Advanced Training", COUNTIFS($A$7:$A$1008, $A289) &gt;= 1, LEFT($B289, 2) = "81"), INDEX(Main_Form!$J:$J, MATCH($A289, Main_Form!$EV:$EV, 0)), "N/A") )</f>
        <v/>
      </c>
      <c r="E289" s="393"/>
      <c r="O289" s="394" t="str">
        <f t="shared" si="8"/>
        <v/>
      </c>
      <c r="P289" s="378" t="str">
        <f t="shared" si="9"/>
        <v/>
      </c>
    </row>
    <row r="290" spans="1:16" s="379" customFormat="1" hidden="1" x14ac:dyDescent="0.35">
      <c r="A290" s="368"/>
      <c r="B290" s="367" t="str">
        <f xml:space="preserve"> IF(A290="", "", $B$2 &amp; COUNTIFS($A$7:$A290, $A290))</f>
        <v/>
      </c>
      <c r="C290" s="367" t="str">
        <f>IF($A290 = "", "", INDEX(Main_Form!$A:$A, MATCH($A290, Main_Form!$EV:$EV, 0)) &amp; $B290)</f>
        <v/>
      </c>
      <c r="D290" s="398" t="str">
        <f>IF($A290 = "", "",
IF(AND(School_or_CAT_2 = "Centre for Advanced Training", COUNTIFS($A$7:$A$1008, $A290) &gt;= 1, LEFT($B290, 2) = "81"), INDEX(Main_Form!$J:$J, MATCH($A290, Main_Form!$EV:$EV, 0)), "N/A") )</f>
        <v/>
      </c>
      <c r="E290" s="393"/>
      <c r="O290" s="394" t="str">
        <f t="shared" si="8"/>
        <v/>
      </c>
      <c r="P290" s="378" t="str">
        <f t="shared" si="9"/>
        <v/>
      </c>
    </row>
    <row r="291" spans="1:16" s="379" customFormat="1" hidden="1" x14ac:dyDescent="0.35">
      <c r="A291" s="368"/>
      <c r="B291" s="367" t="str">
        <f xml:space="preserve"> IF(A291="", "", $B$2 &amp; COUNTIFS($A$7:$A291, $A291))</f>
        <v/>
      </c>
      <c r="C291" s="367" t="str">
        <f>IF($A291 = "", "", INDEX(Main_Form!$A:$A, MATCH($A291, Main_Form!$EV:$EV, 0)) &amp; $B291)</f>
        <v/>
      </c>
      <c r="D291" s="398" t="str">
        <f>IF($A291 = "", "",
IF(AND(School_or_CAT_2 = "Centre for Advanced Training", COUNTIFS($A$7:$A$1008, $A291) &gt;= 1, LEFT($B291, 2) = "81"), INDEX(Main_Form!$J:$J, MATCH($A291, Main_Form!$EV:$EV, 0)), "N/A") )</f>
        <v/>
      </c>
      <c r="E291" s="393"/>
      <c r="O291" s="394" t="str">
        <f t="shared" si="8"/>
        <v/>
      </c>
      <c r="P291" s="378" t="str">
        <f t="shared" si="9"/>
        <v/>
      </c>
    </row>
    <row r="292" spans="1:16" s="379" customFormat="1" hidden="1" x14ac:dyDescent="0.35">
      <c r="A292" s="368"/>
      <c r="B292" s="367" t="str">
        <f xml:space="preserve"> IF(A292="", "", $B$2 &amp; COUNTIFS($A$7:$A292, $A292))</f>
        <v/>
      </c>
      <c r="C292" s="367" t="str">
        <f>IF($A292 = "", "", INDEX(Main_Form!$A:$A, MATCH($A292, Main_Form!$EV:$EV, 0)) &amp; $B292)</f>
        <v/>
      </c>
      <c r="D292" s="398" t="str">
        <f>IF($A292 = "", "",
IF(AND(School_or_CAT_2 = "Centre for Advanced Training", COUNTIFS($A$7:$A$1008, $A292) &gt;= 1, LEFT($B292, 2) = "81"), INDEX(Main_Form!$J:$J, MATCH($A292, Main_Form!$EV:$EV, 0)), "N/A") )</f>
        <v/>
      </c>
      <c r="E292" s="393"/>
      <c r="O292" s="394" t="str">
        <f t="shared" si="8"/>
        <v/>
      </c>
      <c r="P292" s="378" t="str">
        <f t="shared" si="9"/>
        <v/>
      </c>
    </row>
    <row r="293" spans="1:16" s="379" customFormat="1" hidden="1" x14ac:dyDescent="0.35">
      <c r="A293" s="368"/>
      <c r="B293" s="367" t="str">
        <f xml:space="preserve"> IF(A293="", "", $B$2 &amp; COUNTIFS($A$7:$A293, $A293))</f>
        <v/>
      </c>
      <c r="C293" s="367" t="str">
        <f>IF($A293 = "", "", INDEX(Main_Form!$A:$A, MATCH($A293, Main_Form!$EV:$EV, 0)) &amp; $B293)</f>
        <v/>
      </c>
      <c r="D293" s="398" t="str">
        <f>IF($A293 = "", "",
IF(AND(School_or_CAT_2 = "Centre for Advanced Training", COUNTIFS($A$7:$A$1008, $A293) &gt;= 1, LEFT($B293, 2) = "81"), INDEX(Main_Form!$J:$J, MATCH($A293, Main_Form!$EV:$EV, 0)), "N/A") )</f>
        <v/>
      </c>
      <c r="E293" s="393"/>
      <c r="O293" s="394" t="str">
        <f t="shared" si="8"/>
        <v/>
      </c>
      <c r="P293" s="378" t="str">
        <f t="shared" si="9"/>
        <v/>
      </c>
    </row>
    <row r="294" spans="1:16" s="379" customFormat="1" hidden="1" x14ac:dyDescent="0.35">
      <c r="A294" s="368"/>
      <c r="B294" s="367" t="str">
        <f xml:space="preserve"> IF(A294="", "", $B$2 &amp; COUNTIFS($A$7:$A294, $A294))</f>
        <v/>
      </c>
      <c r="C294" s="367" t="str">
        <f>IF($A294 = "", "", INDEX(Main_Form!$A:$A, MATCH($A294, Main_Form!$EV:$EV, 0)) &amp; $B294)</f>
        <v/>
      </c>
      <c r="D294" s="398" t="str">
        <f>IF($A294 = "", "",
IF(AND(School_or_CAT_2 = "Centre for Advanced Training", COUNTIFS($A$7:$A$1008, $A294) &gt;= 1, LEFT($B294, 2) = "81"), INDEX(Main_Form!$J:$J, MATCH($A294, Main_Form!$EV:$EV, 0)), "N/A") )</f>
        <v/>
      </c>
      <c r="E294" s="393"/>
      <c r="O294" s="394" t="str">
        <f t="shared" si="8"/>
        <v/>
      </c>
      <c r="P294" s="378" t="str">
        <f t="shared" si="9"/>
        <v/>
      </c>
    </row>
    <row r="295" spans="1:16" s="379" customFormat="1" hidden="1" x14ac:dyDescent="0.35">
      <c r="A295" s="368"/>
      <c r="B295" s="367" t="str">
        <f xml:space="preserve"> IF(A295="", "", $B$2 &amp; COUNTIFS($A$7:$A295, $A295))</f>
        <v/>
      </c>
      <c r="C295" s="367" t="str">
        <f>IF($A295 = "", "", INDEX(Main_Form!$A:$A, MATCH($A295, Main_Form!$EV:$EV, 0)) &amp; $B295)</f>
        <v/>
      </c>
      <c r="D295" s="398" t="str">
        <f>IF($A295 = "", "",
IF(AND(School_or_CAT_2 = "Centre for Advanced Training", COUNTIFS($A$7:$A$1008, $A295) &gt;= 1, LEFT($B295, 2) = "81"), INDEX(Main_Form!$J:$J, MATCH($A295, Main_Form!$EV:$EV, 0)), "N/A") )</f>
        <v/>
      </c>
      <c r="E295" s="393"/>
      <c r="O295" s="394" t="str">
        <f t="shared" si="8"/>
        <v/>
      </c>
      <c r="P295" s="378" t="str">
        <f t="shared" si="9"/>
        <v/>
      </c>
    </row>
    <row r="296" spans="1:16" s="379" customFormat="1" hidden="1" x14ac:dyDescent="0.35">
      <c r="A296" s="368"/>
      <c r="B296" s="367" t="str">
        <f xml:space="preserve"> IF(A296="", "", $B$2 &amp; COUNTIFS($A$7:$A296, $A296))</f>
        <v/>
      </c>
      <c r="C296" s="367" t="str">
        <f>IF($A296 = "", "", INDEX(Main_Form!$A:$A, MATCH($A296, Main_Form!$EV:$EV, 0)) &amp; $B296)</f>
        <v/>
      </c>
      <c r="D296" s="398" t="str">
        <f>IF($A296 = "", "",
IF(AND(School_or_CAT_2 = "Centre for Advanced Training", COUNTIFS($A$7:$A$1008, $A296) &gt;= 1, LEFT($B296, 2) = "81"), INDEX(Main_Form!$J:$J, MATCH($A296, Main_Form!$EV:$EV, 0)), "N/A") )</f>
        <v/>
      </c>
      <c r="E296" s="393"/>
      <c r="O296" s="394" t="str">
        <f t="shared" si="8"/>
        <v/>
      </c>
      <c r="P296" s="378" t="str">
        <f t="shared" si="9"/>
        <v/>
      </c>
    </row>
    <row r="297" spans="1:16" s="379" customFormat="1" hidden="1" x14ac:dyDescent="0.35">
      <c r="A297" s="368"/>
      <c r="B297" s="367" t="str">
        <f xml:space="preserve"> IF(A297="", "", $B$2 &amp; COUNTIFS($A$7:$A297, $A297))</f>
        <v/>
      </c>
      <c r="C297" s="367" t="str">
        <f>IF($A297 = "", "", INDEX(Main_Form!$A:$A, MATCH($A297, Main_Form!$EV:$EV, 0)) &amp; $B297)</f>
        <v/>
      </c>
      <c r="D297" s="398" t="str">
        <f>IF($A297 = "", "",
IF(AND(School_or_CAT_2 = "Centre for Advanced Training", COUNTIFS($A$7:$A$1008, $A297) &gt;= 1, LEFT($B297, 2) = "81"), INDEX(Main_Form!$J:$J, MATCH($A297, Main_Form!$EV:$EV, 0)), "N/A") )</f>
        <v/>
      </c>
      <c r="E297" s="393"/>
      <c r="O297" s="394" t="str">
        <f t="shared" si="8"/>
        <v/>
      </c>
      <c r="P297" s="378" t="str">
        <f t="shared" si="9"/>
        <v/>
      </c>
    </row>
    <row r="298" spans="1:16" s="379" customFormat="1" hidden="1" x14ac:dyDescent="0.35">
      <c r="A298" s="368"/>
      <c r="B298" s="367" t="str">
        <f xml:space="preserve"> IF(A298="", "", $B$2 &amp; COUNTIFS($A$7:$A298, $A298))</f>
        <v/>
      </c>
      <c r="C298" s="367" t="str">
        <f>IF($A298 = "", "", INDEX(Main_Form!$A:$A, MATCH($A298, Main_Form!$EV:$EV, 0)) &amp; $B298)</f>
        <v/>
      </c>
      <c r="D298" s="398" t="str">
        <f>IF($A298 = "", "",
IF(AND(School_or_CAT_2 = "Centre for Advanced Training", COUNTIFS($A$7:$A$1008, $A298) &gt;= 1, LEFT($B298, 2) = "81"), INDEX(Main_Form!$J:$J, MATCH($A298, Main_Form!$EV:$EV, 0)), "N/A") )</f>
        <v/>
      </c>
      <c r="E298" s="393"/>
      <c r="O298" s="394" t="str">
        <f t="shared" si="8"/>
        <v/>
      </c>
      <c r="P298" s="378" t="str">
        <f t="shared" si="9"/>
        <v/>
      </c>
    </row>
    <row r="299" spans="1:16" s="379" customFormat="1" hidden="1" x14ac:dyDescent="0.35">
      <c r="A299" s="368"/>
      <c r="B299" s="367" t="str">
        <f xml:space="preserve"> IF(A299="", "", $B$2 &amp; COUNTIFS($A$7:$A299, $A299))</f>
        <v/>
      </c>
      <c r="C299" s="367" t="str">
        <f>IF($A299 = "", "", INDEX(Main_Form!$A:$A, MATCH($A299, Main_Form!$EV:$EV, 0)) &amp; $B299)</f>
        <v/>
      </c>
      <c r="D299" s="398" t="str">
        <f>IF($A299 = "", "",
IF(AND(School_or_CAT_2 = "Centre for Advanced Training", COUNTIFS($A$7:$A$1008, $A299) &gt;= 1, LEFT($B299, 2) = "81"), INDEX(Main_Form!$J:$J, MATCH($A299, Main_Form!$EV:$EV, 0)), "N/A") )</f>
        <v/>
      </c>
      <c r="E299" s="393"/>
      <c r="O299" s="394" t="str">
        <f t="shared" si="8"/>
        <v/>
      </c>
      <c r="P299" s="378" t="str">
        <f t="shared" si="9"/>
        <v/>
      </c>
    </row>
    <row r="300" spans="1:16" s="379" customFormat="1" hidden="1" x14ac:dyDescent="0.35">
      <c r="A300" s="368"/>
      <c r="B300" s="367" t="str">
        <f xml:space="preserve"> IF(A300="", "", $B$2 &amp; COUNTIFS($A$7:$A300, $A300))</f>
        <v/>
      </c>
      <c r="C300" s="367" t="str">
        <f>IF($A300 = "", "", INDEX(Main_Form!$A:$A, MATCH($A300, Main_Form!$EV:$EV, 0)) &amp; $B300)</f>
        <v/>
      </c>
      <c r="D300" s="398" t="str">
        <f>IF($A300 = "", "",
IF(AND(School_or_CAT_2 = "Centre for Advanced Training", COUNTIFS($A$7:$A$1008, $A300) &gt;= 1, LEFT($B300, 2) = "81"), INDEX(Main_Form!$J:$J, MATCH($A300, Main_Form!$EV:$EV, 0)), "N/A") )</f>
        <v/>
      </c>
      <c r="E300" s="393"/>
      <c r="O300" s="394" t="str">
        <f t="shared" si="8"/>
        <v/>
      </c>
      <c r="P300" s="378" t="str">
        <f t="shared" si="9"/>
        <v/>
      </c>
    </row>
    <row r="301" spans="1:16" s="379" customFormat="1" hidden="1" x14ac:dyDescent="0.35">
      <c r="A301" s="368"/>
      <c r="B301" s="367" t="str">
        <f xml:space="preserve"> IF(A301="", "", $B$2 &amp; COUNTIFS($A$7:$A301, $A301))</f>
        <v/>
      </c>
      <c r="C301" s="367" t="str">
        <f>IF($A301 = "", "", INDEX(Main_Form!$A:$A, MATCH($A301, Main_Form!$EV:$EV, 0)) &amp; $B301)</f>
        <v/>
      </c>
      <c r="D301" s="398" t="str">
        <f>IF($A301 = "", "",
IF(AND(School_or_CAT_2 = "Centre for Advanced Training", COUNTIFS($A$7:$A$1008, $A301) &gt;= 1, LEFT($B301, 2) = "81"), INDEX(Main_Form!$J:$J, MATCH($A301, Main_Form!$EV:$EV, 0)), "N/A") )</f>
        <v/>
      </c>
      <c r="E301" s="393"/>
      <c r="O301" s="394" t="str">
        <f t="shared" si="8"/>
        <v/>
      </c>
      <c r="P301" s="378" t="str">
        <f t="shared" si="9"/>
        <v/>
      </c>
    </row>
    <row r="302" spans="1:16" s="379" customFormat="1" hidden="1" x14ac:dyDescent="0.35">
      <c r="A302" s="368"/>
      <c r="B302" s="367" t="str">
        <f xml:space="preserve"> IF(A302="", "", $B$2 &amp; COUNTIFS($A$7:$A302, $A302))</f>
        <v/>
      </c>
      <c r="C302" s="367" t="str">
        <f>IF($A302 = "", "", INDEX(Main_Form!$A:$A, MATCH($A302, Main_Form!$EV:$EV, 0)) &amp; $B302)</f>
        <v/>
      </c>
      <c r="D302" s="398" t="str">
        <f>IF($A302 = "", "",
IF(AND(School_or_CAT_2 = "Centre for Advanced Training", COUNTIFS($A$7:$A$1008, $A302) &gt;= 1, LEFT($B302, 2) = "81"), INDEX(Main_Form!$J:$J, MATCH($A302, Main_Form!$EV:$EV, 0)), "N/A") )</f>
        <v/>
      </c>
      <c r="E302" s="393"/>
      <c r="O302" s="394" t="str">
        <f t="shared" si="8"/>
        <v/>
      </c>
      <c r="P302" s="378" t="str">
        <f t="shared" si="9"/>
        <v/>
      </c>
    </row>
    <row r="303" spans="1:16" s="379" customFormat="1" hidden="1" x14ac:dyDescent="0.35">
      <c r="A303" s="368"/>
      <c r="B303" s="367" t="str">
        <f xml:space="preserve"> IF(A303="", "", $B$2 &amp; COUNTIFS($A$7:$A303, $A303))</f>
        <v/>
      </c>
      <c r="C303" s="367" t="str">
        <f>IF($A303 = "", "", INDEX(Main_Form!$A:$A, MATCH($A303, Main_Form!$EV:$EV, 0)) &amp; $B303)</f>
        <v/>
      </c>
      <c r="D303" s="398" t="str">
        <f>IF($A303 = "", "",
IF(AND(School_or_CAT_2 = "Centre for Advanced Training", COUNTIFS($A$7:$A$1008, $A303) &gt;= 1, LEFT($B303, 2) = "81"), INDEX(Main_Form!$J:$J, MATCH($A303, Main_Form!$EV:$EV, 0)), "N/A") )</f>
        <v/>
      </c>
      <c r="E303" s="393"/>
      <c r="O303" s="394" t="str">
        <f t="shared" si="8"/>
        <v/>
      </c>
      <c r="P303" s="378" t="str">
        <f t="shared" si="9"/>
        <v/>
      </c>
    </row>
    <row r="304" spans="1:16" s="379" customFormat="1" hidden="1" x14ac:dyDescent="0.35">
      <c r="A304" s="368"/>
      <c r="B304" s="367" t="str">
        <f xml:space="preserve"> IF(A304="", "", $B$2 &amp; COUNTIFS($A$7:$A304, $A304))</f>
        <v/>
      </c>
      <c r="C304" s="367" t="str">
        <f>IF($A304 = "", "", INDEX(Main_Form!$A:$A, MATCH($A304, Main_Form!$EV:$EV, 0)) &amp; $B304)</f>
        <v/>
      </c>
      <c r="D304" s="398" t="str">
        <f>IF($A304 = "", "",
IF(AND(School_or_CAT_2 = "Centre for Advanced Training", COUNTIFS($A$7:$A$1008, $A304) &gt;= 1, LEFT($B304, 2) = "81"), INDEX(Main_Form!$J:$J, MATCH($A304, Main_Form!$EV:$EV, 0)), "N/A") )</f>
        <v/>
      </c>
      <c r="E304" s="393"/>
      <c r="O304" s="394" t="str">
        <f t="shared" si="8"/>
        <v/>
      </c>
      <c r="P304" s="378" t="str">
        <f t="shared" si="9"/>
        <v/>
      </c>
    </row>
    <row r="305" spans="1:16" s="379" customFormat="1" hidden="1" x14ac:dyDescent="0.35">
      <c r="A305" s="368"/>
      <c r="B305" s="367" t="str">
        <f xml:space="preserve"> IF(A305="", "", $B$2 &amp; COUNTIFS($A$7:$A305, $A305))</f>
        <v/>
      </c>
      <c r="C305" s="367" t="str">
        <f>IF($A305 = "", "", INDEX(Main_Form!$A:$A, MATCH($A305, Main_Form!$EV:$EV, 0)) &amp; $B305)</f>
        <v/>
      </c>
      <c r="D305" s="398" t="str">
        <f>IF($A305 = "", "",
IF(AND(School_or_CAT_2 = "Centre for Advanced Training", COUNTIFS($A$7:$A$1008, $A305) &gt;= 1, LEFT($B305, 2) = "81"), INDEX(Main_Form!$J:$J, MATCH($A305, Main_Form!$EV:$EV, 0)), "N/A") )</f>
        <v/>
      </c>
      <c r="E305" s="393"/>
      <c r="O305" s="394" t="str">
        <f t="shared" si="8"/>
        <v/>
      </c>
      <c r="P305" s="378" t="str">
        <f t="shared" si="9"/>
        <v/>
      </c>
    </row>
    <row r="306" spans="1:16" s="379" customFormat="1" hidden="1" x14ac:dyDescent="0.35">
      <c r="A306" s="368"/>
      <c r="B306" s="367" t="str">
        <f xml:space="preserve"> IF(A306="", "", $B$2 &amp; COUNTIFS($A$7:$A306, $A306))</f>
        <v/>
      </c>
      <c r="C306" s="367" t="str">
        <f>IF($A306 = "", "", INDEX(Main_Form!$A:$A, MATCH($A306, Main_Form!$EV:$EV, 0)) &amp; $B306)</f>
        <v/>
      </c>
      <c r="D306" s="398" t="str">
        <f>IF($A306 = "", "",
IF(AND(School_or_CAT_2 = "Centre for Advanced Training", COUNTIFS($A$7:$A$1008, $A306) &gt;= 1, LEFT($B306, 2) = "81"), INDEX(Main_Form!$J:$J, MATCH($A306, Main_Form!$EV:$EV, 0)), "N/A") )</f>
        <v/>
      </c>
      <c r="E306" s="393"/>
      <c r="O306" s="394" t="str">
        <f t="shared" si="8"/>
        <v/>
      </c>
      <c r="P306" s="378" t="str">
        <f t="shared" si="9"/>
        <v/>
      </c>
    </row>
    <row r="307" spans="1:16" s="379" customFormat="1" hidden="1" x14ac:dyDescent="0.35">
      <c r="A307" s="368"/>
      <c r="B307" s="367" t="str">
        <f xml:space="preserve"> IF(A307="", "", $B$2 &amp; COUNTIFS($A$7:$A307, $A307))</f>
        <v/>
      </c>
      <c r="C307" s="367" t="str">
        <f>IF($A307 = "", "", INDEX(Main_Form!$A:$A, MATCH($A307, Main_Form!$EV:$EV, 0)) &amp; $B307)</f>
        <v/>
      </c>
      <c r="D307" s="398" t="str">
        <f>IF($A307 = "", "",
IF(AND(School_or_CAT_2 = "Centre for Advanced Training", COUNTIFS($A$7:$A$1008, $A307) &gt;= 1, LEFT($B307, 2) = "81"), INDEX(Main_Form!$J:$J, MATCH($A307, Main_Form!$EV:$EV, 0)), "N/A") )</f>
        <v/>
      </c>
      <c r="E307" s="393"/>
      <c r="O307" s="394" t="str">
        <f t="shared" si="8"/>
        <v/>
      </c>
      <c r="P307" s="378" t="str">
        <f t="shared" si="9"/>
        <v/>
      </c>
    </row>
    <row r="308" spans="1:16" s="379" customFormat="1" hidden="1" x14ac:dyDescent="0.35">
      <c r="A308" s="368"/>
      <c r="B308" s="367" t="str">
        <f xml:space="preserve"> IF(A308="", "", $B$2 &amp; COUNTIFS($A$7:$A308, $A308))</f>
        <v/>
      </c>
      <c r="C308" s="367" t="str">
        <f>IF($A308 = "", "", INDEX(Main_Form!$A:$A, MATCH($A308, Main_Form!$EV:$EV, 0)) &amp; $B308)</f>
        <v/>
      </c>
      <c r="D308" s="398" t="str">
        <f>IF($A308 = "", "",
IF(AND(School_or_CAT_2 = "Centre for Advanced Training", COUNTIFS($A$7:$A$1008, $A308) &gt;= 1, LEFT($B308, 2) = "81"), INDEX(Main_Form!$J:$J, MATCH($A308, Main_Form!$EV:$EV, 0)), "N/A") )</f>
        <v/>
      </c>
      <c r="E308" s="393"/>
      <c r="O308" s="394" t="str">
        <f t="shared" si="8"/>
        <v/>
      </c>
      <c r="P308" s="378" t="str">
        <f t="shared" si="9"/>
        <v/>
      </c>
    </row>
    <row r="309" spans="1:16" s="379" customFormat="1" hidden="1" x14ac:dyDescent="0.35">
      <c r="A309" s="368"/>
      <c r="B309" s="367" t="str">
        <f xml:space="preserve"> IF(A309="", "", $B$2 &amp; COUNTIFS($A$7:$A309, $A309))</f>
        <v/>
      </c>
      <c r="C309" s="367" t="str">
        <f>IF($A309 = "", "", INDEX(Main_Form!$A:$A, MATCH($A309, Main_Form!$EV:$EV, 0)) &amp; $B309)</f>
        <v/>
      </c>
      <c r="D309" s="398" t="str">
        <f>IF($A309 = "", "",
IF(AND(School_or_CAT_2 = "Centre for Advanced Training", COUNTIFS($A$7:$A$1008, $A309) &gt;= 1, LEFT($B309, 2) = "81"), INDEX(Main_Form!$J:$J, MATCH($A309, Main_Form!$EV:$EV, 0)), "N/A") )</f>
        <v/>
      </c>
      <c r="E309" s="393"/>
      <c r="O309" s="394" t="str">
        <f t="shared" si="8"/>
        <v/>
      </c>
      <c r="P309" s="378" t="str">
        <f t="shared" si="9"/>
        <v/>
      </c>
    </row>
    <row r="310" spans="1:16" s="379" customFormat="1" hidden="1" x14ac:dyDescent="0.35">
      <c r="A310" s="368"/>
      <c r="B310" s="367" t="str">
        <f xml:space="preserve"> IF(A310="", "", $B$2 &amp; COUNTIFS($A$7:$A310, $A310))</f>
        <v/>
      </c>
      <c r="C310" s="367" t="str">
        <f>IF($A310 = "", "", INDEX(Main_Form!$A:$A, MATCH($A310, Main_Form!$EV:$EV, 0)) &amp; $B310)</f>
        <v/>
      </c>
      <c r="D310" s="398" t="str">
        <f>IF($A310 = "", "",
IF(AND(School_or_CAT_2 = "Centre for Advanced Training", COUNTIFS($A$7:$A$1008, $A310) &gt;= 1, LEFT($B310, 2) = "81"), INDEX(Main_Form!$J:$J, MATCH($A310, Main_Form!$EV:$EV, 0)), "N/A") )</f>
        <v/>
      </c>
      <c r="E310" s="393"/>
      <c r="O310" s="394" t="str">
        <f t="shared" si="8"/>
        <v/>
      </c>
      <c r="P310" s="378" t="str">
        <f t="shared" si="9"/>
        <v/>
      </c>
    </row>
    <row r="311" spans="1:16" s="379" customFormat="1" hidden="1" x14ac:dyDescent="0.35">
      <c r="A311" s="368"/>
      <c r="B311" s="367" t="str">
        <f xml:space="preserve"> IF(A311="", "", $B$2 &amp; COUNTIFS($A$7:$A311, $A311))</f>
        <v/>
      </c>
      <c r="C311" s="367" t="str">
        <f>IF($A311 = "", "", INDEX(Main_Form!$A:$A, MATCH($A311, Main_Form!$EV:$EV, 0)) &amp; $B311)</f>
        <v/>
      </c>
      <c r="D311" s="398" t="str">
        <f>IF($A311 = "", "",
IF(AND(School_or_CAT_2 = "Centre for Advanced Training", COUNTIFS($A$7:$A$1008, $A311) &gt;= 1, LEFT($B311, 2) = "81"), INDEX(Main_Form!$J:$J, MATCH($A311, Main_Form!$EV:$EV, 0)), "N/A") )</f>
        <v/>
      </c>
      <c r="E311" s="393"/>
      <c r="O311" s="394" t="str">
        <f t="shared" si="8"/>
        <v/>
      </c>
      <c r="P311" s="378" t="str">
        <f t="shared" si="9"/>
        <v/>
      </c>
    </row>
    <row r="312" spans="1:16" s="379" customFormat="1" hidden="1" x14ac:dyDescent="0.35">
      <c r="A312" s="368"/>
      <c r="B312" s="367" t="str">
        <f xml:space="preserve"> IF(A312="", "", $B$2 &amp; COUNTIFS($A$7:$A312, $A312))</f>
        <v/>
      </c>
      <c r="C312" s="367" t="str">
        <f>IF($A312 = "", "", INDEX(Main_Form!$A:$A, MATCH($A312, Main_Form!$EV:$EV, 0)) &amp; $B312)</f>
        <v/>
      </c>
      <c r="D312" s="398" t="str">
        <f>IF($A312 = "", "",
IF(AND(School_or_CAT_2 = "Centre for Advanced Training", COUNTIFS($A$7:$A$1008, $A312) &gt;= 1, LEFT($B312, 2) = "81"), INDEX(Main_Form!$J:$J, MATCH($A312, Main_Form!$EV:$EV, 0)), "N/A") )</f>
        <v/>
      </c>
      <c r="E312" s="393"/>
      <c r="O312" s="394" t="str">
        <f t="shared" si="8"/>
        <v/>
      </c>
      <c r="P312" s="378" t="str">
        <f t="shared" si="9"/>
        <v/>
      </c>
    </row>
    <row r="313" spans="1:16" s="379" customFormat="1" hidden="1" x14ac:dyDescent="0.35">
      <c r="A313" s="368"/>
      <c r="B313" s="367" t="str">
        <f xml:space="preserve"> IF(A313="", "", $B$2 &amp; COUNTIFS($A$7:$A313, $A313))</f>
        <v/>
      </c>
      <c r="C313" s="367" t="str">
        <f>IF($A313 = "", "", INDEX(Main_Form!$A:$A, MATCH($A313, Main_Form!$EV:$EV, 0)) &amp; $B313)</f>
        <v/>
      </c>
      <c r="D313" s="398" t="str">
        <f>IF($A313 = "", "",
IF(AND(School_or_CAT_2 = "Centre for Advanced Training", COUNTIFS($A$7:$A$1008, $A313) &gt;= 1, LEFT($B313, 2) = "81"), INDEX(Main_Form!$J:$J, MATCH($A313, Main_Form!$EV:$EV, 0)), "N/A") )</f>
        <v/>
      </c>
      <c r="E313" s="393"/>
      <c r="O313" s="394" t="str">
        <f t="shared" si="8"/>
        <v/>
      </c>
      <c r="P313" s="378" t="str">
        <f t="shared" si="9"/>
        <v/>
      </c>
    </row>
    <row r="314" spans="1:16" s="379" customFormat="1" hidden="1" x14ac:dyDescent="0.35">
      <c r="A314" s="368"/>
      <c r="B314" s="367" t="str">
        <f xml:space="preserve"> IF(A314="", "", $B$2 &amp; COUNTIFS($A$7:$A314, $A314))</f>
        <v/>
      </c>
      <c r="C314" s="367" t="str">
        <f>IF($A314 = "", "", INDEX(Main_Form!$A:$A, MATCH($A314, Main_Form!$EV:$EV, 0)) &amp; $B314)</f>
        <v/>
      </c>
      <c r="D314" s="398" t="str">
        <f>IF($A314 = "", "",
IF(AND(School_or_CAT_2 = "Centre for Advanced Training", COUNTIFS($A$7:$A$1008, $A314) &gt;= 1, LEFT($B314, 2) = "81"), INDEX(Main_Form!$J:$J, MATCH($A314, Main_Form!$EV:$EV, 0)), "N/A") )</f>
        <v/>
      </c>
      <c r="E314" s="393"/>
      <c r="O314" s="394" t="str">
        <f t="shared" si="8"/>
        <v/>
      </c>
      <c r="P314" s="378" t="str">
        <f t="shared" si="9"/>
        <v/>
      </c>
    </row>
    <row r="315" spans="1:16" s="379" customFormat="1" hidden="1" x14ac:dyDescent="0.35">
      <c r="A315" s="368"/>
      <c r="B315" s="367" t="str">
        <f xml:space="preserve"> IF(A315="", "", $B$2 &amp; COUNTIFS($A$7:$A315, $A315))</f>
        <v/>
      </c>
      <c r="C315" s="367" t="str">
        <f>IF($A315 = "", "", INDEX(Main_Form!$A:$A, MATCH($A315, Main_Form!$EV:$EV, 0)) &amp; $B315)</f>
        <v/>
      </c>
      <c r="D315" s="398" t="str">
        <f>IF($A315 = "", "",
IF(AND(School_or_CAT_2 = "Centre for Advanced Training", COUNTIFS($A$7:$A$1008, $A315) &gt;= 1, LEFT($B315, 2) = "81"), INDEX(Main_Form!$J:$J, MATCH($A315, Main_Form!$EV:$EV, 0)), "N/A") )</f>
        <v/>
      </c>
      <c r="E315" s="393"/>
      <c r="O315" s="394" t="str">
        <f t="shared" si="8"/>
        <v/>
      </c>
      <c r="P315" s="378" t="str">
        <f t="shared" si="9"/>
        <v/>
      </c>
    </row>
    <row r="316" spans="1:16" s="379" customFormat="1" hidden="1" x14ac:dyDescent="0.35">
      <c r="A316" s="368"/>
      <c r="B316" s="367" t="str">
        <f xml:space="preserve"> IF(A316="", "", $B$2 &amp; COUNTIFS($A$7:$A316, $A316))</f>
        <v/>
      </c>
      <c r="C316" s="367" t="str">
        <f>IF($A316 = "", "", INDEX(Main_Form!$A:$A, MATCH($A316, Main_Form!$EV:$EV, 0)) &amp; $B316)</f>
        <v/>
      </c>
      <c r="D316" s="398" t="str">
        <f>IF($A316 = "", "",
IF(AND(School_or_CAT_2 = "Centre for Advanced Training", COUNTIFS($A$7:$A$1008, $A316) &gt;= 1, LEFT($B316, 2) = "81"), INDEX(Main_Form!$J:$J, MATCH($A316, Main_Form!$EV:$EV, 0)), "N/A") )</f>
        <v/>
      </c>
      <c r="E316" s="393"/>
      <c r="O316" s="394" t="str">
        <f t="shared" si="8"/>
        <v/>
      </c>
      <c r="P316" s="378" t="str">
        <f t="shared" si="9"/>
        <v/>
      </c>
    </row>
    <row r="317" spans="1:16" s="379" customFormat="1" hidden="1" x14ac:dyDescent="0.35">
      <c r="A317" s="368"/>
      <c r="B317" s="367" t="str">
        <f xml:space="preserve"> IF(A317="", "", $B$2 &amp; COUNTIFS($A$7:$A317, $A317))</f>
        <v/>
      </c>
      <c r="C317" s="367" t="str">
        <f>IF($A317 = "", "", INDEX(Main_Form!$A:$A, MATCH($A317, Main_Form!$EV:$EV, 0)) &amp; $B317)</f>
        <v/>
      </c>
      <c r="D317" s="398" t="str">
        <f>IF($A317 = "", "",
IF(AND(School_or_CAT_2 = "Centre for Advanced Training", COUNTIFS($A$7:$A$1008, $A317) &gt;= 1, LEFT($B317, 2) = "81"), INDEX(Main_Form!$J:$J, MATCH($A317, Main_Form!$EV:$EV, 0)), "N/A") )</f>
        <v/>
      </c>
      <c r="E317" s="393"/>
      <c r="O317" s="394" t="str">
        <f t="shared" si="8"/>
        <v/>
      </c>
      <c r="P317" s="378" t="str">
        <f t="shared" si="9"/>
        <v/>
      </c>
    </row>
    <row r="318" spans="1:16" s="379" customFormat="1" hidden="1" x14ac:dyDescent="0.35">
      <c r="A318" s="368"/>
      <c r="B318" s="367" t="str">
        <f xml:space="preserve"> IF(A318="", "", $B$2 &amp; COUNTIFS($A$7:$A318, $A318))</f>
        <v/>
      </c>
      <c r="C318" s="367" t="str">
        <f>IF($A318 = "", "", INDEX(Main_Form!$A:$A, MATCH($A318, Main_Form!$EV:$EV, 0)) &amp; $B318)</f>
        <v/>
      </c>
      <c r="D318" s="398" t="str">
        <f>IF($A318 = "", "",
IF(AND(School_or_CAT_2 = "Centre for Advanced Training", COUNTIFS($A$7:$A$1008, $A318) &gt;= 1, LEFT($B318, 2) = "81"), INDEX(Main_Form!$J:$J, MATCH($A318, Main_Form!$EV:$EV, 0)), "N/A") )</f>
        <v/>
      </c>
      <c r="E318" s="393"/>
      <c r="O318" s="394" t="str">
        <f t="shared" si="8"/>
        <v/>
      </c>
      <c r="P318" s="378" t="str">
        <f t="shared" si="9"/>
        <v/>
      </c>
    </row>
    <row r="319" spans="1:16" s="379" customFormat="1" hidden="1" x14ac:dyDescent="0.35">
      <c r="A319" s="368"/>
      <c r="B319" s="367" t="str">
        <f xml:space="preserve"> IF(A319="", "", $B$2 &amp; COUNTIFS($A$7:$A319, $A319))</f>
        <v/>
      </c>
      <c r="C319" s="367" t="str">
        <f>IF($A319 = "", "", INDEX(Main_Form!$A:$A, MATCH($A319, Main_Form!$EV:$EV, 0)) &amp; $B319)</f>
        <v/>
      </c>
      <c r="D319" s="398" t="str">
        <f>IF($A319 = "", "",
IF(AND(School_or_CAT_2 = "Centre for Advanced Training", COUNTIFS($A$7:$A$1008, $A319) &gt;= 1, LEFT($B319, 2) = "81"), INDEX(Main_Form!$J:$J, MATCH($A319, Main_Form!$EV:$EV, 0)), "N/A") )</f>
        <v/>
      </c>
      <c r="E319" s="393"/>
      <c r="O319" s="394" t="str">
        <f t="shared" si="8"/>
        <v/>
      </c>
      <c r="P319" s="378" t="str">
        <f t="shared" si="9"/>
        <v/>
      </c>
    </row>
    <row r="320" spans="1:16" s="379" customFormat="1" hidden="1" x14ac:dyDescent="0.35">
      <c r="A320" s="368"/>
      <c r="B320" s="367" t="str">
        <f xml:space="preserve"> IF(A320="", "", $B$2 &amp; COUNTIFS($A$7:$A320, $A320))</f>
        <v/>
      </c>
      <c r="C320" s="367" t="str">
        <f>IF($A320 = "", "", INDEX(Main_Form!$A:$A, MATCH($A320, Main_Form!$EV:$EV, 0)) &amp; $B320)</f>
        <v/>
      </c>
      <c r="D320" s="398" t="str">
        <f>IF($A320 = "", "",
IF(AND(School_or_CAT_2 = "Centre for Advanced Training", COUNTIFS($A$7:$A$1008, $A320) &gt;= 1, LEFT($B320, 2) = "81"), INDEX(Main_Form!$J:$J, MATCH($A320, Main_Form!$EV:$EV, 0)), "N/A") )</f>
        <v/>
      </c>
      <c r="E320" s="393"/>
      <c r="O320" s="394" t="str">
        <f t="shared" si="8"/>
        <v/>
      </c>
      <c r="P320" s="378" t="str">
        <f t="shared" si="9"/>
        <v/>
      </c>
    </row>
    <row r="321" spans="1:16" s="379" customFormat="1" hidden="1" x14ac:dyDescent="0.35">
      <c r="A321" s="368"/>
      <c r="B321" s="367" t="str">
        <f xml:space="preserve"> IF(A321="", "", $B$2 &amp; COUNTIFS($A$7:$A321, $A321))</f>
        <v/>
      </c>
      <c r="C321" s="367" t="str">
        <f>IF($A321 = "", "", INDEX(Main_Form!$A:$A, MATCH($A321, Main_Form!$EV:$EV, 0)) &amp; $B321)</f>
        <v/>
      </c>
      <c r="D321" s="398" t="str">
        <f>IF($A321 = "", "",
IF(AND(School_or_CAT_2 = "Centre for Advanced Training", COUNTIFS($A$7:$A$1008, $A321) &gt;= 1, LEFT($B321, 2) = "81"), INDEX(Main_Form!$J:$J, MATCH($A321, Main_Form!$EV:$EV, 0)), "N/A") )</f>
        <v/>
      </c>
      <c r="E321" s="393"/>
      <c r="O321" s="394" t="str">
        <f t="shared" si="8"/>
        <v/>
      </c>
      <c r="P321" s="378" t="str">
        <f t="shared" si="9"/>
        <v/>
      </c>
    </row>
    <row r="322" spans="1:16" s="379" customFormat="1" hidden="1" x14ac:dyDescent="0.35">
      <c r="A322" s="368"/>
      <c r="B322" s="367" t="str">
        <f xml:space="preserve"> IF(A322="", "", $B$2 &amp; COUNTIFS($A$7:$A322, $A322))</f>
        <v/>
      </c>
      <c r="C322" s="367" t="str">
        <f>IF($A322 = "", "", INDEX(Main_Form!$A:$A, MATCH($A322, Main_Form!$EV:$EV, 0)) &amp; $B322)</f>
        <v/>
      </c>
      <c r="D322" s="398" t="str">
        <f>IF($A322 = "", "",
IF(AND(School_or_CAT_2 = "Centre for Advanced Training", COUNTIFS($A$7:$A$1008, $A322) &gt;= 1, LEFT($B322, 2) = "81"), INDEX(Main_Form!$J:$J, MATCH($A322, Main_Form!$EV:$EV, 0)), "N/A") )</f>
        <v/>
      </c>
      <c r="E322" s="393"/>
      <c r="O322" s="394" t="str">
        <f t="shared" si="8"/>
        <v/>
      </c>
      <c r="P322" s="378" t="str">
        <f t="shared" si="9"/>
        <v/>
      </c>
    </row>
    <row r="323" spans="1:16" s="379" customFormat="1" hidden="1" x14ac:dyDescent="0.35">
      <c r="A323" s="368"/>
      <c r="B323" s="367" t="str">
        <f xml:space="preserve"> IF(A323="", "", $B$2 &amp; COUNTIFS($A$7:$A323, $A323))</f>
        <v/>
      </c>
      <c r="C323" s="367" t="str">
        <f>IF($A323 = "", "", INDEX(Main_Form!$A:$A, MATCH($A323, Main_Form!$EV:$EV, 0)) &amp; $B323)</f>
        <v/>
      </c>
      <c r="D323" s="398" t="str">
        <f>IF($A323 = "", "",
IF(AND(School_or_CAT_2 = "Centre for Advanced Training", COUNTIFS($A$7:$A$1008, $A323) &gt;= 1, LEFT($B323, 2) = "81"), INDEX(Main_Form!$J:$J, MATCH($A323, Main_Form!$EV:$EV, 0)), "N/A") )</f>
        <v/>
      </c>
      <c r="E323" s="393"/>
      <c r="O323" s="394" t="str">
        <f t="shared" si="8"/>
        <v/>
      </c>
      <c r="P323" s="378" t="str">
        <f t="shared" si="9"/>
        <v/>
      </c>
    </row>
    <row r="324" spans="1:16" s="379" customFormat="1" hidden="1" x14ac:dyDescent="0.35">
      <c r="A324" s="368"/>
      <c r="B324" s="367" t="str">
        <f xml:space="preserve"> IF(A324="", "", $B$2 &amp; COUNTIFS($A$7:$A324, $A324))</f>
        <v/>
      </c>
      <c r="C324" s="367" t="str">
        <f>IF($A324 = "", "", INDEX(Main_Form!$A:$A, MATCH($A324, Main_Form!$EV:$EV, 0)) &amp; $B324)</f>
        <v/>
      </c>
      <c r="D324" s="398" t="str">
        <f>IF($A324 = "", "",
IF(AND(School_or_CAT_2 = "Centre for Advanced Training", COUNTIFS($A$7:$A$1008, $A324) &gt;= 1, LEFT($B324, 2) = "81"), INDEX(Main_Form!$J:$J, MATCH($A324, Main_Form!$EV:$EV, 0)), "N/A") )</f>
        <v/>
      </c>
      <c r="E324" s="393"/>
      <c r="O324" s="394" t="str">
        <f t="shared" si="8"/>
        <v/>
      </c>
      <c r="P324" s="378" t="str">
        <f t="shared" si="9"/>
        <v/>
      </c>
    </row>
    <row r="325" spans="1:16" s="379" customFormat="1" hidden="1" x14ac:dyDescent="0.35">
      <c r="A325" s="368"/>
      <c r="B325" s="367" t="str">
        <f xml:space="preserve"> IF(A325="", "", $B$2 &amp; COUNTIFS($A$7:$A325, $A325))</f>
        <v/>
      </c>
      <c r="C325" s="367" t="str">
        <f>IF($A325 = "", "", INDEX(Main_Form!$A:$A, MATCH($A325, Main_Form!$EV:$EV, 0)) &amp; $B325)</f>
        <v/>
      </c>
      <c r="D325" s="398" t="str">
        <f>IF($A325 = "", "",
IF(AND(School_or_CAT_2 = "Centre for Advanced Training", COUNTIFS($A$7:$A$1008, $A325) &gt;= 1, LEFT($B325, 2) = "81"), INDEX(Main_Form!$J:$J, MATCH($A325, Main_Form!$EV:$EV, 0)), "N/A") )</f>
        <v/>
      </c>
      <c r="E325" s="393"/>
      <c r="O325" s="394" t="str">
        <f t="shared" si="8"/>
        <v/>
      </c>
      <c r="P325" s="378" t="str">
        <f t="shared" si="9"/>
        <v/>
      </c>
    </row>
    <row r="326" spans="1:16" s="379" customFormat="1" hidden="1" x14ac:dyDescent="0.35">
      <c r="A326" s="368"/>
      <c r="B326" s="367" t="str">
        <f xml:space="preserve"> IF(A326="", "", $B$2 &amp; COUNTIFS($A$7:$A326, $A326))</f>
        <v/>
      </c>
      <c r="C326" s="367" t="str">
        <f>IF($A326 = "", "", INDEX(Main_Form!$A:$A, MATCH($A326, Main_Form!$EV:$EV, 0)) &amp; $B326)</f>
        <v/>
      </c>
      <c r="D326" s="398" t="str">
        <f>IF($A326 = "", "",
IF(AND(School_or_CAT_2 = "Centre for Advanced Training", COUNTIFS($A$7:$A$1008, $A326) &gt;= 1, LEFT($B326, 2) = "81"), INDEX(Main_Form!$J:$J, MATCH($A326, Main_Form!$EV:$EV, 0)), "N/A") )</f>
        <v/>
      </c>
      <c r="E326" s="393"/>
      <c r="O326" s="394" t="str">
        <f t="shared" si="8"/>
        <v/>
      </c>
      <c r="P326" s="378" t="str">
        <f t="shared" si="9"/>
        <v/>
      </c>
    </row>
    <row r="327" spans="1:16" s="379" customFormat="1" hidden="1" x14ac:dyDescent="0.35">
      <c r="A327" s="368"/>
      <c r="B327" s="367" t="str">
        <f xml:space="preserve"> IF(A327="", "", $B$2 &amp; COUNTIFS($A$7:$A327, $A327))</f>
        <v/>
      </c>
      <c r="C327" s="367" t="str">
        <f>IF($A327 = "", "", INDEX(Main_Form!$A:$A, MATCH($A327, Main_Form!$EV:$EV, 0)) &amp; $B327)</f>
        <v/>
      </c>
      <c r="D327" s="398" t="str">
        <f>IF($A327 = "", "",
IF(AND(School_or_CAT_2 = "Centre for Advanced Training", COUNTIFS($A$7:$A$1008, $A327) &gt;= 1, LEFT($B327, 2) = "81"), INDEX(Main_Form!$J:$J, MATCH($A327, Main_Form!$EV:$EV, 0)), "N/A") )</f>
        <v/>
      </c>
      <c r="E327" s="393"/>
      <c r="O327" s="394" t="str">
        <f t="shared" ref="O327:O390" si="10">IF($A327&lt;&gt;"", IF(AND($D327 &lt;&gt; "", $D327 &lt;&gt; "N/A"), $D327, IF($E327 = "", "", $E327)), "")</f>
        <v/>
      </c>
      <c r="P327" s="378" t="str">
        <f t="shared" ref="P327:P390" si="11">IF($A327="", "", IF(AND($A327 &lt;&gt; "", $O327 &lt;&gt; ""), 1, 0))</f>
        <v/>
      </c>
    </row>
    <row r="328" spans="1:16" s="379" customFormat="1" hidden="1" x14ac:dyDescent="0.35">
      <c r="A328" s="368"/>
      <c r="B328" s="367" t="str">
        <f xml:space="preserve"> IF(A328="", "", $B$2 &amp; COUNTIFS($A$7:$A328, $A328))</f>
        <v/>
      </c>
      <c r="C328" s="367" t="str">
        <f>IF($A328 = "", "", INDEX(Main_Form!$A:$A, MATCH($A328, Main_Form!$EV:$EV, 0)) &amp; $B328)</f>
        <v/>
      </c>
      <c r="D328" s="398" t="str">
        <f>IF($A328 = "", "",
IF(AND(School_or_CAT_2 = "Centre for Advanced Training", COUNTIFS($A$7:$A$1008, $A328) &gt;= 1, LEFT($B328, 2) = "81"), INDEX(Main_Form!$J:$J, MATCH($A328, Main_Form!$EV:$EV, 0)), "N/A") )</f>
        <v/>
      </c>
      <c r="E328" s="393"/>
      <c r="O328" s="394" t="str">
        <f t="shared" si="10"/>
        <v/>
      </c>
      <c r="P328" s="378" t="str">
        <f t="shared" si="11"/>
        <v/>
      </c>
    </row>
    <row r="329" spans="1:16" s="379" customFormat="1" hidden="1" x14ac:dyDescent="0.35">
      <c r="A329" s="368"/>
      <c r="B329" s="367" t="str">
        <f xml:space="preserve"> IF(A329="", "", $B$2 &amp; COUNTIFS($A$7:$A329, $A329))</f>
        <v/>
      </c>
      <c r="C329" s="367" t="str">
        <f>IF($A329 = "", "", INDEX(Main_Form!$A:$A, MATCH($A329, Main_Form!$EV:$EV, 0)) &amp; $B329)</f>
        <v/>
      </c>
      <c r="D329" s="398" t="str">
        <f>IF($A329 = "", "",
IF(AND(School_or_CAT_2 = "Centre for Advanced Training", COUNTIFS($A$7:$A$1008, $A329) &gt;= 1, LEFT($B329, 2) = "81"), INDEX(Main_Form!$J:$J, MATCH($A329, Main_Form!$EV:$EV, 0)), "N/A") )</f>
        <v/>
      </c>
      <c r="E329" s="393"/>
      <c r="O329" s="394" t="str">
        <f t="shared" si="10"/>
        <v/>
      </c>
      <c r="P329" s="378" t="str">
        <f t="shared" si="11"/>
        <v/>
      </c>
    </row>
    <row r="330" spans="1:16" s="379" customFormat="1" hidden="1" x14ac:dyDescent="0.35">
      <c r="A330" s="368"/>
      <c r="B330" s="367" t="str">
        <f xml:space="preserve"> IF(A330="", "", $B$2 &amp; COUNTIFS($A$7:$A330, $A330))</f>
        <v/>
      </c>
      <c r="C330" s="367" t="str">
        <f>IF($A330 = "", "", INDEX(Main_Form!$A:$A, MATCH($A330, Main_Form!$EV:$EV, 0)) &amp; $B330)</f>
        <v/>
      </c>
      <c r="D330" s="398" t="str">
        <f>IF($A330 = "", "",
IF(AND(School_or_CAT_2 = "Centre for Advanced Training", COUNTIFS($A$7:$A$1008, $A330) &gt;= 1, LEFT($B330, 2) = "81"), INDEX(Main_Form!$J:$J, MATCH($A330, Main_Form!$EV:$EV, 0)), "N/A") )</f>
        <v/>
      </c>
      <c r="E330" s="393"/>
      <c r="O330" s="394" t="str">
        <f t="shared" si="10"/>
        <v/>
      </c>
      <c r="P330" s="378" t="str">
        <f t="shared" si="11"/>
        <v/>
      </c>
    </row>
    <row r="331" spans="1:16" s="379" customFormat="1" hidden="1" x14ac:dyDescent="0.35">
      <c r="A331" s="368"/>
      <c r="B331" s="367" t="str">
        <f xml:space="preserve"> IF(A331="", "", $B$2 &amp; COUNTIFS($A$7:$A331, $A331))</f>
        <v/>
      </c>
      <c r="C331" s="367" t="str">
        <f>IF($A331 = "", "", INDEX(Main_Form!$A:$A, MATCH($A331, Main_Form!$EV:$EV, 0)) &amp; $B331)</f>
        <v/>
      </c>
      <c r="D331" s="398" t="str">
        <f>IF($A331 = "", "",
IF(AND(School_or_CAT_2 = "Centre for Advanced Training", COUNTIFS($A$7:$A$1008, $A331) &gt;= 1, LEFT($B331, 2) = "81"), INDEX(Main_Form!$J:$J, MATCH($A331, Main_Form!$EV:$EV, 0)), "N/A") )</f>
        <v/>
      </c>
      <c r="E331" s="393"/>
      <c r="O331" s="394" t="str">
        <f t="shared" si="10"/>
        <v/>
      </c>
      <c r="P331" s="378" t="str">
        <f t="shared" si="11"/>
        <v/>
      </c>
    </row>
    <row r="332" spans="1:16" s="379" customFormat="1" hidden="1" x14ac:dyDescent="0.35">
      <c r="A332" s="368"/>
      <c r="B332" s="367" t="str">
        <f xml:space="preserve"> IF(A332="", "", $B$2 &amp; COUNTIFS($A$7:$A332, $A332))</f>
        <v/>
      </c>
      <c r="C332" s="367" t="str">
        <f>IF($A332 = "", "", INDEX(Main_Form!$A:$A, MATCH($A332, Main_Form!$EV:$EV, 0)) &amp; $B332)</f>
        <v/>
      </c>
      <c r="D332" s="398" t="str">
        <f>IF($A332 = "", "",
IF(AND(School_or_CAT_2 = "Centre for Advanced Training", COUNTIFS($A$7:$A$1008, $A332) &gt;= 1, LEFT($B332, 2) = "81"), INDEX(Main_Form!$J:$J, MATCH($A332, Main_Form!$EV:$EV, 0)), "N/A") )</f>
        <v/>
      </c>
      <c r="E332" s="393"/>
      <c r="O332" s="394" t="str">
        <f t="shared" si="10"/>
        <v/>
      </c>
      <c r="P332" s="378" t="str">
        <f t="shared" si="11"/>
        <v/>
      </c>
    </row>
    <row r="333" spans="1:16" s="379" customFormat="1" hidden="1" x14ac:dyDescent="0.35">
      <c r="A333" s="368"/>
      <c r="B333" s="367" t="str">
        <f xml:space="preserve"> IF(A333="", "", $B$2 &amp; COUNTIFS($A$7:$A333, $A333))</f>
        <v/>
      </c>
      <c r="C333" s="367" t="str">
        <f>IF($A333 = "", "", INDEX(Main_Form!$A:$A, MATCH($A333, Main_Form!$EV:$EV, 0)) &amp; $B333)</f>
        <v/>
      </c>
      <c r="D333" s="398" t="str">
        <f>IF($A333 = "", "",
IF(AND(School_or_CAT_2 = "Centre for Advanced Training", COUNTIFS($A$7:$A$1008, $A333) &gt;= 1, LEFT($B333, 2) = "81"), INDEX(Main_Form!$J:$J, MATCH($A333, Main_Form!$EV:$EV, 0)), "N/A") )</f>
        <v/>
      </c>
      <c r="E333" s="393"/>
      <c r="O333" s="394" t="str">
        <f t="shared" si="10"/>
        <v/>
      </c>
      <c r="P333" s="378" t="str">
        <f t="shared" si="11"/>
        <v/>
      </c>
    </row>
    <row r="334" spans="1:16" s="379" customFormat="1" hidden="1" x14ac:dyDescent="0.35">
      <c r="A334" s="368"/>
      <c r="B334" s="367" t="str">
        <f xml:space="preserve"> IF(A334="", "", $B$2 &amp; COUNTIFS($A$7:$A334, $A334))</f>
        <v/>
      </c>
      <c r="C334" s="367" t="str">
        <f>IF($A334 = "", "", INDEX(Main_Form!$A:$A, MATCH($A334, Main_Form!$EV:$EV, 0)) &amp; $B334)</f>
        <v/>
      </c>
      <c r="D334" s="398" t="str">
        <f>IF($A334 = "", "",
IF(AND(School_or_CAT_2 = "Centre for Advanced Training", COUNTIFS($A$7:$A$1008, $A334) &gt;= 1, LEFT($B334, 2) = "81"), INDEX(Main_Form!$J:$J, MATCH($A334, Main_Form!$EV:$EV, 0)), "N/A") )</f>
        <v/>
      </c>
      <c r="E334" s="393"/>
      <c r="O334" s="394" t="str">
        <f t="shared" si="10"/>
        <v/>
      </c>
      <c r="P334" s="378" t="str">
        <f t="shared" si="11"/>
        <v/>
      </c>
    </row>
    <row r="335" spans="1:16" s="379" customFormat="1" hidden="1" x14ac:dyDescent="0.35">
      <c r="A335" s="368"/>
      <c r="B335" s="367" t="str">
        <f xml:space="preserve"> IF(A335="", "", $B$2 &amp; COUNTIFS($A$7:$A335, $A335))</f>
        <v/>
      </c>
      <c r="C335" s="367" t="str">
        <f>IF($A335 = "", "", INDEX(Main_Form!$A:$A, MATCH($A335, Main_Form!$EV:$EV, 0)) &amp; $B335)</f>
        <v/>
      </c>
      <c r="D335" s="398" t="str">
        <f>IF($A335 = "", "",
IF(AND(School_or_CAT_2 = "Centre for Advanced Training", COUNTIFS($A$7:$A$1008, $A335) &gt;= 1, LEFT($B335, 2) = "81"), INDEX(Main_Form!$J:$J, MATCH($A335, Main_Form!$EV:$EV, 0)), "N/A") )</f>
        <v/>
      </c>
      <c r="E335" s="393"/>
      <c r="O335" s="394" t="str">
        <f t="shared" si="10"/>
        <v/>
      </c>
      <c r="P335" s="378" t="str">
        <f t="shared" si="11"/>
        <v/>
      </c>
    </row>
    <row r="336" spans="1:16" s="379" customFormat="1" hidden="1" x14ac:dyDescent="0.35">
      <c r="A336" s="368"/>
      <c r="B336" s="367" t="str">
        <f xml:space="preserve"> IF(A336="", "", $B$2 &amp; COUNTIFS($A$7:$A336, $A336))</f>
        <v/>
      </c>
      <c r="C336" s="367" t="str">
        <f>IF($A336 = "", "", INDEX(Main_Form!$A:$A, MATCH($A336, Main_Form!$EV:$EV, 0)) &amp; $B336)</f>
        <v/>
      </c>
      <c r="D336" s="398" t="str">
        <f>IF($A336 = "", "",
IF(AND(School_or_CAT_2 = "Centre for Advanced Training", COUNTIFS($A$7:$A$1008, $A336) &gt;= 1, LEFT($B336, 2) = "81"), INDEX(Main_Form!$J:$J, MATCH($A336, Main_Form!$EV:$EV, 0)), "N/A") )</f>
        <v/>
      </c>
      <c r="E336" s="393"/>
      <c r="O336" s="394" t="str">
        <f t="shared" si="10"/>
        <v/>
      </c>
      <c r="P336" s="378" t="str">
        <f t="shared" si="11"/>
        <v/>
      </c>
    </row>
    <row r="337" spans="1:16" s="379" customFormat="1" hidden="1" x14ac:dyDescent="0.35">
      <c r="A337" s="368"/>
      <c r="B337" s="367" t="str">
        <f xml:space="preserve"> IF(A337="", "", $B$2 &amp; COUNTIFS($A$7:$A337, $A337))</f>
        <v/>
      </c>
      <c r="C337" s="367" t="str">
        <f>IF($A337 = "", "", INDEX(Main_Form!$A:$A, MATCH($A337, Main_Form!$EV:$EV, 0)) &amp; $B337)</f>
        <v/>
      </c>
      <c r="D337" s="398" t="str">
        <f>IF($A337 = "", "",
IF(AND(School_or_CAT_2 = "Centre for Advanced Training", COUNTIFS($A$7:$A$1008, $A337) &gt;= 1, LEFT($B337, 2) = "81"), INDEX(Main_Form!$J:$J, MATCH($A337, Main_Form!$EV:$EV, 0)), "N/A") )</f>
        <v/>
      </c>
      <c r="E337" s="393"/>
      <c r="O337" s="394" t="str">
        <f t="shared" si="10"/>
        <v/>
      </c>
      <c r="P337" s="378" t="str">
        <f t="shared" si="11"/>
        <v/>
      </c>
    </row>
    <row r="338" spans="1:16" s="379" customFormat="1" hidden="1" x14ac:dyDescent="0.35">
      <c r="A338" s="368"/>
      <c r="B338" s="367" t="str">
        <f xml:space="preserve"> IF(A338="", "", $B$2 &amp; COUNTIFS($A$7:$A338, $A338))</f>
        <v/>
      </c>
      <c r="C338" s="367" t="str">
        <f>IF($A338 = "", "", INDEX(Main_Form!$A:$A, MATCH($A338, Main_Form!$EV:$EV, 0)) &amp; $B338)</f>
        <v/>
      </c>
      <c r="D338" s="398" t="str">
        <f>IF($A338 = "", "",
IF(AND(School_or_CAT_2 = "Centre for Advanced Training", COUNTIFS($A$7:$A$1008, $A338) &gt;= 1, LEFT($B338, 2) = "81"), INDEX(Main_Form!$J:$J, MATCH($A338, Main_Form!$EV:$EV, 0)), "N/A") )</f>
        <v/>
      </c>
      <c r="E338" s="393"/>
      <c r="O338" s="394" t="str">
        <f t="shared" si="10"/>
        <v/>
      </c>
      <c r="P338" s="378" t="str">
        <f t="shared" si="11"/>
        <v/>
      </c>
    </row>
    <row r="339" spans="1:16" s="379" customFormat="1" hidden="1" x14ac:dyDescent="0.35">
      <c r="A339" s="368"/>
      <c r="B339" s="367" t="str">
        <f xml:space="preserve"> IF(A339="", "", $B$2 &amp; COUNTIFS($A$7:$A339, $A339))</f>
        <v/>
      </c>
      <c r="C339" s="367" t="str">
        <f>IF($A339 = "", "", INDEX(Main_Form!$A:$A, MATCH($A339, Main_Form!$EV:$EV, 0)) &amp; $B339)</f>
        <v/>
      </c>
      <c r="D339" s="398" t="str">
        <f>IF($A339 = "", "",
IF(AND(School_or_CAT_2 = "Centre for Advanced Training", COUNTIFS($A$7:$A$1008, $A339) &gt;= 1, LEFT($B339, 2) = "81"), INDEX(Main_Form!$J:$J, MATCH($A339, Main_Form!$EV:$EV, 0)), "N/A") )</f>
        <v/>
      </c>
      <c r="E339" s="393"/>
      <c r="O339" s="394" t="str">
        <f t="shared" si="10"/>
        <v/>
      </c>
      <c r="P339" s="378" t="str">
        <f t="shared" si="11"/>
        <v/>
      </c>
    </row>
    <row r="340" spans="1:16" s="379" customFormat="1" hidden="1" x14ac:dyDescent="0.35">
      <c r="A340" s="368"/>
      <c r="B340" s="367" t="str">
        <f xml:space="preserve"> IF(A340="", "", $B$2 &amp; COUNTIFS($A$7:$A340, $A340))</f>
        <v/>
      </c>
      <c r="C340" s="367" t="str">
        <f>IF($A340 = "", "", INDEX(Main_Form!$A:$A, MATCH($A340, Main_Form!$EV:$EV, 0)) &amp; $B340)</f>
        <v/>
      </c>
      <c r="D340" s="398" t="str">
        <f>IF($A340 = "", "",
IF(AND(School_or_CAT_2 = "Centre for Advanced Training", COUNTIFS($A$7:$A$1008, $A340) &gt;= 1, LEFT($B340, 2) = "81"), INDEX(Main_Form!$J:$J, MATCH($A340, Main_Form!$EV:$EV, 0)), "N/A") )</f>
        <v/>
      </c>
      <c r="E340" s="393"/>
      <c r="O340" s="394" t="str">
        <f t="shared" si="10"/>
        <v/>
      </c>
      <c r="P340" s="378" t="str">
        <f t="shared" si="11"/>
        <v/>
      </c>
    </row>
    <row r="341" spans="1:16" s="379" customFormat="1" hidden="1" x14ac:dyDescent="0.35">
      <c r="A341" s="368"/>
      <c r="B341" s="367" t="str">
        <f xml:space="preserve"> IF(A341="", "", $B$2 &amp; COUNTIFS($A$7:$A341, $A341))</f>
        <v/>
      </c>
      <c r="C341" s="367" t="str">
        <f>IF($A341 = "", "", INDEX(Main_Form!$A:$A, MATCH($A341, Main_Form!$EV:$EV, 0)) &amp; $B341)</f>
        <v/>
      </c>
      <c r="D341" s="398" t="str">
        <f>IF($A341 = "", "",
IF(AND(School_or_CAT_2 = "Centre for Advanced Training", COUNTIFS($A$7:$A$1008, $A341) &gt;= 1, LEFT($B341, 2) = "81"), INDEX(Main_Form!$J:$J, MATCH($A341, Main_Form!$EV:$EV, 0)), "N/A") )</f>
        <v/>
      </c>
      <c r="E341" s="393"/>
      <c r="O341" s="394" t="str">
        <f t="shared" si="10"/>
        <v/>
      </c>
      <c r="P341" s="378" t="str">
        <f t="shared" si="11"/>
        <v/>
      </c>
    </row>
    <row r="342" spans="1:16" s="379" customFormat="1" hidden="1" x14ac:dyDescent="0.35">
      <c r="A342" s="368"/>
      <c r="B342" s="367" t="str">
        <f xml:space="preserve"> IF(A342="", "", $B$2 &amp; COUNTIFS($A$7:$A342, $A342))</f>
        <v/>
      </c>
      <c r="C342" s="367" t="str">
        <f>IF($A342 = "", "", INDEX(Main_Form!$A:$A, MATCH($A342, Main_Form!$EV:$EV, 0)) &amp; $B342)</f>
        <v/>
      </c>
      <c r="D342" s="398" t="str">
        <f>IF($A342 = "", "",
IF(AND(School_or_CAT_2 = "Centre for Advanced Training", COUNTIFS($A$7:$A$1008, $A342) &gt;= 1, LEFT($B342, 2) = "81"), INDEX(Main_Form!$J:$J, MATCH($A342, Main_Form!$EV:$EV, 0)), "N/A") )</f>
        <v/>
      </c>
      <c r="E342" s="393"/>
      <c r="O342" s="394" t="str">
        <f t="shared" si="10"/>
        <v/>
      </c>
      <c r="P342" s="378" t="str">
        <f t="shared" si="11"/>
        <v/>
      </c>
    </row>
    <row r="343" spans="1:16" s="379" customFormat="1" hidden="1" x14ac:dyDescent="0.35">
      <c r="A343" s="368"/>
      <c r="B343" s="367" t="str">
        <f xml:space="preserve"> IF(A343="", "", $B$2 &amp; COUNTIFS($A$7:$A343, $A343))</f>
        <v/>
      </c>
      <c r="C343" s="367" t="str">
        <f>IF($A343 = "", "", INDEX(Main_Form!$A:$A, MATCH($A343, Main_Form!$EV:$EV, 0)) &amp; $B343)</f>
        <v/>
      </c>
      <c r="D343" s="398" t="str">
        <f>IF($A343 = "", "",
IF(AND(School_or_CAT_2 = "Centre for Advanced Training", COUNTIFS($A$7:$A$1008, $A343) &gt;= 1, LEFT($B343, 2) = "81"), INDEX(Main_Form!$J:$J, MATCH($A343, Main_Form!$EV:$EV, 0)), "N/A") )</f>
        <v/>
      </c>
      <c r="E343" s="393"/>
      <c r="O343" s="394" t="str">
        <f t="shared" si="10"/>
        <v/>
      </c>
      <c r="P343" s="378" t="str">
        <f t="shared" si="11"/>
        <v/>
      </c>
    </row>
    <row r="344" spans="1:16" s="379" customFormat="1" hidden="1" x14ac:dyDescent="0.35">
      <c r="A344" s="368"/>
      <c r="B344" s="367" t="str">
        <f xml:space="preserve"> IF(A344="", "", $B$2 &amp; COUNTIFS($A$7:$A344, $A344))</f>
        <v/>
      </c>
      <c r="C344" s="367" t="str">
        <f>IF($A344 = "", "", INDEX(Main_Form!$A:$A, MATCH($A344, Main_Form!$EV:$EV, 0)) &amp; $B344)</f>
        <v/>
      </c>
      <c r="D344" s="398" t="str">
        <f>IF($A344 = "", "",
IF(AND(School_or_CAT_2 = "Centre for Advanced Training", COUNTIFS($A$7:$A$1008, $A344) &gt;= 1, LEFT($B344, 2) = "81"), INDEX(Main_Form!$J:$J, MATCH($A344, Main_Form!$EV:$EV, 0)), "N/A") )</f>
        <v/>
      </c>
      <c r="E344" s="393"/>
      <c r="O344" s="394" t="str">
        <f t="shared" si="10"/>
        <v/>
      </c>
      <c r="P344" s="378" t="str">
        <f t="shared" si="11"/>
        <v/>
      </c>
    </row>
    <row r="345" spans="1:16" s="379" customFormat="1" hidden="1" x14ac:dyDescent="0.35">
      <c r="A345" s="368"/>
      <c r="B345" s="367" t="str">
        <f xml:space="preserve"> IF(A345="", "", $B$2 &amp; COUNTIFS($A$7:$A345, $A345))</f>
        <v/>
      </c>
      <c r="C345" s="367" t="str">
        <f>IF($A345 = "", "", INDEX(Main_Form!$A:$A, MATCH($A345, Main_Form!$EV:$EV, 0)) &amp; $B345)</f>
        <v/>
      </c>
      <c r="D345" s="398" t="str">
        <f>IF($A345 = "", "",
IF(AND(School_or_CAT_2 = "Centre for Advanced Training", COUNTIFS($A$7:$A$1008, $A345) &gt;= 1, LEFT($B345, 2) = "81"), INDEX(Main_Form!$J:$J, MATCH($A345, Main_Form!$EV:$EV, 0)), "N/A") )</f>
        <v/>
      </c>
      <c r="E345" s="393"/>
      <c r="O345" s="394" t="str">
        <f t="shared" si="10"/>
        <v/>
      </c>
      <c r="P345" s="378" t="str">
        <f t="shared" si="11"/>
        <v/>
      </c>
    </row>
    <row r="346" spans="1:16" s="379" customFormat="1" hidden="1" x14ac:dyDescent="0.35">
      <c r="A346" s="368"/>
      <c r="B346" s="367" t="str">
        <f xml:space="preserve"> IF(A346="", "", $B$2 &amp; COUNTIFS($A$7:$A346, $A346))</f>
        <v/>
      </c>
      <c r="C346" s="367" t="str">
        <f>IF($A346 = "", "", INDEX(Main_Form!$A:$A, MATCH($A346, Main_Form!$EV:$EV, 0)) &amp; $B346)</f>
        <v/>
      </c>
      <c r="D346" s="398" t="str">
        <f>IF($A346 = "", "",
IF(AND(School_or_CAT_2 = "Centre for Advanced Training", COUNTIFS($A$7:$A$1008, $A346) &gt;= 1, LEFT($B346, 2) = "81"), INDEX(Main_Form!$J:$J, MATCH($A346, Main_Form!$EV:$EV, 0)), "N/A") )</f>
        <v/>
      </c>
      <c r="E346" s="393"/>
      <c r="O346" s="394" t="str">
        <f t="shared" si="10"/>
        <v/>
      </c>
      <c r="P346" s="378" t="str">
        <f t="shared" si="11"/>
        <v/>
      </c>
    </row>
    <row r="347" spans="1:16" s="379" customFormat="1" hidden="1" x14ac:dyDescent="0.35">
      <c r="A347" s="368"/>
      <c r="B347" s="367" t="str">
        <f xml:space="preserve"> IF(A347="", "", $B$2 &amp; COUNTIFS($A$7:$A347, $A347))</f>
        <v/>
      </c>
      <c r="C347" s="367" t="str">
        <f>IF($A347 = "", "", INDEX(Main_Form!$A:$A, MATCH($A347, Main_Form!$EV:$EV, 0)) &amp; $B347)</f>
        <v/>
      </c>
      <c r="D347" s="398" t="str">
        <f>IF($A347 = "", "",
IF(AND(School_or_CAT_2 = "Centre for Advanced Training", COUNTIFS($A$7:$A$1008, $A347) &gt;= 1, LEFT($B347, 2) = "81"), INDEX(Main_Form!$J:$J, MATCH($A347, Main_Form!$EV:$EV, 0)), "N/A") )</f>
        <v/>
      </c>
      <c r="E347" s="393"/>
      <c r="O347" s="394" t="str">
        <f t="shared" si="10"/>
        <v/>
      </c>
      <c r="P347" s="378" t="str">
        <f t="shared" si="11"/>
        <v/>
      </c>
    </row>
    <row r="348" spans="1:16" s="379" customFormat="1" hidden="1" x14ac:dyDescent="0.35">
      <c r="A348" s="368"/>
      <c r="B348" s="367" t="str">
        <f xml:space="preserve"> IF(A348="", "", $B$2 &amp; COUNTIFS($A$7:$A348, $A348))</f>
        <v/>
      </c>
      <c r="C348" s="367" t="str">
        <f>IF($A348 = "", "", INDEX(Main_Form!$A:$A, MATCH($A348, Main_Form!$EV:$EV, 0)) &amp; $B348)</f>
        <v/>
      </c>
      <c r="D348" s="398" t="str">
        <f>IF($A348 = "", "",
IF(AND(School_or_CAT_2 = "Centre for Advanced Training", COUNTIFS($A$7:$A$1008, $A348) &gt;= 1, LEFT($B348, 2) = "81"), INDEX(Main_Form!$J:$J, MATCH($A348, Main_Form!$EV:$EV, 0)), "N/A") )</f>
        <v/>
      </c>
      <c r="E348" s="393"/>
      <c r="O348" s="394" t="str">
        <f t="shared" si="10"/>
        <v/>
      </c>
      <c r="P348" s="378" t="str">
        <f t="shared" si="11"/>
        <v/>
      </c>
    </row>
    <row r="349" spans="1:16" s="379" customFormat="1" hidden="1" x14ac:dyDescent="0.35">
      <c r="A349" s="368"/>
      <c r="B349" s="367" t="str">
        <f xml:space="preserve"> IF(A349="", "", $B$2 &amp; COUNTIFS($A$7:$A349, $A349))</f>
        <v/>
      </c>
      <c r="C349" s="367" t="str">
        <f>IF($A349 = "", "", INDEX(Main_Form!$A:$A, MATCH($A349, Main_Form!$EV:$EV, 0)) &amp; $B349)</f>
        <v/>
      </c>
      <c r="D349" s="398" t="str">
        <f>IF($A349 = "", "",
IF(AND(School_or_CAT_2 = "Centre for Advanced Training", COUNTIFS($A$7:$A$1008, $A349) &gt;= 1, LEFT($B349, 2) = "81"), INDEX(Main_Form!$J:$J, MATCH($A349, Main_Form!$EV:$EV, 0)), "N/A") )</f>
        <v/>
      </c>
      <c r="E349" s="393"/>
      <c r="O349" s="394" t="str">
        <f t="shared" si="10"/>
        <v/>
      </c>
      <c r="P349" s="378" t="str">
        <f t="shared" si="11"/>
        <v/>
      </c>
    </row>
    <row r="350" spans="1:16" s="379" customFormat="1" hidden="1" x14ac:dyDescent="0.35">
      <c r="A350" s="368"/>
      <c r="B350" s="367" t="str">
        <f xml:space="preserve"> IF(A350="", "", $B$2 &amp; COUNTIFS($A$7:$A350, $A350))</f>
        <v/>
      </c>
      <c r="C350" s="367" t="str">
        <f>IF($A350 = "", "", INDEX(Main_Form!$A:$A, MATCH($A350, Main_Form!$EV:$EV, 0)) &amp; $B350)</f>
        <v/>
      </c>
      <c r="D350" s="398" t="str">
        <f>IF($A350 = "", "",
IF(AND(School_or_CAT_2 = "Centre for Advanced Training", COUNTIFS($A$7:$A$1008, $A350) &gt;= 1, LEFT($B350, 2) = "81"), INDEX(Main_Form!$J:$J, MATCH($A350, Main_Form!$EV:$EV, 0)), "N/A") )</f>
        <v/>
      </c>
      <c r="E350" s="393"/>
      <c r="O350" s="394" t="str">
        <f t="shared" si="10"/>
        <v/>
      </c>
      <c r="P350" s="378" t="str">
        <f t="shared" si="11"/>
        <v/>
      </c>
    </row>
    <row r="351" spans="1:16" s="379" customFormat="1" hidden="1" x14ac:dyDescent="0.35">
      <c r="A351" s="368"/>
      <c r="B351" s="367" t="str">
        <f xml:space="preserve"> IF(A351="", "", $B$2 &amp; COUNTIFS($A$7:$A351, $A351))</f>
        <v/>
      </c>
      <c r="C351" s="367" t="str">
        <f>IF($A351 = "", "", INDEX(Main_Form!$A:$A, MATCH($A351, Main_Form!$EV:$EV, 0)) &amp; $B351)</f>
        <v/>
      </c>
      <c r="D351" s="398" t="str">
        <f>IF($A351 = "", "",
IF(AND(School_or_CAT_2 = "Centre for Advanced Training", COUNTIFS($A$7:$A$1008, $A351) &gt;= 1, LEFT($B351, 2) = "81"), INDEX(Main_Form!$J:$J, MATCH($A351, Main_Form!$EV:$EV, 0)), "N/A") )</f>
        <v/>
      </c>
      <c r="E351" s="393"/>
      <c r="O351" s="394" t="str">
        <f t="shared" si="10"/>
        <v/>
      </c>
      <c r="P351" s="378" t="str">
        <f t="shared" si="11"/>
        <v/>
      </c>
    </row>
    <row r="352" spans="1:16" s="379" customFormat="1" hidden="1" x14ac:dyDescent="0.35">
      <c r="A352" s="368"/>
      <c r="B352" s="367" t="str">
        <f xml:space="preserve"> IF(A352="", "", $B$2 &amp; COUNTIFS($A$7:$A352, $A352))</f>
        <v/>
      </c>
      <c r="C352" s="367" t="str">
        <f>IF($A352 = "", "", INDEX(Main_Form!$A:$A, MATCH($A352, Main_Form!$EV:$EV, 0)) &amp; $B352)</f>
        <v/>
      </c>
      <c r="D352" s="398" t="str">
        <f>IF($A352 = "", "",
IF(AND(School_or_CAT_2 = "Centre for Advanced Training", COUNTIFS($A$7:$A$1008, $A352) &gt;= 1, LEFT($B352, 2) = "81"), INDEX(Main_Form!$J:$J, MATCH($A352, Main_Form!$EV:$EV, 0)), "N/A") )</f>
        <v/>
      </c>
      <c r="E352" s="393"/>
      <c r="O352" s="394" t="str">
        <f t="shared" si="10"/>
        <v/>
      </c>
      <c r="P352" s="378" t="str">
        <f t="shared" si="11"/>
        <v/>
      </c>
    </row>
    <row r="353" spans="1:16" s="379" customFormat="1" hidden="1" x14ac:dyDescent="0.35">
      <c r="A353" s="368"/>
      <c r="B353" s="367" t="str">
        <f xml:space="preserve"> IF(A353="", "", $B$2 &amp; COUNTIFS($A$7:$A353, $A353))</f>
        <v/>
      </c>
      <c r="C353" s="367" t="str">
        <f>IF($A353 = "", "", INDEX(Main_Form!$A:$A, MATCH($A353, Main_Form!$EV:$EV, 0)) &amp; $B353)</f>
        <v/>
      </c>
      <c r="D353" s="398" t="str">
        <f>IF($A353 = "", "",
IF(AND(School_or_CAT_2 = "Centre for Advanced Training", COUNTIFS($A$7:$A$1008, $A353) &gt;= 1, LEFT($B353, 2) = "81"), INDEX(Main_Form!$J:$J, MATCH($A353, Main_Form!$EV:$EV, 0)), "N/A") )</f>
        <v/>
      </c>
      <c r="E353" s="393"/>
      <c r="O353" s="394" t="str">
        <f t="shared" si="10"/>
        <v/>
      </c>
      <c r="P353" s="378" t="str">
        <f t="shared" si="11"/>
        <v/>
      </c>
    </row>
    <row r="354" spans="1:16" s="379" customFormat="1" hidden="1" x14ac:dyDescent="0.35">
      <c r="A354" s="368"/>
      <c r="B354" s="367" t="str">
        <f xml:space="preserve"> IF(A354="", "", $B$2 &amp; COUNTIFS($A$7:$A354, $A354))</f>
        <v/>
      </c>
      <c r="C354" s="367" t="str">
        <f>IF($A354 = "", "", INDEX(Main_Form!$A:$A, MATCH($A354, Main_Form!$EV:$EV, 0)) &amp; $B354)</f>
        <v/>
      </c>
      <c r="D354" s="398" t="str">
        <f>IF($A354 = "", "",
IF(AND(School_or_CAT_2 = "Centre for Advanced Training", COUNTIFS($A$7:$A$1008, $A354) &gt;= 1, LEFT($B354, 2) = "81"), INDEX(Main_Form!$J:$J, MATCH($A354, Main_Form!$EV:$EV, 0)), "N/A") )</f>
        <v/>
      </c>
      <c r="E354" s="393"/>
      <c r="O354" s="394" t="str">
        <f t="shared" si="10"/>
        <v/>
      </c>
      <c r="P354" s="378" t="str">
        <f t="shared" si="11"/>
        <v/>
      </c>
    </row>
    <row r="355" spans="1:16" s="379" customFormat="1" hidden="1" x14ac:dyDescent="0.35">
      <c r="A355" s="368"/>
      <c r="B355" s="367" t="str">
        <f xml:space="preserve"> IF(A355="", "", $B$2 &amp; COUNTIFS($A$7:$A355, $A355))</f>
        <v/>
      </c>
      <c r="C355" s="367" t="str">
        <f>IF($A355 = "", "", INDEX(Main_Form!$A:$A, MATCH($A355, Main_Form!$EV:$EV, 0)) &amp; $B355)</f>
        <v/>
      </c>
      <c r="D355" s="398" t="str">
        <f>IF($A355 = "", "",
IF(AND(School_or_CAT_2 = "Centre for Advanced Training", COUNTIFS($A$7:$A$1008, $A355) &gt;= 1, LEFT($B355, 2) = "81"), INDEX(Main_Form!$J:$J, MATCH($A355, Main_Form!$EV:$EV, 0)), "N/A") )</f>
        <v/>
      </c>
      <c r="E355" s="393"/>
      <c r="O355" s="394" t="str">
        <f t="shared" si="10"/>
        <v/>
      </c>
      <c r="P355" s="378" t="str">
        <f t="shared" si="11"/>
        <v/>
      </c>
    </row>
    <row r="356" spans="1:16" s="379" customFormat="1" hidden="1" x14ac:dyDescent="0.35">
      <c r="A356" s="368"/>
      <c r="B356" s="367" t="str">
        <f xml:space="preserve"> IF(A356="", "", $B$2 &amp; COUNTIFS($A$7:$A356, $A356))</f>
        <v/>
      </c>
      <c r="C356" s="367" t="str">
        <f>IF($A356 = "", "", INDEX(Main_Form!$A:$A, MATCH($A356, Main_Form!$EV:$EV, 0)) &amp; $B356)</f>
        <v/>
      </c>
      <c r="D356" s="398" t="str">
        <f>IF($A356 = "", "",
IF(AND(School_or_CAT_2 = "Centre for Advanced Training", COUNTIFS($A$7:$A$1008, $A356) &gt;= 1, LEFT($B356, 2) = "81"), INDEX(Main_Form!$J:$J, MATCH($A356, Main_Form!$EV:$EV, 0)), "N/A") )</f>
        <v/>
      </c>
      <c r="E356" s="393"/>
      <c r="O356" s="394" t="str">
        <f t="shared" si="10"/>
        <v/>
      </c>
      <c r="P356" s="378" t="str">
        <f t="shared" si="11"/>
        <v/>
      </c>
    </row>
    <row r="357" spans="1:16" s="379" customFormat="1" hidden="1" x14ac:dyDescent="0.35">
      <c r="A357" s="368"/>
      <c r="B357" s="367" t="str">
        <f xml:space="preserve"> IF(A357="", "", $B$2 &amp; COUNTIFS($A$7:$A357, $A357))</f>
        <v/>
      </c>
      <c r="C357" s="367" t="str">
        <f>IF($A357 = "", "", INDEX(Main_Form!$A:$A, MATCH($A357, Main_Form!$EV:$EV, 0)) &amp; $B357)</f>
        <v/>
      </c>
      <c r="D357" s="398" t="str">
        <f>IF($A357 = "", "",
IF(AND(School_or_CAT_2 = "Centre for Advanced Training", COUNTIFS($A$7:$A$1008, $A357) &gt;= 1, LEFT($B357, 2) = "81"), INDEX(Main_Form!$J:$J, MATCH($A357, Main_Form!$EV:$EV, 0)), "N/A") )</f>
        <v/>
      </c>
      <c r="E357" s="393"/>
      <c r="O357" s="394" t="str">
        <f t="shared" si="10"/>
        <v/>
      </c>
      <c r="P357" s="378" t="str">
        <f t="shared" si="11"/>
        <v/>
      </c>
    </row>
    <row r="358" spans="1:16" s="379" customFormat="1" hidden="1" x14ac:dyDescent="0.35">
      <c r="A358" s="368"/>
      <c r="B358" s="367" t="str">
        <f xml:space="preserve"> IF(A358="", "", $B$2 &amp; COUNTIFS($A$7:$A358, $A358))</f>
        <v/>
      </c>
      <c r="C358" s="367" t="str">
        <f>IF($A358 = "", "", INDEX(Main_Form!$A:$A, MATCH($A358, Main_Form!$EV:$EV, 0)) &amp; $B358)</f>
        <v/>
      </c>
      <c r="D358" s="398" t="str">
        <f>IF($A358 = "", "",
IF(AND(School_or_CAT_2 = "Centre for Advanced Training", COUNTIFS($A$7:$A$1008, $A358) &gt;= 1, LEFT($B358, 2) = "81"), INDEX(Main_Form!$J:$J, MATCH($A358, Main_Form!$EV:$EV, 0)), "N/A") )</f>
        <v/>
      </c>
      <c r="E358" s="393"/>
      <c r="O358" s="394" t="str">
        <f t="shared" si="10"/>
        <v/>
      </c>
      <c r="P358" s="378" t="str">
        <f t="shared" si="11"/>
        <v/>
      </c>
    </row>
    <row r="359" spans="1:16" s="379" customFormat="1" hidden="1" x14ac:dyDescent="0.35">
      <c r="A359" s="368"/>
      <c r="B359" s="367" t="str">
        <f xml:space="preserve"> IF(A359="", "", $B$2 &amp; COUNTIFS($A$7:$A359, $A359))</f>
        <v/>
      </c>
      <c r="C359" s="367" t="str">
        <f>IF($A359 = "", "", INDEX(Main_Form!$A:$A, MATCH($A359, Main_Form!$EV:$EV, 0)) &amp; $B359)</f>
        <v/>
      </c>
      <c r="D359" s="398" t="str">
        <f>IF($A359 = "", "",
IF(AND(School_or_CAT_2 = "Centre for Advanced Training", COUNTIFS($A$7:$A$1008, $A359) &gt;= 1, LEFT($B359, 2) = "81"), INDEX(Main_Form!$J:$J, MATCH($A359, Main_Form!$EV:$EV, 0)), "N/A") )</f>
        <v/>
      </c>
      <c r="E359" s="393"/>
      <c r="O359" s="394" t="str">
        <f t="shared" si="10"/>
        <v/>
      </c>
      <c r="P359" s="378" t="str">
        <f t="shared" si="11"/>
        <v/>
      </c>
    </row>
    <row r="360" spans="1:16" s="379" customFormat="1" hidden="1" x14ac:dyDescent="0.35">
      <c r="A360" s="368"/>
      <c r="B360" s="367" t="str">
        <f xml:space="preserve"> IF(A360="", "", $B$2 &amp; COUNTIFS($A$7:$A360, $A360))</f>
        <v/>
      </c>
      <c r="C360" s="367" t="str">
        <f>IF($A360 = "", "", INDEX(Main_Form!$A:$A, MATCH($A360, Main_Form!$EV:$EV, 0)) &amp; $B360)</f>
        <v/>
      </c>
      <c r="D360" s="398" t="str">
        <f>IF($A360 = "", "",
IF(AND(School_or_CAT_2 = "Centre for Advanced Training", COUNTIFS($A$7:$A$1008, $A360) &gt;= 1, LEFT($B360, 2) = "81"), INDEX(Main_Form!$J:$J, MATCH($A360, Main_Form!$EV:$EV, 0)), "N/A") )</f>
        <v/>
      </c>
      <c r="E360" s="393"/>
      <c r="O360" s="394" t="str">
        <f t="shared" si="10"/>
        <v/>
      </c>
      <c r="P360" s="378" t="str">
        <f t="shared" si="11"/>
        <v/>
      </c>
    </row>
    <row r="361" spans="1:16" s="379" customFormat="1" hidden="1" x14ac:dyDescent="0.35">
      <c r="A361" s="368"/>
      <c r="B361" s="367" t="str">
        <f xml:space="preserve"> IF(A361="", "", $B$2 &amp; COUNTIFS($A$7:$A361, $A361))</f>
        <v/>
      </c>
      <c r="C361" s="367" t="str">
        <f>IF($A361 = "", "", INDEX(Main_Form!$A:$A, MATCH($A361, Main_Form!$EV:$EV, 0)) &amp; $B361)</f>
        <v/>
      </c>
      <c r="D361" s="398" t="str">
        <f>IF($A361 = "", "",
IF(AND(School_or_CAT_2 = "Centre for Advanced Training", COUNTIFS($A$7:$A$1008, $A361) &gt;= 1, LEFT($B361, 2) = "81"), INDEX(Main_Form!$J:$J, MATCH($A361, Main_Form!$EV:$EV, 0)), "N/A") )</f>
        <v/>
      </c>
      <c r="E361" s="393"/>
      <c r="O361" s="394" t="str">
        <f t="shared" si="10"/>
        <v/>
      </c>
      <c r="P361" s="378" t="str">
        <f t="shared" si="11"/>
        <v/>
      </c>
    </row>
    <row r="362" spans="1:16" s="379" customFormat="1" hidden="1" x14ac:dyDescent="0.35">
      <c r="A362" s="368"/>
      <c r="B362" s="367" t="str">
        <f xml:space="preserve"> IF(A362="", "", $B$2 &amp; COUNTIFS($A$7:$A362, $A362))</f>
        <v/>
      </c>
      <c r="C362" s="367" t="str">
        <f>IF($A362 = "", "", INDEX(Main_Form!$A:$A, MATCH($A362, Main_Form!$EV:$EV, 0)) &amp; $B362)</f>
        <v/>
      </c>
      <c r="D362" s="398" t="str">
        <f>IF($A362 = "", "",
IF(AND(School_or_CAT_2 = "Centre for Advanced Training", COUNTIFS($A$7:$A$1008, $A362) &gt;= 1, LEFT($B362, 2) = "81"), INDEX(Main_Form!$J:$J, MATCH($A362, Main_Form!$EV:$EV, 0)), "N/A") )</f>
        <v/>
      </c>
      <c r="E362" s="393"/>
      <c r="O362" s="394" t="str">
        <f t="shared" si="10"/>
        <v/>
      </c>
      <c r="P362" s="378" t="str">
        <f t="shared" si="11"/>
        <v/>
      </c>
    </row>
    <row r="363" spans="1:16" s="379" customFormat="1" hidden="1" x14ac:dyDescent="0.35">
      <c r="A363" s="368"/>
      <c r="B363" s="367" t="str">
        <f xml:space="preserve"> IF(A363="", "", $B$2 &amp; COUNTIFS($A$7:$A363, $A363))</f>
        <v/>
      </c>
      <c r="C363" s="367" t="str">
        <f>IF($A363 = "", "", INDEX(Main_Form!$A:$A, MATCH($A363, Main_Form!$EV:$EV, 0)) &amp; $B363)</f>
        <v/>
      </c>
      <c r="D363" s="398" t="str">
        <f>IF($A363 = "", "",
IF(AND(School_or_CAT_2 = "Centre for Advanced Training", COUNTIFS($A$7:$A$1008, $A363) &gt;= 1, LEFT($B363, 2) = "81"), INDEX(Main_Form!$J:$J, MATCH($A363, Main_Form!$EV:$EV, 0)), "N/A") )</f>
        <v/>
      </c>
      <c r="E363" s="393"/>
      <c r="O363" s="394" t="str">
        <f t="shared" si="10"/>
        <v/>
      </c>
      <c r="P363" s="378" t="str">
        <f t="shared" si="11"/>
        <v/>
      </c>
    </row>
    <row r="364" spans="1:16" s="379" customFormat="1" hidden="1" x14ac:dyDescent="0.35">
      <c r="A364" s="368"/>
      <c r="B364" s="367" t="str">
        <f xml:space="preserve"> IF(A364="", "", $B$2 &amp; COUNTIFS($A$7:$A364, $A364))</f>
        <v/>
      </c>
      <c r="C364" s="367" t="str">
        <f>IF($A364 = "", "", INDEX(Main_Form!$A:$A, MATCH($A364, Main_Form!$EV:$EV, 0)) &amp; $B364)</f>
        <v/>
      </c>
      <c r="D364" s="398" t="str">
        <f>IF($A364 = "", "",
IF(AND(School_or_CAT_2 = "Centre for Advanced Training", COUNTIFS($A$7:$A$1008, $A364) &gt;= 1, LEFT($B364, 2) = "81"), INDEX(Main_Form!$J:$J, MATCH($A364, Main_Form!$EV:$EV, 0)), "N/A") )</f>
        <v/>
      </c>
      <c r="E364" s="393"/>
      <c r="O364" s="394" t="str">
        <f t="shared" si="10"/>
        <v/>
      </c>
      <c r="P364" s="378" t="str">
        <f t="shared" si="11"/>
        <v/>
      </c>
    </row>
    <row r="365" spans="1:16" s="379" customFormat="1" hidden="1" x14ac:dyDescent="0.35">
      <c r="A365" s="368"/>
      <c r="B365" s="367" t="str">
        <f xml:space="preserve"> IF(A365="", "", $B$2 &amp; COUNTIFS($A$7:$A365, $A365))</f>
        <v/>
      </c>
      <c r="C365" s="367" t="str">
        <f>IF($A365 = "", "", INDEX(Main_Form!$A:$A, MATCH($A365, Main_Form!$EV:$EV, 0)) &amp; $B365)</f>
        <v/>
      </c>
      <c r="D365" s="398" t="str">
        <f>IF($A365 = "", "",
IF(AND(School_or_CAT_2 = "Centre for Advanced Training", COUNTIFS($A$7:$A$1008, $A365) &gt;= 1, LEFT($B365, 2) = "81"), INDEX(Main_Form!$J:$J, MATCH($A365, Main_Form!$EV:$EV, 0)), "N/A") )</f>
        <v/>
      </c>
      <c r="E365" s="393"/>
      <c r="O365" s="394" t="str">
        <f t="shared" si="10"/>
        <v/>
      </c>
      <c r="P365" s="378" t="str">
        <f t="shared" si="11"/>
        <v/>
      </c>
    </row>
    <row r="366" spans="1:16" s="379" customFormat="1" hidden="1" x14ac:dyDescent="0.35">
      <c r="A366" s="368"/>
      <c r="B366" s="367" t="str">
        <f xml:space="preserve"> IF(A366="", "", $B$2 &amp; COUNTIFS($A$7:$A366, $A366))</f>
        <v/>
      </c>
      <c r="C366" s="367" t="str">
        <f>IF($A366 = "", "", INDEX(Main_Form!$A:$A, MATCH($A366, Main_Form!$EV:$EV, 0)) &amp; $B366)</f>
        <v/>
      </c>
      <c r="D366" s="398" t="str">
        <f>IF($A366 = "", "",
IF(AND(School_or_CAT_2 = "Centre for Advanced Training", COUNTIFS($A$7:$A$1008, $A366) &gt;= 1, LEFT($B366, 2) = "81"), INDEX(Main_Form!$J:$J, MATCH($A366, Main_Form!$EV:$EV, 0)), "N/A") )</f>
        <v/>
      </c>
      <c r="E366" s="393"/>
      <c r="O366" s="394" t="str">
        <f t="shared" si="10"/>
        <v/>
      </c>
      <c r="P366" s="378" t="str">
        <f t="shared" si="11"/>
        <v/>
      </c>
    </row>
    <row r="367" spans="1:16" s="379" customFormat="1" hidden="1" x14ac:dyDescent="0.35">
      <c r="A367" s="368"/>
      <c r="B367" s="367" t="str">
        <f xml:space="preserve"> IF(A367="", "", $B$2 &amp; COUNTIFS($A$7:$A367, $A367))</f>
        <v/>
      </c>
      <c r="C367" s="367" t="str">
        <f>IF($A367 = "", "", INDEX(Main_Form!$A:$A, MATCH($A367, Main_Form!$EV:$EV, 0)) &amp; $B367)</f>
        <v/>
      </c>
      <c r="D367" s="398" t="str">
        <f>IF($A367 = "", "",
IF(AND(School_or_CAT_2 = "Centre for Advanced Training", COUNTIFS($A$7:$A$1008, $A367) &gt;= 1, LEFT($B367, 2) = "81"), INDEX(Main_Form!$J:$J, MATCH($A367, Main_Form!$EV:$EV, 0)), "N/A") )</f>
        <v/>
      </c>
      <c r="E367" s="393"/>
      <c r="O367" s="394" t="str">
        <f t="shared" si="10"/>
        <v/>
      </c>
      <c r="P367" s="378" t="str">
        <f t="shared" si="11"/>
        <v/>
      </c>
    </row>
    <row r="368" spans="1:16" s="379" customFormat="1" hidden="1" x14ac:dyDescent="0.35">
      <c r="A368" s="368"/>
      <c r="B368" s="367" t="str">
        <f xml:space="preserve"> IF(A368="", "", $B$2 &amp; COUNTIFS($A$7:$A368, $A368))</f>
        <v/>
      </c>
      <c r="C368" s="367" t="str">
        <f>IF($A368 = "", "", INDEX(Main_Form!$A:$A, MATCH($A368, Main_Form!$EV:$EV, 0)) &amp; $B368)</f>
        <v/>
      </c>
      <c r="D368" s="398" t="str">
        <f>IF($A368 = "", "",
IF(AND(School_or_CAT_2 = "Centre for Advanced Training", COUNTIFS($A$7:$A$1008, $A368) &gt;= 1, LEFT($B368, 2) = "81"), INDEX(Main_Form!$J:$J, MATCH($A368, Main_Form!$EV:$EV, 0)), "N/A") )</f>
        <v/>
      </c>
      <c r="E368" s="393"/>
      <c r="O368" s="394" t="str">
        <f t="shared" si="10"/>
        <v/>
      </c>
      <c r="P368" s="378" t="str">
        <f t="shared" si="11"/>
        <v/>
      </c>
    </row>
    <row r="369" spans="1:16" s="379" customFormat="1" hidden="1" x14ac:dyDescent="0.35">
      <c r="A369" s="368"/>
      <c r="B369" s="367" t="str">
        <f xml:space="preserve"> IF(A369="", "", $B$2 &amp; COUNTIFS($A$7:$A369, $A369))</f>
        <v/>
      </c>
      <c r="C369" s="367" t="str">
        <f>IF($A369 = "", "", INDEX(Main_Form!$A:$A, MATCH($A369, Main_Form!$EV:$EV, 0)) &amp; $B369)</f>
        <v/>
      </c>
      <c r="D369" s="398" t="str">
        <f>IF($A369 = "", "",
IF(AND(School_or_CAT_2 = "Centre for Advanced Training", COUNTIFS($A$7:$A$1008, $A369) &gt;= 1, LEFT($B369, 2) = "81"), INDEX(Main_Form!$J:$J, MATCH($A369, Main_Form!$EV:$EV, 0)), "N/A") )</f>
        <v/>
      </c>
      <c r="E369" s="393"/>
      <c r="O369" s="394" t="str">
        <f t="shared" si="10"/>
        <v/>
      </c>
      <c r="P369" s="378" t="str">
        <f t="shared" si="11"/>
        <v/>
      </c>
    </row>
    <row r="370" spans="1:16" s="379" customFormat="1" hidden="1" x14ac:dyDescent="0.35">
      <c r="A370" s="368"/>
      <c r="B370" s="367" t="str">
        <f xml:space="preserve"> IF(A370="", "", $B$2 &amp; COUNTIFS($A$7:$A370, $A370))</f>
        <v/>
      </c>
      <c r="C370" s="367" t="str">
        <f>IF($A370 = "", "", INDEX(Main_Form!$A:$A, MATCH($A370, Main_Form!$EV:$EV, 0)) &amp; $B370)</f>
        <v/>
      </c>
      <c r="D370" s="398" t="str">
        <f>IF($A370 = "", "",
IF(AND(School_or_CAT_2 = "Centre for Advanced Training", COUNTIFS($A$7:$A$1008, $A370) &gt;= 1, LEFT($B370, 2) = "81"), INDEX(Main_Form!$J:$J, MATCH($A370, Main_Form!$EV:$EV, 0)), "N/A") )</f>
        <v/>
      </c>
      <c r="E370" s="393"/>
      <c r="O370" s="394" t="str">
        <f t="shared" si="10"/>
        <v/>
      </c>
      <c r="P370" s="378" t="str">
        <f t="shared" si="11"/>
        <v/>
      </c>
    </row>
    <row r="371" spans="1:16" s="379" customFormat="1" hidden="1" x14ac:dyDescent="0.35">
      <c r="A371" s="368"/>
      <c r="B371" s="367" t="str">
        <f xml:space="preserve"> IF(A371="", "", $B$2 &amp; COUNTIFS($A$7:$A371, $A371))</f>
        <v/>
      </c>
      <c r="C371" s="367" t="str">
        <f>IF($A371 = "", "", INDEX(Main_Form!$A:$A, MATCH($A371, Main_Form!$EV:$EV, 0)) &amp; $B371)</f>
        <v/>
      </c>
      <c r="D371" s="398" t="str">
        <f>IF($A371 = "", "",
IF(AND(School_or_CAT_2 = "Centre for Advanced Training", COUNTIFS($A$7:$A$1008, $A371) &gt;= 1, LEFT($B371, 2) = "81"), INDEX(Main_Form!$J:$J, MATCH($A371, Main_Form!$EV:$EV, 0)), "N/A") )</f>
        <v/>
      </c>
      <c r="E371" s="393"/>
      <c r="O371" s="394" t="str">
        <f t="shared" si="10"/>
        <v/>
      </c>
      <c r="P371" s="378" t="str">
        <f t="shared" si="11"/>
        <v/>
      </c>
    </row>
    <row r="372" spans="1:16" s="379" customFormat="1" hidden="1" x14ac:dyDescent="0.35">
      <c r="A372" s="368"/>
      <c r="B372" s="367" t="str">
        <f xml:space="preserve"> IF(A372="", "", $B$2 &amp; COUNTIFS($A$7:$A372, $A372))</f>
        <v/>
      </c>
      <c r="C372" s="367" t="str">
        <f>IF($A372 = "", "", INDEX(Main_Form!$A:$A, MATCH($A372, Main_Form!$EV:$EV, 0)) &amp; $B372)</f>
        <v/>
      </c>
      <c r="D372" s="398" t="str">
        <f>IF($A372 = "", "",
IF(AND(School_or_CAT_2 = "Centre for Advanced Training", COUNTIFS($A$7:$A$1008, $A372) &gt;= 1, LEFT($B372, 2) = "81"), INDEX(Main_Form!$J:$J, MATCH($A372, Main_Form!$EV:$EV, 0)), "N/A") )</f>
        <v/>
      </c>
      <c r="E372" s="393"/>
      <c r="O372" s="394" t="str">
        <f t="shared" si="10"/>
        <v/>
      </c>
      <c r="P372" s="378" t="str">
        <f t="shared" si="11"/>
        <v/>
      </c>
    </row>
    <row r="373" spans="1:16" s="379" customFormat="1" hidden="1" x14ac:dyDescent="0.35">
      <c r="A373" s="368"/>
      <c r="B373" s="367" t="str">
        <f xml:space="preserve"> IF(A373="", "", $B$2 &amp; COUNTIFS($A$7:$A373, $A373))</f>
        <v/>
      </c>
      <c r="C373" s="367" t="str">
        <f>IF($A373 = "", "", INDEX(Main_Form!$A:$A, MATCH($A373, Main_Form!$EV:$EV, 0)) &amp; $B373)</f>
        <v/>
      </c>
      <c r="D373" s="398" t="str">
        <f>IF($A373 = "", "",
IF(AND(School_or_CAT_2 = "Centre for Advanced Training", COUNTIFS($A$7:$A$1008, $A373) &gt;= 1, LEFT($B373, 2) = "81"), INDEX(Main_Form!$J:$J, MATCH($A373, Main_Form!$EV:$EV, 0)), "N/A") )</f>
        <v/>
      </c>
      <c r="E373" s="393"/>
      <c r="O373" s="394" t="str">
        <f t="shared" si="10"/>
        <v/>
      </c>
      <c r="P373" s="378" t="str">
        <f t="shared" si="11"/>
        <v/>
      </c>
    </row>
    <row r="374" spans="1:16" s="379" customFormat="1" hidden="1" x14ac:dyDescent="0.35">
      <c r="A374" s="368"/>
      <c r="B374" s="367" t="str">
        <f xml:space="preserve"> IF(A374="", "", $B$2 &amp; COUNTIFS($A$7:$A374, $A374))</f>
        <v/>
      </c>
      <c r="C374" s="367" t="str">
        <f>IF($A374 = "", "", INDEX(Main_Form!$A:$A, MATCH($A374, Main_Form!$EV:$EV, 0)) &amp; $B374)</f>
        <v/>
      </c>
      <c r="D374" s="398" t="str">
        <f>IF($A374 = "", "",
IF(AND(School_or_CAT_2 = "Centre for Advanced Training", COUNTIFS($A$7:$A$1008, $A374) &gt;= 1, LEFT($B374, 2) = "81"), INDEX(Main_Form!$J:$J, MATCH($A374, Main_Form!$EV:$EV, 0)), "N/A") )</f>
        <v/>
      </c>
      <c r="E374" s="393"/>
      <c r="O374" s="394" t="str">
        <f t="shared" si="10"/>
        <v/>
      </c>
      <c r="P374" s="378" t="str">
        <f t="shared" si="11"/>
        <v/>
      </c>
    </row>
    <row r="375" spans="1:16" s="379" customFormat="1" hidden="1" x14ac:dyDescent="0.35">
      <c r="A375" s="368"/>
      <c r="B375" s="367" t="str">
        <f xml:space="preserve"> IF(A375="", "", $B$2 &amp; COUNTIFS($A$7:$A375, $A375))</f>
        <v/>
      </c>
      <c r="C375" s="367" t="str">
        <f>IF($A375 = "", "", INDEX(Main_Form!$A:$A, MATCH($A375, Main_Form!$EV:$EV, 0)) &amp; $B375)</f>
        <v/>
      </c>
      <c r="D375" s="398" t="str">
        <f>IF($A375 = "", "",
IF(AND(School_or_CAT_2 = "Centre for Advanced Training", COUNTIFS($A$7:$A$1008, $A375) &gt;= 1, LEFT($B375, 2) = "81"), INDEX(Main_Form!$J:$J, MATCH($A375, Main_Form!$EV:$EV, 0)), "N/A") )</f>
        <v/>
      </c>
      <c r="E375" s="393"/>
      <c r="O375" s="394" t="str">
        <f t="shared" si="10"/>
        <v/>
      </c>
      <c r="P375" s="378" t="str">
        <f t="shared" si="11"/>
        <v/>
      </c>
    </row>
    <row r="376" spans="1:16" s="379" customFormat="1" hidden="1" x14ac:dyDescent="0.35">
      <c r="A376" s="368"/>
      <c r="B376" s="367" t="str">
        <f xml:space="preserve"> IF(A376="", "", $B$2 &amp; COUNTIFS($A$7:$A376, $A376))</f>
        <v/>
      </c>
      <c r="C376" s="367" t="str">
        <f>IF($A376 = "", "", INDEX(Main_Form!$A:$A, MATCH($A376, Main_Form!$EV:$EV, 0)) &amp; $B376)</f>
        <v/>
      </c>
      <c r="D376" s="398" t="str">
        <f>IF($A376 = "", "",
IF(AND(School_or_CAT_2 = "Centre for Advanced Training", COUNTIFS($A$7:$A$1008, $A376) &gt;= 1, LEFT($B376, 2) = "81"), INDEX(Main_Form!$J:$J, MATCH($A376, Main_Form!$EV:$EV, 0)), "N/A") )</f>
        <v/>
      </c>
      <c r="E376" s="393"/>
      <c r="O376" s="394" t="str">
        <f t="shared" si="10"/>
        <v/>
      </c>
      <c r="P376" s="378" t="str">
        <f t="shared" si="11"/>
        <v/>
      </c>
    </row>
    <row r="377" spans="1:16" s="379" customFormat="1" hidden="1" x14ac:dyDescent="0.35">
      <c r="A377" s="368"/>
      <c r="B377" s="367" t="str">
        <f xml:space="preserve"> IF(A377="", "", $B$2 &amp; COUNTIFS($A$7:$A377, $A377))</f>
        <v/>
      </c>
      <c r="C377" s="367" t="str">
        <f>IF($A377 = "", "", INDEX(Main_Form!$A:$A, MATCH($A377, Main_Form!$EV:$EV, 0)) &amp; $B377)</f>
        <v/>
      </c>
      <c r="D377" s="398" t="str">
        <f>IF($A377 = "", "",
IF(AND(School_or_CAT_2 = "Centre for Advanced Training", COUNTIFS($A$7:$A$1008, $A377) &gt;= 1, LEFT($B377, 2) = "81"), INDEX(Main_Form!$J:$J, MATCH($A377, Main_Form!$EV:$EV, 0)), "N/A") )</f>
        <v/>
      </c>
      <c r="E377" s="393"/>
      <c r="O377" s="394" t="str">
        <f t="shared" si="10"/>
        <v/>
      </c>
      <c r="P377" s="378" t="str">
        <f t="shared" si="11"/>
        <v/>
      </c>
    </row>
    <row r="378" spans="1:16" s="379" customFormat="1" hidden="1" x14ac:dyDescent="0.35">
      <c r="A378" s="368"/>
      <c r="B378" s="367" t="str">
        <f xml:space="preserve"> IF(A378="", "", $B$2 &amp; COUNTIFS($A$7:$A378, $A378))</f>
        <v/>
      </c>
      <c r="C378" s="367" t="str">
        <f>IF($A378 = "", "", INDEX(Main_Form!$A:$A, MATCH($A378, Main_Form!$EV:$EV, 0)) &amp; $B378)</f>
        <v/>
      </c>
      <c r="D378" s="398" t="str">
        <f>IF($A378 = "", "",
IF(AND(School_or_CAT_2 = "Centre for Advanced Training", COUNTIFS($A$7:$A$1008, $A378) &gt;= 1, LEFT($B378, 2) = "81"), INDEX(Main_Form!$J:$J, MATCH($A378, Main_Form!$EV:$EV, 0)), "N/A") )</f>
        <v/>
      </c>
      <c r="E378" s="393"/>
      <c r="O378" s="394" t="str">
        <f t="shared" si="10"/>
        <v/>
      </c>
      <c r="P378" s="378" t="str">
        <f t="shared" si="11"/>
        <v/>
      </c>
    </row>
    <row r="379" spans="1:16" s="379" customFormat="1" hidden="1" x14ac:dyDescent="0.35">
      <c r="A379" s="368"/>
      <c r="B379" s="367" t="str">
        <f xml:space="preserve"> IF(A379="", "", $B$2 &amp; COUNTIFS($A$7:$A379, $A379))</f>
        <v/>
      </c>
      <c r="C379" s="367" t="str">
        <f>IF($A379 = "", "", INDEX(Main_Form!$A:$A, MATCH($A379, Main_Form!$EV:$EV, 0)) &amp; $B379)</f>
        <v/>
      </c>
      <c r="D379" s="398" t="str">
        <f>IF($A379 = "", "",
IF(AND(School_or_CAT_2 = "Centre for Advanced Training", COUNTIFS($A$7:$A$1008, $A379) &gt;= 1, LEFT($B379, 2) = "81"), INDEX(Main_Form!$J:$J, MATCH($A379, Main_Form!$EV:$EV, 0)), "N/A") )</f>
        <v/>
      </c>
      <c r="E379" s="393"/>
      <c r="O379" s="394" t="str">
        <f t="shared" si="10"/>
        <v/>
      </c>
      <c r="P379" s="378" t="str">
        <f t="shared" si="11"/>
        <v/>
      </c>
    </row>
    <row r="380" spans="1:16" s="379" customFormat="1" hidden="1" x14ac:dyDescent="0.35">
      <c r="A380" s="368"/>
      <c r="B380" s="367" t="str">
        <f xml:space="preserve"> IF(A380="", "", $B$2 &amp; COUNTIFS($A$7:$A380, $A380))</f>
        <v/>
      </c>
      <c r="C380" s="367" t="str">
        <f>IF($A380 = "", "", INDEX(Main_Form!$A:$A, MATCH($A380, Main_Form!$EV:$EV, 0)) &amp; $B380)</f>
        <v/>
      </c>
      <c r="D380" s="398" t="str">
        <f>IF($A380 = "", "",
IF(AND(School_or_CAT_2 = "Centre for Advanced Training", COUNTIFS($A$7:$A$1008, $A380) &gt;= 1, LEFT($B380, 2) = "81"), INDEX(Main_Form!$J:$J, MATCH($A380, Main_Form!$EV:$EV, 0)), "N/A") )</f>
        <v/>
      </c>
      <c r="E380" s="393"/>
      <c r="O380" s="394" t="str">
        <f t="shared" si="10"/>
        <v/>
      </c>
      <c r="P380" s="378" t="str">
        <f t="shared" si="11"/>
        <v/>
      </c>
    </row>
    <row r="381" spans="1:16" s="379" customFormat="1" hidden="1" x14ac:dyDescent="0.35">
      <c r="A381" s="368"/>
      <c r="B381" s="367" t="str">
        <f xml:space="preserve"> IF(A381="", "", $B$2 &amp; COUNTIFS($A$7:$A381, $A381))</f>
        <v/>
      </c>
      <c r="C381" s="367" t="str">
        <f>IF($A381 = "", "", INDEX(Main_Form!$A:$A, MATCH($A381, Main_Form!$EV:$EV, 0)) &amp; $B381)</f>
        <v/>
      </c>
      <c r="D381" s="398" t="str">
        <f>IF($A381 = "", "",
IF(AND(School_or_CAT_2 = "Centre for Advanced Training", COUNTIFS($A$7:$A$1008, $A381) &gt;= 1, LEFT($B381, 2) = "81"), INDEX(Main_Form!$J:$J, MATCH($A381, Main_Form!$EV:$EV, 0)), "N/A") )</f>
        <v/>
      </c>
      <c r="E381" s="393"/>
      <c r="O381" s="394" t="str">
        <f t="shared" si="10"/>
        <v/>
      </c>
      <c r="P381" s="378" t="str">
        <f t="shared" si="11"/>
        <v/>
      </c>
    </row>
    <row r="382" spans="1:16" s="379" customFormat="1" hidden="1" x14ac:dyDescent="0.35">
      <c r="A382" s="368"/>
      <c r="B382" s="367" t="str">
        <f xml:space="preserve"> IF(A382="", "", $B$2 &amp; COUNTIFS($A$7:$A382, $A382))</f>
        <v/>
      </c>
      <c r="C382" s="367" t="str">
        <f>IF($A382 = "", "", INDEX(Main_Form!$A:$A, MATCH($A382, Main_Form!$EV:$EV, 0)) &amp; $B382)</f>
        <v/>
      </c>
      <c r="D382" s="398" t="str">
        <f>IF($A382 = "", "",
IF(AND(School_or_CAT_2 = "Centre for Advanced Training", COUNTIFS($A$7:$A$1008, $A382) &gt;= 1, LEFT($B382, 2) = "81"), INDEX(Main_Form!$J:$J, MATCH($A382, Main_Form!$EV:$EV, 0)), "N/A") )</f>
        <v/>
      </c>
      <c r="E382" s="393"/>
      <c r="O382" s="394" t="str">
        <f t="shared" si="10"/>
        <v/>
      </c>
      <c r="P382" s="378" t="str">
        <f t="shared" si="11"/>
        <v/>
      </c>
    </row>
    <row r="383" spans="1:16" s="379" customFormat="1" hidden="1" x14ac:dyDescent="0.35">
      <c r="A383" s="368"/>
      <c r="B383" s="367" t="str">
        <f xml:space="preserve"> IF(A383="", "", $B$2 &amp; COUNTIFS($A$7:$A383, $A383))</f>
        <v/>
      </c>
      <c r="C383" s="367" t="str">
        <f>IF($A383 = "", "", INDEX(Main_Form!$A:$A, MATCH($A383, Main_Form!$EV:$EV, 0)) &amp; $B383)</f>
        <v/>
      </c>
      <c r="D383" s="398" t="str">
        <f>IF($A383 = "", "",
IF(AND(School_or_CAT_2 = "Centre for Advanced Training", COUNTIFS($A$7:$A$1008, $A383) &gt;= 1, LEFT($B383, 2) = "81"), INDEX(Main_Form!$J:$J, MATCH($A383, Main_Form!$EV:$EV, 0)), "N/A") )</f>
        <v/>
      </c>
      <c r="E383" s="393"/>
      <c r="O383" s="394" t="str">
        <f t="shared" si="10"/>
        <v/>
      </c>
      <c r="P383" s="378" t="str">
        <f t="shared" si="11"/>
        <v/>
      </c>
    </row>
    <row r="384" spans="1:16" s="379" customFormat="1" hidden="1" x14ac:dyDescent="0.35">
      <c r="A384" s="368"/>
      <c r="B384" s="367" t="str">
        <f xml:space="preserve"> IF(A384="", "", $B$2 &amp; COUNTIFS($A$7:$A384, $A384))</f>
        <v/>
      </c>
      <c r="C384" s="367" t="str">
        <f>IF($A384 = "", "", INDEX(Main_Form!$A:$A, MATCH($A384, Main_Form!$EV:$EV, 0)) &amp; $B384)</f>
        <v/>
      </c>
      <c r="D384" s="398" t="str">
        <f>IF($A384 = "", "",
IF(AND(School_or_CAT_2 = "Centre for Advanced Training", COUNTIFS($A$7:$A$1008, $A384) &gt;= 1, LEFT($B384, 2) = "81"), INDEX(Main_Form!$J:$J, MATCH($A384, Main_Form!$EV:$EV, 0)), "N/A") )</f>
        <v/>
      </c>
      <c r="E384" s="393"/>
      <c r="O384" s="394" t="str">
        <f t="shared" si="10"/>
        <v/>
      </c>
      <c r="P384" s="378" t="str">
        <f t="shared" si="11"/>
        <v/>
      </c>
    </row>
    <row r="385" spans="1:16" s="379" customFormat="1" hidden="1" x14ac:dyDescent="0.35">
      <c r="A385" s="368"/>
      <c r="B385" s="367" t="str">
        <f xml:space="preserve"> IF(A385="", "", $B$2 &amp; COUNTIFS($A$7:$A385, $A385))</f>
        <v/>
      </c>
      <c r="C385" s="367" t="str">
        <f>IF($A385 = "", "", INDEX(Main_Form!$A:$A, MATCH($A385, Main_Form!$EV:$EV, 0)) &amp; $B385)</f>
        <v/>
      </c>
      <c r="D385" s="398" t="str">
        <f>IF($A385 = "", "",
IF(AND(School_or_CAT_2 = "Centre for Advanced Training", COUNTIFS($A$7:$A$1008, $A385) &gt;= 1, LEFT($B385, 2) = "81"), INDEX(Main_Form!$J:$J, MATCH($A385, Main_Form!$EV:$EV, 0)), "N/A") )</f>
        <v/>
      </c>
      <c r="E385" s="393"/>
      <c r="O385" s="394" t="str">
        <f t="shared" si="10"/>
        <v/>
      </c>
      <c r="P385" s="378" t="str">
        <f t="shared" si="11"/>
        <v/>
      </c>
    </row>
    <row r="386" spans="1:16" s="379" customFormat="1" hidden="1" x14ac:dyDescent="0.35">
      <c r="A386" s="368"/>
      <c r="B386" s="367" t="str">
        <f xml:space="preserve"> IF(A386="", "", $B$2 &amp; COUNTIFS($A$7:$A386, $A386))</f>
        <v/>
      </c>
      <c r="C386" s="367" t="str">
        <f>IF($A386 = "", "", INDEX(Main_Form!$A:$A, MATCH($A386, Main_Form!$EV:$EV, 0)) &amp; $B386)</f>
        <v/>
      </c>
      <c r="D386" s="398" t="str">
        <f>IF($A386 = "", "",
IF(AND(School_or_CAT_2 = "Centre for Advanced Training", COUNTIFS($A$7:$A$1008, $A386) &gt;= 1, LEFT($B386, 2) = "81"), INDEX(Main_Form!$J:$J, MATCH($A386, Main_Form!$EV:$EV, 0)), "N/A") )</f>
        <v/>
      </c>
      <c r="E386" s="393"/>
      <c r="O386" s="394" t="str">
        <f t="shared" si="10"/>
        <v/>
      </c>
      <c r="P386" s="378" t="str">
        <f t="shared" si="11"/>
        <v/>
      </c>
    </row>
    <row r="387" spans="1:16" s="379" customFormat="1" hidden="1" x14ac:dyDescent="0.35">
      <c r="A387" s="368"/>
      <c r="B387" s="367" t="str">
        <f xml:space="preserve"> IF(A387="", "", $B$2 &amp; COUNTIFS($A$7:$A387, $A387))</f>
        <v/>
      </c>
      <c r="C387" s="367" t="str">
        <f>IF($A387 = "", "", INDEX(Main_Form!$A:$A, MATCH($A387, Main_Form!$EV:$EV, 0)) &amp; $B387)</f>
        <v/>
      </c>
      <c r="D387" s="398" t="str">
        <f>IF($A387 = "", "",
IF(AND(School_or_CAT_2 = "Centre for Advanced Training", COUNTIFS($A$7:$A$1008, $A387) &gt;= 1, LEFT($B387, 2) = "81"), INDEX(Main_Form!$J:$J, MATCH($A387, Main_Form!$EV:$EV, 0)), "N/A") )</f>
        <v/>
      </c>
      <c r="E387" s="393"/>
      <c r="O387" s="394" t="str">
        <f t="shared" si="10"/>
        <v/>
      </c>
      <c r="P387" s="378" t="str">
        <f t="shared" si="11"/>
        <v/>
      </c>
    </row>
    <row r="388" spans="1:16" s="379" customFormat="1" hidden="1" x14ac:dyDescent="0.35">
      <c r="A388" s="368"/>
      <c r="B388" s="367" t="str">
        <f xml:space="preserve"> IF(A388="", "", $B$2 &amp; COUNTIFS($A$7:$A388, $A388))</f>
        <v/>
      </c>
      <c r="C388" s="367" t="str">
        <f>IF($A388 = "", "", INDEX(Main_Form!$A:$A, MATCH($A388, Main_Form!$EV:$EV, 0)) &amp; $B388)</f>
        <v/>
      </c>
      <c r="D388" s="398" t="str">
        <f>IF($A388 = "", "",
IF(AND(School_or_CAT_2 = "Centre for Advanced Training", COUNTIFS($A$7:$A$1008, $A388) &gt;= 1, LEFT($B388, 2) = "81"), INDEX(Main_Form!$J:$J, MATCH($A388, Main_Form!$EV:$EV, 0)), "N/A") )</f>
        <v/>
      </c>
      <c r="E388" s="393"/>
      <c r="O388" s="394" t="str">
        <f t="shared" si="10"/>
        <v/>
      </c>
      <c r="P388" s="378" t="str">
        <f t="shared" si="11"/>
        <v/>
      </c>
    </row>
    <row r="389" spans="1:16" s="379" customFormat="1" hidden="1" x14ac:dyDescent="0.35">
      <c r="A389" s="368"/>
      <c r="B389" s="367" t="str">
        <f xml:space="preserve"> IF(A389="", "", $B$2 &amp; COUNTIFS($A$7:$A389, $A389))</f>
        <v/>
      </c>
      <c r="C389" s="367" t="str">
        <f>IF($A389 = "", "", INDEX(Main_Form!$A:$A, MATCH($A389, Main_Form!$EV:$EV, 0)) &amp; $B389)</f>
        <v/>
      </c>
      <c r="D389" s="398" t="str">
        <f>IF($A389 = "", "",
IF(AND(School_or_CAT_2 = "Centre for Advanced Training", COUNTIFS($A$7:$A$1008, $A389) &gt;= 1, LEFT($B389, 2) = "81"), INDEX(Main_Form!$J:$J, MATCH($A389, Main_Form!$EV:$EV, 0)), "N/A") )</f>
        <v/>
      </c>
      <c r="E389" s="393"/>
      <c r="O389" s="394" t="str">
        <f t="shared" si="10"/>
        <v/>
      </c>
      <c r="P389" s="378" t="str">
        <f t="shared" si="11"/>
        <v/>
      </c>
    </row>
    <row r="390" spans="1:16" s="379" customFormat="1" hidden="1" x14ac:dyDescent="0.35">
      <c r="A390" s="368"/>
      <c r="B390" s="367" t="str">
        <f xml:space="preserve"> IF(A390="", "", $B$2 &amp; COUNTIFS($A$7:$A390, $A390))</f>
        <v/>
      </c>
      <c r="C390" s="367" t="str">
        <f>IF($A390 = "", "", INDEX(Main_Form!$A:$A, MATCH($A390, Main_Form!$EV:$EV, 0)) &amp; $B390)</f>
        <v/>
      </c>
      <c r="D390" s="398" t="str">
        <f>IF($A390 = "", "",
IF(AND(School_or_CAT_2 = "Centre for Advanced Training", COUNTIFS($A$7:$A$1008, $A390) &gt;= 1, LEFT($B390, 2) = "81"), INDEX(Main_Form!$J:$J, MATCH($A390, Main_Form!$EV:$EV, 0)), "N/A") )</f>
        <v/>
      </c>
      <c r="E390" s="393"/>
      <c r="O390" s="394" t="str">
        <f t="shared" si="10"/>
        <v/>
      </c>
      <c r="P390" s="378" t="str">
        <f t="shared" si="11"/>
        <v/>
      </c>
    </row>
    <row r="391" spans="1:16" s="379" customFormat="1" hidden="1" x14ac:dyDescent="0.35">
      <c r="A391" s="368"/>
      <c r="B391" s="367" t="str">
        <f xml:space="preserve"> IF(A391="", "", $B$2 &amp; COUNTIFS($A$7:$A391, $A391))</f>
        <v/>
      </c>
      <c r="C391" s="367" t="str">
        <f>IF($A391 = "", "", INDEX(Main_Form!$A:$A, MATCH($A391, Main_Form!$EV:$EV, 0)) &amp; $B391)</f>
        <v/>
      </c>
      <c r="D391" s="398" t="str">
        <f>IF($A391 = "", "",
IF(AND(School_or_CAT_2 = "Centre for Advanced Training", COUNTIFS($A$7:$A$1008, $A391) &gt;= 1, LEFT($B391, 2) = "81"), INDEX(Main_Form!$J:$J, MATCH($A391, Main_Form!$EV:$EV, 0)), "N/A") )</f>
        <v/>
      </c>
      <c r="E391" s="393"/>
      <c r="O391" s="394" t="str">
        <f t="shared" ref="O391:O454" si="12">IF($A391&lt;&gt;"", IF(AND($D391 &lt;&gt; "", $D391 &lt;&gt; "N/A"), $D391, IF($E391 = "", "", $E391)), "")</f>
        <v/>
      </c>
      <c r="P391" s="378" t="str">
        <f t="shared" ref="P391:P454" si="13">IF($A391="", "", IF(AND($A391 &lt;&gt; "", $O391 &lt;&gt; ""), 1, 0))</f>
        <v/>
      </c>
    </row>
    <row r="392" spans="1:16" s="379" customFormat="1" hidden="1" x14ac:dyDescent="0.35">
      <c r="A392" s="368"/>
      <c r="B392" s="367" t="str">
        <f xml:space="preserve"> IF(A392="", "", $B$2 &amp; COUNTIFS($A$7:$A392, $A392))</f>
        <v/>
      </c>
      <c r="C392" s="367" t="str">
        <f>IF($A392 = "", "", INDEX(Main_Form!$A:$A, MATCH($A392, Main_Form!$EV:$EV, 0)) &amp; $B392)</f>
        <v/>
      </c>
      <c r="D392" s="398" t="str">
        <f>IF($A392 = "", "",
IF(AND(School_or_CAT_2 = "Centre for Advanced Training", COUNTIFS($A$7:$A$1008, $A392) &gt;= 1, LEFT($B392, 2) = "81"), INDEX(Main_Form!$J:$J, MATCH($A392, Main_Form!$EV:$EV, 0)), "N/A") )</f>
        <v/>
      </c>
      <c r="E392" s="393"/>
      <c r="O392" s="394" t="str">
        <f t="shared" si="12"/>
        <v/>
      </c>
      <c r="P392" s="378" t="str">
        <f t="shared" si="13"/>
        <v/>
      </c>
    </row>
    <row r="393" spans="1:16" s="379" customFormat="1" hidden="1" x14ac:dyDescent="0.35">
      <c r="A393" s="368"/>
      <c r="B393" s="367" t="str">
        <f xml:space="preserve"> IF(A393="", "", $B$2 &amp; COUNTIFS($A$7:$A393, $A393))</f>
        <v/>
      </c>
      <c r="C393" s="367" t="str">
        <f>IF($A393 = "", "", INDEX(Main_Form!$A:$A, MATCH($A393, Main_Form!$EV:$EV, 0)) &amp; $B393)</f>
        <v/>
      </c>
      <c r="D393" s="398" t="str">
        <f>IF($A393 = "", "",
IF(AND(School_or_CAT_2 = "Centre for Advanced Training", COUNTIFS($A$7:$A$1008, $A393) &gt;= 1, LEFT($B393, 2) = "81"), INDEX(Main_Form!$J:$J, MATCH($A393, Main_Form!$EV:$EV, 0)), "N/A") )</f>
        <v/>
      </c>
      <c r="E393" s="393"/>
      <c r="O393" s="394" t="str">
        <f t="shared" si="12"/>
        <v/>
      </c>
      <c r="P393" s="378" t="str">
        <f t="shared" si="13"/>
        <v/>
      </c>
    </row>
    <row r="394" spans="1:16" s="379" customFormat="1" hidden="1" x14ac:dyDescent="0.35">
      <c r="A394" s="368"/>
      <c r="B394" s="367" t="str">
        <f xml:space="preserve"> IF(A394="", "", $B$2 &amp; COUNTIFS($A$7:$A394, $A394))</f>
        <v/>
      </c>
      <c r="C394" s="367" t="str">
        <f>IF($A394 = "", "", INDEX(Main_Form!$A:$A, MATCH($A394, Main_Form!$EV:$EV, 0)) &amp; $B394)</f>
        <v/>
      </c>
      <c r="D394" s="398" t="str">
        <f>IF($A394 = "", "",
IF(AND(School_or_CAT_2 = "Centre for Advanced Training", COUNTIFS($A$7:$A$1008, $A394) &gt;= 1, LEFT($B394, 2) = "81"), INDEX(Main_Form!$J:$J, MATCH($A394, Main_Form!$EV:$EV, 0)), "N/A") )</f>
        <v/>
      </c>
      <c r="E394" s="393"/>
      <c r="O394" s="394" t="str">
        <f t="shared" si="12"/>
        <v/>
      </c>
      <c r="P394" s="378" t="str">
        <f t="shared" si="13"/>
        <v/>
      </c>
    </row>
    <row r="395" spans="1:16" s="379" customFormat="1" hidden="1" x14ac:dyDescent="0.35">
      <c r="A395" s="368"/>
      <c r="B395" s="367" t="str">
        <f xml:space="preserve"> IF(A395="", "", $B$2 &amp; COUNTIFS($A$7:$A395, $A395))</f>
        <v/>
      </c>
      <c r="C395" s="367" t="str">
        <f>IF($A395 = "", "", INDEX(Main_Form!$A:$A, MATCH($A395, Main_Form!$EV:$EV, 0)) &amp; $B395)</f>
        <v/>
      </c>
      <c r="D395" s="398" t="str">
        <f>IF($A395 = "", "",
IF(AND(School_or_CAT_2 = "Centre for Advanced Training", COUNTIFS($A$7:$A$1008, $A395) &gt;= 1, LEFT($B395, 2) = "81"), INDEX(Main_Form!$J:$J, MATCH($A395, Main_Form!$EV:$EV, 0)), "N/A") )</f>
        <v/>
      </c>
      <c r="E395" s="393"/>
      <c r="O395" s="394" t="str">
        <f t="shared" si="12"/>
        <v/>
      </c>
      <c r="P395" s="378" t="str">
        <f t="shared" si="13"/>
        <v/>
      </c>
    </row>
    <row r="396" spans="1:16" s="379" customFormat="1" hidden="1" x14ac:dyDescent="0.35">
      <c r="A396" s="368"/>
      <c r="B396" s="367" t="str">
        <f xml:space="preserve"> IF(A396="", "", $B$2 &amp; COUNTIFS($A$7:$A396, $A396))</f>
        <v/>
      </c>
      <c r="C396" s="367" t="str">
        <f>IF($A396 = "", "", INDEX(Main_Form!$A:$A, MATCH($A396, Main_Form!$EV:$EV, 0)) &amp; $B396)</f>
        <v/>
      </c>
      <c r="D396" s="398" t="str">
        <f>IF($A396 = "", "",
IF(AND(School_or_CAT_2 = "Centre for Advanced Training", COUNTIFS($A$7:$A$1008, $A396) &gt;= 1, LEFT($B396, 2) = "81"), INDEX(Main_Form!$J:$J, MATCH($A396, Main_Form!$EV:$EV, 0)), "N/A") )</f>
        <v/>
      </c>
      <c r="E396" s="393"/>
      <c r="O396" s="394" t="str">
        <f t="shared" si="12"/>
        <v/>
      </c>
      <c r="P396" s="378" t="str">
        <f t="shared" si="13"/>
        <v/>
      </c>
    </row>
    <row r="397" spans="1:16" s="379" customFormat="1" hidden="1" x14ac:dyDescent="0.35">
      <c r="A397" s="368"/>
      <c r="B397" s="367" t="str">
        <f xml:space="preserve"> IF(A397="", "", $B$2 &amp; COUNTIFS($A$7:$A397, $A397))</f>
        <v/>
      </c>
      <c r="C397" s="367" t="str">
        <f>IF($A397 = "", "", INDEX(Main_Form!$A:$A, MATCH($A397, Main_Form!$EV:$EV, 0)) &amp; $B397)</f>
        <v/>
      </c>
      <c r="D397" s="398" t="str">
        <f>IF($A397 = "", "",
IF(AND(School_or_CAT_2 = "Centre for Advanced Training", COUNTIFS($A$7:$A$1008, $A397) &gt;= 1, LEFT($B397, 2) = "81"), INDEX(Main_Form!$J:$J, MATCH($A397, Main_Form!$EV:$EV, 0)), "N/A") )</f>
        <v/>
      </c>
      <c r="E397" s="393"/>
      <c r="O397" s="394" t="str">
        <f t="shared" si="12"/>
        <v/>
      </c>
      <c r="P397" s="378" t="str">
        <f t="shared" si="13"/>
        <v/>
      </c>
    </row>
    <row r="398" spans="1:16" s="379" customFormat="1" hidden="1" x14ac:dyDescent="0.35">
      <c r="A398" s="368"/>
      <c r="B398" s="367" t="str">
        <f xml:space="preserve"> IF(A398="", "", $B$2 &amp; COUNTIFS($A$7:$A398, $A398))</f>
        <v/>
      </c>
      <c r="C398" s="367" t="str">
        <f>IF($A398 = "", "", INDEX(Main_Form!$A:$A, MATCH($A398, Main_Form!$EV:$EV, 0)) &amp; $B398)</f>
        <v/>
      </c>
      <c r="D398" s="398" t="str">
        <f>IF($A398 = "", "",
IF(AND(School_or_CAT_2 = "Centre for Advanced Training", COUNTIFS($A$7:$A$1008, $A398) &gt;= 1, LEFT($B398, 2) = "81"), INDEX(Main_Form!$J:$J, MATCH($A398, Main_Form!$EV:$EV, 0)), "N/A") )</f>
        <v/>
      </c>
      <c r="E398" s="393"/>
      <c r="O398" s="394" t="str">
        <f t="shared" si="12"/>
        <v/>
      </c>
      <c r="P398" s="378" t="str">
        <f t="shared" si="13"/>
        <v/>
      </c>
    </row>
    <row r="399" spans="1:16" s="379" customFormat="1" hidden="1" x14ac:dyDescent="0.35">
      <c r="A399" s="368"/>
      <c r="B399" s="367" t="str">
        <f xml:space="preserve"> IF(A399="", "", $B$2 &amp; COUNTIFS($A$7:$A399, $A399))</f>
        <v/>
      </c>
      <c r="C399" s="367" t="str">
        <f>IF($A399 = "", "", INDEX(Main_Form!$A:$A, MATCH($A399, Main_Form!$EV:$EV, 0)) &amp; $B399)</f>
        <v/>
      </c>
      <c r="D399" s="398" t="str">
        <f>IF($A399 = "", "",
IF(AND(School_or_CAT_2 = "Centre for Advanced Training", COUNTIFS($A$7:$A$1008, $A399) &gt;= 1, LEFT($B399, 2) = "81"), INDEX(Main_Form!$J:$J, MATCH($A399, Main_Form!$EV:$EV, 0)), "N/A") )</f>
        <v/>
      </c>
      <c r="E399" s="393"/>
      <c r="O399" s="394" t="str">
        <f t="shared" si="12"/>
        <v/>
      </c>
      <c r="P399" s="378" t="str">
        <f t="shared" si="13"/>
        <v/>
      </c>
    </row>
    <row r="400" spans="1:16" s="379" customFormat="1" hidden="1" x14ac:dyDescent="0.35">
      <c r="A400" s="368"/>
      <c r="B400" s="367" t="str">
        <f xml:space="preserve"> IF(A400="", "", $B$2 &amp; COUNTIFS($A$7:$A400, $A400))</f>
        <v/>
      </c>
      <c r="C400" s="367" t="str">
        <f>IF($A400 = "", "", INDEX(Main_Form!$A:$A, MATCH($A400, Main_Form!$EV:$EV, 0)) &amp; $B400)</f>
        <v/>
      </c>
      <c r="D400" s="398" t="str">
        <f>IF($A400 = "", "",
IF(AND(School_or_CAT_2 = "Centre for Advanced Training", COUNTIFS($A$7:$A$1008, $A400) &gt;= 1, LEFT($B400, 2) = "81"), INDEX(Main_Form!$J:$J, MATCH($A400, Main_Form!$EV:$EV, 0)), "N/A") )</f>
        <v/>
      </c>
      <c r="E400" s="393"/>
      <c r="O400" s="394" t="str">
        <f t="shared" si="12"/>
        <v/>
      </c>
      <c r="P400" s="378" t="str">
        <f t="shared" si="13"/>
        <v/>
      </c>
    </row>
    <row r="401" spans="1:16" s="379" customFormat="1" hidden="1" x14ac:dyDescent="0.35">
      <c r="A401" s="368"/>
      <c r="B401" s="367" t="str">
        <f xml:space="preserve"> IF(A401="", "", $B$2 &amp; COUNTIFS($A$7:$A401, $A401))</f>
        <v/>
      </c>
      <c r="C401" s="367" t="str">
        <f>IF($A401 = "", "", INDEX(Main_Form!$A:$A, MATCH($A401, Main_Form!$EV:$EV, 0)) &amp; $B401)</f>
        <v/>
      </c>
      <c r="D401" s="398" t="str">
        <f>IF($A401 = "", "",
IF(AND(School_or_CAT_2 = "Centre for Advanced Training", COUNTIFS($A$7:$A$1008, $A401) &gt;= 1, LEFT($B401, 2) = "81"), INDEX(Main_Form!$J:$J, MATCH($A401, Main_Form!$EV:$EV, 0)), "N/A") )</f>
        <v/>
      </c>
      <c r="E401" s="393"/>
      <c r="O401" s="394" t="str">
        <f t="shared" si="12"/>
        <v/>
      </c>
      <c r="P401" s="378" t="str">
        <f t="shared" si="13"/>
        <v/>
      </c>
    </row>
    <row r="402" spans="1:16" s="379" customFormat="1" hidden="1" x14ac:dyDescent="0.35">
      <c r="A402" s="368"/>
      <c r="B402" s="367" t="str">
        <f xml:space="preserve"> IF(A402="", "", $B$2 &amp; COUNTIFS($A$7:$A402, $A402))</f>
        <v/>
      </c>
      <c r="C402" s="367" t="str">
        <f>IF($A402 = "", "", INDEX(Main_Form!$A:$A, MATCH($A402, Main_Form!$EV:$EV, 0)) &amp; $B402)</f>
        <v/>
      </c>
      <c r="D402" s="398" t="str">
        <f>IF($A402 = "", "",
IF(AND(School_or_CAT_2 = "Centre for Advanced Training", COUNTIFS($A$7:$A$1008, $A402) &gt;= 1, LEFT($B402, 2) = "81"), INDEX(Main_Form!$J:$J, MATCH($A402, Main_Form!$EV:$EV, 0)), "N/A") )</f>
        <v/>
      </c>
      <c r="E402" s="393"/>
      <c r="O402" s="394" t="str">
        <f t="shared" si="12"/>
        <v/>
      </c>
      <c r="P402" s="378" t="str">
        <f t="shared" si="13"/>
        <v/>
      </c>
    </row>
    <row r="403" spans="1:16" s="379" customFormat="1" hidden="1" x14ac:dyDescent="0.35">
      <c r="A403" s="368"/>
      <c r="B403" s="367" t="str">
        <f xml:space="preserve"> IF(A403="", "", $B$2 &amp; COUNTIFS($A$7:$A403, $A403))</f>
        <v/>
      </c>
      <c r="C403" s="367" t="str">
        <f>IF($A403 = "", "", INDEX(Main_Form!$A:$A, MATCH($A403, Main_Form!$EV:$EV, 0)) &amp; $B403)</f>
        <v/>
      </c>
      <c r="D403" s="398" t="str">
        <f>IF($A403 = "", "",
IF(AND(School_or_CAT_2 = "Centre for Advanced Training", COUNTIFS($A$7:$A$1008, $A403) &gt;= 1, LEFT($B403, 2) = "81"), INDEX(Main_Form!$J:$J, MATCH($A403, Main_Form!$EV:$EV, 0)), "N/A") )</f>
        <v/>
      </c>
      <c r="E403" s="393"/>
      <c r="O403" s="394" t="str">
        <f t="shared" si="12"/>
        <v/>
      </c>
      <c r="P403" s="378" t="str">
        <f t="shared" si="13"/>
        <v/>
      </c>
    </row>
    <row r="404" spans="1:16" s="379" customFormat="1" hidden="1" x14ac:dyDescent="0.35">
      <c r="A404" s="368"/>
      <c r="B404" s="367" t="str">
        <f xml:space="preserve"> IF(A404="", "", $B$2 &amp; COUNTIFS($A$7:$A404, $A404))</f>
        <v/>
      </c>
      <c r="C404" s="367" t="str">
        <f>IF($A404 = "", "", INDEX(Main_Form!$A:$A, MATCH($A404, Main_Form!$EV:$EV, 0)) &amp; $B404)</f>
        <v/>
      </c>
      <c r="D404" s="398" t="str">
        <f>IF($A404 = "", "",
IF(AND(School_or_CAT_2 = "Centre for Advanced Training", COUNTIFS($A$7:$A$1008, $A404) &gt;= 1, LEFT($B404, 2) = "81"), INDEX(Main_Form!$J:$J, MATCH($A404, Main_Form!$EV:$EV, 0)), "N/A") )</f>
        <v/>
      </c>
      <c r="E404" s="393"/>
      <c r="O404" s="394" t="str">
        <f t="shared" si="12"/>
        <v/>
      </c>
      <c r="P404" s="378" t="str">
        <f t="shared" si="13"/>
        <v/>
      </c>
    </row>
    <row r="405" spans="1:16" s="379" customFormat="1" hidden="1" x14ac:dyDescent="0.35">
      <c r="A405" s="368"/>
      <c r="B405" s="367" t="str">
        <f xml:space="preserve"> IF(A405="", "", $B$2 &amp; COUNTIFS($A$7:$A405, $A405))</f>
        <v/>
      </c>
      <c r="C405" s="367" t="str">
        <f>IF($A405 = "", "", INDEX(Main_Form!$A:$A, MATCH($A405, Main_Form!$EV:$EV, 0)) &amp; $B405)</f>
        <v/>
      </c>
      <c r="D405" s="398" t="str">
        <f>IF($A405 = "", "",
IF(AND(School_or_CAT_2 = "Centre for Advanced Training", COUNTIFS($A$7:$A$1008, $A405) &gt;= 1, LEFT($B405, 2) = "81"), INDEX(Main_Form!$J:$J, MATCH($A405, Main_Form!$EV:$EV, 0)), "N/A") )</f>
        <v/>
      </c>
      <c r="E405" s="393"/>
      <c r="O405" s="394" t="str">
        <f t="shared" si="12"/>
        <v/>
      </c>
      <c r="P405" s="378" t="str">
        <f t="shared" si="13"/>
        <v/>
      </c>
    </row>
    <row r="406" spans="1:16" s="379" customFormat="1" hidden="1" x14ac:dyDescent="0.35">
      <c r="A406" s="368"/>
      <c r="B406" s="367" t="str">
        <f xml:space="preserve"> IF(A406="", "", $B$2 &amp; COUNTIFS($A$7:$A406, $A406))</f>
        <v/>
      </c>
      <c r="C406" s="367" t="str">
        <f>IF($A406 = "", "", INDEX(Main_Form!$A:$A, MATCH($A406, Main_Form!$EV:$EV, 0)) &amp; $B406)</f>
        <v/>
      </c>
      <c r="D406" s="398" t="str">
        <f>IF($A406 = "", "",
IF(AND(School_or_CAT_2 = "Centre for Advanced Training", COUNTIFS($A$7:$A$1008, $A406) &gt;= 1, LEFT($B406, 2) = "81"), INDEX(Main_Form!$J:$J, MATCH($A406, Main_Form!$EV:$EV, 0)), "N/A") )</f>
        <v/>
      </c>
      <c r="E406" s="393"/>
      <c r="O406" s="394" t="str">
        <f t="shared" si="12"/>
        <v/>
      </c>
      <c r="P406" s="378" t="str">
        <f t="shared" si="13"/>
        <v/>
      </c>
    </row>
    <row r="407" spans="1:16" s="379" customFormat="1" hidden="1" x14ac:dyDescent="0.35">
      <c r="A407" s="368"/>
      <c r="B407" s="367" t="str">
        <f xml:space="preserve"> IF(A407="", "", $B$2 &amp; COUNTIFS($A$7:$A407, $A407))</f>
        <v/>
      </c>
      <c r="C407" s="367" t="str">
        <f>IF($A407 = "", "", INDEX(Main_Form!$A:$A, MATCH($A407, Main_Form!$EV:$EV, 0)) &amp; $B407)</f>
        <v/>
      </c>
      <c r="D407" s="398" t="str">
        <f>IF($A407 = "", "",
IF(AND(School_or_CAT_2 = "Centre for Advanced Training", COUNTIFS($A$7:$A$1008, $A407) &gt;= 1, LEFT($B407, 2) = "81"), INDEX(Main_Form!$J:$J, MATCH($A407, Main_Form!$EV:$EV, 0)), "N/A") )</f>
        <v/>
      </c>
      <c r="E407" s="393"/>
      <c r="O407" s="394" t="str">
        <f t="shared" si="12"/>
        <v/>
      </c>
      <c r="P407" s="378" t="str">
        <f t="shared" si="13"/>
        <v/>
      </c>
    </row>
    <row r="408" spans="1:16" s="379" customFormat="1" hidden="1" x14ac:dyDescent="0.35">
      <c r="A408" s="368"/>
      <c r="B408" s="367" t="str">
        <f xml:space="preserve"> IF(A408="", "", $B$2 &amp; COUNTIFS($A$7:$A408, $A408))</f>
        <v/>
      </c>
      <c r="C408" s="367" t="str">
        <f>IF($A408 = "", "", INDEX(Main_Form!$A:$A, MATCH($A408, Main_Form!$EV:$EV, 0)) &amp; $B408)</f>
        <v/>
      </c>
      <c r="D408" s="398" t="str">
        <f>IF($A408 = "", "",
IF(AND(School_or_CAT_2 = "Centre for Advanced Training", COUNTIFS($A$7:$A$1008, $A408) &gt;= 1, LEFT($B408, 2) = "81"), INDEX(Main_Form!$J:$J, MATCH($A408, Main_Form!$EV:$EV, 0)), "N/A") )</f>
        <v/>
      </c>
      <c r="E408" s="393"/>
      <c r="O408" s="394" t="str">
        <f t="shared" si="12"/>
        <v/>
      </c>
      <c r="P408" s="378" t="str">
        <f t="shared" si="13"/>
        <v/>
      </c>
    </row>
    <row r="409" spans="1:16" s="379" customFormat="1" hidden="1" x14ac:dyDescent="0.35">
      <c r="A409" s="368"/>
      <c r="B409" s="367" t="str">
        <f xml:space="preserve"> IF(A409="", "", $B$2 &amp; COUNTIFS($A$7:$A409, $A409))</f>
        <v/>
      </c>
      <c r="C409" s="367" t="str">
        <f>IF($A409 = "", "", INDEX(Main_Form!$A:$A, MATCH($A409, Main_Form!$EV:$EV, 0)) &amp; $B409)</f>
        <v/>
      </c>
      <c r="D409" s="398" t="str">
        <f>IF($A409 = "", "",
IF(AND(School_or_CAT_2 = "Centre for Advanced Training", COUNTIFS($A$7:$A$1008, $A409) &gt;= 1, LEFT($B409, 2) = "81"), INDEX(Main_Form!$J:$J, MATCH($A409, Main_Form!$EV:$EV, 0)), "N/A") )</f>
        <v/>
      </c>
      <c r="E409" s="393"/>
      <c r="O409" s="394" t="str">
        <f t="shared" si="12"/>
        <v/>
      </c>
      <c r="P409" s="378" t="str">
        <f t="shared" si="13"/>
        <v/>
      </c>
    </row>
    <row r="410" spans="1:16" s="379" customFormat="1" hidden="1" x14ac:dyDescent="0.35">
      <c r="A410" s="368"/>
      <c r="B410" s="367" t="str">
        <f xml:space="preserve"> IF(A410="", "", $B$2 &amp; COUNTIFS($A$7:$A410, $A410))</f>
        <v/>
      </c>
      <c r="C410" s="367" t="str">
        <f>IF($A410 = "", "", INDEX(Main_Form!$A:$A, MATCH($A410, Main_Form!$EV:$EV, 0)) &amp; $B410)</f>
        <v/>
      </c>
      <c r="D410" s="398" t="str">
        <f>IF($A410 = "", "",
IF(AND(School_or_CAT_2 = "Centre for Advanced Training", COUNTIFS($A$7:$A$1008, $A410) &gt;= 1, LEFT($B410, 2) = "81"), INDEX(Main_Form!$J:$J, MATCH($A410, Main_Form!$EV:$EV, 0)), "N/A") )</f>
        <v/>
      </c>
      <c r="E410" s="393"/>
      <c r="O410" s="394" t="str">
        <f t="shared" si="12"/>
        <v/>
      </c>
      <c r="P410" s="378" t="str">
        <f t="shared" si="13"/>
        <v/>
      </c>
    </row>
    <row r="411" spans="1:16" s="379" customFormat="1" hidden="1" x14ac:dyDescent="0.35">
      <c r="A411" s="368"/>
      <c r="B411" s="367" t="str">
        <f xml:space="preserve"> IF(A411="", "", $B$2 &amp; COUNTIFS($A$7:$A411, $A411))</f>
        <v/>
      </c>
      <c r="C411" s="367" t="str">
        <f>IF($A411 = "", "", INDEX(Main_Form!$A:$A, MATCH($A411, Main_Form!$EV:$EV, 0)) &amp; $B411)</f>
        <v/>
      </c>
      <c r="D411" s="398" t="str">
        <f>IF($A411 = "", "",
IF(AND(School_or_CAT_2 = "Centre for Advanced Training", COUNTIFS($A$7:$A$1008, $A411) &gt;= 1, LEFT($B411, 2) = "81"), INDEX(Main_Form!$J:$J, MATCH($A411, Main_Form!$EV:$EV, 0)), "N/A") )</f>
        <v/>
      </c>
      <c r="E411" s="393"/>
      <c r="O411" s="394" t="str">
        <f t="shared" si="12"/>
        <v/>
      </c>
      <c r="P411" s="378" t="str">
        <f t="shared" si="13"/>
        <v/>
      </c>
    </row>
    <row r="412" spans="1:16" s="379" customFormat="1" hidden="1" x14ac:dyDescent="0.35">
      <c r="A412" s="368"/>
      <c r="B412" s="367" t="str">
        <f xml:space="preserve"> IF(A412="", "", $B$2 &amp; COUNTIFS($A$7:$A412, $A412))</f>
        <v/>
      </c>
      <c r="C412" s="367" t="str">
        <f>IF($A412 = "", "", INDEX(Main_Form!$A:$A, MATCH($A412, Main_Form!$EV:$EV, 0)) &amp; $B412)</f>
        <v/>
      </c>
      <c r="D412" s="398" t="str">
        <f>IF($A412 = "", "",
IF(AND(School_or_CAT_2 = "Centre for Advanced Training", COUNTIFS($A$7:$A$1008, $A412) &gt;= 1, LEFT($B412, 2) = "81"), INDEX(Main_Form!$J:$J, MATCH($A412, Main_Form!$EV:$EV, 0)), "N/A") )</f>
        <v/>
      </c>
      <c r="E412" s="393"/>
      <c r="O412" s="394" t="str">
        <f t="shared" si="12"/>
        <v/>
      </c>
      <c r="P412" s="378" t="str">
        <f t="shared" si="13"/>
        <v/>
      </c>
    </row>
    <row r="413" spans="1:16" s="379" customFormat="1" hidden="1" x14ac:dyDescent="0.35">
      <c r="A413" s="368"/>
      <c r="B413" s="367" t="str">
        <f xml:space="preserve"> IF(A413="", "", $B$2 &amp; COUNTIFS($A$7:$A413, $A413))</f>
        <v/>
      </c>
      <c r="C413" s="367" t="str">
        <f>IF($A413 = "", "", INDEX(Main_Form!$A:$A, MATCH($A413, Main_Form!$EV:$EV, 0)) &amp; $B413)</f>
        <v/>
      </c>
      <c r="D413" s="398" t="str">
        <f>IF($A413 = "", "",
IF(AND(School_or_CAT_2 = "Centre for Advanced Training", COUNTIFS($A$7:$A$1008, $A413) &gt;= 1, LEFT($B413, 2) = "81"), INDEX(Main_Form!$J:$J, MATCH($A413, Main_Form!$EV:$EV, 0)), "N/A") )</f>
        <v/>
      </c>
      <c r="E413" s="393"/>
      <c r="O413" s="394" t="str">
        <f t="shared" si="12"/>
        <v/>
      </c>
      <c r="P413" s="378" t="str">
        <f t="shared" si="13"/>
        <v/>
      </c>
    </row>
    <row r="414" spans="1:16" s="379" customFormat="1" hidden="1" x14ac:dyDescent="0.35">
      <c r="A414" s="368"/>
      <c r="B414" s="367" t="str">
        <f xml:space="preserve"> IF(A414="", "", $B$2 &amp; COUNTIFS($A$7:$A414, $A414))</f>
        <v/>
      </c>
      <c r="C414" s="367" t="str">
        <f>IF($A414 = "", "", INDEX(Main_Form!$A:$A, MATCH($A414, Main_Form!$EV:$EV, 0)) &amp; $B414)</f>
        <v/>
      </c>
      <c r="D414" s="398" t="str">
        <f>IF($A414 = "", "",
IF(AND(School_or_CAT_2 = "Centre for Advanced Training", COUNTIFS($A$7:$A$1008, $A414) &gt;= 1, LEFT($B414, 2) = "81"), INDEX(Main_Form!$J:$J, MATCH($A414, Main_Form!$EV:$EV, 0)), "N/A") )</f>
        <v/>
      </c>
      <c r="E414" s="393"/>
      <c r="O414" s="394" t="str">
        <f t="shared" si="12"/>
        <v/>
      </c>
      <c r="P414" s="378" t="str">
        <f t="shared" si="13"/>
        <v/>
      </c>
    </row>
    <row r="415" spans="1:16" s="379" customFormat="1" hidden="1" x14ac:dyDescent="0.35">
      <c r="A415" s="368"/>
      <c r="B415" s="367" t="str">
        <f xml:space="preserve"> IF(A415="", "", $B$2 &amp; COUNTIFS($A$7:$A415, $A415))</f>
        <v/>
      </c>
      <c r="C415" s="367" t="str">
        <f>IF($A415 = "", "", INDEX(Main_Form!$A:$A, MATCH($A415, Main_Form!$EV:$EV, 0)) &amp; $B415)</f>
        <v/>
      </c>
      <c r="D415" s="398" t="str">
        <f>IF($A415 = "", "",
IF(AND(School_or_CAT_2 = "Centre for Advanced Training", COUNTIFS($A$7:$A$1008, $A415) &gt;= 1, LEFT($B415, 2) = "81"), INDEX(Main_Form!$J:$J, MATCH($A415, Main_Form!$EV:$EV, 0)), "N/A") )</f>
        <v/>
      </c>
      <c r="E415" s="393"/>
      <c r="O415" s="394" t="str">
        <f t="shared" si="12"/>
        <v/>
      </c>
      <c r="P415" s="378" t="str">
        <f t="shared" si="13"/>
        <v/>
      </c>
    </row>
    <row r="416" spans="1:16" s="379" customFormat="1" hidden="1" x14ac:dyDescent="0.35">
      <c r="A416" s="368"/>
      <c r="B416" s="367" t="str">
        <f xml:space="preserve"> IF(A416="", "", $B$2 &amp; COUNTIFS($A$7:$A416, $A416))</f>
        <v/>
      </c>
      <c r="C416" s="367" t="str">
        <f>IF($A416 = "", "", INDEX(Main_Form!$A:$A, MATCH($A416, Main_Form!$EV:$EV, 0)) &amp; $B416)</f>
        <v/>
      </c>
      <c r="D416" s="398" t="str">
        <f>IF($A416 = "", "",
IF(AND(School_or_CAT_2 = "Centre for Advanced Training", COUNTIFS($A$7:$A$1008, $A416) &gt;= 1, LEFT($B416, 2) = "81"), INDEX(Main_Form!$J:$J, MATCH($A416, Main_Form!$EV:$EV, 0)), "N/A") )</f>
        <v/>
      </c>
      <c r="E416" s="393"/>
      <c r="O416" s="394" t="str">
        <f t="shared" si="12"/>
        <v/>
      </c>
      <c r="P416" s="378" t="str">
        <f t="shared" si="13"/>
        <v/>
      </c>
    </row>
    <row r="417" spans="1:16" s="379" customFormat="1" hidden="1" x14ac:dyDescent="0.35">
      <c r="A417" s="368"/>
      <c r="B417" s="367" t="str">
        <f xml:space="preserve"> IF(A417="", "", $B$2 &amp; COUNTIFS($A$7:$A417, $A417))</f>
        <v/>
      </c>
      <c r="C417" s="367" t="str">
        <f>IF($A417 = "", "", INDEX(Main_Form!$A:$A, MATCH($A417, Main_Form!$EV:$EV, 0)) &amp; $B417)</f>
        <v/>
      </c>
      <c r="D417" s="398" t="str">
        <f>IF($A417 = "", "",
IF(AND(School_or_CAT_2 = "Centre for Advanced Training", COUNTIFS($A$7:$A$1008, $A417) &gt;= 1, LEFT($B417, 2) = "81"), INDEX(Main_Form!$J:$J, MATCH($A417, Main_Form!$EV:$EV, 0)), "N/A") )</f>
        <v/>
      </c>
      <c r="E417" s="393"/>
      <c r="O417" s="394" t="str">
        <f t="shared" si="12"/>
        <v/>
      </c>
      <c r="P417" s="378" t="str">
        <f t="shared" si="13"/>
        <v/>
      </c>
    </row>
    <row r="418" spans="1:16" s="379" customFormat="1" hidden="1" x14ac:dyDescent="0.35">
      <c r="A418" s="368"/>
      <c r="B418" s="367" t="str">
        <f xml:space="preserve"> IF(A418="", "", $B$2 &amp; COUNTIFS($A$7:$A418, $A418))</f>
        <v/>
      </c>
      <c r="C418" s="367" t="str">
        <f>IF($A418 = "", "", INDEX(Main_Form!$A:$A, MATCH($A418, Main_Form!$EV:$EV, 0)) &amp; $B418)</f>
        <v/>
      </c>
      <c r="D418" s="398" t="str">
        <f>IF($A418 = "", "",
IF(AND(School_or_CAT_2 = "Centre for Advanced Training", COUNTIFS($A$7:$A$1008, $A418) &gt;= 1, LEFT($B418, 2) = "81"), INDEX(Main_Form!$J:$J, MATCH($A418, Main_Form!$EV:$EV, 0)), "N/A") )</f>
        <v/>
      </c>
      <c r="E418" s="393"/>
      <c r="O418" s="394" t="str">
        <f t="shared" si="12"/>
        <v/>
      </c>
      <c r="P418" s="378" t="str">
        <f t="shared" si="13"/>
        <v/>
      </c>
    </row>
    <row r="419" spans="1:16" s="379" customFormat="1" hidden="1" x14ac:dyDescent="0.35">
      <c r="A419" s="368"/>
      <c r="B419" s="367" t="str">
        <f xml:space="preserve"> IF(A419="", "", $B$2 &amp; COUNTIFS($A$7:$A419, $A419))</f>
        <v/>
      </c>
      <c r="C419" s="367" t="str">
        <f>IF($A419 = "", "", INDEX(Main_Form!$A:$A, MATCH($A419, Main_Form!$EV:$EV, 0)) &amp; $B419)</f>
        <v/>
      </c>
      <c r="D419" s="398" t="str">
        <f>IF($A419 = "", "",
IF(AND(School_or_CAT_2 = "Centre for Advanced Training", COUNTIFS($A$7:$A$1008, $A419) &gt;= 1, LEFT($B419, 2) = "81"), INDEX(Main_Form!$J:$J, MATCH($A419, Main_Form!$EV:$EV, 0)), "N/A") )</f>
        <v/>
      </c>
      <c r="E419" s="393"/>
      <c r="O419" s="394" t="str">
        <f t="shared" si="12"/>
        <v/>
      </c>
      <c r="P419" s="378" t="str">
        <f t="shared" si="13"/>
        <v/>
      </c>
    </row>
    <row r="420" spans="1:16" s="379" customFormat="1" hidden="1" x14ac:dyDescent="0.35">
      <c r="A420" s="368"/>
      <c r="B420" s="367" t="str">
        <f xml:space="preserve"> IF(A420="", "", $B$2 &amp; COUNTIFS($A$7:$A420, $A420))</f>
        <v/>
      </c>
      <c r="C420" s="367" t="str">
        <f>IF($A420 = "", "", INDEX(Main_Form!$A:$A, MATCH($A420, Main_Form!$EV:$EV, 0)) &amp; $B420)</f>
        <v/>
      </c>
      <c r="D420" s="398" t="str">
        <f>IF($A420 = "", "",
IF(AND(School_or_CAT_2 = "Centre for Advanced Training", COUNTIFS($A$7:$A$1008, $A420) &gt;= 1, LEFT($B420, 2) = "81"), INDEX(Main_Form!$J:$J, MATCH($A420, Main_Form!$EV:$EV, 0)), "N/A") )</f>
        <v/>
      </c>
      <c r="E420" s="393"/>
      <c r="O420" s="394" t="str">
        <f t="shared" si="12"/>
        <v/>
      </c>
      <c r="P420" s="378" t="str">
        <f t="shared" si="13"/>
        <v/>
      </c>
    </row>
    <row r="421" spans="1:16" s="379" customFormat="1" hidden="1" x14ac:dyDescent="0.35">
      <c r="A421" s="368"/>
      <c r="B421" s="367" t="str">
        <f xml:space="preserve"> IF(A421="", "", $B$2 &amp; COUNTIFS($A$7:$A421, $A421))</f>
        <v/>
      </c>
      <c r="C421" s="367" t="str">
        <f>IF($A421 = "", "", INDEX(Main_Form!$A:$A, MATCH($A421, Main_Form!$EV:$EV, 0)) &amp; $B421)</f>
        <v/>
      </c>
      <c r="D421" s="398" t="str">
        <f>IF($A421 = "", "",
IF(AND(School_or_CAT_2 = "Centre for Advanced Training", COUNTIFS($A$7:$A$1008, $A421) &gt;= 1, LEFT($B421, 2) = "81"), INDEX(Main_Form!$J:$J, MATCH($A421, Main_Form!$EV:$EV, 0)), "N/A") )</f>
        <v/>
      </c>
      <c r="E421" s="393"/>
      <c r="O421" s="394" t="str">
        <f t="shared" si="12"/>
        <v/>
      </c>
      <c r="P421" s="378" t="str">
        <f t="shared" si="13"/>
        <v/>
      </c>
    </row>
    <row r="422" spans="1:16" s="379" customFormat="1" hidden="1" x14ac:dyDescent="0.35">
      <c r="A422" s="368"/>
      <c r="B422" s="367" t="str">
        <f xml:space="preserve"> IF(A422="", "", $B$2 &amp; COUNTIFS($A$7:$A422, $A422))</f>
        <v/>
      </c>
      <c r="C422" s="367" t="str">
        <f>IF($A422 = "", "", INDEX(Main_Form!$A:$A, MATCH($A422, Main_Form!$EV:$EV, 0)) &amp; $B422)</f>
        <v/>
      </c>
      <c r="D422" s="398" t="str">
        <f>IF($A422 = "", "",
IF(AND(School_or_CAT_2 = "Centre for Advanced Training", COUNTIFS($A$7:$A$1008, $A422) &gt;= 1, LEFT($B422, 2) = "81"), INDEX(Main_Form!$J:$J, MATCH($A422, Main_Form!$EV:$EV, 0)), "N/A") )</f>
        <v/>
      </c>
      <c r="E422" s="393"/>
      <c r="O422" s="394" t="str">
        <f t="shared" si="12"/>
        <v/>
      </c>
      <c r="P422" s="378" t="str">
        <f t="shared" si="13"/>
        <v/>
      </c>
    </row>
    <row r="423" spans="1:16" s="379" customFormat="1" hidden="1" x14ac:dyDescent="0.35">
      <c r="A423" s="368"/>
      <c r="B423" s="367" t="str">
        <f xml:space="preserve"> IF(A423="", "", $B$2 &amp; COUNTIFS($A$7:$A423, $A423))</f>
        <v/>
      </c>
      <c r="C423" s="367" t="str">
        <f>IF($A423 = "", "", INDEX(Main_Form!$A:$A, MATCH($A423, Main_Form!$EV:$EV, 0)) &amp; $B423)</f>
        <v/>
      </c>
      <c r="D423" s="398" t="str">
        <f>IF($A423 = "", "",
IF(AND(School_or_CAT_2 = "Centre for Advanced Training", COUNTIFS($A$7:$A$1008, $A423) &gt;= 1, LEFT($B423, 2) = "81"), INDEX(Main_Form!$J:$J, MATCH($A423, Main_Form!$EV:$EV, 0)), "N/A") )</f>
        <v/>
      </c>
      <c r="E423" s="393"/>
      <c r="O423" s="394" t="str">
        <f t="shared" si="12"/>
        <v/>
      </c>
      <c r="P423" s="378" t="str">
        <f t="shared" si="13"/>
        <v/>
      </c>
    </row>
    <row r="424" spans="1:16" s="379" customFormat="1" hidden="1" x14ac:dyDescent="0.35">
      <c r="A424" s="368"/>
      <c r="B424" s="367" t="str">
        <f xml:space="preserve"> IF(A424="", "", $B$2 &amp; COUNTIFS($A$7:$A424, $A424))</f>
        <v/>
      </c>
      <c r="C424" s="367" t="str">
        <f>IF($A424 = "", "", INDEX(Main_Form!$A:$A, MATCH($A424, Main_Form!$EV:$EV, 0)) &amp; $B424)</f>
        <v/>
      </c>
      <c r="D424" s="398" t="str">
        <f>IF($A424 = "", "",
IF(AND(School_or_CAT_2 = "Centre for Advanced Training", COUNTIFS($A$7:$A$1008, $A424) &gt;= 1, LEFT($B424, 2) = "81"), INDEX(Main_Form!$J:$J, MATCH($A424, Main_Form!$EV:$EV, 0)), "N/A") )</f>
        <v/>
      </c>
      <c r="E424" s="393"/>
      <c r="O424" s="394" t="str">
        <f t="shared" si="12"/>
        <v/>
      </c>
      <c r="P424" s="378" t="str">
        <f t="shared" si="13"/>
        <v/>
      </c>
    </row>
    <row r="425" spans="1:16" s="379" customFormat="1" hidden="1" x14ac:dyDescent="0.35">
      <c r="A425" s="368"/>
      <c r="B425" s="367" t="str">
        <f xml:space="preserve"> IF(A425="", "", $B$2 &amp; COUNTIFS($A$7:$A425, $A425))</f>
        <v/>
      </c>
      <c r="C425" s="367" t="str">
        <f>IF($A425 = "", "", INDEX(Main_Form!$A:$A, MATCH($A425, Main_Form!$EV:$EV, 0)) &amp; $B425)</f>
        <v/>
      </c>
      <c r="D425" s="398" t="str">
        <f>IF($A425 = "", "",
IF(AND(School_or_CAT_2 = "Centre for Advanced Training", COUNTIFS($A$7:$A$1008, $A425) &gt;= 1, LEFT($B425, 2) = "81"), INDEX(Main_Form!$J:$J, MATCH($A425, Main_Form!$EV:$EV, 0)), "N/A") )</f>
        <v/>
      </c>
      <c r="E425" s="393"/>
      <c r="O425" s="394" t="str">
        <f t="shared" si="12"/>
        <v/>
      </c>
      <c r="P425" s="378" t="str">
        <f t="shared" si="13"/>
        <v/>
      </c>
    </row>
    <row r="426" spans="1:16" s="379" customFormat="1" hidden="1" x14ac:dyDescent="0.35">
      <c r="A426" s="368"/>
      <c r="B426" s="367" t="str">
        <f xml:space="preserve"> IF(A426="", "", $B$2 &amp; COUNTIFS($A$7:$A426, $A426))</f>
        <v/>
      </c>
      <c r="C426" s="367" t="str">
        <f>IF($A426 = "", "", INDEX(Main_Form!$A:$A, MATCH($A426, Main_Form!$EV:$EV, 0)) &amp; $B426)</f>
        <v/>
      </c>
      <c r="D426" s="398" t="str">
        <f>IF($A426 = "", "",
IF(AND(School_or_CAT_2 = "Centre for Advanced Training", COUNTIFS($A$7:$A$1008, $A426) &gt;= 1, LEFT($B426, 2) = "81"), INDEX(Main_Form!$J:$J, MATCH($A426, Main_Form!$EV:$EV, 0)), "N/A") )</f>
        <v/>
      </c>
      <c r="E426" s="393"/>
      <c r="O426" s="394" t="str">
        <f t="shared" si="12"/>
        <v/>
      </c>
      <c r="P426" s="378" t="str">
        <f t="shared" si="13"/>
        <v/>
      </c>
    </row>
    <row r="427" spans="1:16" s="379" customFormat="1" hidden="1" x14ac:dyDescent="0.35">
      <c r="A427" s="368"/>
      <c r="B427" s="367" t="str">
        <f xml:space="preserve"> IF(A427="", "", $B$2 &amp; COUNTIFS($A$7:$A427, $A427))</f>
        <v/>
      </c>
      <c r="C427" s="367" t="str">
        <f>IF($A427 = "", "", INDEX(Main_Form!$A:$A, MATCH($A427, Main_Form!$EV:$EV, 0)) &amp; $B427)</f>
        <v/>
      </c>
      <c r="D427" s="398" t="str">
        <f>IF($A427 = "", "",
IF(AND(School_or_CAT_2 = "Centre for Advanced Training", COUNTIFS($A$7:$A$1008, $A427) &gt;= 1, LEFT($B427, 2) = "81"), INDEX(Main_Form!$J:$J, MATCH($A427, Main_Form!$EV:$EV, 0)), "N/A") )</f>
        <v/>
      </c>
      <c r="E427" s="393"/>
      <c r="O427" s="394" t="str">
        <f t="shared" si="12"/>
        <v/>
      </c>
      <c r="P427" s="378" t="str">
        <f t="shared" si="13"/>
        <v/>
      </c>
    </row>
    <row r="428" spans="1:16" s="379" customFormat="1" hidden="1" x14ac:dyDescent="0.35">
      <c r="A428" s="368"/>
      <c r="B428" s="367" t="str">
        <f xml:space="preserve"> IF(A428="", "", $B$2 &amp; COUNTIFS($A$7:$A428, $A428))</f>
        <v/>
      </c>
      <c r="C428" s="367" t="str">
        <f>IF($A428 = "", "", INDEX(Main_Form!$A:$A, MATCH($A428, Main_Form!$EV:$EV, 0)) &amp; $B428)</f>
        <v/>
      </c>
      <c r="D428" s="398" t="str">
        <f>IF($A428 = "", "",
IF(AND(School_or_CAT_2 = "Centre for Advanced Training", COUNTIFS($A$7:$A$1008, $A428) &gt;= 1, LEFT($B428, 2) = "81"), INDEX(Main_Form!$J:$J, MATCH($A428, Main_Form!$EV:$EV, 0)), "N/A") )</f>
        <v/>
      </c>
      <c r="E428" s="393"/>
      <c r="O428" s="394" t="str">
        <f t="shared" si="12"/>
        <v/>
      </c>
      <c r="P428" s="378" t="str">
        <f t="shared" si="13"/>
        <v/>
      </c>
    </row>
    <row r="429" spans="1:16" s="379" customFormat="1" hidden="1" x14ac:dyDescent="0.35">
      <c r="A429" s="368"/>
      <c r="B429" s="367" t="str">
        <f xml:space="preserve"> IF(A429="", "", $B$2 &amp; COUNTIFS($A$7:$A429, $A429))</f>
        <v/>
      </c>
      <c r="C429" s="367" t="str">
        <f>IF($A429 = "", "", INDEX(Main_Form!$A:$A, MATCH($A429, Main_Form!$EV:$EV, 0)) &amp; $B429)</f>
        <v/>
      </c>
      <c r="D429" s="398" t="str">
        <f>IF($A429 = "", "",
IF(AND(School_or_CAT_2 = "Centre for Advanced Training", COUNTIFS($A$7:$A$1008, $A429) &gt;= 1, LEFT($B429, 2) = "81"), INDEX(Main_Form!$J:$J, MATCH($A429, Main_Form!$EV:$EV, 0)), "N/A") )</f>
        <v/>
      </c>
      <c r="E429" s="393"/>
      <c r="O429" s="394" t="str">
        <f t="shared" si="12"/>
        <v/>
      </c>
      <c r="P429" s="378" t="str">
        <f t="shared" si="13"/>
        <v/>
      </c>
    </row>
    <row r="430" spans="1:16" s="379" customFormat="1" hidden="1" x14ac:dyDescent="0.35">
      <c r="A430" s="368"/>
      <c r="B430" s="367" t="str">
        <f xml:space="preserve"> IF(A430="", "", $B$2 &amp; COUNTIFS($A$7:$A430, $A430))</f>
        <v/>
      </c>
      <c r="C430" s="367" t="str">
        <f>IF($A430 = "", "", INDEX(Main_Form!$A:$A, MATCH($A430, Main_Form!$EV:$EV, 0)) &amp; $B430)</f>
        <v/>
      </c>
      <c r="D430" s="398" t="str">
        <f>IF($A430 = "", "",
IF(AND(School_or_CAT_2 = "Centre for Advanced Training", COUNTIFS($A$7:$A$1008, $A430) &gt;= 1, LEFT($B430, 2) = "81"), INDEX(Main_Form!$J:$J, MATCH($A430, Main_Form!$EV:$EV, 0)), "N/A") )</f>
        <v/>
      </c>
      <c r="E430" s="393"/>
      <c r="O430" s="394" t="str">
        <f t="shared" si="12"/>
        <v/>
      </c>
      <c r="P430" s="378" t="str">
        <f t="shared" si="13"/>
        <v/>
      </c>
    </row>
    <row r="431" spans="1:16" s="379" customFormat="1" hidden="1" x14ac:dyDescent="0.35">
      <c r="A431" s="368"/>
      <c r="B431" s="367" t="str">
        <f xml:space="preserve"> IF(A431="", "", $B$2 &amp; COUNTIFS($A$7:$A431, $A431))</f>
        <v/>
      </c>
      <c r="C431" s="367" t="str">
        <f>IF($A431 = "", "", INDEX(Main_Form!$A:$A, MATCH($A431, Main_Form!$EV:$EV, 0)) &amp; $B431)</f>
        <v/>
      </c>
      <c r="D431" s="398" t="str">
        <f>IF($A431 = "", "",
IF(AND(School_or_CAT_2 = "Centre for Advanced Training", COUNTIFS($A$7:$A$1008, $A431) &gt;= 1, LEFT($B431, 2) = "81"), INDEX(Main_Form!$J:$J, MATCH($A431, Main_Form!$EV:$EV, 0)), "N/A") )</f>
        <v/>
      </c>
      <c r="E431" s="393"/>
      <c r="O431" s="394" t="str">
        <f t="shared" si="12"/>
        <v/>
      </c>
      <c r="P431" s="378" t="str">
        <f t="shared" si="13"/>
        <v/>
      </c>
    </row>
    <row r="432" spans="1:16" s="379" customFormat="1" hidden="1" x14ac:dyDescent="0.35">
      <c r="A432" s="368"/>
      <c r="B432" s="367" t="str">
        <f xml:space="preserve"> IF(A432="", "", $B$2 &amp; COUNTIFS($A$7:$A432, $A432))</f>
        <v/>
      </c>
      <c r="C432" s="367" t="str">
        <f>IF($A432 = "", "", INDEX(Main_Form!$A:$A, MATCH($A432, Main_Form!$EV:$EV, 0)) &amp; $B432)</f>
        <v/>
      </c>
      <c r="D432" s="398" t="str">
        <f>IF($A432 = "", "",
IF(AND(School_or_CAT_2 = "Centre for Advanced Training", COUNTIFS($A$7:$A$1008, $A432) &gt;= 1, LEFT($B432, 2) = "81"), INDEX(Main_Form!$J:$J, MATCH($A432, Main_Form!$EV:$EV, 0)), "N/A") )</f>
        <v/>
      </c>
      <c r="E432" s="393"/>
      <c r="O432" s="394" t="str">
        <f t="shared" si="12"/>
        <v/>
      </c>
      <c r="P432" s="378" t="str">
        <f t="shared" si="13"/>
        <v/>
      </c>
    </row>
    <row r="433" spans="1:16" s="379" customFormat="1" hidden="1" x14ac:dyDescent="0.35">
      <c r="A433" s="368"/>
      <c r="B433" s="367" t="str">
        <f xml:space="preserve"> IF(A433="", "", $B$2 &amp; COUNTIFS($A$7:$A433, $A433))</f>
        <v/>
      </c>
      <c r="C433" s="367" t="str">
        <f>IF($A433 = "", "", INDEX(Main_Form!$A:$A, MATCH($A433, Main_Form!$EV:$EV, 0)) &amp; $B433)</f>
        <v/>
      </c>
      <c r="D433" s="398" t="str">
        <f>IF($A433 = "", "",
IF(AND(School_or_CAT_2 = "Centre for Advanced Training", COUNTIFS($A$7:$A$1008, $A433) &gt;= 1, LEFT($B433, 2) = "81"), INDEX(Main_Form!$J:$J, MATCH($A433, Main_Form!$EV:$EV, 0)), "N/A") )</f>
        <v/>
      </c>
      <c r="E433" s="393"/>
      <c r="O433" s="394" t="str">
        <f t="shared" si="12"/>
        <v/>
      </c>
      <c r="P433" s="378" t="str">
        <f t="shared" si="13"/>
        <v/>
      </c>
    </row>
    <row r="434" spans="1:16" s="379" customFormat="1" hidden="1" x14ac:dyDescent="0.35">
      <c r="A434" s="368"/>
      <c r="B434" s="367" t="str">
        <f xml:space="preserve"> IF(A434="", "", $B$2 &amp; COUNTIFS($A$7:$A434, $A434))</f>
        <v/>
      </c>
      <c r="C434" s="367" t="str">
        <f>IF($A434 = "", "", INDEX(Main_Form!$A:$A, MATCH($A434, Main_Form!$EV:$EV, 0)) &amp; $B434)</f>
        <v/>
      </c>
      <c r="D434" s="398" t="str">
        <f>IF($A434 = "", "",
IF(AND(School_or_CAT_2 = "Centre for Advanced Training", COUNTIFS($A$7:$A$1008, $A434) &gt;= 1, LEFT($B434, 2) = "81"), INDEX(Main_Form!$J:$J, MATCH($A434, Main_Form!$EV:$EV, 0)), "N/A") )</f>
        <v/>
      </c>
      <c r="E434" s="393"/>
      <c r="O434" s="394" t="str">
        <f t="shared" si="12"/>
        <v/>
      </c>
      <c r="P434" s="378" t="str">
        <f t="shared" si="13"/>
        <v/>
      </c>
    </row>
    <row r="435" spans="1:16" s="379" customFormat="1" hidden="1" x14ac:dyDescent="0.35">
      <c r="A435" s="368"/>
      <c r="B435" s="367" t="str">
        <f xml:space="preserve"> IF(A435="", "", $B$2 &amp; COUNTIFS($A$7:$A435, $A435))</f>
        <v/>
      </c>
      <c r="C435" s="367" t="str">
        <f>IF($A435 = "", "", INDEX(Main_Form!$A:$A, MATCH($A435, Main_Form!$EV:$EV, 0)) &amp; $B435)</f>
        <v/>
      </c>
      <c r="D435" s="398" t="str">
        <f>IF($A435 = "", "",
IF(AND(School_or_CAT_2 = "Centre for Advanced Training", COUNTIFS($A$7:$A$1008, $A435) &gt;= 1, LEFT($B435, 2) = "81"), INDEX(Main_Form!$J:$J, MATCH($A435, Main_Form!$EV:$EV, 0)), "N/A") )</f>
        <v/>
      </c>
      <c r="E435" s="393"/>
      <c r="O435" s="394" t="str">
        <f t="shared" si="12"/>
        <v/>
      </c>
      <c r="P435" s="378" t="str">
        <f t="shared" si="13"/>
        <v/>
      </c>
    </row>
    <row r="436" spans="1:16" s="379" customFormat="1" hidden="1" x14ac:dyDescent="0.35">
      <c r="A436" s="368"/>
      <c r="B436" s="367" t="str">
        <f xml:space="preserve"> IF(A436="", "", $B$2 &amp; COUNTIFS($A$7:$A436, $A436))</f>
        <v/>
      </c>
      <c r="C436" s="367" t="str">
        <f>IF($A436 = "", "", INDEX(Main_Form!$A:$A, MATCH($A436, Main_Form!$EV:$EV, 0)) &amp; $B436)</f>
        <v/>
      </c>
      <c r="D436" s="398" t="str">
        <f>IF($A436 = "", "",
IF(AND(School_or_CAT_2 = "Centre for Advanced Training", COUNTIFS($A$7:$A$1008, $A436) &gt;= 1, LEFT($B436, 2) = "81"), INDEX(Main_Form!$J:$J, MATCH($A436, Main_Form!$EV:$EV, 0)), "N/A") )</f>
        <v/>
      </c>
      <c r="E436" s="393"/>
      <c r="O436" s="394" t="str">
        <f t="shared" si="12"/>
        <v/>
      </c>
      <c r="P436" s="378" t="str">
        <f t="shared" si="13"/>
        <v/>
      </c>
    </row>
    <row r="437" spans="1:16" s="379" customFormat="1" hidden="1" x14ac:dyDescent="0.35">
      <c r="A437" s="368"/>
      <c r="B437" s="367" t="str">
        <f xml:space="preserve"> IF(A437="", "", $B$2 &amp; COUNTIFS($A$7:$A437, $A437))</f>
        <v/>
      </c>
      <c r="C437" s="367" t="str">
        <f>IF($A437 = "", "", INDEX(Main_Form!$A:$A, MATCH($A437, Main_Form!$EV:$EV, 0)) &amp; $B437)</f>
        <v/>
      </c>
      <c r="D437" s="398" t="str">
        <f>IF($A437 = "", "",
IF(AND(School_or_CAT_2 = "Centre for Advanced Training", COUNTIFS($A$7:$A$1008, $A437) &gt;= 1, LEFT($B437, 2) = "81"), INDEX(Main_Form!$J:$J, MATCH($A437, Main_Form!$EV:$EV, 0)), "N/A") )</f>
        <v/>
      </c>
      <c r="E437" s="393"/>
      <c r="O437" s="394" t="str">
        <f t="shared" si="12"/>
        <v/>
      </c>
      <c r="P437" s="378" t="str">
        <f t="shared" si="13"/>
        <v/>
      </c>
    </row>
    <row r="438" spans="1:16" s="379" customFormat="1" hidden="1" x14ac:dyDescent="0.35">
      <c r="A438" s="368"/>
      <c r="B438" s="367" t="str">
        <f xml:space="preserve"> IF(A438="", "", $B$2 &amp; COUNTIFS($A$7:$A438, $A438))</f>
        <v/>
      </c>
      <c r="C438" s="367" t="str">
        <f>IF($A438 = "", "", INDEX(Main_Form!$A:$A, MATCH($A438, Main_Form!$EV:$EV, 0)) &amp; $B438)</f>
        <v/>
      </c>
      <c r="D438" s="398" t="str">
        <f>IF($A438 = "", "",
IF(AND(School_or_CAT_2 = "Centre for Advanced Training", COUNTIFS($A$7:$A$1008, $A438) &gt;= 1, LEFT($B438, 2) = "81"), INDEX(Main_Form!$J:$J, MATCH($A438, Main_Form!$EV:$EV, 0)), "N/A") )</f>
        <v/>
      </c>
      <c r="E438" s="393"/>
      <c r="O438" s="394" t="str">
        <f t="shared" si="12"/>
        <v/>
      </c>
      <c r="P438" s="378" t="str">
        <f t="shared" si="13"/>
        <v/>
      </c>
    </row>
    <row r="439" spans="1:16" s="379" customFormat="1" hidden="1" x14ac:dyDescent="0.35">
      <c r="A439" s="368"/>
      <c r="B439" s="367" t="str">
        <f xml:space="preserve"> IF(A439="", "", $B$2 &amp; COUNTIFS($A$7:$A439, $A439))</f>
        <v/>
      </c>
      <c r="C439" s="367" t="str">
        <f>IF($A439 = "", "", INDEX(Main_Form!$A:$A, MATCH($A439, Main_Form!$EV:$EV, 0)) &amp; $B439)</f>
        <v/>
      </c>
      <c r="D439" s="398" t="str">
        <f>IF($A439 = "", "",
IF(AND(School_or_CAT_2 = "Centre for Advanced Training", COUNTIFS($A$7:$A$1008, $A439) &gt;= 1, LEFT($B439, 2) = "81"), INDEX(Main_Form!$J:$J, MATCH($A439, Main_Form!$EV:$EV, 0)), "N/A") )</f>
        <v/>
      </c>
      <c r="E439" s="393"/>
      <c r="O439" s="394" t="str">
        <f t="shared" si="12"/>
        <v/>
      </c>
      <c r="P439" s="378" t="str">
        <f t="shared" si="13"/>
        <v/>
      </c>
    </row>
    <row r="440" spans="1:16" s="379" customFormat="1" hidden="1" x14ac:dyDescent="0.35">
      <c r="A440" s="368"/>
      <c r="B440" s="367" t="str">
        <f xml:space="preserve"> IF(A440="", "", $B$2 &amp; COUNTIFS($A$7:$A440, $A440))</f>
        <v/>
      </c>
      <c r="C440" s="367" t="str">
        <f>IF($A440 = "", "", INDEX(Main_Form!$A:$A, MATCH($A440, Main_Form!$EV:$EV, 0)) &amp; $B440)</f>
        <v/>
      </c>
      <c r="D440" s="398" t="str">
        <f>IF($A440 = "", "",
IF(AND(School_or_CAT_2 = "Centre for Advanced Training", COUNTIFS($A$7:$A$1008, $A440) &gt;= 1, LEFT($B440, 2) = "81"), INDEX(Main_Form!$J:$J, MATCH($A440, Main_Form!$EV:$EV, 0)), "N/A") )</f>
        <v/>
      </c>
      <c r="E440" s="393"/>
      <c r="O440" s="394" t="str">
        <f t="shared" si="12"/>
        <v/>
      </c>
      <c r="P440" s="378" t="str">
        <f t="shared" si="13"/>
        <v/>
      </c>
    </row>
    <row r="441" spans="1:16" s="379" customFormat="1" hidden="1" x14ac:dyDescent="0.35">
      <c r="A441" s="368"/>
      <c r="B441" s="367" t="str">
        <f xml:space="preserve"> IF(A441="", "", $B$2 &amp; COUNTIFS($A$7:$A441, $A441))</f>
        <v/>
      </c>
      <c r="C441" s="367" t="str">
        <f>IF($A441 = "", "", INDEX(Main_Form!$A:$A, MATCH($A441, Main_Form!$EV:$EV, 0)) &amp; $B441)</f>
        <v/>
      </c>
      <c r="D441" s="398" t="str">
        <f>IF($A441 = "", "",
IF(AND(School_or_CAT_2 = "Centre for Advanced Training", COUNTIFS($A$7:$A$1008, $A441) &gt;= 1, LEFT($B441, 2) = "81"), INDEX(Main_Form!$J:$J, MATCH($A441, Main_Form!$EV:$EV, 0)), "N/A") )</f>
        <v/>
      </c>
      <c r="E441" s="393"/>
      <c r="O441" s="394" t="str">
        <f t="shared" si="12"/>
        <v/>
      </c>
      <c r="P441" s="378" t="str">
        <f t="shared" si="13"/>
        <v/>
      </c>
    </row>
    <row r="442" spans="1:16" s="379" customFormat="1" hidden="1" x14ac:dyDescent="0.35">
      <c r="A442" s="368"/>
      <c r="B442" s="367" t="str">
        <f xml:space="preserve"> IF(A442="", "", $B$2 &amp; COUNTIFS($A$7:$A442, $A442))</f>
        <v/>
      </c>
      <c r="C442" s="367" t="str">
        <f>IF($A442 = "", "", INDEX(Main_Form!$A:$A, MATCH($A442, Main_Form!$EV:$EV, 0)) &amp; $B442)</f>
        <v/>
      </c>
      <c r="D442" s="398" t="str">
        <f>IF($A442 = "", "",
IF(AND(School_or_CAT_2 = "Centre for Advanced Training", COUNTIFS($A$7:$A$1008, $A442) &gt;= 1, LEFT($B442, 2) = "81"), INDEX(Main_Form!$J:$J, MATCH($A442, Main_Form!$EV:$EV, 0)), "N/A") )</f>
        <v/>
      </c>
      <c r="E442" s="393"/>
      <c r="O442" s="394" t="str">
        <f t="shared" si="12"/>
        <v/>
      </c>
      <c r="P442" s="378" t="str">
        <f t="shared" si="13"/>
        <v/>
      </c>
    </row>
    <row r="443" spans="1:16" s="379" customFormat="1" hidden="1" x14ac:dyDescent="0.35">
      <c r="A443" s="368"/>
      <c r="B443" s="367" t="str">
        <f xml:space="preserve"> IF(A443="", "", $B$2 &amp; COUNTIFS($A$7:$A443, $A443))</f>
        <v/>
      </c>
      <c r="C443" s="367" t="str">
        <f>IF($A443 = "", "", INDEX(Main_Form!$A:$A, MATCH($A443, Main_Form!$EV:$EV, 0)) &amp; $B443)</f>
        <v/>
      </c>
      <c r="D443" s="398" t="str">
        <f>IF($A443 = "", "",
IF(AND(School_or_CAT_2 = "Centre for Advanced Training", COUNTIFS($A$7:$A$1008, $A443) &gt;= 1, LEFT($B443, 2) = "81"), INDEX(Main_Form!$J:$J, MATCH($A443, Main_Form!$EV:$EV, 0)), "N/A") )</f>
        <v/>
      </c>
      <c r="E443" s="393"/>
      <c r="O443" s="394" t="str">
        <f t="shared" si="12"/>
        <v/>
      </c>
      <c r="P443" s="378" t="str">
        <f t="shared" si="13"/>
        <v/>
      </c>
    </row>
    <row r="444" spans="1:16" s="379" customFormat="1" hidden="1" x14ac:dyDescent="0.35">
      <c r="A444" s="368"/>
      <c r="B444" s="367" t="str">
        <f xml:space="preserve"> IF(A444="", "", $B$2 &amp; COUNTIFS($A$7:$A444, $A444))</f>
        <v/>
      </c>
      <c r="C444" s="367" t="str">
        <f>IF($A444 = "", "", INDEX(Main_Form!$A:$A, MATCH($A444, Main_Form!$EV:$EV, 0)) &amp; $B444)</f>
        <v/>
      </c>
      <c r="D444" s="398" t="str">
        <f>IF($A444 = "", "",
IF(AND(School_or_CAT_2 = "Centre for Advanced Training", COUNTIFS($A$7:$A$1008, $A444) &gt;= 1, LEFT($B444, 2) = "81"), INDEX(Main_Form!$J:$J, MATCH($A444, Main_Form!$EV:$EV, 0)), "N/A") )</f>
        <v/>
      </c>
      <c r="E444" s="393"/>
      <c r="O444" s="394" t="str">
        <f t="shared" si="12"/>
        <v/>
      </c>
      <c r="P444" s="378" t="str">
        <f t="shared" si="13"/>
        <v/>
      </c>
    </row>
    <row r="445" spans="1:16" s="379" customFormat="1" hidden="1" x14ac:dyDescent="0.35">
      <c r="A445" s="368"/>
      <c r="B445" s="367" t="str">
        <f xml:space="preserve"> IF(A445="", "", $B$2 &amp; COUNTIFS($A$7:$A445, $A445))</f>
        <v/>
      </c>
      <c r="C445" s="367" t="str">
        <f>IF($A445 = "", "", INDEX(Main_Form!$A:$A, MATCH($A445, Main_Form!$EV:$EV, 0)) &amp; $B445)</f>
        <v/>
      </c>
      <c r="D445" s="398" t="str">
        <f>IF($A445 = "", "",
IF(AND(School_or_CAT_2 = "Centre for Advanced Training", COUNTIFS($A$7:$A$1008, $A445) &gt;= 1, LEFT($B445, 2) = "81"), INDEX(Main_Form!$J:$J, MATCH($A445, Main_Form!$EV:$EV, 0)), "N/A") )</f>
        <v/>
      </c>
      <c r="E445" s="393"/>
      <c r="O445" s="394" t="str">
        <f t="shared" si="12"/>
        <v/>
      </c>
      <c r="P445" s="378" t="str">
        <f t="shared" si="13"/>
        <v/>
      </c>
    </row>
    <row r="446" spans="1:16" s="379" customFormat="1" hidden="1" x14ac:dyDescent="0.35">
      <c r="A446" s="368"/>
      <c r="B446" s="367" t="str">
        <f xml:space="preserve"> IF(A446="", "", $B$2 &amp; COUNTIFS($A$7:$A446, $A446))</f>
        <v/>
      </c>
      <c r="C446" s="367" t="str">
        <f>IF($A446 = "", "", INDEX(Main_Form!$A:$A, MATCH($A446, Main_Form!$EV:$EV, 0)) &amp; $B446)</f>
        <v/>
      </c>
      <c r="D446" s="398" t="str">
        <f>IF($A446 = "", "",
IF(AND(School_or_CAT_2 = "Centre for Advanced Training", COUNTIFS($A$7:$A$1008, $A446) &gt;= 1, LEFT($B446, 2) = "81"), INDEX(Main_Form!$J:$J, MATCH($A446, Main_Form!$EV:$EV, 0)), "N/A") )</f>
        <v/>
      </c>
      <c r="E446" s="393"/>
      <c r="O446" s="394" t="str">
        <f t="shared" si="12"/>
        <v/>
      </c>
      <c r="P446" s="378" t="str">
        <f t="shared" si="13"/>
        <v/>
      </c>
    </row>
    <row r="447" spans="1:16" s="379" customFormat="1" hidden="1" x14ac:dyDescent="0.35">
      <c r="A447" s="368"/>
      <c r="B447" s="367" t="str">
        <f xml:space="preserve"> IF(A447="", "", $B$2 &amp; COUNTIFS($A$7:$A447, $A447))</f>
        <v/>
      </c>
      <c r="C447" s="367" t="str">
        <f>IF($A447 = "", "", INDEX(Main_Form!$A:$A, MATCH($A447, Main_Form!$EV:$EV, 0)) &amp; $B447)</f>
        <v/>
      </c>
      <c r="D447" s="398" t="str">
        <f>IF($A447 = "", "",
IF(AND(School_or_CAT_2 = "Centre for Advanced Training", COUNTIFS($A$7:$A$1008, $A447) &gt;= 1, LEFT($B447, 2) = "81"), INDEX(Main_Form!$J:$J, MATCH($A447, Main_Form!$EV:$EV, 0)), "N/A") )</f>
        <v/>
      </c>
      <c r="E447" s="393"/>
      <c r="O447" s="394" t="str">
        <f t="shared" si="12"/>
        <v/>
      </c>
      <c r="P447" s="378" t="str">
        <f t="shared" si="13"/>
        <v/>
      </c>
    </row>
    <row r="448" spans="1:16" s="379" customFormat="1" hidden="1" x14ac:dyDescent="0.35">
      <c r="A448" s="368"/>
      <c r="B448" s="367" t="str">
        <f xml:space="preserve"> IF(A448="", "", $B$2 &amp; COUNTIFS($A$7:$A448, $A448))</f>
        <v/>
      </c>
      <c r="C448" s="367" t="str">
        <f>IF($A448 = "", "", INDEX(Main_Form!$A:$A, MATCH($A448, Main_Form!$EV:$EV, 0)) &amp; $B448)</f>
        <v/>
      </c>
      <c r="D448" s="398" t="str">
        <f>IF($A448 = "", "",
IF(AND(School_or_CAT_2 = "Centre for Advanced Training", COUNTIFS($A$7:$A$1008, $A448) &gt;= 1, LEFT($B448, 2) = "81"), INDEX(Main_Form!$J:$J, MATCH($A448, Main_Form!$EV:$EV, 0)), "N/A") )</f>
        <v/>
      </c>
      <c r="E448" s="393"/>
      <c r="O448" s="394" t="str">
        <f t="shared" si="12"/>
        <v/>
      </c>
      <c r="P448" s="378" t="str">
        <f t="shared" si="13"/>
        <v/>
      </c>
    </row>
    <row r="449" spans="1:16" s="379" customFormat="1" hidden="1" x14ac:dyDescent="0.35">
      <c r="A449" s="368"/>
      <c r="B449" s="367" t="str">
        <f xml:space="preserve"> IF(A449="", "", $B$2 &amp; COUNTIFS($A$7:$A449, $A449))</f>
        <v/>
      </c>
      <c r="C449" s="367" t="str">
        <f>IF($A449 = "", "", INDEX(Main_Form!$A:$A, MATCH($A449, Main_Form!$EV:$EV, 0)) &amp; $B449)</f>
        <v/>
      </c>
      <c r="D449" s="398" t="str">
        <f>IF($A449 = "", "",
IF(AND(School_or_CAT_2 = "Centre for Advanced Training", COUNTIFS($A$7:$A$1008, $A449) &gt;= 1, LEFT($B449, 2) = "81"), INDEX(Main_Form!$J:$J, MATCH($A449, Main_Form!$EV:$EV, 0)), "N/A") )</f>
        <v/>
      </c>
      <c r="E449" s="393"/>
      <c r="O449" s="394" t="str">
        <f t="shared" si="12"/>
        <v/>
      </c>
      <c r="P449" s="378" t="str">
        <f t="shared" si="13"/>
        <v/>
      </c>
    </row>
    <row r="450" spans="1:16" s="379" customFormat="1" hidden="1" x14ac:dyDescent="0.35">
      <c r="A450" s="368"/>
      <c r="B450" s="367" t="str">
        <f xml:space="preserve"> IF(A450="", "", $B$2 &amp; COUNTIFS($A$7:$A450, $A450))</f>
        <v/>
      </c>
      <c r="C450" s="367" t="str">
        <f>IF($A450 = "", "", INDEX(Main_Form!$A:$A, MATCH($A450, Main_Form!$EV:$EV, 0)) &amp; $B450)</f>
        <v/>
      </c>
      <c r="D450" s="398" t="str">
        <f>IF($A450 = "", "",
IF(AND(School_or_CAT_2 = "Centre for Advanced Training", COUNTIFS($A$7:$A$1008, $A450) &gt;= 1, LEFT($B450, 2) = "81"), INDEX(Main_Form!$J:$J, MATCH($A450, Main_Form!$EV:$EV, 0)), "N/A") )</f>
        <v/>
      </c>
      <c r="E450" s="393"/>
      <c r="O450" s="394" t="str">
        <f t="shared" si="12"/>
        <v/>
      </c>
      <c r="P450" s="378" t="str">
        <f t="shared" si="13"/>
        <v/>
      </c>
    </row>
    <row r="451" spans="1:16" s="379" customFormat="1" hidden="1" x14ac:dyDescent="0.35">
      <c r="A451" s="368"/>
      <c r="B451" s="367" t="str">
        <f xml:space="preserve"> IF(A451="", "", $B$2 &amp; COUNTIFS($A$7:$A451, $A451))</f>
        <v/>
      </c>
      <c r="C451" s="367" t="str">
        <f>IF($A451 = "", "", INDEX(Main_Form!$A:$A, MATCH($A451, Main_Form!$EV:$EV, 0)) &amp; $B451)</f>
        <v/>
      </c>
      <c r="D451" s="398" t="str">
        <f>IF($A451 = "", "",
IF(AND(School_or_CAT_2 = "Centre for Advanced Training", COUNTIFS($A$7:$A$1008, $A451) &gt;= 1, LEFT($B451, 2) = "81"), INDEX(Main_Form!$J:$J, MATCH($A451, Main_Form!$EV:$EV, 0)), "N/A") )</f>
        <v/>
      </c>
      <c r="E451" s="393"/>
      <c r="O451" s="394" t="str">
        <f t="shared" si="12"/>
        <v/>
      </c>
      <c r="P451" s="378" t="str">
        <f t="shared" si="13"/>
        <v/>
      </c>
    </row>
    <row r="452" spans="1:16" s="379" customFormat="1" hidden="1" x14ac:dyDescent="0.35">
      <c r="A452" s="368"/>
      <c r="B452" s="367" t="str">
        <f xml:space="preserve"> IF(A452="", "", $B$2 &amp; COUNTIFS($A$7:$A452, $A452))</f>
        <v/>
      </c>
      <c r="C452" s="367" t="str">
        <f>IF($A452 = "", "", INDEX(Main_Form!$A:$A, MATCH($A452, Main_Form!$EV:$EV, 0)) &amp; $B452)</f>
        <v/>
      </c>
      <c r="D452" s="398" t="str">
        <f>IF($A452 = "", "",
IF(AND(School_or_CAT_2 = "Centre for Advanced Training", COUNTIFS($A$7:$A$1008, $A452) &gt;= 1, LEFT($B452, 2) = "81"), INDEX(Main_Form!$J:$J, MATCH($A452, Main_Form!$EV:$EV, 0)), "N/A") )</f>
        <v/>
      </c>
      <c r="E452" s="393"/>
      <c r="O452" s="394" t="str">
        <f t="shared" si="12"/>
        <v/>
      </c>
      <c r="P452" s="378" t="str">
        <f t="shared" si="13"/>
        <v/>
      </c>
    </row>
    <row r="453" spans="1:16" s="379" customFormat="1" hidden="1" x14ac:dyDescent="0.35">
      <c r="A453" s="368"/>
      <c r="B453" s="367" t="str">
        <f xml:space="preserve"> IF(A453="", "", $B$2 &amp; COUNTIFS($A$7:$A453, $A453))</f>
        <v/>
      </c>
      <c r="C453" s="367" t="str">
        <f>IF($A453 = "", "", INDEX(Main_Form!$A:$A, MATCH($A453, Main_Form!$EV:$EV, 0)) &amp; $B453)</f>
        <v/>
      </c>
      <c r="D453" s="398" t="str">
        <f>IF($A453 = "", "",
IF(AND(School_or_CAT_2 = "Centre for Advanced Training", COUNTIFS($A$7:$A$1008, $A453) &gt;= 1, LEFT($B453, 2) = "81"), INDEX(Main_Form!$J:$J, MATCH($A453, Main_Form!$EV:$EV, 0)), "N/A") )</f>
        <v/>
      </c>
      <c r="E453" s="393"/>
      <c r="O453" s="394" t="str">
        <f t="shared" si="12"/>
        <v/>
      </c>
      <c r="P453" s="378" t="str">
        <f t="shared" si="13"/>
        <v/>
      </c>
    </row>
    <row r="454" spans="1:16" s="379" customFormat="1" hidden="1" x14ac:dyDescent="0.35">
      <c r="A454" s="368"/>
      <c r="B454" s="367" t="str">
        <f xml:space="preserve"> IF(A454="", "", $B$2 &amp; COUNTIFS($A$7:$A454, $A454))</f>
        <v/>
      </c>
      <c r="C454" s="367" t="str">
        <f>IF($A454 = "", "", INDEX(Main_Form!$A:$A, MATCH($A454, Main_Form!$EV:$EV, 0)) &amp; $B454)</f>
        <v/>
      </c>
      <c r="D454" s="398" t="str">
        <f>IF($A454 = "", "",
IF(AND(School_or_CAT_2 = "Centre for Advanced Training", COUNTIFS($A$7:$A$1008, $A454) &gt;= 1, LEFT($B454, 2) = "81"), INDEX(Main_Form!$J:$J, MATCH($A454, Main_Form!$EV:$EV, 0)), "N/A") )</f>
        <v/>
      </c>
      <c r="E454" s="393"/>
      <c r="O454" s="394" t="str">
        <f t="shared" si="12"/>
        <v/>
      </c>
      <c r="P454" s="378" t="str">
        <f t="shared" si="13"/>
        <v/>
      </c>
    </row>
    <row r="455" spans="1:16" s="379" customFormat="1" hidden="1" x14ac:dyDescent="0.35">
      <c r="A455" s="368"/>
      <c r="B455" s="367" t="str">
        <f xml:space="preserve"> IF(A455="", "", $B$2 &amp; COUNTIFS($A$7:$A455, $A455))</f>
        <v/>
      </c>
      <c r="C455" s="367" t="str">
        <f>IF($A455 = "", "", INDEX(Main_Form!$A:$A, MATCH($A455, Main_Form!$EV:$EV, 0)) &amp; $B455)</f>
        <v/>
      </c>
      <c r="D455" s="398" t="str">
        <f>IF($A455 = "", "",
IF(AND(School_or_CAT_2 = "Centre for Advanced Training", COUNTIFS($A$7:$A$1008, $A455) &gt;= 1, LEFT($B455, 2) = "81"), INDEX(Main_Form!$J:$J, MATCH($A455, Main_Form!$EV:$EV, 0)), "N/A") )</f>
        <v/>
      </c>
      <c r="E455" s="393"/>
      <c r="O455" s="394" t="str">
        <f t="shared" ref="O455:O518" si="14">IF($A455&lt;&gt;"", IF(AND($D455 &lt;&gt; "", $D455 &lt;&gt; "N/A"), $D455, IF($E455 = "", "", $E455)), "")</f>
        <v/>
      </c>
      <c r="P455" s="378" t="str">
        <f t="shared" ref="P455:P518" si="15">IF($A455="", "", IF(AND($A455 &lt;&gt; "", $O455 &lt;&gt; ""), 1, 0))</f>
        <v/>
      </c>
    </row>
    <row r="456" spans="1:16" s="379" customFormat="1" hidden="1" x14ac:dyDescent="0.35">
      <c r="A456" s="368"/>
      <c r="B456" s="367" t="str">
        <f xml:space="preserve"> IF(A456="", "", $B$2 &amp; COUNTIFS($A$7:$A456, $A456))</f>
        <v/>
      </c>
      <c r="C456" s="367" t="str">
        <f>IF($A456 = "", "", INDEX(Main_Form!$A:$A, MATCH($A456, Main_Form!$EV:$EV, 0)) &amp; $B456)</f>
        <v/>
      </c>
      <c r="D456" s="398" t="str">
        <f>IF($A456 = "", "",
IF(AND(School_or_CAT_2 = "Centre for Advanced Training", COUNTIFS($A$7:$A$1008, $A456) &gt;= 1, LEFT($B456, 2) = "81"), INDEX(Main_Form!$J:$J, MATCH($A456, Main_Form!$EV:$EV, 0)), "N/A") )</f>
        <v/>
      </c>
      <c r="E456" s="393"/>
      <c r="O456" s="394" t="str">
        <f t="shared" si="14"/>
        <v/>
      </c>
      <c r="P456" s="378" t="str">
        <f t="shared" si="15"/>
        <v/>
      </c>
    </row>
    <row r="457" spans="1:16" s="379" customFormat="1" hidden="1" x14ac:dyDescent="0.35">
      <c r="A457" s="368"/>
      <c r="B457" s="367" t="str">
        <f xml:space="preserve"> IF(A457="", "", $B$2 &amp; COUNTIFS($A$7:$A457, $A457))</f>
        <v/>
      </c>
      <c r="C457" s="367" t="str">
        <f>IF($A457 = "", "", INDEX(Main_Form!$A:$A, MATCH($A457, Main_Form!$EV:$EV, 0)) &amp; $B457)</f>
        <v/>
      </c>
      <c r="D457" s="398" t="str">
        <f>IF($A457 = "", "",
IF(AND(School_or_CAT_2 = "Centre for Advanced Training", COUNTIFS($A$7:$A$1008, $A457) &gt;= 1, LEFT($B457, 2) = "81"), INDEX(Main_Form!$J:$J, MATCH($A457, Main_Form!$EV:$EV, 0)), "N/A") )</f>
        <v/>
      </c>
      <c r="E457" s="393"/>
      <c r="O457" s="394" t="str">
        <f t="shared" si="14"/>
        <v/>
      </c>
      <c r="P457" s="378" t="str">
        <f t="shared" si="15"/>
        <v/>
      </c>
    </row>
    <row r="458" spans="1:16" s="379" customFormat="1" hidden="1" x14ac:dyDescent="0.35">
      <c r="A458" s="368"/>
      <c r="B458" s="367" t="str">
        <f xml:space="preserve"> IF(A458="", "", $B$2 &amp; COUNTIFS($A$7:$A458, $A458))</f>
        <v/>
      </c>
      <c r="C458" s="367" t="str">
        <f>IF($A458 = "", "", INDEX(Main_Form!$A:$A, MATCH($A458, Main_Form!$EV:$EV, 0)) &amp; $B458)</f>
        <v/>
      </c>
      <c r="D458" s="398" t="str">
        <f>IF($A458 = "", "",
IF(AND(School_or_CAT_2 = "Centre for Advanced Training", COUNTIFS($A$7:$A$1008, $A458) &gt;= 1, LEFT($B458, 2) = "81"), INDEX(Main_Form!$J:$J, MATCH($A458, Main_Form!$EV:$EV, 0)), "N/A") )</f>
        <v/>
      </c>
      <c r="E458" s="393"/>
      <c r="O458" s="394" t="str">
        <f t="shared" si="14"/>
        <v/>
      </c>
      <c r="P458" s="378" t="str">
        <f t="shared" si="15"/>
        <v/>
      </c>
    </row>
    <row r="459" spans="1:16" s="379" customFormat="1" hidden="1" x14ac:dyDescent="0.35">
      <c r="A459" s="368"/>
      <c r="B459" s="367" t="str">
        <f xml:space="preserve"> IF(A459="", "", $B$2 &amp; COUNTIFS($A$7:$A459, $A459))</f>
        <v/>
      </c>
      <c r="C459" s="367" t="str">
        <f>IF($A459 = "", "", INDEX(Main_Form!$A:$A, MATCH($A459, Main_Form!$EV:$EV, 0)) &amp; $B459)</f>
        <v/>
      </c>
      <c r="D459" s="398" t="str">
        <f>IF($A459 = "", "",
IF(AND(School_or_CAT_2 = "Centre for Advanced Training", COUNTIFS($A$7:$A$1008, $A459) &gt;= 1, LEFT($B459, 2) = "81"), INDEX(Main_Form!$J:$J, MATCH($A459, Main_Form!$EV:$EV, 0)), "N/A") )</f>
        <v/>
      </c>
      <c r="E459" s="393"/>
      <c r="O459" s="394" t="str">
        <f t="shared" si="14"/>
        <v/>
      </c>
      <c r="P459" s="378" t="str">
        <f t="shared" si="15"/>
        <v/>
      </c>
    </row>
    <row r="460" spans="1:16" s="379" customFormat="1" hidden="1" x14ac:dyDescent="0.35">
      <c r="A460" s="368"/>
      <c r="B460" s="367" t="str">
        <f xml:space="preserve"> IF(A460="", "", $B$2 &amp; COUNTIFS($A$7:$A460, $A460))</f>
        <v/>
      </c>
      <c r="C460" s="367" t="str">
        <f>IF($A460 = "", "", INDEX(Main_Form!$A:$A, MATCH($A460, Main_Form!$EV:$EV, 0)) &amp; $B460)</f>
        <v/>
      </c>
      <c r="D460" s="398" t="str">
        <f>IF($A460 = "", "",
IF(AND(School_or_CAT_2 = "Centre for Advanced Training", COUNTIFS($A$7:$A$1008, $A460) &gt;= 1, LEFT($B460, 2) = "81"), INDEX(Main_Form!$J:$J, MATCH($A460, Main_Form!$EV:$EV, 0)), "N/A") )</f>
        <v/>
      </c>
      <c r="E460" s="393"/>
      <c r="O460" s="394" t="str">
        <f t="shared" si="14"/>
        <v/>
      </c>
      <c r="P460" s="378" t="str">
        <f t="shared" si="15"/>
        <v/>
      </c>
    </row>
    <row r="461" spans="1:16" s="379" customFormat="1" hidden="1" x14ac:dyDescent="0.35">
      <c r="A461" s="368"/>
      <c r="B461" s="367" t="str">
        <f xml:space="preserve"> IF(A461="", "", $B$2 &amp; COUNTIFS($A$7:$A461, $A461))</f>
        <v/>
      </c>
      <c r="C461" s="367" t="str">
        <f>IF($A461 = "", "", INDEX(Main_Form!$A:$A, MATCH($A461, Main_Form!$EV:$EV, 0)) &amp; $B461)</f>
        <v/>
      </c>
      <c r="D461" s="398" t="str">
        <f>IF($A461 = "", "",
IF(AND(School_or_CAT_2 = "Centre for Advanced Training", COUNTIFS($A$7:$A$1008, $A461) &gt;= 1, LEFT($B461, 2) = "81"), INDEX(Main_Form!$J:$J, MATCH($A461, Main_Form!$EV:$EV, 0)), "N/A") )</f>
        <v/>
      </c>
      <c r="E461" s="393"/>
      <c r="O461" s="394" t="str">
        <f t="shared" si="14"/>
        <v/>
      </c>
      <c r="P461" s="378" t="str">
        <f t="shared" si="15"/>
        <v/>
      </c>
    </row>
    <row r="462" spans="1:16" s="379" customFormat="1" hidden="1" x14ac:dyDescent="0.35">
      <c r="A462" s="368"/>
      <c r="B462" s="367" t="str">
        <f xml:space="preserve"> IF(A462="", "", $B$2 &amp; COUNTIFS($A$7:$A462, $A462))</f>
        <v/>
      </c>
      <c r="C462" s="367" t="str">
        <f>IF($A462 = "", "", INDEX(Main_Form!$A:$A, MATCH($A462, Main_Form!$EV:$EV, 0)) &amp; $B462)</f>
        <v/>
      </c>
      <c r="D462" s="398" t="str">
        <f>IF($A462 = "", "",
IF(AND(School_or_CAT_2 = "Centre for Advanced Training", COUNTIFS($A$7:$A$1008, $A462) &gt;= 1, LEFT($B462, 2) = "81"), INDEX(Main_Form!$J:$J, MATCH($A462, Main_Form!$EV:$EV, 0)), "N/A") )</f>
        <v/>
      </c>
      <c r="E462" s="393"/>
      <c r="O462" s="394" t="str">
        <f t="shared" si="14"/>
        <v/>
      </c>
      <c r="P462" s="378" t="str">
        <f t="shared" si="15"/>
        <v/>
      </c>
    </row>
    <row r="463" spans="1:16" s="379" customFormat="1" hidden="1" x14ac:dyDescent="0.35">
      <c r="A463" s="368"/>
      <c r="B463" s="367" t="str">
        <f xml:space="preserve"> IF(A463="", "", $B$2 &amp; COUNTIFS($A$7:$A463, $A463))</f>
        <v/>
      </c>
      <c r="C463" s="367" t="str">
        <f>IF($A463 = "", "", INDEX(Main_Form!$A:$A, MATCH($A463, Main_Form!$EV:$EV, 0)) &amp; $B463)</f>
        <v/>
      </c>
      <c r="D463" s="398" t="str">
        <f>IF($A463 = "", "",
IF(AND(School_or_CAT_2 = "Centre for Advanced Training", COUNTIFS($A$7:$A$1008, $A463) &gt;= 1, LEFT($B463, 2) = "81"), INDEX(Main_Form!$J:$J, MATCH($A463, Main_Form!$EV:$EV, 0)), "N/A") )</f>
        <v/>
      </c>
      <c r="E463" s="393"/>
      <c r="O463" s="394" t="str">
        <f t="shared" si="14"/>
        <v/>
      </c>
      <c r="P463" s="378" t="str">
        <f t="shared" si="15"/>
        <v/>
      </c>
    </row>
    <row r="464" spans="1:16" s="379" customFormat="1" hidden="1" x14ac:dyDescent="0.35">
      <c r="A464" s="368"/>
      <c r="B464" s="367" t="str">
        <f xml:space="preserve"> IF(A464="", "", $B$2 &amp; COUNTIFS($A$7:$A464, $A464))</f>
        <v/>
      </c>
      <c r="C464" s="367" t="str">
        <f>IF($A464 = "", "", INDEX(Main_Form!$A:$A, MATCH($A464, Main_Form!$EV:$EV, 0)) &amp; $B464)</f>
        <v/>
      </c>
      <c r="D464" s="398" t="str">
        <f>IF($A464 = "", "",
IF(AND(School_or_CAT_2 = "Centre for Advanced Training", COUNTIFS($A$7:$A$1008, $A464) &gt;= 1, LEFT($B464, 2) = "81"), INDEX(Main_Form!$J:$J, MATCH($A464, Main_Form!$EV:$EV, 0)), "N/A") )</f>
        <v/>
      </c>
      <c r="E464" s="393"/>
      <c r="O464" s="394" t="str">
        <f t="shared" si="14"/>
        <v/>
      </c>
      <c r="P464" s="378" t="str">
        <f t="shared" si="15"/>
        <v/>
      </c>
    </row>
    <row r="465" spans="1:16" s="379" customFormat="1" hidden="1" x14ac:dyDescent="0.35">
      <c r="A465" s="368"/>
      <c r="B465" s="367" t="str">
        <f xml:space="preserve"> IF(A465="", "", $B$2 &amp; COUNTIFS($A$7:$A465, $A465))</f>
        <v/>
      </c>
      <c r="C465" s="367" t="str">
        <f>IF($A465 = "", "", INDEX(Main_Form!$A:$A, MATCH($A465, Main_Form!$EV:$EV, 0)) &amp; $B465)</f>
        <v/>
      </c>
      <c r="D465" s="398" t="str">
        <f>IF($A465 = "", "",
IF(AND(School_or_CAT_2 = "Centre for Advanced Training", COUNTIFS($A$7:$A$1008, $A465) &gt;= 1, LEFT($B465, 2) = "81"), INDEX(Main_Form!$J:$J, MATCH($A465, Main_Form!$EV:$EV, 0)), "N/A") )</f>
        <v/>
      </c>
      <c r="E465" s="393"/>
      <c r="O465" s="394" t="str">
        <f t="shared" si="14"/>
        <v/>
      </c>
      <c r="P465" s="378" t="str">
        <f t="shared" si="15"/>
        <v/>
      </c>
    </row>
    <row r="466" spans="1:16" s="379" customFormat="1" hidden="1" x14ac:dyDescent="0.35">
      <c r="A466" s="368"/>
      <c r="B466" s="367" t="str">
        <f xml:space="preserve"> IF(A466="", "", $B$2 &amp; COUNTIFS($A$7:$A466, $A466))</f>
        <v/>
      </c>
      <c r="C466" s="367" t="str">
        <f>IF($A466 = "", "", INDEX(Main_Form!$A:$A, MATCH($A466, Main_Form!$EV:$EV, 0)) &amp; $B466)</f>
        <v/>
      </c>
      <c r="D466" s="398" t="str">
        <f>IF($A466 = "", "",
IF(AND(School_or_CAT_2 = "Centre for Advanced Training", COUNTIFS($A$7:$A$1008, $A466) &gt;= 1, LEFT($B466, 2) = "81"), INDEX(Main_Form!$J:$J, MATCH($A466, Main_Form!$EV:$EV, 0)), "N/A") )</f>
        <v/>
      </c>
      <c r="E466" s="393"/>
      <c r="O466" s="394" t="str">
        <f t="shared" si="14"/>
        <v/>
      </c>
      <c r="P466" s="378" t="str">
        <f t="shared" si="15"/>
        <v/>
      </c>
    </row>
    <row r="467" spans="1:16" s="379" customFormat="1" hidden="1" x14ac:dyDescent="0.35">
      <c r="A467" s="368"/>
      <c r="B467" s="367" t="str">
        <f xml:space="preserve"> IF(A467="", "", $B$2 &amp; COUNTIFS($A$7:$A467, $A467))</f>
        <v/>
      </c>
      <c r="C467" s="367" t="str">
        <f>IF($A467 = "", "", INDEX(Main_Form!$A:$A, MATCH($A467, Main_Form!$EV:$EV, 0)) &amp; $B467)</f>
        <v/>
      </c>
      <c r="D467" s="398" t="str">
        <f>IF($A467 = "", "",
IF(AND(School_or_CAT_2 = "Centre for Advanced Training", COUNTIFS($A$7:$A$1008, $A467) &gt;= 1, LEFT($B467, 2) = "81"), INDEX(Main_Form!$J:$J, MATCH($A467, Main_Form!$EV:$EV, 0)), "N/A") )</f>
        <v/>
      </c>
      <c r="E467" s="393"/>
      <c r="O467" s="394" t="str">
        <f t="shared" si="14"/>
        <v/>
      </c>
      <c r="P467" s="378" t="str">
        <f t="shared" si="15"/>
        <v/>
      </c>
    </row>
    <row r="468" spans="1:16" s="379" customFormat="1" hidden="1" x14ac:dyDescent="0.35">
      <c r="A468" s="368"/>
      <c r="B468" s="367" t="str">
        <f xml:space="preserve"> IF(A468="", "", $B$2 &amp; COUNTIFS($A$7:$A468, $A468))</f>
        <v/>
      </c>
      <c r="C468" s="367" t="str">
        <f>IF($A468 = "", "", INDEX(Main_Form!$A:$A, MATCH($A468, Main_Form!$EV:$EV, 0)) &amp; $B468)</f>
        <v/>
      </c>
      <c r="D468" s="398" t="str">
        <f>IF($A468 = "", "",
IF(AND(School_or_CAT_2 = "Centre for Advanced Training", COUNTIFS($A$7:$A$1008, $A468) &gt;= 1, LEFT($B468, 2) = "81"), INDEX(Main_Form!$J:$J, MATCH($A468, Main_Form!$EV:$EV, 0)), "N/A") )</f>
        <v/>
      </c>
      <c r="E468" s="393"/>
      <c r="O468" s="394" t="str">
        <f t="shared" si="14"/>
        <v/>
      </c>
      <c r="P468" s="378" t="str">
        <f t="shared" si="15"/>
        <v/>
      </c>
    </row>
    <row r="469" spans="1:16" s="379" customFormat="1" hidden="1" x14ac:dyDescent="0.35">
      <c r="A469" s="368"/>
      <c r="B469" s="367" t="str">
        <f xml:space="preserve"> IF(A469="", "", $B$2 &amp; COUNTIFS($A$7:$A469, $A469))</f>
        <v/>
      </c>
      <c r="C469" s="367" t="str">
        <f>IF($A469 = "", "", INDEX(Main_Form!$A:$A, MATCH($A469, Main_Form!$EV:$EV, 0)) &amp; $B469)</f>
        <v/>
      </c>
      <c r="D469" s="398" t="str">
        <f>IF($A469 = "", "",
IF(AND(School_or_CAT_2 = "Centre for Advanced Training", COUNTIFS($A$7:$A$1008, $A469) &gt;= 1, LEFT($B469, 2) = "81"), INDEX(Main_Form!$J:$J, MATCH($A469, Main_Form!$EV:$EV, 0)), "N/A") )</f>
        <v/>
      </c>
      <c r="E469" s="393"/>
      <c r="O469" s="394" t="str">
        <f t="shared" si="14"/>
        <v/>
      </c>
      <c r="P469" s="378" t="str">
        <f t="shared" si="15"/>
        <v/>
      </c>
    </row>
    <row r="470" spans="1:16" s="379" customFormat="1" hidden="1" x14ac:dyDescent="0.35">
      <c r="A470" s="368"/>
      <c r="B470" s="367" t="str">
        <f xml:space="preserve"> IF(A470="", "", $B$2 &amp; COUNTIFS($A$7:$A470, $A470))</f>
        <v/>
      </c>
      <c r="C470" s="367" t="str">
        <f>IF($A470 = "", "", INDEX(Main_Form!$A:$A, MATCH($A470, Main_Form!$EV:$EV, 0)) &amp; $B470)</f>
        <v/>
      </c>
      <c r="D470" s="398" t="str">
        <f>IF($A470 = "", "",
IF(AND(School_or_CAT_2 = "Centre for Advanced Training", COUNTIFS($A$7:$A$1008, $A470) &gt;= 1, LEFT($B470, 2) = "81"), INDEX(Main_Form!$J:$J, MATCH($A470, Main_Form!$EV:$EV, 0)), "N/A") )</f>
        <v/>
      </c>
      <c r="E470" s="393"/>
      <c r="O470" s="394" t="str">
        <f t="shared" si="14"/>
        <v/>
      </c>
      <c r="P470" s="378" t="str">
        <f t="shared" si="15"/>
        <v/>
      </c>
    </row>
    <row r="471" spans="1:16" s="379" customFormat="1" hidden="1" x14ac:dyDescent="0.35">
      <c r="A471" s="368"/>
      <c r="B471" s="367" t="str">
        <f xml:space="preserve"> IF(A471="", "", $B$2 &amp; COUNTIFS($A$7:$A471, $A471))</f>
        <v/>
      </c>
      <c r="C471" s="367" t="str">
        <f>IF($A471 = "", "", INDEX(Main_Form!$A:$A, MATCH($A471, Main_Form!$EV:$EV, 0)) &amp; $B471)</f>
        <v/>
      </c>
      <c r="D471" s="398" t="str">
        <f>IF($A471 = "", "",
IF(AND(School_or_CAT_2 = "Centre for Advanced Training", COUNTIFS($A$7:$A$1008, $A471) &gt;= 1, LEFT($B471, 2) = "81"), INDEX(Main_Form!$J:$J, MATCH($A471, Main_Form!$EV:$EV, 0)), "N/A") )</f>
        <v/>
      </c>
      <c r="E471" s="393"/>
      <c r="O471" s="394" t="str">
        <f t="shared" si="14"/>
        <v/>
      </c>
      <c r="P471" s="378" t="str">
        <f t="shared" si="15"/>
        <v/>
      </c>
    </row>
    <row r="472" spans="1:16" s="379" customFormat="1" hidden="1" x14ac:dyDescent="0.35">
      <c r="A472" s="368"/>
      <c r="B472" s="367" t="str">
        <f xml:space="preserve"> IF(A472="", "", $B$2 &amp; COUNTIFS($A$7:$A472, $A472))</f>
        <v/>
      </c>
      <c r="C472" s="367" t="str">
        <f>IF($A472 = "", "", INDEX(Main_Form!$A:$A, MATCH($A472, Main_Form!$EV:$EV, 0)) &amp; $B472)</f>
        <v/>
      </c>
      <c r="D472" s="398" t="str">
        <f>IF($A472 = "", "",
IF(AND(School_or_CAT_2 = "Centre for Advanced Training", COUNTIFS($A$7:$A$1008, $A472) &gt;= 1, LEFT($B472, 2) = "81"), INDEX(Main_Form!$J:$J, MATCH($A472, Main_Form!$EV:$EV, 0)), "N/A") )</f>
        <v/>
      </c>
      <c r="E472" s="393"/>
      <c r="O472" s="394" t="str">
        <f t="shared" si="14"/>
        <v/>
      </c>
      <c r="P472" s="378" t="str">
        <f t="shared" si="15"/>
        <v/>
      </c>
    </row>
    <row r="473" spans="1:16" s="379" customFormat="1" hidden="1" x14ac:dyDescent="0.35">
      <c r="A473" s="368"/>
      <c r="B473" s="367" t="str">
        <f xml:space="preserve"> IF(A473="", "", $B$2 &amp; COUNTIFS($A$7:$A473, $A473))</f>
        <v/>
      </c>
      <c r="C473" s="367" t="str">
        <f>IF($A473 = "", "", INDEX(Main_Form!$A:$A, MATCH($A473, Main_Form!$EV:$EV, 0)) &amp; $B473)</f>
        <v/>
      </c>
      <c r="D473" s="398" t="str">
        <f>IF($A473 = "", "",
IF(AND(School_or_CAT_2 = "Centre for Advanced Training", COUNTIFS($A$7:$A$1008, $A473) &gt;= 1, LEFT($B473, 2) = "81"), INDEX(Main_Form!$J:$J, MATCH($A473, Main_Form!$EV:$EV, 0)), "N/A") )</f>
        <v/>
      </c>
      <c r="E473" s="393"/>
      <c r="O473" s="394" t="str">
        <f t="shared" si="14"/>
        <v/>
      </c>
      <c r="P473" s="378" t="str">
        <f t="shared" si="15"/>
        <v/>
      </c>
    </row>
    <row r="474" spans="1:16" s="379" customFormat="1" hidden="1" x14ac:dyDescent="0.35">
      <c r="A474" s="368"/>
      <c r="B474" s="367" t="str">
        <f xml:space="preserve"> IF(A474="", "", $B$2 &amp; COUNTIFS($A$7:$A474, $A474))</f>
        <v/>
      </c>
      <c r="C474" s="367" t="str">
        <f>IF($A474 = "", "", INDEX(Main_Form!$A:$A, MATCH($A474, Main_Form!$EV:$EV, 0)) &amp; $B474)</f>
        <v/>
      </c>
      <c r="D474" s="398" t="str">
        <f>IF($A474 = "", "",
IF(AND(School_or_CAT_2 = "Centre for Advanced Training", COUNTIFS($A$7:$A$1008, $A474) &gt;= 1, LEFT($B474, 2) = "81"), INDEX(Main_Form!$J:$J, MATCH($A474, Main_Form!$EV:$EV, 0)), "N/A") )</f>
        <v/>
      </c>
      <c r="E474" s="393"/>
      <c r="O474" s="394" t="str">
        <f t="shared" si="14"/>
        <v/>
      </c>
      <c r="P474" s="378" t="str">
        <f t="shared" si="15"/>
        <v/>
      </c>
    </row>
    <row r="475" spans="1:16" s="379" customFormat="1" hidden="1" x14ac:dyDescent="0.35">
      <c r="A475" s="368"/>
      <c r="B475" s="367" t="str">
        <f xml:space="preserve"> IF(A475="", "", $B$2 &amp; COUNTIFS($A$7:$A475, $A475))</f>
        <v/>
      </c>
      <c r="C475" s="367" t="str">
        <f>IF($A475 = "", "", INDEX(Main_Form!$A:$A, MATCH($A475, Main_Form!$EV:$EV, 0)) &amp; $B475)</f>
        <v/>
      </c>
      <c r="D475" s="398" t="str">
        <f>IF($A475 = "", "",
IF(AND(School_or_CAT_2 = "Centre for Advanced Training", COUNTIFS($A$7:$A$1008, $A475) &gt;= 1, LEFT($B475, 2) = "81"), INDEX(Main_Form!$J:$J, MATCH($A475, Main_Form!$EV:$EV, 0)), "N/A") )</f>
        <v/>
      </c>
      <c r="E475" s="393"/>
      <c r="O475" s="394" t="str">
        <f t="shared" si="14"/>
        <v/>
      </c>
      <c r="P475" s="378" t="str">
        <f t="shared" si="15"/>
        <v/>
      </c>
    </row>
    <row r="476" spans="1:16" s="379" customFormat="1" hidden="1" x14ac:dyDescent="0.35">
      <c r="A476" s="368"/>
      <c r="B476" s="367" t="str">
        <f xml:space="preserve"> IF(A476="", "", $B$2 &amp; COUNTIFS($A$7:$A476, $A476))</f>
        <v/>
      </c>
      <c r="C476" s="367" t="str">
        <f>IF($A476 = "", "", INDEX(Main_Form!$A:$A, MATCH($A476, Main_Form!$EV:$EV, 0)) &amp; $B476)</f>
        <v/>
      </c>
      <c r="D476" s="398" t="str">
        <f>IF($A476 = "", "",
IF(AND(School_or_CAT_2 = "Centre for Advanced Training", COUNTIFS($A$7:$A$1008, $A476) &gt;= 1, LEFT($B476, 2) = "81"), INDEX(Main_Form!$J:$J, MATCH($A476, Main_Form!$EV:$EV, 0)), "N/A") )</f>
        <v/>
      </c>
      <c r="E476" s="393"/>
      <c r="O476" s="394" t="str">
        <f t="shared" si="14"/>
        <v/>
      </c>
      <c r="P476" s="378" t="str">
        <f t="shared" si="15"/>
        <v/>
      </c>
    </row>
    <row r="477" spans="1:16" s="379" customFormat="1" hidden="1" x14ac:dyDescent="0.35">
      <c r="A477" s="368"/>
      <c r="B477" s="367" t="str">
        <f xml:space="preserve"> IF(A477="", "", $B$2 &amp; COUNTIFS($A$7:$A477, $A477))</f>
        <v/>
      </c>
      <c r="C477" s="367" t="str">
        <f>IF($A477 = "", "", INDEX(Main_Form!$A:$A, MATCH($A477, Main_Form!$EV:$EV, 0)) &amp; $B477)</f>
        <v/>
      </c>
      <c r="D477" s="398" t="str">
        <f>IF($A477 = "", "",
IF(AND(School_or_CAT_2 = "Centre for Advanced Training", COUNTIFS($A$7:$A$1008, $A477) &gt;= 1, LEFT($B477, 2) = "81"), INDEX(Main_Form!$J:$J, MATCH($A477, Main_Form!$EV:$EV, 0)), "N/A") )</f>
        <v/>
      </c>
      <c r="E477" s="393"/>
      <c r="O477" s="394" t="str">
        <f t="shared" si="14"/>
        <v/>
      </c>
      <c r="P477" s="378" t="str">
        <f t="shared" si="15"/>
        <v/>
      </c>
    </row>
    <row r="478" spans="1:16" s="379" customFormat="1" hidden="1" x14ac:dyDescent="0.35">
      <c r="A478" s="368"/>
      <c r="B478" s="367" t="str">
        <f xml:space="preserve"> IF(A478="", "", $B$2 &amp; COUNTIFS($A$7:$A478, $A478))</f>
        <v/>
      </c>
      <c r="C478" s="367" t="str">
        <f>IF($A478 = "", "", INDEX(Main_Form!$A:$A, MATCH($A478, Main_Form!$EV:$EV, 0)) &amp; $B478)</f>
        <v/>
      </c>
      <c r="D478" s="398" t="str">
        <f>IF($A478 = "", "",
IF(AND(School_or_CAT_2 = "Centre for Advanced Training", COUNTIFS($A$7:$A$1008, $A478) &gt;= 1, LEFT($B478, 2) = "81"), INDEX(Main_Form!$J:$J, MATCH($A478, Main_Form!$EV:$EV, 0)), "N/A") )</f>
        <v/>
      </c>
      <c r="E478" s="393"/>
      <c r="O478" s="394" t="str">
        <f t="shared" si="14"/>
        <v/>
      </c>
      <c r="P478" s="378" t="str">
        <f t="shared" si="15"/>
        <v/>
      </c>
    </row>
    <row r="479" spans="1:16" s="379" customFormat="1" hidden="1" x14ac:dyDescent="0.35">
      <c r="A479" s="368"/>
      <c r="B479" s="367" t="str">
        <f xml:space="preserve"> IF(A479="", "", $B$2 &amp; COUNTIFS($A$7:$A479, $A479))</f>
        <v/>
      </c>
      <c r="C479" s="367" t="str">
        <f>IF($A479 = "", "", INDEX(Main_Form!$A:$A, MATCH($A479, Main_Form!$EV:$EV, 0)) &amp; $B479)</f>
        <v/>
      </c>
      <c r="D479" s="398" t="str">
        <f>IF($A479 = "", "",
IF(AND(School_or_CAT_2 = "Centre for Advanced Training", COUNTIFS($A$7:$A$1008, $A479) &gt;= 1, LEFT($B479, 2) = "81"), INDEX(Main_Form!$J:$J, MATCH($A479, Main_Form!$EV:$EV, 0)), "N/A") )</f>
        <v/>
      </c>
      <c r="E479" s="393"/>
      <c r="O479" s="394" t="str">
        <f t="shared" si="14"/>
        <v/>
      </c>
      <c r="P479" s="378" t="str">
        <f t="shared" si="15"/>
        <v/>
      </c>
    </row>
    <row r="480" spans="1:16" s="379" customFormat="1" hidden="1" x14ac:dyDescent="0.35">
      <c r="A480" s="368"/>
      <c r="B480" s="367" t="str">
        <f xml:space="preserve"> IF(A480="", "", $B$2 &amp; COUNTIFS($A$7:$A480, $A480))</f>
        <v/>
      </c>
      <c r="C480" s="367" t="str">
        <f>IF($A480 = "", "", INDEX(Main_Form!$A:$A, MATCH($A480, Main_Form!$EV:$EV, 0)) &amp; $B480)</f>
        <v/>
      </c>
      <c r="D480" s="398" t="str">
        <f>IF($A480 = "", "",
IF(AND(School_or_CAT_2 = "Centre for Advanced Training", COUNTIFS($A$7:$A$1008, $A480) &gt;= 1, LEFT($B480, 2) = "81"), INDEX(Main_Form!$J:$J, MATCH($A480, Main_Form!$EV:$EV, 0)), "N/A") )</f>
        <v/>
      </c>
      <c r="E480" s="393"/>
      <c r="O480" s="394" t="str">
        <f t="shared" si="14"/>
        <v/>
      </c>
      <c r="P480" s="378" t="str">
        <f t="shared" si="15"/>
        <v/>
      </c>
    </row>
    <row r="481" spans="1:16" s="379" customFormat="1" hidden="1" x14ac:dyDescent="0.35">
      <c r="A481" s="368"/>
      <c r="B481" s="367" t="str">
        <f xml:space="preserve"> IF(A481="", "", $B$2 &amp; COUNTIFS($A$7:$A481, $A481))</f>
        <v/>
      </c>
      <c r="C481" s="367" t="str">
        <f>IF($A481 = "", "", INDEX(Main_Form!$A:$A, MATCH($A481, Main_Form!$EV:$EV, 0)) &amp; $B481)</f>
        <v/>
      </c>
      <c r="D481" s="398" t="str">
        <f>IF($A481 = "", "",
IF(AND(School_or_CAT_2 = "Centre for Advanced Training", COUNTIFS($A$7:$A$1008, $A481) &gt;= 1, LEFT($B481, 2) = "81"), INDEX(Main_Form!$J:$J, MATCH($A481, Main_Form!$EV:$EV, 0)), "N/A") )</f>
        <v/>
      </c>
      <c r="E481" s="393"/>
      <c r="O481" s="394" t="str">
        <f t="shared" si="14"/>
        <v/>
      </c>
      <c r="P481" s="378" t="str">
        <f t="shared" si="15"/>
        <v/>
      </c>
    </row>
    <row r="482" spans="1:16" s="379" customFormat="1" hidden="1" x14ac:dyDescent="0.35">
      <c r="A482" s="368"/>
      <c r="B482" s="367" t="str">
        <f xml:space="preserve"> IF(A482="", "", $B$2 &amp; COUNTIFS($A$7:$A482, $A482))</f>
        <v/>
      </c>
      <c r="C482" s="367" t="str">
        <f>IF($A482 = "", "", INDEX(Main_Form!$A:$A, MATCH($A482, Main_Form!$EV:$EV, 0)) &amp; $B482)</f>
        <v/>
      </c>
      <c r="D482" s="398" t="str">
        <f>IF($A482 = "", "",
IF(AND(School_or_CAT_2 = "Centre for Advanced Training", COUNTIFS($A$7:$A$1008, $A482) &gt;= 1, LEFT($B482, 2) = "81"), INDEX(Main_Form!$J:$J, MATCH($A482, Main_Form!$EV:$EV, 0)), "N/A") )</f>
        <v/>
      </c>
      <c r="E482" s="393"/>
      <c r="O482" s="394" t="str">
        <f t="shared" si="14"/>
        <v/>
      </c>
      <c r="P482" s="378" t="str">
        <f t="shared" si="15"/>
        <v/>
      </c>
    </row>
    <row r="483" spans="1:16" s="379" customFormat="1" hidden="1" x14ac:dyDescent="0.35">
      <c r="A483" s="368"/>
      <c r="B483" s="367" t="str">
        <f xml:space="preserve"> IF(A483="", "", $B$2 &amp; COUNTIFS($A$7:$A483, $A483))</f>
        <v/>
      </c>
      <c r="C483" s="367" t="str">
        <f>IF($A483 = "", "", INDEX(Main_Form!$A:$A, MATCH($A483, Main_Form!$EV:$EV, 0)) &amp; $B483)</f>
        <v/>
      </c>
      <c r="D483" s="398" t="str">
        <f>IF($A483 = "", "",
IF(AND(School_or_CAT_2 = "Centre for Advanced Training", COUNTIFS($A$7:$A$1008, $A483) &gt;= 1, LEFT($B483, 2) = "81"), INDEX(Main_Form!$J:$J, MATCH($A483, Main_Form!$EV:$EV, 0)), "N/A") )</f>
        <v/>
      </c>
      <c r="E483" s="393"/>
      <c r="O483" s="394" t="str">
        <f t="shared" si="14"/>
        <v/>
      </c>
      <c r="P483" s="378" t="str">
        <f t="shared" si="15"/>
        <v/>
      </c>
    </row>
    <row r="484" spans="1:16" s="379" customFormat="1" hidden="1" x14ac:dyDescent="0.35">
      <c r="A484" s="368"/>
      <c r="B484" s="367" t="str">
        <f xml:space="preserve"> IF(A484="", "", $B$2 &amp; COUNTIFS($A$7:$A484, $A484))</f>
        <v/>
      </c>
      <c r="C484" s="367" t="str">
        <f>IF($A484 = "", "", INDEX(Main_Form!$A:$A, MATCH($A484, Main_Form!$EV:$EV, 0)) &amp; $B484)</f>
        <v/>
      </c>
      <c r="D484" s="398" t="str">
        <f>IF($A484 = "", "",
IF(AND(School_or_CAT_2 = "Centre for Advanced Training", COUNTIFS($A$7:$A$1008, $A484) &gt;= 1, LEFT($B484, 2) = "81"), INDEX(Main_Form!$J:$J, MATCH($A484, Main_Form!$EV:$EV, 0)), "N/A") )</f>
        <v/>
      </c>
      <c r="E484" s="393"/>
      <c r="O484" s="394" t="str">
        <f t="shared" si="14"/>
        <v/>
      </c>
      <c r="P484" s="378" t="str">
        <f t="shared" si="15"/>
        <v/>
      </c>
    </row>
    <row r="485" spans="1:16" s="379" customFormat="1" hidden="1" x14ac:dyDescent="0.35">
      <c r="A485" s="368"/>
      <c r="B485" s="367" t="str">
        <f xml:space="preserve"> IF(A485="", "", $B$2 &amp; COUNTIFS($A$7:$A485, $A485))</f>
        <v/>
      </c>
      <c r="C485" s="367" t="str">
        <f>IF($A485 = "", "", INDEX(Main_Form!$A:$A, MATCH($A485, Main_Form!$EV:$EV, 0)) &amp; $B485)</f>
        <v/>
      </c>
      <c r="D485" s="398" t="str">
        <f>IF($A485 = "", "",
IF(AND(School_or_CAT_2 = "Centre for Advanced Training", COUNTIFS($A$7:$A$1008, $A485) &gt;= 1, LEFT($B485, 2) = "81"), INDEX(Main_Form!$J:$J, MATCH($A485, Main_Form!$EV:$EV, 0)), "N/A") )</f>
        <v/>
      </c>
      <c r="E485" s="393"/>
      <c r="O485" s="394" t="str">
        <f t="shared" si="14"/>
        <v/>
      </c>
      <c r="P485" s="378" t="str">
        <f t="shared" si="15"/>
        <v/>
      </c>
    </row>
    <row r="486" spans="1:16" s="379" customFormat="1" hidden="1" x14ac:dyDescent="0.35">
      <c r="A486" s="368"/>
      <c r="B486" s="367" t="str">
        <f xml:space="preserve"> IF(A486="", "", $B$2 &amp; COUNTIFS($A$7:$A486, $A486))</f>
        <v/>
      </c>
      <c r="C486" s="367" t="str">
        <f>IF($A486 = "", "", INDEX(Main_Form!$A:$A, MATCH($A486, Main_Form!$EV:$EV, 0)) &amp; $B486)</f>
        <v/>
      </c>
      <c r="D486" s="398" t="str">
        <f>IF($A486 = "", "",
IF(AND(School_or_CAT_2 = "Centre for Advanced Training", COUNTIFS($A$7:$A$1008, $A486) &gt;= 1, LEFT($B486, 2) = "81"), INDEX(Main_Form!$J:$J, MATCH($A486, Main_Form!$EV:$EV, 0)), "N/A") )</f>
        <v/>
      </c>
      <c r="E486" s="393"/>
      <c r="O486" s="394" t="str">
        <f t="shared" si="14"/>
        <v/>
      </c>
      <c r="P486" s="378" t="str">
        <f t="shared" si="15"/>
        <v/>
      </c>
    </row>
    <row r="487" spans="1:16" s="379" customFormat="1" hidden="1" x14ac:dyDescent="0.35">
      <c r="A487" s="368"/>
      <c r="B487" s="367" t="str">
        <f xml:space="preserve"> IF(A487="", "", $B$2 &amp; COUNTIFS($A$7:$A487, $A487))</f>
        <v/>
      </c>
      <c r="C487" s="367" t="str">
        <f>IF($A487 = "", "", INDEX(Main_Form!$A:$A, MATCH($A487, Main_Form!$EV:$EV, 0)) &amp; $B487)</f>
        <v/>
      </c>
      <c r="D487" s="398" t="str">
        <f>IF($A487 = "", "",
IF(AND(School_or_CAT_2 = "Centre for Advanced Training", COUNTIFS($A$7:$A$1008, $A487) &gt;= 1, LEFT($B487, 2) = "81"), INDEX(Main_Form!$J:$J, MATCH($A487, Main_Form!$EV:$EV, 0)), "N/A") )</f>
        <v/>
      </c>
      <c r="E487" s="393"/>
      <c r="O487" s="394" t="str">
        <f t="shared" si="14"/>
        <v/>
      </c>
      <c r="P487" s="378" t="str">
        <f t="shared" si="15"/>
        <v/>
      </c>
    </row>
    <row r="488" spans="1:16" s="379" customFormat="1" hidden="1" x14ac:dyDescent="0.35">
      <c r="A488" s="368"/>
      <c r="B488" s="367" t="str">
        <f xml:space="preserve"> IF(A488="", "", $B$2 &amp; COUNTIFS($A$7:$A488, $A488))</f>
        <v/>
      </c>
      <c r="C488" s="367" t="str">
        <f>IF($A488 = "", "", INDEX(Main_Form!$A:$A, MATCH($A488, Main_Form!$EV:$EV, 0)) &amp; $B488)</f>
        <v/>
      </c>
      <c r="D488" s="398" t="str">
        <f>IF($A488 = "", "",
IF(AND(School_or_CAT_2 = "Centre for Advanced Training", COUNTIFS($A$7:$A$1008, $A488) &gt;= 1, LEFT($B488, 2) = "81"), INDEX(Main_Form!$J:$J, MATCH($A488, Main_Form!$EV:$EV, 0)), "N/A") )</f>
        <v/>
      </c>
      <c r="E488" s="393"/>
      <c r="O488" s="394" t="str">
        <f t="shared" si="14"/>
        <v/>
      </c>
      <c r="P488" s="378" t="str">
        <f t="shared" si="15"/>
        <v/>
      </c>
    </row>
    <row r="489" spans="1:16" s="379" customFormat="1" hidden="1" x14ac:dyDescent="0.35">
      <c r="A489" s="368"/>
      <c r="B489" s="367" t="str">
        <f xml:space="preserve"> IF(A489="", "", $B$2 &amp; COUNTIFS($A$7:$A489, $A489))</f>
        <v/>
      </c>
      <c r="C489" s="367" t="str">
        <f>IF($A489 = "", "", INDEX(Main_Form!$A:$A, MATCH($A489, Main_Form!$EV:$EV, 0)) &amp; $B489)</f>
        <v/>
      </c>
      <c r="D489" s="398" t="str">
        <f>IF($A489 = "", "",
IF(AND(School_or_CAT_2 = "Centre for Advanced Training", COUNTIFS($A$7:$A$1008, $A489) &gt;= 1, LEFT($B489, 2) = "81"), INDEX(Main_Form!$J:$J, MATCH($A489, Main_Form!$EV:$EV, 0)), "N/A") )</f>
        <v/>
      </c>
      <c r="E489" s="393"/>
      <c r="O489" s="394" t="str">
        <f t="shared" si="14"/>
        <v/>
      </c>
      <c r="P489" s="378" t="str">
        <f t="shared" si="15"/>
        <v/>
      </c>
    </row>
    <row r="490" spans="1:16" s="379" customFormat="1" hidden="1" x14ac:dyDescent="0.35">
      <c r="A490" s="368"/>
      <c r="B490" s="367" t="str">
        <f xml:space="preserve"> IF(A490="", "", $B$2 &amp; COUNTIFS($A$7:$A490, $A490))</f>
        <v/>
      </c>
      <c r="C490" s="367" t="str">
        <f>IF($A490 = "", "", INDEX(Main_Form!$A:$A, MATCH($A490, Main_Form!$EV:$EV, 0)) &amp; $B490)</f>
        <v/>
      </c>
      <c r="D490" s="398" t="str">
        <f>IF($A490 = "", "",
IF(AND(School_or_CAT_2 = "Centre for Advanced Training", COUNTIFS($A$7:$A$1008, $A490) &gt;= 1, LEFT($B490, 2) = "81"), INDEX(Main_Form!$J:$J, MATCH($A490, Main_Form!$EV:$EV, 0)), "N/A") )</f>
        <v/>
      </c>
      <c r="E490" s="393"/>
      <c r="O490" s="394" t="str">
        <f t="shared" si="14"/>
        <v/>
      </c>
      <c r="P490" s="378" t="str">
        <f t="shared" si="15"/>
        <v/>
      </c>
    </row>
    <row r="491" spans="1:16" s="379" customFormat="1" hidden="1" x14ac:dyDescent="0.35">
      <c r="A491" s="368"/>
      <c r="B491" s="367" t="str">
        <f xml:space="preserve"> IF(A491="", "", $B$2 &amp; COUNTIFS($A$7:$A491, $A491))</f>
        <v/>
      </c>
      <c r="C491" s="367" t="str">
        <f>IF($A491 = "", "", INDEX(Main_Form!$A:$A, MATCH($A491, Main_Form!$EV:$EV, 0)) &amp; $B491)</f>
        <v/>
      </c>
      <c r="D491" s="398" t="str">
        <f>IF($A491 = "", "",
IF(AND(School_or_CAT_2 = "Centre for Advanced Training", COUNTIFS($A$7:$A$1008, $A491) &gt;= 1, LEFT($B491, 2) = "81"), INDEX(Main_Form!$J:$J, MATCH($A491, Main_Form!$EV:$EV, 0)), "N/A") )</f>
        <v/>
      </c>
      <c r="E491" s="393"/>
      <c r="O491" s="394" t="str">
        <f t="shared" si="14"/>
        <v/>
      </c>
      <c r="P491" s="378" t="str">
        <f t="shared" si="15"/>
        <v/>
      </c>
    </row>
    <row r="492" spans="1:16" s="379" customFormat="1" hidden="1" x14ac:dyDescent="0.35">
      <c r="A492" s="368"/>
      <c r="B492" s="367" t="str">
        <f xml:space="preserve"> IF(A492="", "", $B$2 &amp; COUNTIFS($A$7:$A492, $A492))</f>
        <v/>
      </c>
      <c r="C492" s="367" t="str">
        <f>IF($A492 = "", "", INDEX(Main_Form!$A:$A, MATCH($A492, Main_Form!$EV:$EV, 0)) &amp; $B492)</f>
        <v/>
      </c>
      <c r="D492" s="398" t="str">
        <f>IF($A492 = "", "",
IF(AND(School_or_CAT_2 = "Centre for Advanced Training", COUNTIFS($A$7:$A$1008, $A492) &gt;= 1, LEFT($B492, 2) = "81"), INDEX(Main_Form!$J:$J, MATCH($A492, Main_Form!$EV:$EV, 0)), "N/A") )</f>
        <v/>
      </c>
      <c r="E492" s="393"/>
      <c r="O492" s="394" t="str">
        <f t="shared" si="14"/>
        <v/>
      </c>
      <c r="P492" s="378" t="str">
        <f t="shared" si="15"/>
        <v/>
      </c>
    </row>
    <row r="493" spans="1:16" s="379" customFormat="1" hidden="1" x14ac:dyDescent="0.35">
      <c r="A493" s="368"/>
      <c r="B493" s="367" t="str">
        <f xml:space="preserve"> IF(A493="", "", $B$2 &amp; COUNTIFS($A$7:$A493, $A493))</f>
        <v/>
      </c>
      <c r="C493" s="367" t="str">
        <f>IF($A493 = "", "", INDEX(Main_Form!$A:$A, MATCH($A493, Main_Form!$EV:$EV, 0)) &amp; $B493)</f>
        <v/>
      </c>
      <c r="D493" s="398" t="str">
        <f>IF($A493 = "", "",
IF(AND(School_or_CAT_2 = "Centre for Advanced Training", COUNTIFS($A$7:$A$1008, $A493) &gt;= 1, LEFT($B493, 2) = "81"), INDEX(Main_Form!$J:$J, MATCH($A493, Main_Form!$EV:$EV, 0)), "N/A") )</f>
        <v/>
      </c>
      <c r="E493" s="393"/>
      <c r="O493" s="394" t="str">
        <f t="shared" si="14"/>
        <v/>
      </c>
      <c r="P493" s="378" t="str">
        <f t="shared" si="15"/>
        <v/>
      </c>
    </row>
    <row r="494" spans="1:16" s="379" customFormat="1" hidden="1" x14ac:dyDescent="0.35">
      <c r="A494" s="368"/>
      <c r="B494" s="367" t="str">
        <f xml:space="preserve"> IF(A494="", "", $B$2 &amp; COUNTIFS($A$7:$A494, $A494))</f>
        <v/>
      </c>
      <c r="C494" s="367" t="str">
        <f>IF($A494 = "", "", INDEX(Main_Form!$A:$A, MATCH($A494, Main_Form!$EV:$EV, 0)) &amp; $B494)</f>
        <v/>
      </c>
      <c r="D494" s="398" t="str">
        <f>IF($A494 = "", "",
IF(AND(School_or_CAT_2 = "Centre for Advanced Training", COUNTIFS($A$7:$A$1008, $A494) &gt;= 1, LEFT($B494, 2) = "81"), INDEX(Main_Form!$J:$J, MATCH($A494, Main_Form!$EV:$EV, 0)), "N/A") )</f>
        <v/>
      </c>
      <c r="E494" s="393"/>
      <c r="O494" s="394" t="str">
        <f t="shared" si="14"/>
        <v/>
      </c>
      <c r="P494" s="378" t="str">
        <f t="shared" si="15"/>
        <v/>
      </c>
    </row>
    <row r="495" spans="1:16" s="379" customFormat="1" hidden="1" x14ac:dyDescent="0.35">
      <c r="A495" s="368"/>
      <c r="B495" s="367" t="str">
        <f xml:space="preserve"> IF(A495="", "", $B$2 &amp; COUNTIFS($A$7:$A495, $A495))</f>
        <v/>
      </c>
      <c r="C495" s="367" t="str">
        <f>IF($A495 = "", "", INDEX(Main_Form!$A:$A, MATCH($A495, Main_Form!$EV:$EV, 0)) &amp; $B495)</f>
        <v/>
      </c>
      <c r="D495" s="398" t="str">
        <f>IF($A495 = "", "",
IF(AND(School_or_CAT_2 = "Centre for Advanced Training", COUNTIFS($A$7:$A$1008, $A495) &gt;= 1, LEFT($B495, 2) = "81"), INDEX(Main_Form!$J:$J, MATCH($A495, Main_Form!$EV:$EV, 0)), "N/A") )</f>
        <v/>
      </c>
      <c r="E495" s="393"/>
      <c r="O495" s="394" t="str">
        <f t="shared" si="14"/>
        <v/>
      </c>
      <c r="P495" s="378" t="str">
        <f t="shared" si="15"/>
        <v/>
      </c>
    </row>
    <row r="496" spans="1:16" s="379" customFormat="1" hidden="1" x14ac:dyDescent="0.35">
      <c r="A496" s="368"/>
      <c r="B496" s="367" t="str">
        <f xml:space="preserve"> IF(A496="", "", $B$2 &amp; COUNTIFS($A$7:$A496, $A496))</f>
        <v/>
      </c>
      <c r="C496" s="367" t="str">
        <f>IF($A496 = "", "", INDEX(Main_Form!$A:$A, MATCH($A496, Main_Form!$EV:$EV, 0)) &amp; $B496)</f>
        <v/>
      </c>
      <c r="D496" s="398" t="str">
        <f>IF($A496 = "", "",
IF(AND(School_or_CAT_2 = "Centre for Advanced Training", COUNTIFS($A$7:$A$1008, $A496) &gt;= 1, LEFT($B496, 2) = "81"), INDEX(Main_Form!$J:$J, MATCH($A496, Main_Form!$EV:$EV, 0)), "N/A") )</f>
        <v/>
      </c>
      <c r="E496" s="393"/>
      <c r="O496" s="394" t="str">
        <f t="shared" si="14"/>
        <v/>
      </c>
      <c r="P496" s="378" t="str">
        <f t="shared" si="15"/>
        <v/>
      </c>
    </row>
    <row r="497" spans="1:16" s="379" customFormat="1" hidden="1" x14ac:dyDescent="0.35">
      <c r="A497" s="368"/>
      <c r="B497" s="367" t="str">
        <f xml:space="preserve"> IF(A497="", "", $B$2 &amp; COUNTIFS($A$7:$A497, $A497))</f>
        <v/>
      </c>
      <c r="C497" s="367" t="str">
        <f>IF($A497 = "", "", INDEX(Main_Form!$A:$A, MATCH($A497, Main_Form!$EV:$EV, 0)) &amp; $B497)</f>
        <v/>
      </c>
      <c r="D497" s="398" t="str">
        <f>IF($A497 = "", "",
IF(AND(School_or_CAT_2 = "Centre for Advanced Training", COUNTIFS($A$7:$A$1008, $A497) &gt;= 1, LEFT($B497, 2) = "81"), INDEX(Main_Form!$J:$J, MATCH($A497, Main_Form!$EV:$EV, 0)), "N/A") )</f>
        <v/>
      </c>
      <c r="E497" s="393"/>
      <c r="O497" s="394" t="str">
        <f t="shared" si="14"/>
        <v/>
      </c>
      <c r="P497" s="378" t="str">
        <f t="shared" si="15"/>
        <v/>
      </c>
    </row>
    <row r="498" spans="1:16" s="379" customFormat="1" hidden="1" x14ac:dyDescent="0.35">
      <c r="A498" s="368"/>
      <c r="B498" s="367" t="str">
        <f xml:space="preserve"> IF(A498="", "", $B$2 &amp; COUNTIFS($A$7:$A498, $A498))</f>
        <v/>
      </c>
      <c r="C498" s="367" t="str">
        <f>IF($A498 = "", "", INDEX(Main_Form!$A:$A, MATCH($A498, Main_Form!$EV:$EV, 0)) &amp; $B498)</f>
        <v/>
      </c>
      <c r="D498" s="398" t="str">
        <f>IF($A498 = "", "",
IF(AND(School_or_CAT_2 = "Centre for Advanced Training", COUNTIFS($A$7:$A$1008, $A498) &gt;= 1, LEFT($B498, 2) = "81"), INDEX(Main_Form!$J:$J, MATCH($A498, Main_Form!$EV:$EV, 0)), "N/A") )</f>
        <v/>
      </c>
      <c r="E498" s="393"/>
      <c r="O498" s="394" t="str">
        <f t="shared" si="14"/>
        <v/>
      </c>
      <c r="P498" s="378" t="str">
        <f t="shared" si="15"/>
        <v/>
      </c>
    </row>
    <row r="499" spans="1:16" s="379" customFormat="1" hidden="1" x14ac:dyDescent="0.35">
      <c r="A499" s="368"/>
      <c r="B499" s="367" t="str">
        <f xml:space="preserve"> IF(A499="", "", $B$2 &amp; COUNTIFS($A$7:$A499, $A499))</f>
        <v/>
      </c>
      <c r="C499" s="367" t="str">
        <f>IF($A499 = "", "", INDEX(Main_Form!$A:$A, MATCH($A499, Main_Form!$EV:$EV, 0)) &amp; $B499)</f>
        <v/>
      </c>
      <c r="D499" s="398" t="str">
        <f>IF($A499 = "", "",
IF(AND(School_or_CAT_2 = "Centre for Advanced Training", COUNTIFS($A$7:$A$1008, $A499) &gt;= 1, LEFT($B499, 2) = "81"), INDEX(Main_Form!$J:$J, MATCH($A499, Main_Form!$EV:$EV, 0)), "N/A") )</f>
        <v/>
      </c>
      <c r="E499" s="393"/>
      <c r="O499" s="394" t="str">
        <f t="shared" si="14"/>
        <v/>
      </c>
      <c r="P499" s="378" t="str">
        <f t="shared" si="15"/>
        <v/>
      </c>
    </row>
    <row r="500" spans="1:16" s="379" customFormat="1" hidden="1" x14ac:dyDescent="0.35">
      <c r="A500" s="368"/>
      <c r="B500" s="367" t="str">
        <f xml:space="preserve"> IF(A500="", "", $B$2 &amp; COUNTIFS($A$7:$A500, $A500))</f>
        <v/>
      </c>
      <c r="C500" s="367" t="str">
        <f>IF($A500 = "", "", INDEX(Main_Form!$A:$A, MATCH($A500, Main_Form!$EV:$EV, 0)) &amp; $B500)</f>
        <v/>
      </c>
      <c r="D500" s="398" t="str">
        <f>IF($A500 = "", "",
IF(AND(School_or_CAT_2 = "Centre for Advanced Training", COUNTIFS($A$7:$A$1008, $A500) &gt;= 1, LEFT($B500, 2) = "81"), INDEX(Main_Form!$J:$J, MATCH($A500, Main_Form!$EV:$EV, 0)), "N/A") )</f>
        <v/>
      </c>
      <c r="E500" s="393"/>
      <c r="O500" s="394" t="str">
        <f t="shared" si="14"/>
        <v/>
      </c>
      <c r="P500" s="378" t="str">
        <f t="shared" si="15"/>
        <v/>
      </c>
    </row>
    <row r="501" spans="1:16" s="379" customFormat="1" hidden="1" x14ac:dyDescent="0.35">
      <c r="A501" s="368"/>
      <c r="B501" s="367" t="str">
        <f xml:space="preserve"> IF(A501="", "", $B$2 &amp; COUNTIFS($A$7:$A501, $A501))</f>
        <v/>
      </c>
      <c r="C501" s="367" t="str">
        <f>IF($A501 = "", "", INDEX(Main_Form!$A:$A, MATCH($A501, Main_Form!$EV:$EV, 0)) &amp; $B501)</f>
        <v/>
      </c>
      <c r="D501" s="398" t="str">
        <f>IF($A501 = "", "",
IF(AND(School_or_CAT_2 = "Centre for Advanced Training", COUNTIFS($A$7:$A$1008, $A501) &gt;= 1, LEFT($B501, 2) = "81"), INDEX(Main_Form!$J:$J, MATCH($A501, Main_Form!$EV:$EV, 0)), "N/A") )</f>
        <v/>
      </c>
      <c r="E501" s="393"/>
      <c r="O501" s="394" t="str">
        <f t="shared" si="14"/>
        <v/>
      </c>
      <c r="P501" s="378" t="str">
        <f t="shared" si="15"/>
        <v/>
      </c>
    </row>
    <row r="502" spans="1:16" s="379" customFormat="1" hidden="1" x14ac:dyDescent="0.35">
      <c r="A502" s="368"/>
      <c r="B502" s="367" t="str">
        <f xml:space="preserve"> IF(A502="", "", $B$2 &amp; COUNTIFS($A$7:$A502, $A502))</f>
        <v/>
      </c>
      <c r="C502" s="367" t="str">
        <f>IF($A502 = "", "", INDEX(Main_Form!$A:$A, MATCH($A502, Main_Form!$EV:$EV, 0)) &amp; $B502)</f>
        <v/>
      </c>
      <c r="D502" s="398" t="str">
        <f>IF($A502 = "", "",
IF(AND(School_or_CAT_2 = "Centre for Advanced Training", COUNTIFS($A$7:$A$1008, $A502) &gt;= 1, LEFT($B502, 2) = "81"), INDEX(Main_Form!$J:$J, MATCH($A502, Main_Form!$EV:$EV, 0)), "N/A") )</f>
        <v/>
      </c>
      <c r="E502" s="393"/>
      <c r="O502" s="394" t="str">
        <f t="shared" si="14"/>
        <v/>
      </c>
      <c r="P502" s="378" t="str">
        <f t="shared" si="15"/>
        <v/>
      </c>
    </row>
    <row r="503" spans="1:16" s="379" customFormat="1" hidden="1" x14ac:dyDescent="0.35">
      <c r="A503" s="368"/>
      <c r="B503" s="367" t="str">
        <f xml:space="preserve"> IF(A503="", "", $B$2 &amp; COUNTIFS($A$7:$A503, $A503))</f>
        <v/>
      </c>
      <c r="C503" s="367" t="str">
        <f>IF($A503 = "", "", INDEX(Main_Form!$A:$A, MATCH($A503, Main_Form!$EV:$EV, 0)) &amp; $B503)</f>
        <v/>
      </c>
      <c r="D503" s="398" t="str">
        <f>IF($A503 = "", "",
IF(AND(School_or_CAT_2 = "Centre for Advanced Training", COUNTIFS($A$7:$A$1008, $A503) &gt;= 1, LEFT($B503, 2) = "81"), INDEX(Main_Form!$J:$J, MATCH($A503, Main_Form!$EV:$EV, 0)), "N/A") )</f>
        <v/>
      </c>
      <c r="E503" s="393"/>
      <c r="O503" s="394" t="str">
        <f t="shared" si="14"/>
        <v/>
      </c>
      <c r="P503" s="378" t="str">
        <f t="shared" si="15"/>
        <v/>
      </c>
    </row>
    <row r="504" spans="1:16" s="379" customFormat="1" hidden="1" x14ac:dyDescent="0.35">
      <c r="A504" s="368"/>
      <c r="B504" s="367" t="str">
        <f xml:space="preserve"> IF(A504="", "", $B$2 &amp; COUNTIFS($A$7:$A504, $A504))</f>
        <v/>
      </c>
      <c r="C504" s="367" t="str">
        <f>IF($A504 = "", "", INDEX(Main_Form!$A:$A, MATCH($A504, Main_Form!$EV:$EV, 0)) &amp; $B504)</f>
        <v/>
      </c>
      <c r="D504" s="398" t="str">
        <f>IF($A504 = "", "",
IF(AND(School_or_CAT_2 = "Centre for Advanced Training", COUNTIFS($A$7:$A$1008, $A504) &gt;= 1, LEFT($B504, 2) = "81"), INDEX(Main_Form!$J:$J, MATCH($A504, Main_Form!$EV:$EV, 0)), "N/A") )</f>
        <v/>
      </c>
      <c r="E504" s="393"/>
      <c r="O504" s="394" t="str">
        <f t="shared" si="14"/>
        <v/>
      </c>
      <c r="P504" s="378" t="str">
        <f t="shared" si="15"/>
        <v/>
      </c>
    </row>
    <row r="505" spans="1:16" s="379" customFormat="1" hidden="1" x14ac:dyDescent="0.35">
      <c r="A505" s="368"/>
      <c r="B505" s="367" t="str">
        <f xml:space="preserve"> IF(A505="", "", $B$2 &amp; COUNTIFS($A$7:$A505, $A505))</f>
        <v/>
      </c>
      <c r="C505" s="367" t="str">
        <f>IF($A505 = "", "", INDEX(Main_Form!$A:$A, MATCH($A505, Main_Form!$EV:$EV, 0)) &amp; $B505)</f>
        <v/>
      </c>
      <c r="D505" s="398" t="str">
        <f>IF($A505 = "", "",
IF(AND(School_or_CAT_2 = "Centre for Advanced Training", COUNTIFS($A$7:$A$1008, $A505) &gt;= 1, LEFT($B505, 2) = "81"), INDEX(Main_Form!$J:$J, MATCH($A505, Main_Form!$EV:$EV, 0)), "N/A") )</f>
        <v/>
      </c>
      <c r="E505" s="393"/>
      <c r="O505" s="394" t="str">
        <f t="shared" si="14"/>
        <v/>
      </c>
      <c r="P505" s="378" t="str">
        <f t="shared" si="15"/>
        <v/>
      </c>
    </row>
    <row r="506" spans="1:16" s="379" customFormat="1" hidden="1" x14ac:dyDescent="0.35">
      <c r="A506" s="368"/>
      <c r="B506" s="367" t="str">
        <f xml:space="preserve"> IF(A506="", "", $B$2 &amp; COUNTIFS($A$7:$A506, $A506))</f>
        <v/>
      </c>
      <c r="C506" s="367" t="str">
        <f>IF($A506 = "", "", INDEX(Main_Form!$A:$A, MATCH($A506, Main_Form!$EV:$EV, 0)) &amp; $B506)</f>
        <v/>
      </c>
      <c r="D506" s="398" t="str">
        <f>IF($A506 = "", "",
IF(AND(School_or_CAT_2 = "Centre for Advanced Training", COUNTIFS($A$7:$A$1008, $A506) &gt;= 1, LEFT($B506, 2) = "81"), INDEX(Main_Form!$J:$J, MATCH($A506, Main_Form!$EV:$EV, 0)), "N/A") )</f>
        <v/>
      </c>
      <c r="E506" s="393"/>
      <c r="O506" s="394" t="str">
        <f t="shared" si="14"/>
        <v/>
      </c>
      <c r="P506" s="378" t="str">
        <f t="shared" si="15"/>
        <v/>
      </c>
    </row>
    <row r="507" spans="1:16" s="379" customFormat="1" hidden="1" x14ac:dyDescent="0.35">
      <c r="A507" s="368"/>
      <c r="B507" s="367" t="str">
        <f xml:space="preserve"> IF(A507="", "", $B$2 &amp; COUNTIFS($A$7:$A507, $A507))</f>
        <v/>
      </c>
      <c r="C507" s="367" t="str">
        <f>IF($A507 = "", "", INDEX(Main_Form!$A:$A, MATCH($A507, Main_Form!$EV:$EV, 0)) &amp; $B507)</f>
        <v/>
      </c>
      <c r="D507" s="398" t="str">
        <f>IF($A507 = "", "",
IF(AND(School_or_CAT_2 = "Centre for Advanced Training", COUNTIFS($A$7:$A$1008, $A507) &gt;= 1, LEFT($B507, 2) = "81"), INDEX(Main_Form!$J:$J, MATCH($A507, Main_Form!$EV:$EV, 0)), "N/A") )</f>
        <v/>
      </c>
      <c r="E507" s="393"/>
      <c r="O507" s="394" t="str">
        <f t="shared" si="14"/>
        <v/>
      </c>
      <c r="P507" s="378" t="str">
        <f t="shared" si="15"/>
        <v/>
      </c>
    </row>
    <row r="508" spans="1:16" s="379" customFormat="1" hidden="1" x14ac:dyDescent="0.35">
      <c r="A508" s="368"/>
      <c r="B508" s="367" t="str">
        <f xml:space="preserve"> IF(A508="", "", $B$2 &amp; COUNTIFS($A$7:$A508, $A508))</f>
        <v/>
      </c>
      <c r="C508" s="367" t="str">
        <f>IF($A508 = "", "", INDEX(Main_Form!$A:$A, MATCH($A508, Main_Form!$EV:$EV, 0)) &amp; $B508)</f>
        <v/>
      </c>
      <c r="D508" s="398" t="str">
        <f>IF($A508 = "", "",
IF(AND(School_or_CAT_2 = "Centre for Advanced Training", COUNTIFS($A$7:$A$1008, $A508) &gt;= 1, LEFT($B508, 2) = "81"), INDEX(Main_Form!$J:$J, MATCH($A508, Main_Form!$EV:$EV, 0)), "N/A") )</f>
        <v/>
      </c>
      <c r="E508" s="393"/>
      <c r="O508" s="394" t="str">
        <f t="shared" si="14"/>
        <v/>
      </c>
      <c r="P508" s="378" t="str">
        <f t="shared" si="15"/>
        <v/>
      </c>
    </row>
    <row r="509" spans="1:16" s="379" customFormat="1" hidden="1" x14ac:dyDescent="0.35">
      <c r="A509" s="368"/>
      <c r="B509" s="367" t="str">
        <f xml:space="preserve"> IF(A509="", "", $B$2 &amp; COUNTIFS($A$7:$A509, $A509))</f>
        <v/>
      </c>
      <c r="C509" s="367" t="str">
        <f>IF($A509 = "", "", INDEX(Main_Form!$A:$A, MATCH($A509, Main_Form!$EV:$EV, 0)) &amp; $B509)</f>
        <v/>
      </c>
      <c r="D509" s="398" t="str">
        <f>IF($A509 = "", "",
IF(AND(School_or_CAT_2 = "Centre for Advanced Training", COUNTIFS($A$7:$A$1008, $A509) &gt;= 1, LEFT($B509, 2) = "81"), INDEX(Main_Form!$J:$J, MATCH($A509, Main_Form!$EV:$EV, 0)), "N/A") )</f>
        <v/>
      </c>
      <c r="E509" s="393"/>
      <c r="O509" s="394" t="str">
        <f t="shared" si="14"/>
        <v/>
      </c>
      <c r="P509" s="378" t="str">
        <f t="shared" si="15"/>
        <v/>
      </c>
    </row>
    <row r="510" spans="1:16" s="379" customFormat="1" hidden="1" x14ac:dyDescent="0.35">
      <c r="A510" s="368"/>
      <c r="B510" s="367" t="str">
        <f xml:space="preserve"> IF(A510="", "", $B$2 &amp; COUNTIFS($A$7:$A510, $A510))</f>
        <v/>
      </c>
      <c r="C510" s="367" t="str">
        <f>IF($A510 = "", "", INDEX(Main_Form!$A:$A, MATCH($A510, Main_Form!$EV:$EV, 0)) &amp; $B510)</f>
        <v/>
      </c>
      <c r="D510" s="398" t="str">
        <f>IF($A510 = "", "",
IF(AND(School_or_CAT_2 = "Centre for Advanced Training", COUNTIFS($A$7:$A$1008, $A510) &gt;= 1, LEFT($B510, 2) = "81"), INDEX(Main_Form!$J:$J, MATCH($A510, Main_Form!$EV:$EV, 0)), "N/A") )</f>
        <v/>
      </c>
      <c r="E510" s="393"/>
      <c r="O510" s="394" t="str">
        <f t="shared" si="14"/>
        <v/>
      </c>
      <c r="P510" s="378" t="str">
        <f t="shared" si="15"/>
        <v/>
      </c>
    </row>
    <row r="511" spans="1:16" s="379" customFormat="1" hidden="1" x14ac:dyDescent="0.35">
      <c r="A511" s="368"/>
      <c r="B511" s="367" t="str">
        <f xml:space="preserve"> IF(A511="", "", $B$2 &amp; COUNTIFS($A$7:$A511, $A511))</f>
        <v/>
      </c>
      <c r="C511" s="367" t="str">
        <f>IF($A511 = "", "", INDEX(Main_Form!$A:$A, MATCH($A511, Main_Form!$EV:$EV, 0)) &amp; $B511)</f>
        <v/>
      </c>
      <c r="D511" s="398" t="str">
        <f>IF($A511 = "", "",
IF(AND(School_or_CAT_2 = "Centre for Advanced Training", COUNTIFS($A$7:$A$1008, $A511) &gt;= 1, LEFT($B511, 2) = "81"), INDEX(Main_Form!$J:$J, MATCH($A511, Main_Form!$EV:$EV, 0)), "N/A") )</f>
        <v/>
      </c>
      <c r="E511" s="393"/>
      <c r="O511" s="394" t="str">
        <f t="shared" si="14"/>
        <v/>
      </c>
      <c r="P511" s="378" t="str">
        <f t="shared" si="15"/>
        <v/>
      </c>
    </row>
    <row r="512" spans="1:16" s="379" customFormat="1" hidden="1" x14ac:dyDescent="0.35">
      <c r="A512" s="368"/>
      <c r="B512" s="367" t="str">
        <f xml:space="preserve"> IF(A512="", "", $B$2 &amp; COUNTIFS($A$7:$A512, $A512))</f>
        <v/>
      </c>
      <c r="C512" s="367" t="str">
        <f>IF($A512 = "", "", INDEX(Main_Form!$A:$A, MATCH($A512, Main_Form!$EV:$EV, 0)) &amp; $B512)</f>
        <v/>
      </c>
      <c r="D512" s="398" t="str">
        <f>IF($A512 = "", "",
IF(AND(School_or_CAT_2 = "Centre for Advanced Training", COUNTIFS($A$7:$A$1008, $A512) &gt;= 1, LEFT($B512, 2) = "81"), INDEX(Main_Form!$J:$J, MATCH($A512, Main_Form!$EV:$EV, 0)), "N/A") )</f>
        <v/>
      </c>
      <c r="E512" s="393"/>
      <c r="O512" s="394" t="str">
        <f t="shared" si="14"/>
        <v/>
      </c>
      <c r="P512" s="378" t="str">
        <f t="shared" si="15"/>
        <v/>
      </c>
    </row>
    <row r="513" spans="1:16" s="379" customFormat="1" hidden="1" x14ac:dyDescent="0.35">
      <c r="A513" s="368"/>
      <c r="B513" s="367" t="str">
        <f xml:space="preserve"> IF(A513="", "", $B$2 &amp; COUNTIFS($A$7:$A513, $A513))</f>
        <v/>
      </c>
      <c r="C513" s="367" t="str">
        <f>IF($A513 = "", "", INDEX(Main_Form!$A:$A, MATCH($A513, Main_Form!$EV:$EV, 0)) &amp; $B513)</f>
        <v/>
      </c>
      <c r="D513" s="398" t="str">
        <f>IF($A513 = "", "",
IF(AND(School_or_CAT_2 = "Centre for Advanced Training", COUNTIFS($A$7:$A$1008, $A513) &gt;= 1, LEFT($B513, 2) = "81"), INDEX(Main_Form!$J:$J, MATCH($A513, Main_Form!$EV:$EV, 0)), "N/A") )</f>
        <v/>
      </c>
      <c r="E513" s="393"/>
      <c r="O513" s="394" t="str">
        <f t="shared" si="14"/>
        <v/>
      </c>
      <c r="P513" s="378" t="str">
        <f t="shared" si="15"/>
        <v/>
      </c>
    </row>
    <row r="514" spans="1:16" s="379" customFormat="1" hidden="1" x14ac:dyDescent="0.35">
      <c r="A514" s="368"/>
      <c r="B514" s="367" t="str">
        <f xml:space="preserve"> IF(A514="", "", $B$2 &amp; COUNTIFS($A$7:$A514, $A514))</f>
        <v/>
      </c>
      <c r="C514" s="367" t="str">
        <f>IF($A514 = "", "", INDEX(Main_Form!$A:$A, MATCH($A514, Main_Form!$EV:$EV, 0)) &amp; $B514)</f>
        <v/>
      </c>
      <c r="D514" s="398" t="str">
        <f>IF($A514 = "", "",
IF(AND(School_or_CAT_2 = "Centre for Advanced Training", COUNTIFS($A$7:$A$1008, $A514) &gt;= 1, LEFT($B514, 2) = "81"), INDEX(Main_Form!$J:$J, MATCH($A514, Main_Form!$EV:$EV, 0)), "N/A") )</f>
        <v/>
      </c>
      <c r="E514" s="393"/>
      <c r="O514" s="394" t="str">
        <f t="shared" si="14"/>
        <v/>
      </c>
      <c r="P514" s="378" t="str">
        <f t="shared" si="15"/>
        <v/>
      </c>
    </row>
    <row r="515" spans="1:16" s="379" customFormat="1" hidden="1" x14ac:dyDescent="0.35">
      <c r="A515" s="368"/>
      <c r="B515" s="367" t="str">
        <f xml:space="preserve"> IF(A515="", "", $B$2 &amp; COUNTIFS($A$7:$A515, $A515))</f>
        <v/>
      </c>
      <c r="C515" s="367" t="str">
        <f>IF($A515 = "", "", INDEX(Main_Form!$A:$A, MATCH($A515, Main_Form!$EV:$EV, 0)) &amp; $B515)</f>
        <v/>
      </c>
      <c r="D515" s="398" t="str">
        <f>IF($A515 = "", "",
IF(AND(School_or_CAT_2 = "Centre for Advanced Training", COUNTIFS($A$7:$A$1008, $A515) &gt;= 1, LEFT($B515, 2) = "81"), INDEX(Main_Form!$J:$J, MATCH($A515, Main_Form!$EV:$EV, 0)), "N/A") )</f>
        <v/>
      </c>
      <c r="E515" s="393"/>
      <c r="O515" s="394" t="str">
        <f t="shared" si="14"/>
        <v/>
      </c>
      <c r="P515" s="378" t="str">
        <f t="shared" si="15"/>
        <v/>
      </c>
    </row>
    <row r="516" spans="1:16" s="379" customFormat="1" hidden="1" x14ac:dyDescent="0.35">
      <c r="A516" s="368"/>
      <c r="B516" s="367" t="str">
        <f xml:space="preserve"> IF(A516="", "", $B$2 &amp; COUNTIFS($A$7:$A516, $A516))</f>
        <v/>
      </c>
      <c r="C516" s="367" t="str">
        <f>IF($A516 = "", "", INDEX(Main_Form!$A:$A, MATCH($A516, Main_Form!$EV:$EV, 0)) &amp; $B516)</f>
        <v/>
      </c>
      <c r="D516" s="398" t="str">
        <f>IF($A516 = "", "",
IF(AND(School_or_CAT_2 = "Centre for Advanced Training", COUNTIFS($A$7:$A$1008, $A516) &gt;= 1, LEFT($B516, 2) = "81"), INDEX(Main_Form!$J:$J, MATCH($A516, Main_Form!$EV:$EV, 0)), "N/A") )</f>
        <v/>
      </c>
      <c r="E516" s="393"/>
      <c r="O516" s="394" t="str">
        <f t="shared" si="14"/>
        <v/>
      </c>
      <c r="P516" s="378" t="str">
        <f t="shared" si="15"/>
        <v/>
      </c>
    </row>
    <row r="517" spans="1:16" s="379" customFormat="1" hidden="1" x14ac:dyDescent="0.35">
      <c r="A517" s="368"/>
      <c r="B517" s="367" t="str">
        <f xml:space="preserve"> IF(A517="", "", $B$2 &amp; COUNTIFS($A$7:$A517, $A517))</f>
        <v/>
      </c>
      <c r="C517" s="367" t="str">
        <f>IF($A517 = "", "", INDEX(Main_Form!$A:$A, MATCH($A517, Main_Form!$EV:$EV, 0)) &amp; $B517)</f>
        <v/>
      </c>
      <c r="D517" s="398" t="str">
        <f>IF($A517 = "", "",
IF(AND(School_or_CAT_2 = "Centre for Advanced Training", COUNTIFS($A$7:$A$1008, $A517) &gt;= 1, LEFT($B517, 2) = "81"), INDEX(Main_Form!$J:$J, MATCH($A517, Main_Form!$EV:$EV, 0)), "N/A") )</f>
        <v/>
      </c>
      <c r="E517" s="393"/>
      <c r="O517" s="394" t="str">
        <f t="shared" si="14"/>
        <v/>
      </c>
      <c r="P517" s="378" t="str">
        <f t="shared" si="15"/>
        <v/>
      </c>
    </row>
    <row r="518" spans="1:16" s="379" customFormat="1" hidden="1" x14ac:dyDescent="0.35">
      <c r="A518" s="368"/>
      <c r="B518" s="367" t="str">
        <f xml:space="preserve"> IF(A518="", "", $B$2 &amp; COUNTIFS($A$7:$A518, $A518))</f>
        <v/>
      </c>
      <c r="C518" s="367" t="str">
        <f>IF($A518 = "", "", INDEX(Main_Form!$A:$A, MATCH($A518, Main_Form!$EV:$EV, 0)) &amp; $B518)</f>
        <v/>
      </c>
      <c r="D518" s="398" t="str">
        <f>IF($A518 = "", "",
IF(AND(School_or_CAT_2 = "Centre for Advanced Training", COUNTIFS($A$7:$A$1008, $A518) &gt;= 1, LEFT($B518, 2) = "81"), INDEX(Main_Form!$J:$J, MATCH($A518, Main_Form!$EV:$EV, 0)), "N/A") )</f>
        <v/>
      </c>
      <c r="E518" s="393"/>
      <c r="O518" s="394" t="str">
        <f t="shared" si="14"/>
        <v/>
      </c>
      <c r="P518" s="378" t="str">
        <f t="shared" si="15"/>
        <v/>
      </c>
    </row>
    <row r="519" spans="1:16" s="379" customFormat="1" hidden="1" x14ac:dyDescent="0.35">
      <c r="A519" s="368"/>
      <c r="B519" s="367" t="str">
        <f xml:space="preserve"> IF(A519="", "", $B$2 &amp; COUNTIFS($A$7:$A519, $A519))</f>
        <v/>
      </c>
      <c r="C519" s="367" t="str">
        <f>IF($A519 = "", "", INDEX(Main_Form!$A:$A, MATCH($A519, Main_Form!$EV:$EV, 0)) &amp; $B519)</f>
        <v/>
      </c>
      <c r="D519" s="398" t="str">
        <f>IF($A519 = "", "",
IF(AND(School_or_CAT_2 = "Centre for Advanced Training", COUNTIFS($A$7:$A$1008, $A519) &gt;= 1, LEFT($B519, 2) = "81"), INDEX(Main_Form!$J:$J, MATCH($A519, Main_Form!$EV:$EV, 0)), "N/A") )</f>
        <v/>
      </c>
      <c r="E519" s="393"/>
      <c r="O519" s="394" t="str">
        <f t="shared" ref="O519:O582" si="16">IF($A519&lt;&gt;"", IF(AND($D519 &lt;&gt; "", $D519 &lt;&gt; "N/A"), $D519, IF($E519 = "", "", $E519)), "")</f>
        <v/>
      </c>
      <c r="P519" s="378" t="str">
        <f t="shared" ref="P519:P582" si="17">IF($A519="", "", IF(AND($A519 &lt;&gt; "", $O519 &lt;&gt; ""), 1, 0))</f>
        <v/>
      </c>
    </row>
    <row r="520" spans="1:16" s="379" customFormat="1" hidden="1" x14ac:dyDescent="0.35">
      <c r="A520" s="368"/>
      <c r="B520" s="367" t="str">
        <f xml:space="preserve"> IF(A520="", "", $B$2 &amp; COUNTIFS($A$7:$A520, $A520))</f>
        <v/>
      </c>
      <c r="C520" s="367" t="str">
        <f>IF($A520 = "", "", INDEX(Main_Form!$A:$A, MATCH($A520, Main_Form!$EV:$EV, 0)) &amp; $B520)</f>
        <v/>
      </c>
      <c r="D520" s="398" t="str">
        <f>IF($A520 = "", "",
IF(AND(School_or_CAT_2 = "Centre for Advanced Training", COUNTIFS($A$7:$A$1008, $A520) &gt;= 1, LEFT($B520, 2) = "81"), INDEX(Main_Form!$J:$J, MATCH($A520, Main_Form!$EV:$EV, 0)), "N/A") )</f>
        <v/>
      </c>
      <c r="E520" s="393"/>
      <c r="O520" s="394" t="str">
        <f t="shared" si="16"/>
        <v/>
      </c>
      <c r="P520" s="378" t="str">
        <f t="shared" si="17"/>
        <v/>
      </c>
    </row>
    <row r="521" spans="1:16" s="379" customFormat="1" hidden="1" x14ac:dyDescent="0.35">
      <c r="A521" s="368"/>
      <c r="B521" s="367" t="str">
        <f xml:space="preserve"> IF(A521="", "", $B$2 &amp; COUNTIFS($A$7:$A521, $A521))</f>
        <v/>
      </c>
      <c r="C521" s="367" t="str">
        <f>IF($A521 = "", "", INDEX(Main_Form!$A:$A, MATCH($A521, Main_Form!$EV:$EV, 0)) &amp; $B521)</f>
        <v/>
      </c>
      <c r="D521" s="398" t="str">
        <f>IF($A521 = "", "",
IF(AND(School_or_CAT_2 = "Centre for Advanced Training", COUNTIFS($A$7:$A$1008, $A521) &gt;= 1, LEFT($B521, 2) = "81"), INDEX(Main_Form!$J:$J, MATCH($A521, Main_Form!$EV:$EV, 0)), "N/A") )</f>
        <v/>
      </c>
      <c r="E521" s="393"/>
      <c r="O521" s="394" t="str">
        <f t="shared" si="16"/>
        <v/>
      </c>
      <c r="P521" s="378" t="str">
        <f t="shared" si="17"/>
        <v/>
      </c>
    </row>
    <row r="522" spans="1:16" s="379" customFormat="1" hidden="1" x14ac:dyDescent="0.35">
      <c r="A522" s="368"/>
      <c r="B522" s="367" t="str">
        <f xml:space="preserve"> IF(A522="", "", $B$2 &amp; COUNTIFS($A$7:$A522, $A522))</f>
        <v/>
      </c>
      <c r="C522" s="367" t="str">
        <f>IF($A522 = "", "", INDEX(Main_Form!$A:$A, MATCH($A522, Main_Form!$EV:$EV, 0)) &amp; $B522)</f>
        <v/>
      </c>
      <c r="D522" s="398" t="str">
        <f>IF($A522 = "", "",
IF(AND(School_or_CAT_2 = "Centre for Advanced Training", COUNTIFS($A$7:$A$1008, $A522) &gt;= 1, LEFT($B522, 2) = "81"), INDEX(Main_Form!$J:$J, MATCH($A522, Main_Form!$EV:$EV, 0)), "N/A") )</f>
        <v/>
      </c>
      <c r="E522" s="393"/>
      <c r="O522" s="394" t="str">
        <f t="shared" si="16"/>
        <v/>
      </c>
      <c r="P522" s="378" t="str">
        <f t="shared" si="17"/>
        <v/>
      </c>
    </row>
    <row r="523" spans="1:16" s="379" customFormat="1" hidden="1" x14ac:dyDescent="0.35">
      <c r="A523" s="368"/>
      <c r="B523" s="367" t="str">
        <f xml:space="preserve"> IF(A523="", "", $B$2 &amp; COUNTIFS($A$7:$A523, $A523))</f>
        <v/>
      </c>
      <c r="C523" s="367" t="str">
        <f>IF($A523 = "", "", INDEX(Main_Form!$A:$A, MATCH($A523, Main_Form!$EV:$EV, 0)) &amp; $B523)</f>
        <v/>
      </c>
      <c r="D523" s="398" t="str">
        <f>IF($A523 = "", "",
IF(AND(School_or_CAT_2 = "Centre for Advanced Training", COUNTIFS($A$7:$A$1008, $A523) &gt;= 1, LEFT($B523, 2) = "81"), INDEX(Main_Form!$J:$J, MATCH($A523, Main_Form!$EV:$EV, 0)), "N/A") )</f>
        <v/>
      </c>
      <c r="E523" s="393"/>
      <c r="O523" s="394" t="str">
        <f t="shared" si="16"/>
        <v/>
      </c>
      <c r="P523" s="378" t="str">
        <f t="shared" si="17"/>
        <v/>
      </c>
    </row>
    <row r="524" spans="1:16" s="379" customFormat="1" hidden="1" x14ac:dyDescent="0.35">
      <c r="A524" s="368"/>
      <c r="B524" s="367" t="str">
        <f xml:space="preserve"> IF(A524="", "", $B$2 &amp; COUNTIFS($A$7:$A524, $A524))</f>
        <v/>
      </c>
      <c r="C524" s="367" t="str">
        <f>IF($A524 = "", "", INDEX(Main_Form!$A:$A, MATCH($A524, Main_Form!$EV:$EV, 0)) &amp; $B524)</f>
        <v/>
      </c>
      <c r="D524" s="398" t="str">
        <f>IF($A524 = "", "",
IF(AND(School_or_CAT_2 = "Centre for Advanced Training", COUNTIFS($A$7:$A$1008, $A524) &gt;= 1, LEFT($B524, 2) = "81"), INDEX(Main_Form!$J:$J, MATCH($A524, Main_Form!$EV:$EV, 0)), "N/A") )</f>
        <v/>
      </c>
      <c r="E524" s="393"/>
      <c r="O524" s="394" t="str">
        <f t="shared" si="16"/>
        <v/>
      </c>
      <c r="P524" s="378" t="str">
        <f t="shared" si="17"/>
        <v/>
      </c>
    </row>
    <row r="525" spans="1:16" s="379" customFormat="1" hidden="1" x14ac:dyDescent="0.35">
      <c r="A525" s="368"/>
      <c r="B525" s="367" t="str">
        <f xml:space="preserve"> IF(A525="", "", $B$2 &amp; COUNTIFS($A$7:$A525, $A525))</f>
        <v/>
      </c>
      <c r="C525" s="367" t="str">
        <f>IF($A525 = "", "", INDEX(Main_Form!$A:$A, MATCH($A525, Main_Form!$EV:$EV, 0)) &amp; $B525)</f>
        <v/>
      </c>
      <c r="D525" s="398" t="str">
        <f>IF($A525 = "", "",
IF(AND(School_or_CAT_2 = "Centre for Advanced Training", COUNTIFS($A$7:$A$1008, $A525) &gt;= 1, LEFT($B525, 2) = "81"), INDEX(Main_Form!$J:$J, MATCH($A525, Main_Form!$EV:$EV, 0)), "N/A") )</f>
        <v/>
      </c>
      <c r="E525" s="393"/>
      <c r="O525" s="394" t="str">
        <f t="shared" si="16"/>
        <v/>
      </c>
      <c r="P525" s="378" t="str">
        <f t="shared" si="17"/>
        <v/>
      </c>
    </row>
    <row r="526" spans="1:16" s="379" customFormat="1" hidden="1" x14ac:dyDescent="0.35">
      <c r="A526" s="368"/>
      <c r="B526" s="367" t="str">
        <f xml:space="preserve"> IF(A526="", "", $B$2 &amp; COUNTIFS($A$7:$A526, $A526))</f>
        <v/>
      </c>
      <c r="C526" s="367" t="str">
        <f>IF($A526 = "", "", INDEX(Main_Form!$A:$A, MATCH($A526, Main_Form!$EV:$EV, 0)) &amp; $B526)</f>
        <v/>
      </c>
      <c r="D526" s="398" t="str">
        <f>IF($A526 = "", "",
IF(AND(School_or_CAT_2 = "Centre for Advanced Training", COUNTIFS($A$7:$A$1008, $A526) &gt;= 1, LEFT($B526, 2) = "81"), INDEX(Main_Form!$J:$J, MATCH($A526, Main_Form!$EV:$EV, 0)), "N/A") )</f>
        <v/>
      </c>
      <c r="E526" s="393"/>
      <c r="O526" s="394" t="str">
        <f t="shared" si="16"/>
        <v/>
      </c>
      <c r="P526" s="378" t="str">
        <f t="shared" si="17"/>
        <v/>
      </c>
    </row>
    <row r="527" spans="1:16" s="379" customFormat="1" hidden="1" x14ac:dyDescent="0.35">
      <c r="A527" s="368"/>
      <c r="B527" s="367" t="str">
        <f xml:space="preserve"> IF(A527="", "", $B$2 &amp; COUNTIFS($A$7:$A527, $A527))</f>
        <v/>
      </c>
      <c r="C527" s="367" t="str">
        <f>IF($A527 = "", "", INDEX(Main_Form!$A:$A, MATCH($A527, Main_Form!$EV:$EV, 0)) &amp; $B527)</f>
        <v/>
      </c>
      <c r="D527" s="398" t="str">
        <f>IF($A527 = "", "",
IF(AND(School_or_CAT_2 = "Centre for Advanced Training", COUNTIFS($A$7:$A$1008, $A527) &gt;= 1, LEFT($B527, 2) = "81"), INDEX(Main_Form!$J:$J, MATCH($A527, Main_Form!$EV:$EV, 0)), "N/A") )</f>
        <v/>
      </c>
      <c r="E527" s="393"/>
      <c r="O527" s="394" t="str">
        <f t="shared" si="16"/>
        <v/>
      </c>
      <c r="P527" s="378" t="str">
        <f t="shared" si="17"/>
        <v/>
      </c>
    </row>
    <row r="528" spans="1:16" s="379" customFormat="1" hidden="1" x14ac:dyDescent="0.35">
      <c r="A528" s="368"/>
      <c r="B528" s="367" t="str">
        <f xml:space="preserve"> IF(A528="", "", $B$2 &amp; COUNTIFS($A$7:$A528, $A528))</f>
        <v/>
      </c>
      <c r="C528" s="367" t="str">
        <f>IF($A528 = "", "", INDEX(Main_Form!$A:$A, MATCH($A528, Main_Form!$EV:$EV, 0)) &amp; $B528)</f>
        <v/>
      </c>
      <c r="D528" s="398" t="str">
        <f>IF($A528 = "", "",
IF(AND(School_or_CAT_2 = "Centre for Advanced Training", COUNTIFS($A$7:$A$1008, $A528) &gt;= 1, LEFT($B528, 2) = "81"), INDEX(Main_Form!$J:$J, MATCH($A528, Main_Form!$EV:$EV, 0)), "N/A") )</f>
        <v/>
      </c>
      <c r="E528" s="393"/>
      <c r="O528" s="394" t="str">
        <f t="shared" si="16"/>
        <v/>
      </c>
      <c r="P528" s="378" t="str">
        <f t="shared" si="17"/>
        <v/>
      </c>
    </row>
    <row r="529" spans="1:16" s="379" customFormat="1" hidden="1" x14ac:dyDescent="0.35">
      <c r="A529" s="368"/>
      <c r="B529" s="367" t="str">
        <f xml:space="preserve"> IF(A529="", "", $B$2 &amp; COUNTIFS($A$7:$A529, $A529))</f>
        <v/>
      </c>
      <c r="C529" s="367" t="str">
        <f>IF($A529 = "", "", INDEX(Main_Form!$A:$A, MATCH($A529, Main_Form!$EV:$EV, 0)) &amp; $B529)</f>
        <v/>
      </c>
      <c r="D529" s="398" t="str">
        <f>IF($A529 = "", "",
IF(AND(School_or_CAT_2 = "Centre for Advanced Training", COUNTIFS($A$7:$A$1008, $A529) &gt;= 1, LEFT($B529, 2) = "81"), INDEX(Main_Form!$J:$J, MATCH($A529, Main_Form!$EV:$EV, 0)), "N/A") )</f>
        <v/>
      </c>
      <c r="E529" s="393"/>
      <c r="O529" s="394" t="str">
        <f t="shared" si="16"/>
        <v/>
      </c>
      <c r="P529" s="378" t="str">
        <f t="shared" si="17"/>
        <v/>
      </c>
    </row>
    <row r="530" spans="1:16" s="379" customFormat="1" hidden="1" x14ac:dyDescent="0.35">
      <c r="A530" s="368"/>
      <c r="B530" s="367" t="str">
        <f xml:space="preserve"> IF(A530="", "", $B$2 &amp; COUNTIFS($A$7:$A530, $A530))</f>
        <v/>
      </c>
      <c r="C530" s="367" t="str">
        <f>IF($A530 = "", "", INDEX(Main_Form!$A:$A, MATCH($A530, Main_Form!$EV:$EV, 0)) &amp; $B530)</f>
        <v/>
      </c>
      <c r="D530" s="398" t="str">
        <f>IF($A530 = "", "",
IF(AND(School_or_CAT_2 = "Centre for Advanced Training", COUNTIFS($A$7:$A$1008, $A530) &gt;= 1, LEFT($B530, 2) = "81"), INDEX(Main_Form!$J:$J, MATCH($A530, Main_Form!$EV:$EV, 0)), "N/A") )</f>
        <v/>
      </c>
      <c r="E530" s="393"/>
      <c r="O530" s="394" t="str">
        <f t="shared" si="16"/>
        <v/>
      </c>
      <c r="P530" s="378" t="str">
        <f t="shared" si="17"/>
        <v/>
      </c>
    </row>
    <row r="531" spans="1:16" s="379" customFormat="1" hidden="1" x14ac:dyDescent="0.35">
      <c r="A531" s="368"/>
      <c r="B531" s="367" t="str">
        <f xml:space="preserve"> IF(A531="", "", $B$2 &amp; COUNTIFS($A$7:$A531, $A531))</f>
        <v/>
      </c>
      <c r="C531" s="367" t="str">
        <f>IF($A531 = "", "", INDEX(Main_Form!$A:$A, MATCH($A531, Main_Form!$EV:$EV, 0)) &amp; $B531)</f>
        <v/>
      </c>
      <c r="D531" s="398" t="str">
        <f>IF($A531 = "", "",
IF(AND(School_or_CAT_2 = "Centre for Advanced Training", COUNTIFS($A$7:$A$1008, $A531) &gt;= 1, LEFT($B531, 2) = "81"), INDEX(Main_Form!$J:$J, MATCH($A531, Main_Form!$EV:$EV, 0)), "N/A") )</f>
        <v/>
      </c>
      <c r="E531" s="393"/>
      <c r="O531" s="394" t="str">
        <f t="shared" si="16"/>
        <v/>
      </c>
      <c r="P531" s="378" t="str">
        <f t="shared" si="17"/>
        <v/>
      </c>
    </row>
    <row r="532" spans="1:16" s="379" customFormat="1" hidden="1" x14ac:dyDescent="0.35">
      <c r="A532" s="368"/>
      <c r="B532" s="367" t="str">
        <f xml:space="preserve"> IF(A532="", "", $B$2 &amp; COUNTIFS($A$7:$A532, $A532))</f>
        <v/>
      </c>
      <c r="C532" s="367" t="str">
        <f>IF($A532 = "", "", INDEX(Main_Form!$A:$A, MATCH($A532, Main_Form!$EV:$EV, 0)) &amp; $B532)</f>
        <v/>
      </c>
      <c r="D532" s="398" t="str">
        <f>IF($A532 = "", "",
IF(AND(School_or_CAT_2 = "Centre for Advanced Training", COUNTIFS($A$7:$A$1008, $A532) &gt;= 1, LEFT($B532, 2) = "81"), INDEX(Main_Form!$J:$J, MATCH($A532, Main_Form!$EV:$EV, 0)), "N/A") )</f>
        <v/>
      </c>
      <c r="E532" s="393"/>
      <c r="O532" s="394" t="str">
        <f t="shared" si="16"/>
        <v/>
      </c>
      <c r="P532" s="378" t="str">
        <f t="shared" si="17"/>
        <v/>
      </c>
    </row>
    <row r="533" spans="1:16" s="379" customFormat="1" hidden="1" x14ac:dyDescent="0.35">
      <c r="A533" s="368"/>
      <c r="B533" s="367" t="str">
        <f xml:space="preserve"> IF(A533="", "", $B$2 &amp; COUNTIFS($A$7:$A533, $A533))</f>
        <v/>
      </c>
      <c r="C533" s="367" t="str">
        <f>IF($A533 = "", "", INDEX(Main_Form!$A:$A, MATCH($A533, Main_Form!$EV:$EV, 0)) &amp; $B533)</f>
        <v/>
      </c>
      <c r="D533" s="398" t="str">
        <f>IF($A533 = "", "",
IF(AND(School_or_CAT_2 = "Centre for Advanced Training", COUNTIFS($A$7:$A$1008, $A533) &gt;= 1, LEFT($B533, 2) = "81"), INDEX(Main_Form!$J:$J, MATCH($A533, Main_Form!$EV:$EV, 0)), "N/A") )</f>
        <v/>
      </c>
      <c r="E533" s="393"/>
      <c r="O533" s="394" t="str">
        <f t="shared" si="16"/>
        <v/>
      </c>
      <c r="P533" s="378" t="str">
        <f t="shared" si="17"/>
        <v/>
      </c>
    </row>
    <row r="534" spans="1:16" s="379" customFormat="1" hidden="1" x14ac:dyDescent="0.35">
      <c r="A534" s="368"/>
      <c r="B534" s="367" t="str">
        <f xml:space="preserve"> IF(A534="", "", $B$2 &amp; COUNTIFS($A$7:$A534, $A534))</f>
        <v/>
      </c>
      <c r="C534" s="367" t="str">
        <f>IF($A534 = "", "", INDEX(Main_Form!$A:$A, MATCH($A534, Main_Form!$EV:$EV, 0)) &amp; $B534)</f>
        <v/>
      </c>
      <c r="D534" s="398" t="str">
        <f>IF($A534 = "", "",
IF(AND(School_or_CAT_2 = "Centre for Advanced Training", COUNTIFS($A$7:$A$1008, $A534) &gt;= 1, LEFT($B534, 2) = "81"), INDEX(Main_Form!$J:$J, MATCH($A534, Main_Form!$EV:$EV, 0)), "N/A") )</f>
        <v/>
      </c>
      <c r="E534" s="393"/>
      <c r="O534" s="394" t="str">
        <f t="shared" si="16"/>
        <v/>
      </c>
      <c r="P534" s="378" t="str">
        <f t="shared" si="17"/>
        <v/>
      </c>
    </row>
    <row r="535" spans="1:16" s="379" customFormat="1" hidden="1" x14ac:dyDescent="0.35">
      <c r="A535" s="368"/>
      <c r="B535" s="367" t="str">
        <f xml:space="preserve"> IF(A535="", "", $B$2 &amp; COUNTIFS($A$7:$A535, $A535))</f>
        <v/>
      </c>
      <c r="C535" s="367" t="str">
        <f>IF($A535 = "", "", INDEX(Main_Form!$A:$A, MATCH($A535, Main_Form!$EV:$EV, 0)) &amp; $B535)</f>
        <v/>
      </c>
      <c r="D535" s="398" t="str">
        <f>IF($A535 = "", "",
IF(AND(School_or_CAT_2 = "Centre for Advanced Training", COUNTIFS($A$7:$A$1008, $A535) &gt;= 1, LEFT($B535, 2) = "81"), INDEX(Main_Form!$J:$J, MATCH($A535, Main_Form!$EV:$EV, 0)), "N/A") )</f>
        <v/>
      </c>
      <c r="E535" s="393"/>
      <c r="O535" s="394" t="str">
        <f t="shared" si="16"/>
        <v/>
      </c>
      <c r="P535" s="378" t="str">
        <f t="shared" si="17"/>
        <v/>
      </c>
    </row>
    <row r="536" spans="1:16" s="379" customFormat="1" hidden="1" x14ac:dyDescent="0.35">
      <c r="A536" s="368"/>
      <c r="B536" s="367" t="str">
        <f xml:space="preserve"> IF(A536="", "", $B$2 &amp; COUNTIFS($A$7:$A536, $A536))</f>
        <v/>
      </c>
      <c r="C536" s="367" t="str">
        <f>IF($A536 = "", "", INDEX(Main_Form!$A:$A, MATCH($A536, Main_Form!$EV:$EV, 0)) &amp; $B536)</f>
        <v/>
      </c>
      <c r="D536" s="398" t="str">
        <f>IF($A536 = "", "",
IF(AND(School_or_CAT_2 = "Centre for Advanced Training", COUNTIFS($A$7:$A$1008, $A536) &gt;= 1, LEFT($B536, 2) = "81"), INDEX(Main_Form!$J:$J, MATCH($A536, Main_Form!$EV:$EV, 0)), "N/A") )</f>
        <v/>
      </c>
      <c r="E536" s="393"/>
      <c r="O536" s="394" t="str">
        <f t="shared" si="16"/>
        <v/>
      </c>
      <c r="P536" s="378" t="str">
        <f t="shared" si="17"/>
        <v/>
      </c>
    </row>
    <row r="537" spans="1:16" s="379" customFormat="1" hidden="1" x14ac:dyDescent="0.35">
      <c r="A537" s="368"/>
      <c r="B537" s="367" t="str">
        <f xml:space="preserve"> IF(A537="", "", $B$2 &amp; COUNTIFS($A$7:$A537, $A537))</f>
        <v/>
      </c>
      <c r="C537" s="367" t="str">
        <f>IF($A537 = "", "", INDEX(Main_Form!$A:$A, MATCH($A537, Main_Form!$EV:$EV, 0)) &amp; $B537)</f>
        <v/>
      </c>
      <c r="D537" s="398" t="str">
        <f>IF($A537 = "", "",
IF(AND(School_or_CAT_2 = "Centre for Advanced Training", COUNTIFS($A$7:$A$1008, $A537) &gt;= 1, LEFT($B537, 2) = "81"), INDEX(Main_Form!$J:$J, MATCH($A537, Main_Form!$EV:$EV, 0)), "N/A") )</f>
        <v/>
      </c>
      <c r="E537" s="393"/>
      <c r="O537" s="394" t="str">
        <f t="shared" si="16"/>
        <v/>
      </c>
      <c r="P537" s="378" t="str">
        <f t="shared" si="17"/>
        <v/>
      </c>
    </row>
    <row r="538" spans="1:16" s="379" customFormat="1" hidden="1" x14ac:dyDescent="0.35">
      <c r="A538" s="368"/>
      <c r="B538" s="367" t="str">
        <f xml:space="preserve"> IF(A538="", "", $B$2 &amp; COUNTIFS($A$7:$A538, $A538))</f>
        <v/>
      </c>
      <c r="C538" s="367" t="str">
        <f>IF($A538 = "", "", INDEX(Main_Form!$A:$A, MATCH($A538, Main_Form!$EV:$EV, 0)) &amp; $B538)</f>
        <v/>
      </c>
      <c r="D538" s="398" t="str">
        <f>IF($A538 = "", "",
IF(AND(School_or_CAT_2 = "Centre for Advanced Training", COUNTIFS($A$7:$A$1008, $A538) &gt;= 1, LEFT($B538, 2) = "81"), INDEX(Main_Form!$J:$J, MATCH($A538, Main_Form!$EV:$EV, 0)), "N/A") )</f>
        <v/>
      </c>
      <c r="E538" s="393"/>
      <c r="O538" s="394" t="str">
        <f t="shared" si="16"/>
        <v/>
      </c>
      <c r="P538" s="378" t="str">
        <f t="shared" si="17"/>
        <v/>
      </c>
    </row>
    <row r="539" spans="1:16" s="379" customFormat="1" hidden="1" x14ac:dyDescent="0.35">
      <c r="A539" s="368"/>
      <c r="B539" s="367" t="str">
        <f xml:space="preserve"> IF(A539="", "", $B$2 &amp; COUNTIFS($A$7:$A539, $A539))</f>
        <v/>
      </c>
      <c r="C539" s="367" t="str">
        <f>IF($A539 = "", "", INDEX(Main_Form!$A:$A, MATCH($A539, Main_Form!$EV:$EV, 0)) &amp; $B539)</f>
        <v/>
      </c>
      <c r="D539" s="398" t="str">
        <f>IF($A539 = "", "",
IF(AND(School_or_CAT_2 = "Centre for Advanced Training", COUNTIFS($A$7:$A$1008, $A539) &gt;= 1, LEFT($B539, 2) = "81"), INDEX(Main_Form!$J:$J, MATCH($A539, Main_Form!$EV:$EV, 0)), "N/A") )</f>
        <v/>
      </c>
      <c r="E539" s="393"/>
      <c r="O539" s="394" t="str">
        <f t="shared" si="16"/>
        <v/>
      </c>
      <c r="P539" s="378" t="str">
        <f t="shared" si="17"/>
        <v/>
      </c>
    </row>
    <row r="540" spans="1:16" s="379" customFormat="1" hidden="1" x14ac:dyDescent="0.35">
      <c r="A540" s="368"/>
      <c r="B540" s="367" t="str">
        <f xml:space="preserve"> IF(A540="", "", $B$2 &amp; COUNTIFS($A$7:$A540, $A540))</f>
        <v/>
      </c>
      <c r="C540" s="367" t="str">
        <f>IF($A540 = "", "", INDEX(Main_Form!$A:$A, MATCH($A540, Main_Form!$EV:$EV, 0)) &amp; $B540)</f>
        <v/>
      </c>
      <c r="D540" s="398" t="str">
        <f>IF($A540 = "", "",
IF(AND(School_or_CAT_2 = "Centre for Advanced Training", COUNTIFS($A$7:$A$1008, $A540) &gt;= 1, LEFT($B540, 2) = "81"), INDEX(Main_Form!$J:$J, MATCH($A540, Main_Form!$EV:$EV, 0)), "N/A") )</f>
        <v/>
      </c>
      <c r="E540" s="393"/>
      <c r="O540" s="394" t="str">
        <f t="shared" si="16"/>
        <v/>
      </c>
      <c r="P540" s="378" t="str">
        <f t="shared" si="17"/>
        <v/>
      </c>
    </row>
    <row r="541" spans="1:16" s="379" customFormat="1" hidden="1" x14ac:dyDescent="0.35">
      <c r="A541" s="368"/>
      <c r="B541" s="367" t="str">
        <f xml:space="preserve"> IF(A541="", "", $B$2 &amp; COUNTIFS($A$7:$A541, $A541))</f>
        <v/>
      </c>
      <c r="C541" s="367" t="str">
        <f>IF($A541 = "", "", INDEX(Main_Form!$A:$A, MATCH($A541, Main_Form!$EV:$EV, 0)) &amp; $B541)</f>
        <v/>
      </c>
      <c r="D541" s="398" t="str">
        <f>IF($A541 = "", "",
IF(AND(School_or_CAT_2 = "Centre for Advanced Training", COUNTIFS($A$7:$A$1008, $A541) &gt;= 1, LEFT($B541, 2) = "81"), INDEX(Main_Form!$J:$J, MATCH($A541, Main_Form!$EV:$EV, 0)), "N/A") )</f>
        <v/>
      </c>
      <c r="E541" s="393"/>
      <c r="O541" s="394" t="str">
        <f t="shared" si="16"/>
        <v/>
      </c>
      <c r="P541" s="378" t="str">
        <f t="shared" si="17"/>
        <v/>
      </c>
    </row>
    <row r="542" spans="1:16" s="379" customFormat="1" hidden="1" x14ac:dyDescent="0.35">
      <c r="A542" s="368"/>
      <c r="B542" s="367" t="str">
        <f xml:space="preserve"> IF(A542="", "", $B$2 &amp; COUNTIFS($A$7:$A542, $A542))</f>
        <v/>
      </c>
      <c r="C542" s="367" t="str">
        <f>IF($A542 = "", "", INDEX(Main_Form!$A:$A, MATCH($A542, Main_Form!$EV:$EV, 0)) &amp; $B542)</f>
        <v/>
      </c>
      <c r="D542" s="398" t="str">
        <f>IF($A542 = "", "",
IF(AND(School_or_CAT_2 = "Centre for Advanced Training", COUNTIFS($A$7:$A$1008, $A542) &gt;= 1, LEFT($B542, 2) = "81"), INDEX(Main_Form!$J:$J, MATCH($A542, Main_Form!$EV:$EV, 0)), "N/A") )</f>
        <v/>
      </c>
      <c r="E542" s="393"/>
      <c r="O542" s="394" t="str">
        <f t="shared" si="16"/>
        <v/>
      </c>
      <c r="P542" s="378" t="str">
        <f t="shared" si="17"/>
        <v/>
      </c>
    </row>
    <row r="543" spans="1:16" s="379" customFormat="1" hidden="1" x14ac:dyDescent="0.35">
      <c r="A543" s="368"/>
      <c r="B543" s="367" t="str">
        <f xml:space="preserve"> IF(A543="", "", $B$2 &amp; COUNTIFS($A$7:$A543, $A543))</f>
        <v/>
      </c>
      <c r="C543" s="367" t="str">
        <f>IF($A543 = "", "", INDEX(Main_Form!$A:$A, MATCH($A543, Main_Form!$EV:$EV, 0)) &amp; $B543)</f>
        <v/>
      </c>
      <c r="D543" s="398" t="str">
        <f>IF($A543 = "", "",
IF(AND(School_or_CAT_2 = "Centre for Advanced Training", COUNTIFS($A$7:$A$1008, $A543) &gt;= 1, LEFT($B543, 2) = "81"), INDEX(Main_Form!$J:$J, MATCH($A543, Main_Form!$EV:$EV, 0)), "N/A") )</f>
        <v/>
      </c>
      <c r="E543" s="393"/>
      <c r="O543" s="394" t="str">
        <f t="shared" si="16"/>
        <v/>
      </c>
      <c r="P543" s="378" t="str">
        <f t="shared" si="17"/>
        <v/>
      </c>
    </row>
    <row r="544" spans="1:16" s="379" customFormat="1" hidden="1" x14ac:dyDescent="0.35">
      <c r="A544" s="368"/>
      <c r="B544" s="367" t="str">
        <f xml:space="preserve"> IF(A544="", "", $B$2 &amp; COUNTIFS($A$7:$A544, $A544))</f>
        <v/>
      </c>
      <c r="C544" s="367" t="str">
        <f>IF($A544 = "", "", INDEX(Main_Form!$A:$A, MATCH($A544, Main_Form!$EV:$EV, 0)) &amp; $B544)</f>
        <v/>
      </c>
      <c r="D544" s="398" t="str">
        <f>IF($A544 = "", "",
IF(AND(School_or_CAT_2 = "Centre for Advanced Training", COUNTIFS($A$7:$A$1008, $A544) &gt;= 1, LEFT($B544, 2) = "81"), INDEX(Main_Form!$J:$J, MATCH($A544, Main_Form!$EV:$EV, 0)), "N/A") )</f>
        <v/>
      </c>
      <c r="E544" s="393"/>
      <c r="O544" s="394" t="str">
        <f t="shared" si="16"/>
        <v/>
      </c>
      <c r="P544" s="378" t="str">
        <f t="shared" si="17"/>
        <v/>
      </c>
    </row>
    <row r="545" spans="1:16" s="379" customFormat="1" hidden="1" x14ac:dyDescent="0.35">
      <c r="A545" s="368"/>
      <c r="B545" s="367" t="str">
        <f xml:space="preserve"> IF(A545="", "", $B$2 &amp; COUNTIFS($A$7:$A545, $A545))</f>
        <v/>
      </c>
      <c r="C545" s="367" t="str">
        <f>IF($A545 = "", "", INDEX(Main_Form!$A:$A, MATCH($A545, Main_Form!$EV:$EV, 0)) &amp; $B545)</f>
        <v/>
      </c>
      <c r="D545" s="398" t="str">
        <f>IF($A545 = "", "",
IF(AND(School_or_CAT_2 = "Centre for Advanced Training", COUNTIFS($A$7:$A$1008, $A545) &gt;= 1, LEFT($B545, 2) = "81"), INDEX(Main_Form!$J:$J, MATCH($A545, Main_Form!$EV:$EV, 0)), "N/A") )</f>
        <v/>
      </c>
      <c r="E545" s="393"/>
      <c r="O545" s="394" t="str">
        <f t="shared" si="16"/>
        <v/>
      </c>
      <c r="P545" s="378" t="str">
        <f t="shared" si="17"/>
        <v/>
      </c>
    </row>
    <row r="546" spans="1:16" s="379" customFormat="1" hidden="1" x14ac:dyDescent="0.35">
      <c r="A546" s="368"/>
      <c r="B546" s="367" t="str">
        <f xml:space="preserve"> IF(A546="", "", $B$2 &amp; COUNTIFS($A$7:$A546, $A546))</f>
        <v/>
      </c>
      <c r="C546" s="367" t="str">
        <f>IF($A546 = "", "", INDEX(Main_Form!$A:$A, MATCH($A546, Main_Form!$EV:$EV, 0)) &amp; $B546)</f>
        <v/>
      </c>
      <c r="D546" s="398" t="str">
        <f>IF($A546 = "", "",
IF(AND(School_or_CAT_2 = "Centre for Advanced Training", COUNTIFS($A$7:$A$1008, $A546) &gt;= 1, LEFT($B546, 2) = "81"), INDEX(Main_Form!$J:$J, MATCH($A546, Main_Form!$EV:$EV, 0)), "N/A") )</f>
        <v/>
      </c>
      <c r="E546" s="393"/>
      <c r="O546" s="394" t="str">
        <f t="shared" si="16"/>
        <v/>
      </c>
      <c r="P546" s="378" t="str">
        <f t="shared" si="17"/>
        <v/>
      </c>
    </row>
    <row r="547" spans="1:16" s="379" customFormat="1" hidden="1" x14ac:dyDescent="0.35">
      <c r="A547" s="368"/>
      <c r="B547" s="367" t="str">
        <f xml:space="preserve"> IF(A547="", "", $B$2 &amp; COUNTIFS($A$7:$A547, $A547))</f>
        <v/>
      </c>
      <c r="C547" s="367" t="str">
        <f>IF($A547 = "", "", INDEX(Main_Form!$A:$A, MATCH($A547, Main_Form!$EV:$EV, 0)) &amp; $B547)</f>
        <v/>
      </c>
      <c r="D547" s="398" t="str">
        <f>IF($A547 = "", "",
IF(AND(School_or_CAT_2 = "Centre for Advanced Training", COUNTIFS($A$7:$A$1008, $A547) &gt;= 1, LEFT($B547, 2) = "81"), INDEX(Main_Form!$J:$J, MATCH($A547, Main_Form!$EV:$EV, 0)), "N/A") )</f>
        <v/>
      </c>
      <c r="E547" s="393"/>
      <c r="O547" s="394" t="str">
        <f t="shared" si="16"/>
        <v/>
      </c>
      <c r="P547" s="378" t="str">
        <f t="shared" si="17"/>
        <v/>
      </c>
    </row>
    <row r="548" spans="1:16" s="379" customFormat="1" hidden="1" x14ac:dyDescent="0.35">
      <c r="A548" s="368"/>
      <c r="B548" s="367" t="str">
        <f xml:space="preserve"> IF(A548="", "", $B$2 &amp; COUNTIFS($A$7:$A548, $A548))</f>
        <v/>
      </c>
      <c r="C548" s="367" t="str">
        <f>IF($A548 = "", "", INDEX(Main_Form!$A:$A, MATCH($A548, Main_Form!$EV:$EV, 0)) &amp; $B548)</f>
        <v/>
      </c>
      <c r="D548" s="398" t="str">
        <f>IF($A548 = "", "",
IF(AND(School_or_CAT_2 = "Centre for Advanced Training", COUNTIFS($A$7:$A$1008, $A548) &gt;= 1, LEFT($B548, 2) = "81"), INDEX(Main_Form!$J:$J, MATCH($A548, Main_Form!$EV:$EV, 0)), "N/A") )</f>
        <v/>
      </c>
      <c r="E548" s="393"/>
      <c r="O548" s="394" t="str">
        <f t="shared" si="16"/>
        <v/>
      </c>
      <c r="P548" s="378" t="str">
        <f t="shared" si="17"/>
        <v/>
      </c>
    </row>
    <row r="549" spans="1:16" s="379" customFormat="1" hidden="1" x14ac:dyDescent="0.35">
      <c r="A549" s="368"/>
      <c r="B549" s="367" t="str">
        <f xml:space="preserve"> IF(A549="", "", $B$2 &amp; COUNTIFS($A$7:$A549, $A549))</f>
        <v/>
      </c>
      <c r="C549" s="367" t="str">
        <f>IF($A549 = "", "", INDEX(Main_Form!$A:$A, MATCH($A549, Main_Form!$EV:$EV, 0)) &amp; $B549)</f>
        <v/>
      </c>
      <c r="D549" s="398" t="str">
        <f>IF($A549 = "", "",
IF(AND(School_or_CAT_2 = "Centre for Advanced Training", COUNTIFS($A$7:$A$1008, $A549) &gt;= 1, LEFT($B549, 2) = "81"), INDEX(Main_Form!$J:$J, MATCH($A549, Main_Form!$EV:$EV, 0)), "N/A") )</f>
        <v/>
      </c>
      <c r="E549" s="393"/>
      <c r="O549" s="394" t="str">
        <f t="shared" si="16"/>
        <v/>
      </c>
      <c r="P549" s="378" t="str">
        <f t="shared" si="17"/>
        <v/>
      </c>
    </row>
    <row r="550" spans="1:16" s="379" customFormat="1" hidden="1" x14ac:dyDescent="0.35">
      <c r="A550" s="368"/>
      <c r="B550" s="367" t="str">
        <f xml:space="preserve"> IF(A550="", "", $B$2 &amp; COUNTIFS($A$7:$A550, $A550))</f>
        <v/>
      </c>
      <c r="C550" s="367" t="str">
        <f>IF($A550 = "", "", INDEX(Main_Form!$A:$A, MATCH($A550, Main_Form!$EV:$EV, 0)) &amp; $B550)</f>
        <v/>
      </c>
      <c r="D550" s="398" t="str">
        <f>IF($A550 = "", "",
IF(AND(School_or_CAT_2 = "Centre for Advanced Training", COUNTIFS($A$7:$A$1008, $A550) &gt;= 1, LEFT($B550, 2) = "81"), INDEX(Main_Form!$J:$J, MATCH($A550, Main_Form!$EV:$EV, 0)), "N/A") )</f>
        <v/>
      </c>
      <c r="E550" s="393"/>
      <c r="O550" s="394" t="str">
        <f t="shared" si="16"/>
        <v/>
      </c>
      <c r="P550" s="378" t="str">
        <f t="shared" si="17"/>
        <v/>
      </c>
    </row>
    <row r="551" spans="1:16" s="379" customFormat="1" hidden="1" x14ac:dyDescent="0.35">
      <c r="A551" s="368"/>
      <c r="B551" s="367" t="str">
        <f xml:space="preserve"> IF(A551="", "", $B$2 &amp; COUNTIFS($A$7:$A551, $A551))</f>
        <v/>
      </c>
      <c r="C551" s="367" t="str">
        <f>IF($A551 = "", "", INDEX(Main_Form!$A:$A, MATCH($A551, Main_Form!$EV:$EV, 0)) &amp; $B551)</f>
        <v/>
      </c>
      <c r="D551" s="398" t="str">
        <f>IF($A551 = "", "",
IF(AND(School_or_CAT_2 = "Centre for Advanced Training", COUNTIFS($A$7:$A$1008, $A551) &gt;= 1, LEFT($B551, 2) = "81"), INDEX(Main_Form!$J:$J, MATCH($A551, Main_Form!$EV:$EV, 0)), "N/A") )</f>
        <v/>
      </c>
      <c r="E551" s="393"/>
      <c r="O551" s="394" t="str">
        <f t="shared" si="16"/>
        <v/>
      </c>
      <c r="P551" s="378" t="str">
        <f t="shared" si="17"/>
        <v/>
      </c>
    </row>
    <row r="552" spans="1:16" s="379" customFormat="1" hidden="1" x14ac:dyDescent="0.35">
      <c r="A552" s="368"/>
      <c r="B552" s="367" t="str">
        <f xml:space="preserve"> IF(A552="", "", $B$2 &amp; COUNTIFS($A$7:$A552, $A552))</f>
        <v/>
      </c>
      <c r="C552" s="367" t="str">
        <f>IF($A552 = "", "", INDEX(Main_Form!$A:$A, MATCH($A552, Main_Form!$EV:$EV, 0)) &amp; $B552)</f>
        <v/>
      </c>
      <c r="D552" s="398" t="str">
        <f>IF($A552 = "", "",
IF(AND(School_or_CAT_2 = "Centre for Advanced Training", COUNTIFS($A$7:$A$1008, $A552) &gt;= 1, LEFT($B552, 2) = "81"), INDEX(Main_Form!$J:$J, MATCH($A552, Main_Form!$EV:$EV, 0)), "N/A") )</f>
        <v/>
      </c>
      <c r="E552" s="393"/>
      <c r="O552" s="394" t="str">
        <f t="shared" si="16"/>
        <v/>
      </c>
      <c r="P552" s="378" t="str">
        <f t="shared" si="17"/>
        <v/>
      </c>
    </row>
    <row r="553" spans="1:16" s="379" customFormat="1" hidden="1" x14ac:dyDescent="0.35">
      <c r="A553" s="368"/>
      <c r="B553" s="367" t="str">
        <f xml:space="preserve"> IF(A553="", "", $B$2 &amp; COUNTIFS($A$7:$A553, $A553))</f>
        <v/>
      </c>
      <c r="C553" s="367" t="str">
        <f>IF($A553 = "", "", INDEX(Main_Form!$A:$A, MATCH($A553, Main_Form!$EV:$EV, 0)) &amp; $B553)</f>
        <v/>
      </c>
      <c r="D553" s="398" t="str">
        <f>IF($A553 = "", "",
IF(AND(School_or_CAT_2 = "Centre for Advanced Training", COUNTIFS($A$7:$A$1008, $A553) &gt;= 1, LEFT($B553, 2) = "81"), INDEX(Main_Form!$J:$J, MATCH($A553, Main_Form!$EV:$EV, 0)), "N/A") )</f>
        <v/>
      </c>
      <c r="E553" s="393"/>
      <c r="O553" s="394" t="str">
        <f t="shared" si="16"/>
        <v/>
      </c>
      <c r="P553" s="378" t="str">
        <f t="shared" si="17"/>
        <v/>
      </c>
    </row>
    <row r="554" spans="1:16" s="379" customFormat="1" hidden="1" x14ac:dyDescent="0.35">
      <c r="A554" s="368"/>
      <c r="B554" s="367" t="str">
        <f xml:space="preserve"> IF(A554="", "", $B$2 &amp; COUNTIFS($A$7:$A554, $A554))</f>
        <v/>
      </c>
      <c r="C554" s="367" t="str">
        <f>IF($A554 = "", "", INDEX(Main_Form!$A:$A, MATCH($A554, Main_Form!$EV:$EV, 0)) &amp; $B554)</f>
        <v/>
      </c>
      <c r="D554" s="398" t="str">
        <f>IF($A554 = "", "",
IF(AND(School_or_CAT_2 = "Centre for Advanced Training", COUNTIFS($A$7:$A$1008, $A554) &gt;= 1, LEFT($B554, 2) = "81"), INDEX(Main_Form!$J:$J, MATCH($A554, Main_Form!$EV:$EV, 0)), "N/A") )</f>
        <v/>
      </c>
      <c r="E554" s="393"/>
      <c r="O554" s="394" t="str">
        <f t="shared" si="16"/>
        <v/>
      </c>
      <c r="P554" s="378" t="str">
        <f t="shared" si="17"/>
        <v/>
      </c>
    </row>
    <row r="555" spans="1:16" s="379" customFormat="1" hidden="1" x14ac:dyDescent="0.35">
      <c r="A555" s="368"/>
      <c r="B555" s="367" t="str">
        <f xml:space="preserve"> IF(A555="", "", $B$2 &amp; COUNTIFS($A$7:$A555, $A555))</f>
        <v/>
      </c>
      <c r="C555" s="367" t="str">
        <f>IF($A555 = "", "", INDEX(Main_Form!$A:$A, MATCH($A555, Main_Form!$EV:$EV, 0)) &amp; $B555)</f>
        <v/>
      </c>
      <c r="D555" s="398" t="str">
        <f>IF($A555 = "", "",
IF(AND(School_or_CAT_2 = "Centre for Advanced Training", COUNTIFS($A$7:$A$1008, $A555) &gt;= 1, LEFT($B555, 2) = "81"), INDEX(Main_Form!$J:$J, MATCH($A555, Main_Form!$EV:$EV, 0)), "N/A") )</f>
        <v/>
      </c>
      <c r="E555" s="393"/>
      <c r="O555" s="394" t="str">
        <f t="shared" si="16"/>
        <v/>
      </c>
      <c r="P555" s="378" t="str">
        <f t="shared" si="17"/>
        <v/>
      </c>
    </row>
    <row r="556" spans="1:16" s="379" customFormat="1" hidden="1" x14ac:dyDescent="0.35">
      <c r="A556" s="368"/>
      <c r="B556" s="367" t="str">
        <f xml:space="preserve"> IF(A556="", "", $B$2 &amp; COUNTIFS($A$7:$A556, $A556))</f>
        <v/>
      </c>
      <c r="C556" s="367" t="str">
        <f>IF($A556 = "", "", INDEX(Main_Form!$A:$A, MATCH($A556, Main_Form!$EV:$EV, 0)) &amp; $B556)</f>
        <v/>
      </c>
      <c r="D556" s="398" t="str">
        <f>IF($A556 = "", "",
IF(AND(School_or_CAT_2 = "Centre for Advanced Training", COUNTIFS($A$7:$A$1008, $A556) &gt;= 1, LEFT($B556, 2) = "81"), INDEX(Main_Form!$J:$J, MATCH($A556, Main_Form!$EV:$EV, 0)), "N/A") )</f>
        <v/>
      </c>
      <c r="E556" s="393"/>
      <c r="O556" s="394" t="str">
        <f t="shared" si="16"/>
        <v/>
      </c>
      <c r="P556" s="378" t="str">
        <f t="shared" si="17"/>
        <v/>
      </c>
    </row>
    <row r="557" spans="1:16" s="379" customFormat="1" hidden="1" x14ac:dyDescent="0.35">
      <c r="A557" s="368"/>
      <c r="B557" s="367" t="str">
        <f xml:space="preserve"> IF(A557="", "", $B$2 &amp; COUNTIFS($A$7:$A557, $A557))</f>
        <v/>
      </c>
      <c r="C557" s="367" t="str">
        <f>IF($A557 = "", "", INDEX(Main_Form!$A:$A, MATCH($A557, Main_Form!$EV:$EV, 0)) &amp; $B557)</f>
        <v/>
      </c>
      <c r="D557" s="398" t="str">
        <f>IF($A557 = "", "",
IF(AND(School_or_CAT_2 = "Centre for Advanced Training", COUNTIFS($A$7:$A$1008, $A557) &gt;= 1, LEFT($B557, 2) = "81"), INDEX(Main_Form!$J:$J, MATCH($A557, Main_Form!$EV:$EV, 0)), "N/A") )</f>
        <v/>
      </c>
      <c r="E557" s="393"/>
      <c r="O557" s="394" t="str">
        <f t="shared" si="16"/>
        <v/>
      </c>
      <c r="P557" s="378" t="str">
        <f t="shared" si="17"/>
        <v/>
      </c>
    </row>
    <row r="558" spans="1:16" s="379" customFormat="1" hidden="1" x14ac:dyDescent="0.35">
      <c r="A558" s="368"/>
      <c r="B558" s="367" t="str">
        <f xml:space="preserve"> IF(A558="", "", $B$2 &amp; COUNTIFS($A$7:$A558, $A558))</f>
        <v/>
      </c>
      <c r="C558" s="367" t="str">
        <f>IF($A558 = "", "", INDEX(Main_Form!$A:$A, MATCH($A558, Main_Form!$EV:$EV, 0)) &amp; $B558)</f>
        <v/>
      </c>
      <c r="D558" s="398" t="str">
        <f>IF($A558 = "", "",
IF(AND(School_or_CAT_2 = "Centre for Advanced Training", COUNTIFS($A$7:$A$1008, $A558) &gt;= 1, LEFT($B558, 2) = "81"), INDEX(Main_Form!$J:$J, MATCH($A558, Main_Form!$EV:$EV, 0)), "N/A") )</f>
        <v/>
      </c>
      <c r="E558" s="393"/>
      <c r="O558" s="394" t="str">
        <f t="shared" si="16"/>
        <v/>
      </c>
      <c r="P558" s="378" t="str">
        <f t="shared" si="17"/>
        <v/>
      </c>
    </row>
    <row r="559" spans="1:16" s="379" customFormat="1" hidden="1" x14ac:dyDescent="0.35">
      <c r="A559" s="368"/>
      <c r="B559" s="367" t="str">
        <f xml:space="preserve"> IF(A559="", "", $B$2 &amp; COUNTIFS($A$7:$A559, $A559))</f>
        <v/>
      </c>
      <c r="C559" s="367" t="str">
        <f>IF($A559 = "", "", INDEX(Main_Form!$A:$A, MATCH($A559, Main_Form!$EV:$EV, 0)) &amp; $B559)</f>
        <v/>
      </c>
      <c r="D559" s="398" t="str">
        <f>IF($A559 = "", "",
IF(AND(School_or_CAT_2 = "Centre for Advanced Training", COUNTIFS($A$7:$A$1008, $A559) &gt;= 1, LEFT($B559, 2) = "81"), INDEX(Main_Form!$J:$J, MATCH($A559, Main_Form!$EV:$EV, 0)), "N/A") )</f>
        <v/>
      </c>
      <c r="E559" s="393"/>
      <c r="O559" s="394" t="str">
        <f t="shared" si="16"/>
        <v/>
      </c>
      <c r="P559" s="378" t="str">
        <f t="shared" si="17"/>
        <v/>
      </c>
    </row>
    <row r="560" spans="1:16" s="379" customFormat="1" hidden="1" x14ac:dyDescent="0.35">
      <c r="A560" s="368"/>
      <c r="B560" s="367" t="str">
        <f xml:space="preserve"> IF(A560="", "", $B$2 &amp; COUNTIFS($A$7:$A560, $A560))</f>
        <v/>
      </c>
      <c r="C560" s="367" t="str">
        <f>IF($A560 = "", "", INDEX(Main_Form!$A:$A, MATCH($A560, Main_Form!$EV:$EV, 0)) &amp; $B560)</f>
        <v/>
      </c>
      <c r="D560" s="398" t="str">
        <f>IF($A560 = "", "",
IF(AND(School_or_CAT_2 = "Centre for Advanced Training", COUNTIFS($A$7:$A$1008, $A560) &gt;= 1, LEFT($B560, 2) = "81"), INDEX(Main_Form!$J:$J, MATCH($A560, Main_Form!$EV:$EV, 0)), "N/A") )</f>
        <v/>
      </c>
      <c r="E560" s="393"/>
      <c r="O560" s="394" t="str">
        <f t="shared" si="16"/>
        <v/>
      </c>
      <c r="P560" s="378" t="str">
        <f t="shared" si="17"/>
        <v/>
      </c>
    </row>
    <row r="561" spans="1:16" s="379" customFormat="1" hidden="1" x14ac:dyDescent="0.35">
      <c r="A561" s="368"/>
      <c r="B561" s="367" t="str">
        <f xml:space="preserve"> IF(A561="", "", $B$2 &amp; COUNTIFS($A$7:$A561, $A561))</f>
        <v/>
      </c>
      <c r="C561" s="367" t="str">
        <f>IF($A561 = "", "", INDEX(Main_Form!$A:$A, MATCH($A561, Main_Form!$EV:$EV, 0)) &amp; $B561)</f>
        <v/>
      </c>
      <c r="D561" s="398" t="str">
        <f>IF($A561 = "", "",
IF(AND(School_or_CAT_2 = "Centre for Advanced Training", COUNTIFS($A$7:$A$1008, $A561) &gt;= 1, LEFT($B561, 2) = "81"), INDEX(Main_Form!$J:$J, MATCH($A561, Main_Form!$EV:$EV, 0)), "N/A") )</f>
        <v/>
      </c>
      <c r="E561" s="393"/>
      <c r="O561" s="394" t="str">
        <f t="shared" si="16"/>
        <v/>
      </c>
      <c r="P561" s="378" t="str">
        <f t="shared" si="17"/>
        <v/>
      </c>
    </row>
    <row r="562" spans="1:16" s="379" customFormat="1" hidden="1" x14ac:dyDescent="0.35">
      <c r="A562" s="368"/>
      <c r="B562" s="367" t="str">
        <f xml:space="preserve"> IF(A562="", "", $B$2 &amp; COUNTIFS($A$7:$A562, $A562))</f>
        <v/>
      </c>
      <c r="C562" s="367" t="str">
        <f>IF($A562 = "", "", INDEX(Main_Form!$A:$A, MATCH($A562, Main_Form!$EV:$EV, 0)) &amp; $B562)</f>
        <v/>
      </c>
      <c r="D562" s="398" t="str">
        <f>IF($A562 = "", "",
IF(AND(School_or_CAT_2 = "Centre for Advanced Training", COUNTIFS($A$7:$A$1008, $A562) &gt;= 1, LEFT($B562, 2) = "81"), INDEX(Main_Form!$J:$J, MATCH($A562, Main_Form!$EV:$EV, 0)), "N/A") )</f>
        <v/>
      </c>
      <c r="E562" s="393"/>
      <c r="O562" s="394" t="str">
        <f t="shared" si="16"/>
        <v/>
      </c>
      <c r="P562" s="378" t="str">
        <f t="shared" si="17"/>
        <v/>
      </c>
    </row>
    <row r="563" spans="1:16" s="379" customFormat="1" hidden="1" x14ac:dyDescent="0.35">
      <c r="A563" s="368"/>
      <c r="B563" s="367" t="str">
        <f xml:space="preserve"> IF(A563="", "", $B$2 &amp; COUNTIFS($A$7:$A563, $A563))</f>
        <v/>
      </c>
      <c r="C563" s="367" t="str">
        <f>IF($A563 = "", "", INDEX(Main_Form!$A:$A, MATCH($A563, Main_Form!$EV:$EV, 0)) &amp; $B563)</f>
        <v/>
      </c>
      <c r="D563" s="398" t="str">
        <f>IF($A563 = "", "",
IF(AND(School_or_CAT_2 = "Centre for Advanced Training", COUNTIFS($A$7:$A$1008, $A563) &gt;= 1, LEFT($B563, 2) = "81"), INDEX(Main_Form!$J:$J, MATCH($A563, Main_Form!$EV:$EV, 0)), "N/A") )</f>
        <v/>
      </c>
      <c r="E563" s="393"/>
      <c r="O563" s="394" t="str">
        <f t="shared" si="16"/>
        <v/>
      </c>
      <c r="P563" s="378" t="str">
        <f t="shared" si="17"/>
        <v/>
      </c>
    </row>
    <row r="564" spans="1:16" s="379" customFormat="1" hidden="1" x14ac:dyDescent="0.35">
      <c r="A564" s="368"/>
      <c r="B564" s="367" t="str">
        <f xml:space="preserve"> IF(A564="", "", $B$2 &amp; COUNTIFS($A$7:$A564, $A564))</f>
        <v/>
      </c>
      <c r="C564" s="367" t="str">
        <f>IF($A564 = "", "", INDEX(Main_Form!$A:$A, MATCH($A564, Main_Form!$EV:$EV, 0)) &amp; $B564)</f>
        <v/>
      </c>
      <c r="D564" s="398" t="str">
        <f>IF($A564 = "", "",
IF(AND(School_or_CAT_2 = "Centre for Advanced Training", COUNTIFS($A$7:$A$1008, $A564) &gt;= 1, LEFT($B564, 2) = "81"), INDEX(Main_Form!$J:$J, MATCH($A564, Main_Form!$EV:$EV, 0)), "N/A") )</f>
        <v/>
      </c>
      <c r="E564" s="393"/>
      <c r="O564" s="394" t="str">
        <f t="shared" si="16"/>
        <v/>
      </c>
      <c r="P564" s="378" t="str">
        <f t="shared" si="17"/>
        <v/>
      </c>
    </row>
    <row r="565" spans="1:16" s="379" customFormat="1" hidden="1" x14ac:dyDescent="0.35">
      <c r="A565" s="368"/>
      <c r="B565" s="367" t="str">
        <f xml:space="preserve"> IF(A565="", "", $B$2 &amp; COUNTIFS($A$7:$A565, $A565))</f>
        <v/>
      </c>
      <c r="C565" s="367" t="str">
        <f>IF($A565 = "", "", INDEX(Main_Form!$A:$A, MATCH($A565, Main_Form!$EV:$EV, 0)) &amp; $B565)</f>
        <v/>
      </c>
      <c r="D565" s="398" t="str">
        <f>IF($A565 = "", "",
IF(AND(School_or_CAT_2 = "Centre for Advanced Training", COUNTIFS($A$7:$A$1008, $A565) &gt;= 1, LEFT($B565, 2) = "81"), INDEX(Main_Form!$J:$J, MATCH($A565, Main_Form!$EV:$EV, 0)), "N/A") )</f>
        <v/>
      </c>
      <c r="E565" s="393"/>
      <c r="O565" s="394" t="str">
        <f t="shared" si="16"/>
        <v/>
      </c>
      <c r="P565" s="378" t="str">
        <f t="shared" si="17"/>
        <v/>
      </c>
    </row>
    <row r="566" spans="1:16" s="379" customFormat="1" hidden="1" x14ac:dyDescent="0.35">
      <c r="A566" s="368"/>
      <c r="B566" s="367" t="str">
        <f xml:space="preserve"> IF(A566="", "", $B$2 &amp; COUNTIFS($A$7:$A566, $A566))</f>
        <v/>
      </c>
      <c r="C566" s="367" t="str">
        <f>IF($A566 = "", "", INDEX(Main_Form!$A:$A, MATCH($A566, Main_Form!$EV:$EV, 0)) &amp; $B566)</f>
        <v/>
      </c>
      <c r="D566" s="398" t="str">
        <f>IF($A566 = "", "",
IF(AND(School_or_CAT_2 = "Centre for Advanced Training", COUNTIFS($A$7:$A$1008, $A566) &gt;= 1, LEFT($B566, 2) = "81"), INDEX(Main_Form!$J:$J, MATCH($A566, Main_Form!$EV:$EV, 0)), "N/A") )</f>
        <v/>
      </c>
      <c r="E566" s="393"/>
      <c r="O566" s="394" t="str">
        <f t="shared" si="16"/>
        <v/>
      </c>
      <c r="P566" s="378" t="str">
        <f t="shared" si="17"/>
        <v/>
      </c>
    </row>
    <row r="567" spans="1:16" s="379" customFormat="1" hidden="1" x14ac:dyDescent="0.35">
      <c r="A567" s="368"/>
      <c r="B567" s="367" t="str">
        <f xml:space="preserve"> IF(A567="", "", $B$2 &amp; COUNTIFS($A$7:$A567, $A567))</f>
        <v/>
      </c>
      <c r="C567" s="367" t="str">
        <f>IF($A567 = "", "", INDEX(Main_Form!$A:$A, MATCH($A567, Main_Form!$EV:$EV, 0)) &amp; $B567)</f>
        <v/>
      </c>
      <c r="D567" s="398" t="str">
        <f>IF($A567 = "", "",
IF(AND(School_or_CAT_2 = "Centre for Advanced Training", COUNTIFS($A$7:$A$1008, $A567) &gt;= 1, LEFT($B567, 2) = "81"), INDEX(Main_Form!$J:$J, MATCH($A567, Main_Form!$EV:$EV, 0)), "N/A") )</f>
        <v/>
      </c>
      <c r="E567" s="393"/>
      <c r="O567" s="394" t="str">
        <f t="shared" si="16"/>
        <v/>
      </c>
      <c r="P567" s="378" t="str">
        <f t="shared" si="17"/>
        <v/>
      </c>
    </row>
    <row r="568" spans="1:16" s="379" customFormat="1" hidden="1" x14ac:dyDescent="0.35">
      <c r="A568" s="368"/>
      <c r="B568" s="367" t="str">
        <f xml:space="preserve"> IF(A568="", "", $B$2 &amp; COUNTIFS($A$7:$A568, $A568))</f>
        <v/>
      </c>
      <c r="C568" s="367" t="str">
        <f>IF($A568 = "", "", INDEX(Main_Form!$A:$A, MATCH($A568, Main_Form!$EV:$EV, 0)) &amp; $B568)</f>
        <v/>
      </c>
      <c r="D568" s="398" t="str">
        <f>IF($A568 = "", "",
IF(AND(School_or_CAT_2 = "Centre for Advanced Training", COUNTIFS($A$7:$A$1008, $A568) &gt;= 1, LEFT($B568, 2) = "81"), INDEX(Main_Form!$J:$J, MATCH($A568, Main_Form!$EV:$EV, 0)), "N/A") )</f>
        <v/>
      </c>
      <c r="E568" s="393"/>
      <c r="O568" s="394" t="str">
        <f t="shared" si="16"/>
        <v/>
      </c>
      <c r="P568" s="378" t="str">
        <f t="shared" si="17"/>
        <v/>
      </c>
    </row>
    <row r="569" spans="1:16" s="379" customFormat="1" hidden="1" x14ac:dyDescent="0.35">
      <c r="A569" s="368"/>
      <c r="B569" s="367" t="str">
        <f xml:space="preserve"> IF(A569="", "", $B$2 &amp; COUNTIFS($A$7:$A569, $A569))</f>
        <v/>
      </c>
      <c r="C569" s="367" t="str">
        <f>IF($A569 = "", "", INDEX(Main_Form!$A:$A, MATCH($A569, Main_Form!$EV:$EV, 0)) &amp; $B569)</f>
        <v/>
      </c>
      <c r="D569" s="398" t="str">
        <f>IF($A569 = "", "",
IF(AND(School_or_CAT_2 = "Centre for Advanced Training", COUNTIFS($A$7:$A$1008, $A569) &gt;= 1, LEFT($B569, 2) = "81"), INDEX(Main_Form!$J:$J, MATCH($A569, Main_Form!$EV:$EV, 0)), "N/A") )</f>
        <v/>
      </c>
      <c r="E569" s="393"/>
      <c r="O569" s="394" t="str">
        <f t="shared" si="16"/>
        <v/>
      </c>
      <c r="P569" s="378" t="str">
        <f t="shared" si="17"/>
        <v/>
      </c>
    </row>
    <row r="570" spans="1:16" s="379" customFormat="1" hidden="1" x14ac:dyDescent="0.35">
      <c r="A570" s="368"/>
      <c r="B570" s="367" t="str">
        <f xml:space="preserve"> IF(A570="", "", $B$2 &amp; COUNTIFS($A$7:$A570, $A570))</f>
        <v/>
      </c>
      <c r="C570" s="367" t="str">
        <f>IF($A570 = "", "", INDEX(Main_Form!$A:$A, MATCH($A570, Main_Form!$EV:$EV, 0)) &amp; $B570)</f>
        <v/>
      </c>
      <c r="D570" s="398" t="str">
        <f>IF($A570 = "", "",
IF(AND(School_or_CAT_2 = "Centre for Advanced Training", COUNTIFS($A$7:$A$1008, $A570) &gt;= 1, LEFT($B570, 2) = "81"), INDEX(Main_Form!$J:$J, MATCH($A570, Main_Form!$EV:$EV, 0)), "N/A") )</f>
        <v/>
      </c>
      <c r="E570" s="393"/>
      <c r="O570" s="394" t="str">
        <f t="shared" si="16"/>
        <v/>
      </c>
      <c r="P570" s="378" t="str">
        <f t="shared" si="17"/>
        <v/>
      </c>
    </row>
    <row r="571" spans="1:16" s="379" customFormat="1" hidden="1" x14ac:dyDescent="0.35">
      <c r="A571" s="368"/>
      <c r="B571" s="367" t="str">
        <f xml:space="preserve"> IF(A571="", "", $B$2 &amp; COUNTIFS($A$7:$A571, $A571))</f>
        <v/>
      </c>
      <c r="C571" s="367" t="str">
        <f>IF($A571 = "", "", INDEX(Main_Form!$A:$A, MATCH($A571, Main_Form!$EV:$EV, 0)) &amp; $B571)</f>
        <v/>
      </c>
      <c r="D571" s="398" t="str">
        <f>IF($A571 = "", "",
IF(AND(School_or_CAT_2 = "Centre for Advanced Training", COUNTIFS($A$7:$A$1008, $A571) &gt;= 1, LEFT($B571, 2) = "81"), INDEX(Main_Form!$J:$J, MATCH($A571, Main_Form!$EV:$EV, 0)), "N/A") )</f>
        <v/>
      </c>
      <c r="E571" s="393"/>
      <c r="O571" s="394" t="str">
        <f t="shared" si="16"/>
        <v/>
      </c>
      <c r="P571" s="378" t="str">
        <f t="shared" si="17"/>
        <v/>
      </c>
    </row>
    <row r="572" spans="1:16" s="379" customFormat="1" hidden="1" x14ac:dyDescent="0.35">
      <c r="A572" s="368"/>
      <c r="B572" s="367" t="str">
        <f xml:space="preserve"> IF(A572="", "", $B$2 &amp; COUNTIFS($A$7:$A572, $A572))</f>
        <v/>
      </c>
      <c r="C572" s="367" t="str">
        <f>IF($A572 = "", "", INDEX(Main_Form!$A:$A, MATCH($A572, Main_Form!$EV:$EV, 0)) &amp; $B572)</f>
        <v/>
      </c>
      <c r="D572" s="398" t="str">
        <f>IF($A572 = "", "",
IF(AND(School_or_CAT_2 = "Centre for Advanced Training", COUNTIFS($A$7:$A$1008, $A572) &gt;= 1, LEFT($B572, 2) = "81"), INDEX(Main_Form!$J:$J, MATCH($A572, Main_Form!$EV:$EV, 0)), "N/A") )</f>
        <v/>
      </c>
      <c r="E572" s="393"/>
      <c r="O572" s="394" t="str">
        <f t="shared" si="16"/>
        <v/>
      </c>
      <c r="P572" s="378" t="str">
        <f t="shared" si="17"/>
        <v/>
      </c>
    </row>
    <row r="573" spans="1:16" s="379" customFormat="1" hidden="1" x14ac:dyDescent="0.35">
      <c r="A573" s="368"/>
      <c r="B573" s="367" t="str">
        <f xml:space="preserve"> IF(A573="", "", $B$2 &amp; COUNTIFS($A$7:$A573, $A573))</f>
        <v/>
      </c>
      <c r="C573" s="367" t="str">
        <f>IF($A573 = "", "", INDEX(Main_Form!$A:$A, MATCH($A573, Main_Form!$EV:$EV, 0)) &amp; $B573)</f>
        <v/>
      </c>
      <c r="D573" s="398" t="str">
        <f>IF($A573 = "", "",
IF(AND(School_or_CAT_2 = "Centre for Advanced Training", COUNTIFS($A$7:$A$1008, $A573) &gt;= 1, LEFT($B573, 2) = "81"), INDEX(Main_Form!$J:$J, MATCH($A573, Main_Form!$EV:$EV, 0)), "N/A") )</f>
        <v/>
      </c>
      <c r="E573" s="393"/>
      <c r="O573" s="394" t="str">
        <f t="shared" si="16"/>
        <v/>
      </c>
      <c r="P573" s="378" t="str">
        <f t="shared" si="17"/>
        <v/>
      </c>
    </row>
    <row r="574" spans="1:16" s="379" customFormat="1" hidden="1" x14ac:dyDescent="0.35">
      <c r="A574" s="368"/>
      <c r="B574" s="367" t="str">
        <f xml:space="preserve"> IF(A574="", "", $B$2 &amp; COUNTIFS($A$7:$A574, $A574))</f>
        <v/>
      </c>
      <c r="C574" s="367" t="str">
        <f>IF($A574 = "", "", INDEX(Main_Form!$A:$A, MATCH($A574, Main_Form!$EV:$EV, 0)) &amp; $B574)</f>
        <v/>
      </c>
      <c r="D574" s="398" t="str">
        <f>IF($A574 = "", "",
IF(AND(School_or_CAT_2 = "Centre for Advanced Training", COUNTIFS($A$7:$A$1008, $A574) &gt;= 1, LEFT($B574, 2) = "81"), INDEX(Main_Form!$J:$J, MATCH($A574, Main_Form!$EV:$EV, 0)), "N/A") )</f>
        <v/>
      </c>
      <c r="E574" s="393"/>
      <c r="O574" s="394" t="str">
        <f t="shared" si="16"/>
        <v/>
      </c>
      <c r="P574" s="378" t="str">
        <f t="shared" si="17"/>
        <v/>
      </c>
    </row>
    <row r="575" spans="1:16" s="379" customFormat="1" hidden="1" x14ac:dyDescent="0.35">
      <c r="A575" s="368"/>
      <c r="B575" s="367" t="str">
        <f xml:space="preserve"> IF(A575="", "", $B$2 &amp; COUNTIFS($A$7:$A575, $A575))</f>
        <v/>
      </c>
      <c r="C575" s="367" t="str">
        <f>IF($A575 = "", "", INDEX(Main_Form!$A:$A, MATCH($A575, Main_Form!$EV:$EV, 0)) &amp; $B575)</f>
        <v/>
      </c>
      <c r="D575" s="398" t="str">
        <f>IF($A575 = "", "",
IF(AND(School_or_CAT_2 = "Centre for Advanced Training", COUNTIFS($A$7:$A$1008, $A575) &gt;= 1, LEFT($B575, 2) = "81"), INDEX(Main_Form!$J:$J, MATCH($A575, Main_Form!$EV:$EV, 0)), "N/A") )</f>
        <v/>
      </c>
      <c r="E575" s="393"/>
      <c r="O575" s="394" t="str">
        <f t="shared" si="16"/>
        <v/>
      </c>
      <c r="P575" s="378" t="str">
        <f t="shared" si="17"/>
        <v/>
      </c>
    </row>
    <row r="576" spans="1:16" s="379" customFormat="1" hidden="1" x14ac:dyDescent="0.35">
      <c r="A576" s="368"/>
      <c r="B576" s="367" t="str">
        <f xml:space="preserve"> IF(A576="", "", $B$2 &amp; COUNTIFS($A$7:$A576, $A576))</f>
        <v/>
      </c>
      <c r="C576" s="367" t="str">
        <f>IF($A576 = "", "", INDEX(Main_Form!$A:$A, MATCH($A576, Main_Form!$EV:$EV, 0)) &amp; $B576)</f>
        <v/>
      </c>
      <c r="D576" s="398" t="str">
        <f>IF($A576 = "", "",
IF(AND(School_or_CAT_2 = "Centre for Advanced Training", COUNTIFS($A$7:$A$1008, $A576) &gt;= 1, LEFT($B576, 2) = "81"), INDEX(Main_Form!$J:$J, MATCH($A576, Main_Form!$EV:$EV, 0)), "N/A") )</f>
        <v/>
      </c>
      <c r="E576" s="393"/>
      <c r="O576" s="394" t="str">
        <f t="shared" si="16"/>
        <v/>
      </c>
      <c r="P576" s="378" t="str">
        <f t="shared" si="17"/>
        <v/>
      </c>
    </row>
    <row r="577" spans="1:16" s="379" customFormat="1" hidden="1" x14ac:dyDescent="0.35">
      <c r="A577" s="368"/>
      <c r="B577" s="367" t="str">
        <f xml:space="preserve"> IF(A577="", "", $B$2 &amp; COUNTIFS($A$7:$A577, $A577))</f>
        <v/>
      </c>
      <c r="C577" s="367" t="str">
        <f>IF($A577 = "", "", INDEX(Main_Form!$A:$A, MATCH($A577, Main_Form!$EV:$EV, 0)) &amp; $B577)</f>
        <v/>
      </c>
      <c r="D577" s="398" t="str">
        <f>IF($A577 = "", "",
IF(AND(School_or_CAT_2 = "Centre for Advanced Training", COUNTIFS($A$7:$A$1008, $A577) &gt;= 1, LEFT($B577, 2) = "81"), INDEX(Main_Form!$J:$J, MATCH($A577, Main_Form!$EV:$EV, 0)), "N/A") )</f>
        <v/>
      </c>
      <c r="E577" s="393"/>
      <c r="O577" s="394" t="str">
        <f t="shared" si="16"/>
        <v/>
      </c>
      <c r="P577" s="378" t="str">
        <f t="shared" si="17"/>
        <v/>
      </c>
    </row>
    <row r="578" spans="1:16" s="379" customFormat="1" hidden="1" x14ac:dyDescent="0.35">
      <c r="A578" s="368"/>
      <c r="B578" s="367" t="str">
        <f xml:space="preserve"> IF(A578="", "", $B$2 &amp; COUNTIFS($A$7:$A578, $A578))</f>
        <v/>
      </c>
      <c r="C578" s="367" t="str">
        <f>IF($A578 = "", "", INDEX(Main_Form!$A:$A, MATCH($A578, Main_Form!$EV:$EV, 0)) &amp; $B578)</f>
        <v/>
      </c>
      <c r="D578" s="398" t="str">
        <f>IF($A578 = "", "",
IF(AND(School_or_CAT_2 = "Centre for Advanced Training", COUNTIFS($A$7:$A$1008, $A578) &gt;= 1, LEFT($B578, 2) = "81"), INDEX(Main_Form!$J:$J, MATCH($A578, Main_Form!$EV:$EV, 0)), "N/A") )</f>
        <v/>
      </c>
      <c r="E578" s="393"/>
      <c r="O578" s="394" t="str">
        <f t="shared" si="16"/>
        <v/>
      </c>
      <c r="P578" s="378" t="str">
        <f t="shared" si="17"/>
        <v/>
      </c>
    </row>
    <row r="579" spans="1:16" s="379" customFormat="1" hidden="1" x14ac:dyDescent="0.35">
      <c r="A579" s="368"/>
      <c r="B579" s="367" t="str">
        <f xml:space="preserve"> IF(A579="", "", $B$2 &amp; COUNTIFS($A$7:$A579, $A579))</f>
        <v/>
      </c>
      <c r="C579" s="367" t="str">
        <f>IF($A579 = "", "", INDEX(Main_Form!$A:$A, MATCH($A579, Main_Form!$EV:$EV, 0)) &amp; $B579)</f>
        <v/>
      </c>
      <c r="D579" s="398" t="str">
        <f>IF($A579 = "", "",
IF(AND(School_or_CAT_2 = "Centre for Advanced Training", COUNTIFS($A$7:$A$1008, $A579) &gt;= 1, LEFT($B579, 2) = "81"), INDEX(Main_Form!$J:$J, MATCH($A579, Main_Form!$EV:$EV, 0)), "N/A") )</f>
        <v/>
      </c>
      <c r="E579" s="393"/>
      <c r="O579" s="394" t="str">
        <f t="shared" si="16"/>
        <v/>
      </c>
      <c r="P579" s="378" t="str">
        <f t="shared" si="17"/>
        <v/>
      </c>
    </row>
    <row r="580" spans="1:16" s="379" customFormat="1" hidden="1" x14ac:dyDescent="0.35">
      <c r="A580" s="368"/>
      <c r="B580" s="367" t="str">
        <f xml:space="preserve"> IF(A580="", "", $B$2 &amp; COUNTIFS($A$7:$A580, $A580))</f>
        <v/>
      </c>
      <c r="C580" s="367" t="str">
        <f>IF($A580 = "", "", INDEX(Main_Form!$A:$A, MATCH($A580, Main_Form!$EV:$EV, 0)) &amp; $B580)</f>
        <v/>
      </c>
      <c r="D580" s="398" t="str">
        <f>IF($A580 = "", "",
IF(AND(School_or_CAT_2 = "Centre for Advanced Training", COUNTIFS($A$7:$A$1008, $A580) &gt;= 1, LEFT($B580, 2) = "81"), INDEX(Main_Form!$J:$J, MATCH($A580, Main_Form!$EV:$EV, 0)), "N/A") )</f>
        <v/>
      </c>
      <c r="E580" s="393"/>
      <c r="O580" s="394" t="str">
        <f t="shared" si="16"/>
        <v/>
      </c>
      <c r="P580" s="378" t="str">
        <f t="shared" si="17"/>
        <v/>
      </c>
    </row>
    <row r="581" spans="1:16" s="379" customFormat="1" hidden="1" x14ac:dyDescent="0.35">
      <c r="A581" s="368"/>
      <c r="B581" s="367" t="str">
        <f xml:space="preserve"> IF(A581="", "", $B$2 &amp; COUNTIFS($A$7:$A581, $A581))</f>
        <v/>
      </c>
      <c r="C581" s="367" t="str">
        <f>IF($A581 = "", "", INDEX(Main_Form!$A:$A, MATCH($A581, Main_Form!$EV:$EV, 0)) &amp; $B581)</f>
        <v/>
      </c>
      <c r="D581" s="398" t="str">
        <f>IF($A581 = "", "",
IF(AND(School_or_CAT_2 = "Centre for Advanced Training", COUNTIFS($A$7:$A$1008, $A581) &gt;= 1, LEFT($B581, 2) = "81"), INDEX(Main_Form!$J:$J, MATCH($A581, Main_Form!$EV:$EV, 0)), "N/A") )</f>
        <v/>
      </c>
      <c r="E581" s="393"/>
      <c r="O581" s="394" t="str">
        <f t="shared" si="16"/>
        <v/>
      </c>
      <c r="P581" s="378" t="str">
        <f t="shared" si="17"/>
        <v/>
      </c>
    </row>
    <row r="582" spans="1:16" s="379" customFormat="1" hidden="1" x14ac:dyDescent="0.35">
      <c r="A582" s="368"/>
      <c r="B582" s="367" t="str">
        <f xml:space="preserve"> IF(A582="", "", $B$2 &amp; COUNTIFS($A$7:$A582, $A582))</f>
        <v/>
      </c>
      <c r="C582" s="367" t="str">
        <f>IF($A582 = "", "", INDEX(Main_Form!$A:$A, MATCH($A582, Main_Form!$EV:$EV, 0)) &amp; $B582)</f>
        <v/>
      </c>
      <c r="D582" s="398" t="str">
        <f>IF($A582 = "", "",
IF(AND(School_or_CAT_2 = "Centre for Advanced Training", COUNTIFS($A$7:$A$1008, $A582) &gt;= 1, LEFT($B582, 2) = "81"), INDEX(Main_Form!$J:$J, MATCH($A582, Main_Form!$EV:$EV, 0)), "N/A") )</f>
        <v/>
      </c>
      <c r="E582" s="393"/>
      <c r="O582" s="394" t="str">
        <f t="shared" si="16"/>
        <v/>
      </c>
      <c r="P582" s="378" t="str">
        <f t="shared" si="17"/>
        <v/>
      </c>
    </row>
    <row r="583" spans="1:16" s="379" customFormat="1" hidden="1" x14ac:dyDescent="0.35">
      <c r="A583" s="368"/>
      <c r="B583" s="367" t="str">
        <f xml:space="preserve"> IF(A583="", "", $B$2 &amp; COUNTIFS($A$7:$A583, $A583))</f>
        <v/>
      </c>
      <c r="C583" s="367" t="str">
        <f>IF($A583 = "", "", INDEX(Main_Form!$A:$A, MATCH($A583, Main_Form!$EV:$EV, 0)) &amp; $B583)</f>
        <v/>
      </c>
      <c r="D583" s="398" t="str">
        <f>IF($A583 = "", "",
IF(AND(School_or_CAT_2 = "Centre for Advanced Training", COUNTIFS($A$7:$A$1008, $A583) &gt;= 1, LEFT($B583, 2) = "81"), INDEX(Main_Form!$J:$J, MATCH($A583, Main_Form!$EV:$EV, 0)), "N/A") )</f>
        <v/>
      </c>
      <c r="E583" s="393"/>
      <c r="O583" s="394" t="str">
        <f t="shared" ref="O583:O646" si="18">IF($A583&lt;&gt;"", IF(AND($D583 &lt;&gt; "", $D583 &lt;&gt; "N/A"), $D583, IF($E583 = "", "", $E583)), "")</f>
        <v/>
      </c>
      <c r="P583" s="378" t="str">
        <f t="shared" ref="P583:P646" si="19">IF($A583="", "", IF(AND($A583 &lt;&gt; "", $O583 &lt;&gt; ""), 1, 0))</f>
        <v/>
      </c>
    </row>
    <row r="584" spans="1:16" s="379" customFormat="1" hidden="1" x14ac:dyDescent="0.35">
      <c r="A584" s="368"/>
      <c r="B584" s="367" t="str">
        <f xml:space="preserve"> IF(A584="", "", $B$2 &amp; COUNTIFS($A$7:$A584, $A584))</f>
        <v/>
      </c>
      <c r="C584" s="367" t="str">
        <f>IF($A584 = "", "", INDEX(Main_Form!$A:$A, MATCH($A584, Main_Form!$EV:$EV, 0)) &amp; $B584)</f>
        <v/>
      </c>
      <c r="D584" s="398" t="str">
        <f>IF($A584 = "", "",
IF(AND(School_or_CAT_2 = "Centre for Advanced Training", COUNTIFS($A$7:$A$1008, $A584) &gt;= 1, LEFT($B584, 2) = "81"), INDEX(Main_Form!$J:$J, MATCH($A584, Main_Form!$EV:$EV, 0)), "N/A") )</f>
        <v/>
      </c>
      <c r="E584" s="393"/>
      <c r="O584" s="394" t="str">
        <f t="shared" si="18"/>
        <v/>
      </c>
      <c r="P584" s="378" t="str">
        <f t="shared" si="19"/>
        <v/>
      </c>
    </row>
    <row r="585" spans="1:16" s="379" customFormat="1" hidden="1" x14ac:dyDescent="0.35">
      <c r="A585" s="368"/>
      <c r="B585" s="367" t="str">
        <f xml:space="preserve"> IF(A585="", "", $B$2 &amp; COUNTIFS($A$7:$A585, $A585))</f>
        <v/>
      </c>
      <c r="C585" s="367" t="str">
        <f>IF($A585 = "", "", INDEX(Main_Form!$A:$A, MATCH($A585, Main_Form!$EV:$EV, 0)) &amp; $B585)</f>
        <v/>
      </c>
      <c r="D585" s="398" t="str">
        <f>IF($A585 = "", "",
IF(AND(School_or_CAT_2 = "Centre for Advanced Training", COUNTIFS($A$7:$A$1008, $A585) &gt;= 1, LEFT($B585, 2) = "81"), INDEX(Main_Form!$J:$J, MATCH($A585, Main_Form!$EV:$EV, 0)), "N/A") )</f>
        <v/>
      </c>
      <c r="E585" s="393"/>
      <c r="O585" s="394" t="str">
        <f t="shared" si="18"/>
        <v/>
      </c>
      <c r="P585" s="378" t="str">
        <f t="shared" si="19"/>
        <v/>
      </c>
    </row>
    <row r="586" spans="1:16" s="379" customFormat="1" hidden="1" x14ac:dyDescent="0.35">
      <c r="A586" s="368"/>
      <c r="B586" s="367" t="str">
        <f xml:space="preserve"> IF(A586="", "", $B$2 &amp; COUNTIFS($A$7:$A586, $A586))</f>
        <v/>
      </c>
      <c r="C586" s="367" t="str">
        <f>IF($A586 = "", "", INDEX(Main_Form!$A:$A, MATCH($A586, Main_Form!$EV:$EV, 0)) &amp; $B586)</f>
        <v/>
      </c>
      <c r="D586" s="398" t="str">
        <f>IF($A586 = "", "",
IF(AND(School_or_CAT_2 = "Centre for Advanced Training", COUNTIFS($A$7:$A$1008, $A586) &gt;= 1, LEFT($B586, 2) = "81"), INDEX(Main_Form!$J:$J, MATCH($A586, Main_Form!$EV:$EV, 0)), "N/A") )</f>
        <v/>
      </c>
      <c r="E586" s="393"/>
      <c r="O586" s="394" t="str">
        <f t="shared" si="18"/>
        <v/>
      </c>
      <c r="P586" s="378" t="str">
        <f t="shared" si="19"/>
        <v/>
      </c>
    </row>
    <row r="587" spans="1:16" s="379" customFormat="1" hidden="1" x14ac:dyDescent="0.35">
      <c r="A587" s="368"/>
      <c r="B587" s="367" t="str">
        <f xml:space="preserve"> IF(A587="", "", $B$2 &amp; COUNTIFS($A$7:$A587, $A587))</f>
        <v/>
      </c>
      <c r="C587" s="367" t="str">
        <f>IF($A587 = "", "", INDEX(Main_Form!$A:$A, MATCH($A587, Main_Form!$EV:$EV, 0)) &amp; $B587)</f>
        <v/>
      </c>
      <c r="D587" s="398" t="str">
        <f>IF($A587 = "", "",
IF(AND(School_or_CAT_2 = "Centre for Advanced Training", COUNTIFS($A$7:$A$1008, $A587) &gt;= 1, LEFT($B587, 2) = "81"), INDEX(Main_Form!$J:$J, MATCH($A587, Main_Form!$EV:$EV, 0)), "N/A") )</f>
        <v/>
      </c>
      <c r="E587" s="393"/>
      <c r="O587" s="394" t="str">
        <f t="shared" si="18"/>
        <v/>
      </c>
      <c r="P587" s="378" t="str">
        <f t="shared" si="19"/>
        <v/>
      </c>
    </row>
    <row r="588" spans="1:16" s="379" customFormat="1" hidden="1" x14ac:dyDescent="0.35">
      <c r="A588" s="368"/>
      <c r="B588" s="367" t="str">
        <f xml:space="preserve"> IF(A588="", "", $B$2 &amp; COUNTIFS($A$7:$A588, $A588))</f>
        <v/>
      </c>
      <c r="C588" s="367" t="str">
        <f>IF($A588 = "", "", INDEX(Main_Form!$A:$A, MATCH($A588, Main_Form!$EV:$EV, 0)) &amp; $B588)</f>
        <v/>
      </c>
      <c r="D588" s="398" t="str">
        <f>IF($A588 = "", "",
IF(AND(School_or_CAT_2 = "Centre for Advanced Training", COUNTIFS($A$7:$A$1008, $A588) &gt;= 1, LEFT($B588, 2) = "81"), INDEX(Main_Form!$J:$J, MATCH($A588, Main_Form!$EV:$EV, 0)), "N/A") )</f>
        <v/>
      </c>
      <c r="E588" s="393"/>
      <c r="O588" s="394" t="str">
        <f t="shared" si="18"/>
        <v/>
      </c>
      <c r="P588" s="378" t="str">
        <f t="shared" si="19"/>
        <v/>
      </c>
    </row>
    <row r="589" spans="1:16" s="379" customFormat="1" hidden="1" x14ac:dyDescent="0.35">
      <c r="A589" s="368"/>
      <c r="B589" s="367" t="str">
        <f xml:space="preserve"> IF(A589="", "", $B$2 &amp; COUNTIFS($A$7:$A589, $A589))</f>
        <v/>
      </c>
      <c r="C589" s="367" t="str">
        <f>IF($A589 = "", "", INDEX(Main_Form!$A:$A, MATCH($A589, Main_Form!$EV:$EV, 0)) &amp; $B589)</f>
        <v/>
      </c>
      <c r="D589" s="398" t="str">
        <f>IF($A589 = "", "",
IF(AND(School_or_CAT_2 = "Centre for Advanced Training", COUNTIFS($A$7:$A$1008, $A589) &gt;= 1, LEFT($B589, 2) = "81"), INDEX(Main_Form!$J:$J, MATCH($A589, Main_Form!$EV:$EV, 0)), "N/A") )</f>
        <v/>
      </c>
      <c r="E589" s="393"/>
      <c r="O589" s="394" t="str">
        <f t="shared" si="18"/>
        <v/>
      </c>
      <c r="P589" s="378" t="str">
        <f t="shared" si="19"/>
        <v/>
      </c>
    </row>
    <row r="590" spans="1:16" s="379" customFormat="1" hidden="1" x14ac:dyDescent="0.35">
      <c r="A590" s="368"/>
      <c r="B590" s="367" t="str">
        <f xml:space="preserve"> IF(A590="", "", $B$2 &amp; COUNTIFS($A$7:$A590, $A590))</f>
        <v/>
      </c>
      <c r="C590" s="367" t="str">
        <f>IF($A590 = "", "", INDEX(Main_Form!$A:$A, MATCH($A590, Main_Form!$EV:$EV, 0)) &amp; $B590)</f>
        <v/>
      </c>
      <c r="D590" s="398" t="str">
        <f>IF($A590 = "", "",
IF(AND(School_or_CAT_2 = "Centre for Advanced Training", COUNTIFS($A$7:$A$1008, $A590) &gt;= 1, LEFT($B590, 2) = "81"), INDEX(Main_Form!$J:$J, MATCH($A590, Main_Form!$EV:$EV, 0)), "N/A") )</f>
        <v/>
      </c>
      <c r="E590" s="393"/>
      <c r="O590" s="394" t="str">
        <f t="shared" si="18"/>
        <v/>
      </c>
      <c r="P590" s="378" t="str">
        <f t="shared" si="19"/>
        <v/>
      </c>
    </row>
    <row r="591" spans="1:16" s="379" customFormat="1" hidden="1" x14ac:dyDescent="0.35">
      <c r="A591" s="368"/>
      <c r="B591" s="367" t="str">
        <f xml:space="preserve"> IF(A591="", "", $B$2 &amp; COUNTIFS($A$7:$A591, $A591))</f>
        <v/>
      </c>
      <c r="C591" s="367" t="str">
        <f>IF($A591 = "", "", INDEX(Main_Form!$A:$A, MATCH($A591, Main_Form!$EV:$EV, 0)) &amp; $B591)</f>
        <v/>
      </c>
      <c r="D591" s="398" t="str">
        <f>IF($A591 = "", "",
IF(AND(School_or_CAT_2 = "Centre for Advanced Training", COUNTIFS($A$7:$A$1008, $A591) &gt;= 1, LEFT($B591, 2) = "81"), INDEX(Main_Form!$J:$J, MATCH($A591, Main_Form!$EV:$EV, 0)), "N/A") )</f>
        <v/>
      </c>
      <c r="E591" s="393"/>
      <c r="O591" s="394" t="str">
        <f t="shared" si="18"/>
        <v/>
      </c>
      <c r="P591" s="378" t="str">
        <f t="shared" si="19"/>
        <v/>
      </c>
    </row>
    <row r="592" spans="1:16" s="379" customFormat="1" hidden="1" x14ac:dyDescent="0.35">
      <c r="A592" s="368"/>
      <c r="B592" s="367" t="str">
        <f xml:space="preserve"> IF(A592="", "", $B$2 &amp; COUNTIFS($A$7:$A592, $A592))</f>
        <v/>
      </c>
      <c r="C592" s="367" t="str">
        <f>IF($A592 = "", "", INDEX(Main_Form!$A:$A, MATCH($A592, Main_Form!$EV:$EV, 0)) &amp; $B592)</f>
        <v/>
      </c>
      <c r="D592" s="398" t="str">
        <f>IF($A592 = "", "",
IF(AND(School_or_CAT_2 = "Centre for Advanced Training", COUNTIFS($A$7:$A$1008, $A592) &gt;= 1, LEFT($B592, 2) = "81"), INDEX(Main_Form!$J:$J, MATCH($A592, Main_Form!$EV:$EV, 0)), "N/A") )</f>
        <v/>
      </c>
      <c r="E592" s="393"/>
      <c r="O592" s="394" t="str">
        <f t="shared" si="18"/>
        <v/>
      </c>
      <c r="P592" s="378" t="str">
        <f t="shared" si="19"/>
        <v/>
      </c>
    </row>
    <row r="593" spans="1:16" s="379" customFormat="1" hidden="1" x14ac:dyDescent="0.35">
      <c r="A593" s="368"/>
      <c r="B593" s="367" t="str">
        <f xml:space="preserve"> IF(A593="", "", $B$2 &amp; COUNTIFS($A$7:$A593, $A593))</f>
        <v/>
      </c>
      <c r="C593" s="367" t="str">
        <f>IF($A593 = "", "", INDEX(Main_Form!$A:$A, MATCH($A593, Main_Form!$EV:$EV, 0)) &amp; $B593)</f>
        <v/>
      </c>
      <c r="D593" s="398" t="str">
        <f>IF($A593 = "", "",
IF(AND(School_or_CAT_2 = "Centre for Advanced Training", COUNTIFS($A$7:$A$1008, $A593) &gt;= 1, LEFT($B593, 2) = "81"), INDEX(Main_Form!$J:$J, MATCH($A593, Main_Form!$EV:$EV, 0)), "N/A") )</f>
        <v/>
      </c>
      <c r="E593" s="393"/>
      <c r="O593" s="394" t="str">
        <f t="shared" si="18"/>
        <v/>
      </c>
      <c r="P593" s="378" t="str">
        <f t="shared" si="19"/>
        <v/>
      </c>
    </row>
    <row r="594" spans="1:16" s="379" customFormat="1" hidden="1" x14ac:dyDescent="0.35">
      <c r="A594" s="368"/>
      <c r="B594" s="367" t="str">
        <f xml:space="preserve"> IF(A594="", "", $B$2 &amp; COUNTIFS($A$7:$A594, $A594))</f>
        <v/>
      </c>
      <c r="C594" s="367" t="str">
        <f>IF($A594 = "", "", INDEX(Main_Form!$A:$A, MATCH($A594, Main_Form!$EV:$EV, 0)) &amp; $B594)</f>
        <v/>
      </c>
      <c r="D594" s="398" t="str">
        <f>IF($A594 = "", "",
IF(AND(School_or_CAT_2 = "Centre for Advanced Training", COUNTIFS($A$7:$A$1008, $A594) &gt;= 1, LEFT($B594, 2) = "81"), INDEX(Main_Form!$J:$J, MATCH($A594, Main_Form!$EV:$EV, 0)), "N/A") )</f>
        <v/>
      </c>
      <c r="E594" s="393"/>
      <c r="O594" s="394" t="str">
        <f t="shared" si="18"/>
        <v/>
      </c>
      <c r="P594" s="378" t="str">
        <f t="shared" si="19"/>
        <v/>
      </c>
    </row>
    <row r="595" spans="1:16" s="379" customFormat="1" hidden="1" x14ac:dyDescent="0.35">
      <c r="A595" s="368"/>
      <c r="B595" s="367" t="str">
        <f xml:space="preserve"> IF(A595="", "", $B$2 &amp; COUNTIFS($A$7:$A595, $A595))</f>
        <v/>
      </c>
      <c r="C595" s="367" t="str">
        <f>IF($A595 = "", "", INDEX(Main_Form!$A:$A, MATCH($A595, Main_Form!$EV:$EV, 0)) &amp; $B595)</f>
        <v/>
      </c>
      <c r="D595" s="398" t="str">
        <f>IF($A595 = "", "",
IF(AND(School_or_CAT_2 = "Centre for Advanced Training", COUNTIFS($A$7:$A$1008, $A595) &gt;= 1, LEFT($B595, 2) = "81"), INDEX(Main_Form!$J:$J, MATCH($A595, Main_Form!$EV:$EV, 0)), "N/A") )</f>
        <v/>
      </c>
      <c r="E595" s="393"/>
      <c r="O595" s="394" t="str">
        <f t="shared" si="18"/>
        <v/>
      </c>
      <c r="P595" s="378" t="str">
        <f t="shared" si="19"/>
        <v/>
      </c>
    </row>
    <row r="596" spans="1:16" s="379" customFormat="1" hidden="1" x14ac:dyDescent="0.35">
      <c r="A596" s="368"/>
      <c r="B596" s="367" t="str">
        <f xml:space="preserve"> IF(A596="", "", $B$2 &amp; COUNTIFS($A$7:$A596, $A596))</f>
        <v/>
      </c>
      <c r="C596" s="367" t="str">
        <f>IF($A596 = "", "", INDEX(Main_Form!$A:$A, MATCH($A596, Main_Form!$EV:$EV, 0)) &amp; $B596)</f>
        <v/>
      </c>
      <c r="D596" s="398" t="str">
        <f>IF($A596 = "", "",
IF(AND(School_or_CAT_2 = "Centre for Advanced Training", COUNTIFS($A$7:$A$1008, $A596) &gt;= 1, LEFT($B596, 2) = "81"), INDEX(Main_Form!$J:$J, MATCH($A596, Main_Form!$EV:$EV, 0)), "N/A") )</f>
        <v/>
      </c>
      <c r="E596" s="393"/>
      <c r="O596" s="394" t="str">
        <f t="shared" si="18"/>
        <v/>
      </c>
      <c r="P596" s="378" t="str">
        <f t="shared" si="19"/>
        <v/>
      </c>
    </row>
    <row r="597" spans="1:16" s="379" customFormat="1" hidden="1" x14ac:dyDescent="0.35">
      <c r="A597" s="368"/>
      <c r="B597" s="367" t="str">
        <f xml:space="preserve"> IF(A597="", "", $B$2 &amp; COUNTIFS($A$7:$A597, $A597))</f>
        <v/>
      </c>
      <c r="C597" s="367" t="str">
        <f>IF($A597 = "", "", INDEX(Main_Form!$A:$A, MATCH($A597, Main_Form!$EV:$EV, 0)) &amp; $B597)</f>
        <v/>
      </c>
      <c r="D597" s="398" t="str">
        <f>IF($A597 = "", "",
IF(AND(School_or_CAT_2 = "Centre for Advanced Training", COUNTIFS($A$7:$A$1008, $A597) &gt;= 1, LEFT($B597, 2) = "81"), INDEX(Main_Form!$J:$J, MATCH($A597, Main_Form!$EV:$EV, 0)), "N/A") )</f>
        <v/>
      </c>
      <c r="E597" s="393"/>
      <c r="O597" s="394" t="str">
        <f t="shared" si="18"/>
        <v/>
      </c>
      <c r="P597" s="378" t="str">
        <f t="shared" si="19"/>
        <v/>
      </c>
    </row>
    <row r="598" spans="1:16" s="379" customFormat="1" hidden="1" x14ac:dyDescent="0.35">
      <c r="A598" s="368"/>
      <c r="B598" s="367" t="str">
        <f xml:space="preserve"> IF(A598="", "", $B$2 &amp; COUNTIFS($A$7:$A598, $A598))</f>
        <v/>
      </c>
      <c r="C598" s="367" t="str">
        <f>IF($A598 = "", "", INDEX(Main_Form!$A:$A, MATCH($A598, Main_Form!$EV:$EV, 0)) &amp; $B598)</f>
        <v/>
      </c>
      <c r="D598" s="398" t="str">
        <f>IF($A598 = "", "",
IF(AND(School_or_CAT_2 = "Centre for Advanced Training", COUNTIFS($A$7:$A$1008, $A598) &gt;= 1, LEFT($B598, 2) = "81"), INDEX(Main_Form!$J:$J, MATCH($A598, Main_Form!$EV:$EV, 0)), "N/A") )</f>
        <v/>
      </c>
      <c r="E598" s="393"/>
      <c r="O598" s="394" t="str">
        <f t="shared" si="18"/>
        <v/>
      </c>
      <c r="P598" s="378" t="str">
        <f t="shared" si="19"/>
        <v/>
      </c>
    </row>
    <row r="599" spans="1:16" s="379" customFormat="1" hidden="1" x14ac:dyDescent="0.35">
      <c r="A599" s="368"/>
      <c r="B599" s="367" t="str">
        <f xml:space="preserve"> IF(A599="", "", $B$2 &amp; COUNTIFS($A$7:$A599, $A599))</f>
        <v/>
      </c>
      <c r="C599" s="367" t="str">
        <f>IF($A599 = "", "", INDEX(Main_Form!$A:$A, MATCH($A599, Main_Form!$EV:$EV, 0)) &amp; $B599)</f>
        <v/>
      </c>
      <c r="D599" s="398" t="str">
        <f>IF($A599 = "", "",
IF(AND(School_or_CAT_2 = "Centre for Advanced Training", COUNTIFS($A$7:$A$1008, $A599) &gt;= 1, LEFT($B599, 2) = "81"), INDEX(Main_Form!$J:$J, MATCH($A599, Main_Form!$EV:$EV, 0)), "N/A") )</f>
        <v/>
      </c>
      <c r="E599" s="393"/>
      <c r="O599" s="394" t="str">
        <f t="shared" si="18"/>
        <v/>
      </c>
      <c r="P599" s="378" t="str">
        <f t="shared" si="19"/>
        <v/>
      </c>
    </row>
    <row r="600" spans="1:16" s="379" customFormat="1" hidden="1" x14ac:dyDescent="0.35">
      <c r="A600" s="368"/>
      <c r="B600" s="367" t="str">
        <f xml:space="preserve"> IF(A600="", "", $B$2 &amp; COUNTIFS($A$7:$A600, $A600))</f>
        <v/>
      </c>
      <c r="C600" s="367" t="str">
        <f>IF($A600 = "", "", INDEX(Main_Form!$A:$A, MATCH($A600, Main_Form!$EV:$EV, 0)) &amp; $B600)</f>
        <v/>
      </c>
      <c r="D600" s="398" t="str">
        <f>IF($A600 = "", "",
IF(AND(School_or_CAT_2 = "Centre for Advanced Training", COUNTIFS($A$7:$A$1008, $A600) &gt;= 1, LEFT($B600, 2) = "81"), INDEX(Main_Form!$J:$J, MATCH($A600, Main_Form!$EV:$EV, 0)), "N/A") )</f>
        <v/>
      </c>
      <c r="E600" s="393"/>
      <c r="O600" s="394" t="str">
        <f t="shared" si="18"/>
        <v/>
      </c>
      <c r="P600" s="378" t="str">
        <f t="shared" si="19"/>
        <v/>
      </c>
    </row>
    <row r="601" spans="1:16" s="379" customFormat="1" hidden="1" x14ac:dyDescent="0.35">
      <c r="A601" s="368"/>
      <c r="B601" s="367" t="str">
        <f xml:space="preserve"> IF(A601="", "", $B$2 &amp; COUNTIFS($A$7:$A601, $A601))</f>
        <v/>
      </c>
      <c r="C601" s="367" t="str">
        <f>IF($A601 = "", "", INDEX(Main_Form!$A:$A, MATCH($A601, Main_Form!$EV:$EV, 0)) &amp; $B601)</f>
        <v/>
      </c>
      <c r="D601" s="398" t="str">
        <f>IF($A601 = "", "",
IF(AND(School_or_CAT_2 = "Centre for Advanced Training", COUNTIFS($A$7:$A$1008, $A601) &gt;= 1, LEFT($B601, 2) = "81"), INDEX(Main_Form!$J:$J, MATCH($A601, Main_Form!$EV:$EV, 0)), "N/A") )</f>
        <v/>
      </c>
      <c r="E601" s="393"/>
      <c r="O601" s="394" t="str">
        <f t="shared" si="18"/>
        <v/>
      </c>
      <c r="P601" s="378" t="str">
        <f t="shared" si="19"/>
        <v/>
      </c>
    </row>
    <row r="602" spans="1:16" s="379" customFormat="1" hidden="1" x14ac:dyDescent="0.35">
      <c r="A602" s="368"/>
      <c r="B602" s="367" t="str">
        <f xml:space="preserve"> IF(A602="", "", $B$2 &amp; COUNTIFS($A$7:$A602, $A602))</f>
        <v/>
      </c>
      <c r="C602" s="367" t="str">
        <f>IF($A602 = "", "", INDEX(Main_Form!$A:$A, MATCH($A602, Main_Form!$EV:$EV, 0)) &amp; $B602)</f>
        <v/>
      </c>
      <c r="D602" s="398" t="str">
        <f>IF($A602 = "", "",
IF(AND(School_or_CAT_2 = "Centre for Advanced Training", COUNTIFS($A$7:$A$1008, $A602) &gt;= 1, LEFT($B602, 2) = "81"), INDEX(Main_Form!$J:$J, MATCH($A602, Main_Form!$EV:$EV, 0)), "N/A") )</f>
        <v/>
      </c>
      <c r="E602" s="393"/>
      <c r="O602" s="394" t="str">
        <f t="shared" si="18"/>
        <v/>
      </c>
      <c r="P602" s="378" t="str">
        <f t="shared" si="19"/>
        <v/>
      </c>
    </row>
    <row r="603" spans="1:16" s="379" customFormat="1" hidden="1" x14ac:dyDescent="0.35">
      <c r="A603" s="368"/>
      <c r="B603" s="367" t="str">
        <f xml:space="preserve"> IF(A603="", "", $B$2 &amp; COUNTIFS($A$7:$A603, $A603))</f>
        <v/>
      </c>
      <c r="C603" s="367" t="str">
        <f>IF($A603 = "", "", INDEX(Main_Form!$A:$A, MATCH($A603, Main_Form!$EV:$EV, 0)) &amp; $B603)</f>
        <v/>
      </c>
      <c r="D603" s="398" t="str">
        <f>IF($A603 = "", "",
IF(AND(School_or_CAT_2 = "Centre for Advanced Training", COUNTIFS($A$7:$A$1008, $A603) &gt;= 1, LEFT($B603, 2) = "81"), INDEX(Main_Form!$J:$J, MATCH($A603, Main_Form!$EV:$EV, 0)), "N/A") )</f>
        <v/>
      </c>
      <c r="E603" s="393"/>
      <c r="O603" s="394" t="str">
        <f t="shared" si="18"/>
        <v/>
      </c>
      <c r="P603" s="378" t="str">
        <f t="shared" si="19"/>
        <v/>
      </c>
    </row>
    <row r="604" spans="1:16" s="379" customFormat="1" hidden="1" x14ac:dyDescent="0.35">
      <c r="A604" s="368"/>
      <c r="B604" s="367" t="str">
        <f xml:space="preserve"> IF(A604="", "", $B$2 &amp; COUNTIFS($A$7:$A604, $A604))</f>
        <v/>
      </c>
      <c r="C604" s="367" t="str">
        <f>IF($A604 = "", "", INDEX(Main_Form!$A:$A, MATCH($A604, Main_Form!$EV:$EV, 0)) &amp; $B604)</f>
        <v/>
      </c>
      <c r="D604" s="398" t="str">
        <f>IF($A604 = "", "",
IF(AND(School_or_CAT_2 = "Centre for Advanced Training", COUNTIFS($A$7:$A$1008, $A604) &gt;= 1, LEFT($B604, 2) = "81"), INDEX(Main_Form!$J:$J, MATCH($A604, Main_Form!$EV:$EV, 0)), "N/A") )</f>
        <v/>
      </c>
      <c r="E604" s="393"/>
      <c r="O604" s="394" t="str">
        <f t="shared" si="18"/>
        <v/>
      </c>
      <c r="P604" s="378" t="str">
        <f t="shared" si="19"/>
        <v/>
      </c>
    </row>
    <row r="605" spans="1:16" s="379" customFormat="1" hidden="1" x14ac:dyDescent="0.35">
      <c r="A605" s="368"/>
      <c r="B605" s="367" t="str">
        <f xml:space="preserve"> IF(A605="", "", $B$2 &amp; COUNTIFS($A$7:$A605, $A605))</f>
        <v/>
      </c>
      <c r="C605" s="367" t="str">
        <f>IF($A605 = "", "", INDEX(Main_Form!$A:$A, MATCH($A605, Main_Form!$EV:$EV, 0)) &amp; $B605)</f>
        <v/>
      </c>
      <c r="D605" s="398" t="str">
        <f>IF($A605 = "", "",
IF(AND(School_or_CAT_2 = "Centre for Advanced Training", COUNTIFS($A$7:$A$1008, $A605) &gt;= 1, LEFT($B605, 2) = "81"), INDEX(Main_Form!$J:$J, MATCH($A605, Main_Form!$EV:$EV, 0)), "N/A") )</f>
        <v/>
      </c>
      <c r="E605" s="393"/>
      <c r="O605" s="394" t="str">
        <f t="shared" si="18"/>
        <v/>
      </c>
      <c r="P605" s="378" t="str">
        <f t="shared" si="19"/>
        <v/>
      </c>
    </row>
    <row r="606" spans="1:16" s="379" customFormat="1" hidden="1" x14ac:dyDescent="0.35">
      <c r="A606" s="368"/>
      <c r="B606" s="367" t="str">
        <f xml:space="preserve"> IF(A606="", "", $B$2 &amp; COUNTIFS($A$7:$A606, $A606))</f>
        <v/>
      </c>
      <c r="C606" s="367" t="str">
        <f>IF($A606 = "", "", INDEX(Main_Form!$A:$A, MATCH($A606, Main_Form!$EV:$EV, 0)) &amp; $B606)</f>
        <v/>
      </c>
      <c r="D606" s="398" t="str">
        <f>IF($A606 = "", "",
IF(AND(School_or_CAT_2 = "Centre for Advanced Training", COUNTIFS($A$7:$A$1008, $A606) &gt;= 1, LEFT($B606, 2) = "81"), INDEX(Main_Form!$J:$J, MATCH($A606, Main_Form!$EV:$EV, 0)), "N/A") )</f>
        <v/>
      </c>
      <c r="E606" s="393"/>
      <c r="O606" s="394" t="str">
        <f t="shared" si="18"/>
        <v/>
      </c>
      <c r="P606" s="378" t="str">
        <f t="shared" si="19"/>
        <v/>
      </c>
    </row>
    <row r="607" spans="1:16" s="379" customFormat="1" hidden="1" x14ac:dyDescent="0.35">
      <c r="A607" s="368"/>
      <c r="B607" s="367" t="str">
        <f xml:space="preserve"> IF(A607="", "", $B$2 &amp; COUNTIFS($A$7:$A607, $A607))</f>
        <v/>
      </c>
      <c r="C607" s="367" t="str">
        <f>IF($A607 = "", "", INDEX(Main_Form!$A:$A, MATCH($A607, Main_Form!$EV:$EV, 0)) &amp; $B607)</f>
        <v/>
      </c>
      <c r="D607" s="398" t="str">
        <f>IF($A607 = "", "",
IF(AND(School_or_CAT_2 = "Centre for Advanced Training", COUNTIFS($A$7:$A$1008, $A607) &gt;= 1, LEFT($B607, 2) = "81"), INDEX(Main_Form!$J:$J, MATCH($A607, Main_Form!$EV:$EV, 0)), "N/A") )</f>
        <v/>
      </c>
      <c r="E607" s="393"/>
      <c r="O607" s="394" t="str">
        <f t="shared" si="18"/>
        <v/>
      </c>
      <c r="P607" s="378" t="str">
        <f t="shared" si="19"/>
        <v/>
      </c>
    </row>
    <row r="608" spans="1:16" s="379" customFormat="1" hidden="1" x14ac:dyDescent="0.35">
      <c r="A608" s="368"/>
      <c r="B608" s="367" t="str">
        <f xml:space="preserve"> IF(A608="", "", $B$2 &amp; COUNTIFS($A$7:$A608, $A608))</f>
        <v/>
      </c>
      <c r="C608" s="367" t="str">
        <f>IF($A608 = "", "", INDEX(Main_Form!$A:$A, MATCH($A608, Main_Form!$EV:$EV, 0)) &amp; $B608)</f>
        <v/>
      </c>
      <c r="D608" s="398" t="str">
        <f>IF($A608 = "", "",
IF(AND(School_or_CAT_2 = "Centre for Advanced Training", COUNTIFS($A$7:$A$1008, $A608) &gt;= 1, LEFT($B608, 2) = "81"), INDEX(Main_Form!$J:$J, MATCH($A608, Main_Form!$EV:$EV, 0)), "N/A") )</f>
        <v/>
      </c>
      <c r="E608" s="393"/>
      <c r="O608" s="394" t="str">
        <f t="shared" si="18"/>
        <v/>
      </c>
      <c r="P608" s="378" t="str">
        <f t="shared" si="19"/>
        <v/>
      </c>
    </row>
    <row r="609" spans="1:16" s="379" customFormat="1" hidden="1" x14ac:dyDescent="0.35">
      <c r="A609" s="368"/>
      <c r="B609" s="367" t="str">
        <f xml:space="preserve"> IF(A609="", "", $B$2 &amp; COUNTIFS($A$7:$A609, $A609))</f>
        <v/>
      </c>
      <c r="C609" s="367" t="str">
        <f>IF($A609 = "", "", INDEX(Main_Form!$A:$A, MATCH($A609, Main_Form!$EV:$EV, 0)) &amp; $B609)</f>
        <v/>
      </c>
      <c r="D609" s="398" t="str">
        <f>IF($A609 = "", "",
IF(AND(School_or_CAT_2 = "Centre for Advanced Training", COUNTIFS($A$7:$A$1008, $A609) &gt;= 1, LEFT($B609, 2) = "81"), INDEX(Main_Form!$J:$J, MATCH($A609, Main_Form!$EV:$EV, 0)), "N/A") )</f>
        <v/>
      </c>
      <c r="E609" s="393"/>
      <c r="O609" s="394" t="str">
        <f t="shared" si="18"/>
        <v/>
      </c>
      <c r="P609" s="378" t="str">
        <f t="shared" si="19"/>
        <v/>
      </c>
    </row>
    <row r="610" spans="1:16" s="379" customFormat="1" hidden="1" x14ac:dyDescent="0.35">
      <c r="A610" s="368"/>
      <c r="B610" s="367" t="str">
        <f xml:space="preserve"> IF(A610="", "", $B$2 &amp; COUNTIFS($A$7:$A610, $A610))</f>
        <v/>
      </c>
      <c r="C610" s="367" t="str">
        <f>IF($A610 = "", "", INDEX(Main_Form!$A:$A, MATCH($A610, Main_Form!$EV:$EV, 0)) &amp; $B610)</f>
        <v/>
      </c>
      <c r="D610" s="398" t="str">
        <f>IF($A610 = "", "",
IF(AND(School_or_CAT_2 = "Centre for Advanced Training", COUNTIFS($A$7:$A$1008, $A610) &gt;= 1, LEFT($B610, 2) = "81"), INDEX(Main_Form!$J:$J, MATCH($A610, Main_Form!$EV:$EV, 0)), "N/A") )</f>
        <v/>
      </c>
      <c r="E610" s="393"/>
      <c r="O610" s="394" t="str">
        <f t="shared" si="18"/>
        <v/>
      </c>
      <c r="P610" s="378" t="str">
        <f t="shared" si="19"/>
        <v/>
      </c>
    </row>
    <row r="611" spans="1:16" s="379" customFormat="1" hidden="1" x14ac:dyDescent="0.35">
      <c r="A611" s="368"/>
      <c r="B611" s="367" t="str">
        <f xml:space="preserve"> IF(A611="", "", $B$2 &amp; COUNTIFS($A$7:$A611, $A611))</f>
        <v/>
      </c>
      <c r="C611" s="367" t="str">
        <f>IF($A611 = "", "", INDEX(Main_Form!$A:$A, MATCH($A611, Main_Form!$EV:$EV, 0)) &amp; $B611)</f>
        <v/>
      </c>
      <c r="D611" s="398" t="str">
        <f>IF($A611 = "", "",
IF(AND(School_or_CAT_2 = "Centre for Advanced Training", COUNTIFS($A$7:$A$1008, $A611) &gt;= 1, LEFT($B611, 2) = "81"), INDEX(Main_Form!$J:$J, MATCH($A611, Main_Form!$EV:$EV, 0)), "N/A") )</f>
        <v/>
      </c>
      <c r="E611" s="393"/>
      <c r="O611" s="394" t="str">
        <f t="shared" si="18"/>
        <v/>
      </c>
      <c r="P611" s="378" t="str">
        <f t="shared" si="19"/>
        <v/>
      </c>
    </row>
    <row r="612" spans="1:16" s="379" customFormat="1" hidden="1" x14ac:dyDescent="0.35">
      <c r="A612" s="368"/>
      <c r="B612" s="367" t="str">
        <f xml:space="preserve"> IF(A612="", "", $B$2 &amp; COUNTIFS($A$7:$A612, $A612))</f>
        <v/>
      </c>
      <c r="C612" s="367" t="str">
        <f>IF($A612 = "", "", INDEX(Main_Form!$A:$A, MATCH($A612, Main_Form!$EV:$EV, 0)) &amp; $B612)</f>
        <v/>
      </c>
      <c r="D612" s="398" t="str">
        <f>IF($A612 = "", "",
IF(AND(School_or_CAT_2 = "Centre for Advanced Training", COUNTIFS($A$7:$A$1008, $A612) &gt;= 1, LEFT($B612, 2) = "81"), INDEX(Main_Form!$J:$J, MATCH($A612, Main_Form!$EV:$EV, 0)), "N/A") )</f>
        <v/>
      </c>
      <c r="E612" s="393"/>
      <c r="O612" s="394" t="str">
        <f t="shared" si="18"/>
        <v/>
      </c>
      <c r="P612" s="378" t="str">
        <f t="shared" si="19"/>
        <v/>
      </c>
    </row>
    <row r="613" spans="1:16" s="379" customFormat="1" hidden="1" x14ac:dyDescent="0.35">
      <c r="A613" s="368"/>
      <c r="B613" s="367" t="str">
        <f xml:space="preserve"> IF(A613="", "", $B$2 &amp; COUNTIFS($A$7:$A613, $A613))</f>
        <v/>
      </c>
      <c r="C613" s="367" t="str">
        <f>IF($A613 = "", "", INDEX(Main_Form!$A:$A, MATCH($A613, Main_Form!$EV:$EV, 0)) &amp; $B613)</f>
        <v/>
      </c>
      <c r="D613" s="398" t="str">
        <f>IF($A613 = "", "",
IF(AND(School_or_CAT_2 = "Centre for Advanced Training", COUNTIFS($A$7:$A$1008, $A613) &gt;= 1, LEFT($B613, 2) = "81"), INDEX(Main_Form!$J:$J, MATCH($A613, Main_Form!$EV:$EV, 0)), "N/A") )</f>
        <v/>
      </c>
      <c r="E613" s="393"/>
      <c r="O613" s="394" t="str">
        <f t="shared" si="18"/>
        <v/>
      </c>
      <c r="P613" s="378" t="str">
        <f t="shared" si="19"/>
        <v/>
      </c>
    </row>
    <row r="614" spans="1:16" s="379" customFormat="1" hidden="1" x14ac:dyDescent="0.35">
      <c r="A614" s="368"/>
      <c r="B614" s="367" t="str">
        <f xml:space="preserve"> IF(A614="", "", $B$2 &amp; COUNTIFS($A$7:$A614, $A614))</f>
        <v/>
      </c>
      <c r="C614" s="367" t="str">
        <f>IF($A614 = "", "", INDEX(Main_Form!$A:$A, MATCH($A614, Main_Form!$EV:$EV, 0)) &amp; $B614)</f>
        <v/>
      </c>
      <c r="D614" s="398" t="str">
        <f>IF($A614 = "", "",
IF(AND(School_or_CAT_2 = "Centre for Advanced Training", COUNTIFS($A$7:$A$1008, $A614) &gt;= 1, LEFT($B614, 2) = "81"), INDEX(Main_Form!$J:$J, MATCH($A614, Main_Form!$EV:$EV, 0)), "N/A") )</f>
        <v/>
      </c>
      <c r="E614" s="393"/>
      <c r="O614" s="394" t="str">
        <f t="shared" si="18"/>
        <v/>
      </c>
      <c r="P614" s="378" t="str">
        <f t="shared" si="19"/>
        <v/>
      </c>
    </row>
    <row r="615" spans="1:16" s="379" customFormat="1" hidden="1" x14ac:dyDescent="0.35">
      <c r="A615" s="368"/>
      <c r="B615" s="367" t="str">
        <f xml:space="preserve"> IF(A615="", "", $B$2 &amp; COUNTIFS($A$7:$A615, $A615))</f>
        <v/>
      </c>
      <c r="C615" s="367" t="str">
        <f>IF($A615 = "", "", INDEX(Main_Form!$A:$A, MATCH($A615, Main_Form!$EV:$EV, 0)) &amp; $B615)</f>
        <v/>
      </c>
      <c r="D615" s="398" t="str">
        <f>IF($A615 = "", "",
IF(AND(School_or_CAT_2 = "Centre for Advanced Training", COUNTIFS($A$7:$A$1008, $A615) &gt;= 1, LEFT($B615, 2) = "81"), INDEX(Main_Form!$J:$J, MATCH($A615, Main_Form!$EV:$EV, 0)), "N/A") )</f>
        <v/>
      </c>
      <c r="E615" s="393"/>
      <c r="O615" s="394" t="str">
        <f t="shared" si="18"/>
        <v/>
      </c>
      <c r="P615" s="378" t="str">
        <f t="shared" si="19"/>
        <v/>
      </c>
    </row>
    <row r="616" spans="1:16" s="379" customFormat="1" hidden="1" x14ac:dyDescent="0.35">
      <c r="A616" s="368"/>
      <c r="B616" s="367" t="str">
        <f xml:space="preserve"> IF(A616="", "", $B$2 &amp; COUNTIFS($A$7:$A616, $A616))</f>
        <v/>
      </c>
      <c r="C616" s="367" t="str">
        <f>IF($A616 = "", "", INDEX(Main_Form!$A:$A, MATCH($A616, Main_Form!$EV:$EV, 0)) &amp; $B616)</f>
        <v/>
      </c>
      <c r="D616" s="398" t="str">
        <f>IF($A616 = "", "",
IF(AND(School_or_CAT_2 = "Centre for Advanced Training", COUNTIFS($A$7:$A$1008, $A616) &gt;= 1, LEFT($B616, 2) = "81"), INDEX(Main_Form!$J:$J, MATCH($A616, Main_Form!$EV:$EV, 0)), "N/A") )</f>
        <v/>
      </c>
      <c r="E616" s="393"/>
      <c r="O616" s="394" t="str">
        <f t="shared" si="18"/>
        <v/>
      </c>
      <c r="P616" s="378" t="str">
        <f t="shared" si="19"/>
        <v/>
      </c>
    </row>
    <row r="617" spans="1:16" s="379" customFormat="1" hidden="1" x14ac:dyDescent="0.35">
      <c r="A617" s="368"/>
      <c r="B617" s="367" t="str">
        <f xml:space="preserve"> IF(A617="", "", $B$2 &amp; COUNTIFS($A$7:$A617, $A617))</f>
        <v/>
      </c>
      <c r="C617" s="367" t="str">
        <f>IF($A617 = "", "", INDEX(Main_Form!$A:$A, MATCH($A617, Main_Form!$EV:$EV, 0)) &amp; $B617)</f>
        <v/>
      </c>
      <c r="D617" s="398" t="str">
        <f>IF($A617 = "", "",
IF(AND(School_or_CAT_2 = "Centre for Advanced Training", COUNTIFS($A$7:$A$1008, $A617) &gt;= 1, LEFT($B617, 2) = "81"), INDEX(Main_Form!$J:$J, MATCH($A617, Main_Form!$EV:$EV, 0)), "N/A") )</f>
        <v/>
      </c>
      <c r="E617" s="393"/>
      <c r="O617" s="394" t="str">
        <f t="shared" si="18"/>
        <v/>
      </c>
      <c r="P617" s="378" t="str">
        <f t="shared" si="19"/>
        <v/>
      </c>
    </row>
    <row r="618" spans="1:16" s="379" customFormat="1" hidden="1" x14ac:dyDescent="0.35">
      <c r="A618" s="368"/>
      <c r="B618" s="367" t="str">
        <f xml:space="preserve"> IF(A618="", "", $B$2 &amp; COUNTIFS($A$7:$A618, $A618))</f>
        <v/>
      </c>
      <c r="C618" s="367" t="str">
        <f>IF($A618 = "", "", INDEX(Main_Form!$A:$A, MATCH($A618, Main_Form!$EV:$EV, 0)) &amp; $B618)</f>
        <v/>
      </c>
      <c r="D618" s="398" t="str">
        <f>IF($A618 = "", "",
IF(AND(School_or_CAT_2 = "Centre for Advanced Training", COUNTIFS($A$7:$A$1008, $A618) &gt;= 1, LEFT($B618, 2) = "81"), INDEX(Main_Form!$J:$J, MATCH($A618, Main_Form!$EV:$EV, 0)), "N/A") )</f>
        <v/>
      </c>
      <c r="E618" s="393"/>
      <c r="O618" s="394" t="str">
        <f t="shared" si="18"/>
        <v/>
      </c>
      <c r="P618" s="378" t="str">
        <f t="shared" si="19"/>
        <v/>
      </c>
    </row>
    <row r="619" spans="1:16" s="379" customFormat="1" hidden="1" x14ac:dyDescent="0.35">
      <c r="A619" s="368"/>
      <c r="B619" s="367" t="str">
        <f xml:space="preserve"> IF(A619="", "", $B$2 &amp; COUNTIFS($A$7:$A619, $A619))</f>
        <v/>
      </c>
      <c r="C619" s="367" t="str">
        <f>IF($A619 = "", "", INDEX(Main_Form!$A:$A, MATCH($A619, Main_Form!$EV:$EV, 0)) &amp; $B619)</f>
        <v/>
      </c>
      <c r="D619" s="398" t="str">
        <f>IF($A619 = "", "",
IF(AND(School_or_CAT_2 = "Centre for Advanced Training", COUNTIFS($A$7:$A$1008, $A619) &gt;= 1, LEFT($B619, 2) = "81"), INDEX(Main_Form!$J:$J, MATCH($A619, Main_Form!$EV:$EV, 0)), "N/A") )</f>
        <v/>
      </c>
      <c r="E619" s="393"/>
      <c r="O619" s="394" t="str">
        <f t="shared" si="18"/>
        <v/>
      </c>
      <c r="P619" s="378" t="str">
        <f t="shared" si="19"/>
        <v/>
      </c>
    </row>
    <row r="620" spans="1:16" s="379" customFormat="1" hidden="1" x14ac:dyDescent="0.35">
      <c r="A620" s="368"/>
      <c r="B620" s="367" t="str">
        <f xml:space="preserve"> IF(A620="", "", $B$2 &amp; COUNTIFS($A$7:$A620, $A620))</f>
        <v/>
      </c>
      <c r="C620" s="367" t="str">
        <f>IF($A620 = "", "", INDEX(Main_Form!$A:$A, MATCH($A620, Main_Form!$EV:$EV, 0)) &amp; $B620)</f>
        <v/>
      </c>
      <c r="D620" s="398" t="str">
        <f>IF($A620 = "", "",
IF(AND(School_or_CAT_2 = "Centre for Advanced Training", COUNTIFS($A$7:$A$1008, $A620) &gt;= 1, LEFT($B620, 2) = "81"), INDEX(Main_Form!$J:$J, MATCH($A620, Main_Form!$EV:$EV, 0)), "N/A") )</f>
        <v/>
      </c>
      <c r="E620" s="393"/>
      <c r="O620" s="394" t="str">
        <f t="shared" si="18"/>
        <v/>
      </c>
      <c r="P620" s="378" t="str">
        <f t="shared" si="19"/>
        <v/>
      </c>
    </row>
    <row r="621" spans="1:16" s="379" customFormat="1" hidden="1" x14ac:dyDescent="0.35">
      <c r="A621" s="368"/>
      <c r="B621" s="367" t="str">
        <f xml:space="preserve"> IF(A621="", "", $B$2 &amp; COUNTIFS($A$7:$A621, $A621))</f>
        <v/>
      </c>
      <c r="C621" s="367" t="str">
        <f>IF($A621 = "", "", INDEX(Main_Form!$A:$A, MATCH($A621, Main_Form!$EV:$EV, 0)) &amp; $B621)</f>
        <v/>
      </c>
      <c r="D621" s="398" t="str">
        <f>IF($A621 = "", "",
IF(AND(School_or_CAT_2 = "Centre for Advanced Training", COUNTIFS($A$7:$A$1008, $A621) &gt;= 1, LEFT($B621, 2) = "81"), INDEX(Main_Form!$J:$J, MATCH($A621, Main_Form!$EV:$EV, 0)), "N/A") )</f>
        <v/>
      </c>
      <c r="E621" s="393"/>
      <c r="O621" s="394" t="str">
        <f t="shared" si="18"/>
        <v/>
      </c>
      <c r="P621" s="378" t="str">
        <f t="shared" si="19"/>
        <v/>
      </c>
    </row>
    <row r="622" spans="1:16" s="379" customFormat="1" hidden="1" x14ac:dyDescent="0.35">
      <c r="A622" s="368"/>
      <c r="B622" s="367" t="str">
        <f xml:space="preserve"> IF(A622="", "", $B$2 &amp; COUNTIFS($A$7:$A622, $A622))</f>
        <v/>
      </c>
      <c r="C622" s="367" t="str">
        <f>IF($A622 = "", "", INDEX(Main_Form!$A:$A, MATCH($A622, Main_Form!$EV:$EV, 0)) &amp; $B622)</f>
        <v/>
      </c>
      <c r="D622" s="398" t="str">
        <f>IF($A622 = "", "",
IF(AND(School_or_CAT_2 = "Centre for Advanced Training", COUNTIFS($A$7:$A$1008, $A622) &gt;= 1, LEFT($B622, 2) = "81"), INDEX(Main_Form!$J:$J, MATCH($A622, Main_Form!$EV:$EV, 0)), "N/A") )</f>
        <v/>
      </c>
      <c r="E622" s="393"/>
      <c r="O622" s="394" t="str">
        <f t="shared" si="18"/>
        <v/>
      </c>
      <c r="P622" s="378" t="str">
        <f t="shared" si="19"/>
        <v/>
      </c>
    </row>
    <row r="623" spans="1:16" s="379" customFormat="1" hidden="1" x14ac:dyDescent="0.35">
      <c r="A623" s="368"/>
      <c r="B623" s="367" t="str">
        <f xml:space="preserve"> IF(A623="", "", $B$2 &amp; COUNTIFS($A$7:$A623, $A623))</f>
        <v/>
      </c>
      <c r="C623" s="367" t="str">
        <f>IF($A623 = "", "", INDEX(Main_Form!$A:$A, MATCH($A623, Main_Form!$EV:$EV, 0)) &amp; $B623)</f>
        <v/>
      </c>
      <c r="D623" s="398" t="str">
        <f>IF($A623 = "", "",
IF(AND(School_or_CAT_2 = "Centre for Advanced Training", COUNTIFS($A$7:$A$1008, $A623) &gt;= 1, LEFT($B623, 2) = "81"), INDEX(Main_Form!$J:$J, MATCH($A623, Main_Form!$EV:$EV, 0)), "N/A") )</f>
        <v/>
      </c>
      <c r="E623" s="393"/>
      <c r="O623" s="394" t="str">
        <f t="shared" si="18"/>
        <v/>
      </c>
      <c r="P623" s="378" t="str">
        <f t="shared" si="19"/>
        <v/>
      </c>
    </row>
    <row r="624" spans="1:16" s="379" customFormat="1" hidden="1" x14ac:dyDescent="0.35">
      <c r="A624" s="368"/>
      <c r="B624" s="367" t="str">
        <f xml:space="preserve"> IF(A624="", "", $B$2 &amp; COUNTIFS($A$7:$A624, $A624))</f>
        <v/>
      </c>
      <c r="C624" s="367" t="str">
        <f>IF($A624 = "", "", INDEX(Main_Form!$A:$A, MATCH($A624, Main_Form!$EV:$EV, 0)) &amp; $B624)</f>
        <v/>
      </c>
      <c r="D624" s="398" t="str">
        <f>IF($A624 = "", "",
IF(AND(School_or_CAT_2 = "Centre for Advanced Training", COUNTIFS($A$7:$A$1008, $A624) &gt;= 1, LEFT($B624, 2) = "81"), INDEX(Main_Form!$J:$J, MATCH($A624, Main_Form!$EV:$EV, 0)), "N/A") )</f>
        <v/>
      </c>
      <c r="E624" s="393"/>
      <c r="O624" s="394" t="str">
        <f t="shared" si="18"/>
        <v/>
      </c>
      <c r="P624" s="378" t="str">
        <f t="shared" si="19"/>
        <v/>
      </c>
    </row>
    <row r="625" spans="1:16" s="379" customFormat="1" hidden="1" x14ac:dyDescent="0.35">
      <c r="A625" s="368"/>
      <c r="B625" s="367" t="str">
        <f xml:space="preserve"> IF(A625="", "", $B$2 &amp; COUNTIFS($A$7:$A625, $A625))</f>
        <v/>
      </c>
      <c r="C625" s="367" t="str">
        <f>IF($A625 = "", "", INDEX(Main_Form!$A:$A, MATCH($A625, Main_Form!$EV:$EV, 0)) &amp; $B625)</f>
        <v/>
      </c>
      <c r="D625" s="398" t="str">
        <f>IF($A625 = "", "",
IF(AND(School_or_CAT_2 = "Centre for Advanced Training", COUNTIFS($A$7:$A$1008, $A625) &gt;= 1, LEFT($B625, 2) = "81"), INDEX(Main_Form!$J:$J, MATCH($A625, Main_Form!$EV:$EV, 0)), "N/A") )</f>
        <v/>
      </c>
      <c r="E625" s="393"/>
      <c r="O625" s="394" t="str">
        <f t="shared" si="18"/>
        <v/>
      </c>
      <c r="P625" s="378" t="str">
        <f t="shared" si="19"/>
        <v/>
      </c>
    </row>
    <row r="626" spans="1:16" s="379" customFormat="1" hidden="1" x14ac:dyDescent="0.35">
      <c r="A626" s="368"/>
      <c r="B626" s="367" t="str">
        <f xml:space="preserve"> IF(A626="", "", $B$2 &amp; COUNTIFS($A$7:$A626, $A626))</f>
        <v/>
      </c>
      <c r="C626" s="367" t="str">
        <f>IF($A626 = "", "", INDEX(Main_Form!$A:$A, MATCH($A626, Main_Form!$EV:$EV, 0)) &amp; $B626)</f>
        <v/>
      </c>
      <c r="D626" s="398" t="str">
        <f>IF($A626 = "", "",
IF(AND(School_or_CAT_2 = "Centre for Advanced Training", COUNTIFS($A$7:$A$1008, $A626) &gt;= 1, LEFT($B626, 2) = "81"), INDEX(Main_Form!$J:$J, MATCH($A626, Main_Form!$EV:$EV, 0)), "N/A") )</f>
        <v/>
      </c>
      <c r="E626" s="393"/>
      <c r="O626" s="394" t="str">
        <f t="shared" si="18"/>
        <v/>
      </c>
      <c r="P626" s="378" t="str">
        <f t="shared" si="19"/>
        <v/>
      </c>
    </row>
    <row r="627" spans="1:16" s="379" customFormat="1" hidden="1" x14ac:dyDescent="0.35">
      <c r="A627" s="368"/>
      <c r="B627" s="367" t="str">
        <f xml:space="preserve"> IF(A627="", "", $B$2 &amp; COUNTIFS($A$7:$A627, $A627))</f>
        <v/>
      </c>
      <c r="C627" s="367" t="str">
        <f>IF($A627 = "", "", INDEX(Main_Form!$A:$A, MATCH($A627, Main_Form!$EV:$EV, 0)) &amp; $B627)</f>
        <v/>
      </c>
      <c r="D627" s="398" t="str">
        <f>IF($A627 = "", "",
IF(AND(School_or_CAT_2 = "Centre for Advanced Training", COUNTIFS($A$7:$A$1008, $A627) &gt;= 1, LEFT($B627, 2) = "81"), INDEX(Main_Form!$J:$J, MATCH($A627, Main_Form!$EV:$EV, 0)), "N/A") )</f>
        <v/>
      </c>
      <c r="E627" s="393"/>
      <c r="O627" s="394" t="str">
        <f t="shared" si="18"/>
        <v/>
      </c>
      <c r="P627" s="378" t="str">
        <f t="shared" si="19"/>
        <v/>
      </c>
    </row>
    <row r="628" spans="1:16" s="379" customFormat="1" hidden="1" x14ac:dyDescent="0.35">
      <c r="A628" s="368"/>
      <c r="B628" s="367" t="str">
        <f xml:space="preserve"> IF(A628="", "", $B$2 &amp; COUNTIFS($A$7:$A628, $A628))</f>
        <v/>
      </c>
      <c r="C628" s="367" t="str">
        <f>IF($A628 = "", "", INDEX(Main_Form!$A:$A, MATCH($A628, Main_Form!$EV:$EV, 0)) &amp; $B628)</f>
        <v/>
      </c>
      <c r="D628" s="398" t="str">
        <f>IF($A628 = "", "",
IF(AND(School_or_CAT_2 = "Centre for Advanced Training", COUNTIFS($A$7:$A$1008, $A628) &gt;= 1, LEFT($B628, 2) = "81"), INDEX(Main_Form!$J:$J, MATCH($A628, Main_Form!$EV:$EV, 0)), "N/A") )</f>
        <v/>
      </c>
      <c r="E628" s="393"/>
      <c r="O628" s="394" t="str">
        <f t="shared" si="18"/>
        <v/>
      </c>
      <c r="P628" s="378" t="str">
        <f t="shared" si="19"/>
        <v/>
      </c>
    </row>
    <row r="629" spans="1:16" s="379" customFormat="1" hidden="1" x14ac:dyDescent="0.35">
      <c r="A629" s="368"/>
      <c r="B629" s="367" t="str">
        <f xml:space="preserve"> IF(A629="", "", $B$2 &amp; COUNTIFS($A$7:$A629, $A629))</f>
        <v/>
      </c>
      <c r="C629" s="367" t="str">
        <f>IF($A629 = "", "", INDEX(Main_Form!$A:$A, MATCH($A629, Main_Form!$EV:$EV, 0)) &amp; $B629)</f>
        <v/>
      </c>
      <c r="D629" s="398" t="str">
        <f>IF($A629 = "", "",
IF(AND(School_or_CAT_2 = "Centre for Advanced Training", COUNTIFS($A$7:$A$1008, $A629) &gt;= 1, LEFT($B629, 2) = "81"), INDEX(Main_Form!$J:$J, MATCH($A629, Main_Form!$EV:$EV, 0)), "N/A") )</f>
        <v/>
      </c>
      <c r="E629" s="393"/>
      <c r="O629" s="394" t="str">
        <f t="shared" si="18"/>
        <v/>
      </c>
      <c r="P629" s="378" t="str">
        <f t="shared" si="19"/>
        <v/>
      </c>
    </row>
    <row r="630" spans="1:16" s="379" customFormat="1" hidden="1" x14ac:dyDescent="0.35">
      <c r="A630" s="368"/>
      <c r="B630" s="367" t="str">
        <f xml:space="preserve"> IF(A630="", "", $B$2 &amp; COUNTIFS($A$7:$A630, $A630))</f>
        <v/>
      </c>
      <c r="C630" s="367" t="str">
        <f>IF($A630 = "", "", INDEX(Main_Form!$A:$A, MATCH($A630, Main_Form!$EV:$EV, 0)) &amp; $B630)</f>
        <v/>
      </c>
      <c r="D630" s="398" t="str">
        <f>IF($A630 = "", "",
IF(AND(School_or_CAT_2 = "Centre for Advanced Training", COUNTIFS($A$7:$A$1008, $A630) &gt;= 1, LEFT($B630, 2) = "81"), INDEX(Main_Form!$J:$J, MATCH($A630, Main_Form!$EV:$EV, 0)), "N/A") )</f>
        <v/>
      </c>
      <c r="E630" s="393"/>
      <c r="O630" s="394" t="str">
        <f t="shared" si="18"/>
        <v/>
      </c>
      <c r="P630" s="378" t="str">
        <f t="shared" si="19"/>
        <v/>
      </c>
    </row>
    <row r="631" spans="1:16" s="379" customFormat="1" hidden="1" x14ac:dyDescent="0.35">
      <c r="A631" s="368"/>
      <c r="B631" s="367" t="str">
        <f xml:space="preserve"> IF(A631="", "", $B$2 &amp; COUNTIFS($A$7:$A631, $A631))</f>
        <v/>
      </c>
      <c r="C631" s="367" t="str">
        <f>IF($A631 = "", "", INDEX(Main_Form!$A:$A, MATCH($A631, Main_Form!$EV:$EV, 0)) &amp; $B631)</f>
        <v/>
      </c>
      <c r="D631" s="398" t="str">
        <f>IF($A631 = "", "",
IF(AND(School_or_CAT_2 = "Centre for Advanced Training", COUNTIFS($A$7:$A$1008, $A631) &gt;= 1, LEFT($B631, 2) = "81"), INDEX(Main_Form!$J:$J, MATCH($A631, Main_Form!$EV:$EV, 0)), "N/A") )</f>
        <v/>
      </c>
      <c r="E631" s="393"/>
      <c r="O631" s="394" t="str">
        <f t="shared" si="18"/>
        <v/>
      </c>
      <c r="P631" s="378" t="str">
        <f t="shared" si="19"/>
        <v/>
      </c>
    </row>
    <row r="632" spans="1:16" s="379" customFormat="1" hidden="1" x14ac:dyDescent="0.35">
      <c r="A632" s="368"/>
      <c r="B632" s="367" t="str">
        <f xml:space="preserve"> IF(A632="", "", $B$2 &amp; COUNTIFS($A$7:$A632, $A632))</f>
        <v/>
      </c>
      <c r="C632" s="367" t="str">
        <f>IF($A632 = "", "", INDEX(Main_Form!$A:$A, MATCH($A632, Main_Form!$EV:$EV, 0)) &amp; $B632)</f>
        <v/>
      </c>
      <c r="D632" s="398" t="str">
        <f>IF($A632 = "", "",
IF(AND(School_or_CAT_2 = "Centre for Advanced Training", COUNTIFS($A$7:$A$1008, $A632) &gt;= 1, LEFT($B632, 2) = "81"), INDEX(Main_Form!$J:$J, MATCH($A632, Main_Form!$EV:$EV, 0)), "N/A") )</f>
        <v/>
      </c>
      <c r="E632" s="393"/>
      <c r="O632" s="394" t="str">
        <f t="shared" si="18"/>
        <v/>
      </c>
      <c r="P632" s="378" t="str">
        <f t="shared" si="19"/>
        <v/>
      </c>
    </row>
    <row r="633" spans="1:16" s="379" customFormat="1" hidden="1" x14ac:dyDescent="0.35">
      <c r="A633" s="368"/>
      <c r="B633" s="367" t="str">
        <f xml:space="preserve"> IF(A633="", "", $B$2 &amp; COUNTIFS($A$7:$A633, $A633))</f>
        <v/>
      </c>
      <c r="C633" s="367" t="str">
        <f>IF($A633 = "", "", INDEX(Main_Form!$A:$A, MATCH($A633, Main_Form!$EV:$EV, 0)) &amp; $B633)</f>
        <v/>
      </c>
      <c r="D633" s="398" t="str">
        <f>IF($A633 = "", "",
IF(AND(School_or_CAT_2 = "Centre for Advanced Training", COUNTIFS($A$7:$A$1008, $A633) &gt;= 1, LEFT($B633, 2) = "81"), INDEX(Main_Form!$J:$J, MATCH($A633, Main_Form!$EV:$EV, 0)), "N/A") )</f>
        <v/>
      </c>
      <c r="E633" s="393"/>
      <c r="O633" s="394" t="str">
        <f t="shared" si="18"/>
        <v/>
      </c>
      <c r="P633" s="378" t="str">
        <f t="shared" si="19"/>
        <v/>
      </c>
    </row>
    <row r="634" spans="1:16" s="379" customFormat="1" hidden="1" x14ac:dyDescent="0.35">
      <c r="A634" s="368"/>
      <c r="B634" s="367" t="str">
        <f xml:space="preserve"> IF(A634="", "", $B$2 &amp; COUNTIFS($A$7:$A634, $A634))</f>
        <v/>
      </c>
      <c r="C634" s="367" t="str">
        <f>IF($A634 = "", "", INDEX(Main_Form!$A:$A, MATCH($A634, Main_Form!$EV:$EV, 0)) &amp; $B634)</f>
        <v/>
      </c>
      <c r="D634" s="398" t="str">
        <f>IF($A634 = "", "",
IF(AND(School_or_CAT_2 = "Centre for Advanced Training", COUNTIFS($A$7:$A$1008, $A634) &gt;= 1, LEFT($B634, 2) = "81"), INDEX(Main_Form!$J:$J, MATCH($A634, Main_Form!$EV:$EV, 0)), "N/A") )</f>
        <v/>
      </c>
      <c r="E634" s="393"/>
      <c r="O634" s="394" t="str">
        <f t="shared" si="18"/>
        <v/>
      </c>
      <c r="P634" s="378" t="str">
        <f t="shared" si="19"/>
        <v/>
      </c>
    </row>
    <row r="635" spans="1:16" s="379" customFormat="1" hidden="1" x14ac:dyDescent="0.35">
      <c r="A635" s="368"/>
      <c r="B635" s="367" t="str">
        <f xml:space="preserve"> IF(A635="", "", $B$2 &amp; COUNTIFS($A$7:$A635, $A635))</f>
        <v/>
      </c>
      <c r="C635" s="367" t="str">
        <f>IF($A635 = "", "", INDEX(Main_Form!$A:$A, MATCH($A635, Main_Form!$EV:$EV, 0)) &amp; $B635)</f>
        <v/>
      </c>
      <c r="D635" s="398" t="str">
        <f>IF($A635 = "", "",
IF(AND(School_or_CAT_2 = "Centre for Advanced Training", COUNTIFS($A$7:$A$1008, $A635) &gt;= 1, LEFT($B635, 2) = "81"), INDEX(Main_Form!$J:$J, MATCH($A635, Main_Form!$EV:$EV, 0)), "N/A") )</f>
        <v/>
      </c>
      <c r="E635" s="393"/>
      <c r="O635" s="394" t="str">
        <f t="shared" si="18"/>
        <v/>
      </c>
      <c r="P635" s="378" t="str">
        <f t="shared" si="19"/>
        <v/>
      </c>
    </row>
    <row r="636" spans="1:16" s="379" customFormat="1" hidden="1" x14ac:dyDescent="0.35">
      <c r="A636" s="368"/>
      <c r="B636" s="367" t="str">
        <f xml:space="preserve"> IF(A636="", "", $B$2 &amp; COUNTIFS($A$7:$A636, $A636))</f>
        <v/>
      </c>
      <c r="C636" s="367" t="str">
        <f>IF($A636 = "", "", INDEX(Main_Form!$A:$A, MATCH($A636, Main_Form!$EV:$EV, 0)) &amp; $B636)</f>
        <v/>
      </c>
      <c r="D636" s="398" t="str">
        <f>IF($A636 = "", "",
IF(AND(School_or_CAT_2 = "Centre for Advanced Training", COUNTIFS($A$7:$A$1008, $A636) &gt;= 1, LEFT($B636, 2) = "81"), INDEX(Main_Form!$J:$J, MATCH($A636, Main_Form!$EV:$EV, 0)), "N/A") )</f>
        <v/>
      </c>
      <c r="E636" s="393"/>
      <c r="O636" s="394" t="str">
        <f t="shared" si="18"/>
        <v/>
      </c>
      <c r="P636" s="378" t="str">
        <f t="shared" si="19"/>
        <v/>
      </c>
    </row>
    <row r="637" spans="1:16" s="379" customFormat="1" hidden="1" x14ac:dyDescent="0.35">
      <c r="A637" s="368"/>
      <c r="B637" s="367" t="str">
        <f xml:space="preserve"> IF(A637="", "", $B$2 &amp; COUNTIFS($A$7:$A637, $A637))</f>
        <v/>
      </c>
      <c r="C637" s="367" t="str">
        <f>IF($A637 = "", "", INDEX(Main_Form!$A:$A, MATCH($A637, Main_Form!$EV:$EV, 0)) &amp; $B637)</f>
        <v/>
      </c>
      <c r="D637" s="398" t="str">
        <f>IF($A637 = "", "",
IF(AND(School_or_CAT_2 = "Centre for Advanced Training", COUNTIFS($A$7:$A$1008, $A637) &gt;= 1, LEFT($B637, 2) = "81"), INDEX(Main_Form!$J:$J, MATCH($A637, Main_Form!$EV:$EV, 0)), "N/A") )</f>
        <v/>
      </c>
      <c r="E637" s="393"/>
      <c r="O637" s="394" t="str">
        <f t="shared" si="18"/>
        <v/>
      </c>
      <c r="P637" s="378" t="str">
        <f t="shared" si="19"/>
        <v/>
      </c>
    </row>
    <row r="638" spans="1:16" s="379" customFormat="1" hidden="1" x14ac:dyDescent="0.35">
      <c r="A638" s="368"/>
      <c r="B638" s="367" t="str">
        <f xml:space="preserve"> IF(A638="", "", $B$2 &amp; COUNTIFS($A$7:$A638, $A638))</f>
        <v/>
      </c>
      <c r="C638" s="367" t="str">
        <f>IF($A638 = "", "", INDEX(Main_Form!$A:$A, MATCH($A638, Main_Form!$EV:$EV, 0)) &amp; $B638)</f>
        <v/>
      </c>
      <c r="D638" s="398" t="str">
        <f>IF($A638 = "", "",
IF(AND(School_or_CAT_2 = "Centre for Advanced Training", COUNTIFS($A$7:$A$1008, $A638) &gt;= 1, LEFT($B638, 2) = "81"), INDEX(Main_Form!$J:$J, MATCH($A638, Main_Form!$EV:$EV, 0)), "N/A") )</f>
        <v/>
      </c>
      <c r="E638" s="393"/>
      <c r="O638" s="394" t="str">
        <f t="shared" si="18"/>
        <v/>
      </c>
      <c r="P638" s="378" t="str">
        <f t="shared" si="19"/>
        <v/>
      </c>
    </row>
    <row r="639" spans="1:16" s="379" customFormat="1" hidden="1" x14ac:dyDescent="0.35">
      <c r="A639" s="368"/>
      <c r="B639" s="367" t="str">
        <f xml:space="preserve"> IF(A639="", "", $B$2 &amp; COUNTIFS($A$7:$A639, $A639))</f>
        <v/>
      </c>
      <c r="C639" s="367" t="str">
        <f>IF($A639 = "", "", INDEX(Main_Form!$A:$A, MATCH($A639, Main_Form!$EV:$EV, 0)) &amp; $B639)</f>
        <v/>
      </c>
      <c r="D639" s="398" t="str">
        <f>IF($A639 = "", "",
IF(AND(School_or_CAT_2 = "Centre for Advanced Training", COUNTIFS($A$7:$A$1008, $A639) &gt;= 1, LEFT($B639, 2) = "81"), INDEX(Main_Form!$J:$J, MATCH($A639, Main_Form!$EV:$EV, 0)), "N/A") )</f>
        <v/>
      </c>
      <c r="E639" s="393"/>
      <c r="O639" s="394" t="str">
        <f t="shared" si="18"/>
        <v/>
      </c>
      <c r="P639" s="378" t="str">
        <f t="shared" si="19"/>
        <v/>
      </c>
    </row>
    <row r="640" spans="1:16" s="379" customFormat="1" hidden="1" x14ac:dyDescent="0.35">
      <c r="A640" s="368"/>
      <c r="B640" s="367" t="str">
        <f xml:space="preserve"> IF(A640="", "", $B$2 &amp; COUNTIFS($A$7:$A640, $A640))</f>
        <v/>
      </c>
      <c r="C640" s="367" t="str">
        <f>IF($A640 = "", "", INDEX(Main_Form!$A:$A, MATCH($A640, Main_Form!$EV:$EV, 0)) &amp; $B640)</f>
        <v/>
      </c>
      <c r="D640" s="398" t="str">
        <f>IF($A640 = "", "",
IF(AND(School_or_CAT_2 = "Centre for Advanced Training", COUNTIFS($A$7:$A$1008, $A640) &gt;= 1, LEFT($B640, 2) = "81"), INDEX(Main_Form!$J:$J, MATCH($A640, Main_Form!$EV:$EV, 0)), "N/A") )</f>
        <v/>
      </c>
      <c r="E640" s="393"/>
      <c r="O640" s="394" t="str">
        <f t="shared" si="18"/>
        <v/>
      </c>
      <c r="P640" s="378" t="str">
        <f t="shared" si="19"/>
        <v/>
      </c>
    </row>
    <row r="641" spans="1:16" s="379" customFormat="1" hidden="1" x14ac:dyDescent="0.35">
      <c r="A641" s="368"/>
      <c r="B641" s="367" t="str">
        <f xml:space="preserve"> IF(A641="", "", $B$2 &amp; COUNTIFS($A$7:$A641, $A641))</f>
        <v/>
      </c>
      <c r="C641" s="367" t="str">
        <f>IF($A641 = "", "", INDEX(Main_Form!$A:$A, MATCH($A641, Main_Form!$EV:$EV, 0)) &amp; $B641)</f>
        <v/>
      </c>
      <c r="D641" s="398" t="str">
        <f>IF($A641 = "", "",
IF(AND(School_or_CAT_2 = "Centre for Advanced Training", COUNTIFS($A$7:$A$1008, $A641) &gt;= 1, LEFT($B641, 2) = "81"), INDEX(Main_Form!$J:$J, MATCH($A641, Main_Form!$EV:$EV, 0)), "N/A") )</f>
        <v/>
      </c>
      <c r="E641" s="393"/>
      <c r="O641" s="394" t="str">
        <f t="shared" si="18"/>
        <v/>
      </c>
      <c r="P641" s="378" t="str">
        <f t="shared" si="19"/>
        <v/>
      </c>
    </row>
    <row r="642" spans="1:16" s="379" customFormat="1" hidden="1" x14ac:dyDescent="0.35">
      <c r="A642" s="368"/>
      <c r="B642" s="367" t="str">
        <f xml:space="preserve"> IF(A642="", "", $B$2 &amp; COUNTIFS($A$7:$A642, $A642))</f>
        <v/>
      </c>
      <c r="C642" s="367" t="str">
        <f>IF($A642 = "", "", INDEX(Main_Form!$A:$A, MATCH($A642, Main_Form!$EV:$EV, 0)) &amp; $B642)</f>
        <v/>
      </c>
      <c r="D642" s="398" t="str">
        <f>IF($A642 = "", "",
IF(AND(School_or_CAT_2 = "Centre for Advanced Training", COUNTIFS($A$7:$A$1008, $A642) &gt;= 1, LEFT($B642, 2) = "81"), INDEX(Main_Form!$J:$J, MATCH($A642, Main_Form!$EV:$EV, 0)), "N/A") )</f>
        <v/>
      </c>
      <c r="E642" s="393"/>
      <c r="O642" s="394" t="str">
        <f t="shared" si="18"/>
        <v/>
      </c>
      <c r="P642" s="378" t="str">
        <f t="shared" si="19"/>
        <v/>
      </c>
    </row>
    <row r="643" spans="1:16" s="379" customFormat="1" hidden="1" x14ac:dyDescent="0.35">
      <c r="A643" s="368"/>
      <c r="B643" s="367" t="str">
        <f xml:space="preserve"> IF(A643="", "", $B$2 &amp; COUNTIFS($A$7:$A643, $A643))</f>
        <v/>
      </c>
      <c r="C643" s="367" t="str">
        <f>IF($A643 = "", "", INDEX(Main_Form!$A:$A, MATCH($A643, Main_Form!$EV:$EV, 0)) &amp; $B643)</f>
        <v/>
      </c>
      <c r="D643" s="398" t="str">
        <f>IF($A643 = "", "",
IF(AND(School_or_CAT_2 = "Centre for Advanced Training", COUNTIFS($A$7:$A$1008, $A643) &gt;= 1, LEFT($B643, 2) = "81"), INDEX(Main_Form!$J:$J, MATCH($A643, Main_Form!$EV:$EV, 0)), "N/A") )</f>
        <v/>
      </c>
      <c r="E643" s="393"/>
      <c r="O643" s="394" t="str">
        <f t="shared" si="18"/>
        <v/>
      </c>
      <c r="P643" s="378" t="str">
        <f t="shared" si="19"/>
        <v/>
      </c>
    </row>
    <row r="644" spans="1:16" s="379" customFormat="1" hidden="1" x14ac:dyDescent="0.35">
      <c r="A644" s="368"/>
      <c r="B644" s="367" t="str">
        <f xml:space="preserve"> IF(A644="", "", $B$2 &amp; COUNTIFS($A$7:$A644, $A644))</f>
        <v/>
      </c>
      <c r="C644" s="367" t="str">
        <f>IF($A644 = "", "", INDEX(Main_Form!$A:$A, MATCH($A644, Main_Form!$EV:$EV, 0)) &amp; $B644)</f>
        <v/>
      </c>
      <c r="D644" s="398" t="str">
        <f>IF($A644 = "", "",
IF(AND(School_or_CAT_2 = "Centre for Advanced Training", COUNTIFS($A$7:$A$1008, $A644) &gt;= 1, LEFT($B644, 2) = "81"), INDEX(Main_Form!$J:$J, MATCH($A644, Main_Form!$EV:$EV, 0)), "N/A") )</f>
        <v/>
      </c>
      <c r="E644" s="393"/>
      <c r="O644" s="394" t="str">
        <f t="shared" si="18"/>
        <v/>
      </c>
      <c r="P644" s="378" t="str">
        <f t="shared" si="19"/>
        <v/>
      </c>
    </row>
    <row r="645" spans="1:16" s="379" customFormat="1" hidden="1" x14ac:dyDescent="0.35">
      <c r="A645" s="368"/>
      <c r="B645" s="367" t="str">
        <f xml:space="preserve"> IF(A645="", "", $B$2 &amp; COUNTIFS($A$7:$A645, $A645))</f>
        <v/>
      </c>
      <c r="C645" s="367" t="str">
        <f>IF($A645 = "", "", INDEX(Main_Form!$A:$A, MATCH($A645, Main_Form!$EV:$EV, 0)) &amp; $B645)</f>
        <v/>
      </c>
      <c r="D645" s="398" t="str">
        <f>IF($A645 = "", "",
IF(AND(School_or_CAT_2 = "Centre for Advanced Training", COUNTIFS($A$7:$A$1008, $A645) &gt;= 1, LEFT($B645, 2) = "81"), INDEX(Main_Form!$J:$J, MATCH($A645, Main_Form!$EV:$EV, 0)), "N/A") )</f>
        <v/>
      </c>
      <c r="E645" s="393"/>
      <c r="O645" s="394" t="str">
        <f t="shared" si="18"/>
        <v/>
      </c>
      <c r="P645" s="378" t="str">
        <f t="shared" si="19"/>
        <v/>
      </c>
    </row>
    <row r="646" spans="1:16" s="379" customFormat="1" hidden="1" x14ac:dyDescent="0.35">
      <c r="A646" s="368"/>
      <c r="B646" s="367" t="str">
        <f xml:space="preserve"> IF(A646="", "", $B$2 &amp; COUNTIFS($A$7:$A646, $A646))</f>
        <v/>
      </c>
      <c r="C646" s="367" t="str">
        <f>IF($A646 = "", "", INDEX(Main_Form!$A:$A, MATCH($A646, Main_Form!$EV:$EV, 0)) &amp; $B646)</f>
        <v/>
      </c>
      <c r="D646" s="398" t="str">
        <f>IF($A646 = "", "",
IF(AND(School_or_CAT_2 = "Centre for Advanced Training", COUNTIFS($A$7:$A$1008, $A646) &gt;= 1, LEFT($B646, 2) = "81"), INDEX(Main_Form!$J:$J, MATCH($A646, Main_Form!$EV:$EV, 0)), "N/A") )</f>
        <v/>
      </c>
      <c r="E646" s="393"/>
      <c r="O646" s="394" t="str">
        <f t="shared" si="18"/>
        <v/>
      </c>
      <c r="P646" s="378" t="str">
        <f t="shared" si="19"/>
        <v/>
      </c>
    </row>
    <row r="647" spans="1:16" s="379" customFormat="1" hidden="1" x14ac:dyDescent="0.35">
      <c r="A647" s="368"/>
      <c r="B647" s="367" t="str">
        <f xml:space="preserve"> IF(A647="", "", $B$2 &amp; COUNTIFS($A$7:$A647, $A647))</f>
        <v/>
      </c>
      <c r="C647" s="367" t="str">
        <f>IF($A647 = "", "", INDEX(Main_Form!$A:$A, MATCH($A647, Main_Form!$EV:$EV, 0)) &amp; $B647)</f>
        <v/>
      </c>
      <c r="D647" s="398" t="str">
        <f>IF($A647 = "", "",
IF(AND(School_or_CAT_2 = "Centre for Advanced Training", COUNTIFS($A$7:$A$1008, $A647) &gt;= 1, LEFT($B647, 2) = "81"), INDEX(Main_Form!$J:$J, MATCH($A647, Main_Form!$EV:$EV, 0)), "N/A") )</f>
        <v/>
      </c>
      <c r="E647" s="393"/>
      <c r="O647" s="394" t="str">
        <f t="shared" ref="O647:O710" si="20">IF($A647&lt;&gt;"", IF(AND($D647 &lt;&gt; "", $D647 &lt;&gt; "N/A"), $D647, IF($E647 = "", "", $E647)), "")</f>
        <v/>
      </c>
      <c r="P647" s="378" t="str">
        <f t="shared" ref="P647:P710" si="21">IF($A647="", "", IF(AND($A647 &lt;&gt; "", $O647 &lt;&gt; ""), 1, 0))</f>
        <v/>
      </c>
    </row>
    <row r="648" spans="1:16" s="379" customFormat="1" hidden="1" x14ac:dyDescent="0.35">
      <c r="A648" s="368"/>
      <c r="B648" s="367" t="str">
        <f xml:space="preserve"> IF(A648="", "", $B$2 &amp; COUNTIFS($A$7:$A648, $A648))</f>
        <v/>
      </c>
      <c r="C648" s="367" t="str">
        <f>IF($A648 = "", "", INDEX(Main_Form!$A:$A, MATCH($A648, Main_Form!$EV:$EV, 0)) &amp; $B648)</f>
        <v/>
      </c>
      <c r="D648" s="398" t="str">
        <f>IF($A648 = "", "",
IF(AND(School_or_CAT_2 = "Centre for Advanced Training", COUNTIFS($A$7:$A$1008, $A648) &gt;= 1, LEFT($B648, 2) = "81"), INDEX(Main_Form!$J:$J, MATCH($A648, Main_Form!$EV:$EV, 0)), "N/A") )</f>
        <v/>
      </c>
      <c r="E648" s="393"/>
      <c r="O648" s="394" t="str">
        <f t="shared" si="20"/>
        <v/>
      </c>
      <c r="P648" s="378" t="str">
        <f t="shared" si="21"/>
        <v/>
      </c>
    </row>
    <row r="649" spans="1:16" s="379" customFormat="1" hidden="1" x14ac:dyDescent="0.35">
      <c r="A649" s="368"/>
      <c r="B649" s="367" t="str">
        <f xml:space="preserve"> IF(A649="", "", $B$2 &amp; COUNTIFS($A$7:$A649, $A649))</f>
        <v/>
      </c>
      <c r="C649" s="367" t="str">
        <f>IF($A649 = "", "", INDEX(Main_Form!$A:$A, MATCH($A649, Main_Form!$EV:$EV, 0)) &amp; $B649)</f>
        <v/>
      </c>
      <c r="D649" s="398" t="str">
        <f>IF($A649 = "", "",
IF(AND(School_or_CAT_2 = "Centre for Advanced Training", COUNTIFS($A$7:$A$1008, $A649) &gt;= 1, LEFT($B649, 2) = "81"), INDEX(Main_Form!$J:$J, MATCH($A649, Main_Form!$EV:$EV, 0)), "N/A") )</f>
        <v/>
      </c>
      <c r="E649" s="393"/>
      <c r="O649" s="394" t="str">
        <f t="shared" si="20"/>
        <v/>
      </c>
      <c r="P649" s="378" t="str">
        <f t="shared" si="21"/>
        <v/>
      </c>
    </row>
    <row r="650" spans="1:16" s="379" customFormat="1" hidden="1" x14ac:dyDescent="0.35">
      <c r="A650" s="368"/>
      <c r="B650" s="367" t="str">
        <f xml:space="preserve"> IF(A650="", "", $B$2 &amp; COUNTIFS($A$7:$A650, $A650))</f>
        <v/>
      </c>
      <c r="C650" s="367" t="str">
        <f>IF($A650 = "", "", INDEX(Main_Form!$A:$A, MATCH($A650, Main_Form!$EV:$EV, 0)) &amp; $B650)</f>
        <v/>
      </c>
      <c r="D650" s="398" t="str">
        <f>IF($A650 = "", "",
IF(AND(School_or_CAT_2 = "Centre for Advanced Training", COUNTIFS($A$7:$A$1008, $A650) &gt;= 1, LEFT($B650, 2) = "81"), INDEX(Main_Form!$J:$J, MATCH($A650, Main_Form!$EV:$EV, 0)), "N/A") )</f>
        <v/>
      </c>
      <c r="E650" s="393"/>
      <c r="O650" s="394" t="str">
        <f t="shared" si="20"/>
        <v/>
      </c>
      <c r="P650" s="378" t="str">
        <f t="shared" si="21"/>
        <v/>
      </c>
    </row>
    <row r="651" spans="1:16" s="379" customFormat="1" hidden="1" x14ac:dyDescent="0.35">
      <c r="A651" s="368"/>
      <c r="B651" s="367" t="str">
        <f xml:space="preserve"> IF(A651="", "", $B$2 &amp; COUNTIFS($A$7:$A651, $A651))</f>
        <v/>
      </c>
      <c r="C651" s="367" t="str">
        <f>IF($A651 = "", "", INDEX(Main_Form!$A:$A, MATCH($A651, Main_Form!$EV:$EV, 0)) &amp; $B651)</f>
        <v/>
      </c>
      <c r="D651" s="398" t="str">
        <f>IF($A651 = "", "",
IF(AND(School_or_CAT_2 = "Centre for Advanced Training", COUNTIFS($A$7:$A$1008, $A651) &gt;= 1, LEFT($B651, 2) = "81"), INDEX(Main_Form!$J:$J, MATCH($A651, Main_Form!$EV:$EV, 0)), "N/A") )</f>
        <v/>
      </c>
      <c r="E651" s="393"/>
      <c r="O651" s="394" t="str">
        <f t="shared" si="20"/>
        <v/>
      </c>
      <c r="P651" s="378" t="str">
        <f t="shared" si="21"/>
        <v/>
      </c>
    </row>
    <row r="652" spans="1:16" s="379" customFormat="1" hidden="1" x14ac:dyDescent="0.35">
      <c r="A652" s="368"/>
      <c r="B652" s="367" t="str">
        <f xml:space="preserve"> IF(A652="", "", $B$2 &amp; COUNTIFS($A$7:$A652, $A652))</f>
        <v/>
      </c>
      <c r="C652" s="367" t="str">
        <f>IF($A652 = "", "", INDEX(Main_Form!$A:$A, MATCH($A652, Main_Form!$EV:$EV, 0)) &amp; $B652)</f>
        <v/>
      </c>
      <c r="D652" s="398" t="str">
        <f>IF($A652 = "", "",
IF(AND(School_or_CAT_2 = "Centre for Advanced Training", COUNTIFS($A$7:$A$1008, $A652) &gt;= 1, LEFT($B652, 2) = "81"), INDEX(Main_Form!$J:$J, MATCH($A652, Main_Form!$EV:$EV, 0)), "N/A") )</f>
        <v/>
      </c>
      <c r="E652" s="393"/>
      <c r="O652" s="394" t="str">
        <f t="shared" si="20"/>
        <v/>
      </c>
      <c r="P652" s="378" t="str">
        <f t="shared" si="21"/>
        <v/>
      </c>
    </row>
    <row r="653" spans="1:16" s="379" customFormat="1" hidden="1" x14ac:dyDescent="0.35">
      <c r="A653" s="368"/>
      <c r="B653" s="367" t="str">
        <f xml:space="preserve"> IF(A653="", "", $B$2 &amp; COUNTIFS($A$7:$A653, $A653))</f>
        <v/>
      </c>
      <c r="C653" s="367" t="str">
        <f>IF($A653 = "", "", INDEX(Main_Form!$A:$A, MATCH($A653, Main_Form!$EV:$EV, 0)) &amp; $B653)</f>
        <v/>
      </c>
      <c r="D653" s="398" t="str">
        <f>IF($A653 = "", "",
IF(AND(School_or_CAT_2 = "Centre for Advanced Training", COUNTIFS($A$7:$A$1008, $A653) &gt;= 1, LEFT($B653, 2) = "81"), INDEX(Main_Form!$J:$J, MATCH($A653, Main_Form!$EV:$EV, 0)), "N/A") )</f>
        <v/>
      </c>
      <c r="E653" s="393"/>
      <c r="O653" s="394" t="str">
        <f t="shared" si="20"/>
        <v/>
      </c>
      <c r="P653" s="378" t="str">
        <f t="shared" si="21"/>
        <v/>
      </c>
    </row>
    <row r="654" spans="1:16" s="379" customFormat="1" hidden="1" x14ac:dyDescent="0.35">
      <c r="A654" s="368"/>
      <c r="B654" s="367" t="str">
        <f xml:space="preserve"> IF(A654="", "", $B$2 &amp; COUNTIFS($A$7:$A654, $A654))</f>
        <v/>
      </c>
      <c r="C654" s="367" t="str">
        <f>IF($A654 = "", "", INDEX(Main_Form!$A:$A, MATCH($A654, Main_Form!$EV:$EV, 0)) &amp; $B654)</f>
        <v/>
      </c>
      <c r="D654" s="398" t="str">
        <f>IF($A654 = "", "",
IF(AND(School_or_CAT_2 = "Centre for Advanced Training", COUNTIFS($A$7:$A$1008, $A654) &gt;= 1, LEFT($B654, 2) = "81"), INDEX(Main_Form!$J:$J, MATCH($A654, Main_Form!$EV:$EV, 0)), "N/A") )</f>
        <v/>
      </c>
      <c r="E654" s="393"/>
      <c r="O654" s="394" t="str">
        <f t="shared" si="20"/>
        <v/>
      </c>
      <c r="P654" s="378" t="str">
        <f t="shared" si="21"/>
        <v/>
      </c>
    </row>
    <row r="655" spans="1:16" s="379" customFormat="1" hidden="1" x14ac:dyDescent="0.35">
      <c r="A655" s="368"/>
      <c r="B655" s="367" t="str">
        <f xml:space="preserve"> IF(A655="", "", $B$2 &amp; COUNTIFS($A$7:$A655, $A655))</f>
        <v/>
      </c>
      <c r="C655" s="367" t="str">
        <f>IF($A655 = "", "", INDEX(Main_Form!$A:$A, MATCH($A655, Main_Form!$EV:$EV, 0)) &amp; $B655)</f>
        <v/>
      </c>
      <c r="D655" s="398" t="str">
        <f>IF($A655 = "", "",
IF(AND(School_or_CAT_2 = "Centre for Advanced Training", COUNTIFS($A$7:$A$1008, $A655) &gt;= 1, LEFT($B655, 2) = "81"), INDEX(Main_Form!$J:$J, MATCH($A655, Main_Form!$EV:$EV, 0)), "N/A") )</f>
        <v/>
      </c>
      <c r="E655" s="393"/>
      <c r="O655" s="394" t="str">
        <f t="shared" si="20"/>
        <v/>
      </c>
      <c r="P655" s="378" t="str">
        <f t="shared" si="21"/>
        <v/>
      </c>
    </row>
    <row r="656" spans="1:16" s="379" customFormat="1" hidden="1" x14ac:dyDescent="0.35">
      <c r="A656" s="368"/>
      <c r="B656" s="367" t="str">
        <f xml:space="preserve"> IF(A656="", "", $B$2 &amp; COUNTIFS($A$7:$A656, $A656))</f>
        <v/>
      </c>
      <c r="C656" s="367" t="str">
        <f>IF($A656 = "", "", INDEX(Main_Form!$A:$A, MATCH($A656, Main_Form!$EV:$EV, 0)) &amp; $B656)</f>
        <v/>
      </c>
      <c r="D656" s="398" t="str">
        <f>IF($A656 = "", "",
IF(AND(School_or_CAT_2 = "Centre for Advanced Training", COUNTIFS($A$7:$A$1008, $A656) &gt;= 1, LEFT($B656, 2) = "81"), INDEX(Main_Form!$J:$J, MATCH($A656, Main_Form!$EV:$EV, 0)), "N/A") )</f>
        <v/>
      </c>
      <c r="E656" s="393"/>
      <c r="O656" s="394" t="str">
        <f t="shared" si="20"/>
        <v/>
      </c>
      <c r="P656" s="378" t="str">
        <f t="shared" si="21"/>
        <v/>
      </c>
    </row>
    <row r="657" spans="1:16" s="379" customFormat="1" hidden="1" x14ac:dyDescent="0.35">
      <c r="A657" s="368"/>
      <c r="B657" s="367" t="str">
        <f xml:space="preserve"> IF(A657="", "", $B$2 &amp; COUNTIFS($A$7:$A657, $A657))</f>
        <v/>
      </c>
      <c r="C657" s="367" t="str">
        <f>IF($A657 = "", "", INDEX(Main_Form!$A:$A, MATCH($A657, Main_Form!$EV:$EV, 0)) &amp; $B657)</f>
        <v/>
      </c>
      <c r="D657" s="398" t="str">
        <f>IF($A657 = "", "",
IF(AND(School_or_CAT_2 = "Centre for Advanced Training", COUNTIFS($A$7:$A$1008, $A657) &gt;= 1, LEFT($B657, 2) = "81"), INDEX(Main_Form!$J:$J, MATCH($A657, Main_Form!$EV:$EV, 0)), "N/A") )</f>
        <v/>
      </c>
      <c r="E657" s="393"/>
      <c r="O657" s="394" t="str">
        <f t="shared" si="20"/>
        <v/>
      </c>
      <c r="P657" s="378" t="str">
        <f t="shared" si="21"/>
        <v/>
      </c>
    </row>
    <row r="658" spans="1:16" s="379" customFormat="1" hidden="1" x14ac:dyDescent="0.35">
      <c r="A658" s="368"/>
      <c r="B658" s="367" t="str">
        <f xml:space="preserve"> IF(A658="", "", $B$2 &amp; COUNTIFS($A$7:$A658, $A658))</f>
        <v/>
      </c>
      <c r="C658" s="367" t="str">
        <f>IF($A658 = "", "", INDEX(Main_Form!$A:$A, MATCH($A658, Main_Form!$EV:$EV, 0)) &amp; $B658)</f>
        <v/>
      </c>
      <c r="D658" s="398" t="str">
        <f>IF($A658 = "", "",
IF(AND(School_or_CAT_2 = "Centre for Advanced Training", COUNTIFS($A$7:$A$1008, $A658) &gt;= 1, LEFT($B658, 2) = "81"), INDEX(Main_Form!$J:$J, MATCH($A658, Main_Form!$EV:$EV, 0)), "N/A") )</f>
        <v/>
      </c>
      <c r="E658" s="393"/>
      <c r="O658" s="394" t="str">
        <f t="shared" si="20"/>
        <v/>
      </c>
      <c r="P658" s="378" t="str">
        <f t="shared" si="21"/>
        <v/>
      </c>
    </row>
    <row r="659" spans="1:16" s="379" customFormat="1" hidden="1" x14ac:dyDescent="0.35">
      <c r="A659" s="368"/>
      <c r="B659" s="367" t="str">
        <f xml:space="preserve"> IF(A659="", "", $B$2 &amp; COUNTIFS($A$7:$A659, $A659))</f>
        <v/>
      </c>
      <c r="C659" s="367" t="str">
        <f>IF($A659 = "", "", INDEX(Main_Form!$A:$A, MATCH($A659, Main_Form!$EV:$EV, 0)) &amp; $B659)</f>
        <v/>
      </c>
      <c r="D659" s="398" t="str">
        <f>IF($A659 = "", "",
IF(AND(School_or_CAT_2 = "Centre for Advanced Training", COUNTIFS($A$7:$A$1008, $A659) &gt;= 1, LEFT($B659, 2) = "81"), INDEX(Main_Form!$J:$J, MATCH($A659, Main_Form!$EV:$EV, 0)), "N/A") )</f>
        <v/>
      </c>
      <c r="E659" s="393"/>
      <c r="O659" s="394" t="str">
        <f t="shared" si="20"/>
        <v/>
      </c>
      <c r="P659" s="378" t="str">
        <f t="shared" si="21"/>
        <v/>
      </c>
    </row>
    <row r="660" spans="1:16" s="379" customFormat="1" hidden="1" x14ac:dyDescent="0.35">
      <c r="A660" s="368"/>
      <c r="B660" s="367" t="str">
        <f xml:space="preserve"> IF(A660="", "", $B$2 &amp; COUNTIFS($A$7:$A660, $A660))</f>
        <v/>
      </c>
      <c r="C660" s="367" t="str">
        <f>IF($A660 = "", "", INDEX(Main_Form!$A:$A, MATCH($A660, Main_Form!$EV:$EV, 0)) &amp; $B660)</f>
        <v/>
      </c>
      <c r="D660" s="398" t="str">
        <f>IF($A660 = "", "",
IF(AND(School_or_CAT_2 = "Centre for Advanced Training", COUNTIFS($A$7:$A$1008, $A660) &gt;= 1, LEFT($B660, 2) = "81"), INDEX(Main_Form!$J:$J, MATCH($A660, Main_Form!$EV:$EV, 0)), "N/A") )</f>
        <v/>
      </c>
      <c r="E660" s="393"/>
      <c r="O660" s="394" t="str">
        <f t="shared" si="20"/>
        <v/>
      </c>
      <c r="P660" s="378" t="str">
        <f t="shared" si="21"/>
        <v/>
      </c>
    </row>
    <row r="661" spans="1:16" s="379" customFormat="1" hidden="1" x14ac:dyDescent="0.35">
      <c r="A661" s="368"/>
      <c r="B661" s="367" t="str">
        <f xml:space="preserve"> IF(A661="", "", $B$2 &amp; COUNTIFS($A$7:$A661, $A661))</f>
        <v/>
      </c>
      <c r="C661" s="367" t="str">
        <f>IF($A661 = "", "", INDEX(Main_Form!$A:$A, MATCH($A661, Main_Form!$EV:$EV, 0)) &amp; $B661)</f>
        <v/>
      </c>
      <c r="D661" s="398" t="str">
        <f>IF($A661 = "", "",
IF(AND(School_or_CAT_2 = "Centre for Advanced Training", COUNTIFS($A$7:$A$1008, $A661) &gt;= 1, LEFT($B661, 2) = "81"), INDEX(Main_Form!$J:$J, MATCH($A661, Main_Form!$EV:$EV, 0)), "N/A") )</f>
        <v/>
      </c>
      <c r="E661" s="393"/>
      <c r="O661" s="394" t="str">
        <f t="shared" si="20"/>
        <v/>
      </c>
      <c r="P661" s="378" t="str">
        <f t="shared" si="21"/>
        <v/>
      </c>
    </row>
    <row r="662" spans="1:16" s="379" customFormat="1" hidden="1" x14ac:dyDescent="0.35">
      <c r="A662" s="368"/>
      <c r="B662" s="367" t="str">
        <f xml:space="preserve"> IF(A662="", "", $B$2 &amp; COUNTIFS($A$7:$A662, $A662))</f>
        <v/>
      </c>
      <c r="C662" s="367" t="str">
        <f>IF($A662 = "", "", INDEX(Main_Form!$A:$A, MATCH($A662, Main_Form!$EV:$EV, 0)) &amp; $B662)</f>
        <v/>
      </c>
      <c r="D662" s="398" t="str">
        <f>IF($A662 = "", "",
IF(AND(School_or_CAT_2 = "Centre for Advanced Training", COUNTIFS($A$7:$A$1008, $A662) &gt;= 1, LEFT($B662, 2) = "81"), INDEX(Main_Form!$J:$J, MATCH($A662, Main_Form!$EV:$EV, 0)), "N/A") )</f>
        <v/>
      </c>
      <c r="E662" s="393"/>
      <c r="O662" s="394" t="str">
        <f t="shared" si="20"/>
        <v/>
      </c>
      <c r="P662" s="378" t="str">
        <f t="shared" si="21"/>
        <v/>
      </c>
    </row>
    <row r="663" spans="1:16" s="379" customFormat="1" hidden="1" x14ac:dyDescent="0.35">
      <c r="A663" s="368"/>
      <c r="B663" s="367" t="str">
        <f xml:space="preserve"> IF(A663="", "", $B$2 &amp; COUNTIFS($A$7:$A663, $A663))</f>
        <v/>
      </c>
      <c r="C663" s="367" t="str">
        <f>IF($A663 = "", "", INDEX(Main_Form!$A:$A, MATCH($A663, Main_Form!$EV:$EV, 0)) &amp; $B663)</f>
        <v/>
      </c>
      <c r="D663" s="398" t="str">
        <f>IF($A663 = "", "",
IF(AND(School_or_CAT_2 = "Centre for Advanced Training", COUNTIFS($A$7:$A$1008, $A663) &gt;= 1, LEFT($B663, 2) = "81"), INDEX(Main_Form!$J:$J, MATCH($A663, Main_Form!$EV:$EV, 0)), "N/A") )</f>
        <v/>
      </c>
      <c r="E663" s="393"/>
      <c r="O663" s="394" t="str">
        <f t="shared" si="20"/>
        <v/>
      </c>
      <c r="P663" s="378" t="str">
        <f t="shared" si="21"/>
        <v/>
      </c>
    </row>
    <row r="664" spans="1:16" s="379" customFormat="1" hidden="1" x14ac:dyDescent="0.35">
      <c r="A664" s="368"/>
      <c r="B664" s="367" t="str">
        <f xml:space="preserve"> IF(A664="", "", $B$2 &amp; COUNTIFS($A$7:$A664, $A664))</f>
        <v/>
      </c>
      <c r="C664" s="367" t="str">
        <f>IF($A664 = "", "", INDEX(Main_Form!$A:$A, MATCH($A664, Main_Form!$EV:$EV, 0)) &amp; $B664)</f>
        <v/>
      </c>
      <c r="D664" s="398" t="str">
        <f>IF($A664 = "", "",
IF(AND(School_or_CAT_2 = "Centre for Advanced Training", COUNTIFS($A$7:$A$1008, $A664) &gt;= 1, LEFT($B664, 2) = "81"), INDEX(Main_Form!$J:$J, MATCH($A664, Main_Form!$EV:$EV, 0)), "N/A") )</f>
        <v/>
      </c>
      <c r="E664" s="393"/>
      <c r="O664" s="394" t="str">
        <f t="shared" si="20"/>
        <v/>
      </c>
      <c r="P664" s="378" t="str">
        <f t="shared" si="21"/>
        <v/>
      </c>
    </row>
    <row r="665" spans="1:16" s="379" customFormat="1" hidden="1" x14ac:dyDescent="0.35">
      <c r="A665" s="368"/>
      <c r="B665" s="367" t="str">
        <f xml:space="preserve"> IF(A665="", "", $B$2 &amp; COUNTIFS($A$7:$A665, $A665))</f>
        <v/>
      </c>
      <c r="C665" s="367" t="str">
        <f>IF($A665 = "", "", INDEX(Main_Form!$A:$A, MATCH($A665, Main_Form!$EV:$EV, 0)) &amp; $B665)</f>
        <v/>
      </c>
      <c r="D665" s="398" t="str">
        <f>IF($A665 = "", "",
IF(AND(School_or_CAT_2 = "Centre for Advanced Training", COUNTIFS($A$7:$A$1008, $A665) &gt;= 1, LEFT($B665, 2) = "81"), INDEX(Main_Form!$J:$J, MATCH($A665, Main_Form!$EV:$EV, 0)), "N/A") )</f>
        <v/>
      </c>
      <c r="E665" s="393"/>
      <c r="O665" s="394" t="str">
        <f t="shared" si="20"/>
        <v/>
      </c>
      <c r="P665" s="378" t="str">
        <f t="shared" si="21"/>
        <v/>
      </c>
    </row>
    <row r="666" spans="1:16" s="379" customFormat="1" hidden="1" x14ac:dyDescent="0.35">
      <c r="A666" s="368"/>
      <c r="B666" s="367" t="str">
        <f xml:space="preserve"> IF(A666="", "", $B$2 &amp; COUNTIFS($A$7:$A666, $A666))</f>
        <v/>
      </c>
      <c r="C666" s="367" t="str">
        <f>IF($A666 = "", "", INDEX(Main_Form!$A:$A, MATCH($A666, Main_Form!$EV:$EV, 0)) &amp; $B666)</f>
        <v/>
      </c>
      <c r="D666" s="398" t="str">
        <f>IF($A666 = "", "",
IF(AND(School_or_CAT_2 = "Centre for Advanced Training", COUNTIFS($A$7:$A$1008, $A666) &gt;= 1, LEFT($B666, 2) = "81"), INDEX(Main_Form!$J:$J, MATCH($A666, Main_Form!$EV:$EV, 0)), "N/A") )</f>
        <v/>
      </c>
      <c r="E666" s="393"/>
      <c r="O666" s="394" t="str">
        <f t="shared" si="20"/>
        <v/>
      </c>
      <c r="P666" s="378" t="str">
        <f t="shared" si="21"/>
        <v/>
      </c>
    </row>
    <row r="667" spans="1:16" s="379" customFormat="1" hidden="1" x14ac:dyDescent="0.35">
      <c r="A667" s="368"/>
      <c r="B667" s="367" t="str">
        <f xml:space="preserve"> IF(A667="", "", $B$2 &amp; COUNTIFS($A$7:$A667, $A667))</f>
        <v/>
      </c>
      <c r="C667" s="367" t="str">
        <f>IF($A667 = "", "", INDEX(Main_Form!$A:$A, MATCH($A667, Main_Form!$EV:$EV, 0)) &amp; $B667)</f>
        <v/>
      </c>
      <c r="D667" s="398" t="str">
        <f>IF($A667 = "", "",
IF(AND(School_or_CAT_2 = "Centre for Advanced Training", COUNTIFS($A$7:$A$1008, $A667) &gt;= 1, LEFT($B667, 2) = "81"), INDEX(Main_Form!$J:$J, MATCH($A667, Main_Form!$EV:$EV, 0)), "N/A") )</f>
        <v/>
      </c>
      <c r="E667" s="393"/>
      <c r="O667" s="394" t="str">
        <f t="shared" si="20"/>
        <v/>
      </c>
      <c r="P667" s="378" t="str">
        <f t="shared" si="21"/>
        <v/>
      </c>
    </row>
    <row r="668" spans="1:16" s="379" customFormat="1" hidden="1" x14ac:dyDescent="0.35">
      <c r="A668" s="368"/>
      <c r="B668" s="367" t="str">
        <f xml:space="preserve"> IF(A668="", "", $B$2 &amp; COUNTIFS($A$7:$A668, $A668))</f>
        <v/>
      </c>
      <c r="C668" s="367" t="str">
        <f>IF($A668 = "", "", INDEX(Main_Form!$A:$A, MATCH($A668, Main_Form!$EV:$EV, 0)) &amp; $B668)</f>
        <v/>
      </c>
      <c r="D668" s="398" t="str">
        <f>IF($A668 = "", "",
IF(AND(School_or_CAT_2 = "Centre for Advanced Training", COUNTIFS($A$7:$A$1008, $A668) &gt;= 1, LEFT($B668, 2) = "81"), INDEX(Main_Form!$J:$J, MATCH($A668, Main_Form!$EV:$EV, 0)), "N/A") )</f>
        <v/>
      </c>
      <c r="E668" s="393"/>
      <c r="O668" s="394" t="str">
        <f t="shared" si="20"/>
        <v/>
      </c>
      <c r="P668" s="378" t="str">
        <f t="shared" si="21"/>
        <v/>
      </c>
    </row>
    <row r="669" spans="1:16" s="379" customFormat="1" hidden="1" x14ac:dyDescent="0.35">
      <c r="A669" s="368"/>
      <c r="B669" s="367" t="str">
        <f xml:space="preserve"> IF(A669="", "", $B$2 &amp; COUNTIFS($A$7:$A669, $A669))</f>
        <v/>
      </c>
      <c r="C669" s="367" t="str">
        <f>IF($A669 = "", "", INDEX(Main_Form!$A:$A, MATCH($A669, Main_Form!$EV:$EV, 0)) &amp; $B669)</f>
        <v/>
      </c>
      <c r="D669" s="398" t="str">
        <f>IF($A669 = "", "",
IF(AND(School_or_CAT_2 = "Centre for Advanced Training", COUNTIFS($A$7:$A$1008, $A669) &gt;= 1, LEFT($B669, 2) = "81"), INDEX(Main_Form!$J:$J, MATCH($A669, Main_Form!$EV:$EV, 0)), "N/A") )</f>
        <v/>
      </c>
      <c r="E669" s="393"/>
      <c r="O669" s="394" t="str">
        <f t="shared" si="20"/>
        <v/>
      </c>
      <c r="P669" s="378" t="str">
        <f t="shared" si="21"/>
        <v/>
      </c>
    </row>
    <row r="670" spans="1:16" s="379" customFormat="1" hidden="1" x14ac:dyDescent="0.35">
      <c r="A670" s="368"/>
      <c r="B670" s="367" t="str">
        <f xml:space="preserve"> IF(A670="", "", $B$2 &amp; COUNTIFS($A$7:$A670, $A670))</f>
        <v/>
      </c>
      <c r="C670" s="367" t="str">
        <f>IF($A670 = "", "", INDEX(Main_Form!$A:$A, MATCH($A670, Main_Form!$EV:$EV, 0)) &amp; $B670)</f>
        <v/>
      </c>
      <c r="D670" s="398" t="str">
        <f>IF($A670 = "", "",
IF(AND(School_or_CAT_2 = "Centre for Advanced Training", COUNTIFS($A$7:$A$1008, $A670) &gt;= 1, LEFT($B670, 2) = "81"), INDEX(Main_Form!$J:$J, MATCH($A670, Main_Form!$EV:$EV, 0)), "N/A") )</f>
        <v/>
      </c>
      <c r="E670" s="393"/>
      <c r="O670" s="394" t="str">
        <f t="shared" si="20"/>
        <v/>
      </c>
      <c r="P670" s="378" t="str">
        <f t="shared" si="21"/>
        <v/>
      </c>
    </row>
    <row r="671" spans="1:16" s="379" customFormat="1" hidden="1" x14ac:dyDescent="0.35">
      <c r="A671" s="368"/>
      <c r="B671" s="367" t="str">
        <f xml:space="preserve"> IF(A671="", "", $B$2 &amp; COUNTIFS($A$7:$A671, $A671))</f>
        <v/>
      </c>
      <c r="C671" s="367" t="str">
        <f>IF($A671 = "", "", INDEX(Main_Form!$A:$A, MATCH($A671, Main_Form!$EV:$EV, 0)) &amp; $B671)</f>
        <v/>
      </c>
      <c r="D671" s="398" t="str">
        <f>IF($A671 = "", "",
IF(AND(School_or_CAT_2 = "Centre for Advanced Training", COUNTIFS($A$7:$A$1008, $A671) &gt;= 1, LEFT($B671, 2) = "81"), INDEX(Main_Form!$J:$J, MATCH($A671, Main_Form!$EV:$EV, 0)), "N/A") )</f>
        <v/>
      </c>
      <c r="E671" s="393"/>
      <c r="O671" s="394" t="str">
        <f t="shared" si="20"/>
        <v/>
      </c>
      <c r="P671" s="378" t="str">
        <f t="shared" si="21"/>
        <v/>
      </c>
    </row>
    <row r="672" spans="1:16" s="379" customFormat="1" hidden="1" x14ac:dyDescent="0.35">
      <c r="A672" s="368"/>
      <c r="B672" s="367" t="str">
        <f xml:space="preserve"> IF(A672="", "", $B$2 &amp; COUNTIFS($A$7:$A672, $A672))</f>
        <v/>
      </c>
      <c r="C672" s="367" t="str">
        <f>IF($A672 = "", "", INDEX(Main_Form!$A:$A, MATCH($A672, Main_Form!$EV:$EV, 0)) &amp; $B672)</f>
        <v/>
      </c>
      <c r="D672" s="398" t="str">
        <f>IF($A672 = "", "",
IF(AND(School_or_CAT_2 = "Centre for Advanced Training", COUNTIFS($A$7:$A$1008, $A672) &gt;= 1, LEFT($B672, 2) = "81"), INDEX(Main_Form!$J:$J, MATCH($A672, Main_Form!$EV:$EV, 0)), "N/A") )</f>
        <v/>
      </c>
      <c r="E672" s="393"/>
      <c r="O672" s="394" t="str">
        <f t="shared" si="20"/>
        <v/>
      </c>
      <c r="P672" s="378" t="str">
        <f t="shared" si="21"/>
        <v/>
      </c>
    </row>
    <row r="673" spans="1:16" s="379" customFormat="1" hidden="1" x14ac:dyDescent="0.35">
      <c r="A673" s="368"/>
      <c r="B673" s="367" t="str">
        <f xml:space="preserve"> IF(A673="", "", $B$2 &amp; COUNTIFS($A$7:$A673, $A673))</f>
        <v/>
      </c>
      <c r="C673" s="367" t="str">
        <f>IF($A673 = "", "", INDEX(Main_Form!$A:$A, MATCH($A673, Main_Form!$EV:$EV, 0)) &amp; $B673)</f>
        <v/>
      </c>
      <c r="D673" s="398" t="str">
        <f>IF($A673 = "", "",
IF(AND(School_or_CAT_2 = "Centre for Advanced Training", COUNTIFS($A$7:$A$1008, $A673) &gt;= 1, LEFT($B673, 2) = "81"), INDEX(Main_Form!$J:$J, MATCH($A673, Main_Form!$EV:$EV, 0)), "N/A") )</f>
        <v/>
      </c>
      <c r="E673" s="393"/>
      <c r="O673" s="394" t="str">
        <f t="shared" si="20"/>
        <v/>
      </c>
      <c r="P673" s="378" t="str">
        <f t="shared" si="21"/>
        <v/>
      </c>
    </row>
    <row r="674" spans="1:16" s="379" customFormat="1" hidden="1" x14ac:dyDescent="0.35">
      <c r="A674" s="368"/>
      <c r="B674" s="367" t="str">
        <f xml:space="preserve"> IF(A674="", "", $B$2 &amp; COUNTIFS($A$7:$A674, $A674))</f>
        <v/>
      </c>
      <c r="C674" s="367" t="str">
        <f>IF($A674 = "", "", INDEX(Main_Form!$A:$A, MATCH($A674, Main_Form!$EV:$EV, 0)) &amp; $B674)</f>
        <v/>
      </c>
      <c r="D674" s="398" t="str">
        <f>IF($A674 = "", "",
IF(AND(School_or_CAT_2 = "Centre for Advanced Training", COUNTIFS($A$7:$A$1008, $A674) &gt;= 1, LEFT($B674, 2) = "81"), INDEX(Main_Form!$J:$J, MATCH($A674, Main_Form!$EV:$EV, 0)), "N/A") )</f>
        <v/>
      </c>
      <c r="E674" s="393"/>
      <c r="O674" s="394" t="str">
        <f t="shared" si="20"/>
        <v/>
      </c>
      <c r="P674" s="378" t="str">
        <f t="shared" si="21"/>
        <v/>
      </c>
    </row>
    <row r="675" spans="1:16" s="379" customFormat="1" hidden="1" x14ac:dyDescent="0.35">
      <c r="A675" s="368"/>
      <c r="B675" s="367" t="str">
        <f xml:space="preserve"> IF(A675="", "", $B$2 &amp; COUNTIFS($A$7:$A675, $A675))</f>
        <v/>
      </c>
      <c r="C675" s="367" t="str">
        <f>IF($A675 = "", "", INDEX(Main_Form!$A:$A, MATCH($A675, Main_Form!$EV:$EV, 0)) &amp; $B675)</f>
        <v/>
      </c>
      <c r="D675" s="398" t="str">
        <f>IF($A675 = "", "",
IF(AND(School_or_CAT_2 = "Centre for Advanced Training", COUNTIFS($A$7:$A$1008, $A675) &gt;= 1, LEFT($B675, 2) = "81"), INDEX(Main_Form!$J:$J, MATCH($A675, Main_Form!$EV:$EV, 0)), "N/A") )</f>
        <v/>
      </c>
      <c r="E675" s="393"/>
      <c r="O675" s="394" t="str">
        <f t="shared" si="20"/>
        <v/>
      </c>
      <c r="P675" s="378" t="str">
        <f t="shared" si="21"/>
        <v/>
      </c>
    </row>
    <row r="676" spans="1:16" s="379" customFormat="1" hidden="1" x14ac:dyDescent="0.35">
      <c r="A676" s="368"/>
      <c r="B676" s="367" t="str">
        <f xml:space="preserve"> IF(A676="", "", $B$2 &amp; COUNTIFS($A$7:$A676, $A676))</f>
        <v/>
      </c>
      <c r="C676" s="367" t="str">
        <f>IF($A676 = "", "", INDEX(Main_Form!$A:$A, MATCH($A676, Main_Form!$EV:$EV, 0)) &amp; $B676)</f>
        <v/>
      </c>
      <c r="D676" s="398" t="str">
        <f>IF($A676 = "", "",
IF(AND(School_or_CAT_2 = "Centre for Advanced Training", COUNTIFS($A$7:$A$1008, $A676) &gt;= 1, LEFT($B676, 2) = "81"), INDEX(Main_Form!$J:$J, MATCH($A676, Main_Form!$EV:$EV, 0)), "N/A") )</f>
        <v/>
      </c>
      <c r="E676" s="393"/>
      <c r="O676" s="394" t="str">
        <f t="shared" si="20"/>
        <v/>
      </c>
      <c r="P676" s="378" t="str">
        <f t="shared" si="21"/>
        <v/>
      </c>
    </row>
    <row r="677" spans="1:16" s="379" customFormat="1" hidden="1" x14ac:dyDescent="0.35">
      <c r="A677" s="368"/>
      <c r="B677" s="367" t="str">
        <f xml:space="preserve"> IF(A677="", "", $B$2 &amp; COUNTIFS($A$7:$A677, $A677))</f>
        <v/>
      </c>
      <c r="C677" s="367" t="str">
        <f>IF($A677 = "", "", INDEX(Main_Form!$A:$A, MATCH($A677, Main_Form!$EV:$EV, 0)) &amp; $B677)</f>
        <v/>
      </c>
      <c r="D677" s="398" t="str">
        <f>IF($A677 = "", "",
IF(AND(School_or_CAT_2 = "Centre for Advanced Training", COUNTIFS($A$7:$A$1008, $A677) &gt;= 1, LEFT($B677, 2) = "81"), INDEX(Main_Form!$J:$J, MATCH($A677, Main_Form!$EV:$EV, 0)), "N/A") )</f>
        <v/>
      </c>
      <c r="E677" s="393"/>
      <c r="O677" s="394" t="str">
        <f t="shared" si="20"/>
        <v/>
      </c>
      <c r="P677" s="378" t="str">
        <f t="shared" si="21"/>
        <v/>
      </c>
    </row>
    <row r="678" spans="1:16" s="379" customFormat="1" hidden="1" x14ac:dyDescent="0.35">
      <c r="A678" s="368"/>
      <c r="B678" s="367" t="str">
        <f xml:space="preserve"> IF(A678="", "", $B$2 &amp; COUNTIFS($A$7:$A678, $A678))</f>
        <v/>
      </c>
      <c r="C678" s="367" t="str">
        <f>IF($A678 = "", "", INDEX(Main_Form!$A:$A, MATCH($A678, Main_Form!$EV:$EV, 0)) &amp; $B678)</f>
        <v/>
      </c>
      <c r="D678" s="398" t="str">
        <f>IF($A678 = "", "",
IF(AND(School_or_CAT_2 = "Centre for Advanced Training", COUNTIFS($A$7:$A$1008, $A678) &gt;= 1, LEFT($B678, 2) = "81"), INDEX(Main_Form!$J:$J, MATCH($A678, Main_Form!$EV:$EV, 0)), "N/A") )</f>
        <v/>
      </c>
      <c r="E678" s="393"/>
      <c r="O678" s="394" t="str">
        <f t="shared" si="20"/>
        <v/>
      </c>
      <c r="P678" s="378" t="str">
        <f t="shared" si="21"/>
        <v/>
      </c>
    </row>
    <row r="679" spans="1:16" s="379" customFormat="1" hidden="1" x14ac:dyDescent="0.35">
      <c r="A679" s="368"/>
      <c r="B679" s="367" t="str">
        <f xml:space="preserve"> IF(A679="", "", $B$2 &amp; COUNTIFS($A$7:$A679, $A679))</f>
        <v/>
      </c>
      <c r="C679" s="367" t="str">
        <f>IF($A679 = "", "", INDEX(Main_Form!$A:$A, MATCH($A679, Main_Form!$EV:$EV, 0)) &amp; $B679)</f>
        <v/>
      </c>
      <c r="D679" s="398" t="str">
        <f>IF($A679 = "", "",
IF(AND(School_or_CAT_2 = "Centre for Advanced Training", COUNTIFS($A$7:$A$1008, $A679) &gt;= 1, LEFT($B679, 2) = "81"), INDEX(Main_Form!$J:$J, MATCH($A679, Main_Form!$EV:$EV, 0)), "N/A") )</f>
        <v/>
      </c>
      <c r="E679" s="393"/>
      <c r="O679" s="394" t="str">
        <f t="shared" si="20"/>
        <v/>
      </c>
      <c r="P679" s="378" t="str">
        <f t="shared" si="21"/>
        <v/>
      </c>
    </row>
    <row r="680" spans="1:16" s="379" customFormat="1" hidden="1" x14ac:dyDescent="0.35">
      <c r="A680" s="368"/>
      <c r="B680" s="367" t="str">
        <f xml:space="preserve"> IF(A680="", "", $B$2 &amp; COUNTIFS($A$7:$A680, $A680))</f>
        <v/>
      </c>
      <c r="C680" s="367" t="str">
        <f>IF($A680 = "", "", INDEX(Main_Form!$A:$A, MATCH($A680, Main_Form!$EV:$EV, 0)) &amp; $B680)</f>
        <v/>
      </c>
      <c r="D680" s="398" t="str">
        <f>IF($A680 = "", "",
IF(AND(School_or_CAT_2 = "Centre for Advanced Training", COUNTIFS($A$7:$A$1008, $A680) &gt;= 1, LEFT($B680, 2) = "81"), INDEX(Main_Form!$J:$J, MATCH($A680, Main_Form!$EV:$EV, 0)), "N/A") )</f>
        <v/>
      </c>
      <c r="E680" s="393"/>
      <c r="O680" s="394" t="str">
        <f t="shared" si="20"/>
        <v/>
      </c>
      <c r="P680" s="378" t="str">
        <f t="shared" si="21"/>
        <v/>
      </c>
    </row>
    <row r="681" spans="1:16" s="379" customFormat="1" hidden="1" x14ac:dyDescent="0.35">
      <c r="A681" s="368"/>
      <c r="B681" s="367" t="str">
        <f xml:space="preserve"> IF(A681="", "", $B$2 &amp; COUNTIFS($A$7:$A681, $A681))</f>
        <v/>
      </c>
      <c r="C681" s="367" t="str">
        <f>IF($A681 = "", "", INDEX(Main_Form!$A:$A, MATCH($A681, Main_Form!$EV:$EV, 0)) &amp; $B681)</f>
        <v/>
      </c>
      <c r="D681" s="398" t="str">
        <f>IF($A681 = "", "",
IF(AND(School_or_CAT_2 = "Centre for Advanced Training", COUNTIFS($A$7:$A$1008, $A681) &gt;= 1, LEFT($B681, 2) = "81"), INDEX(Main_Form!$J:$J, MATCH($A681, Main_Form!$EV:$EV, 0)), "N/A") )</f>
        <v/>
      </c>
      <c r="E681" s="393"/>
      <c r="O681" s="394" t="str">
        <f t="shared" si="20"/>
        <v/>
      </c>
      <c r="P681" s="378" t="str">
        <f t="shared" si="21"/>
        <v/>
      </c>
    </row>
    <row r="682" spans="1:16" s="379" customFormat="1" hidden="1" x14ac:dyDescent="0.35">
      <c r="A682" s="368"/>
      <c r="B682" s="367" t="str">
        <f xml:space="preserve"> IF(A682="", "", $B$2 &amp; COUNTIFS($A$7:$A682, $A682))</f>
        <v/>
      </c>
      <c r="C682" s="367" t="str">
        <f>IF($A682 = "", "", INDEX(Main_Form!$A:$A, MATCH($A682, Main_Form!$EV:$EV, 0)) &amp; $B682)</f>
        <v/>
      </c>
      <c r="D682" s="398" t="str">
        <f>IF($A682 = "", "",
IF(AND(School_or_CAT_2 = "Centre for Advanced Training", COUNTIFS($A$7:$A$1008, $A682) &gt;= 1, LEFT($B682, 2) = "81"), INDEX(Main_Form!$J:$J, MATCH($A682, Main_Form!$EV:$EV, 0)), "N/A") )</f>
        <v/>
      </c>
      <c r="E682" s="393"/>
      <c r="O682" s="394" t="str">
        <f t="shared" si="20"/>
        <v/>
      </c>
      <c r="P682" s="378" t="str">
        <f t="shared" si="21"/>
        <v/>
      </c>
    </row>
    <row r="683" spans="1:16" s="379" customFormat="1" hidden="1" x14ac:dyDescent="0.35">
      <c r="A683" s="368"/>
      <c r="B683" s="367" t="str">
        <f xml:space="preserve"> IF(A683="", "", $B$2 &amp; COUNTIFS($A$7:$A683, $A683))</f>
        <v/>
      </c>
      <c r="C683" s="367" t="str">
        <f>IF($A683 = "", "", INDEX(Main_Form!$A:$A, MATCH($A683, Main_Form!$EV:$EV, 0)) &amp; $B683)</f>
        <v/>
      </c>
      <c r="D683" s="398" t="str">
        <f>IF($A683 = "", "",
IF(AND(School_or_CAT_2 = "Centre for Advanced Training", COUNTIFS($A$7:$A$1008, $A683) &gt;= 1, LEFT($B683, 2) = "81"), INDEX(Main_Form!$J:$J, MATCH($A683, Main_Form!$EV:$EV, 0)), "N/A") )</f>
        <v/>
      </c>
      <c r="E683" s="393"/>
      <c r="O683" s="394" t="str">
        <f t="shared" si="20"/>
        <v/>
      </c>
      <c r="P683" s="378" t="str">
        <f t="shared" si="21"/>
        <v/>
      </c>
    </row>
    <row r="684" spans="1:16" s="379" customFormat="1" hidden="1" x14ac:dyDescent="0.35">
      <c r="A684" s="368"/>
      <c r="B684" s="367" t="str">
        <f xml:space="preserve"> IF(A684="", "", $B$2 &amp; COUNTIFS($A$7:$A684, $A684))</f>
        <v/>
      </c>
      <c r="C684" s="367" t="str">
        <f>IF($A684 = "", "", INDEX(Main_Form!$A:$A, MATCH($A684, Main_Form!$EV:$EV, 0)) &amp; $B684)</f>
        <v/>
      </c>
      <c r="D684" s="398" t="str">
        <f>IF($A684 = "", "",
IF(AND(School_or_CAT_2 = "Centre for Advanced Training", COUNTIFS($A$7:$A$1008, $A684) &gt;= 1, LEFT($B684, 2) = "81"), INDEX(Main_Form!$J:$J, MATCH($A684, Main_Form!$EV:$EV, 0)), "N/A") )</f>
        <v/>
      </c>
      <c r="E684" s="393"/>
      <c r="O684" s="394" t="str">
        <f t="shared" si="20"/>
        <v/>
      </c>
      <c r="P684" s="378" t="str">
        <f t="shared" si="21"/>
        <v/>
      </c>
    </row>
    <row r="685" spans="1:16" s="379" customFormat="1" hidden="1" x14ac:dyDescent="0.35">
      <c r="A685" s="368"/>
      <c r="B685" s="367" t="str">
        <f xml:space="preserve"> IF(A685="", "", $B$2 &amp; COUNTIFS($A$7:$A685, $A685))</f>
        <v/>
      </c>
      <c r="C685" s="367" t="str">
        <f>IF($A685 = "", "", INDEX(Main_Form!$A:$A, MATCH($A685, Main_Form!$EV:$EV, 0)) &amp; $B685)</f>
        <v/>
      </c>
      <c r="D685" s="398" t="str">
        <f>IF($A685 = "", "",
IF(AND(School_or_CAT_2 = "Centre for Advanced Training", COUNTIFS($A$7:$A$1008, $A685) &gt;= 1, LEFT($B685, 2) = "81"), INDEX(Main_Form!$J:$J, MATCH($A685, Main_Form!$EV:$EV, 0)), "N/A") )</f>
        <v/>
      </c>
      <c r="E685" s="393"/>
      <c r="O685" s="394" t="str">
        <f t="shared" si="20"/>
        <v/>
      </c>
      <c r="P685" s="378" t="str">
        <f t="shared" si="21"/>
        <v/>
      </c>
    </row>
    <row r="686" spans="1:16" s="379" customFormat="1" hidden="1" x14ac:dyDescent="0.35">
      <c r="A686" s="368"/>
      <c r="B686" s="367" t="str">
        <f xml:space="preserve"> IF(A686="", "", $B$2 &amp; COUNTIFS($A$7:$A686, $A686))</f>
        <v/>
      </c>
      <c r="C686" s="367" t="str">
        <f>IF($A686 = "", "", INDEX(Main_Form!$A:$A, MATCH($A686, Main_Form!$EV:$EV, 0)) &amp; $B686)</f>
        <v/>
      </c>
      <c r="D686" s="398" t="str">
        <f>IF($A686 = "", "",
IF(AND(School_or_CAT_2 = "Centre for Advanced Training", COUNTIFS($A$7:$A$1008, $A686) &gt;= 1, LEFT($B686, 2) = "81"), INDEX(Main_Form!$J:$J, MATCH($A686, Main_Form!$EV:$EV, 0)), "N/A") )</f>
        <v/>
      </c>
      <c r="E686" s="393"/>
      <c r="O686" s="394" t="str">
        <f t="shared" si="20"/>
        <v/>
      </c>
      <c r="P686" s="378" t="str">
        <f t="shared" si="21"/>
        <v/>
      </c>
    </row>
    <row r="687" spans="1:16" s="379" customFormat="1" hidden="1" x14ac:dyDescent="0.35">
      <c r="A687" s="368"/>
      <c r="B687" s="367" t="str">
        <f xml:space="preserve"> IF(A687="", "", $B$2 &amp; COUNTIFS($A$7:$A687, $A687))</f>
        <v/>
      </c>
      <c r="C687" s="367" t="str">
        <f>IF($A687 = "", "", INDEX(Main_Form!$A:$A, MATCH($A687, Main_Form!$EV:$EV, 0)) &amp; $B687)</f>
        <v/>
      </c>
      <c r="D687" s="398" t="str">
        <f>IF($A687 = "", "",
IF(AND(School_or_CAT_2 = "Centre for Advanced Training", COUNTIFS($A$7:$A$1008, $A687) &gt;= 1, LEFT($B687, 2) = "81"), INDEX(Main_Form!$J:$J, MATCH($A687, Main_Form!$EV:$EV, 0)), "N/A") )</f>
        <v/>
      </c>
      <c r="E687" s="393"/>
      <c r="O687" s="394" t="str">
        <f t="shared" si="20"/>
        <v/>
      </c>
      <c r="P687" s="378" t="str">
        <f t="shared" si="21"/>
        <v/>
      </c>
    </row>
    <row r="688" spans="1:16" s="379" customFormat="1" hidden="1" x14ac:dyDescent="0.35">
      <c r="A688" s="368"/>
      <c r="B688" s="367" t="str">
        <f xml:space="preserve"> IF(A688="", "", $B$2 &amp; COUNTIFS($A$7:$A688, $A688))</f>
        <v/>
      </c>
      <c r="C688" s="367" t="str">
        <f>IF($A688 = "", "", INDEX(Main_Form!$A:$A, MATCH($A688, Main_Form!$EV:$EV, 0)) &amp; $B688)</f>
        <v/>
      </c>
      <c r="D688" s="398" t="str">
        <f>IF($A688 = "", "",
IF(AND(School_or_CAT_2 = "Centre for Advanced Training", COUNTIFS($A$7:$A$1008, $A688) &gt;= 1, LEFT($B688, 2) = "81"), INDEX(Main_Form!$J:$J, MATCH($A688, Main_Form!$EV:$EV, 0)), "N/A") )</f>
        <v/>
      </c>
      <c r="E688" s="393"/>
      <c r="O688" s="394" t="str">
        <f t="shared" si="20"/>
        <v/>
      </c>
      <c r="P688" s="378" t="str">
        <f t="shared" si="21"/>
        <v/>
      </c>
    </row>
    <row r="689" spans="1:16" s="379" customFormat="1" hidden="1" x14ac:dyDescent="0.35">
      <c r="A689" s="368"/>
      <c r="B689" s="367" t="str">
        <f xml:space="preserve"> IF(A689="", "", $B$2 &amp; COUNTIFS($A$7:$A689, $A689))</f>
        <v/>
      </c>
      <c r="C689" s="367" t="str">
        <f>IF($A689 = "", "", INDEX(Main_Form!$A:$A, MATCH($A689, Main_Form!$EV:$EV, 0)) &amp; $B689)</f>
        <v/>
      </c>
      <c r="D689" s="398" t="str">
        <f>IF($A689 = "", "",
IF(AND(School_or_CAT_2 = "Centre for Advanced Training", COUNTIFS($A$7:$A$1008, $A689) &gt;= 1, LEFT($B689, 2) = "81"), INDEX(Main_Form!$J:$J, MATCH($A689, Main_Form!$EV:$EV, 0)), "N/A") )</f>
        <v/>
      </c>
      <c r="E689" s="393"/>
      <c r="O689" s="394" t="str">
        <f t="shared" si="20"/>
        <v/>
      </c>
      <c r="P689" s="378" t="str">
        <f t="shared" si="21"/>
        <v/>
      </c>
    </row>
    <row r="690" spans="1:16" s="379" customFormat="1" hidden="1" x14ac:dyDescent="0.35">
      <c r="A690" s="368"/>
      <c r="B690" s="367" t="str">
        <f xml:space="preserve"> IF(A690="", "", $B$2 &amp; COUNTIFS($A$7:$A690, $A690))</f>
        <v/>
      </c>
      <c r="C690" s="367" t="str">
        <f>IF($A690 = "", "", INDEX(Main_Form!$A:$A, MATCH($A690, Main_Form!$EV:$EV, 0)) &amp; $B690)</f>
        <v/>
      </c>
      <c r="D690" s="398" t="str">
        <f>IF($A690 = "", "",
IF(AND(School_or_CAT_2 = "Centre for Advanced Training", COUNTIFS($A$7:$A$1008, $A690) &gt;= 1, LEFT($B690, 2) = "81"), INDEX(Main_Form!$J:$J, MATCH($A690, Main_Form!$EV:$EV, 0)), "N/A") )</f>
        <v/>
      </c>
      <c r="E690" s="393"/>
      <c r="O690" s="394" t="str">
        <f t="shared" si="20"/>
        <v/>
      </c>
      <c r="P690" s="378" t="str">
        <f t="shared" si="21"/>
        <v/>
      </c>
    </row>
    <row r="691" spans="1:16" s="379" customFormat="1" hidden="1" x14ac:dyDescent="0.35">
      <c r="A691" s="368"/>
      <c r="B691" s="367" t="str">
        <f xml:space="preserve"> IF(A691="", "", $B$2 &amp; COUNTIFS($A$7:$A691, $A691))</f>
        <v/>
      </c>
      <c r="C691" s="367" t="str">
        <f>IF($A691 = "", "", INDEX(Main_Form!$A:$A, MATCH($A691, Main_Form!$EV:$EV, 0)) &amp; $B691)</f>
        <v/>
      </c>
      <c r="D691" s="398" t="str">
        <f>IF($A691 = "", "",
IF(AND(School_or_CAT_2 = "Centre for Advanced Training", COUNTIFS($A$7:$A$1008, $A691) &gt;= 1, LEFT($B691, 2) = "81"), INDEX(Main_Form!$J:$J, MATCH($A691, Main_Form!$EV:$EV, 0)), "N/A") )</f>
        <v/>
      </c>
      <c r="E691" s="393"/>
      <c r="O691" s="394" t="str">
        <f t="shared" si="20"/>
        <v/>
      </c>
      <c r="P691" s="378" t="str">
        <f t="shared" si="21"/>
        <v/>
      </c>
    </row>
    <row r="692" spans="1:16" s="379" customFormat="1" hidden="1" x14ac:dyDescent="0.35">
      <c r="A692" s="368"/>
      <c r="B692" s="367" t="str">
        <f xml:space="preserve"> IF(A692="", "", $B$2 &amp; COUNTIFS($A$7:$A692, $A692))</f>
        <v/>
      </c>
      <c r="C692" s="367" t="str">
        <f>IF($A692 = "", "", INDEX(Main_Form!$A:$A, MATCH($A692, Main_Form!$EV:$EV, 0)) &amp; $B692)</f>
        <v/>
      </c>
      <c r="D692" s="398" t="str">
        <f>IF($A692 = "", "",
IF(AND(School_or_CAT_2 = "Centre for Advanced Training", COUNTIFS($A$7:$A$1008, $A692) &gt;= 1, LEFT($B692, 2) = "81"), INDEX(Main_Form!$J:$J, MATCH($A692, Main_Form!$EV:$EV, 0)), "N/A") )</f>
        <v/>
      </c>
      <c r="E692" s="393"/>
      <c r="O692" s="394" t="str">
        <f t="shared" si="20"/>
        <v/>
      </c>
      <c r="P692" s="378" t="str">
        <f t="shared" si="21"/>
        <v/>
      </c>
    </row>
    <row r="693" spans="1:16" s="379" customFormat="1" hidden="1" x14ac:dyDescent="0.35">
      <c r="A693" s="368"/>
      <c r="B693" s="367" t="str">
        <f xml:space="preserve"> IF(A693="", "", $B$2 &amp; COUNTIFS($A$7:$A693, $A693))</f>
        <v/>
      </c>
      <c r="C693" s="367" t="str">
        <f>IF($A693 = "", "", INDEX(Main_Form!$A:$A, MATCH($A693, Main_Form!$EV:$EV, 0)) &amp; $B693)</f>
        <v/>
      </c>
      <c r="D693" s="398" t="str">
        <f>IF($A693 = "", "",
IF(AND(School_or_CAT_2 = "Centre for Advanced Training", COUNTIFS($A$7:$A$1008, $A693) &gt;= 1, LEFT($B693, 2) = "81"), INDEX(Main_Form!$J:$J, MATCH($A693, Main_Form!$EV:$EV, 0)), "N/A") )</f>
        <v/>
      </c>
      <c r="E693" s="393"/>
      <c r="O693" s="394" t="str">
        <f t="shared" si="20"/>
        <v/>
      </c>
      <c r="P693" s="378" t="str">
        <f t="shared" si="21"/>
        <v/>
      </c>
    </row>
    <row r="694" spans="1:16" s="379" customFormat="1" hidden="1" x14ac:dyDescent="0.35">
      <c r="A694" s="368"/>
      <c r="B694" s="367" t="str">
        <f xml:space="preserve"> IF(A694="", "", $B$2 &amp; COUNTIFS($A$7:$A694, $A694))</f>
        <v/>
      </c>
      <c r="C694" s="367" t="str">
        <f>IF($A694 = "", "", INDEX(Main_Form!$A:$A, MATCH($A694, Main_Form!$EV:$EV, 0)) &amp; $B694)</f>
        <v/>
      </c>
      <c r="D694" s="398" t="str">
        <f>IF($A694 = "", "",
IF(AND(School_or_CAT_2 = "Centre for Advanced Training", COUNTIFS($A$7:$A$1008, $A694) &gt;= 1, LEFT($B694, 2) = "81"), INDEX(Main_Form!$J:$J, MATCH($A694, Main_Form!$EV:$EV, 0)), "N/A") )</f>
        <v/>
      </c>
      <c r="E694" s="393"/>
      <c r="O694" s="394" t="str">
        <f t="shared" si="20"/>
        <v/>
      </c>
      <c r="P694" s="378" t="str">
        <f t="shared" si="21"/>
        <v/>
      </c>
    </row>
    <row r="695" spans="1:16" s="379" customFormat="1" hidden="1" x14ac:dyDescent="0.35">
      <c r="A695" s="368"/>
      <c r="B695" s="367" t="str">
        <f xml:space="preserve"> IF(A695="", "", $B$2 &amp; COUNTIFS($A$7:$A695, $A695))</f>
        <v/>
      </c>
      <c r="C695" s="367" t="str">
        <f>IF($A695 = "", "", INDEX(Main_Form!$A:$A, MATCH($A695, Main_Form!$EV:$EV, 0)) &amp; $B695)</f>
        <v/>
      </c>
      <c r="D695" s="398" t="str">
        <f>IF($A695 = "", "",
IF(AND(School_or_CAT_2 = "Centre for Advanced Training", COUNTIFS($A$7:$A$1008, $A695) &gt;= 1, LEFT($B695, 2) = "81"), INDEX(Main_Form!$J:$J, MATCH($A695, Main_Form!$EV:$EV, 0)), "N/A") )</f>
        <v/>
      </c>
      <c r="E695" s="393"/>
      <c r="O695" s="394" t="str">
        <f t="shared" si="20"/>
        <v/>
      </c>
      <c r="P695" s="378" t="str">
        <f t="shared" si="21"/>
        <v/>
      </c>
    </row>
    <row r="696" spans="1:16" s="379" customFormat="1" hidden="1" x14ac:dyDescent="0.35">
      <c r="A696" s="368"/>
      <c r="B696" s="367" t="str">
        <f xml:space="preserve"> IF(A696="", "", $B$2 &amp; COUNTIFS($A$7:$A696, $A696))</f>
        <v/>
      </c>
      <c r="C696" s="367" t="str">
        <f>IF($A696 = "", "", INDEX(Main_Form!$A:$A, MATCH($A696, Main_Form!$EV:$EV, 0)) &amp; $B696)</f>
        <v/>
      </c>
      <c r="D696" s="398" t="str">
        <f>IF($A696 = "", "",
IF(AND(School_or_CAT_2 = "Centre for Advanced Training", COUNTIFS($A$7:$A$1008, $A696) &gt;= 1, LEFT($B696, 2) = "81"), INDEX(Main_Form!$J:$J, MATCH($A696, Main_Form!$EV:$EV, 0)), "N/A") )</f>
        <v/>
      </c>
      <c r="E696" s="393"/>
      <c r="O696" s="394" t="str">
        <f t="shared" si="20"/>
        <v/>
      </c>
      <c r="P696" s="378" t="str">
        <f t="shared" si="21"/>
        <v/>
      </c>
    </row>
    <row r="697" spans="1:16" s="379" customFormat="1" hidden="1" x14ac:dyDescent="0.35">
      <c r="A697" s="368"/>
      <c r="B697" s="367" t="str">
        <f xml:space="preserve"> IF(A697="", "", $B$2 &amp; COUNTIFS($A$7:$A697, $A697))</f>
        <v/>
      </c>
      <c r="C697" s="367" t="str">
        <f>IF($A697 = "", "", INDEX(Main_Form!$A:$A, MATCH($A697, Main_Form!$EV:$EV, 0)) &amp; $B697)</f>
        <v/>
      </c>
      <c r="D697" s="398" t="str">
        <f>IF($A697 = "", "",
IF(AND(School_or_CAT_2 = "Centre for Advanced Training", COUNTIFS($A$7:$A$1008, $A697) &gt;= 1, LEFT($B697, 2) = "81"), INDEX(Main_Form!$J:$J, MATCH($A697, Main_Form!$EV:$EV, 0)), "N/A") )</f>
        <v/>
      </c>
      <c r="E697" s="393"/>
      <c r="O697" s="394" t="str">
        <f t="shared" si="20"/>
        <v/>
      </c>
      <c r="P697" s="378" t="str">
        <f t="shared" si="21"/>
        <v/>
      </c>
    </row>
    <row r="698" spans="1:16" s="379" customFormat="1" hidden="1" x14ac:dyDescent="0.35">
      <c r="A698" s="368"/>
      <c r="B698" s="367" t="str">
        <f xml:space="preserve"> IF(A698="", "", $B$2 &amp; COUNTIFS($A$7:$A698, $A698))</f>
        <v/>
      </c>
      <c r="C698" s="367" t="str">
        <f>IF($A698 = "", "", INDEX(Main_Form!$A:$A, MATCH($A698, Main_Form!$EV:$EV, 0)) &amp; $B698)</f>
        <v/>
      </c>
      <c r="D698" s="398" t="str">
        <f>IF($A698 = "", "",
IF(AND(School_or_CAT_2 = "Centre for Advanced Training", COUNTIFS($A$7:$A$1008, $A698) &gt;= 1, LEFT($B698, 2) = "81"), INDEX(Main_Form!$J:$J, MATCH($A698, Main_Form!$EV:$EV, 0)), "N/A") )</f>
        <v/>
      </c>
      <c r="E698" s="393"/>
      <c r="O698" s="394" t="str">
        <f t="shared" si="20"/>
        <v/>
      </c>
      <c r="P698" s="378" t="str">
        <f t="shared" si="21"/>
        <v/>
      </c>
    </row>
    <row r="699" spans="1:16" s="379" customFormat="1" hidden="1" x14ac:dyDescent="0.35">
      <c r="A699" s="368"/>
      <c r="B699" s="367" t="str">
        <f xml:space="preserve"> IF(A699="", "", $B$2 &amp; COUNTIFS($A$7:$A699, $A699))</f>
        <v/>
      </c>
      <c r="C699" s="367" t="str">
        <f>IF($A699 = "", "", INDEX(Main_Form!$A:$A, MATCH($A699, Main_Form!$EV:$EV, 0)) &amp; $B699)</f>
        <v/>
      </c>
      <c r="D699" s="398" t="str">
        <f>IF($A699 = "", "",
IF(AND(School_or_CAT_2 = "Centre for Advanced Training", COUNTIFS($A$7:$A$1008, $A699) &gt;= 1, LEFT($B699, 2) = "81"), INDEX(Main_Form!$J:$J, MATCH($A699, Main_Form!$EV:$EV, 0)), "N/A") )</f>
        <v/>
      </c>
      <c r="E699" s="393"/>
      <c r="O699" s="394" t="str">
        <f t="shared" si="20"/>
        <v/>
      </c>
      <c r="P699" s="378" t="str">
        <f t="shared" si="21"/>
        <v/>
      </c>
    </row>
    <row r="700" spans="1:16" s="379" customFormat="1" hidden="1" x14ac:dyDescent="0.35">
      <c r="A700" s="368"/>
      <c r="B700" s="367" t="str">
        <f xml:space="preserve"> IF(A700="", "", $B$2 &amp; COUNTIFS($A$7:$A700, $A700))</f>
        <v/>
      </c>
      <c r="C700" s="367" t="str">
        <f>IF($A700 = "", "", INDEX(Main_Form!$A:$A, MATCH($A700, Main_Form!$EV:$EV, 0)) &amp; $B700)</f>
        <v/>
      </c>
      <c r="D700" s="398" t="str">
        <f>IF($A700 = "", "",
IF(AND(School_or_CAT_2 = "Centre for Advanced Training", COUNTIFS($A$7:$A$1008, $A700) &gt;= 1, LEFT($B700, 2) = "81"), INDEX(Main_Form!$J:$J, MATCH($A700, Main_Form!$EV:$EV, 0)), "N/A") )</f>
        <v/>
      </c>
      <c r="E700" s="393"/>
      <c r="O700" s="394" t="str">
        <f t="shared" si="20"/>
        <v/>
      </c>
      <c r="P700" s="378" t="str">
        <f t="shared" si="21"/>
        <v/>
      </c>
    </row>
    <row r="701" spans="1:16" s="379" customFormat="1" hidden="1" x14ac:dyDescent="0.35">
      <c r="A701" s="368"/>
      <c r="B701" s="367" t="str">
        <f xml:space="preserve"> IF(A701="", "", $B$2 &amp; COUNTIFS($A$7:$A701, $A701))</f>
        <v/>
      </c>
      <c r="C701" s="367" t="str">
        <f>IF($A701 = "", "", INDEX(Main_Form!$A:$A, MATCH($A701, Main_Form!$EV:$EV, 0)) &amp; $B701)</f>
        <v/>
      </c>
      <c r="D701" s="398" t="str">
        <f>IF($A701 = "", "",
IF(AND(School_or_CAT_2 = "Centre for Advanced Training", COUNTIFS($A$7:$A$1008, $A701) &gt;= 1, LEFT($B701, 2) = "81"), INDEX(Main_Form!$J:$J, MATCH($A701, Main_Form!$EV:$EV, 0)), "N/A") )</f>
        <v/>
      </c>
      <c r="E701" s="393"/>
      <c r="O701" s="394" t="str">
        <f t="shared" si="20"/>
        <v/>
      </c>
      <c r="P701" s="378" t="str">
        <f t="shared" si="21"/>
        <v/>
      </c>
    </row>
    <row r="702" spans="1:16" s="379" customFormat="1" hidden="1" x14ac:dyDescent="0.35">
      <c r="A702" s="368"/>
      <c r="B702" s="367" t="str">
        <f xml:space="preserve"> IF(A702="", "", $B$2 &amp; COUNTIFS($A$7:$A702, $A702))</f>
        <v/>
      </c>
      <c r="C702" s="367" t="str">
        <f>IF($A702 = "", "", INDEX(Main_Form!$A:$A, MATCH($A702, Main_Form!$EV:$EV, 0)) &amp; $B702)</f>
        <v/>
      </c>
      <c r="D702" s="398" t="str">
        <f>IF($A702 = "", "",
IF(AND(School_or_CAT_2 = "Centre for Advanced Training", COUNTIFS($A$7:$A$1008, $A702) &gt;= 1, LEFT($B702, 2) = "81"), INDEX(Main_Form!$J:$J, MATCH($A702, Main_Form!$EV:$EV, 0)), "N/A") )</f>
        <v/>
      </c>
      <c r="E702" s="393"/>
      <c r="O702" s="394" t="str">
        <f t="shared" si="20"/>
        <v/>
      </c>
      <c r="P702" s="378" t="str">
        <f t="shared" si="21"/>
        <v/>
      </c>
    </row>
    <row r="703" spans="1:16" s="379" customFormat="1" hidden="1" x14ac:dyDescent="0.35">
      <c r="A703" s="368"/>
      <c r="B703" s="367" t="str">
        <f xml:space="preserve"> IF(A703="", "", $B$2 &amp; COUNTIFS($A$7:$A703, $A703))</f>
        <v/>
      </c>
      <c r="C703" s="367" t="str">
        <f>IF($A703 = "", "", INDEX(Main_Form!$A:$A, MATCH($A703, Main_Form!$EV:$EV, 0)) &amp; $B703)</f>
        <v/>
      </c>
      <c r="D703" s="398" t="str">
        <f>IF($A703 = "", "",
IF(AND(School_or_CAT_2 = "Centre for Advanced Training", COUNTIFS($A$7:$A$1008, $A703) &gt;= 1, LEFT($B703, 2) = "81"), INDEX(Main_Form!$J:$J, MATCH($A703, Main_Form!$EV:$EV, 0)), "N/A") )</f>
        <v/>
      </c>
      <c r="E703" s="393"/>
      <c r="O703" s="394" t="str">
        <f t="shared" si="20"/>
        <v/>
      </c>
      <c r="P703" s="378" t="str">
        <f t="shared" si="21"/>
        <v/>
      </c>
    </row>
    <row r="704" spans="1:16" s="379" customFormat="1" hidden="1" x14ac:dyDescent="0.35">
      <c r="A704" s="368"/>
      <c r="B704" s="367" t="str">
        <f xml:space="preserve"> IF(A704="", "", $B$2 &amp; COUNTIFS($A$7:$A704, $A704))</f>
        <v/>
      </c>
      <c r="C704" s="367" t="str">
        <f>IF($A704 = "", "", INDEX(Main_Form!$A:$A, MATCH($A704, Main_Form!$EV:$EV, 0)) &amp; $B704)</f>
        <v/>
      </c>
      <c r="D704" s="398" t="str">
        <f>IF($A704 = "", "",
IF(AND(School_or_CAT_2 = "Centre for Advanced Training", COUNTIFS($A$7:$A$1008, $A704) &gt;= 1, LEFT($B704, 2) = "81"), INDEX(Main_Form!$J:$J, MATCH($A704, Main_Form!$EV:$EV, 0)), "N/A") )</f>
        <v/>
      </c>
      <c r="E704" s="393"/>
      <c r="O704" s="394" t="str">
        <f t="shared" si="20"/>
        <v/>
      </c>
      <c r="P704" s="378" t="str">
        <f t="shared" si="21"/>
        <v/>
      </c>
    </row>
    <row r="705" spans="1:16" s="379" customFormat="1" hidden="1" x14ac:dyDescent="0.35">
      <c r="A705" s="368"/>
      <c r="B705" s="367" t="str">
        <f xml:space="preserve"> IF(A705="", "", $B$2 &amp; COUNTIFS($A$7:$A705, $A705))</f>
        <v/>
      </c>
      <c r="C705" s="367" t="str">
        <f>IF($A705 = "", "", INDEX(Main_Form!$A:$A, MATCH($A705, Main_Form!$EV:$EV, 0)) &amp; $B705)</f>
        <v/>
      </c>
      <c r="D705" s="398" t="str">
        <f>IF($A705 = "", "",
IF(AND(School_or_CAT_2 = "Centre for Advanced Training", COUNTIFS($A$7:$A$1008, $A705) &gt;= 1, LEFT($B705, 2) = "81"), INDEX(Main_Form!$J:$J, MATCH($A705, Main_Form!$EV:$EV, 0)), "N/A") )</f>
        <v/>
      </c>
      <c r="E705" s="393"/>
      <c r="O705" s="394" t="str">
        <f t="shared" si="20"/>
        <v/>
      </c>
      <c r="P705" s="378" t="str">
        <f t="shared" si="21"/>
        <v/>
      </c>
    </row>
    <row r="706" spans="1:16" s="379" customFormat="1" hidden="1" x14ac:dyDescent="0.35">
      <c r="A706" s="368"/>
      <c r="B706" s="367" t="str">
        <f xml:space="preserve"> IF(A706="", "", $B$2 &amp; COUNTIFS($A$7:$A706, $A706))</f>
        <v/>
      </c>
      <c r="C706" s="367" t="str">
        <f>IF($A706 = "", "", INDEX(Main_Form!$A:$A, MATCH($A706, Main_Form!$EV:$EV, 0)) &amp; $B706)</f>
        <v/>
      </c>
      <c r="D706" s="398" t="str">
        <f>IF($A706 = "", "",
IF(AND(School_or_CAT_2 = "Centre for Advanced Training", COUNTIFS($A$7:$A$1008, $A706) &gt;= 1, LEFT($B706, 2) = "81"), INDEX(Main_Form!$J:$J, MATCH($A706, Main_Form!$EV:$EV, 0)), "N/A") )</f>
        <v/>
      </c>
      <c r="E706" s="393"/>
      <c r="O706" s="394" t="str">
        <f t="shared" si="20"/>
        <v/>
      </c>
      <c r="P706" s="378" t="str">
        <f t="shared" si="21"/>
        <v/>
      </c>
    </row>
    <row r="707" spans="1:16" s="379" customFormat="1" hidden="1" x14ac:dyDescent="0.35">
      <c r="A707" s="368"/>
      <c r="B707" s="367" t="str">
        <f xml:space="preserve"> IF(A707="", "", $B$2 &amp; COUNTIFS($A$7:$A707, $A707))</f>
        <v/>
      </c>
      <c r="C707" s="367" t="str">
        <f>IF($A707 = "", "", INDEX(Main_Form!$A:$A, MATCH($A707, Main_Form!$EV:$EV, 0)) &amp; $B707)</f>
        <v/>
      </c>
      <c r="D707" s="398" t="str">
        <f>IF($A707 = "", "",
IF(AND(School_or_CAT_2 = "Centre for Advanced Training", COUNTIFS($A$7:$A$1008, $A707) &gt;= 1, LEFT($B707, 2) = "81"), INDEX(Main_Form!$J:$J, MATCH($A707, Main_Form!$EV:$EV, 0)), "N/A") )</f>
        <v/>
      </c>
      <c r="E707" s="393"/>
      <c r="O707" s="394" t="str">
        <f t="shared" si="20"/>
        <v/>
      </c>
      <c r="P707" s="378" t="str">
        <f t="shared" si="21"/>
        <v/>
      </c>
    </row>
    <row r="708" spans="1:16" s="379" customFormat="1" hidden="1" x14ac:dyDescent="0.35">
      <c r="A708" s="368"/>
      <c r="B708" s="367" t="str">
        <f xml:space="preserve"> IF(A708="", "", $B$2 &amp; COUNTIFS($A$7:$A708, $A708))</f>
        <v/>
      </c>
      <c r="C708" s="367" t="str">
        <f>IF($A708 = "", "", INDEX(Main_Form!$A:$A, MATCH($A708, Main_Form!$EV:$EV, 0)) &amp; $B708)</f>
        <v/>
      </c>
      <c r="D708" s="398" t="str">
        <f>IF($A708 = "", "",
IF(AND(School_or_CAT_2 = "Centre for Advanced Training", COUNTIFS($A$7:$A$1008, $A708) &gt;= 1, LEFT($B708, 2) = "81"), INDEX(Main_Form!$J:$J, MATCH($A708, Main_Form!$EV:$EV, 0)), "N/A") )</f>
        <v/>
      </c>
      <c r="E708" s="393"/>
      <c r="O708" s="394" t="str">
        <f t="shared" si="20"/>
        <v/>
      </c>
      <c r="P708" s="378" t="str">
        <f t="shared" si="21"/>
        <v/>
      </c>
    </row>
    <row r="709" spans="1:16" s="379" customFormat="1" hidden="1" x14ac:dyDescent="0.35">
      <c r="A709" s="368"/>
      <c r="B709" s="367" t="str">
        <f xml:space="preserve"> IF(A709="", "", $B$2 &amp; COUNTIFS($A$7:$A709, $A709))</f>
        <v/>
      </c>
      <c r="C709" s="367" t="str">
        <f>IF($A709 = "", "", INDEX(Main_Form!$A:$A, MATCH($A709, Main_Form!$EV:$EV, 0)) &amp; $B709)</f>
        <v/>
      </c>
      <c r="D709" s="398" t="str">
        <f>IF($A709 = "", "",
IF(AND(School_or_CAT_2 = "Centre for Advanced Training", COUNTIFS($A$7:$A$1008, $A709) &gt;= 1, LEFT($B709, 2) = "81"), INDEX(Main_Form!$J:$J, MATCH($A709, Main_Form!$EV:$EV, 0)), "N/A") )</f>
        <v/>
      </c>
      <c r="E709" s="393"/>
      <c r="O709" s="394" t="str">
        <f t="shared" si="20"/>
        <v/>
      </c>
      <c r="P709" s="378" t="str">
        <f t="shared" si="21"/>
        <v/>
      </c>
    </row>
    <row r="710" spans="1:16" s="379" customFormat="1" hidden="1" x14ac:dyDescent="0.35">
      <c r="A710" s="368"/>
      <c r="B710" s="367" t="str">
        <f xml:space="preserve"> IF(A710="", "", $B$2 &amp; COUNTIFS($A$7:$A710, $A710))</f>
        <v/>
      </c>
      <c r="C710" s="367" t="str">
        <f>IF($A710 = "", "", INDEX(Main_Form!$A:$A, MATCH($A710, Main_Form!$EV:$EV, 0)) &amp; $B710)</f>
        <v/>
      </c>
      <c r="D710" s="398" t="str">
        <f>IF($A710 = "", "",
IF(AND(School_or_CAT_2 = "Centre for Advanced Training", COUNTIFS($A$7:$A$1008, $A710) &gt;= 1, LEFT($B710, 2) = "81"), INDEX(Main_Form!$J:$J, MATCH($A710, Main_Form!$EV:$EV, 0)), "N/A") )</f>
        <v/>
      </c>
      <c r="E710" s="393"/>
      <c r="O710" s="394" t="str">
        <f t="shared" si="20"/>
        <v/>
      </c>
      <c r="P710" s="378" t="str">
        <f t="shared" si="21"/>
        <v/>
      </c>
    </row>
    <row r="711" spans="1:16" s="379" customFormat="1" hidden="1" x14ac:dyDescent="0.35">
      <c r="A711" s="368"/>
      <c r="B711" s="367" t="str">
        <f xml:space="preserve"> IF(A711="", "", $B$2 &amp; COUNTIFS($A$7:$A711, $A711))</f>
        <v/>
      </c>
      <c r="C711" s="367" t="str">
        <f>IF($A711 = "", "", INDEX(Main_Form!$A:$A, MATCH($A711, Main_Form!$EV:$EV, 0)) &amp; $B711)</f>
        <v/>
      </c>
      <c r="D711" s="398" t="str">
        <f>IF($A711 = "", "",
IF(AND(School_or_CAT_2 = "Centre for Advanced Training", COUNTIFS($A$7:$A$1008, $A711) &gt;= 1, LEFT($B711, 2) = "81"), INDEX(Main_Form!$J:$J, MATCH($A711, Main_Form!$EV:$EV, 0)), "N/A") )</f>
        <v/>
      </c>
      <c r="E711" s="393"/>
      <c r="O711" s="394" t="str">
        <f t="shared" ref="O711:O774" si="22">IF($A711&lt;&gt;"", IF(AND($D711 &lt;&gt; "", $D711 &lt;&gt; "N/A"), $D711, IF($E711 = "", "", $E711)), "")</f>
        <v/>
      </c>
      <c r="P711" s="378" t="str">
        <f t="shared" ref="P711:P774" si="23">IF($A711="", "", IF(AND($A711 &lt;&gt; "", $O711 &lt;&gt; ""), 1, 0))</f>
        <v/>
      </c>
    </row>
    <row r="712" spans="1:16" s="379" customFormat="1" hidden="1" x14ac:dyDescent="0.35">
      <c r="A712" s="368"/>
      <c r="B712" s="367" t="str">
        <f xml:space="preserve"> IF(A712="", "", $B$2 &amp; COUNTIFS($A$7:$A712, $A712))</f>
        <v/>
      </c>
      <c r="C712" s="367" t="str">
        <f>IF($A712 = "", "", INDEX(Main_Form!$A:$A, MATCH($A712, Main_Form!$EV:$EV, 0)) &amp; $B712)</f>
        <v/>
      </c>
      <c r="D712" s="398" t="str">
        <f>IF($A712 = "", "",
IF(AND(School_or_CAT_2 = "Centre for Advanced Training", COUNTIFS($A$7:$A$1008, $A712) &gt;= 1, LEFT($B712, 2) = "81"), INDEX(Main_Form!$J:$J, MATCH($A712, Main_Form!$EV:$EV, 0)), "N/A") )</f>
        <v/>
      </c>
      <c r="E712" s="393"/>
      <c r="O712" s="394" t="str">
        <f t="shared" si="22"/>
        <v/>
      </c>
      <c r="P712" s="378" t="str">
        <f t="shared" si="23"/>
        <v/>
      </c>
    </row>
    <row r="713" spans="1:16" s="379" customFormat="1" hidden="1" x14ac:dyDescent="0.35">
      <c r="A713" s="368"/>
      <c r="B713" s="367" t="str">
        <f xml:space="preserve"> IF(A713="", "", $B$2 &amp; COUNTIFS($A$7:$A713, $A713))</f>
        <v/>
      </c>
      <c r="C713" s="367" t="str">
        <f>IF($A713 = "", "", INDEX(Main_Form!$A:$A, MATCH($A713, Main_Form!$EV:$EV, 0)) &amp; $B713)</f>
        <v/>
      </c>
      <c r="D713" s="398" t="str">
        <f>IF($A713 = "", "",
IF(AND(School_or_CAT_2 = "Centre for Advanced Training", COUNTIFS($A$7:$A$1008, $A713) &gt;= 1, LEFT($B713, 2) = "81"), INDEX(Main_Form!$J:$J, MATCH($A713, Main_Form!$EV:$EV, 0)), "N/A") )</f>
        <v/>
      </c>
      <c r="E713" s="393"/>
      <c r="O713" s="394" t="str">
        <f t="shared" si="22"/>
        <v/>
      </c>
      <c r="P713" s="378" t="str">
        <f t="shared" si="23"/>
        <v/>
      </c>
    </row>
    <row r="714" spans="1:16" s="379" customFormat="1" hidden="1" x14ac:dyDescent="0.35">
      <c r="A714" s="368"/>
      <c r="B714" s="367" t="str">
        <f xml:space="preserve"> IF(A714="", "", $B$2 &amp; COUNTIFS($A$7:$A714, $A714))</f>
        <v/>
      </c>
      <c r="C714" s="367" t="str">
        <f>IF($A714 = "", "", INDEX(Main_Form!$A:$A, MATCH($A714, Main_Form!$EV:$EV, 0)) &amp; $B714)</f>
        <v/>
      </c>
      <c r="D714" s="398" t="str">
        <f>IF($A714 = "", "",
IF(AND(School_or_CAT_2 = "Centre for Advanced Training", COUNTIFS($A$7:$A$1008, $A714) &gt;= 1, LEFT($B714, 2) = "81"), INDEX(Main_Form!$J:$J, MATCH($A714, Main_Form!$EV:$EV, 0)), "N/A") )</f>
        <v/>
      </c>
      <c r="E714" s="393"/>
      <c r="O714" s="394" t="str">
        <f t="shared" si="22"/>
        <v/>
      </c>
      <c r="P714" s="378" t="str">
        <f t="shared" si="23"/>
        <v/>
      </c>
    </row>
    <row r="715" spans="1:16" s="379" customFormat="1" hidden="1" x14ac:dyDescent="0.35">
      <c r="A715" s="368"/>
      <c r="B715" s="367" t="str">
        <f xml:space="preserve"> IF(A715="", "", $B$2 &amp; COUNTIFS($A$7:$A715, $A715))</f>
        <v/>
      </c>
      <c r="C715" s="367" t="str">
        <f>IF($A715 = "", "", INDEX(Main_Form!$A:$A, MATCH($A715, Main_Form!$EV:$EV, 0)) &amp; $B715)</f>
        <v/>
      </c>
      <c r="D715" s="398" t="str">
        <f>IF($A715 = "", "",
IF(AND(School_or_CAT_2 = "Centre for Advanced Training", COUNTIFS($A$7:$A$1008, $A715) &gt;= 1, LEFT($B715, 2) = "81"), INDEX(Main_Form!$J:$J, MATCH($A715, Main_Form!$EV:$EV, 0)), "N/A") )</f>
        <v/>
      </c>
      <c r="E715" s="393"/>
      <c r="O715" s="394" t="str">
        <f t="shared" si="22"/>
        <v/>
      </c>
      <c r="P715" s="378" t="str">
        <f t="shared" si="23"/>
        <v/>
      </c>
    </row>
    <row r="716" spans="1:16" s="379" customFormat="1" hidden="1" x14ac:dyDescent="0.35">
      <c r="A716" s="368"/>
      <c r="B716" s="367" t="str">
        <f xml:space="preserve"> IF(A716="", "", $B$2 &amp; COUNTIFS($A$7:$A716, $A716))</f>
        <v/>
      </c>
      <c r="C716" s="367" t="str">
        <f>IF($A716 = "", "", INDEX(Main_Form!$A:$A, MATCH($A716, Main_Form!$EV:$EV, 0)) &amp; $B716)</f>
        <v/>
      </c>
      <c r="D716" s="398" t="str">
        <f>IF($A716 = "", "",
IF(AND(School_or_CAT_2 = "Centre for Advanced Training", COUNTIFS($A$7:$A$1008, $A716) &gt;= 1, LEFT($B716, 2) = "81"), INDEX(Main_Form!$J:$J, MATCH($A716, Main_Form!$EV:$EV, 0)), "N/A") )</f>
        <v/>
      </c>
      <c r="E716" s="393"/>
      <c r="O716" s="394" t="str">
        <f t="shared" si="22"/>
        <v/>
      </c>
      <c r="P716" s="378" t="str">
        <f t="shared" si="23"/>
        <v/>
      </c>
    </row>
    <row r="717" spans="1:16" s="379" customFormat="1" hidden="1" x14ac:dyDescent="0.35">
      <c r="A717" s="368"/>
      <c r="B717" s="367" t="str">
        <f xml:space="preserve"> IF(A717="", "", $B$2 &amp; COUNTIFS($A$7:$A717, $A717))</f>
        <v/>
      </c>
      <c r="C717" s="367" t="str">
        <f>IF($A717 = "", "", INDEX(Main_Form!$A:$A, MATCH($A717, Main_Form!$EV:$EV, 0)) &amp; $B717)</f>
        <v/>
      </c>
      <c r="D717" s="398" t="str">
        <f>IF($A717 = "", "",
IF(AND(School_or_CAT_2 = "Centre for Advanced Training", COUNTIFS($A$7:$A$1008, $A717) &gt;= 1, LEFT($B717, 2) = "81"), INDEX(Main_Form!$J:$J, MATCH($A717, Main_Form!$EV:$EV, 0)), "N/A") )</f>
        <v/>
      </c>
      <c r="E717" s="393"/>
      <c r="O717" s="394" t="str">
        <f t="shared" si="22"/>
        <v/>
      </c>
      <c r="P717" s="378" t="str">
        <f t="shared" si="23"/>
        <v/>
      </c>
    </row>
    <row r="718" spans="1:16" s="379" customFormat="1" hidden="1" x14ac:dyDescent="0.35">
      <c r="A718" s="368"/>
      <c r="B718" s="367" t="str">
        <f xml:space="preserve"> IF(A718="", "", $B$2 &amp; COUNTIFS($A$7:$A718, $A718))</f>
        <v/>
      </c>
      <c r="C718" s="367" t="str">
        <f>IF($A718 = "", "", INDEX(Main_Form!$A:$A, MATCH($A718, Main_Form!$EV:$EV, 0)) &amp; $B718)</f>
        <v/>
      </c>
      <c r="D718" s="398" t="str">
        <f>IF($A718 = "", "",
IF(AND(School_or_CAT_2 = "Centre for Advanced Training", COUNTIFS($A$7:$A$1008, $A718) &gt;= 1, LEFT($B718, 2) = "81"), INDEX(Main_Form!$J:$J, MATCH($A718, Main_Form!$EV:$EV, 0)), "N/A") )</f>
        <v/>
      </c>
      <c r="E718" s="393"/>
      <c r="O718" s="394" t="str">
        <f t="shared" si="22"/>
        <v/>
      </c>
      <c r="P718" s="378" t="str">
        <f t="shared" si="23"/>
        <v/>
      </c>
    </row>
    <row r="719" spans="1:16" s="379" customFormat="1" hidden="1" x14ac:dyDescent="0.35">
      <c r="A719" s="368"/>
      <c r="B719" s="367" t="str">
        <f xml:space="preserve"> IF(A719="", "", $B$2 &amp; COUNTIFS($A$7:$A719, $A719))</f>
        <v/>
      </c>
      <c r="C719" s="367" t="str">
        <f>IF($A719 = "", "", INDEX(Main_Form!$A:$A, MATCH($A719, Main_Form!$EV:$EV, 0)) &amp; $B719)</f>
        <v/>
      </c>
      <c r="D719" s="398" t="str">
        <f>IF($A719 = "", "",
IF(AND(School_or_CAT_2 = "Centre for Advanced Training", COUNTIFS($A$7:$A$1008, $A719) &gt;= 1, LEFT($B719, 2) = "81"), INDEX(Main_Form!$J:$J, MATCH($A719, Main_Form!$EV:$EV, 0)), "N/A") )</f>
        <v/>
      </c>
      <c r="E719" s="393"/>
      <c r="O719" s="394" t="str">
        <f t="shared" si="22"/>
        <v/>
      </c>
      <c r="P719" s="378" t="str">
        <f t="shared" si="23"/>
        <v/>
      </c>
    </row>
    <row r="720" spans="1:16" s="379" customFormat="1" hidden="1" x14ac:dyDescent="0.35">
      <c r="A720" s="368"/>
      <c r="B720" s="367" t="str">
        <f xml:space="preserve"> IF(A720="", "", $B$2 &amp; COUNTIFS($A$7:$A720, $A720))</f>
        <v/>
      </c>
      <c r="C720" s="367" t="str">
        <f>IF($A720 = "", "", INDEX(Main_Form!$A:$A, MATCH($A720, Main_Form!$EV:$EV, 0)) &amp; $B720)</f>
        <v/>
      </c>
      <c r="D720" s="398" t="str">
        <f>IF($A720 = "", "",
IF(AND(School_or_CAT_2 = "Centre for Advanced Training", COUNTIFS($A$7:$A$1008, $A720) &gt;= 1, LEFT($B720, 2) = "81"), INDEX(Main_Form!$J:$J, MATCH($A720, Main_Form!$EV:$EV, 0)), "N/A") )</f>
        <v/>
      </c>
      <c r="E720" s="393"/>
      <c r="O720" s="394" t="str">
        <f t="shared" si="22"/>
        <v/>
      </c>
      <c r="P720" s="378" t="str">
        <f t="shared" si="23"/>
        <v/>
      </c>
    </row>
    <row r="721" spans="1:16" s="379" customFormat="1" hidden="1" x14ac:dyDescent="0.35">
      <c r="A721" s="368"/>
      <c r="B721" s="367" t="str">
        <f xml:space="preserve"> IF(A721="", "", $B$2 &amp; COUNTIFS($A$7:$A721, $A721))</f>
        <v/>
      </c>
      <c r="C721" s="367" t="str">
        <f>IF($A721 = "", "", INDEX(Main_Form!$A:$A, MATCH($A721, Main_Form!$EV:$EV, 0)) &amp; $B721)</f>
        <v/>
      </c>
      <c r="D721" s="398" t="str">
        <f>IF($A721 = "", "",
IF(AND(School_or_CAT_2 = "Centre for Advanced Training", COUNTIFS($A$7:$A$1008, $A721) &gt;= 1, LEFT($B721, 2) = "81"), INDEX(Main_Form!$J:$J, MATCH($A721, Main_Form!$EV:$EV, 0)), "N/A") )</f>
        <v/>
      </c>
      <c r="E721" s="393"/>
      <c r="O721" s="394" t="str">
        <f t="shared" si="22"/>
        <v/>
      </c>
      <c r="P721" s="378" t="str">
        <f t="shared" si="23"/>
        <v/>
      </c>
    </row>
    <row r="722" spans="1:16" s="379" customFormat="1" hidden="1" x14ac:dyDescent="0.35">
      <c r="A722" s="368"/>
      <c r="B722" s="367" t="str">
        <f xml:space="preserve"> IF(A722="", "", $B$2 &amp; COUNTIFS($A$7:$A722, $A722))</f>
        <v/>
      </c>
      <c r="C722" s="367" t="str">
        <f>IF($A722 = "", "", INDEX(Main_Form!$A:$A, MATCH($A722, Main_Form!$EV:$EV, 0)) &amp; $B722)</f>
        <v/>
      </c>
      <c r="D722" s="398" t="str">
        <f>IF($A722 = "", "",
IF(AND(School_or_CAT_2 = "Centre for Advanced Training", COUNTIFS($A$7:$A$1008, $A722) &gt;= 1, LEFT($B722, 2) = "81"), INDEX(Main_Form!$J:$J, MATCH($A722, Main_Form!$EV:$EV, 0)), "N/A") )</f>
        <v/>
      </c>
      <c r="E722" s="393"/>
      <c r="O722" s="394" t="str">
        <f t="shared" si="22"/>
        <v/>
      </c>
      <c r="P722" s="378" t="str">
        <f t="shared" si="23"/>
        <v/>
      </c>
    </row>
    <row r="723" spans="1:16" s="379" customFormat="1" hidden="1" x14ac:dyDescent="0.35">
      <c r="A723" s="368"/>
      <c r="B723" s="367" t="str">
        <f xml:space="preserve"> IF(A723="", "", $B$2 &amp; COUNTIFS($A$7:$A723, $A723))</f>
        <v/>
      </c>
      <c r="C723" s="367" t="str">
        <f>IF($A723 = "", "", INDEX(Main_Form!$A:$A, MATCH($A723, Main_Form!$EV:$EV, 0)) &amp; $B723)</f>
        <v/>
      </c>
      <c r="D723" s="398" t="str">
        <f>IF($A723 = "", "",
IF(AND(School_or_CAT_2 = "Centre for Advanced Training", COUNTIFS($A$7:$A$1008, $A723) &gt;= 1, LEFT($B723, 2) = "81"), INDEX(Main_Form!$J:$J, MATCH($A723, Main_Form!$EV:$EV, 0)), "N/A") )</f>
        <v/>
      </c>
      <c r="E723" s="393"/>
      <c r="O723" s="394" t="str">
        <f t="shared" si="22"/>
        <v/>
      </c>
      <c r="P723" s="378" t="str">
        <f t="shared" si="23"/>
        <v/>
      </c>
    </row>
    <row r="724" spans="1:16" s="379" customFormat="1" hidden="1" x14ac:dyDescent="0.35">
      <c r="A724" s="368"/>
      <c r="B724" s="367" t="str">
        <f xml:space="preserve"> IF(A724="", "", $B$2 &amp; COUNTIFS($A$7:$A724, $A724))</f>
        <v/>
      </c>
      <c r="C724" s="367" t="str">
        <f>IF($A724 = "", "", INDEX(Main_Form!$A:$A, MATCH($A724, Main_Form!$EV:$EV, 0)) &amp; $B724)</f>
        <v/>
      </c>
      <c r="D724" s="398" t="str">
        <f>IF($A724 = "", "",
IF(AND(School_or_CAT_2 = "Centre for Advanced Training", COUNTIFS($A$7:$A$1008, $A724) &gt;= 1, LEFT($B724, 2) = "81"), INDEX(Main_Form!$J:$J, MATCH($A724, Main_Form!$EV:$EV, 0)), "N/A") )</f>
        <v/>
      </c>
      <c r="E724" s="393"/>
      <c r="O724" s="394" t="str">
        <f t="shared" si="22"/>
        <v/>
      </c>
      <c r="P724" s="378" t="str">
        <f t="shared" si="23"/>
        <v/>
      </c>
    </row>
    <row r="725" spans="1:16" s="379" customFormat="1" hidden="1" x14ac:dyDescent="0.35">
      <c r="A725" s="368"/>
      <c r="B725" s="367" t="str">
        <f xml:space="preserve"> IF(A725="", "", $B$2 &amp; COUNTIFS($A$7:$A725, $A725))</f>
        <v/>
      </c>
      <c r="C725" s="367" t="str">
        <f>IF($A725 = "", "", INDEX(Main_Form!$A:$A, MATCH($A725, Main_Form!$EV:$EV, 0)) &amp; $B725)</f>
        <v/>
      </c>
      <c r="D725" s="398" t="str">
        <f>IF($A725 = "", "",
IF(AND(School_or_CAT_2 = "Centre for Advanced Training", COUNTIFS($A$7:$A$1008, $A725) &gt;= 1, LEFT($B725, 2) = "81"), INDEX(Main_Form!$J:$J, MATCH($A725, Main_Form!$EV:$EV, 0)), "N/A") )</f>
        <v/>
      </c>
      <c r="E725" s="393"/>
      <c r="O725" s="394" t="str">
        <f t="shared" si="22"/>
        <v/>
      </c>
      <c r="P725" s="378" t="str">
        <f t="shared" si="23"/>
        <v/>
      </c>
    </row>
    <row r="726" spans="1:16" s="379" customFormat="1" hidden="1" x14ac:dyDescent="0.35">
      <c r="A726" s="368"/>
      <c r="B726" s="367" t="str">
        <f xml:space="preserve"> IF(A726="", "", $B$2 &amp; COUNTIFS($A$7:$A726, $A726))</f>
        <v/>
      </c>
      <c r="C726" s="367" t="str">
        <f>IF($A726 = "", "", INDEX(Main_Form!$A:$A, MATCH($A726, Main_Form!$EV:$EV, 0)) &amp; $B726)</f>
        <v/>
      </c>
      <c r="D726" s="398" t="str">
        <f>IF($A726 = "", "",
IF(AND(School_or_CAT_2 = "Centre for Advanced Training", COUNTIFS($A$7:$A$1008, $A726) &gt;= 1, LEFT($B726, 2) = "81"), INDEX(Main_Form!$J:$J, MATCH($A726, Main_Form!$EV:$EV, 0)), "N/A") )</f>
        <v/>
      </c>
      <c r="E726" s="393"/>
      <c r="O726" s="394" t="str">
        <f t="shared" si="22"/>
        <v/>
      </c>
      <c r="P726" s="378" t="str">
        <f t="shared" si="23"/>
        <v/>
      </c>
    </row>
    <row r="727" spans="1:16" s="379" customFormat="1" hidden="1" x14ac:dyDescent="0.35">
      <c r="A727" s="368"/>
      <c r="B727" s="367" t="str">
        <f xml:space="preserve"> IF(A727="", "", $B$2 &amp; COUNTIFS($A$7:$A727, $A727))</f>
        <v/>
      </c>
      <c r="C727" s="367" t="str">
        <f>IF($A727 = "", "", INDEX(Main_Form!$A:$A, MATCH($A727, Main_Form!$EV:$EV, 0)) &amp; $B727)</f>
        <v/>
      </c>
      <c r="D727" s="398" t="str">
        <f>IF($A727 = "", "",
IF(AND(School_or_CAT_2 = "Centre for Advanced Training", COUNTIFS($A$7:$A$1008, $A727) &gt;= 1, LEFT($B727, 2) = "81"), INDEX(Main_Form!$J:$J, MATCH($A727, Main_Form!$EV:$EV, 0)), "N/A") )</f>
        <v/>
      </c>
      <c r="E727" s="393"/>
      <c r="O727" s="394" t="str">
        <f t="shared" si="22"/>
        <v/>
      </c>
      <c r="P727" s="378" t="str">
        <f t="shared" si="23"/>
        <v/>
      </c>
    </row>
    <row r="728" spans="1:16" s="379" customFormat="1" hidden="1" x14ac:dyDescent="0.35">
      <c r="A728" s="368"/>
      <c r="B728" s="367" t="str">
        <f xml:space="preserve"> IF(A728="", "", $B$2 &amp; COUNTIFS($A$7:$A728, $A728))</f>
        <v/>
      </c>
      <c r="C728" s="367" t="str">
        <f>IF($A728 = "", "", INDEX(Main_Form!$A:$A, MATCH($A728, Main_Form!$EV:$EV, 0)) &amp; $B728)</f>
        <v/>
      </c>
      <c r="D728" s="398" t="str">
        <f>IF($A728 = "", "",
IF(AND(School_or_CAT_2 = "Centre for Advanced Training", COUNTIFS($A$7:$A$1008, $A728) &gt;= 1, LEFT($B728, 2) = "81"), INDEX(Main_Form!$J:$J, MATCH($A728, Main_Form!$EV:$EV, 0)), "N/A") )</f>
        <v/>
      </c>
      <c r="E728" s="393"/>
      <c r="O728" s="394" t="str">
        <f t="shared" si="22"/>
        <v/>
      </c>
      <c r="P728" s="378" t="str">
        <f t="shared" si="23"/>
        <v/>
      </c>
    </row>
    <row r="729" spans="1:16" s="379" customFormat="1" hidden="1" x14ac:dyDescent="0.35">
      <c r="A729" s="368"/>
      <c r="B729" s="367" t="str">
        <f xml:space="preserve"> IF(A729="", "", $B$2 &amp; COUNTIFS($A$7:$A729, $A729))</f>
        <v/>
      </c>
      <c r="C729" s="367" t="str">
        <f>IF($A729 = "", "", INDEX(Main_Form!$A:$A, MATCH($A729, Main_Form!$EV:$EV, 0)) &amp; $B729)</f>
        <v/>
      </c>
      <c r="D729" s="398" t="str">
        <f>IF($A729 = "", "",
IF(AND(School_or_CAT_2 = "Centre for Advanced Training", COUNTIFS($A$7:$A$1008, $A729) &gt;= 1, LEFT($B729, 2) = "81"), INDEX(Main_Form!$J:$J, MATCH($A729, Main_Form!$EV:$EV, 0)), "N/A") )</f>
        <v/>
      </c>
      <c r="E729" s="393"/>
      <c r="O729" s="394" t="str">
        <f t="shared" si="22"/>
        <v/>
      </c>
      <c r="P729" s="378" t="str">
        <f t="shared" si="23"/>
        <v/>
      </c>
    </row>
    <row r="730" spans="1:16" s="379" customFormat="1" hidden="1" x14ac:dyDescent="0.35">
      <c r="A730" s="368"/>
      <c r="B730" s="367" t="str">
        <f xml:space="preserve"> IF(A730="", "", $B$2 &amp; COUNTIFS($A$7:$A730, $A730))</f>
        <v/>
      </c>
      <c r="C730" s="367" t="str">
        <f>IF($A730 = "", "", INDEX(Main_Form!$A:$A, MATCH($A730, Main_Form!$EV:$EV, 0)) &amp; $B730)</f>
        <v/>
      </c>
      <c r="D730" s="398" t="str">
        <f>IF($A730 = "", "",
IF(AND(School_or_CAT_2 = "Centre for Advanced Training", COUNTIFS($A$7:$A$1008, $A730) &gt;= 1, LEFT($B730, 2) = "81"), INDEX(Main_Form!$J:$J, MATCH($A730, Main_Form!$EV:$EV, 0)), "N/A") )</f>
        <v/>
      </c>
      <c r="E730" s="393"/>
      <c r="O730" s="394" t="str">
        <f t="shared" si="22"/>
        <v/>
      </c>
      <c r="P730" s="378" t="str">
        <f t="shared" si="23"/>
        <v/>
      </c>
    </row>
    <row r="731" spans="1:16" s="379" customFormat="1" hidden="1" x14ac:dyDescent="0.35">
      <c r="A731" s="368"/>
      <c r="B731" s="367" t="str">
        <f xml:space="preserve"> IF(A731="", "", $B$2 &amp; COUNTIFS($A$7:$A731, $A731))</f>
        <v/>
      </c>
      <c r="C731" s="367" t="str">
        <f>IF($A731 = "", "", INDEX(Main_Form!$A:$A, MATCH($A731, Main_Form!$EV:$EV, 0)) &amp; $B731)</f>
        <v/>
      </c>
      <c r="D731" s="398" t="str">
        <f>IF($A731 = "", "",
IF(AND(School_or_CAT_2 = "Centre for Advanced Training", COUNTIFS($A$7:$A$1008, $A731) &gt;= 1, LEFT($B731, 2) = "81"), INDEX(Main_Form!$J:$J, MATCH($A731, Main_Form!$EV:$EV, 0)), "N/A") )</f>
        <v/>
      </c>
      <c r="E731" s="393"/>
      <c r="O731" s="394" t="str">
        <f t="shared" si="22"/>
        <v/>
      </c>
      <c r="P731" s="378" t="str">
        <f t="shared" si="23"/>
        <v/>
      </c>
    </row>
    <row r="732" spans="1:16" s="379" customFormat="1" hidden="1" x14ac:dyDescent="0.35">
      <c r="A732" s="368"/>
      <c r="B732" s="367" t="str">
        <f xml:space="preserve"> IF(A732="", "", $B$2 &amp; COUNTIFS($A$7:$A732, $A732))</f>
        <v/>
      </c>
      <c r="C732" s="367" t="str">
        <f>IF($A732 = "", "", INDEX(Main_Form!$A:$A, MATCH($A732, Main_Form!$EV:$EV, 0)) &amp; $B732)</f>
        <v/>
      </c>
      <c r="D732" s="398" t="str">
        <f>IF($A732 = "", "",
IF(AND(School_or_CAT_2 = "Centre for Advanced Training", COUNTIFS($A$7:$A$1008, $A732) &gt;= 1, LEFT($B732, 2) = "81"), INDEX(Main_Form!$J:$J, MATCH($A732, Main_Form!$EV:$EV, 0)), "N/A") )</f>
        <v/>
      </c>
      <c r="E732" s="393"/>
      <c r="O732" s="394" t="str">
        <f t="shared" si="22"/>
        <v/>
      </c>
      <c r="P732" s="378" t="str">
        <f t="shared" si="23"/>
        <v/>
      </c>
    </row>
    <row r="733" spans="1:16" s="379" customFormat="1" hidden="1" x14ac:dyDescent="0.35">
      <c r="A733" s="368"/>
      <c r="B733" s="367" t="str">
        <f xml:space="preserve"> IF(A733="", "", $B$2 &amp; COUNTIFS($A$7:$A733, $A733))</f>
        <v/>
      </c>
      <c r="C733" s="367" t="str">
        <f>IF($A733 = "", "", INDEX(Main_Form!$A:$A, MATCH($A733, Main_Form!$EV:$EV, 0)) &amp; $B733)</f>
        <v/>
      </c>
      <c r="D733" s="398" t="str">
        <f>IF($A733 = "", "",
IF(AND(School_or_CAT_2 = "Centre for Advanced Training", COUNTIFS($A$7:$A$1008, $A733) &gt;= 1, LEFT($B733, 2) = "81"), INDEX(Main_Form!$J:$J, MATCH($A733, Main_Form!$EV:$EV, 0)), "N/A") )</f>
        <v/>
      </c>
      <c r="E733" s="393"/>
      <c r="O733" s="394" t="str">
        <f t="shared" si="22"/>
        <v/>
      </c>
      <c r="P733" s="378" t="str">
        <f t="shared" si="23"/>
        <v/>
      </c>
    </row>
    <row r="734" spans="1:16" s="379" customFormat="1" hidden="1" x14ac:dyDescent="0.35">
      <c r="A734" s="368"/>
      <c r="B734" s="367" t="str">
        <f xml:space="preserve"> IF(A734="", "", $B$2 &amp; COUNTIFS($A$7:$A734, $A734))</f>
        <v/>
      </c>
      <c r="C734" s="367" t="str">
        <f>IF($A734 = "", "", INDEX(Main_Form!$A:$A, MATCH($A734, Main_Form!$EV:$EV, 0)) &amp; $B734)</f>
        <v/>
      </c>
      <c r="D734" s="398" t="str">
        <f>IF($A734 = "", "",
IF(AND(School_or_CAT_2 = "Centre for Advanced Training", COUNTIFS($A$7:$A$1008, $A734) &gt;= 1, LEFT($B734, 2) = "81"), INDEX(Main_Form!$J:$J, MATCH($A734, Main_Form!$EV:$EV, 0)), "N/A") )</f>
        <v/>
      </c>
      <c r="E734" s="393"/>
      <c r="O734" s="394" t="str">
        <f t="shared" si="22"/>
        <v/>
      </c>
      <c r="P734" s="378" t="str">
        <f t="shared" si="23"/>
        <v/>
      </c>
    </row>
    <row r="735" spans="1:16" s="379" customFormat="1" hidden="1" x14ac:dyDescent="0.35">
      <c r="A735" s="368"/>
      <c r="B735" s="367" t="str">
        <f xml:space="preserve"> IF(A735="", "", $B$2 &amp; COUNTIFS($A$7:$A735, $A735))</f>
        <v/>
      </c>
      <c r="C735" s="367" t="str">
        <f>IF($A735 = "", "", INDEX(Main_Form!$A:$A, MATCH($A735, Main_Form!$EV:$EV, 0)) &amp; $B735)</f>
        <v/>
      </c>
      <c r="D735" s="398" t="str">
        <f>IF($A735 = "", "",
IF(AND(School_or_CAT_2 = "Centre for Advanced Training", COUNTIFS($A$7:$A$1008, $A735) &gt;= 1, LEFT($B735, 2) = "81"), INDEX(Main_Form!$J:$J, MATCH($A735, Main_Form!$EV:$EV, 0)), "N/A") )</f>
        <v/>
      </c>
      <c r="E735" s="393"/>
      <c r="O735" s="394" t="str">
        <f t="shared" si="22"/>
        <v/>
      </c>
      <c r="P735" s="378" t="str">
        <f t="shared" si="23"/>
        <v/>
      </c>
    </row>
    <row r="736" spans="1:16" s="379" customFormat="1" hidden="1" x14ac:dyDescent="0.35">
      <c r="A736" s="368"/>
      <c r="B736" s="367" t="str">
        <f xml:space="preserve"> IF(A736="", "", $B$2 &amp; COUNTIFS($A$7:$A736, $A736))</f>
        <v/>
      </c>
      <c r="C736" s="367" t="str">
        <f>IF($A736 = "", "", INDEX(Main_Form!$A:$A, MATCH($A736, Main_Form!$EV:$EV, 0)) &amp; $B736)</f>
        <v/>
      </c>
      <c r="D736" s="398" t="str">
        <f>IF($A736 = "", "",
IF(AND(School_or_CAT_2 = "Centre for Advanced Training", COUNTIFS($A$7:$A$1008, $A736) &gt;= 1, LEFT($B736, 2) = "81"), INDEX(Main_Form!$J:$J, MATCH($A736, Main_Form!$EV:$EV, 0)), "N/A") )</f>
        <v/>
      </c>
      <c r="E736" s="393"/>
      <c r="O736" s="394" t="str">
        <f t="shared" si="22"/>
        <v/>
      </c>
      <c r="P736" s="378" t="str">
        <f t="shared" si="23"/>
        <v/>
      </c>
    </row>
    <row r="737" spans="1:16" s="379" customFormat="1" hidden="1" x14ac:dyDescent="0.35">
      <c r="A737" s="368"/>
      <c r="B737" s="367" t="str">
        <f xml:space="preserve"> IF(A737="", "", $B$2 &amp; COUNTIFS($A$7:$A737, $A737))</f>
        <v/>
      </c>
      <c r="C737" s="367" t="str">
        <f>IF($A737 = "", "", INDEX(Main_Form!$A:$A, MATCH($A737, Main_Form!$EV:$EV, 0)) &amp; $B737)</f>
        <v/>
      </c>
      <c r="D737" s="398" t="str">
        <f>IF($A737 = "", "",
IF(AND(School_or_CAT_2 = "Centre for Advanced Training", COUNTIFS($A$7:$A$1008, $A737) &gt;= 1, LEFT($B737, 2) = "81"), INDEX(Main_Form!$J:$J, MATCH($A737, Main_Form!$EV:$EV, 0)), "N/A") )</f>
        <v/>
      </c>
      <c r="E737" s="393"/>
      <c r="O737" s="394" t="str">
        <f t="shared" si="22"/>
        <v/>
      </c>
      <c r="P737" s="378" t="str">
        <f t="shared" si="23"/>
        <v/>
      </c>
    </row>
    <row r="738" spans="1:16" s="379" customFormat="1" hidden="1" x14ac:dyDescent="0.35">
      <c r="A738" s="368"/>
      <c r="B738" s="367" t="str">
        <f xml:space="preserve"> IF(A738="", "", $B$2 &amp; COUNTIFS($A$7:$A738, $A738))</f>
        <v/>
      </c>
      <c r="C738" s="367" t="str">
        <f>IF($A738 = "", "", INDEX(Main_Form!$A:$A, MATCH($A738, Main_Form!$EV:$EV, 0)) &amp; $B738)</f>
        <v/>
      </c>
      <c r="D738" s="398" t="str">
        <f>IF($A738 = "", "",
IF(AND(School_or_CAT_2 = "Centre for Advanced Training", COUNTIFS($A$7:$A$1008, $A738) &gt;= 1, LEFT($B738, 2) = "81"), INDEX(Main_Form!$J:$J, MATCH($A738, Main_Form!$EV:$EV, 0)), "N/A") )</f>
        <v/>
      </c>
      <c r="E738" s="393"/>
      <c r="O738" s="394" t="str">
        <f t="shared" si="22"/>
        <v/>
      </c>
      <c r="P738" s="378" t="str">
        <f t="shared" si="23"/>
        <v/>
      </c>
    </row>
    <row r="739" spans="1:16" s="379" customFormat="1" hidden="1" x14ac:dyDescent="0.35">
      <c r="A739" s="368"/>
      <c r="B739" s="367" t="str">
        <f xml:space="preserve"> IF(A739="", "", $B$2 &amp; COUNTIFS($A$7:$A739, $A739))</f>
        <v/>
      </c>
      <c r="C739" s="367" t="str">
        <f>IF($A739 = "", "", INDEX(Main_Form!$A:$A, MATCH($A739, Main_Form!$EV:$EV, 0)) &amp; $B739)</f>
        <v/>
      </c>
      <c r="D739" s="398" t="str">
        <f>IF($A739 = "", "",
IF(AND(School_or_CAT_2 = "Centre for Advanced Training", COUNTIFS($A$7:$A$1008, $A739) &gt;= 1, LEFT($B739, 2) = "81"), INDEX(Main_Form!$J:$J, MATCH($A739, Main_Form!$EV:$EV, 0)), "N/A") )</f>
        <v/>
      </c>
      <c r="E739" s="393"/>
      <c r="O739" s="394" t="str">
        <f t="shared" si="22"/>
        <v/>
      </c>
      <c r="P739" s="378" t="str">
        <f t="shared" si="23"/>
        <v/>
      </c>
    </row>
    <row r="740" spans="1:16" s="379" customFormat="1" hidden="1" x14ac:dyDescent="0.35">
      <c r="A740" s="368"/>
      <c r="B740" s="367" t="str">
        <f xml:space="preserve"> IF(A740="", "", $B$2 &amp; COUNTIFS($A$7:$A740, $A740))</f>
        <v/>
      </c>
      <c r="C740" s="367" t="str">
        <f>IF($A740 = "", "", INDEX(Main_Form!$A:$A, MATCH($A740, Main_Form!$EV:$EV, 0)) &amp; $B740)</f>
        <v/>
      </c>
      <c r="D740" s="398" t="str">
        <f>IF($A740 = "", "",
IF(AND(School_or_CAT_2 = "Centre for Advanced Training", COUNTIFS($A$7:$A$1008, $A740) &gt;= 1, LEFT($B740, 2) = "81"), INDEX(Main_Form!$J:$J, MATCH($A740, Main_Form!$EV:$EV, 0)), "N/A") )</f>
        <v/>
      </c>
      <c r="E740" s="393"/>
      <c r="O740" s="394" t="str">
        <f t="shared" si="22"/>
        <v/>
      </c>
      <c r="P740" s="378" t="str">
        <f t="shared" si="23"/>
        <v/>
      </c>
    </row>
    <row r="741" spans="1:16" s="379" customFormat="1" hidden="1" x14ac:dyDescent="0.35">
      <c r="A741" s="368"/>
      <c r="B741" s="367" t="str">
        <f xml:space="preserve"> IF(A741="", "", $B$2 &amp; COUNTIFS($A$7:$A741, $A741))</f>
        <v/>
      </c>
      <c r="C741" s="367" t="str">
        <f>IF($A741 = "", "", INDEX(Main_Form!$A:$A, MATCH($A741, Main_Form!$EV:$EV, 0)) &amp; $B741)</f>
        <v/>
      </c>
      <c r="D741" s="398" t="str">
        <f>IF($A741 = "", "",
IF(AND(School_or_CAT_2 = "Centre for Advanced Training", COUNTIFS($A$7:$A$1008, $A741) &gt;= 1, LEFT($B741, 2) = "81"), INDEX(Main_Form!$J:$J, MATCH($A741, Main_Form!$EV:$EV, 0)), "N/A") )</f>
        <v/>
      </c>
      <c r="E741" s="393"/>
      <c r="O741" s="394" t="str">
        <f t="shared" si="22"/>
        <v/>
      </c>
      <c r="P741" s="378" t="str">
        <f t="shared" si="23"/>
        <v/>
      </c>
    </row>
    <row r="742" spans="1:16" s="379" customFormat="1" hidden="1" x14ac:dyDescent="0.35">
      <c r="A742" s="368"/>
      <c r="B742" s="367" t="str">
        <f xml:space="preserve"> IF(A742="", "", $B$2 &amp; COUNTIFS($A$7:$A742, $A742))</f>
        <v/>
      </c>
      <c r="C742" s="367" t="str">
        <f>IF($A742 = "", "", INDEX(Main_Form!$A:$A, MATCH($A742, Main_Form!$EV:$EV, 0)) &amp; $B742)</f>
        <v/>
      </c>
      <c r="D742" s="398" t="str">
        <f>IF($A742 = "", "",
IF(AND(School_or_CAT_2 = "Centre for Advanced Training", COUNTIFS($A$7:$A$1008, $A742) &gt;= 1, LEFT($B742, 2) = "81"), INDEX(Main_Form!$J:$J, MATCH($A742, Main_Form!$EV:$EV, 0)), "N/A") )</f>
        <v/>
      </c>
      <c r="E742" s="393"/>
      <c r="O742" s="394" t="str">
        <f t="shared" si="22"/>
        <v/>
      </c>
      <c r="P742" s="378" t="str">
        <f t="shared" si="23"/>
        <v/>
      </c>
    </row>
    <row r="743" spans="1:16" s="379" customFormat="1" hidden="1" x14ac:dyDescent="0.35">
      <c r="A743" s="368"/>
      <c r="B743" s="367" t="str">
        <f xml:space="preserve"> IF(A743="", "", $B$2 &amp; COUNTIFS($A$7:$A743, $A743))</f>
        <v/>
      </c>
      <c r="C743" s="367" t="str">
        <f>IF($A743 = "", "", INDEX(Main_Form!$A:$A, MATCH($A743, Main_Form!$EV:$EV, 0)) &amp; $B743)</f>
        <v/>
      </c>
      <c r="D743" s="398" t="str">
        <f>IF($A743 = "", "",
IF(AND(School_or_CAT_2 = "Centre for Advanced Training", COUNTIFS($A$7:$A$1008, $A743) &gt;= 1, LEFT($B743, 2) = "81"), INDEX(Main_Form!$J:$J, MATCH($A743, Main_Form!$EV:$EV, 0)), "N/A") )</f>
        <v/>
      </c>
      <c r="E743" s="393"/>
      <c r="O743" s="394" t="str">
        <f t="shared" si="22"/>
        <v/>
      </c>
      <c r="P743" s="378" t="str">
        <f t="shared" si="23"/>
        <v/>
      </c>
    </row>
    <row r="744" spans="1:16" s="379" customFormat="1" hidden="1" x14ac:dyDescent="0.35">
      <c r="A744" s="368"/>
      <c r="B744" s="367" t="str">
        <f xml:space="preserve"> IF(A744="", "", $B$2 &amp; COUNTIFS($A$7:$A744, $A744))</f>
        <v/>
      </c>
      <c r="C744" s="367" t="str">
        <f>IF($A744 = "", "", INDEX(Main_Form!$A:$A, MATCH($A744, Main_Form!$EV:$EV, 0)) &amp; $B744)</f>
        <v/>
      </c>
      <c r="D744" s="398" t="str">
        <f>IF($A744 = "", "",
IF(AND(School_or_CAT_2 = "Centre for Advanced Training", COUNTIFS($A$7:$A$1008, $A744) &gt;= 1, LEFT($B744, 2) = "81"), INDEX(Main_Form!$J:$J, MATCH($A744, Main_Form!$EV:$EV, 0)), "N/A") )</f>
        <v/>
      </c>
      <c r="E744" s="393"/>
      <c r="O744" s="394" t="str">
        <f t="shared" si="22"/>
        <v/>
      </c>
      <c r="P744" s="378" t="str">
        <f t="shared" si="23"/>
        <v/>
      </c>
    </row>
    <row r="745" spans="1:16" s="379" customFormat="1" hidden="1" x14ac:dyDescent="0.35">
      <c r="A745" s="368"/>
      <c r="B745" s="367" t="str">
        <f xml:space="preserve"> IF(A745="", "", $B$2 &amp; COUNTIFS($A$7:$A745, $A745))</f>
        <v/>
      </c>
      <c r="C745" s="367" t="str">
        <f>IF($A745 = "", "", INDEX(Main_Form!$A:$A, MATCH($A745, Main_Form!$EV:$EV, 0)) &amp; $B745)</f>
        <v/>
      </c>
      <c r="D745" s="398" t="str">
        <f>IF($A745 = "", "",
IF(AND(School_or_CAT_2 = "Centre for Advanced Training", COUNTIFS($A$7:$A$1008, $A745) &gt;= 1, LEFT($B745, 2) = "81"), INDEX(Main_Form!$J:$J, MATCH($A745, Main_Form!$EV:$EV, 0)), "N/A") )</f>
        <v/>
      </c>
      <c r="E745" s="393"/>
      <c r="O745" s="394" t="str">
        <f t="shared" si="22"/>
        <v/>
      </c>
      <c r="P745" s="378" t="str">
        <f t="shared" si="23"/>
        <v/>
      </c>
    </row>
    <row r="746" spans="1:16" s="379" customFormat="1" hidden="1" x14ac:dyDescent="0.35">
      <c r="A746" s="368"/>
      <c r="B746" s="367" t="str">
        <f xml:space="preserve"> IF(A746="", "", $B$2 &amp; COUNTIFS($A$7:$A746, $A746))</f>
        <v/>
      </c>
      <c r="C746" s="367" t="str">
        <f>IF($A746 = "", "", INDEX(Main_Form!$A:$A, MATCH($A746, Main_Form!$EV:$EV, 0)) &amp; $B746)</f>
        <v/>
      </c>
      <c r="D746" s="398" t="str">
        <f>IF($A746 = "", "",
IF(AND(School_or_CAT_2 = "Centre for Advanced Training", COUNTIFS($A$7:$A$1008, $A746) &gt;= 1, LEFT($B746, 2) = "81"), INDEX(Main_Form!$J:$J, MATCH($A746, Main_Form!$EV:$EV, 0)), "N/A") )</f>
        <v/>
      </c>
      <c r="E746" s="393"/>
      <c r="O746" s="394" t="str">
        <f t="shared" si="22"/>
        <v/>
      </c>
      <c r="P746" s="378" t="str">
        <f t="shared" si="23"/>
        <v/>
      </c>
    </row>
    <row r="747" spans="1:16" s="379" customFormat="1" hidden="1" x14ac:dyDescent="0.35">
      <c r="A747" s="368"/>
      <c r="B747" s="367" t="str">
        <f xml:space="preserve"> IF(A747="", "", $B$2 &amp; COUNTIFS($A$7:$A747, $A747))</f>
        <v/>
      </c>
      <c r="C747" s="367" t="str">
        <f>IF($A747 = "", "", INDEX(Main_Form!$A:$A, MATCH($A747, Main_Form!$EV:$EV, 0)) &amp; $B747)</f>
        <v/>
      </c>
      <c r="D747" s="398" t="str">
        <f>IF($A747 = "", "",
IF(AND(School_or_CAT_2 = "Centre for Advanced Training", COUNTIFS($A$7:$A$1008, $A747) &gt;= 1, LEFT($B747, 2) = "81"), INDEX(Main_Form!$J:$J, MATCH($A747, Main_Form!$EV:$EV, 0)), "N/A") )</f>
        <v/>
      </c>
      <c r="E747" s="393"/>
      <c r="O747" s="394" t="str">
        <f t="shared" si="22"/>
        <v/>
      </c>
      <c r="P747" s="378" t="str">
        <f t="shared" si="23"/>
        <v/>
      </c>
    </row>
    <row r="748" spans="1:16" s="379" customFormat="1" hidden="1" x14ac:dyDescent="0.35">
      <c r="A748" s="368"/>
      <c r="B748" s="367" t="str">
        <f xml:space="preserve"> IF(A748="", "", $B$2 &amp; COUNTIFS($A$7:$A748, $A748))</f>
        <v/>
      </c>
      <c r="C748" s="367" t="str">
        <f>IF($A748 = "", "", INDEX(Main_Form!$A:$A, MATCH($A748, Main_Form!$EV:$EV, 0)) &amp; $B748)</f>
        <v/>
      </c>
      <c r="D748" s="398" t="str">
        <f>IF($A748 = "", "",
IF(AND(School_or_CAT_2 = "Centre for Advanced Training", COUNTIFS($A$7:$A$1008, $A748) &gt;= 1, LEFT($B748, 2) = "81"), INDEX(Main_Form!$J:$J, MATCH($A748, Main_Form!$EV:$EV, 0)), "N/A") )</f>
        <v/>
      </c>
      <c r="E748" s="393"/>
      <c r="O748" s="394" t="str">
        <f t="shared" si="22"/>
        <v/>
      </c>
      <c r="P748" s="378" t="str">
        <f t="shared" si="23"/>
        <v/>
      </c>
    </row>
    <row r="749" spans="1:16" s="379" customFormat="1" hidden="1" x14ac:dyDescent="0.35">
      <c r="A749" s="368"/>
      <c r="B749" s="367" t="str">
        <f xml:space="preserve"> IF(A749="", "", $B$2 &amp; COUNTIFS($A$7:$A749, $A749))</f>
        <v/>
      </c>
      <c r="C749" s="367" t="str">
        <f>IF($A749 = "", "", INDEX(Main_Form!$A:$A, MATCH($A749, Main_Form!$EV:$EV, 0)) &amp; $B749)</f>
        <v/>
      </c>
      <c r="D749" s="398" t="str">
        <f>IF($A749 = "", "",
IF(AND(School_or_CAT_2 = "Centre for Advanced Training", COUNTIFS($A$7:$A$1008, $A749) &gt;= 1, LEFT($B749, 2) = "81"), INDEX(Main_Form!$J:$J, MATCH($A749, Main_Form!$EV:$EV, 0)), "N/A") )</f>
        <v/>
      </c>
      <c r="E749" s="393"/>
      <c r="O749" s="394" t="str">
        <f t="shared" si="22"/>
        <v/>
      </c>
      <c r="P749" s="378" t="str">
        <f t="shared" si="23"/>
        <v/>
      </c>
    </row>
    <row r="750" spans="1:16" s="379" customFormat="1" hidden="1" x14ac:dyDescent="0.35">
      <c r="A750" s="368"/>
      <c r="B750" s="367" t="str">
        <f xml:space="preserve"> IF(A750="", "", $B$2 &amp; COUNTIFS($A$7:$A750, $A750))</f>
        <v/>
      </c>
      <c r="C750" s="367" t="str">
        <f>IF($A750 = "", "", INDEX(Main_Form!$A:$A, MATCH($A750, Main_Form!$EV:$EV, 0)) &amp; $B750)</f>
        <v/>
      </c>
      <c r="D750" s="398" t="str">
        <f>IF($A750 = "", "",
IF(AND(School_or_CAT_2 = "Centre for Advanced Training", COUNTIFS($A$7:$A$1008, $A750) &gt;= 1, LEFT($B750, 2) = "81"), INDEX(Main_Form!$J:$J, MATCH($A750, Main_Form!$EV:$EV, 0)), "N/A") )</f>
        <v/>
      </c>
      <c r="E750" s="393"/>
      <c r="O750" s="394" t="str">
        <f t="shared" si="22"/>
        <v/>
      </c>
      <c r="P750" s="378" t="str">
        <f t="shared" si="23"/>
        <v/>
      </c>
    </row>
    <row r="751" spans="1:16" s="379" customFormat="1" hidden="1" x14ac:dyDescent="0.35">
      <c r="A751" s="368"/>
      <c r="B751" s="367" t="str">
        <f xml:space="preserve"> IF(A751="", "", $B$2 &amp; COUNTIFS($A$7:$A751, $A751))</f>
        <v/>
      </c>
      <c r="C751" s="367" t="str">
        <f>IF($A751 = "", "", INDEX(Main_Form!$A:$A, MATCH($A751, Main_Form!$EV:$EV, 0)) &amp; $B751)</f>
        <v/>
      </c>
      <c r="D751" s="398" t="str">
        <f>IF($A751 = "", "",
IF(AND(School_or_CAT_2 = "Centre for Advanced Training", COUNTIFS($A$7:$A$1008, $A751) &gt;= 1, LEFT($B751, 2) = "81"), INDEX(Main_Form!$J:$J, MATCH($A751, Main_Form!$EV:$EV, 0)), "N/A") )</f>
        <v/>
      </c>
      <c r="E751" s="393"/>
      <c r="O751" s="394" t="str">
        <f t="shared" si="22"/>
        <v/>
      </c>
      <c r="P751" s="378" t="str">
        <f t="shared" si="23"/>
        <v/>
      </c>
    </row>
    <row r="752" spans="1:16" s="379" customFormat="1" hidden="1" x14ac:dyDescent="0.35">
      <c r="A752" s="368"/>
      <c r="B752" s="367" t="str">
        <f xml:space="preserve"> IF(A752="", "", $B$2 &amp; COUNTIFS($A$7:$A752, $A752))</f>
        <v/>
      </c>
      <c r="C752" s="367" t="str">
        <f>IF($A752 = "", "", INDEX(Main_Form!$A:$A, MATCH($A752, Main_Form!$EV:$EV, 0)) &amp; $B752)</f>
        <v/>
      </c>
      <c r="D752" s="398" t="str">
        <f>IF($A752 = "", "",
IF(AND(School_or_CAT_2 = "Centre for Advanced Training", COUNTIFS($A$7:$A$1008, $A752) &gt;= 1, LEFT($B752, 2) = "81"), INDEX(Main_Form!$J:$J, MATCH($A752, Main_Form!$EV:$EV, 0)), "N/A") )</f>
        <v/>
      </c>
      <c r="E752" s="393"/>
      <c r="O752" s="394" t="str">
        <f t="shared" si="22"/>
        <v/>
      </c>
      <c r="P752" s="378" t="str">
        <f t="shared" si="23"/>
        <v/>
      </c>
    </row>
    <row r="753" spans="1:16" s="379" customFormat="1" hidden="1" x14ac:dyDescent="0.35">
      <c r="A753" s="368"/>
      <c r="B753" s="367" t="str">
        <f xml:space="preserve"> IF(A753="", "", $B$2 &amp; COUNTIFS($A$7:$A753, $A753))</f>
        <v/>
      </c>
      <c r="C753" s="367" t="str">
        <f>IF($A753 = "", "", INDEX(Main_Form!$A:$A, MATCH($A753, Main_Form!$EV:$EV, 0)) &amp; $B753)</f>
        <v/>
      </c>
      <c r="D753" s="398" t="str">
        <f>IF($A753 = "", "",
IF(AND(School_or_CAT_2 = "Centre for Advanced Training", COUNTIFS($A$7:$A$1008, $A753) &gt;= 1, LEFT($B753, 2) = "81"), INDEX(Main_Form!$J:$J, MATCH($A753, Main_Form!$EV:$EV, 0)), "N/A") )</f>
        <v/>
      </c>
      <c r="E753" s="393"/>
      <c r="O753" s="394" t="str">
        <f t="shared" si="22"/>
        <v/>
      </c>
      <c r="P753" s="378" t="str">
        <f t="shared" si="23"/>
        <v/>
      </c>
    </row>
    <row r="754" spans="1:16" s="379" customFormat="1" hidden="1" x14ac:dyDescent="0.35">
      <c r="A754" s="368"/>
      <c r="B754" s="367" t="str">
        <f xml:space="preserve"> IF(A754="", "", $B$2 &amp; COUNTIFS($A$7:$A754, $A754))</f>
        <v/>
      </c>
      <c r="C754" s="367" t="str">
        <f>IF($A754 = "", "", INDEX(Main_Form!$A:$A, MATCH($A754, Main_Form!$EV:$EV, 0)) &amp; $B754)</f>
        <v/>
      </c>
      <c r="D754" s="398" t="str">
        <f>IF($A754 = "", "",
IF(AND(School_or_CAT_2 = "Centre for Advanced Training", COUNTIFS($A$7:$A$1008, $A754) &gt;= 1, LEFT($B754, 2) = "81"), INDEX(Main_Form!$J:$J, MATCH($A754, Main_Form!$EV:$EV, 0)), "N/A") )</f>
        <v/>
      </c>
      <c r="E754" s="393"/>
      <c r="O754" s="394" t="str">
        <f t="shared" si="22"/>
        <v/>
      </c>
      <c r="P754" s="378" t="str">
        <f t="shared" si="23"/>
        <v/>
      </c>
    </row>
    <row r="755" spans="1:16" s="379" customFormat="1" hidden="1" x14ac:dyDescent="0.35">
      <c r="A755" s="368"/>
      <c r="B755" s="367" t="str">
        <f xml:space="preserve"> IF(A755="", "", $B$2 &amp; COUNTIFS($A$7:$A755, $A755))</f>
        <v/>
      </c>
      <c r="C755" s="367" t="str">
        <f>IF($A755 = "", "", INDEX(Main_Form!$A:$A, MATCH($A755, Main_Form!$EV:$EV, 0)) &amp; $B755)</f>
        <v/>
      </c>
      <c r="D755" s="398" t="str">
        <f>IF($A755 = "", "",
IF(AND(School_or_CAT_2 = "Centre for Advanced Training", COUNTIFS($A$7:$A$1008, $A755) &gt;= 1, LEFT($B755, 2) = "81"), INDEX(Main_Form!$J:$J, MATCH($A755, Main_Form!$EV:$EV, 0)), "N/A") )</f>
        <v/>
      </c>
      <c r="E755" s="393"/>
      <c r="O755" s="394" t="str">
        <f t="shared" si="22"/>
        <v/>
      </c>
      <c r="P755" s="378" t="str">
        <f t="shared" si="23"/>
        <v/>
      </c>
    </row>
    <row r="756" spans="1:16" s="379" customFormat="1" hidden="1" x14ac:dyDescent="0.35">
      <c r="A756" s="368"/>
      <c r="B756" s="367" t="str">
        <f xml:space="preserve"> IF(A756="", "", $B$2 &amp; COUNTIFS($A$7:$A756, $A756))</f>
        <v/>
      </c>
      <c r="C756" s="367" t="str">
        <f>IF($A756 = "", "", INDEX(Main_Form!$A:$A, MATCH($A756, Main_Form!$EV:$EV, 0)) &amp; $B756)</f>
        <v/>
      </c>
      <c r="D756" s="398" t="str">
        <f>IF($A756 = "", "",
IF(AND(School_or_CAT_2 = "Centre for Advanced Training", COUNTIFS($A$7:$A$1008, $A756) &gt;= 1, LEFT($B756, 2) = "81"), INDEX(Main_Form!$J:$J, MATCH($A756, Main_Form!$EV:$EV, 0)), "N/A") )</f>
        <v/>
      </c>
      <c r="E756" s="393"/>
      <c r="O756" s="394" t="str">
        <f t="shared" si="22"/>
        <v/>
      </c>
      <c r="P756" s="378" t="str">
        <f t="shared" si="23"/>
        <v/>
      </c>
    </row>
    <row r="757" spans="1:16" s="379" customFormat="1" hidden="1" x14ac:dyDescent="0.35">
      <c r="A757" s="368"/>
      <c r="B757" s="367" t="str">
        <f xml:space="preserve"> IF(A757="", "", $B$2 &amp; COUNTIFS($A$7:$A757, $A757))</f>
        <v/>
      </c>
      <c r="C757" s="367" t="str">
        <f>IF($A757 = "", "", INDEX(Main_Form!$A:$A, MATCH($A757, Main_Form!$EV:$EV, 0)) &amp; $B757)</f>
        <v/>
      </c>
      <c r="D757" s="398" t="str">
        <f>IF($A757 = "", "",
IF(AND(School_or_CAT_2 = "Centre for Advanced Training", COUNTIFS($A$7:$A$1008, $A757) &gt;= 1, LEFT($B757, 2) = "81"), INDEX(Main_Form!$J:$J, MATCH($A757, Main_Form!$EV:$EV, 0)), "N/A") )</f>
        <v/>
      </c>
      <c r="E757" s="393"/>
      <c r="O757" s="394" t="str">
        <f t="shared" si="22"/>
        <v/>
      </c>
      <c r="P757" s="378" t="str">
        <f t="shared" si="23"/>
        <v/>
      </c>
    </row>
    <row r="758" spans="1:16" s="379" customFormat="1" hidden="1" x14ac:dyDescent="0.35">
      <c r="A758" s="368"/>
      <c r="B758" s="367" t="str">
        <f xml:space="preserve"> IF(A758="", "", $B$2 &amp; COUNTIFS($A$7:$A758, $A758))</f>
        <v/>
      </c>
      <c r="C758" s="367" t="str">
        <f>IF($A758 = "", "", INDEX(Main_Form!$A:$A, MATCH($A758, Main_Form!$EV:$EV, 0)) &amp; $B758)</f>
        <v/>
      </c>
      <c r="D758" s="398" t="str">
        <f>IF($A758 = "", "",
IF(AND(School_or_CAT_2 = "Centre for Advanced Training", COUNTIFS($A$7:$A$1008, $A758) &gt;= 1, LEFT($B758, 2) = "81"), INDEX(Main_Form!$J:$J, MATCH($A758, Main_Form!$EV:$EV, 0)), "N/A") )</f>
        <v/>
      </c>
      <c r="E758" s="393"/>
      <c r="O758" s="394" t="str">
        <f t="shared" si="22"/>
        <v/>
      </c>
      <c r="P758" s="378" t="str">
        <f t="shared" si="23"/>
        <v/>
      </c>
    </row>
    <row r="759" spans="1:16" s="379" customFormat="1" hidden="1" x14ac:dyDescent="0.35">
      <c r="A759" s="368"/>
      <c r="B759" s="367" t="str">
        <f xml:space="preserve"> IF(A759="", "", $B$2 &amp; COUNTIFS($A$7:$A759, $A759))</f>
        <v/>
      </c>
      <c r="C759" s="367" t="str">
        <f>IF($A759 = "", "", INDEX(Main_Form!$A:$A, MATCH($A759, Main_Form!$EV:$EV, 0)) &amp; $B759)</f>
        <v/>
      </c>
      <c r="D759" s="398" t="str">
        <f>IF($A759 = "", "",
IF(AND(School_or_CAT_2 = "Centre for Advanced Training", COUNTIFS($A$7:$A$1008, $A759) &gt;= 1, LEFT($B759, 2) = "81"), INDEX(Main_Form!$J:$J, MATCH($A759, Main_Form!$EV:$EV, 0)), "N/A") )</f>
        <v/>
      </c>
      <c r="E759" s="393"/>
      <c r="O759" s="394" t="str">
        <f t="shared" si="22"/>
        <v/>
      </c>
      <c r="P759" s="378" t="str">
        <f t="shared" si="23"/>
        <v/>
      </c>
    </row>
    <row r="760" spans="1:16" s="379" customFormat="1" hidden="1" x14ac:dyDescent="0.35">
      <c r="A760" s="368"/>
      <c r="B760" s="367" t="str">
        <f xml:space="preserve"> IF(A760="", "", $B$2 &amp; COUNTIFS($A$7:$A760, $A760))</f>
        <v/>
      </c>
      <c r="C760" s="367" t="str">
        <f>IF($A760 = "", "", INDEX(Main_Form!$A:$A, MATCH($A760, Main_Form!$EV:$EV, 0)) &amp; $B760)</f>
        <v/>
      </c>
      <c r="D760" s="398" t="str">
        <f>IF($A760 = "", "",
IF(AND(School_or_CAT_2 = "Centre for Advanced Training", COUNTIFS($A$7:$A$1008, $A760) &gt;= 1, LEFT($B760, 2) = "81"), INDEX(Main_Form!$J:$J, MATCH($A760, Main_Form!$EV:$EV, 0)), "N/A") )</f>
        <v/>
      </c>
      <c r="E760" s="393"/>
      <c r="O760" s="394" t="str">
        <f t="shared" si="22"/>
        <v/>
      </c>
      <c r="P760" s="378" t="str">
        <f t="shared" si="23"/>
        <v/>
      </c>
    </row>
    <row r="761" spans="1:16" s="379" customFormat="1" hidden="1" x14ac:dyDescent="0.35">
      <c r="A761" s="368"/>
      <c r="B761" s="367" t="str">
        <f xml:space="preserve"> IF(A761="", "", $B$2 &amp; COUNTIFS($A$7:$A761, $A761))</f>
        <v/>
      </c>
      <c r="C761" s="367" t="str">
        <f>IF($A761 = "", "", INDEX(Main_Form!$A:$A, MATCH($A761, Main_Form!$EV:$EV, 0)) &amp; $B761)</f>
        <v/>
      </c>
      <c r="D761" s="398" t="str">
        <f>IF($A761 = "", "",
IF(AND(School_or_CAT_2 = "Centre for Advanced Training", COUNTIFS($A$7:$A$1008, $A761) &gt;= 1, LEFT($B761, 2) = "81"), INDEX(Main_Form!$J:$J, MATCH($A761, Main_Form!$EV:$EV, 0)), "N/A") )</f>
        <v/>
      </c>
      <c r="E761" s="393"/>
      <c r="O761" s="394" t="str">
        <f t="shared" si="22"/>
        <v/>
      </c>
      <c r="P761" s="378" t="str">
        <f t="shared" si="23"/>
        <v/>
      </c>
    </row>
    <row r="762" spans="1:16" s="379" customFormat="1" hidden="1" x14ac:dyDescent="0.35">
      <c r="A762" s="368"/>
      <c r="B762" s="367" t="str">
        <f xml:space="preserve"> IF(A762="", "", $B$2 &amp; COUNTIFS($A$7:$A762, $A762))</f>
        <v/>
      </c>
      <c r="C762" s="367" t="str">
        <f>IF($A762 = "", "", INDEX(Main_Form!$A:$A, MATCH($A762, Main_Form!$EV:$EV, 0)) &amp; $B762)</f>
        <v/>
      </c>
      <c r="D762" s="398" t="str">
        <f>IF($A762 = "", "",
IF(AND(School_or_CAT_2 = "Centre for Advanced Training", COUNTIFS($A$7:$A$1008, $A762) &gt;= 1, LEFT($B762, 2) = "81"), INDEX(Main_Form!$J:$J, MATCH($A762, Main_Form!$EV:$EV, 0)), "N/A") )</f>
        <v/>
      </c>
      <c r="E762" s="393"/>
      <c r="O762" s="394" t="str">
        <f t="shared" si="22"/>
        <v/>
      </c>
      <c r="P762" s="378" t="str">
        <f t="shared" si="23"/>
        <v/>
      </c>
    </row>
    <row r="763" spans="1:16" s="379" customFormat="1" hidden="1" x14ac:dyDescent="0.35">
      <c r="A763" s="368"/>
      <c r="B763" s="367" t="str">
        <f xml:space="preserve"> IF(A763="", "", $B$2 &amp; COUNTIFS($A$7:$A763, $A763))</f>
        <v/>
      </c>
      <c r="C763" s="367" t="str">
        <f>IF($A763 = "", "", INDEX(Main_Form!$A:$A, MATCH($A763, Main_Form!$EV:$EV, 0)) &amp; $B763)</f>
        <v/>
      </c>
      <c r="D763" s="398" t="str">
        <f>IF($A763 = "", "",
IF(AND(School_or_CAT_2 = "Centre for Advanced Training", COUNTIFS($A$7:$A$1008, $A763) &gt;= 1, LEFT($B763, 2) = "81"), INDEX(Main_Form!$J:$J, MATCH($A763, Main_Form!$EV:$EV, 0)), "N/A") )</f>
        <v/>
      </c>
      <c r="E763" s="393"/>
      <c r="O763" s="394" t="str">
        <f t="shared" si="22"/>
        <v/>
      </c>
      <c r="P763" s="378" t="str">
        <f t="shared" si="23"/>
        <v/>
      </c>
    </row>
    <row r="764" spans="1:16" s="379" customFormat="1" hidden="1" x14ac:dyDescent="0.35">
      <c r="A764" s="368"/>
      <c r="B764" s="367" t="str">
        <f xml:space="preserve"> IF(A764="", "", $B$2 &amp; COUNTIFS($A$7:$A764, $A764))</f>
        <v/>
      </c>
      <c r="C764" s="367" t="str">
        <f>IF($A764 = "", "", INDEX(Main_Form!$A:$A, MATCH($A764, Main_Form!$EV:$EV, 0)) &amp; $B764)</f>
        <v/>
      </c>
      <c r="D764" s="398" t="str">
        <f>IF($A764 = "", "",
IF(AND(School_or_CAT_2 = "Centre for Advanced Training", COUNTIFS($A$7:$A$1008, $A764) &gt;= 1, LEFT($B764, 2) = "81"), INDEX(Main_Form!$J:$J, MATCH($A764, Main_Form!$EV:$EV, 0)), "N/A") )</f>
        <v/>
      </c>
      <c r="E764" s="393"/>
      <c r="O764" s="394" t="str">
        <f t="shared" si="22"/>
        <v/>
      </c>
      <c r="P764" s="378" t="str">
        <f t="shared" si="23"/>
        <v/>
      </c>
    </row>
    <row r="765" spans="1:16" s="379" customFormat="1" hidden="1" x14ac:dyDescent="0.35">
      <c r="A765" s="368"/>
      <c r="B765" s="367" t="str">
        <f xml:space="preserve"> IF(A765="", "", $B$2 &amp; COUNTIFS($A$7:$A765, $A765))</f>
        <v/>
      </c>
      <c r="C765" s="367" t="str">
        <f>IF($A765 = "", "", INDEX(Main_Form!$A:$A, MATCH($A765, Main_Form!$EV:$EV, 0)) &amp; $B765)</f>
        <v/>
      </c>
      <c r="D765" s="398" t="str">
        <f>IF($A765 = "", "",
IF(AND(School_or_CAT_2 = "Centre for Advanced Training", COUNTIFS($A$7:$A$1008, $A765) &gt;= 1, LEFT($B765, 2) = "81"), INDEX(Main_Form!$J:$J, MATCH($A765, Main_Form!$EV:$EV, 0)), "N/A") )</f>
        <v/>
      </c>
      <c r="E765" s="393"/>
      <c r="O765" s="394" t="str">
        <f t="shared" si="22"/>
        <v/>
      </c>
      <c r="P765" s="378" t="str">
        <f t="shared" si="23"/>
        <v/>
      </c>
    </row>
    <row r="766" spans="1:16" s="379" customFormat="1" hidden="1" x14ac:dyDescent="0.35">
      <c r="A766" s="368"/>
      <c r="B766" s="367" t="str">
        <f xml:space="preserve"> IF(A766="", "", $B$2 &amp; COUNTIFS($A$7:$A766, $A766))</f>
        <v/>
      </c>
      <c r="C766" s="367" t="str">
        <f>IF($A766 = "", "", INDEX(Main_Form!$A:$A, MATCH($A766, Main_Form!$EV:$EV, 0)) &amp; $B766)</f>
        <v/>
      </c>
      <c r="D766" s="398" t="str">
        <f>IF($A766 = "", "",
IF(AND(School_or_CAT_2 = "Centre for Advanced Training", COUNTIFS($A$7:$A$1008, $A766) &gt;= 1, LEFT($B766, 2) = "81"), INDEX(Main_Form!$J:$J, MATCH($A766, Main_Form!$EV:$EV, 0)), "N/A") )</f>
        <v/>
      </c>
      <c r="E766" s="393"/>
      <c r="O766" s="394" t="str">
        <f t="shared" si="22"/>
        <v/>
      </c>
      <c r="P766" s="378" t="str">
        <f t="shared" si="23"/>
        <v/>
      </c>
    </row>
    <row r="767" spans="1:16" s="379" customFormat="1" hidden="1" x14ac:dyDescent="0.35">
      <c r="A767" s="368"/>
      <c r="B767" s="367" t="str">
        <f xml:space="preserve"> IF(A767="", "", $B$2 &amp; COUNTIFS($A$7:$A767, $A767))</f>
        <v/>
      </c>
      <c r="C767" s="367" t="str">
        <f>IF($A767 = "", "", INDEX(Main_Form!$A:$A, MATCH($A767, Main_Form!$EV:$EV, 0)) &amp; $B767)</f>
        <v/>
      </c>
      <c r="D767" s="398" t="str">
        <f>IF($A767 = "", "",
IF(AND(School_or_CAT_2 = "Centre for Advanced Training", COUNTIFS($A$7:$A$1008, $A767) &gt;= 1, LEFT($B767, 2) = "81"), INDEX(Main_Form!$J:$J, MATCH($A767, Main_Form!$EV:$EV, 0)), "N/A") )</f>
        <v/>
      </c>
      <c r="E767" s="393"/>
      <c r="O767" s="394" t="str">
        <f t="shared" si="22"/>
        <v/>
      </c>
      <c r="P767" s="378" t="str">
        <f t="shared" si="23"/>
        <v/>
      </c>
    </row>
    <row r="768" spans="1:16" s="379" customFormat="1" hidden="1" x14ac:dyDescent="0.35">
      <c r="A768" s="368"/>
      <c r="B768" s="367" t="str">
        <f xml:space="preserve"> IF(A768="", "", $B$2 &amp; COUNTIFS($A$7:$A768, $A768))</f>
        <v/>
      </c>
      <c r="C768" s="367" t="str">
        <f>IF($A768 = "", "", INDEX(Main_Form!$A:$A, MATCH($A768, Main_Form!$EV:$EV, 0)) &amp; $B768)</f>
        <v/>
      </c>
      <c r="D768" s="398" t="str">
        <f>IF($A768 = "", "",
IF(AND(School_or_CAT_2 = "Centre for Advanced Training", COUNTIFS($A$7:$A$1008, $A768) &gt;= 1, LEFT($B768, 2) = "81"), INDEX(Main_Form!$J:$J, MATCH($A768, Main_Form!$EV:$EV, 0)), "N/A") )</f>
        <v/>
      </c>
      <c r="E768" s="393"/>
      <c r="O768" s="394" t="str">
        <f t="shared" si="22"/>
        <v/>
      </c>
      <c r="P768" s="378" t="str">
        <f t="shared" si="23"/>
        <v/>
      </c>
    </row>
    <row r="769" spans="1:16" s="379" customFormat="1" hidden="1" x14ac:dyDescent="0.35">
      <c r="A769" s="368"/>
      <c r="B769" s="367" t="str">
        <f xml:space="preserve"> IF(A769="", "", $B$2 &amp; COUNTIFS($A$7:$A769, $A769))</f>
        <v/>
      </c>
      <c r="C769" s="367" t="str">
        <f>IF($A769 = "", "", INDEX(Main_Form!$A:$A, MATCH($A769, Main_Form!$EV:$EV, 0)) &amp; $B769)</f>
        <v/>
      </c>
      <c r="D769" s="398" t="str">
        <f>IF($A769 = "", "",
IF(AND(School_or_CAT_2 = "Centre for Advanced Training", COUNTIFS($A$7:$A$1008, $A769) &gt;= 1, LEFT($B769, 2) = "81"), INDEX(Main_Form!$J:$J, MATCH($A769, Main_Form!$EV:$EV, 0)), "N/A") )</f>
        <v/>
      </c>
      <c r="E769" s="393"/>
      <c r="O769" s="394" t="str">
        <f t="shared" si="22"/>
        <v/>
      </c>
      <c r="P769" s="378" t="str">
        <f t="shared" si="23"/>
        <v/>
      </c>
    </row>
    <row r="770" spans="1:16" s="379" customFormat="1" hidden="1" x14ac:dyDescent="0.35">
      <c r="A770" s="368"/>
      <c r="B770" s="367" t="str">
        <f xml:space="preserve"> IF(A770="", "", $B$2 &amp; COUNTIFS($A$7:$A770, $A770))</f>
        <v/>
      </c>
      <c r="C770" s="367" t="str">
        <f>IF($A770 = "", "", INDEX(Main_Form!$A:$A, MATCH($A770, Main_Form!$EV:$EV, 0)) &amp; $B770)</f>
        <v/>
      </c>
      <c r="D770" s="398" t="str">
        <f>IF($A770 = "", "",
IF(AND(School_or_CAT_2 = "Centre for Advanced Training", COUNTIFS($A$7:$A$1008, $A770) &gt;= 1, LEFT($B770, 2) = "81"), INDEX(Main_Form!$J:$J, MATCH($A770, Main_Form!$EV:$EV, 0)), "N/A") )</f>
        <v/>
      </c>
      <c r="E770" s="393"/>
      <c r="O770" s="394" t="str">
        <f t="shared" si="22"/>
        <v/>
      </c>
      <c r="P770" s="378" t="str">
        <f t="shared" si="23"/>
        <v/>
      </c>
    </row>
    <row r="771" spans="1:16" s="379" customFormat="1" hidden="1" x14ac:dyDescent="0.35">
      <c r="A771" s="368"/>
      <c r="B771" s="367" t="str">
        <f xml:space="preserve"> IF(A771="", "", $B$2 &amp; COUNTIFS($A$7:$A771, $A771))</f>
        <v/>
      </c>
      <c r="C771" s="367" t="str">
        <f>IF($A771 = "", "", INDEX(Main_Form!$A:$A, MATCH($A771, Main_Form!$EV:$EV, 0)) &amp; $B771)</f>
        <v/>
      </c>
      <c r="D771" s="398" t="str">
        <f>IF($A771 = "", "",
IF(AND(School_or_CAT_2 = "Centre for Advanced Training", COUNTIFS($A$7:$A$1008, $A771) &gt;= 1, LEFT($B771, 2) = "81"), INDEX(Main_Form!$J:$J, MATCH($A771, Main_Form!$EV:$EV, 0)), "N/A") )</f>
        <v/>
      </c>
      <c r="E771" s="393"/>
      <c r="O771" s="394" t="str">
        <f t="shared" si="22"/>
        <v/>
      </c>
      <c r="P771" s="378" t="str">
        <f t="shared" si="23"/>
        <v/>
      </c>
    </row>
    <row r="772" spans="1:16" s="379" customFormat="1" hidden="1" x14ac:dyDescent="0.35">
      <c r="A772" s="368"/>
      <c r="B772" s="367" t="str">
        <f xml:space="preserve"> IF(A772="", "", $B$2 &amp; COUNTIFS($A$7:$A772, $A772))</f>
        <v/>
      </c>
      <c r="C772" s="367" t="str">
        <f>IF($A772 = "", "", INDEX(Main_Form!$A:$A, MATCH($A772, Main_Form!$EV:$EV, 0)) &amp; $B772)</f>
        <v/>
      </c>
      <c r="D772" s="398" t="str">
        <f>IF($A772 = "", "",
IF(AND(School_or_CAT_2 = "Centre for Advanced Training", COUNTIFS($A$7:$A$1008, $A772) &gt;= 1, LEFT($B772, 2) = "81"), INDEX(Main_Form!$J:$J, MATCH($A772, Main_Form!$EV:$EV, 0)), "N/A") )</f>
        <v/>
      </c>
      <c r="E772" s="393"/>
      <c r="O772" s="394" t="str">
        <f t="shared" si="22"/>
        <v/>
      </c>
      <c r="P772" s="378" t="str">
        <f t="shared" si="23"/>
        <v/>
      </c>
    </row>
    <row r="773" spans="1:16" s="379" customFormat="1" hidden="1" x14ac:dyDescent="0.35">
      <c r="A773" s="368"/>
      <c r="B773" s="367" t="str">
        <f xml:space="preserve"> IF(A773="", "", $B$2 &amp; COUNTIFS($A$7:$A773, $A773))</f>
        <v/>
      </c>
      <c r="C773" s="367" t="str">
        <f>IF($A773 = "", "", INDEX(Main_Form!$A:$A, MATCH($A773, Main_Form!$EV:$EV, 0)) &amp; $B773)</f>
        <v/>
      </c>
      <c r="D773" s="398" t="str">
        <f>IF($A773 = "", "",
IF(AND(School_or_CAT_2 = "Centre for Advanced Training", COUNTIFS($A$7:$A$1008, $A773) &gt;= 1, LEFT($B773, 2) = "81"), INDEX(Main_Form!$J:$J, MATCH($A773, Main_Form!$EV:$EV, 0)), "N/A") )</f>
        <v/>
      </c>
      <c r="E773" s="393"/>
      <c r="O773" s="394" t="str">
        <f t="shared" si="22"/>
        <v/>
      </c>
      <c r="P773" s="378" t="str">
        <f t="shared" si="23"/>
        <v/>
      </c>
    </row>
    <row r="774" spans="1:16" s="379" customFormat="1" hidden="1" x14ac:dyDescent="0.35">
      <c r="A774" s="368"/>
      <c r="B774" s="367" t="str">
        <f xml:space="preserve"> IF(A774="", "", $B$2 &amp; COUNTIFS($A$7:$A774, $A774))</f>
        <v/>
      </c>
      <c r="C774" s="367" t="str">
        <f>IF($A774 = "", "", INDEX(Main_Form!$A:$A, MATCH($A774, Main_Form!$EV:$EV, 0)) &amp; $B774)</f>
        <v/>
      </c>
      <c r="D774" s="398" t="str">
        <f>IF($A774 = "", "",
IF(AND(School_or_CAT_2 = "Centre for Advanced Training", COUNTIFS($A$7:$A$1008, $A774) &gt;= 1, LEFT($B774, 2) = "81"), INDEX(Main_Form!$J:$J, MATCH($A774, Main_Form!$EV:$EV, 0)), "N/A") )</f>
        <v/>
      </c>
      <c r="E774" s="393"/>
      <c r="O774" s="394" t="str">
        <f t="shared" si="22"/>
        <v/>
      </c>
      <c r="P774" s="378" t="str">
        <f t="shared" si="23"/>
        <v/>
      </c>
    </row>
    <row r="775" spans="1:16" s="379" customFormat="1" hidden="1" x14ac:dyDescent="0.35">
      <c r="A775" s="368"/>
      <c r="B775" s="367" t="str">
        <f xml:space="preserve"> IF(A775="", "", $B$2 &amp; COUNTIFS($A$7:$A775, $A775))</f>
        <v/>
      </c>
      <c r="C775" s="367" t="str">
        <f>IF($A775 = "", "", INDEX(Main_Form!$A:$A, MATCH($A775, Main_Form!$EV:$EV, 0)) &amp; $B775)</f>
        <v/>
      </c>
      <c r="D775" s="398" t="str">
        <f>IF($A775 = "", "",
IF(AND(School_or_CAT_2 = "Centre for Advanced Training", COUNTIFS($A$7:$A$1008, $A775) &gt;= 1, LEFT($B775, 2) = "81"), INDEX(Main_Form!$J:$J, MATCH($A775, Main_Form!$EV:$EV, 0)), "N/A") )</f>
        <v/>
      </c>
      <c r="E775" s="393"/>
      <c r="O775" s="394" t="str">
        <f t="shared" ref="O775:O838" si="24">IF($A775&lt;&gt;"", IF(AND($D775 &lt;&gt; "", $D775 &lt;&gt; "N/A"), $D775, IF($E775 = "", "", $E775)), "")</f>
        <v/>
      </c>
      <c r="P775" s="378" t="str">
        <f t="shared" ref="P775:P838" si="25">IF($A775="", "", IF(AND($A775 &lt;&gt; "", $O775 &lt;&gt; ""), 1, 0))</f>
        <v/>
      </c>
    </row>
    <row r="776" spans="1:16" s="379" customFormat="1" hidden="1" x14ac:dyDescent="0.35">
      <c r="A776" s="368"/>
      <c r="B776" s="367" t="str">
        <f xml:space="preserve"> IF(A776="", "", $B$2 &amp; COUNTIFS($A$7:$A776, $A776))</f>
        <v/>
      </c>
      <c r="C776" s="367" t="str">
        <f>IF($A776 = "", "", INDEX(Main_Form!$A:$A, MATCH($A776, Main_Form!$EV:$EV, 0)) &amp; $B776)</f>
        <v/>
      </c>
      <c r="D776" s="398" t="str">
        <f>IF($A776 = "", "",
IF(AND(School_or_CAT_2 = "Centre for Advanced Training", COUNTIFS($A$7:$A$1008, $A776) &gt;= 1, LEFT($B776, 2) = "81"), INDEX(Main_Form!$J:$J, MATCH($A776, Main_Form!$EV:$EV, 0)), "N/A") )</f>
        <v/>
      </c>
      <c r="E776" s="393"/>
      <c r="O776" s="394" t="str">
        <f t="shared" si="24"/>
        <v/>
      </c>
      <c r="P776" s="378" t="str">
        <f t="shared" si="25"/>
        <v/>
      </c>
    </row>
    <row r="777" spans="1:16" s="379" customFormat="1" hidden="1" x14ac:dyDescent="0.35">
      <c r="A777" s="368"/>
      <c r="B777" s="367" t="str">
        <f xml:space="preserve"> IF(A777="", "", $B$2 &amp; COUNTIFS($A$7:$A777, $A777))</f>
        <v/>
      </c>
      <c r="C777" s="367" t="str">
        <f>IF($A777 = "", "", INDEX(Main_Form!$A:$A, MATCH($A777, Main_Form!$EV:$EV, 0)) &amp; $B777)</f>
        <v/>
      </c>
      <c r="D777" s="398" t="str">
        <f>IF($A777 = "", "",
IF(AND(School_or_CAT_2 = "Centre for Advanced Training", COUNTIFS($A$7:$A$1008, $A777) &gt;= 1, LEFT($B777, 2) = "81"), INDEX(Main_Form!$J:$J, MATCH($A777, Main_Form!$EV:$EV, 0)), "N/A") )</f>
        <v/>
      </c>
      <c r="E777" s="393"/>
      <c r="O777" s="394" t="str">
        <f t="shared" si="24"/>
        <v/>
      </c>
      <c r="P777" s="378" t="str">
        <f t="shared" si="25"/>
        <v/>
      </c>
    </row>
    <row r="778" spans="1:16" s="379" customFormat="1" hidden="1" x14ac:dyDescent="0.35">
      <c r="A778" s="368"/>
      <c r="B778" s="367" t="str">
        <f xml:space="preserve"> IF(A778="", "", $B$2 &amp; COUNTIFS($A$7:$A778, $A778))</f>
        <v/>
      </c>
      <c r="C778" s="367" t="str">
        <f>IF($A778 = "", "", INDEX(Main_Form!$A:$A, MATCH($A778, Main_Form!$EV:$EV, 0)) &amp; $B778)</f>
        <v/>
      </c>
      <c r="D778" s="398" t="str">
        <f>IF($A778 = "", "",
IF(AND(School_or_CAT_2 = "Centre for Advanced Training", COUNTIFS($A$7:$A$1008, $A778) &gt;= 1, LEFT($B778, 2) = "81"), INDEX(Main_Form!$J:$J, MATCH($A778, Main_Form!$EV:$EV, 0)), "N/A") )</f>
        <v/>
      </c>
      <c r="E778" s="393"/>
      <c r="O778" s="394" t="str">
        <f t="shared" si="24"/>
        <v/>
      </c>
      <c r="P778" s="378" t="str">
        <f t="shared" si="25"/>
        <v/>
      </c>
    </row>
    <row r="779" spans="1:16" s="379" customFormat="1" hidden="1" x14ac:dyDescent="0.35">
      <c r="A779" s="368"/>
      <c r="B779" s="367" t="str">
        <f xml:space="preserve"> IF(A779="", "", $B$2 &amp; COUNTIFS($A$7:$A779, $A779))</f>
        <v/>
      </c>
      <c r="C779" s="367" t="str">
        <f>IF($A779 = "", "", INDEX(Main_Form!$A:$A, MATCH($A779, Main_Form!$EV:$EV, 0)) &amp; $B779)</f>
        <v/>
      </c>
      <c r="D779" s="398" t="str">
        <f>IF($A779 = "", "",
IF(AND(School_or_CAT_2 = "Centre for Advanced Training", COUNTIFS($A$7:$A$1008, $A779) &gt;= 1, LEFT($B779, 2) = "81"), INDEX(Main_Form!$J:$J, MATCH($A779, Main_Form!$EV:$EV, 0)), "N/A") )</f>
        <v/>
      </c>
      <c r="E779" s="393"/>
      <c r="O779" s="394" t="str">
        <f t="shared" si="24"/>
        <v/>
      </c>
      <c r="P779" s="378" t="str">
        <f t="shared" si="25"/>
        <v/>
      </c>
    </row>
    <row r="780" spans="1:16" s="379" customFormat="1" hidden="1" x14ac:dyDescent="0.35">
      <c r="A780" s="368"/>
      <c r="B780" s="367" t="str">
        <f xml:space="preserve"> IF(A780="", "", $B$2 &amp; COUNTIFS($A$7:$A780, $A780))</f>
        <v/>
      </c>
      <c r="C780" s="367" t="str">
        <f>IF($A780 = "", "", INDEX(Main_Form!$A:$A, MATCH($A780, Main_Form!$EV:$EV, 0)) &amp; $B780)</f>
        <v/>
      </c>
      <c r="D780" s="398" t="str">
        <f>IF($A780 = "", "",
IF(AND(School_or_CAT_2 = "Centre for Advanced Training", COUNTIFS($A$7:$A$1008, $A780) &gt;= 1, LEFT($B780, 2) = "81"), INDEX(Main_Form!$J:$J, MATCH($A780, Main_Form!$EV:$EV, 0)), "N/A") )</f>
        <v/>
      </c>
      <c r="E780" s="393"/>
      <c r="O780" s="394" t="str">
        <f t="shared" si="24"/>
        <v/>
      </c>
      <c r="P780" s="378" t="str">
        <f t="shared" si="25"/>
        <v/>
      </c>
    </row>
    <row r="781" spans="1:16" s="379" customFormat="1" hidden="1" x14ac:dyDescent="0.35">
      <c r="A781" s="368"/>
      <c r="B781" s="367" t="str">
        <f xml:space="preserve"> IF(A781="", "", $B$2 &amp; COUNTIFS($A$7:$A781, $A781))</f>
        <v/>
      </c>
      <c r="C781" s="367" t="str">
        <f>IF($A781 = "", "", INDEX(Main_Form!$A:$A, MATCH($A781, Main_Form!$EV:$EV, 0)) &amp; $B781)</f>
        <v/>
      </c>
      <c r="D781" s="398" t="str">
        <f>IF($A781 = "", "",
IF(AND(School_or_CAT_2 = "Centre for Advanced Training", COUNTIFS($A$7:$A$1008, $A781) &gt;= 1, LEFT($B781, 2) = "81"), INDEX(Main_Form!$J:$J, MATCH($A781, Main_Form!$EV:$EV, 0)), "N/A") )</f>
        <v/>
      </c>
      <c r="E781" s="393"/>
      <c r="O781" s="394" t="str">
        <f t="shared" si="24"/>
        <v/>
      </c>
      <c r="P781" s="378" t="str">
        <f t="shared" si="25"/>
        <v/>
      </c>
    </row>
    <row r="782" spans="1:16" s="379" customFormat="1" hidden="1" x14ac:dyDescent="0.35">
      <c r="A782" s="368"/>
      <c r="B782" s="367" t="str">
        <f xml:space="preserve"> IF(A782="", "", $B$2 &amp; COUNTIFS($A$7:$A782, $A782))</f>
        <v/>
      </c>
      <c r="C782" s="367" t="str">
        <f>IF($A782 = "", "", INDEX(Main_Form!$A:$A, MATCH($A782, Main_Form!$EV:$EV, 0)) &amp; $B782)</f>
        <v/>
      </c>
      <c r="D782" s="398" t="str">
        <f>IF($A782 = "", "",
IF(AND(School_or_CAT_2 = "Centre for Advanced Training", COUNTIFS($A$7:$A$1008, $A782) &gt;= 1, LEFT($B782, 2) = "81"), INDEX(Main_Form!$J:$J, MATCH($A782, Main_Form!$EV:$EV, 0)), "N/A") )</f>
        <v/>
      </c>
      <c r="E782" s="393"/>
      <c r="O782" s="394" t="str">
        <f t="shared" si="24"/>
        <v/>
      </c>
      <c r="P782" s="378" t="str">
        <f t="shared" si="25"/>
        <v/>
      </c>
    </row>
    <row r="783" spans="1:16" s="379" customFormat="1" hidden="1" x14ac:dyDescent="0.35">
      <c r="A783" s="368"/>
      <c r="B783" s="367" t="str">
        <f xml:space="preserve"> IF(A783="", "", $B$2 &amp; COUNTIFS($A$7:$A783, $A783))</f>
        <v/>
      </c>
      <c r="C783" s="367" t="str">
        <f>IF($A783 = "", "", INDEX(Main_Form!$A:$A, MATCH($A783, Main_Form!$EV:$EV, 0)) &amp; $B783)</f>
        <v/>
      </c>
      <c r="D783" s="398" t="str">
        <f>IF($A783 = "", "",
IF(AND(School_or_CAT_2 = "Centre for Advanced Training", COUNTIFS($A$7:$A$1008, $A783) &gt;= 1, LEFT($B783, 2) = "81"), INDEX(Main_Form!$J:$J, MATCH($A783, Main_Form!$EV:$EV, 0)), "N/A") )</f>
        <v/>
      </c>
      <c r="E783" s="393"/>
      <c r="O783" s="394" t="str">
        <f t="shared" si="24"/>
        <v/>
      </c>
      <c r="P783" s="378" t="str">
        <f t="shared" si="25"/>
        <v/>
      </c>
    </row>
    <row r="784" spans="1:16" s="379" customFormat="1" hidden="1" x14ac:dyDescent="0.35">
      <c r="A784" s="368"/>
      <c r="B784" s="367" t="str">
        <f xml:space="preserve"> IF(A784="", "", $B$2 &amp; COUNTIFS($A$7:$A784, $A784))</f>
        <v/>
      </c>
      <c r="C784" s="367" t="str">
        <f>IF($A784 = "", "", INDEX(Main_Form!$A:$A, MATCH($A784, Main_Form!$EV:$EV, 0)) &amp; $B784)</f>
        <v/>
      </c>
      <c r="D784" s="398" t="str">
        <f>IF($A784 = "", "",
IF(AND(School_or_CAT_2 = "Centre for Advanced Training", COUNTIFS($A$7:$A$1008, $A784) &gt;= 1, LEFT($B784, 2) = "81"), INDEX(Main_Form!$J:$J, MATCH($A784, Main_Form!$EV:$EV, 0)), "N/A") )</f>
        <v/>
      </c>
      <c r="E784" s="393"/>
      <c r="O784" s="394" t="str">
        <f t="shared" si="24"/>
        <v/>
      </c>
      <c r="P784" s="378" t="str">
        <f t="shared" si="25"/>
        <v/>
      </c>
    </row>
    <row r="785" spans="1:16" s="379" customFormat="1" hidden="1" x14ac:dyDescent="0.35">
      <c r="A785" s="368"/>
      <c r="B785" s="367" t="str">
        <f xml:space="preserve"> IF(A785="", "", $B$2 &amp; COUNTIFS($A$7:$A785, $A785))</f>
        <v/>
      </c>
      <c r="C785" s="367" t="str">
        <f>IF($A785 = "", "", INDEX(Main_Form!$A:$A, MATCH($A785, Main_Form!$EV:$EV, 0)) &amp; $B785)</f>
        <v/>
      </c>
      <c r="D785" s="398" t="str">
        <f>IF($A785 = "", "",
IF(AND(School_or_CAT_2 = "Centre for Advanced Training", COUNTIFS($A$7:$A$1008, $A785) &gt;= 1, LEFT($B785, 2) = "81"), INDEX(Main_Form!$J:$J, MATCH($A785, Main_Form!$EV:$EV, 0)), "N/A") )</f>
        <v/>
      </c>
      <c r="E785" s="393"/>
      <c r="O785" s="394" t="str">
        <f t="shared" si="24"/>
        <v/>
      </c>
      <c r="P785" s="378" t="str">
        <f t="shared" si="25"/>
        <v/>
      </c>
    </row>
    <row r="786" spans="1:16" s="379" customFormat="1" hidden="1" x14ac:dyDescent="0.35">
      <c r="A786" s="368"/>
      <c r="B786" s="367" t="str">
        <f xml:space="preserve"> IF(A786="", "", $B$2 &amp; COUNTIFS($A$7:$A786, $A786))</f>
        <v/>
      </c>
      <c r="C786" s="367" t="str">
        <f>IF($A786 = "", "", INDEX(Main_Form!$A:$A, MATCH($A786, Main_Form!$EV:$EV, 0)) &amp; $B786)</f>
        <v/>
      </c>
      <c r="D786" s="398" t="str">
        <f>IF($A786 = "", "",
IF(AND(School_or_CAT_2 = "Centre for Advanced Training", COUNTIFS($A$7:$A$1008, $A786) &gt;= 1, LEFT($B786, 2) = "81"), INDEX(Main_Form!$J:$J, MATCH($A786, Main_Form!$EV:$EV, 0)), "N/A") )</f>
        <v/>
      </c>
      <c r="E786" s="393"/>
      <c r="O786" s="394" t="str">
        <f t="shared" si="24"/>
        <v/>
      </c>
      <c r="P786" s="378" t="str">
        <f t="shared" si="25"/>
        <v/>
      </c>
    </row>
    <row r="787" spans="1:16" s="379" customFormat="1" hidden="1" x14ac:dyDescent="0.35">
      <c r="A787" s="368"/>
      <c r="B787" s="367" t="str">
        <f xml:space="preserve"> IF(A787="", "", $B$2 &amp; COUNTIFS($A$7:$A787, $A787))</f>
        <v/>
      </c>
      <c r="C787" s="367" t="str">
        <f>IF($A787 = "", "", INDEX(Main_Form!$A:$A, MATCH($A787, Main_Form!$EV:$EV, 0)) &amp; $B787)</f>
        <v/>
      </c>
      <c r="D787" s="398" t="str">
        <f>IF($A787 = "", "",
IF(AND(School_or_CAT_2 = "Centre for Advanced Training", COUNTIFS($A$7:$A$1008, $A787) &gt;= 1, LEFT($B787, 2) = "81"), INDEX(Main_Form!$J:$J, MATCH($A787, Main_Form!$EV:$EV, 0)), "N/A") )</f>
        <v/>
      </c>
      <c r="E787" s="393"/>
      <c r="O787" s="394" t="str">
        <f t="shared" si="24"/>
        <v/>
      </c>
      <c r="P787" s="378" t="str">
        <f t="shared" si="25"/>
        <v/>
      </c>
    </row>
    <row r="788" spans="1:16" s="379" customFormat="1" hidden="1" x14ac:dyDescent="0.35">
      <c r="A788" s="368"/>
      <c r="B788" s="367" t="str">
        <f xml:space="preserve"> IF(A788="", "", $B$2 &amp; COUNTIFS($A$7:$A788, $A788))</f>
        <v/>
      </c>
      <c r="C788" s="367" t="str">
        <f>IF($A788 = "", "", INDEX(Main_Form!$A:$A, MATCH($A788, Main_Form!$EV:$EV, 0)) &amp; $B788)</f>
        <v/>
      </c>
      <c r="D788" s="398" t="str">
        <f>IF($A788 = "", "",
IF(AND(School_or_CAT_2 = "Centre for Advanced Training", COUNTIFS($A$7:$A$1008, $A788) &gt;= 1, LEFT($B788, 2) = "81"), INDEX(Main_Form!$J:$J, MATCH($A788, Main_Form!$EV:$EV, 0)), "N/A") )</f>
        <v/>
      </c>
      <c r="E788" s="393"/>
      <c r="O788" s="394" t="str">
        <f t="shared" si="24"/>
        <v/>
      </c>
      <c r="P788" s="378" t="str">
        <f t="shared" si="25"/>
        <v/>
      </c>
    </row>
    <row r="789" spans="1:16" s="379" customFormat="1" hidden="1" x14ac:dyDescent="0.35">
      <c r="A789" s="368"/>
      <c r="B789" s="367" t="str">
        <f xml:space="preserve"> IF(A789="", "", $B$2 &amp; COUNTIFS($A$7:$A789, $A789))</f>
        <v/>
      </c>
      <c r="C789" s="367" t="str">
        <f>IF($A789 = "", "", INDEX(Main_Form!$A:$A, MATCH($A789, Main_Form!$EV:$EV, 0)) &amp; $B789)</f>
        <v/>
      </c>
      <c r="D789" s="398" t="str">
        <f>IF($A789 = "", "",
IF(AND(School_or_CAT_2 = "Centre for Advanced Training", COUNTIFS($A$7:$A$1008, $A789) &gt;= 1, LEFT($B789, 2) = "81"), INDEX(Main_Form!$J:$J, MATCH($A789, Main_Form!$EV:$EV, 0)), "N/A") )</f>
        <v/>
      </c>
      <c r="E789" s="393"/>
      <c r="O789" s="394" t="str">
        <f t="shared" si="24"/>
        <v/>
      </c>
      <c r="P789" s="378" t="str">
        <f t="shared" si="25"/>
        <v/>
      </c>
    </row>
    <row r="790" spans="1:16" s="379" customFormat="1" hidden="1" x14ac:dyDescent="0.35">
      <c r="A790" s="368"/>
      <c r="B790" s="367" t="str">
        <f xml:space="preserve"> IF(A790="", "", $B$2 &amp; COUNTIFS($A$7:$A790, $A790))</f>
        <v/>
      </c>
      <c r="C790" s="367" t="str">
        <f>IF($A790 = "", "", INDEX(Main_Form!$A:$A, MATCH($A790, Main_Form!$EV:$EV, 0)) &amp; $B790)</f>
        <v/>
      </c>
      <c r="D790" s="398" t="str">
        <f>IF($A790 = "", "",
IF(AND(School_or_CAT_2 = "Centre for Advanced Training", COUNTIFS($A$7:$A$1008, $A790) &gt;= 1, LEFT($B790, 2) = "81"), INDEX(Main_Form!$J:$J, MATCH($A790, Main_Form!$EV:$EV, 0)), "N/A") )</f>
        <v/>
      </c>
      <c r="E790" s="393"/>
      <c r="O790" s="394" t="str">
        <f t="shared" si="24"/>
        <v/>
      </c>
      <c r="P790" s="378" t="str">
        <f t="shared" si="25"/>
        <v/>
      </c>
    </row>
    <row r="791" spans="1:16" s="379" customFormat="1" hidden="1" x14ac:dyDescent="0.35">
      <c r="A791" s="368"/>
      <c r="B791" s="367" t="str">
        <f xml:space="preserve"> IF(A791="", "", $B$2 &amp; COUNTIFS($A$7:$A791, $A791))</f>
        <v/>
      </c>
      <c r="C791" s="367" t="str">
        <f>IF($A791 = "", "", INDEX(Main_Form!$A:$A, MATCH($A791, Main_Form!$EV:$EV, 0)) &amp; $B791)</f>
        <v/>
      </c>
      <c r="D791" s="398" t="str">
        <f>IF($A791 = "", "",
IF(AND(School_or_CAT_2 = "Centre for Advanced Training", COUNTIFS($A$7:$A$1008, $A791) &gt;= 1, LEFT($B791, 2) = "81"), INDEX(Main_Form!$J:$J, MATCH($A791, Main_Form!$EV:$EV, 0)), "N/A") )</f>
        <v/>
      </c>
      <c r="E791" s="393"/>
      <c r="O791" s="394" t="str">
        <f t="shared" si="24"/>
        <v/>
      </c>
      <c r="P791" s="378" t="str">
        <f t="shared" si="25"/>
        <v/>
      </c>
    </row>
    <row r="792" spans="1:16" s="379" customFormat="1" hidden="1" x14ac:dyDescent="0.35">
      <c r="A792" s="368"/>
      <c r="B792" s="367" t="str">
        <f xml:space="preserve"> IF(A792="", "", $B$2 &amp; COUNTIFS($A$7:$A792, $A792))</f>
        <v/>
      </c>
      <c r="C792" s="367" t="str">
        <f>IF($A792 = "", "", INDEX(Main_Form!$A:$A, MATCH($A792, Main_Form!$EV:$EV, 0)) &amp; $B792)</f>
        <v/>
      </c>
      <c r="D792" s="398" t="str">
        <f>IF($A792 = "", "",
IF(AND(School_or_CAT_2 = "Centre for Advanced Training", COUNTIFS($A$7:$A$1008, $A792) &gt;= 1, LEFT($B792, 2) = "81"), INDEX(Main_Form!$J:$J, MATCH($A792, Main_Form!$EV:$EV, 0)), "N/A") )</f>
        <v/>
      </c>
      <c r="E792" s="393"/>
      <c r="O792" s="394" t="str">
        <f t="shared" si="24"/>
        <v/>
      </c>
      <c r="P792" s="378" t="str">
        <f t="shared" si="25"/>
        <v/>
      </c>
    </row>
    <row r="793" spans="1:16" s="379" customFormat="1" hidden="1" x14ac:dyDescent="0.35">
      <c r="A793" s="368"/>
      <c r="B793" s="367" t="str">
        <f xml:space="preserve"> IF(A793="", "", $B$2 &amp; COUNTIFS($A$7:$A793, $A793))</f>
        <v/>
      </c>
      <c r="C793" s="367" t="str">
        <f>IF($A793 = "", "", INDEX(Main_Form!$A:$A, MATCH($A793, Main_Form!$EV:$EV, 0)) &amp; $B793)</f>
        <v/>
      </c>
      <c r="D793" s="398" t="str">
        <f>IF($A793 = "", "",
IF(AND(School_or_CAT_2 = "Centre for Advanced Training", COUNTIFS($A$7:$A$1008, $A793) &gt;= 1, LEFT($B793, 2) = "81"), INDEX(Main_Form!$J:$J, MATCH($A793, Main_Form!$EV:$EV, 0)), "N/A") )</f>
        <v/>
      </c>
      <c r="E793" s="393"/>
      <c r="O793" s="394" t="str">
        <f t="shared" si="24"/>
        <v/>
      </c>
      <c r="P793" s="378" t="str">
        <f t="shared" si="25"/>
        <v/>
      </c>
    </row>
    <row r="794" spans="1:16" s="379" customFormat="1" hidden="1" x14ac:dyDescent="0.35">
      <c r="A794" s="368"/>
      <c r="B794" s="367" t="str">
        <f xml:space="preserve"> IF(A794="", "", $B$2 &amp; COUNTIFS($A$7:$A794, $A794))</f>
        <v/>
      </c>
      <c r="C794" s="367" t="str">
        <f>IF($A794 = "", "", INDEX(Main_Form!$A:$A, MATCH($A794, Main_Form!$EV:$EV, 0)) &amp; $B794)</f>
        <v/>
      </c>
      <c r="D794" s="398" t="str">
        <f>IF($A794 = "", "",
IF(AND(School_or_CAT_2 = "Centre for Advanced Training", COUNTIFS($A$7:$A$1008, $A794) &gt;= 1, LEFT($B794, 2) = "81"), INDEX(Main_Form!$J:$J, MATCH($A794, Main_Form!$EV:$EV, 0)), "N/A") )</f>
        <v/>
      </c>
      <c r="E794" s="393"/>
      <c r="O794" s="394" t="str">
        <f t="shared" si="24"/>
        <v/>
      </c>
      <c r="P794" s="378" t="str">
        <f t="shared" si="25"/>
        <v/>
      </c>
    </row>
    <row r="795" spans="1:16" s="379" customFormat="1" hidden="1" x14ac:dyDescent="0.35">
      <c r="A795" s="368"/>
      <c r="B795" s="367" t="str">
        <f xml:space="preserve"> IF(A795="", "", $B$2 &amp; COUNTIFS($A$7:$A795, $A795))</f>
        <v/>
      </c>
      <c r="C795" s="367" t="str">
        <f>IF($A795 = "", "", INDEX(Main_Form!$A:$A, MATCH($A795, Main_Form!$EV:$EV, 0)) &amp; $B795)</f>
        <v/>
      </c>
      <c r="D795" s="398" t="str">
        <f>IF($A795 = "", "",
IF(AND(School_or_CAT_2 = "Centre for Advanced Training", COUNTIFS($A$7:$A$1008, $A795) &gt;= 1, LEFT($B795, 2) = "81"), INDEX(Main_Form!$J:$J, MATCH($A795, Main_Form!$EV:$EV, 0)), "N/A") )</f>
        <v/>
      </c>
      <c r="E795" s="393"/>
      <c r="O795" s="394" t="str">
        <f t="shared" si="24"/>
        <v/>
      </c>
      <c r="P795" s="378" t="str">
        <f t="shared" si="25"/>
        <v/>
      </c>
    </row>
    <row r="796" spans="1:16" s="379" customFormat="1" hidden="1" x14ac:dyDescent="0.35">
      <c r="A796" s="368"/>
      <c r="B796" s="367" t="str">
        <f xml:space="preserve"> IF(A796="", "", $B$2 &amp; COUNTIFS($A$7:$A796, $A796))</f>
        <v/>
      </c>
      <c r="C796" s="367" t="str">
        <f>IF($A796 = "", "", INDEX(Main_Form!$A:$A, MATCH($A796, Main_Form!$EV:$EV, 0)) &amp; $B796)</f>
        <v/>
      </c>
      <c r="D796" s="398" t="str">
        <f>IF($A796 = "", "",
IF(AND(School_or_CAT_2 = "Centre for Advanced Training", COUNTIFS($A$7:$A$1008, $A796) &gt;= 1, LEFT($B796, 2) = "81"), INDEX(Main_Form!$J:$J, MATCH($A796, Main_Form!$EV:$EV, 0)), "N/A") )</f>
        <v/>
      </c>
      <c r="E796" s="393"/>
      <c r="O796" s="394" t="str">
        <f t="shared" si="24"/>
        <v/>
      </c>
      <c r="P796" s="378" t="str">
        <f t="shared" si="25"/>
        <v/>
      </c>
    </row>
    <row r="797" spans="1:16" s="379" customFormat="1" hidden="1" x14ac:dyDescent="0.35">
      <c r="A797" s="368"/>
      <c r="B797" s="367" t="str">
        <f xml:space="preserve"> IF(A797="", "", $B$2 &amp; COUNTIFS($A$7:$A797, $A797))</f>
        <v/>
      </c>
      <c r="C797" s="367" t="str">
        <f>IF($A797 = "", "", INDEX(Main_Form!$A:$A, MATCH($A797, Main_Form!$EV:$EV, 0)) &amp; $B797)</f>
        <v/>
      </c>
      <c r="D797" s="398" t="str">
        <f>IF($A797 = "", "",
IF(AND(School_or_CAT_2 = "Centre for Advanced Training", COUNTIFS($A$7:$A$1008, $A797) &gt;= 1, LEFT($B797, 2) = "81"), INDEX(Main_Form!$J:$J, MATCH($A797, Main_Form!$EV:$EV, 0)), "N/A") )</f>
        <v/>
      </c>
      <c r="E797" s="393"/>
      <c r="O797" s="394" t="str">
        <f t="shared" si="24"/>
        <v/>
      </c>
      <c r="P797" s="378" t="str">
        <f t="shared" si="25"/>
        <v/>
      </c>
    </row>
    <row r="798" spans="1:16" s="379" customFormat="1" hidden="1" x14ac:dyDescent="0.35">
      <c r="A798" s="368"/>
      <c r="B798" s="367" t="str">
        <f xml:space="preserve"> IF(A798="", "", $B$2 &amp; COUNTIFS($A$7:$A798, $A798))</f>
        <v/>
      </c>
      <c r="C798" s="367" t="str">
        <f>IF($A798 = "", "", INDEX(Main_Form!$A:$A, MATCH($A798, Main_Form!$EV:$EV, 0)) &amp; $B798)</f>
        <v/>
      </c>
      <c r="D798" s="398" t="str">
        <f>IF($A798 = "", "",
IF(AND(School_or_CAT_2 = "Centre for Advanced Training", COUNTIFS($A$7:$A$1008, $A798) &gt;= 1, LEFT($B798, 2) = "81"), INDEX(Main_Form!$J:$J, MATCH($A798, Main_Form!$EV:$EV, 0)), "N/A") )</f>
        <v/>
      </c>
      <c r="E798" s="393"/>
      <c r="O798" s="394" t="str">
        <f t="shared" si="24"/>
        <v/>
      </c>
      <c r="P798" s="378" t="str">
        <f t="shared" si="25"/>
        <v/>
      </c>
    </row>
    <row r="799" spans="1:16" s="379" customFormat="1" hidden="1" x14ac:dyDescent="0.35">
      <c r="A799" s="368"/>
      <c r="B799" s="367" t="str">
        <f xml:space="preserve"> IF(A799="", "", $B$2 &amp; COUNTIFS($A$7:$A799, $A799))</f>
        <v/>
      </c>
      <c r="C799" s="367" t="str">
        <f>IF($A799 = "", "", INDEX(Main_Form!$A:$A, MATCH($A799, Main_Form!$EV:$EV, 0)) &amp; $B799)</f>
        <v/>
      </c>
      <c r="D799" s="398" t="str">
        <f>IF($A799 = "", "",
IF(AND(School_or_CAT_2 = "Centre for Advanced Training", COUNTIFS($A$7:$A$1008, $A799) &gt;= 1, LEFT($B799, 2) = "81"), INDEX(Main_Form!$J:$J, MATCH($A799, Main_Form!$EV:$EV, 0)), "N/A") )</f>
        <v/>
      </c>
      <c r="E799" s="393"/>
      <c r="O799" s="394" t="str">
        <f t="shared" si="24"/>
        <v/>
      </c>
      <c r="P799" s="378" t="str">
        <f t="shared" si="25"/>
        <v/>
      </c>
    </row>
    <row r="800" spans="1:16" s="379" customFormat="1" hidden="1" x14ac:dyDescent="0.35">
      <c r="A800" s="368"/>
      <c r="B800" s="367" t="str">
        <f xml:space="preserve"> IF(A800="", "", $B$2 &amp; COUNTIFS($A$7:$A800, $A800))</f>
        <v/>
      </c>
      <c r="C800" s="367" t="str">
        <f>IF($A800 = "", "", INDEX(Main_Form!$A:$A, MATCH($A800, Main_Form!$EV:$EV, 0)) &amp; $B800)</f>
        <v/>
      </c>
      <c r="D800" s="398" t="str">
        <f>IF($A800 = "", "",
IF(AND(School_or_CAT_2 = "Centre for Advanced Training", COUNTIFS($A$7:$A$1008, $A800) &gt;= 1, LEFT($B800, 2) = "81"), INDEX(Main_Form!$J:$J, MATCH($A800, Main_Form!$EV:$EV, 0)), "N/A") )</f>
        <v/>
      </c>
      <c r="E800" s="393"/>
      <c r="O800" s="394" t="str">
        <f t="shared" si="24"/>
        <v/>
      </c>
      <c r="P800" s="378" t="str">
        <f t="shared" si="25"/>
        <v/>
      </c>
    </row>
    <row r="801" spans="1:16" s="379" customFormat="1" hidden="1" x14ac:dyDescent="0.35">
      <c r="A801" s="368"/>
      <c r="B801" s="367" t="str">
        <f xml:space="preserve"> IF(A801="", "", $B$2 &amp; COUNTIFS($A$7:$A801, $A801))</f>
        <v/>
      </c>
      <c r="C801" s="367" t="str">
        <f>IF($A801 = "", "", INDEX(Main_Form!$A:$A, MATCH($A801, Main_Form!$EV:$EV, 0)) &amp; $B801)</f>
        <v/>
      </c>
      <c r="D801" s="398" t="str">
        <f>IF($A801 = "", "",
IF(AND(School_or_CAT_2 = "Centre for Advanced Training", COUNTIFS($A$7:$A$1008, $A801) &gt;= 1, LEFT($B801, 2) = "81"), INDEX(Main_Form!$J:$J, MATCH($A801, Main_Form!$EV:$EV, 0)), "N/A") )</f>
        <v/>
      </c>
      <c r="E801" s="393"/>
      <c r="O801" s="394" t="str">
        <f t="shared" si="24"/>
        <v/>
      </c>
      <c r="P801" s="378" t="str">
        <f t="shared" si="25"/>
        <v/>
      </c>
    </row>
    <row r="802" spans="1:16" s="379" customFormat="1" hidden="1" x14ac:dyDescent="0.35">
      <c r="A802" s="368"/>
      <c r="B802" s="367" t="str">
        <f xml:space="preserve"> IF(A802="", "", $B$2 &amp; COUNTIFS($A$7:$A802, $A802))</f>
        <v/>
      </c>
      <c r="C802" s="367" t="str">
        <f>IF($A802 = "", "", INDEX(Main_Form!$A:$A, MATCH($A802, Main_Form!$EV:$EV, 0)) &amp; $B802)</f>
        <v/>
      </c>
      <c r="D802" s="398" t="str">
        <f>IF($A802 = "", "",
IF(AND(School_or_CAT_2 = "Centre for Advanced Training", COUNTIFS($A$7:$A$1008, $A802) &gt;= 1, LEFT($B802, 2) = "81"), INDEX(Main_Form!$J:$J, MATCH($A802, Main_Form!$EV:$EV, 0)), "N/A") )</f>
        <v/>
      </c>
      <c r="E802" s="393"/>
      <c r="O802" s="394" t="str">
        <f t="shared" si="24"/>
        <v/>
      </c>
      <c r="P802" s="378" t="str">
        <f t="shared" si="25"/>
        <v/>
      </c>
    </row>
    <row r="803" spans="1:16" s="379" customFormat="1" hidden="1" x14ac:dyDescent="0.35">
      <c r="A803" s="368"/>
      <c r="B803" s="367" t="str">
        <f xml:space="preserve"> IF(A803="", "", $B$2 &amp; COUNTIFS($A$7:$A803, $A803))</f>
        <v/>
      </c>
      <c r="C803" s="367" t="str">
        <f>IF($A803 = "", "", INDEX(Main_Form!$A:$A, MATCH($A803, Main_Form!$EV:$EV, 0)) &amp; $B803)</f>
        <v/>
      </c>
      <c r="D803" s="398" t="str">
        <f>IF($A803 = "", "",
IF(AND(School_or_CAT_2 = "Centre for Advanced Training", COUNTIFS($A$7:$A$1008, $A803) &gt;= 1, LEFT($B803, 2) = "81"), INDEX(Main_Form!$J:$J, MATCH($A803, Main_Form!$EV:$EV, 0)), "N/A") )</f>
        <v/>
      </c>
      <c r="E803" s="393"/>
      <c r="O803" s="394" t="str">
        <f t="shared" si="24"/>
        <v/>
      </c>
      <c r="P803" s="378" t="str">
        <f t="shared" si="25"/>
        <v/>
      </c>
    </row>
    <row r="804" spans="1:16" s="379" customFormat="1" hidden="1" x14ac:dyDescent="0.35">
      <c r="A804" s="368"/>
      <c r="B804" s="367" t="str">
        <f xml:space="preserve"> IF(A804="", "", $B$2 &amp; COUNTIFS($A$7:$A804, $A804))</f>
        <v/>
      </c>
      <c r="C804" s="367" t="str">
        <f>IF($A804 = "", "", INDEX(Main_Form!$A:$A, MATCH($A804, Main_Form!$EV:$EV, 0)) &amp; $B804)</f>
        <v/>
      </c>
      <c r="D804" s="398" t="str">
        <f>IF($A804 = "", "",
IF(AND(School_or_CAT_2 = "Centre for Advanced Training", COUNTIFS($A$7:$A$1008, $A804) &gt;= 1, LEFT($B804, 2) = "81"), INDEX(Main_Form!$J:$J, MATCH($A804, Main_Form!$EV:$EV, 0)), "N/A") )</f>
        <v/>
      </c>
      <c r="E804" s="393"/>
      <c r="O804" s="394" t="str">
        <f t="shared" si="24"/>
        <v/>
      </c>
      <c r="P804" s="378" t="str">
        <f t="shared" si="25"/>
        <v/>
      </c>
    </row>
    <row r="805" spans="1:16" s="379" customFormat="1" hidden="1" x14ac:dyDescent="0.35">
      <c r="A805" s="368"/>
      <c r="B805" s="367" t="str">
        <f xml:space="preserve"> IF(A805="", "", $B$2 &amp; COUNTIFS($A$7:$A805, $A805))</f>
        <v/>
      </c>
      <c r="C805" s="367" t="str">
        <f>IF($A805 = "", "", INDEX(Main_Form!$A:$A, MATCH($A805, Main_Form!$EV:$EV, 0)) &amp; $B805)</f>
        <v/>
      </c>
      <c r="D805" s="398" t="str">
        <f>IF($A805 = "", "",
IF(AND(School_or_CAT_2 = "Centre for Advanced Training", COUNTIFS($A$7:$A$1008, $A805) &gt;= 1, LEFT($B805, 2) = "81"), INDEX(Main_Form!$J:$J, MATCH($A805, Main_Form!$EV:$EV, 0)), "N/A") )</f>
        <v/>
      </c>
      <c r="E805" s="393"/>
      <c r="O805" s="394" t="str">
        <f t="shared" si="24"/>
        <v/>
      </c>
      <c r="P805" s="378" t="str">
        <f t="shared" si="25"/>
        <v/>
      </c>
    </row>
    <row r="806" spans="1:16" s="379" customFormat="1" hidden="1" x14ac:dyDescent="0.35">
      <c r="A806" s="368"/>
      <c r="B806" s="367" t="str">
        <f xml:space="preserve"> IF(A806="", "", $B$2 &amp; COUNTIFS($A$7:$A806, $A806))</f>
        <v/>
      </c>
      <c r="C806" s="367" t="str">
        <f>IF($A806 = "", "", INDEX(Main_Form!$A:$A, MATCH($A806, Main_Form!$EV:$EV, 0)) &amp; $B806)</f>
        <v/>
      </c>
      <c r="D806" s="398" t="str">
        <f>IF($A806 = "", "",
IF(AND(School_or_CAT_2 = "Centre for Advanced Training", COUNTIFS($A$7:$A$1008, $A806) &gt;= 1, LEFT($B806, 2) = "81"), INDEX(Main_Form!$J:$J, MATCH($A806, Main_Form!$EV:$EV, 0)), "N/A") )</f>
        <v/>
      </c>
      <c r="E806" s="393"/>
      <c r="O806" s="394" t="str">
        <f t="shared" si="24"/>
        <v/>
      </c>
      <c r="P806" s="378" t="str">
        <f t="shared" si="25"/>
        <v/>
      </c>
    </row>
    <row r="807" spans="1:16" s="379" customFormat="1" hidden="1" x14ac:dyDescent="0.35">
      <c r="A807" s="368"/>
      <c r="B807" s="367" t="str">
        <f xml:space="preserve"> IF(A807="", "", $B$2 &amp; COUNTIFS($A$7:$A807, $A807))</f>
        <v/>
      </c>
      <c r="C807" s="367" t="str">
        <f>IF($A807 = "", "", INDEX(Main_Form!$A:$A, MATCH($A807, Main_Form!$EV:$EV, 0)) &amp; $B807)</f>
        <v/>
      </c>
      <c r="D807" s="398" t="str">
        <f>IF($A807 = "", "",
IF(AND(School_or_CAT_2 = "Centre for Advanced Training", COUNTIFS($A$7:$A$1008, $A807) &gt;= 1, LEFT($B807, 2) = "81"), INDEX(Main_Form!$J:$J, MATCH($A807, Main_Form!$EV:$EV, 0)), "N/A") )</f>
        <v/>
      </c>
      <c r="E807" s="393"/>
      <c r="O807" s="394" t="str">
        <f t="shared" si="24"/>
        <v/>
      </c>
      <c r="P807" s="378" t="str">
        <f t="shared" si="25"/>
        <v/>
      </c>
    </row>
    <row r="808" spans="1:16" s="379" customFormat="1" hidden="1" x14ac:dyDescent="0.35">
      <c r="A808" s="368"/>
      <c r="B808" s="367" t="str">
        <f xml:space="preserve"> IF(A808="", "", $B$2 &amp; COUNTIFS($A$7:$A808, $A808))</f>
        <v/>
      </c>
      <c r="C808" s="367" t="str">
        <f>IF($A808 = "", "", INDEX(Main_Form!$A:$A, MATCH($A808, Main_Form!$EV:$EV, 0)) &amp; $B808)</f>
        <v/>
      </c>
      <c r="D808" s="398" t="str">
        <f>IF($A808 = "", "",
IF(AND(School_or_CAT_2 = "Centre for Advanced Training", COUNTIFS($A$7:$A$1008, $A808) &gt;= 1, LEFT($B808, 2) = "81"), INDEX(Main_Form!$J:$J, MATCH($A808, Main_Form!$EV:$EV, 0)), "N/A") )</f>
        <v/>
      </c>
      <c r="E808" s="393"/>
      <c r="O808" s="394" t="str">
        <f t="shared" si="24"/>
        <v/>
      </c>
      <c r="P808" s="378" t="str">
        <f t="shared" si="25"/>
        <v/>
      </c>
    </row>
    <row r="809" spans="1:16" s="379" customFormat="1" hidden="1" x14ac:dyDescent="0.35">
      <c r="A809" s="368"/>
      <c r="B809" s="367" t="str">
        <f xml:space="preserve"> IF(A809="", "", $B$2 &amp; COUNTIFS($A$7:$A809, $A809))</f>
        <v/>
      </c>
      <c r="C809" s="367" t="str">
        <f>IF($A809 = "", "", INDEX(Main_Form!$A:$A, MATCH($A809, Main_Form!$EV:$EV, 0)) &amp; $B809)</f>
        <v/>
      </c>
      <c r="D809" s="398" t="str">
        <f>IF($A809 = "", "",
IF(AND(School_or_CAT_2 = "Centre for Advanced Training", COUNTIFS($A$7:$A$1008, $A809) &gt;= 1, LEFT($B809, 2) = "81"), INDEX(Main_Form!$J:$J, MATCH($A809, Main_Form!$EV:$EV, 0)), "N/A") )</f>
        <v/>
      </c>
      <c r="E809" s="393"/>
      <c r="O809" s="394" t="str">
        <f t="shared" si="24"/>
        <v/>
      </c>
      <c r="P809" s="378" t="str">
        <f t="shared" si="25"/>
        <v/>
      </c>
    </row>
    <row r="810" spans="1:16" s="379" customFormat="1" hidden="1" x14ac:dyDescent="0.35">
      <c r="A810" s="368"/>
      <c r="B810" s="367" t="str">
        <f xml:space="preserve"> IF(A810="", "", $B$2 &amp; COUNTIFS($A$7:$A810, $A810))</f>
        <v/>
      </c>
      <c r="C810" s="367" t="str">
        <f>IF($A810 = "", "", INDEX(Main_Form!$A:$A, MATCH($A810, Main_Form!$EV:$EV, 0)) &amp; $B810)</f>
        <v/>
      </c>
      <c r="D810" s="398" t="str">
        <f>IF($A810 = "", "",
IF(AND(School_or_CAT_2 = "Centre for Advanced Training", COUNTIFS($A$7:$A$1008, $A810) &gt;= 1, LEFT($B810, 2) = "81"), INDEX(Main_Form!$J:$J, MATCH($A810, Main_Form!$EV:$EV, 0)), "N/A") )</f>
        <v/>
      </c>
      <c r="E810" s="393"/>
      <c r="O810" s="394" t="str">
        <f t="shared" si="24"/>
        <v/>
      </c>
      <c r="P810" s="378" t="str">
        <f t="shared" si="25"/>
        <v/>
      </c>
    </row>
    <row r="811" spans="1:16" s="379" customFormat="1" hidden="1" x14ac:dyDescent="0.35">
      <c r="A811" s="368"/>
      <c r="B811" s="367" t="str">
        <f xml:space="preserve"> IF(A811="", "", $B$2 &amp; COUNTIFS($A$7:$A811, $A811))</f>
        <v/>
      </c>
      <c r="C811" s="367" t="str">
        <f>IF($A811 = "", "", INDEX(Main_Form!$A:$A, MATCH($A811, Main_Form!$EV:$EV, 0)) &amp; $B811)</f>
        <v/>
      </c>
      <c r="D811" s="398" t="str">
        <f>IF($A811 = "", "",
IF(AND(School_or_CAT_2 = "Centre for Advanced Training", COUNTIFS($A$7:$A$1008, $A811) &gt;= 1, LEFT($B811, 2) = "81"), INDEX(Main_Form!$J:$J, MATCH($A811, Main_Form!$EV:$EV, 0)), "N/A") )</f>
        <v/>
      </c>
      <c r="E811" s="393"/>
      <c r="O811" s="394" t="str">
        <f t="shared" si="24"/>
        <v/>
      </c>
      <c r="P811" s="378" t="str">
        <f t="shared" si="25"/>
        <v/>
      </c>
    </row>
    <row r="812" spans="1:16" s="379" customFormat="1" hidden="1" x14ac:dyDescent="0.35">
      <c r="A812" s="368"/>
      <c r="B812" s="367" t="str">
        <f xml:space="preserve"> IF(A812="", "", $B$2 &amp; COUNTIFS($A$7:$A812, $A812))</f>
        <v/>
      </c>
      <c r="C812" s="367" t="str">
        <f>IF($A812 = "", "", INDEX(Main_Form!$A:$A, MATCH($A812, Main_Form!$EV:$EV, 0)) &amp; $B812)</f>
        <v/>
      </c>
      <c r="D812" s="398" t="str">
        <f>IF($A812 = "", "",
IF(AND(School_or_CAT_2 = "Centre for Advanced Training", COUNTIFS($A$7:$A$1008, $A812) &gt;= 1, LEFT($B812, 2) = "81"), INDEX(Main_Form!$J:$J, MATCH($A812, Main_Form!$EV:$EV, 0)), "N/A") )</f>
        <v/>
      </c>
      <c r="E812" s="393"/>
      <c r="O812" s="394" t="str">
        <f t="shared" si="24"/>
        <v/>
      </c>
      <c r="P812" s="378" t="str">
        <f t="shared" si="25"/>
        <v/>
      </c>
    </row>
    <row r="813" spans="1:16" s="379" customFormat="1" hidden="1" x14ac:dyDescent="0.35">
      <c r="A813" s="368"/>
      <c r="B813" s="367" t="str">
        <f xml:space="preserve"> IF(A813="", "", $B$2 &amp; COUNTIFS($A$7:$A813, $A813))</f>
        <v/>
      </c>
      <c r="C813" s="367" t="str">
        <f>IF($A813 = "", "", INDEX(Main_Form!$A:$A, MATCH($A813, Main_Form!$EV:$EV, 0)) &amp; $B813)</f>
        <v/>
      </c>
      <c r="D813" s="398" t="str">
        <f>IF($A813 = "", "",
IF(AND(School_or_CAT_2 = "Centre for Advanced Training", COUNTIFS($A$7:$A$1008, $A813) &gt;= 1, LEFT($B813, 2) = "81"), INDEX(Main_Form!$J:$J, MATCH($A813, Main_Form!$EV:$EV, 0)), "N/A") )</f>
        <v/>
      </c>
      <c r="E813" s="393"/>
      <c r="O813" s="394" t="str">
        <f t="shared" si="24"/>
        <v/>
      </c>
      <c r="P813" s="378" t="str">
        <f t="shared" si="25"/>
        <v/>
      </c>
    </row>
    <row r="814" spans="1:16" s="379" customFormat="1" hidden="1" x14ac:dyDescent="0.35">
      <c r="A814" s="368"/>
      <c r="B814" s="367" t="str">
        <f xml:space="preserve"> IF(A814="", "", $B$2 &amp; COUNTIFS($A$7:$A814, $A814))</f>
        <v/>
      </c>
      <c r="C814" s="367" t="str">
        <f>IF($A814 = "", "", INDEX(Main_Form!$A:$A, MATCH($A814, Main_Form!$EV:$EV, 0)) &amp; $B814)</f>
        <v/>
      </c>
      <c r="D814" s="398" t="str">
        <f>IF($A814 = "", "",
IF(AND(School_or_CAT_2 = "Centre for Advanced Training", COUNTIFS($A$7:$A$1008, $A814) &gt;= 1, LEFT($B814, 2) = "81"), INDEX(Main_Form!$J:$J, MATCH($A814, Main_Form!$EV:$EV, 0)), "N/A") )</f>
        <v/>
      </c>
      <c r="E814" s="393"/>
      <c r="O814" s="394" t="str">
        <f t="shared" si="24"/>
        <v/>
      </c>
      <c r="P814" s="378" t="str">
        <f t="shared" si="25"/>
        <v/>
      </c>
    </row>
    <row r="815" spans="1:16" s="379" customFormat="1" hidden="1" x14ac:dyDescent="0.35">
      <c r="A815" s="368"/>
      <c r="B815" s="367" t="str">
        <f xml:space="preserve"> IF(A815="", "", $B$2 &amp; COUNTIFS($A$7:$A815, $A815))</f>
        <v/>
      </c>
      <c r="C815" s="367" t="str">
        <f>IF($A815 = "", "", INDEX(Main_Form!$A:$A, MATCH($A815, Main_Form!$EV:$EV, 0)) &amp; $B815)</f>
        <v/>
      </c>
      <c r="D815" s="398" t="str">
        <f>IF($A815 = "", "",
IF(AND(School_or_CAT_2 = "Centre for Advanced Training", COUNTIFS($A$7:$A$1008, $A815) &gt;= 1, LEFT($B815, 2) = "81"), INDEX(Main_Form!$J:$J, MATCH($A815, Main_Form!$EV:$EV, 0)), "N/A") )</f>
        <v/>
      </c>
      <c r="E815" s="393"/>
      <c r="O815" s="394" t="str">
        <f t="shared" si="24"/>
        <v/>
      </c>
      <c r="P815" s="378" t="str">
        <f t="shared" si="25"/>
        <v/>
      </c>
    </row>
    <row r="816" spans="1:16" s="379" customFormat="1" hidden="1" x14ac:dyDescent="0.35">
      <c r="A816" s="368"/>
      <c r="B816" s="367" t="str">
        <f xml:space="preserve"> IF(A816="", "", $B$2 &amp; COUNTIFS($A$7:$A816, $A816))</f>
        <v/>
      </c>
      <c r="C816" s="367" t="str">
        <f>IF($A816 = "", "", INDEX(Main_Form!$A:$A, MATCH($A816, Main_Form!$EV:$EV, 0)) &amp; $B816)</f>
        <v/>
      </c>
      <c r="D816" s="398" t="str">
        <f>IF($A816 = "", "",
IF(AND(School_or_CAT_2 = "Centre for Advanced Training", COUNTIFS($A$7:$A$1008, $A816) &gt;= 1, LEFT($B816, 2) = "81"), INDEX(Main_Form!$J:$J, MATCH($A816, Main_Form!$EV:$EV, 0)), "N/A") )</f>
        <v/>
      </c>
      <c r="E816" s="393"/>
      <c r="O816" s="394" t="str">
        <f t="shared" si="24"/>
        <v/>
      </c>
      <c r="P816" s="378" t="str">
        <f t="shared" si="25"/>
        <v/>
      </c>
    </row>
    <row r="817" spans="1:16" s="379" customFormat="1" hidden="1" x14ac:dyDescent="0.35">
      <c r="A817" s="368"/>
      <c r="B817" s="367" t="str">
        <f xml:space="preserve"> IF(A817="", "", $B$2 &amp; COUNTIFS($A$7:$A817, $A817))</f>
        <v/>
      </c>
      <c r="C817" s="367" t="str">
        <f>IF($A817 = "", "", INDEX(Main_Form!$A:$A, MATCH($A817, Main_Form!$EV:$EV, 0)) &amp; $B817)</f>
        <v/>
      </c>
      <c r="D817" s="398" t="str">
        <f>IF($A817 = "", "",
IF(AND(School_or_CAT_2 = "Centre for Advanced Training", COUNTIFS($A$7:$A$1008, $A817) &gt;= 1, LEFT($B817, 2) = "81"), INDEX(Main_Form!$J:$J, MATCH($A817, Main_Form!$EV:$EV, 0)), "N/A") )</f>
        <v/>
      </c>
      <c r="E817" s="393"/>
      <c r="O817" s="394" t="str">
        <f t="shared" si="24"/>
        <v/>
      </c>
      <c r="P817" s="378" t="str">
        <f t="shared" si="25"/>
        <v/>
      </c>
    </row>
    <row r="818" spans="1:16" s="379" customFormat="1" hidden="1" x14ac:dyDescent="0.35">
      <c r="A818" s="368"/>
      <c r="B818" s="367" t="str">
        <f xml:space="preserve"> IF(A818="", "", $B$2 &amp; COUNTIFS($A$7:$A818, $A818))</f>
        <v/>
      </c>
      <c r="C818" s="367" t="str">
        <f>IF($A818 = "", "", INDEX(Main_Form!$A:$A, MATCH($A818, Main_Form!$EV:$EV, 0)) &amp; $B818)</f>
        <v/>
      </c>
      <c r="D818" s="398" t="str">
        <f>IF($A818 = "", "",
IF(AND(School_or_CAT_2 = "Centre for Advanced Training", COUNTIFS($A$7:$A$1008, $A818) &gt;= 1, LEFT($B818, 2) = "81"), INDEX(Main_Form!$J:$J, MATCH($A818, Main_Form!$EV:$EV, 0)), "N/A") )</f>
        <v/>
      </c>
      <c r="E818" s="393"/>
      <c r="O818" s="394" t="str">
        <f t="shared" si="24"/>
        <v/>
      </c>
      <c r="P818" s="378" t="str">
        <f t="shared" si="25"/>
        <v/>
      </c>
    </row>
    <row r="819" spans="1:16" s="379" customFormat="1" hidden="1" x14ac:dyDescent="0.35">
      <c r="A819" s="368"/>
      <c r="B819" s="367" t="str">
        <f xml:space="preserve"> IF(A819="", "", $B$2 &amp; COUNTIFS($A$7:$A819, $A819))</f>
        <v/>
      </c>
      <c r="C819" s="367" t="str">
        <f>IF($A819 = "", "", INDEX(Main_Form!$A:$A, MATCH($A819, Main_Form!$EV:$EV, 0)) &amp; $B819)</f>
        <v/>
      </c>
      <c r="D819" s="398" t="str">
        <f>IF($A819 = "", "",
IF(AND(School_or_CAT_2 = "Centre for Advanced Training", COUNTIFS($A$7:$A$1008, $A819) &gt;= 1, LEFT($B819, 2) = "81"), INDEX(Main_Form!$J:$J, MATCH($A819, Main_Form!$EV:$EV, 0)), "N/A") )</f>
        <v/>
      </c>
      <c r="E819" s="393"/>
      <c r="O819" s="394" t="str">
        <f t="shared" si="24"/>
        <v/>
      </c>
      <c r="P819" s="378" t="str">
        <f t="shared" si="25"/>
        <v/>
      </c>
    </row>
    <row r="820" spans="1:16" s="379" customFormat="1" hidden="1" x14ac:dyDescent="0.35">
      <c r="A820" s="368"/>
      <c r="B820" s="367" t="str">
        <f xml:space="preserve"> IF(A820="", "", $B$2 &amp; COUNTIFS($A$7:$A820, $A820))</f>
        <v/>
      </c>
      <c r="C820" s="367" t="str">
        <f>IF($A820 = "", "", INDEX(Main_Form!$A:$A, MATCH($A820, Main_Form!$EV:$EV, 0)) &amp; $B820)</f>
        <v/>
      </c>
      <c r="D820" s="398" t="str">
        <f>IF($A820 = "", "",
IF(AND(School_or_CAT_2 = "Centre for Advanced Training", COUNTIFS($A$7:$A$1008, $A820) &gt;= 1, LEFT($B820, 2) = "81"), INDEX(Main_Form!$J:$J, MATCH($A820, Main_Form!$EV:$EV, 0)), "N/A") )</f>
        <v/>
      </c>
      <c r="E820" s="393"/>
      <c r="O820" s="394" t="str">
        <f t="shared" si="24"/>
        <v/>
      </c>
      <c r="P820" s="378" t="str">
        <f t="shared" si="25"/>
        <v/>
      </c>
    </row>
    <row r="821" spans="1:16" s="379" customFormat="1" hidden="1" x14ac:dyDescent="0.35">
      <c r="A821" s="368"/>
      <c r="B821" s="367" t="str">
        <f xml:space="preserve"> IF(A821="", "", $B$2 &amp; COUNTIFS($A$7:$A821, $A821))</f>
        <v/>
      </c>
      <c r="C821" s="367" t="str">
        <f>IF($A821 = "", "", INDEX(Main_Form!$A:$A, MATCH($A821, Main_Form!$EV:$EV, 0)) &amp; $B821)</f>
        <v/>
      </c>
      <c r="D821" s="398" t="str">
        <f>IF($A821 = "", "",
IF(AND(School_or_CAT_2 = "Centre for Advanced Training", COUNTIFS($A$7:$A$1008, $A821) &gt;= 1, LEFT($B821, 2) = "81"), INDEX(Main_Form!$J:$J, MATCH($A821, Main_Form!$EV:$EV, 0)), "N/A") )</f>
        <v/>
      </c>
      <c r="E821" s="393"/>
      <c r="O821" s="394" t="str">
        <f t="shared" si="24"/>
        <v/>
      </c>
      <c r="P821" s="378" t="str">
        <f t="shared" si="25"/>
        <v/>
      </c>
    </row>
    <row r="822" spans="1:16" s="379" customFormat="1" hidden="1" x14ac:dyDescent="0.35">
      <c r="A822" s="368"/>
      <c r="B822" s="367" t="str">
        <f xml:space="preserve"> IF(A822="", "", $B$2 &amp; COUNTIFS($A$7:$A822, $A822))</f>
        <v/>
      </c>
      <c r="C822" s="367" t="str">
        <f>IF($A822 = "", "", INDEX(Main_Form!$A:$A, MATCH($A822, Main_Form!$EV:$EV, 0)) &amp; $B822)</f>
        <v/>
      </c>
      <c r="D822" s="398" t="str">
        <f>IF($A822 = "", "",
IF(AND(School_or_CAT_2 = "Centre for Advanced Training", COUNTIFS($A$7:$A$1008, $A822) &gt;= 1, LEFT($B822, 2) = "81"), INDEX(Main_Form!$J:$J, MATCH($A822, Main_Form!$EV:$EV, 0)), "N/A") )</f>
        <v/>
      </c>
      <c r="E822" s="393"/>
      <c r="O822" s="394" t="str">
        <f t="shared" si="24"/>
        <v/>
      </c>
      <c r="P822" s="378" t="str">
        <f t="shared" si="25"/>
        <v/>
      </c>
    </row>
    <row r="823" spans="1:16" s="379" customFormat="1" hidden="1" x14ac:dyDescent="0.35">
      <c r="A823" s="368"/>
      <c r="B823" s="367" t="str">
        <f xml:space="preserve"> IF(A823="", "", $B$2 &amp; COUNTIFS($A$7:$A823, $A823))</f>
        <v/>
      </c>
      <c r="C823" s="367" t="str">
        <f>IF($A823 = "", "", INDEX(Main_Form!$A:$A, MATCH($A823, Main_Form!$EV:$EV, 0)) &amp; $B823)</f>
        <v/>
      </c>
      <c r="D823" s="398" t="str">
        <f>IF($A823 = "", "",
IF(AND(School_or_CAT_2 = "Centre for Advanced Training", COUNTIFS($A$7:$A$1008, $A823) &gt;= 1, LEFT($B823, 2) = "81"), INDEX(Main_Form!$J:$J, MATCH($A823, Main_Form!$EV:$EV, 0)), "N/A") )</f>
        <v/>
      </c>
      <c r="E823" s="393"/>
      <c r="O823" s="394" t="str">
        <f t="shared" si="24"/>
        <v/>
      </c>
      <c r="P823" s="378" t="str">
        <f t="shared" si="25"/>
        <v/>
      </c>
    </row>
    <row r="824" spans="1:16" s="379" customFormat="1" hidden="1" x14ac:dyDescent="0.35">
      <c r="A824" s="368"/>
      <c r="B824" s="367" t="str">
        <f xml:space="preserve"> IF(A824="", "", $B$2 &amp; COUNTIFS($A$7:$A824, $A824))</f>
        <v/>
      </c>
      <c r="C824" s="367" t="str">
        <f>IF($A824 = "", "", INDEX(Main_Form!$A:$A, MATCH($A824, Main_Form!$EV:$EV, 0)) &amp; $B824)</f>
        <v/>
      </c>
      <c r="D824" s="398" t="str">
        <f>IF($A824 = "", "",
IF(AND(School_or_CAT_2 = "Centre for Advanced Training", COUNTIFS($A$7:$A$1008, $A824) &gt;= 1, LEFT($B824, 2) = "81"), INDEX(Main_Form!$J:$J, MATCH($A824, Main_Form!$EV:$EV, 0)), "N/A") )</f>
        <v/>
      </c>
      <c r="E824" s="393"/>
      <c r="O824" s="394" t="str">
        <f t="shared" si="24"/>
        <v/>
      </c>
      <c r="P824" s="378" t="str">
        <f t="shared" si="25"/>
        <v/>
      </c>
    </row>
    <row r="825" spans="1:16" s="379" customFormat="1" hidden="1" x14ac:dyDescent="0.35">
      <c r="A825" s="368"/>
      <c r="B825" s="367" t="str">
        <f xml:space="preserve"> IF(A825="", "", $B$2 &amp; COUNTIFS($A$7:$A825, $A825))</f>
        <v/>
      </c>
      <c r="C825" s="367" t="str">
        <f>IF($A825 = "", "", INDEX(Main_Form!$A:$A, MATCH($A825, Main_Form!$EV:$EV, 0)) &amp; $B825)</f>
        <v/>
      </c>
      <c r="D825" s="398" t="str">
        <f>IF($A825 = "", "",
IF(AND(School_or_CAT_2 = "Centre for Advanced Training", COUNTIFS($A$7:$A$1008, $A825) &gt;= 1, LEFT($B825, 2) = "81"), INDEX(Main_Form!$J:$J, MATCH($A825, Main_Form!$EV:$EV, 0)), "N/A") )</f>
        <v/>
      </c>
      <c r="E825" s="393"/>
      <c r="O825" s="394" t="str">
        <f t="shared" si="24"/>
        <v/>
      </c>
      <c r="P825" s="378" t="str">
        <f t="shared" si="25"/>
        <v/>
      </c>
    </row>
    <row r="826" spans="1:16" s="379" customFormat="1" hidden="1" x14ac:dyDescent="0.35">
      <c r="A826" s="368"/>
      <c r="B826" s="367" t="str">
        <f xml:space="preserve"> IF(A826="", "", $B$2 &amp; COUNTIFS($A$7:$A826, $A826))</f>
        <v/>
      </c>
      <c r="C826" s="367" t="str">
        <f>IF($A826 = "", "", INDEX(Main_Form!$A:$A, MATCH($A826, Main_Form!$EV:$EV, 0)) &amp; $B826)</f>
        <v/>
      </c>
      <c r="D826" s="398" t="str">
        <f>IF($A826 = "", "",
IF(AND(School_or_CAT_2 = "Centre for Advanced Training", COUNTIFS($A$7:$A$1008, $A826) &gt;= 1, LEFT($B826, 2) = "81"), INDEX(Main_Form!$J:$J, MATCH($A826, Main_Form!$EV:$EV, 0)), "N/A") )</f>
        <v/>
      </c>
      <c r="E826" s="393"/>
      <c r="O826" s="394" t="str">
        <f t="shared" si="24"/>
        <v/>
      </c>
      <c r="P826" s="378" t="str">
        <f t="shared" si="25"/>
        <v/>
      </c>
    </row>
    <row r="827" spans="1:16" s="379" customFormat="1" hidden="1" x14ac:dyDescent="0.35">
      <c r="A827" s="368"/>
      <c r="B827" s="367" t="str">
        <f xml:space="preserve"> IF(A827="", "", $B$2 &amp; COUNTIFS($A$7:$A827, $A827))</f>
        <v/>
      </c>
      <c r="C827" s="367" t="str">
        <f>IF($A827 = "", "", INDEX(Main_Form!$A:$A, MATCH($A827, Main_Form!$EV:$EV, 0)) &amp; $B827)</f>
        <v/>
      </c>
      <c r="D827" s="398" t="str">
        <f>IF($A827 = "", "",
IF(AND(School_or_CAT_2 = "Centre for Advanced Training", COUNTIFS($A$7:$A$1008, $A827) &gt;= 1, LEFT($B827, 2) = "81"), INDEX(Main_Form!$J:$J, MATCH($A827, Main_Form!$EV:$EV, 0)), "N/A") )</f>
        <v/>
      </c>
      <c r="E827" s="393"/>
      <c r="O827" s="394" t="str">
        <f t="shared" si="24"/>
        <v/>
      </c>
      <c r="P827" s="378" t="str">
        <f t="shared" si="25"/>
        <v/>
      </c>
    </row>
    <row r="828" spans="1:16" s="379" customFormat="1" hidden="1" x14ac:dyDescent="0.35">
      <c r="A828" s="368"/>
      <c r="B828" s="367" t="str">
        <f xml:space="preserve"> IF(A828="", "", $B$2 &amp; COUNTIFS($A$7:$A828, $A828))</f>
        <v/>
      </c>
      <c r="C828" s="367" t="str">
        <f>IF($A828 = "", "", INDEX(Main_Form!$A:$A, MATCH($A828, Main_Form!$EV:$EV, 0)) &amp; $B828)</f>
        <v/>
      </c>
      <c r="D828" s="398" t="str">
        <f>IF($A828 = "", "",
IF(AND(School_or_CAT_2 = "Centre for Advanced Training", COUNTIFS($A$7:$A$1008, $A828) &gt;= 1, LEFT($B828, 2) = "81"), INDEX(Main_Form!$J:$J, MATCH($A828, Main_Form!$EV:$EV, 0)), "N/A") )</f>
        <v/>
      </c>
      <c r="E828" s="393"/>
      <c r="O828" s="394" t="str">
        <f t="shared" si="24"/>
        <v/>
      </c>
      <c r="P828" s="378" t="str">
        <f t="shared" si="25"/>
        <v/>
      </c>
    </row>
    <row r="829" spans="1:16" s="379" customFormat="1" hidden="1" x14ac:dyDescent="0.35">
      <c r="A829" s="368"/>
      <c r="B829" s="367" t="str">
        <f xml:space="preserve"> IF(A829="", "", $B$2 &amp; COUNTIFS($A$7:$A829, $A829))</f>
        <v/>
      </c>
      <c r="C829" s="367" t="str">
        <f>IF($A829 = "", "", INDEX(Main_Form!$A:$A, MATCH($A829, Main_Form!$EV:$EV, 0)) &amp; $B829)</f>
        <v/>
      </c>
      <c r="D829" s="398" t="str">
        <f>IF($A829 = "", "",
IF(AND(School_or_CAT_2 = "Centre for Advanced Training", COUNTIFS($A$7:$A$1008, $A829) &gt;= 1, LEFT($B829, 2) = "81"), INDEX(Main_Form!$J:$J, MATCH($A829, Main_Form!$EV:$EV, 0)), "N/A") )</f>
        <v/>
      </c>
      <c r="E829" s="393"/>
      <c r="O829" s="394" t="str">
        <f t="shared" si="24"/>
        <v/>
      </c>
      <c r="P829" s="378" t="str">
        <f t="shared" si="25"/>
        <v/>
      </c>
    </row>
    <row r="830" spans="1:16" s="379" customFormat="1" hidden="1" x14ac:dyDescent="0.35">
      <c r="A830" s="368"/>
      <c r="B830" s="367" t="str">
        <f xml:space="preserve"> IF(A830="", "", $B$2 &amp; COUNTIFS($A$7:$A830, $A830))</f>
        <v/>
      </c>
      <c r="C830" s="367" t="str">
        <f>IF($A830 = "", "", INDEX(Main_Form!$A:$A, MATCH($A830, Main_Form!$EV:$EV, 0)) &amp; $B830)</f>
        <v/>
      </c>
      <c r="D830" s="398" t="str">
        <f>IF($A830 = "", "",
IF(AND(School_or_CAT_2 = "Centre for Advanced Training", COUNTIFS($A$7:$A$1008, $A830) &gt;= 1, LEFT($B830, 2) = "81"), INDEX(Main_Form!$J:$J, MATCH($A830, Main_Form!$EV:$EV, 0)), "N/A") )</f>
        <v/>
      </c>
      <c r="E830" s="393"/>
      <c r="O830" s="394" t="str">
        <f t="shared" si="24"/>
        <v/>
      </c>
      <c r="P830" s="378" t="str">
        <f t="shared" si="25"/>
        <v/>
      </c>
    </row>
    <row r="831" spans="1:16" s="379" customFormat="1" hidden="1" x14ac:dyDescent="0.35">
      <c r="A831" s="368"/>
      <c r="B831" s="367" t="str">
        <f xml:space="preserve"> IF(A831="", "", $B$2 &amp; COUNTIFS($A$7:$A831, $A831))</f>
        <v/>
      </c>
      <c r="C831" s="367" t="str">
        <f>IF($A831 = "", "", INDEX(Main_Form!$A:$A, MATCH($A831, Main_Form!$EV:$EV, 0)) &amp; $B831)</f>
        <v/>
      </c>
      <c r="D831" s="398" t="str">
        <f>IF($A831 = "", "",
IF(AND(School_or_CAT_2 = "Centre for Advanced Training", COUNTIFS($A$7:$A$1008, $A831) &gt;= 1, LEFT($B831, 2) = "81"), INDEX(Main_Form!$J:$J, MATCH($A831, Main_Form!$EV:$EV, 0)), "N/A") )</f>
        <v/>
      </c>
      <c r="E831" s="393"/>
      <c r="O831" s="394" t="str">
        <f t="shared" si="24"/>
        <v/>
      </c>
      <c r="P831" s="378" t="str">
        <f t="shared" si="25"/>
        <v/>
      </c>
    </row>
    <row r="832" spans="1:16" s="379" customFormat="1" hidden="1" x14ac:dyDescent="0.35">
      <c r="A832" s="368"/>
      <c r="B832" s="367" t="str">
        <f xml:space="preserve"> IF(A832="", "", $B$2 &amp; COUNTIFS($A$7:$A832, $A832))</f>
        <v/>
      </c>
      <c r="C832" s="367" t="str">
        <f>IF($A832 = "", "", INDEX(Main_Form!$A:$A, MATCH($A832, Main_Form!$EV:$EV, 0)) &amp; $B832)</f>
        <v/>
      </c>
      <c r="D832" s="398" t="str">
        <f>IF($A832 = "", "",
IF(AND(School_or_CAT_2 = "Centre for Advanced Training", COUNTIFS($A$7:$A$1008, $A832) &gt;= 1, LEFT($B832, 2) = "81"), INDEX(Main_Form!$J:$J, MATCH($A832, Main_Form!$EV:$EV, 0)), "N/A") )</f>
        <v/>
      </c>
      <c r="E832" s="393"/>
      <c r="O832" s="394" t="str">
        <f t="shared" si="24"/>
        <v/>
      </c>
      <c r="P832" s="378" t="str">
        <f t="shared" si="25"/>
        <v/>
      </c>
    </row>
    <row r="833" spans="1:16" s="379" customFormat="1" hidden="1" x14ac:dyDescent="0.35">
      <c r="A833" s="368"/>
      <c r="B833" s="367" t="str">
        <f xml:space="preserve"> IF(A833="", "", $B$2 &amp; COUNTIFS($A$7:$A833, $A833))</f>
        <v/>
      </c>
      <c r="C833" s="367" t="str">
        <f>IF($A833 = "", "", INDEX(Main_Form!$A:$A, MATCH($A833, Main_Form!$EV:$EV, 0)) &amp; $B833)</f>
        <v/>
      </c>
      <c r="D833" s="398" t="str">
        <f>IF($A833 = "", "",
IF(AND(School_or_CAT_2 = "Centre for Advanced Training", COUNTIFS($A$7:$A$1008, $A833) &gt;= 1, LEFT($B833, 2) = "81"), INDEX(Main_Form!$J:$J, MATCH($A833, Main_Form!$EV:$EV, 0)), "N/A") )</f>
        <v/>
      </c>
      <c r="E833" s="393"/>
      <c r="O833" s="394" t="str">
        <f t="shared" si="24"/>
        <v/>
      </c>
      <c r="P833" s="378" t="str">
        <f t="shared" si="25"/>
        <v/>
      </c>
    </row>
    <row r="834" spans="1:16" s="379" customFormat="1" hidden="1" x14ac:dyDescent="0.35">
      <c r="A834" s="368"/>
      <c r="B834" s="367" t="str">
        <f xml:space="preserve"> IF(A834="", "", $B$2 &amp; COUNTIFS($A$7:$A834, $A834))</f>
        <v/>
      </c>
      <c r="C834" s="367" t="str">
        <f>IF($A834 = "", "", INDEX(Main_Form!$A:$A, MATCH($A834, Main_Form!$EV:$EV, 0)) &amp; $B834)</f>
        <v/>
      </c>
      <c r="D834" s="398" t="str">
        <f>IF($A834 = "", "",
IF(AND(School_or_CAT_2 = "Centre for Advanced Training", COUNTIFS($A$7:$A$1008, $A834) &gt;= 1, LEFT($B834, 2) = "81"), INDEX(Main_Form!$J:$J, MATCH($A834, Main_Form!$EV:$EV, 0)), "N/A") )</f>
        <v/>
      </c>
      <c r="E834" s="393"/>
      <c r="O834" s="394" t="str">
        <f t="shared" si="24"/>
        <v/>
      </c>
      <c r="P834" s="378" t="str">
        <f t="shared" si="25"/>
        <v/>
      </c>
    </row>
    <row r="835" spans="1:16" s="379" customFormat="1" hidden="1" x14ac:dyDescent="0.35">
      <c r="A835" s="368"/>
      <c r="B835" s="367" t="str">
        <f xml:space="preserve"> IF(A835="", "", $B$2 &amp; COUNTIFS($A$7:$A835, $A835))</f>
        <v/>
      </c>
      <c r="C835" s="367" t="str">
        <f>IF($A835 = "", "", INDEX(Main_Form!$A:$A, MATCH($A835, Main_Form!$EV:$EV, 0)) &amp; $B835)</f>
        <v/>
      </c>
      <c r="D835" s="398" t="str">
        <f>IF($A835 = "", "",
IF(AND(School_or_CAT_2 = "Centre for Advanced Training", COUNTIFS($A$7:$A$1008, $A835) &gt;= 1, LEFT($B835, 2) = "81"), INDEX(Main_Form!$J:$J, MATCH($A835, Main_Form!$EV:$EV, 0)), "N/A") )</f>
        <v/>
      </c>
      <c r="E835" s="393"/>
      <c r="O835" s="394" t="str">
        <f t="shared" si="24"/>
        <v/>
      </c>
      <c r="P835" s="378" t="str">
        <f t="shared" si="25"/>
        <v/>
      </c>
    </row>
    <row r="836" spans="1:16" s="379" customFormat="1" hidden="1" x14ac:dyDescent="0.35">
      <c r="A836" s="368"/>
      <c r="B836" s="367" t="str">
        <f xml:space="preserve"> IF(A836="", "", $B$2 &amp; COUNTIFS($A$7:$A836, $A836))</f>
        <v/>
      </c>
      <c r="C836" s="367" t="str">
        <f>IF($A836 = "", "", INDEX(Main_Form!$A:$A, MATCH($A836, Main_Form!$EV:$EV, 0)) &amp; $B836)</f>
        <v/>
      </c>
      <c r="D836" s="398" t="str">
        <f>IF($A836 = "", "",
IF(AND(School_or_CAT_2 = "Centre for Advanced Training", COUNTIFS($A$7:$A$1008, $A836) &gt;= 1, LEFT($B836, 2) = "81"), INDEX(Main_Form!$J:$J, MATCH($A836, Main_Form!$EV:$EV, 0)), "N/A") )</f>
        <v/>
      </c>
      <c r="E836" s="393"/>
      <c r="O836" s="394" t="str">
        <f t="shared" si="24"/>
        <v/>
      </c>
      <c r="P836" s="378" t="str">
        <f t="shared" si="25"/>
        <v/>
      </c>
    </row>
    <row r="837" spans="1:16" s="379" customFormat="1" hidden="1" x14ac:dyDescent="0.35">
      <c r="A837" s="368"/>
      <c r="B837" s="367" t="str">
        <f xml:space="preserve"> IF(A837="", "", $B$2 &amp; COUNTIFS($A$7:$A837, $A837))</f>
        <v/>
      </c>
      <c r="C837" s="367" t="str">
        <f>IF($A837 = "", "", INDEX(Main_Form!$A:$A, MATCH($A837, Main_Form!$EV:$EV, 0)) &amp; $B837)</f>
        <v/>
      </c>
      <c r="D837" s="398" t="str">
        <f>IF($A837 = "", "",
IF(AND(School_or_CAT_2 = "Centre for Advanced Training", COUNTIFS($A$7:$A$1008, $A837) &gt;= 1, LEFT($B837, 2) = "81"), INDEX(Main_Form!$J:$J, MATCH($A837, Main_Form!$EV:$EV, 0)), "N/A") )</f>
        <v/>
      </c>
      <c r="E837" s="393"/>
      <c r="O837" s="394" t="str">
        <f t="shared" si="24"/>
        <v/>
      </c>
      <c r="P837" s="378" t="str">
        <f t="shared" si="25"/>
        <v/>
      </c>
    </row>
    <row r="838" spans="1:16" s="379" customFormat="1" hidden="1" x14ac:dyDescent="0.35">
      <c r="A838" s="368"/>
      <c r="B838" s="367" t="str">
        <f xml:space="preserve"> IF(A838="", "", $B$2 &amp; COUNTIFS($A$7:$A838, $A838))</f>
        <v/>
      </c>
      <c r="C838" s="367" t="str">
        <f>IF($A838 = "", "", INDEX(Main_Form!$A:$A, MATCH($A838, Main_Form!$EV:$EV, 0)) &amp; $B838)</f>
        <v/>
      </c>
      <c r="D838" s="398" t="str">
        <f>IF($A838 = "", "",
IF(AND(School_or_CAT_2 = "Centre for Advanced Training", COUNTIFS($A$7:$A$1008, $A838) &gt;= 1, LEFT($B838, 2) = "81"), INDEX(Main_Form!$J:$J, MATCH($A838, Main_Form!$EV:$EV, 0)), "N/A") )</f>
        <v/>
      </c>
      <c r="E838" s="393"/>
      <c r="O838" s="394" t="str">
        <f t="shared" si="24"/>
        <v/>
      </c>
      <c r="P838" s="378" t="str">
        <f t="shared" si="25"/>
        <v/>
      </c>
    </row>
    <row r="839" spans="1:16" s="379" customFormat="1" hidden="1" x14ac:dyDescent="0.35">
      <c r="A839" s="368"/>
      <c r="B839" s="367" t="str">
        <f xml:space="preserve"> IF(A839="", "", $B$2 &amp; COUNTIFS($A$7:$A839, $A839))</f>
        <v/>
      </c>
      <c r="C839" s="367" t="str">
        <f>IF($A839 = "", "", INDEX(Main_Form!$A:$A, MATCH($A839, Main_Form!$EV:$EV, 0)) &amp; $B839)</f>
        <v/>
      </c>
      <c r="D839" s="398" t="str">
        <f>IF($A839 = "", "",
IF(AND(School_or_CAT_2 = "Centre for Advanced Training", COUNTIFS($A$7:$A$1008, $A839) &gt;= 1, LEFT($B839, 2) = "81"), INDEX(Main_Form!$J:$J, MATCH($A839, Main_Form!$EV:$EV, 0)), "N/A") )</f>
        <v/>
      </c>
      <c r="E839" s="393"/>
      <c r="O839" s="394" t="str">
        <f t="shared" ref="O839:O902" si="26">IF($A839&lt;&gt;"", IF(AND($D839 &lt;&gt; "", $D839 &lt;&gt; "N/A"), $D839, IF($E839 = "", "", $E839)), "")</f>
        <v/>
      </c>
      <c r="P839" s="378" t="str">
        <f t="shared" ref="P839:P902" si="27">IF($A839="", "", IF(AND($A839 &lt;&gt; "", $O839 &lt;&gt; ""), 1, 0))</f>
        <v/>
      </c>
    </row>
    <row r="840" spans="1:16" s="379" customFormat="1" hidden="1" x14ac:dyDescent="0.35">
      <c r="A840" s="368"/>
      <c r="B840" s="367" t="str">
        <f xml:space="preserve"> IF(A840="", "", $B$2 &amp; COUNTIFS($A$7:$A840, $A840))</f>
        <v/>
      </c>
      <c r="C840" s="367" t="str">
        <f>IF($A840 = "", "", INDEX(Main_Form!$A:$A, MATCH($A840, Main_Form!$EV:$EV, 0)) &amp; $B840)</f>
        <v/>
      </c>
      <c r="D840" s="398" t="str">
        <f>IF($A840 = "", "",
IF(AND(School_or_CAT_2 = "Centre for Advanced Training", COUNTIFS($A$7:$A$1008, $A840) &gt;= 1, LEFT($B840, 2) = "81"), INDEX(Main_Form!$J:$J, MATCH($A840, Main_Form!$EV:$EV, 0)), "N/A") )</f>
        <v/>
      </c>
      <c r="E840" s="393"/>
      <c r="O840" s="394" t="str">
        <f t="shared" si="26"/>
        <v/>
      </c>
      <c r="P840" s="378" t="str">
        <f t="shared" si="27"/>
        <v/>
      </c>
    </row>
    <row r="841" spans="1:16" s="379" customFormat="1" hidden="1" x14ac:dyDescent="0.35">
      <c r="A841" s="368"/>
      <c r="B841" s="367" t="str">
        <f xml:space="preserve"> IF(A841="", "", $B$2 &amp; COUNTIFS($A$7:$A841, $A841))</f>
        <v/>
      </c>
      <c r="C841" s="367" t="str">
        <f>IF($A841 = "", "", INDEX(Main_Form!$A:$A, MATCH($A841, Main_Form!$EV:$EV, 0)) &amp; $B841)</f>
        <v/>
      </c>
      <c r="D841" s="398" t="str">
        <f>IF($A841 = "", "",
IF(AND(School_or_CAT_2 = "Centre for Advanced Training", COUNTIFS($A$7:$A$1008, $A841) &gt;= 1, LEFT($B841, 2) = "81"), INDEX(Main_Form!$J:$J, MATCH($A841, Main_Form!$EV:$EV, 0)), "N/A") )</f>
        <v/>
      </c>
      <c r="E841" s="393"/>
      <c r="O841" s="394" t="str">
        <f t="shared" si="26"/>
        <v/>
      </c>
      <c r="P841" s="378" t="str">
        <f t="shared" si="27"/>
        <v/>
      </c>
    </row>
    <row r="842" spans="1:16" s="379" customFormat="1" hidden="1" x14ac:dyDescent="0.35">
      <c r="A842" s="368"/>
      <c r="B842" s="367" t="str">
        <f xml:space="preserve"> IF(A842="", "", $B$2 &amp; COUNTIFS($A$7:$A842, $A842))</f>
        <v/>
      </c>
      <c r="C842" s="367" t="str">
        <f>IF($A842 = "", "", INDEX(Main_Form!$A:$A, MATCH($A842, Main_Form!$EV:$EV, 0)) &amp; $B842)</f>
        <v/>
      </c>
      <c r="D842" s="398" t="str">
        <f>IF($A842 = "", "",
IF(AND(School_or_CAT_2 = "Centre for Advanced Training", COUNTIFS($A$7:$A$1008, $A842) &gt;= 1, LEFT($B842, 2) = "81"), INDEX(Main_Form!$J:$J, MATCH($A842, Main_Form!$EV:$EV, 0)), "N/A") )</f>
        <v/>
      </c>
      <c r="E842" s="393"/>
      <c r="O842" s="394" t="str">
        <f t="shared" si="26"/>
        <v/>
      </c>
      <c r="P842" s="378" t="str">
        <f t="shared" si="27"/>
        <v/>
      </c>
    </row>
    <row r="843" spans="1:16" s="379" customFormat="1" hidden="1" x14ac:dyDescent="0.35">
      <c r="A843" s="368"/>
      <c r="B843" s="367" t="str">
        <f xml:space="preserve"> IF(A843="", "", $B$2 &amp; COUNTIFS($A$7:$A843, $A843))</f>
        <v/>
      </c>
      <c r="C843" s="367" t="str">
        <f>IF($A843 = "", "", INDEX(Main_Form!$A:$A, MATCH($A843, Main_Form!$EV:$EV, 0)) &amp; $B843)</f>
        <v/>
      </c>
      <c r="D843" s="398" t="str">
        <f>IF($A843 = "", "",
IF(AND(School_or_CAT_2 = "Centre for Advanced Training", COUNTIFS($A$7:$A$1008, $A843) &gt;= 1, LEFT($B843, 2) = "81"), INDEX(Main_Form!$J:$J, MATCH($A843, Main_Form!$EV:$EV, 0)), "N/A") )</f>
        <v/>
      </c>
      <c r="E843" s="393"/>
      <c r="O843" s="394" t="str">
        <f t="shared" si="26"/>
        <v/>
      </c>
      <c r="P843" s="378" t="str">
        <f t="shared" si="27"/>
        <v/>
      </c>
    </row>
    <row r="844" spans="1:16" s="379" customFormat="1" hidden="1" x14ac:dyDescent="0.35">
      <c r="A844" s="368"/>
      <c r="B844" s="367" t="str">
        <f xml:space="preserve"> IF(A844="", "", $B$2 &amp; COUNTIFS($A$7:$A844, $A844))</f>
        <v/>
      </c>
      <c r="C844" s="367" t="str">
        <f>IF($A844 = "", "", INDEX(Main_Form!$A:$A, MATCH($A844, Main_Form!$EV:$EV, 0)) &amp; $B844)</f>
        <v/>
      </c>
      <c r="D844" s="398" t="str">
        <f>IF($A844 = "", "",
IF(AND(School_or_CAT_2 = "Centre for Advanced Training", COUNTIFS($A$7:$A$1008, $A844) &gt;= 1, LEFT($B844, 2) = "81"), INDEX(Main_Form!$J:$J, MATCH($A844, Main_Form!$EV:$EV, 0)), "N/A") )</f>
        <v/>
      </c>
      <c r="E844" s="393"/>
      <c r="O844" s="394" t="str">
        <f t="shared" si="26"/>
        <v/>
      </c>
      <c r="P844" s="378" t="str">
        <f t="shared" si="27"/>
        <v/>
      </c>
    </row>
    <row r="845" spans="1:16" s="379" customFormat="1" hidden="1" x14ac:dyDescent="0.35">
      <c r="A845" s="368"/>
      <c r="B845" s="367" t="str">
        <f xml:space="preserve"> IF(A845="", "", $B$2 &amp; COUNTIFS($A$7:$A845, $A845))</f>
        <v/>
      </c>
      <c r="C845" s="367" t="str">
        <f>IF($A845 = "", "", INDEX(Main_Form!$A:$A, MATCH($A845, Main_Form!$EV:$EV, 0)) &amp; $B845)</f>
        <v/>
      </c>
      <c r="D845" s="398" t="str">
        <f>IF($A845 = "", "",
IF(AND(School_or_CAT_2 = "Centre for Advanced Training", COUNTIFS($A$7:$A$1008, $A845) &gt;= 1, LEFT($B845, 2) = "81"), INDEX(Main_Form!$J:$J, MATCH($A845, Main_Form!$EV:$EV, 0)), "N/A") )</f>
        <v/>
      </c>
      <c r="E845" s="393"/>
      <c r="O845" s="394" t="str">
        <f t="shared" si="26"/>
        <v/>
      </c>
      <c r="P845" s="378" t="str">
        <f t="shared" si="27"/>
        <v/>
      </c>
    </row>
    <row r="846" spans="1:16" s="379" customFormat="1" hidden="1" x14ac:dyDescent="0.35">
      <c r="A846" s="368"/>
      <c r="B846" s="367" t="str">
        <f xml:space="preserve"> IF(A846="", "", $B$2 &amp; COUNTIFS($A$7:$A846, $A846))</f>
        <v/>
      </c>
      <c r="C846" s="367" t="str">
        <f>IF($A846 = "", "", INDEX(Main_Form!$A:$A, MATCH($A846, Main_Form!$EV:$EV, 0)) &amp; $B846)</f>
        <v/>
      </c>
      <c r="D846" s="398" t="str">
        <f>IF($A846 = "", "",
IF(AND(School_or_CAT_2 = "Centre for Advanced Training", COUNTIFS($A$7:$A$1008, $A846) &gt;= 1, LEFT($B846, 2) = "81"), INDEX(Main_Form!$J:$J, MATCH($A846, Main_Form!$EV:$EV, 0)), "N/A") )</f>
        <v/>
      </c>
      <c r="E846" s="393"/>
      <c r="O846" s="394" t="str">
        <f t="shared" si="26"/>
        <v/>
      </c>
      <c r="P846" s="378" t="str">
        <f t="shared" si="27"/>
        <v/>
      </c>
    </row>
    <row r="847" spans="1:16" s="379" customFormat="1" hidden="1" x14ac:dyDescent="0.35">
      <c r="A847" s="368"/>
      <c r="B847" s="367" t="str">
        <f xml:space="preserve"> IF(A847="", "", $B$2 &amp; COUNTIFS($A$7:$A847, $A847))</f>
        <v/>
      </c>
      <c r="C847" s="367" t="str">
        <f>IF($A847 = "", "", INDEX(Main_Form!$A:$A, MATCH($A847, Main_Form!$EV:$EV, 0)) &amp; $B847)</f>
        <v/>
      </c>
      <c r="D847" s="398" t="str">
        <f>IF($A847 = "", "",
IF(AND(School_or_CAT_2 = "Centre for Advanced Training", COUNTIFS($A$7:$A$1008, $A847) &gt;= 1, LEFT($B847, 2) = "81"), INDEX(Main_Form!$J:$J, MATCH($A847, Main_Form!$EV:$EV, 0)), "N/A") )</f>
        <v/>
      </c>
      <c r="E847" s="393"/>
      <c r="O847" s="394" t="str">
        <f t="shared" si="26"/>
        <v/>
      </c>
      <c r="P847" s="378" t="str">
        <f t="shared" si="27"/>
        <v/>
      </c>
    </row>
    <row r="848" spans="1:16" s="379" customFormat="1" hidden="1" x14ac:dyDescent="0.35">
      <c r="A848" s="368"/>
      <c r="B848" s="367" t="str">
        <f xml:space="preserve"> IF(A848="", "", $B$2 &amp; COUNTIFS($A$7:$A848, $A848))</f>
        <v/>
      </c>
      <c r="C848" s="367" t="str">
        <f>IF($A848 = "", "", INDEX(Main_Form!$A:$A, MATCH($A848, Main_Form!$EV:$EV, 0)) &amp; $B848)</f>
        <v/>
      </c>
      <c r="D848" s="398" t="str">
        <f>IF($A848 = "", "",
IF(AND(School_or_CAT_2 = "Centre for Advanced Training", COUNTIFS($A$7:$A$1008, $A848) &gt;= 1, LEFT($B848, 2) = "81"), INDEX(Main_Form!$J:$J, MATCH($A848, Main_Form!$EV:$EV, 0)), "N/A") )</f>
        <v/>
      </c>
      <c r="E848" s="393"/>
      <c r="O848" s="394" t="str">
        <f t="shared" si="26"/>
        <v/>
      </c>
      <c r="P848" s="378" t="str">
        <f t="shared" si="27"/>
        <v/>
      </c>
    </row>
    <row r="849" spans="1:16" s="379" customFormat="1" hidden="1" x14ac:dyDescent="0.35">
      <c r="A849" s="368"/>
      <c r="B849" s="367" t="str">
        <f xml:space="preserve"> IF(A849="", "", $B$2 &amp; COUNTIFS($A$7:$A849, $A849))</f>
        <v/>
      </c>
      <c r="C849" s="367" t="str">
        <f>IF($A849 = "", "", INDEX(Main_Form!$A:$A, MATCH($A849, Main_Form!$EV:$EV, 0)) &amp; $B849)</f>
        <v/>
      </c>
      <c r="D849" s="398" t="str">
        <f>IF($A849 = "", "",
IF(AND(School_or_CAT_2 = "Centre for Advanced Training", COUNTIFS($A$7:$A$1008, $A849) &gt;= 1, LEFT($B849, 2) = "81"), INDEX(Main_Form!$J:$J, MATCH($A849, Main_Form!$EV:$EV, 0)), "N/A") )</f>
        <v/>
      </c>
      <c r="E849" s="393"/>
      <c r="O849" s="394" t="str">
        <f t="shared" si="26"/>
        <v/>
      </c>
      <c r="P849" s="378" t="str">
        <f t="shared" si="27"/>
        <v/>
      </c>
    </row>
    <row r="850" spans="1:16" s="379" customFormat="1" hidden="1" x14ac:dyDescent="0.35">
      <c r="A850" s="368"/>
      <c r="B850" s="367" t="str">
        <f xml:space="preserve"> IF(A850="", "", $B$2 &amp; COUNTIFS($A$7:$A850, $A850))</f>
        <v/>
      </c>
      <c r="C850" s="367" t="str">
        <f>IF($A850 = "", "", INDEX(Main_Form!$A:$A, MATCH($A850, Main_Form!$EV:$EV, 0)) &amp; $B850)</f>
        <v/>
      </c>
      <c r="D850" s="398" t="str">
        <f>IF($A850 = "", "",
IF(AND(School_or_CAT_2 = "Centre for Advanced Training", COUNTIFS($A$7:$A$1008, $A850) &gt;= 1, LEFT($B850, 2) = "81"), INDEX(Main_Form!$J:$J, MATCH($A850, Main_Form!$EV:$EV, 0)), "N/A") )</f>
        <v/>
      </c>
      <c r="E850" s="393"/>
      <c r="O850" s="394" t="str">
        <f t="shared" si="26"/>
        <v/>
      </c>
      <c r="P850" s="378" t="str">
        <f t="shared" si="27"/>
        <v/>
      </c>
    </row>
    <row r="851" spans="1:16" s="379" customFormat="1" hidden="1" x14ac:dyDescent="0.35">
      <c r="A851" s="368"/>
      <c r="B851" s="367" t="str">
        <f xml:space="preserve"> IF(A851="", "", $B$2 &amp; COUNTIFS($A$7:$A851, $A851))</f>
        <v/>
      </c>
      <c r="C851" s="367" t="str">
        <f>IF($A851 = "", "", INDEX(Main_Form!$A:$A, MATCH($A851, Main_Form!$EV:$EV, 0)) &amp; $B851)</f>
        <v/>
      </c>
      <c r="D851" s="398" t="str">
        <f>IF($A851 = "", "",
IF(AND(School_or_CAT_2 = "Centre for Advanced Training", COUNTIFS($A$7:$A$1008, $A851) &gt;= 1, LEFT($B851, 2) = "81"), INDEX(Main_Form!$J:$J, MATCH($A851, Main_Form!$EV:$EV, 0)), "N/A") )</f>
        <v/>
      </c>
      <c r="E851" s="393"/>
      <c r="O851" s="394" t="str">
        <f t="shared" si="26"/>
        <v/>
      </c>
      <c r="P851" s="378" t="str">
        <f t="shared" si="27"/>
        <v/>
      </c>
    </row>
    <row r="852" spans="1:16" s="379" customFormat="1" hidden="1" x14ac:dyDescent="0.35">
      <c r="A852" s="368"/>
      <c r="B852" s="367" t="str">
        <f xml:space="preserve"> IF(A852="", "", $B$2 &amp; COUNTIFS($A$7:$A852, $A852))</f>
        <v/>
      </c>
      <c r="C852" s="367" t="str">
        <f>IF($A852 = "", "", INDEX(Main_Form!$A:$A, MATCH($A852, Main_Form!$EV:$EV, 0)) &amp; $B852)</f>
        <v/>
      </c>
      <c r="D852" s="398" t="str">
        <f>IF($A852 = "", "",
IF(AND(School_or_CAT_2 = "Centre for Advanced Training", COUNTIFS($A$7:$A$1008, $A852) &gt;= 1, LEFT($B852, 2) = "81"), INDEX(Main_Form!$J:$J, MATCH($A852, Main_Form!$EV:$EV, 0)), "N/A") )</f>
        <v/>
      </c>
      <c r="E852" s="393"/>
      <c r="O852" s="394" t="str">
        <f t="shared" si="26"/>
        <v/>
      </c>
      <c r="P852" s="378" t="str">
        <f t="shared" si="27"/>
        <v/>
      </c>
    </row>
    <row r="853" spans="1:16" s="379" customFormat="1" hidden="1" x14ac:dyDescent="0.35">
      <c r="A853" s="368"/>
      <c r="B853" s="367" t="str">
        <f xml:space="preserve"> IF(A853="", "", $B$2 &amp; COUNTIFS($A$7:$A853, $A853))</f>
        <v/>
      </c>
      <c r="C853" s="367" t="str">
        <f>IF($A853 = "", "", INDEX(Main_Form!$A:$A, MATCH($A853, Main_Form!$EV:$EV, 0)) &amp; $B853)</f>
        <v/>
      </c>
      <c r="D853" s="398" t="str">
        <f>IF($A853 = "", "",
IF(AND(School_or_CAT_2 = "Centre for Advanced Training", COUNTIFS($A$7:$A$1008, $A853) &gt;= 1, LEFT($B853, 2) = "81"), INDEX(Main_Form!$J:$J, MATCH($A853, Main_Form!$EV:$EV, 0)), "N/A") )</f>
        <v/>
      </c>
      <c r="E853" s="393"/>
      <c r="O853" s="394" t="str">
        <f t="shared" si="26"/>
        <v/>
      </c>
      <c r="P853" s="378" t="str">
        <f t="shared" si="27"/>
        <v/>
      </c>
    </row>
    <row r="854" spans="1:16" s="379" customFormat="1" hidden="1" x14ac:dyDescent="0.35">
      <c r="A854" s="368"/>
      <c r="B854" s="367" t="str">
        <f xml:space="preserve"> IF(A854="", "", $B$2 &amp; COUNTIFS($A$7:$A854, $A854))</f>
        <v/>
      </c>
      <c r="C854" s="367" t="str">
        <f>IF($A854 = "", "", INDEX(Main_Form!$A:$A, MATCH($A854, Main_Form!$EV:$EV, 0)) &amp; $B854)</f>
        <v/>
      </c>
      <c r="D854" s="398" t="str">
        <f>IF($A854 = "", "",
IF(AND(School_or_CAT_2 = "Centre for Advanced Training", COUNTIFS($A$7:$A$1008, $A854) &gt;= 1, LEFT($B854, 2) = "81"), INDEX(Main_Form!$J:$J, MATCH($A854, Main_Form!$EV:$EV, 0)), "N/A") )</f>
        <v/>
      </c>
      <c r="E854" s="393"/>
      <c r="O854" s="394" t="str">
        <f t="shared" si="26"/>
        <v/>
      </c>
      <c r="P854" s="378" t="str">
        <f t="shared" si="27"/>
        <v/>
      </c>
    </row>
    <row r="855" spans="1:16" s="379" customFormat="1" hidden="1" x14ac:dyDescent="0.35">
      <c r="A855" s="368"/>
      <c r="B855" s="367" t="str">
        <f xml:space="preserve"> IF(A855="", "", $B$2 &amp; COUNTIFS($A$7:$A855, $A855))</f>
        <v/>
      </c>
      <c r="C855" s="367" t="str">
        <f>IF($A855 = "", "", INDEX(Main_Form!$A:$A, MATCH($A855, Main_Form!$EV:$EV, 0)) &amp; $B855)</f>
        <v/>
      </c>
      <c r="D855" s="398" t="str">
        <f>IF($A855 = "", "",
IF(AND(School_or_CAT_2 = "Centre for Advanced Training", COUNTIFS($A$7:$A$1008, $A855) &gt;= 1, LEFT($B855, 2) = "81"), INDEX(Main_Form!$J:$J, MATCH($A855, Main_Form!$EV:$EV, 0)), "N/A") )</f>
        <v/>
      </c>
      <c r="E855" s="393"/>
      <c r="O855" s="394" t="str">
        <f t="shared" si="26"/>
        <v/>
      </c>
      <c r="P855" s="378" t="str">
        <f t="shared" si="27"/>
        <v/>
      </c>
    </row>
    <row r="856" spans="1:16" s="379" customFormat="1" hidden="1" x14ac:dyDescent="0.35">
      <c r="A856" s="368"/>
      <c r="B856" s="367" t="str">
        <f xml:space="preserve"> IF(A856="", "", $B$2 &amp; COUNTIFS($A$7:$A856, $A856))</f>
        <v/>
      </c>
      <c r="C856" s="367" t="str">
        <f>IF($A856 = "", "", INDEX(Main_Form!$A:$A, MATCH($A856, Main_Form!$EV:$EV, 0)) &amp; $B856)</f>
        <v/>
      </c>
      <c r="D856" s="398" t="str">
        <f>IF($A856 = "", "",
IF(AND(School_or_CAT_2 = "Centre for Advanced Training", COUNTIFS($A$7:$A$1008, $A856) &gt;= 1, LEFT($B856, 2) = "81"), INDEX(Main_Form!$J:$J, MATCH($A856, Main_Form!$EV:$EV, 0)), "N/A") )</f>
        <v/>
      </c>
      <c r="E856" s="393"/>
      <c r="O856" s="394" t="str">
        <f t="shared" si="26"/>
        <v/>
      </c>
      <c r="P856" s="378" t="str">
        <f t="shared" si="27"/>
        <v/>
      </c>
    </row>
    <row r="857" spans="1:16" s="379" customFormat="1" hidden="1" x14ac:dyDescent="0.35">
      <c r="A857" s="368"/>
      <c r="B857" s="367" t="str">
        <f xml:space="preserve"> IF(A857="", "", $B$2 &amp; COUNTIFS($A$7:$A857, $A857))</f>
        <v/>
      </c>
      <c r="C857" s="367" t="str">
        <f>IF($A857 = "", "", INDEX(Main_Form!$A:$A, MATCH($A857, Main_Form!$EV:$EV, 0)) &amp; $B857)</f>
        <v/>
      </c>
      <c r="D857" s="398" t="str">
        <f>IF($A857 = "", "",
IF(AND(School_or_CAT_2 = "Centre for Advanced Training", COUNTIFS($A$7:$A$1008, $A857) &gt;= 1, LEFT($B857, 2) = "81"), INDEX(Main_Form!$J:$J, MATCH($A857, Main_Form!$EV:$EV, 0)), "N/A") )</f>
        <v/>
      </c>
      <c r="E857" s="393"/>
      <c r="O857" s="394" t="str">
        <f t="shared" si="26"/>
        <v/>
      </c>
      <c r="P857" s="378" t="str">
        <f t="shared" si="27"/>
        <v/>
      </c>
    </row>
    <row r="858" spans="1:16" s="379" customFormat="1" hidden="1" x14ac:dyDescent="0.35">
      <c r="A858" s="368"/>
      <c r="B858" s="367" t="str">
        <f xml:space="preserve"> IF(A858="", "", $B$2 &amp; COUNTIFS($A$7:$A858, $A858))</f>
        <v/>
      </c>
      <c r="C858" s="367" t="str">
        <f>IF($A858 = "", "", INDEX(Main_Form!$A:$A, MATCH($A858, Main_Form!$EV:$EV, 0)) &amp; $B858)</f>
        <v/>
      </c>
      <c r="D858" s="398" t="str">
        <f>IF($A858 = "", "",
IF(AND(School_or_CAT_2 = "Centre for Advanced Training", COUNTIFS($A$7:$A$1008, $A858) &gt;= 1, LEFT($B858, 2) = "81"), INDEX(Main_Form!$J:$J, MATCH($A858, Main_Form!$EV:$EV, 0)), "N/A") )</f>
        <v/>
      </c>
      <c r="E858" s="393"/>
      <c r="O858" s="394" t="str">
        <f t="shared" si="26"/>
        <v/>
      </c>
      <c r="P858" s="378" t="str">
        <f t="shared" si="27"/>
        <v/>
      </c>
    </row>
    <row r="859" spans="1:16" s="379" customFormat="1" hidden="1" x14ac:dyDescent="0.35">
      <c r="A859" s="368"/>
      <c r="B859" s="367" t="str">
        <f xml:space="preserve"> IF(A859="", "", $B$2 &amp; COUNTIFS($A$7:$A859, $A859))</f>
        <v/>
      </c>
      <c r="C859" s="367" t="str">
        <f>IF($A859 = "", "", INDEX(Main_Form!$A:$A, MATCH($A859, Main_Form!$EV:$EV, 0)) &amp; $B859)</f>
        <v/>
      </c>
      <c r="D859" s="398" t="str">
        <f>IF($A859 = "", "",
IF(AND(School_or_CAT_2 = "Centre for Advanced Training", COUNTIFS($A$7:$A$1008, $A859) &gt;= 1, LEFT($B859, 2) = "81"), INDEX(Main_Form!$J:$J, MATCH($A859, Main_Form!$EV:$EV, 0)), "N/A") )</f>
        <v/>
      </c>
      <c r="E859" s="393"/>
      <c r="O859" s="394" t="str">
        <f t="shared" si="26"/>
        <v/>
      </c>
      <c r="P859" s="378" t="str">
        <f t="shared" si="27"/>
        <v/>
      </c>
    </row>
    <row r="860" spans="1:16" s="379" customFormat="1" hidden="1" x14ac:dyDescent="0.35">
      <c r="A860" s="368"/>
      <c r="B860" s="367" t="str">
        <f xml:space="preserve"> IF(A860="", "", $B$2 &amp; COUNTIFS($A$7:$A860, $A860))</f>
        <v/>
      </c>
      <c r="C860" s="367" t="str">
        <f>IF($A860 = "", "", INDEX(Main_Form!$A:$A, MATCH($A860, Main_Form!$EV:$EV, 0)) &amp; $B860)</f>
        <v/>
      </c>
      <c r="D860" s="398" t="str">
        <f>IF($A860 = "", "",
IF(AND(School_or_CAT_2 = "Centre for Advanced Training", COUNTIFS($A$7:$A$1008, $A860) &gt;= 1, LEFT($B860, 2) = "81"), INDEX(Main_Form!$J:$J, MATCH($A860, Main_Form!$EV:$EV, 0)), "N/A") )</f>
        <v/>
      </c>
      <c r="E860" s="393"/>
      <c r="O860" s="394" t="str">
        <f t="shared" si="26"/>
        <v/>
      </c>
      <c r="P860" s="378" t="str">
        <f t="shared" si="27"/>
        <v/>
      </c>
    </row>
    <row r="861" spans="1:16" s="379" customFormat="1" hidden="1" x14ac:dyDescent="0.35">
      <c r="A861" s="368"/>
      <c r="B861" s="367" t="str">
        <f xml:space="preserve"> IF(A861="", "", $B$2 &amp; COUNTIFS($A$7:$A861, $A861))</f>
        <v/>
      </c>
      <c r="C861" s="367" t="str">
        <f>IF($A861 = "", "", INDEX(Main_Form!$A:$A, MATCH($A861, Main_Form!$EV:$EV, 0)) &amp; $B861)</f>
        <v/>
      </c>
      <c r="D861" s="398" t="str">
        <f>IF($A861 = "", "",
IF(AND(School_or_CAT_2 = "Centre for Advanced Training", COUNTIFS($A$7:$A$1008, $A861) &gt;= 1, LEFT($B861, 2) = "81"), INDEX(Main_Form!$J:$J, MATCH($A861, Main_Form!$EV:$EV, 0)), "N/A") )</f>
        <v/>
      </c>
      <c r="E861" s="393"/>
      <c r="O861" s="394" t="str">
        <f t="shared" si="26"/>
        <v/>
      </c>
      <c r="P861" s="378" t="str">
        <f t="shared" si="27"/>
        <v/>
      </c>
    </row>
    <row r="862" spans="1:16" s="379" customFormat="1" hidden="1" x14ac:dyDescent="0.35">
      <c r="A862" s="368"/>
      <c r="B862" s="367" t="str">
        <f xml:space="preserve"> IF(A862="", "", $B$2 &amp; COUNTIFS($A$7:$A862, $A862))</f>
        <v/>
      </c>
      <c r="C862" s="367" t="str">
        <f>IF($A862 = "", "", INDEX(Main_Form!$A:$A, MATCH($A862, Main_Form!$EV:$EV, 0)) &amp; $B862)</f>
        <v/>
      </c>
      <c r="D862" s="398" t="str">
        <f>IF($A862 = "", "",
IF(AND(School_or_CAT_2 = "Centre for Advanced Training", COUNTIFS($A$7:$A$1008, $A862) &gt;= 1, LEFT($B862, 2) = "81"), INDEX(Main_Form!$J:$J, MATCH($A862, Main_Form!$EV:$EV, 0)), "N/A") )</f>
        <v/>
      </c>
      <c r="E862" s="393"/>
      <c r="O862" s="394" t="str">
        <f t="shared" si="26"/>
        <v/>
      </c>
      <c r="P862" s="378" t="str">
        <f t="shared" si="27"/>
        <v/>
      </c>
    </row>
    <row r="863" spans="1:16" s="379" customFormat="1" hidden="1" x14ac:dyDescent="0.35">
      <c r="A863" s="368"/>
      <c r="B863" s="367" t="str">
        <f xml:space="preserve"> IF(A863="", "", $B$2 &amp; COUNTIFS($A$7:$A863, $A863))</f>
        <v/>
      </c>
      <c r="C863" s="367" t="str">
        <f>IF($A863 = "", "", INDEX(Main_Form!$A:$A, MATCH($A863, Main_Form!$EV:$EV, 0)) &amp; $B863)</f>
        <v/>
      </c>
      <c r="D863" s="398" t="str">
        <f>IF($A863 = "", "",
IF(AND(School_or_CAT_2 = "Centre for Advanced Training", COUNTIFS($A$7:$A$1008, $A863) &gt;= 1, LEFT($B863, 2) = "81"), INDEX(Main_Form!$J:$J, MATCH($A863, Main_Form!$EV:$EV, 0)), "N/A") )</f>
        <v/>
      </c>
      <c r="E863" s="393"/>
      <c r="O863" s="394" t="str">
        <f t="shared" si="26"/>
        <v/>
      </c>
      <c r="P863" s="378" t="str">
        <f t="shared" si="27"/>
        <v/>
      </c>
    </row>
    <row r="864" spans="1:16" s="379" customFormat="1" hidden="1" x14ac:dyDescent="0.35">
      <c r="A864" s="368"/>
      <c r="B864" s="367" t="str">
        <f xml:space="preserve"> IF(A864="", "", $B$2 &amp; COUNTIFS($A$7:$A864, $A864))</f>
        <v/>
      </c>
      <c r="C864" s="367" t="str">
        <f>IF($A864 = "", "", INDEX(Main_Form!$A:$A, MATCH($A864, Main_Form!$EV:$EV, 0)) &amp; $B864)</f>
        <v/>
      </c>
      <c r="D864" s="398" t="str">
        <f>IF($A864 = "", "",
IF(AND(School_or_CAT_2 = "Centre for Advanced Training", COUNTIFS($A$7:$A$1008, $A864) &gt;= 1, LEFT($B864, 2) = "81"), INDEX(Main_Form!$J:$J, MATCH($A864, Main_Form!$EV:$EV, 0)), "N/A") )</f>
        <v/>
      </c>
      <c r="E864" s="393"/>
      <c r="O864" s="394" t="str">
        <f t="shared" si="26"/>
        <v/>
      </c>
      <c r="P864" s="378" t="str">
        <f t="shared" si="27"/>
        <v/>
      </c>
    </row>
    <row r="865" spans="1:16" s="379" customFormat="1" hidden="1" x14ac:dyDescent="0.35">
      <c r="A865" s="368"/>
      <c r="B865" s="367" t="str">
        <f xml:space="preserve"> IF(A865="", "", $B$2 &amp; COUNTIFS($A$7:$A865, $A865))</f>
        <v/>
      </c>
      <c r="C865" s="367" t="str">
        <f>IF($A865 = "", "", INDEX(Main_Form!$A:$A, MATCH($A865, Main_Form!$EV:$EV, 0)) &amp; $B865)</f>
        <v/>
      </c>
      <c r="D865" s="398" t="str">
        <f>IF($A865 = "", "",
IF(AND(School_or_CAT_2 = "Centre for Advanced Training", COUNTIFS($A$7:$A$1008, $A865) &gt;= 1, LEFT($B865, 2) = "81"), INDEX(Main_Form!$J:$J, MATCH($A865, Main_Form!$EV:$EV, 0)), "N/A") )</f>
        <v/>
      </c>
      <c r="E865" s="393"/>
      <c r="O865" s="394" t="str">
        <f t="shared" si="26"/>
        <v/>
      </c>
      <c r="P865" s="378" t="str">
        <f t="shared" si="27"/>
        <v/>
      </c>
    </row>
    <row r="866" spans="1:16" s="379" customFormat="1" hidden="1" x14ac:dyDescent="0.35">
      <c r="A866" s="368"/>
      <c r="B866" s="367" t="str">
        <f xml:space="preserve"> IF(A866="", "", $B$2 &amp; COUNTIFS($A$7:$A866, $A866))</f>
        <v/>
      </c>
      <c r="C866" s="367" t="str">
        <f>IF($A866 = "", "", INDEX(Main_Form!$A:$A, MATCH($A866, Main_Form!$EV:$EV, 0)) &amp; $B866)</f>
        <v/>
      </c>
      <c r="D866" s="398" t="str">
        <f>IF($A866 = "", "",
IF(AND(School_or_CAT_2 = "Centre for Advanced Training", COUNTIFS($A$7:$A$1008, $A866) &gt;= 1, LEFT($B866, 2) = "81"), INDEX(Main_Form!$J:$J, MATCH($A866, Main_Form!$EV:$EV, 0)), "N/A") )</f>
        <v/>
      </c>
      <c r="E866" s="393"/>
      <c r="O866" s="394" t="str">
        <f t="shared" si="26"/>
        <v/>
      </c>
      <c r="P866" s="378" t="str">
        <f t="shared" si="27"/>
        <v/>
      </c>
    </row>
    <row r="867" spans="1:16" s="379" customFormat="1" hidden="1" x14ac:dyDescent="0.35">
      <c r="A867" s="368"/>
      <c r="B867" s="367" t="str">
        <f xml:space="preserve"> IF(A867="", "", $B$2 &amp; COUNTIFS($A$7:$A867, $A867))</f>
        <v/>
      </c>
      <c r="C867" s="367" t="str">
        <f>IF($A867 = "", "", INDEX(Main_Form!$A:$A, MATCH($A867, Main_Form!$EV:$EV, 0)) &amp; $B867)</f>
        <v/>
      </c>
      <c r="D867" s="398" t="str">
        <f>IF($A867 = "", "",
IF(AND(School_or_CAT_2 = "Centre for Advanced Training", COUNTIFS($A$7:$A$1008, $A867) &gt;= 1, LEFT($B867, 2) = "81"), INDEX(Main_Form!$J:$J, MATCH($A867, Main_Form!$EV:$EV, 0)), "N/A") )</f>
        <v/>
      </c>
      <c r="E867" s="393"/>
      <c r="O867" s="394" t="str">
        <f t="shared" si="26"/>
        <v/>
      </c>
      <c r="P867" s="378" t="str">
        <f t="shared" si="27"/>
        <v/>
      </c>
    </row>
    <row r="868" spans="1:16" s="379" customFormat="1" hidden="1" x14ac:dyDescent="0.35">
      <c r="A868" s="368"/>
      <c r="B868" s="367" t="str">
        <f xml:space="preserve"> IF(A868="", "", $B$2 &amp; COUNTIFS($A$7:$A868, $A868))</f>
        <v/>
      </c>
      <c r="C868" s="367" t="str">
        <f>IF($A868 = "", "", INDEX(Main_Form!$A:$A, MATCH($A868, Main_Form!$EV:$EV, 0)) &amp; $B868)</f>
        <v/>
      </c>
      <c r="D868" s="398" t="str">
        <f>IF($A868 = "", "",
IF(AND(School_or_CAT_2 = "Centre for Advanced Training", COUNTIFS($A$7:$A$1008, $A868) &gt;= 1, LEFT($B868, 2) = "81"), INDEX(Main_Form!$J:$J, MATCH($A868, Main_Form!$EV:$EV, 0)), "N/A") )</f>
        <v/>
      </c>
      <c r="E868" s="393"/>
      <c r="O868" s="394" t="str">
        <f t="shared" si="26"/>
        <v/>
      </c>
      <c r="P868" s="378" t="str">
        <f t="shared" si="27"/>
        <v/>
      </c>
    </row>
    <row r="869" spans="1:16" s="379" customFormat="1" hidden="1" x14ac:dyDescent="0.35">
      <c r="A869" s="368"/>
      <c r="B869" s="367" t="str">
        <f xml:space="preserve"> IF(A869="", "", $B$2 &amp; COUNTIFS($A$7:$A869, $A869))</f>
        <v/>
      </c>
      <c r="C869" s="367" t="str">
        <f>IF($A869 = "", "", INDEX(Main_Form!$A:$A, MATCH($A869, Main_Form!$EV:$EV, 0)) &amp; $B869)</f>
        <v/>
      </c>
      <c r="D869" s="398" t="str">
        <f>IF($A869 = "", "",
IF(AND(School_or_CAT_2 = "Centre for Advanced Training", COUNTIFS($A$7:$A$1008, $A869) &gt;= 1, LEFT($B869, 2) = "81"), INDEX(Main_Form!$J:$J, MATCH($A869, Main_Form!$EV:$EV, 0)), "N/A") )</f>
        <v/>
      </c>
      <c r="E869" s="393"/>
      <c r="O869" s="394" t="str">
        <f t="shared" si="26"/>
        <v/>
      </c>
      <c r="P869" s="378" t="str">
        <f t="shared" si="27"/>
        <v/>
      </c>
    </row>
    <row r="870" spans="1:16" s="379" customFormat="1" hidden="1" x14ac:dyDescent="0.35">
      <c r="A870" s="368"/>
      <c r="B870" s="367" t="str">
        <f xml:space="preserve"> IF(A870="", "", $B$2 &amp; COUNTIFS($A$7:$A870, $A870))</f>
        <v/>
      </c>
      <c r="C870" s="367" t="str">
        <f>IF($A870 = "", "", INDEX(Main_Form!$A:$A, MATCH($A870, Main_Form!$EV:$EV, 0)) &amp; $B870)</f>
        <v/>
      </c>
      <c r="D870" s="398" t="str">
        <f>IF($A870 = "", "",
IF(AND(School_or_CAT_2 = "Centre for Advanced Training", COUNTIFS($A$7:$A$1008, $A870) &gt;= 1, LEFT($B870, 2) = "81"), INDEX(Main_Form!$J:$J, MATCH($A870, Main_Form!$EV:$EV, 0)), "N/A") )</f>
        <v/>
      </c>
      <c r="E870" s="393"/>
      <c r="O870" s="394" t="str">
        <f t="shared" si="26"/>
        <v/>
      </c>
      <c r="P870" s="378" t="str">
        <f t="shared" si="27"/>
        <v/>
      </c>
    </row>
    <row r="871" spans="1:16" s="379" customFormat="1" hidden="1" x14ac:dyDescent="0.35">
      <c r="A871" s="368"/>
      <c r="B871" s="367" t="str">
        <f xml:space="preserve"> IF(A871="", "", $B$2 &amp; COUNTIFS($A$7:$A871, $A871))</f>
        <v/>
      </c>
      <c r="C871" s="367" t="str">
        <f>IF($A871 = "", "", INDEX(Main_Form!$A:$A, MATCH($A871, Main_Form!$EV:$EV, 0)) &amp; $B871)</f>
        <v/>
      </c>
      <c r="D871" s="398" t="str">
        <f>IF($A871 = "", "",
IF(AND(School_or_CAT_2 = "Centre for Advanced Training", COUNTIFS($A$7:$A$1008, $A871) &gt;= 1, LEFT($B871, 2) = "81"), INDEX(Main_Form!$J:$J, MATCH($A871, Main_Form!$EV:$EV, 0)), "N/A") )</f>
        <v/>
      </c>
      <c r="E871" s="393"/>
      <c r="O871" s="394" t="str">
        <f t="shared" si="26"/>
        <v/>
      </c>
      <c r="P871" s="378" t="str">
        <f t="shared" si="27"/>
        <v/>
      </c>
    </row>
    <row r="872" spans="1:16" s="379" customFormat="1" hidden="1" x14ac:dyDescent="0.35">
      <c r="A872" s="368"/>
      <c r="B872" s="367" t="str">
        <f xml:space="preserve"> IF(A872="", "", $B$2 &amp; COUNTIFS($A$7:$A872, $A872))</f>
        <v/>
      </c>
      <c r="C872" s="367" t="str">
        <f>IF($A872 = "", "", INDEX(Main_Form!$A:$A, MATCH($A872, Main_Form!$EV:$EV, 0)) &amp; $B872)</f>
        <v/>
      </c>
      <c r="D872" s="398" t="str">
        <f>IF($A872 = "", "",
IF(AND(School_or_CAT_2 = "Centre for Advanced Training", COUNTIFS($A$7:$A$1008, $A872) &gt;= 1, LEFT($B872, 2) = "81"), INDEX(Main_Form!$J:$J, MATCH($A872, Main_Form!$EV:$EV, 0)), "N/A") )</f>
        <v/>
      </c>
      <c r="E872" s="393"/>
      <c r="O872" s="394" t="str">
        <f t="shared" si="26"/>
        <v/>
      </c>
      <c r="P872" s="378" t="str">
        <f t="shared" si="27"/>
        <v/>
      </c>
    </row>
    <row r="873" spans="1:16" s="379" customFormat="1" hidden="1" x14ac:dyDescent="0.35">
      <c r="A873" s="368"/>
      <c r="B873" s="367" t="str">
        <f xml:space="preserve"> IF(A873="", "", $B$2 &amp; COUNTIFS($A$7:$A873, $A873))</f>
        <v/>
      </c>
      <c r="C873" s="367" t="str">
        <f>IF($A873 = "", "", INDEX(Main_Form!$A:$A, MATCH($A873, Main_Form!$EV:$EV, 0)) &amp; $B873)</f>
        <v/>
      </c>
      <c r="D873" s="398" t="str">
        <f>IF($A873 = "", "",
IF(AND(School_or_CAT_2 = "Centre for Advanced Training", COUNTIFS($A$7:$A$1008, $A873) &gt;= 1, LEFT($B873, 2) = "81"), INDEX(Main_Form!$J:$J, MATCH($A873, Main_Form!$EV:$EV, 0)), "N/A") )</f>
        <v/>
      </c>
      <c r="E873" s="393"/>
      <c r="O873" s="394" t="str">
        <f t="shared" si="26"/>
        <v/>
      </c>
      <c r="P873" s="378" t="str">
        <f t="shared" si="27"/>
        <v/>
      </c>
    </row>
    <row r="874" spans="1:16" s="379" customFormat="1" hidden="1" x14ac:dyDescent="0.35">
      <c r="A874" s="368"/>
      <c r="B874" s="367" t="str">
        <f xml:space="preserve"> IF(A874="", "", $B$2 &amp; COUNTIFS($A$7:$A874, $A874))</f>
        <v/>
      </c>
      <c r="C874" s="367" t="str">
        <f>IF($A874 = "", "", INDEX(Main_Form!$A:$A, MATCH($A874, Main_Form!$EV:$EV, 0)) &amp; $B874)</f>
        <v/>
      </c>
      <c r="D874" s="398" t="str">
        <f>IF($A874 = "", "",
IF(AND(School_or_CAT_2 = "Centre for Advanced Training", COUNTIFS($A$7:$A$1008, $A874) &gt;= 1, LEFT($B874, 2) = "81"), INDEX(Main_Form!$J:$J, MATCH($A874, Main_Form!$EV:$EV, 0)), "N/A") )</f>
        <v/>
      </c>
      <c r="E874" s="393"/>
      <c r="O874" s="394" t="str">
        <f t="shared" si="26"/>
        <v/>
      </c>
      <c r="P874" s="378" t="str">
        <f t="shared" si="27"/>
        <v/>
      </c>
    </row>
    <row r="875" spans="1:16" s="379" customFormat="1" hidden="1" x14ac:dyDescent="0.35">
      <c r="A875" s="368"/>
      <c r="B875" s="367" t="str">
        <f xml:space="preserve"> IF(A875="", "", $B$2 &amp; COUNTIFS($A$7:$A875, $A875))</f>
        <v/>
      </c>
      <c r="C875" s="367" t="str">
        <f>IF($A875 = "", "", INDEX(Main_Form!$A:$A, MATCH($A875, Main_Form!$EV:$EV, 0)) &amp; $B875)</f>
        <v/>
      </c>
      <c r="D875" s="398" t="str">
        <f>IF($A875 = "", "",
IF(AND(School_or_CAT_2 = "Centre for Advanced Training", COUNTIFS($A$7:$A$1008, $A875) &gt;= 1, LEFT($B875, 2) = "81"), INDEX(Main_Form!$J:$J, MATCH($A875, Main_Form!$EV:$EV, 0)), "N/A") )</f>
        <v/>
      </c>
      <c r="E875" s="393"/>
      <c r="O875" s="394" t="str">
        <f t="shared" si="26"/>
        <v/>
      </c>
      <c r="P875" s="378" t="str">
        <f t="shared" si="27"/>
        <v/>
      </c>
    </row>
    <row r="876" spans="1:16" s="379" customFormat="1" hidden="1" x14ac:dyDescent="0.35">
      <c r="A876" s="368"/>
      <c r="B876" s="367" t="str">
        <f xml:space="preserve"> IF(A876="", "", $B$2 &amp; COUNTIFS($A$7:$A876, $A876))</f>
        <v/>
      </c>
      <c r="C876" s="367" t="str">
        <f>IF($A876 = "", "", INDEX(Main_Form!$A:$A, MATCH($A876, Main_Form!$EV:$EV, 0)) &amp; $B876)</f>
        <v/>
      </c>
      <c r="D876" s="398" t="str">
        <f>IF($A876 = "", "",
IF(AND(School_or_CAT_2 = "Centre for Advanced Training", COUNTIFS($A$7:$A$1008, $A876) &gt;= 1, LEFT($B876, 2) = "81"), INDEX(Main_Form!$J:$J, MATCH($A876, Main_Form!$EV:$EV, 0)), "N/A") )</f>
        <v/>
      </c>
      <c r="E876" s="393"/>
      <c r="O876" s="394" t="str">
        <f t="shared" si="26"/>
        <v/>
      </c>
      <c r="P876" s="378" t="str">
        <f t="shared" si="27"/>
        <v/>
      </c>
    </row>
    <row r="877" spans="1:16" s="379" customFormat="1" hidden="1" x14ac:dyDescent="0.35">
      <c r="A877" s="368"/>
      <c r="B877" s="367" t="str">
        <f xml:space="preserve"> IF(A877="", "", $B$2 &amp; COUNTIFS($A$7:$A877, $A877))</f>
        <v/>
      </c>
      <c r="C877" s="367" t="str">
        <f>IF($A877 = "", "", INDEX(Main_Form!$A:$A, MATCH($A877, Main_Form!$EV:$EV, 0)) &amp; $B877)</f>
        <v/>
      </c>
      <c r="D877" s="398" t="str">
        <f>IF($A877 = "", "",
IF(AND(School_or_CAT_2 = "Centre for Advanced Training", COUNTIFS($A$7:$A$1008, $A877) &gt;= 1, LEFT($B877, 2) = "81"), INDEX(Main_Form!$J:$J, MATCH($A877, Main_Form!$EV:$EV, 0)), "N/A") )</f>
        <v/>
      </c>
      <c r="E877" s="393"/>
      <c r="O877" s="394" t="str">
        <f t="shared" si="26"/>
        <v/>
      </c>
      <c r="P877" s="378" t="str">
        <f t="shared" si="27"/>
        <v/>
      </c>
    </row>
    <row r="878" spans="1:16" s="379" customFormat="1" hidden="1" x14ac:dyDescent="0.35">
      <c r="A878" s="368"/>
      <c r="B878" s="367" t="str">
        <f xml:space="preserve"> IF(A878="", "", $B$2 &amp; COUNTIFS($A$7:$A878, $A878))</f>
        <v/>
      </c>
      <c r="C878" s="367" t="str">
        <f>IF($A878 = "", "", INDEX(Main_Form!$A:$A, MATCH($A878, Main_Form!$EV:$EV, 0)) &amp; $B878)</f>
        <v/>
      </c>
      <c r="D878" s="398" t="str">
        <f>IF($A878 = "", "",
IF(AND(School_or_CAT_2 = "Centre for Advanced Training", COUNTIFS($A$7:$A$1008, $A878) &gt;= 1, LEFT($B878, 2) = "81"), INDEX(Main_Form!$J:$J, MATCH($A878, Main_Form!$EV:$EV, 0)), "N/A") )</f>
        <v/>
      </c>
      <c r="E878" s="393"/>
      <c r="O878" s="394" t="str">
        <f t="shared" si="26"/>
        <v/>
      </c>
      <c r="P878" s="378" t="str">
        <f t="shared" si="27"/>
        <v/>
      </c>
    </row>
    <row r="879" spans="1:16" s="379" customFormat="1" hidden="1" x14ac:dyDescent="0.35">
      <c r="A879" s="368"/>
      <c r="B879" s="367" t="str">
        <f xml:space="preserve"> IF(A879="", "", $B$2 &amp; COUNTIFS($A$7:$A879, $A879))</f>
        <v/>
      </c>
      <c r="C879" s="367" t="str">
        <f>IF($A879 = "", "", INDEX(Main_Form!$A:$A, MATCH($A879, Main_Form!$EV:$EV, 0)) &amp; $B879)</f>
        <v/>
      </c>
      <c r="D879" s="398" t="str">
        <f>IF($A879 = "", "",
IF(AND(School_or_CAT_2 = "Centre for Advanced Training", COUNTIFS($A$7:$A$1008, $A879) &gt;= 1, LEFT($B879, 2) = "81"), INDEX(Main_Form!$J:$J, MATCH($A879, Main_Form!$EV:$EV, 0)), "N/A") )</f>
        <v/>
      </c>
      <c r="E879" s="393"/>
      <c r="O879" s="394" t="str">
        <f t="shared" si="26"/>
        <v/>
      </c>
      <c r="P879" s="378" t="str">
        <f t="shared" si="27"/>
        <v/>
      </c>
    </row>
    <row r="880" spans="1:16" s="379" customFormat="1" hidden="1" x14ac:dyDescent="0.35">
      <c r="A880" s="368"/>
      <c r="B880" s="367" t="str">
        <f xml:space="preserve"> IF(A880="", "", $B$2 &amp; COUNTIFS($A$7:$A880, $A880))</f>
        <v/>
      </c>
      <c r="C880" s="367" t="str">
        <f>IF($A880 = "", "", INDEX(Main_Form!$A:$A, MATCH($A880, Main_Form!$EV:$EV, 0)) &amp; $B880)</f>
        <v/>
      </c>
      <c r="D880" s="398" t="str">
        <f>IF($A880 = "", "",
IF(AND(School_or_CAT_2 = "Centre for Advanced Training", COUNTIFS($A$7:$A$1008, $A880) &gt;= 1, LEFT($B880, 2) = "81"), INDEX(Main_Form!$J:$J, MATCH($A880, Main_Form!$EV:$EV, 0)), "N/A") )</f>
        <v/>
      </c>
      <c r="E880" s="393"/>
      <c r="O880" s="394" t="str">
        <f t="shared" si="26"/>
        <v/>
      </c>
      <c r="P880" s="378" t="str">
        <f t="shared" si="27"/>
        <v/>
      </c>
    </row>
    <row r="881" spans="1:16" s="379" customFormat="1" hidden="1" x14ac:dyDescent="0.35">
      <c r="A881" s="368"/>
      <c r="B881" s="367" t="str">
        <f xml:space="preserve"> IF(A881="", "", $B$2 &amp; COUNTIFS($A$7:$A881, $A881))</f>
        <v/>
      </c>
      <c r="C881" s="367" t="str">
        <f>IF($A881 = "", "", INDEX(Main_Form!$A:$A, MATCH($A881, Main_Form!$EV:$EV, 0)) &amp; $B881)</f>
        <v/>
      </c>
      <c r="D881" s="398" t="str">
        <f>IF($A881 = "", "",
IF(AND(School_or_CAT_2 = "Centre for Advanced Training", COUNTIFS($A$7:$A$1008, $A881) &gt;= 1, LEFT($B881, 2) = "81"), INDEX(Main_Form!$J:$J, MATCH($A881, Main_Form!$EV:$EV, 0)), "N/A") )</f>
        <v/>
      </c>
      <c r="E881" s="393"/>
      <c r="O881" s="394" t="str">
        <f t="shared" si="26"/>
        <v/>
      </c>
      <c r="P881" s="378" t="str">
        <f t="shared" si="27"/>
        <v/>
      </c>
    </row>
    <row r="882" spans="1:16" s="379" customFormat="1" hidden="1" x14ac:dyDescent="0.35">
      <c r="A882" s="368"/>
      <c r="B882" s="367" t="str">
        <f xml:space="preserve"> IF(A882="", "", $B$2 &amp; COUNTIFS($A$7:$A882, $A882))</f>
        <v/>
      </c>
      <c r="C882" s="367" t="str">
        <f>IF($A882 = "", "", INDEX(Main_Form!$A:$A, MATCH($A882, Main_Form!$EV:$EV, 0)) &amp; $B882)</f>
        <v/>
      </c>
      <c r="D882" s="398" t="str">
        <f>IF($A882 = "", "",
IF(AND(School_or_CAT_2 = "Centre for Advanced Training", COUNTIFS($A$7:$A$1008, $A882) &gt;= 1, LEFT($B882, 2) = "81"), INDEX(Main_Form!$J:$J, MATCH($A882, Main_Form!$EV:$EV, 0)), "N/A") )</f>
        <v/>
      </c>
      <c r="E882" s="393"/>
      <c r="O882" s="394" t="str">
        <f t="shared" si="26"/>
        <v/>
      </c>
      <c r="P882" s="378" t="str">
        <f t="shared" si="27"/>
        <v/>
      </c>
    </row>
    <row r="883" spans="1:16" s="379" customFormat="1" hidden="1" x14ac:dyDescent="0.35">
      <c r="A883" s="368"/>
      <c r="B883" s="367" t="str">
        <f xml:space="preserve"> IF(A883="", "", $B$2 &amp; COUNTIFS($A$7:$A883, $A883))</f>
        <v/>
      </c>
      <c r="C883" s="367" t="str">
        <f>IF($A883 = "", "", INDEX(Main_Form!$A:$A, MATCH($A883, Main_Form!$EV:$EV, 0)) &amp; $B883)</f>
        <v/>
      </c>
      <c r="D883" s="398" t="str">
        <f>IF($A883 = "", "",
IF(AND(School_or_CAT_2 = "Centre for Advanced Training", COUNTIFS($A$7:$A$1008, $A883) &gt;= 1, LEFT($B883, 2) = "81"), INDEX(Main_Form!$J:$J, MATCH($A883, Main_Form!$EV:$EV, 0)), "N/A") )</f>
        <v/>
      </c>
      <c r="E883" s="393"/>
      <c r="O883" s="394" t="str">
        <f t="shared" si="26"/>
        <v/>
      </c>
      <c r="P883" s="378" t="str">
        <f t="shared" si="27"/>
        <v/>
      </c>
    </row>
    <row r="884" spans="1:16" s="379" customFormat="1" hidden="1" x14ac:dyDescent="0.35">
      <c r="A884" s="368"/>
      <c r="B884" s="367" t="str">
        <f xml:space="preserve"> IF(A884="", "", $B$2 &amp; COUNTIFS($A$7:$A884, $A884))</f>
        <v/>
      </c>
      <c r="C884" s="367" t="str">
        <f>IF($A884 = "", "", INDEX(Main_Form!$A:$A, MATCH($A884, Main_Form!$EV:$EV, 0)) &amp; $B884)</f>
        <v/>
      </c>
      <c r="D884" s="398" t="str">
        <f>IF($A884 = "", "",
IF(AND(School_or_CAT_2 = "Centre for Advanced Training", COUNTIFS($A$7:$A$1008, $A884) &gt;= 1, LEFT($B884, 2) = "81"), INDEX(Main_Form!$J:$J, MATCH($A884, Main_Form!$EV:$EV, 0)), "N/A") )</f>
        <v/>
      </c>
      <c r="E884" s="393"/>
      <c r="O884" s="394" t="str">
        <f t="shared" si="26"/>
        <v/>
      </c>
      <c r="P884" s="378" t="str">
        <f t="shared" si="27"/>
        <v/>
      </c>
    </row>
    <row r="885" spans="1:16" s="379" customFormat="1" hidden="1" x14ac:dyDescent="0.35">
      <c r="A885" s="368"/>
      <c r="B885" s="367" t="str">
        <f xml:space="preserve"> IF(A885="", "", $B$2 &amp; COUNTIFS($A$7:$A885, $A885))</f>
        <v/>
      </c>
      <c r="C885" s="367" t="str">
        <f>IF($A885 = "", "", INDEX(Main_Form!$A:$A, MATCH($A885, Main_Form!$EV:$EV, 0)) &amp; $B885)</f>
        <v/>
      </c>
      <c r="D885" s="398" t="str">
        <f>IF($A885 = "", "",
IF(AND(School_or_CAT_2 = "Centre for Advanced Training", COUNTIFS($A$7:$A$1008, $A885) &gt;= 1, LEFT($B885, 2) = "81"), INDEX(Main_Form!$J:$J, MATCH($A885, Main_Form!$EV:$EV, 0)), "N/A") )</f>
        <v/>
      </c>
      <c r="E885" s="393"/>
      <c r="O885" s="394" t="str">
        <f t="shared" si="26"/>
        <v/>
      </c>
      <c r="P885" s="378" t="str">
        <f t="shared" si="27"/>
        <v/>
      </c>
    </row>
    <row r="886" spans="1:16" s="379" customFormat="1" hidden="1" x14ac:dyDescent="0.35">
      <c r="A886" s="368"/>
      <c r="B886" s="367" t="str">
        <f xml:space="preserve"> IF(A886="", "", $B$2 &amp; COUNTIFS($A$7:$A886, $A886))</f>
        <v/>
      </c>
      <c r="C886" s="367" t="str">
        <f>IF($A886 = "", "", INDEX(Main_Form!$A:$A, MATCH($A886, Main_Form!$EV:$EV, 0)) &amp; $B886)</f>
        <v/>
      </c>
      <c r="D886" s="398" t="str">
        <f>IF($A886 = "", "",
IF(AND(School_or_CAT_2 = "Centre for Advanced Training", COUNTIFS($A$7:$A$1008, $A886) &gt;= 1, LEFT($B886, 2) = "81"), INDEX(Main_Form!$J:$J, MATCH($A886, Main_Form!$EV:$EV, 0)), "N/A") )</f>
        <v/>
      </c>
      <c r="E886" s="393"/>
      <c r="O886" s="394" t="str">
        <f t="shared" si="26"/>
        <v/>
      </c>
      <c r="P886" s="378" t="str">
        <f t="shared" si="27"/>
        <v/>
      </c>
    </row>
    <row r="887" spans="1:16" s="379" customFormat="1" hidden="1" x14ac:dyDescent="0.35">
      <c r="A887" s="368"/>
      <c r="B887" s="367" t="str">
        <f xml:space="preserve"> IF(A887="", "", $B$2 &amp; COUNTIFS($A$7:$A887, $A887))</f>
        <v/>
      </c>
      <c r="C887" s="367" t="str">
        <f>IF($A887 = "", "", INDEX(Main_Form!$A:$A, MATCH($A887, Main_Form!$EV:$EV, 0)) &amp; $B887)</f>
        <v/>
      </c>
      <c r="D887" s="398" t="str">
        <f>IF($A887 = "", "",
IF(AND(School_or_CAT_2 = "Centre for Advanced Training", COUNTIFS($A$7:$A$1008, $A887) &gt;= 1, LEFT($B887, 2) = "81"), INDEX(Main_Form!$J:$J, MATCH($A887, Main_Form!$EV:$EV, 0)), "N/A") )</f>
        <v/>
      </c>
      <c r="E887" s="393"/>
      <c r="O887" s="394" t="str">
        <f t="shared" si="26"/>
        <v/>
      </c>
      <c r="P887" s="378" t="str">
        <f t="shared" si="27"/>
        <v/>
      </c>
    </row>
    <row r="888" spans="1:16" s="379" customFormat="1" hidden="1" x14ac:dyDescent="0.35">
      <c r="A888" s="368"/>
      <c r="B888" s="367" t="str">
        <f xml:space="preserve"> IF(A888="", "", $B$2 &amp; COUNTIFS($A$7:$A888, $A888))</f>
        <v/>
      </c>
      <c r="C888" s="367" t="str">
        <f>IF($A888 = "", "", INDEX(Main_Form!$A:$A, MATCH($A888, Main_Form!$EV:$EV, 0)) &amp; $B888)</f>
        <v/>
      </c>
      <c r="D888" s="398" t="str">
        <f>IF($A888 = "", "",
IF(AND(School_or_CAT_2 = "Centre for Advanced Training", COUNTIFS($A$7:$A$1008, $A888) &gt;= 1, LEFT($B888, 2) = "81"), INDEX(Main_Form!$J:$J, MATCH($A888, Main_Form!$EV:$EV, 0)), "N/A") )</f>
        <v/>
      </c>
      <c r="E888" s="393"/>
      <c r="O888" s="394" t="str">
        <f t="shared" si="26"/>
        <v/>
      </c>
      <c r="P888" s="378" t="str">
        <f t="shared" si="27"/>
        <v/>
      </c>
    </row>
    <row r="889" spans="1:16" s="379" customFormat="1" hidden="1" x14ac:dyDescent="0.35">
      <c r="A889" s="368"/>
      <c r="B889" s="367" t="str">
        <f xml:space="preserve"> IF(A889="", "", $B$2 &amp; COUNTIFS($A$7:$A889, $A889))</f>
        <v/>
      </c>
      <c r="C889" s="367" t="str">
        <f>IF($A889 = "", "", INDEX(Main_Form!$A:$A, MATCH($A889, Main_Form!$EV:$EV, 0)) &amp; $B889)</f>
        <v/>
      </c>
      <c r="D889" s="398" t="str">
        <f>IF($A889 = "", "",
IF(AND(School_or_CAT_2 = "Centre for Advanced Training", COUNTIFS($A$7:$A$1008, $A889) &gt;= 1, LEFT($B889, 2) = "81"), INDEX(Main_Form!$J:$J, MATCH($A889, Main_Form!$EV:$EV, 0)), "N/A") )</f>
        <v/>
      </c>
      <c r="E889" s="393"/>
      <c r="O889" s="394" t="str">
        <f t="shared" si="26"/>
        <v/>
      </c>
      <c r="P889" s="378" t="str">
        <f t="shared" si="27"/>
        <v/>
      </c>
    </row>
    <row r="890" spans="1:16" s="379" customFormat="1" hidden="1" x14ac:dyDescent="0.35">
      <c r="A890" s="368"/>
      <c r="B890" s="367" t="str">
        <f xml:space="preserve"> IF(A890="", "", $B$2 &amp; COUNTIFS($A$7:$A890, $A890))</f>
        <v/>
      </c>
      <c r="C890" s="367" t="str">
        <f>IF($A890 = "", "", INDEX(Main_Form!$A:$A, MATCH($A890, Main_Form!$EV:$EV, 0)) &amp; $B890)</f>
        <v/>
      </c>
      <c r="D890" s="398" t="str">
        <f>IF($A890 = "", "",
IF(AND(School_or_CAT_2 = "Centre for Advanced Training", COUNTIFS($A$7:$A$1008, $A890) &gt;= 1, LEFT($B890, 2) = "81"), INDEX(Main_Form!$J:$J, MATCH($A890, Main_Form!$EV:$EV, 0)), "N/A") )</f>
        <v/>
      </c>
      <c r="E890" s="393"/>
      <c r="O890" s="394" t="str">
        <f t="shared" si="26"/>
        <v/>
      </c>
      <c r="P890" s="378" t="str">
        <f t="shared" si="27"/>
        <v/>
      </c>
    </row>
    <row r="891" spans="1:16" s="379" customFormat="1" hidden="1" x14ac:dyDescent="0.35">
      <c r="A891" s="368"/>
      <c r="B891" s="367" t="str">
        <f xml:space="preserve"> IF(A891="", "", $B$2 &amp; COUNTIFS($A$7:$A891, $A891))</f>
        <v/>
      </c>
      <c r="C891" s="367" t="str">
        <f>IF($A891 = "", "", INDEX(Main_Form!$A:$A, MATCH($A891, Main_Form!$EV:$EV, 0)) &amp; $B891)</f>
        <v/>
      </c>
      <c r="D891" s="398" t="str">
        <f>IF($A891 = "", "",
IF(AND(School_or_CAT_2 = "Centre for Advanced Training", COUNTIFS($A$7:$A$1008, $A891) &gt;= 1, LEFT($B891, 2) = "81"), INDEX(Main_Form!$J:$J, MATCH($A891, Main_Form!$EV:$EV, 0)), "N/A") )</f>
        <v/>
      </c>
      <c r="E891" s="393"/>
      <c r="O891" s="394" t="str">
        <f t="shared" si="26"/>
        <v/>
      </c>
      <c r="P891" s="378" t="str">
        <f t="shared" si="27"/>
        <v/>
      </c>
    </row>
    <row r="892" spans="1:16" s="379" customFormat="1" hidden="1" x14ac:dyDescent="0.35">
      <c r="A892" s="368"/>
      <c r="B892" s="367" t="str">
        <f xml:space="preserve"> IF(A892="", "", $B$2 &amp; COUNTIFS($A$7:$A892, $A892))</f>
        <v/>
      </c>
      <c r="C892" s="367" t="str">
        <f>IF($A892 = "", "", INDEX(Main_Form!$A:$A, MATCH($A892, Main_Form!$EV:$EV, 0)) &amp; $B892)</f>
        <v/>
      </c>
      <c r="D892" s="398" t="str">
        <f>IF($A892 = "", "",
IF(AND(School_or_CAT_2 = "Centre for Advanced Training", COUNTIFS($A$7:$A$1008, $A892) &gt;= 1, LEFT($B892, 2) = "81"), INDEX(Main_Form!$J:$J, MATCH($A892, Main_Form!$EV:$EV, 0)), "N/A") )</f>
        <v/>
      </c>
      <c r="E892" s="393"/>
      <c r="O892" s="394" t="str">
        <f t="shared" si="26"/>
        <v/>
      </c>
      <c r="P892" s="378" t="str">
        <f t="shared" si="27"/>
        <v/>
      </c>
    </row>
    <row r="893" spans="1:16" s="379" customFormat="1" hidden="1" x14ac:dyDescent="0.35">
      <c r="A893" s="368"/>
      <c r="B893" s="367" t="str">
        <f xml:space="preserve"> IF(A893="", "", $B$2 &amp; COUNTIFS($A$7:$A893, $A893))</f>
        <v/>
      </c>
      <c r="C893" s="367" t="str">
        <f>IF($A893 = "", "", INDEX(Main_Form!$A:$A, MATCH($A893, Main_Form!$EV:$EV, 0)) &amp; $B893)</f>
        <v/>
      </c>
      <c r="D893" s="398" t="str">
        <f>IF($A893 = "", "",
IF(AND(School_or_CAT_2 = "Centre for Advanced Training", COUNTIFS($A$7:$A$1008, $A893) &gt;= 1, LEFT($B893, 2) = "81"), INDEX(Main_Form!$J:$J, MATCH($A893, Main_Form!$EV:$EV, 0)), "N/A") )</f>
        <v/>
      </c>
      <c r="E893" s="393"/>
      <c r="O893" s="394" t="str">
        <f t="shared" si="26"/>
        <v/>
      </c>
      <c r="P893" s="378" t="str">
        <f t="shared" si="27"/>
        <v/>
      </c>
    </row>
    <row r="894" spans="1:16" s="379" customFormat="1" hidden="1" x14ac:dyDescent="0.35">
      <c r="A894" s="368"/>
      <c r="B894" s="367" t="str">
        <f xml:space="preserve"> IF(A894="", "", $B$2 &amp; COUNTIFS($A$7:$A894, $A894))</f>
        <v/>
      </c>
      <c r="C894" s="367" t="str">
        <f>IF($A894 = "", "", INDEX(Main_Form!$A:$A, MATCH($A894, Main_Form!$EV:$EV, 0)) &amp; $B894)</f>
        <v/>
      </c>
      <c r="D894" s="398" t="str">
        <f>IF($A894 = "", "",
IF(AND(School_or_CAT_2 = "Centre for Advanced Training", COUNTIFS($A$7:$A$1008, $A894) &gt;= 1, LEFT($B894, 2) = "81"), INDEX(Main_Form!$J:$J, MATCH($A894, Main_Form!$EV:$EV, 0)), "N/A") )</f>
        <v/>
      </c>
      <c r="E894" s="393"/>
      <c r="O894" s="394" t="str">
        <f t="shared" si="26"/>
        <v/>
      </c>
      <c r="P894" s="378" t="str">
        <f t="shared" si="27"/>
        <v/>
      </c>
    </row>
    <row r="895" spans="1:16" s="379" customFormat="1" hidden="1" x14ac:dyDescent="0.35">
      <c r="A895" s="368"/>
      <c r="B895" s="367" t="str">
        <f xml:space="preserve"> IF(A895="", "", $B$2 &amp; COUNTIFS($A$7:$A895, $A895))</f>
        <v/>
      </c>
      <c r="C895" s="367" t="str">
        <f>IF($A895 = "", "", INDEX(Main_Form!$A:$A, MATCH($A895, Main_Form!$EV:$EV, 0)) &amp; $B895)</f>
        <v/>
      </c>
      <c r="D895" s="398" t="str">
        <f>IF($A895 = "", "",
IF(AND(School_or_CAT_2 = "Centre for Advanced Training", COUNTIFS($A$7:$A$1008, $A895) &gt;= 1, LEFT($B895, 2) = "81"), INDEX(Main_Form!$J:$J, MATCH($A895, Main_Form!$EV:$EV, 0)), "N/A") )</f>
        <v/>
      </c>
      <c r="E895" s="393"/>
      <c r="O895" s="394" t="str">
        <f t="shared" si="26"/>
        <v/>
      </c>
      <c r="P895" s="378" t="str">
        <f t="shared" si="27"/>
        <v/>
      </c>
    </row>
    <row r="896" spans="1:16" s="379" customFormat="1" hidden="1" x14ac:dyDescent="0.35">
      <c r="A896" s="368"/>
      <c r="B896" s="367" t="str">
        <f xml:space="preserve"> IF(A896="", "", $B$2 &amp; COUNTIFS($A$7:$A896, $A896))</f>
        <v/>
      </c>
      <c r="C896" s="367" t="str">
        <f>IF($A896 = "", "", INDEX(Main_Form!$A:$A, MATCH($A896, Main_Form!$EV:$EV, 0)) &amp; $B896)</f>
        <v/>
      </c>
      <c r="D896" s="398" t="str">
        <f>IF($A896 = "", "",
IF(AND(School_or_CAT_2 = "Centre for Advanced Training", COUNTIFS($A$7:$A$1008, $A896) &gt;= 1, LEFT($B896, 2) = "81"), INDEX(Main_Form!$J:$J, MATCH($A896, Main_Form!$EV:$EV, 0)), "N/A") )</f>
        <v/>
      </c>
      <c r="E896" s="393"/>
      <c r="O896" s="394" t="str">
        <f t="shared" si="26"/>
        <v/>
      </c>
      <c r="P896" s="378" t="str">
        <f t="shared" si="27"/>
        <v/>
      </c>
    </row>
    <row r="897" spans="1:16" s="379" customFormat="1" hidden="1" x14ac:dyDescent="0.35">
      <c r="A897" s="368"/>
      <c r="B897" s="367" t="str">
        <f xml:space="preserve"> IF(A897="", "", $B$2 &amp; COUNTIFS($A$7:$A897, $A897))</f>
        <v/>
      </c>
      <c r="C897" s="367" t="str">
        <f>IF($A897 = "", "", INDEX(Main_Form!$A:$A, MATCH($A897, Main_Form!$EV:$EV, 0)) &amp; $B897)</f>
        <v/>
      </c>
      <c r="D897" s="398" t="str">
        <f>IF($A897 = "", "",
IF(AND(School_or_CAT_2 = "Centre for Advanced Training", COUNTIFS($A$7:$A$1008, $A897) &gt;= 1, LEFT($B897, 2) = "81"), INDEX(Main_Form!$J:$J, MATCH($A897, Main_Form!$EV:$EV, 0)), "N/A") )</f>
        <v/>
      </c>
      <c r="E897" s="393"/>
      <c r="O897" s="394" t="str">
        <f t="shared" si="26"/>
        <v/>
      </c>
      <c r="P897" s="378" t="str">
        <f t="shared" si="27"/>
        <v/>
      </c>
    </row>
    <row r="898" spans="1:16" s="379" customFormat="1" hidden="1" x14ac:dyDescent="0.35">
      <c r="A898" s="368"/>
      <c r="B898" s="367" t="str">
        <f xml:space="preserve"> IF(A898="", "", $B$2 &amp; COUNTIFS($A$7:$A898, $A898))</f>
        <v/>
      </c>
      <c r="C898" s="367" t="str">
        <f>IF($A898 = "", "", INDEX(Main_Form!$A:$A, MATCH($A898, Main_Form!$EV:$EV, 0)) &amp; $B898)</f>
        <v/>
      </c>
      <c r="D898" s="398" t="str">
        <f>IF($A898 = "", "",
IF(AND(School_or_CAT_2 = "Centre for Advanced Training", COUNTIFS($A$7:$A$1008, $A898) &gt;= 1, LEFT($B898, 2) = "81"), INDEX(Main_Form!$J:$J, MATCH($A898, Main_Form!$EV:$EV, 0)), "N/A") )</f>
        <v/>
      </c>
      <c r="E898" s="393"/>
      <c r="O898" s="394" t="str">
        <f t="shared" si="26"/>
        <v/>
      </c>
      <c r="P898" s="378" t="str">
        <f t="shared" si="27"/>
        <v/>
      </c>
    </row>
    <row r="899" spans="1:16" s="379" customFormat="1" hidden="1" x14ac:dyDescent="0.35">
      <c r="A899" s="368"/>
      <c r="B899" s="367" t="str">
        <f xml:space="preserve"> IF(A899="", "", $B$2 &amp; COUNTIFS($A$7:$A899, $A899))</f>
        <v/>
      </c>
      <c r="C899" s="367" t="str">
        <f>IF($A899 = "", "", INDEX(Main_Form!$A:$A, MATCH($A899, Main_Form!$EV:$EV, 0)) &amp; $B899)</f>
        <v/>
      </c>
      <c r="D899" s="398" t="str">
        <f>IF($A899 = "", "",
IF(AND(School_or_CAT_2 = "Centre for Advanced Training", COUNTIFS($A$7:$A$1008, $A899) &gt;= 1, LEFT($B899, 2) = "81"), INDEX(Main_Form!$J:$J, MATCH($A899, Main_Form!$EV:$EV, 0)), "N/A") )</f>
        <v/>
      </c>
      <c r="E899" s="393"/>
      <c r="O899" s="394" t="str">
        <f t="shared" si="26"/>
        <v/>
      </c>
      <c r="P899" s="378" t="str">
        <f t="shared" si="27"/>
        <v/>
      </c>
    </row>
    <row r="900" spans="1:16" s="379" customFormat="1" hidden="1" x14ac:dyDescent="0.35">
      <c r="A900" s="368"/>
      <c r="B900" s="367" t="str">
        <f xml:space="preserve"> IF(A900="", "", $B$2 &amp; COUNTIFS($A$7:$A900, $A900))</f>
        <v/>
      </c>
      <c r="C900" s="367" t="str">
        <f>IF($A900 = "", "", INDEX(Main_Form!$A:$A, MATCH($A900, Main_Form!$EV:$EV, 0)) &amp; $B900)</f>
        <v/>
      </c>
      <c r="D900" s="398" t="str">
        <f>IF($A900 = "", "",
IF(AND(School_or_CAT_2 = "Centre for Advanced Training", COUNTIFS($A$7:$A$1008, $A900) &gt;= 1, LEFT($B900, 2) = "81"), INDEX(Main_Form!$J:$J, MATCH($A900, Main_Form!$EV:$EV, 0)), "N/A") )</f>
        <v/>
      </c>
      <c r="E900" s="393"/>
      <c r="O900" s="394" t="str">
        <f t="shared" si="26"/>
        <v/>
      </c>
      <c r="P900" s="378" t="str">
        <f t="shared" si="27"/>
        <v/>
      </c>
    </row>
    <row r="901" spans="1:16" s="379" customFormat="1" hidden="1" x14ac:dyDescent="0.35">
      <c r="A901" s="368"/>
      <c r="B901" s="367" t="str">
        <f xml:space="preserve"> IF(A901="", "", $B$2 &amp; COUNTIFS($A$7:$A901, $A901))</f>
        <v/>
      </c>
      <c r="C901" s="367" t="str">
        <f>IF($A901 = "", "", INDEX(Main_Form!$A:$A, MATCH($A901, Main_Form!$EV:$EV, 0)) &amp; $B901)</f>
        <v/>
      </c>
      <c r="D901" s="398" t="str">
        <f>IF($A901 = "", "",
IF(AND(School_or_CAT_2 = "Centre for Advanced Training", COUNTIFS($A$7:$A$1008, $A901) &gt;= 1, LEFT($B901, 2) = "81"), INDEX(Main_Form!$J:$J, MATCH($A901, Main_Form!$EV:$EV, 0)), "N/A") )</f>
        <v/>
      </c>
      <c r="E901" s="393"/>
      <c r="O901" s="394" t="str">
        <f t="shared" si="26"/>
        <v/>
      </c>
      <c r="P901" s="378" t="str">
        <f t="shared" si="27"/>
        <v/>
      </c>
    </row>
    <row r="902" spans="1:16" s="379" customFormat="1" hidden="1" x14ac:dyDescent="0.35">
      <c r="A902" s="368"/>
      <c r="B902" s="367" t="str">
        <f xml:space="preserve"> IF(A902="", "", $B$2 &amp; COUNTIFS($A$7:$A902, $A902))</f>
        <v/>
      </c>
      <c r="C902" s="367" t="str">
        <f>IF($A902 = "", "", INDEX(Main_Form!$A:$A, MATCH($A902, Main_Form!$EV:$EV, 0)) &amp; $B902)</f>
        <v/>
      </c>
      <c r="D902" s="398" t="str">
        <f>IF($A902 = "", "",
IF(AND(School_or_CAT_2 = "Centre for Advanced Training", COUNTIFS($A$7:$A$1008, $A902) &gt;= 1, LEFT($B902, 2) = "81"), INDEX(Main_Form!$J:$J, MATCH($A902, Main_Form!$EV:$EV, 0)), "N/A") )</f>
        <v/>
      </c>
      <c r="E902" s="393"/>
      <c r="O902" s="394" t="str">
        <f t="shared" si="26"/>
        <v/>
      </c>
      <c r="P902" s="378" t="str">
        <f t="shared" si="27"/>
        <v/>
      </c>
    </row>
    <row r="903" spans="1:16" s="379" customFormat="1" hidden="1" x14ac:dyDescent="0.35">
      <c r="A903" s="368"/>
      <c r="B903" s="367" t="str">
        <f xml:space="preserve"> IF(A903="", "", $B$2 &amp; COUNTIFS($A$7:$A903, $A903))</f>
        <v/>
      </c>
      <c r="C903" s="367" t="str">
        <f>IF($A903 = "", "", INDEX(Main_Form!$A:$A, MATCH($A903, Main_Form!$EV:$EV, 0)) &amp; $B903)</f>
        <v/>
      </c>
      <c r="D903" s="398" t="str">
        <f>IF($A903 = "", "",
IF(AND(School_or_CAT_2 = "Centre for Advanced Training", COUNTIFS($A$7:$A$1008, $A903) &gt;= 1, LEFT($B903, 2) = "81"), INDEX(Main_Form!$J:$J, MATCH($A903, Main_Form!$EV:$EV, 0)), "N/A") )</f>
        <v/>
      </c>
      <c r="E903" s="393"/>
      <c r="O903" s="394" t="str">
        <f t="shared" ref="O903:O966" si="28">IF($A903&lt;&gt;"", IF(AND($D903 &lt;&gt; "", $D903 &lt;&gt; "N/A"), $D903, IF($E903 = "", "", $E903)), "")</f>
        <v/>
      </c>
      <c r="P903" s="378" t="str">
        <f t="shared" ref="P903:P966" si="29">IF($A903="", "", IF(AND($A903 &lt;&gt; "", $O903 &lt;&gt; ""), 1, 0))</f>
        <v/>
      </c>
    </row>
    <row r="904" spans="1:16" s="379" customFormat="1" hidden="1" x14ac:dyDescent="0.35">
      <c r="A904" s="368"/>
      <c r="B904" s="367" t="str">
        <f xml:space="preserve"> IF(A904="", "", $B$2 &amp; COUNTIFS($A$7:$A904, $A904))</f>
        <v/>
      </c>
      <c r="C904" s="367" t="str">
        <f>IF($A904 = "", "", INDEX(Main_Form!$A:$A, MATCH($A904, Main_Form!$EV:$EV, 0)) &amp; $B904)</f>
        <v/>
      </c>
      <c r="D904" s="398" t="str">
        <f>IF($A904 = "", "",
IF(AND(School_or_CAT_2 = "Centre for Advanced Training", COUNTIFS($A$7:$A$1008, $A904) &gt;= 1, LEFT($B904, 2) = "81"), INDEX(Main_Form!$J:$J, MATCH($A904, Main_Form!$EV:$EV, 0)), "N/A") )</f>
        <v/>
      </c>
      <c r="E904" s="393"/>
      <c r="O904" s="394" t="str">
        <f t="shared" si="28"/>
        <v/>
      </c>
      <c r="P904" s="378" t="str">
        <f t="shared" si="29"/>
        <v/>
      </c>
    </row>
    <row r="905" spans="1:16" s="379" customFormat="1" hidden="1" x14ac:dyDescent="0.35">
      <c r="A905" s="368"/>
      <c r="B905" s="367" t="str">
        <f xml:space="preserve"> IF(A905="", "", $B$2 &amp; COUNTIFS($A$7:$A905, $A905))</f>
        <v/>
      </c>
      <c r="C905" s="367" t="str">
        <f>IF($A905 = "", "", INDEX(Main_Form!$A:$A, MATCH($A905, Main_Form!$EV:$EV, 0)) &amp; $B905)</f>
        <v/>
      </c>
      <c r="D905" s="398" t="str">
        <f>IF($A905 = "", "",
IF(AND(School_or_CAT_2 = "Centre for Advanced Training", COUNTIFS($A$7:$A$1008, $A905) &gt;= 1, LEFT($B905, 2) = "81"), INDEX(Main_Form!$J:$J, MATCH($A905, Main_Form!$EV:$EV, 0)), "N/A") )</f>
        <v/>
      </c>
      <c r="E905" s="393"/>
      <c r="O905" s="394" t="str">
        <f t="shared" si="28"/>
        <v/>
      </c>
      <c r="P905" s="378" t="str">
        <f t="shared" si="29"/>
        <v/>
      </c>
    </row>
    <row r="906" spans="1:16" s="379" customFormat="1" hidden="1" x14ac:dyDescent="0.35">
      <c r="A906" s="368"/>
      <c r="B906" s="367" t="str">
        <f xml:space="preserve"> IF(A906="", "", $B$2 &amp; COUNTIFS($A$7:$A906, $A906))</f>
        <v/>
      </c>
      <c r="C906" s="367" t="str">
        <f>IF($A906 = "", "", INDEX(Main_Form!$A:$A, MATCH($A906, Main_Form!$EV:$EV, 0)) &amp; $B906)</f>
        <v/>
      </c>
      <c r="D906" s="398" t="str">
        <f>IF($A906 = "", "",
IF(AND(School_or_CAT_2 = "Centre for Advanced Training", COUNTIFS($A$7:$A$1008, $A906) &gt;= 1, LEFT($B906, 2) = "81"), INDEX(Main_Form!$J:$J, MATCH($A906, Main_Form!$EV:$EV, 0)), "N/A") )</f>
        <v/>
      </c>
      <c r="E906" s="393"/>
      <c r="O906" s="394" t="str">
        <f t="shared" si="28"/>
        <v/>
      </c>
      <c r="P906" s="378" t="str">
        <f t="shared" si="29"/>
        <v/>
      </c>
    </row>
    <row r="907" spans="1:16" s="379" customFormat="1" hidden="1" x14ac:dyDescent="0.35">
      <c r="A907" s="368"/>
      <c r="B907" s="367" t="str">
        <f xml:space="preserve"> IF(A907="", "", $B$2 &amp; COUNTIFS($A$7:$A907, $A907))</f>
        <v/>
      </c>
      <c r="C907" s="367" t="str">
        <f>IF($A907 = "", "", INDEX(Main_Form!$A:$A, MATCH($A907, Main_Form!$EV:$EV, 0)) &amp; $B907)</f>
        <v/>
      </c>
      <c r="D907" s="398" t="str">
        <f>IF($A907 = "", "",
IF(AND(School_or_CAT_2 = "Centre for Advanced Training", COUNTIFS($A$7:$A$1008, $A907) &gt;= 1, LEFT($B907, 2) = "81"), INDEX(Main_Form!$J:$J, MATCH($A907, Main_Form!$EV:$EV, 0)), "N/A") )</f>
        <v/>
      </c>
      <c r="E907" s="393"/>
      <c r="O907" s="394" t="str">
        <f t="shared" si="28"/>
        <v/>
      </c>
      <c r="P907" s="378" t="str">
        <f t="shared" si="29"/>
        <v/>
      </c>
    </row>
    <row r="908" spans="1:16" s="379" customFormat="1" hidden="1" x14ac:dyDescent="0.35">
      <c r="A908" s="368"/>
      <c r="B908" s="367" t="str">
        <f xml:space="preserve"> IF(A908="", "", $B$2 &amp; COUNTIFS($A$7:$A908, $A908))</f>
        <v/>
      </c>
      <c r="C908" s="367" t="str">
        <f>IF($A908 = "", "", INDEX(Main_Form!$A:$A, MATCH($A908, Main_Form!$EV:$EV, 0)) &amp; $B908)</f>
        <v/>
      </c>
      <c r="D908" s="398" t="str">
        <f>IF($A908 = "", "",
IF(AND(School_or_CAT_2 = "Centre for Advanced Training", COUNTIFS($A$7:$A$1008, $A908) &gt;= 1, LEFT($B908, 2) = "81"), INDEX(Main_Form!$J:$J, MATCH($A908, Main_Form!$EV:$EV, 0)), "N/A") )</f>
        <v/>
      </c>
      <c r="E908" s="393"/>
      <c r="O908" s="394" t="str">
        <f t="shared" si="28"/>
        <v/>
      </c>
      <c r="P908" s="378" t="str">
        <f t="shared" si="29"/>
        <v/>
      </c>
    </row>
    <row r="909" spans="1:16" s="379" customFormat="1" hidden="1" x14ac:dyDescent="0.35">
      <c r="A909" s="368"/>
      <c r="B909" s="367" t="str">
        <f xml:space="preserve"> IF(A909="", "", $B$2 &amp; COUNTIFS($A$7:$A909, $A909))</f>
        <v/>
      </c>
      <c r="C909" s="367" t="str">
        <f>IF($A909 = "", "", INDEX(Main_Form!$A:$A, MATCH($A909, Main_Form!$EV:$EV, 0)) &amp; $B909)</f>
        <v/>
      </c>
      <c r="D909" s="398" t="str">
        <f>IF($A909 = "", "",
IF(AND(School_or_CAT_2 = "Centre for Advanced Training", COUNTIFS($A$7:$A$1008, $A909) &gt;= 1, LEFT($B909, 2) = "81"), INDEX(Main_Form!$J:$J, MATCH($A909, Main_Form!$EV:$EV, 0)), "N/A") )</f>
        <v/>
      </c>
      <c r="E909" s="393"/>
      <c r="O909" s="394" t="str">
        <f t="shared" si="28"/>
        <v/>
      </c>
      <c r="P909" s="378" t="str">
        <f t="shared" si="29"/>
        <v/>
      </c>
    </row>
    <row r="910" spans="1:16" s="379" customFormat="1" hidden="1" x14ac:dyDescent="0.35">
      <c r="A910" s="368"/>
      <c r="B910" s="367" t="str">
        <f xml:space="preserve"> IF(A910="", "", $B$2 &amp; COUNTIFS($A$7:$A910, $A910))</f>
        <v/>
      </c>
      <c r="C910" s="367" t="str">
        <f>IF($A910 = "", "", INDEX(Main_Form!$A:$A, MATCH($A910, Main_Form!$EV:$EV, 0)) &amp; $B910)</f>
        <v/>
      </c>
      <c r="D910" s="398" t="str">
        <f>IF($A910 = "", "",
IF(AND(School_or_CAT_2 = "Centre for Advanced Training", COUNTIFS($A$7:$A$1008, $A910) &gt;= 1, LEFT($B910, 2) = "81"), INDEX(Main_Form!$J:$J, MATCH($A910, Main_Form!$EV:$EV, 0)), "N/A") )</f>
        <v/>
      </c>
      <c r="E910" s="393"/>
      <c r="O910" s="394" t="str">
        <f t="shared" si="28"/>
        <v/>
      </c>
      <c r="P910" s="378" t="str">
        <f t="shared" si="29"/>
        <v/>
      </c>
    </row>
    <row r="911" spans="1:16" s="379" customFormat="1" hidden="1" x14ac:dyDescent="0.35">
      <c r="A911" s="368"/>
      <c r="B911" s="367" t="str">
        <f xml:space="preserve"> IF(A911="", "", $B$2 &amp; COUNTIFS($A$7:$A911, $A911))</f>
        <v/>
      </c>
      <c r="C911" s="367" t="str">
        <f>IF($A911 = "", "", INDEX(Main_Form!$A:$A, MATCH($A911, Main_Form!$EV:$EV, 0)) &amp; $B911)</f>
        <v/>
      </c>
      <c r="D911" s="398" t="str">
        <f>IF($A911 = "", "",
IF(AND(School_or_CAT_2 = "Centre for Advanced Training", COUNTIFS($A$7:$A$1008, $A911) &gt;= 1, LEFT($B911, 2) = "81"), INDEX(Main_Form!$J:$J, MATCH($A911, Main_Form!$EV:$EV, 0)), "N/A") )</f>
        <v/>
      </c>
      <c r="E911" s="393"/>
      <c r="O911" s="394" t="str">
        <f t="shared" si="28"/>
        <v/>
      </c>
      <c r="P911" s="378" t="str">
        <f t="shared" si="29"/>
        <v/>
      </c>
    </row>
    <row r="912" spans="1:16" s="379" customFormat="1" hidden="1" x14ac:dyDescent="0.35">
      <c r="A912" s="368"/>
      <c r="B912" s="367" t="str">
        <f xml:space="preserve"> IF(A912="", "", $B$2 &amp; COUNTIFS($A$7:$A912, $A912))</f>
        <v/>
      </c>
      <c r="C912" s="367" t="str">
        <f>IF($A912 = "", "", INDEX(Main_Form!$A:$A, MATCH($A912, Main_Form!$EV:$EV, 0)) &amp; $B912)</f>
        <v/>
      </c>
      <c r="D912" s="398" t="str">
        <f>IF($A912 = "", "",
IF(AND(School_or_CAT_2 = "Centre for Advanced Training", COUNTIFS($A$7:$A$1008, $A912) &gt;= 1, LEFT($B912, 2) = "81"), INDEX(Main_Form!$J:$J, MATCH($A912, Main_Form!$EV:$EV, 0)), "N/A") )</f>
        <v/>
      </c>
      <c r="E912" s="393"/>
      <c r="O912" s="394" t="str">
        <f t="shared" si="28"/>
        <v/>
      </c>
      <c r="P912" s="378" t="str">
        <f t="shared" si="29"/>
        <v/>
      </c>
    </row>
    <row r="913" spans="1:16" s="379" customFormat="1" hidden="1" x14ac:dyDescent="0.35">
      <c r="A913" s="368"/>
      <c r="B913" s="367" t="str">
        <f xml:space="preserve"> IF(A913="", "", $B$2 &amp; COUNTIFS($A$7:$A913, $A913))</f>
        <v/>
      </c>
      <c r="C913" s="367" t="str">
        <f>IF($A913 = "", "", INDEX(Main_Form!$A:$A, MATCH($A913, Main_Form!$EV:$EV, 0)) &amp; $B913)</f>
        <v/>
      </c>
      <c r="D913" s="398" t="str">
        <f>IF($A913 = "", "",
IF(AND(School_or_CAT_2 = "Centre for Advanced Training", COUNTIFS($A$7:$A$1008, $A913) &gt;= 1, LEFT($B913, 2) = "81"), INDEX(Main_Form!$J:$J, MATCH($A913, Main_Form!$EV:$EV, 0)), "N/A") )</f>
        <v/>
      </c>
      <c r="E913" s="393"/>
      <c r="O913" s="394" t="str">
        <f t="shared" si="28"/>
        <v/>
      </c>
      <c r="P913" s="378" t="str">
        <f t="shared" si="29"/>
        <v/>
      </c>
    </row>
    <row r="914" spans="1:16" s="379" customFormat="1" hidden="1" x14ac:dyDescent="0.35">
      <c r="A914" s="368"/>
      <c r="B914" s="367" t="str">
        <f xml:space="preserve"> IF(A914="", "", $B$2 &amp; COUNTIFS($A$7:$A914, $A914))</f>
        <v/>
      </c>
      <c r="C914" s="367" t="str">
        <f>IF($A914 = "", "", INDEX(Main_Form!$A:$A, MATCH($A914, Main_Form!$EV:$EV, 0)) &amp; $B914)</f>
        <v/>
      </c>
      <c r="D914" s="398" t="str">
        <f>IF($A914 = "", "",
IF(AND(School_or_CAT_2 = "Centre for Advanced Training", COUNTIFS($A$7:$A$1008, $A914) &gt;= 1, LEFT($B914, 2) = "81"), INDEX(Main_Form!$J:$J, MATCH($A914, Main_Form!$EV:$EV, 0)), "N/A") )</f>
        <v/>
      </c>
      <c r="E914" s="393"/>
      <c r="O914" s="394" t="str">
        <f t="shared" si="28"/>
        <v/>
      </c>
      <c r="P914" s="378" t="str">
        <f t="shared" si="29"/>
        <v/>
      </c>
    </row>
    <row r="915" spans="1:16" s="379" customFormat="1" hidden="1" x14ac:dyDescent="0.35">
      <c r="A915" s="368"/>
      <c r="B915" s="367" t="str">
        <f xml:space="preserve"> IF(A915="", "", $B$2 &amp; COUNTIFS($A$7:$A915, $A915))</f>
        <v/>
      </c>
      <c r="C915" s="367" t="str">
        <f>IF($A915 = "", "", INDEX(Main_Form!$A:$A, MATCH($A915, Main_Form!$EV:$EV, 0)) &amp; $B915)</f>
        <v/>
      </c>
      <c r="D915" s="398" t="str">
        <f>IF($A915 = "", "",
IF(AND(School_or_CAT_2 = "Centre for Advanced Training", COUNTIFS($A$7:$A$1008, $A915) &gt;= 1, LEFT($B915, 2) = "81"), INDEX(Main_Form!$J:$J, MATCH($A915, Main_Form!$EV:$EV, 0)), "N/A") )</f>
        <v/>
      </c>
      <c r="E915" s="393"/>
      <c r="O915" s="394" t="str">
        <f t="shared" si="28"/>
        <v/>
      </c>
      <c r="P915" s="378" t="str">
        <f t="shared" si="29"/>
        <v/>
      </c>
    </row>
    <row r="916" spans="1:16" s="379" customFormat="1" hidden="1" x14ac:dyDescent="0.35">
      <c r="A916" s="368"/>
      <c r="B916" s="367" t="str">
        <f xml:space="preserve"> IF(A916="", "", $B$2 &amp; COUNTIFS($A$7:$A916, $A916))</f>
        <v/>
      </c>
      <c r="C916" s="367" t="str">
        <f>IF($A916 = "", "", INDEX(Main_Form!$A:$A, MATCH($A916, Main_Form!$EV:$EV, 0)) &amp; $B916)</f>
        <v/>
      </c>
      <c r="D916" s="398" t="str">
        <f>IF($A916 = "", "",
IF(AND(School_or_CAT_2 = "Centre for Advanced Training", COUNTIFS($A$7:$A$1008, $A916) &gt;= 1, LEFT($B916, 2) = "81"), INDEX(Main_Form!$J:$J, MATCH($A916, Main_Form!$EV:$EV, 0)), "N/A") )</f>
        <v/>
      </c>
      <c r="E916" s="393"/>
      <c r="O916" s="394" t="str">
        <f t="shared" si="28"/>
        <v/>
      </c>
      <c r="P916" s="378" t="str">
        <f t="shared" si="29"/>
        <v/>
      </c>
    </row>
    <row r="917" spans="1:16" s="379" customFormat="1" hidden="1" x14ac:dyDescent="0.35">
      <c r="A917" s="368"/>
      <c r="B917" s="367" t="str">
        <f xml:space="preserve"> IF(A917="", "", $B$2 &amp; COUNTIFS($A$7:$A917, $A917))</f>
        <v/>
      </c>
      <c r="C917" s="367" t="str">
        <f>IF($A917 = "", "", INDEX(Main_Form!$A:$A, MATCH($A917, Main_Form!$EV:$EV, 0)) &amp; $B917)</f>
        <v/>
      </c>
      <c r="D917" s="398" t="str">
        <f>IF($A917 = "", "",
IF(AND(School_or_CAT_2 = "Centre for Advanced Training", COUNTIFS($A$7:$A$1008, $A917) &gt;= 1, LEFT($B917, 2) = "81"), INDEX(Main_Form!$J:$J, MATCH($A917, Main_Form!$EV:$EV, 0)), "N/A") )</f>
        <v/>
      </c>
      <c r="E917" s="393"/>
      <c r="O917" s="394" t="str">
        <f t="shared" si="28"/>
        <v/>
      </c>
      <c r="P917" s="378" t="str">
        <f t="shared" si="29"/>
        <v/>
      </c>
    </row>
    <row r="918" spans="1:16" s="379" customFormat="1" hidden="1" x14ac:dyDescent="0.35">
      <c r="A918" s="368"/>
      <c r="B918" s="367" t="str">
        <f xml:space="preserve"> IF(A918="", "", $B$2 &amp; COUNTIFS($A$7:$A918, $A918))</f>
        <v/>
      </c>
      <c r="C918" s="367" t="str">
        <f>IF($A918 = "", "", INDEX(Main_Form!$A:$A, MATCH($A918, Main_Form!$EV:$EV, 0)) &amp; $B918)</f>
        <v/>
      </c>
      <c r="D918" s="398" t="str">
        <f>IF($A918 = "", "",
IF(AND(School_or_CAT_2 = "Centre for Advanced Training", COUNTIFS($A$7:$A$1008, $A918) &gt;= 1, LEFT($B918, 2) = "81"), INDEX(Main_Form!$J:$J, MATCH($A918, Main_Form!$EV:$EV, 0)), "N/A") )</f>
        <v/>
      </c>
      <c r="E918" s="393"/>
      <c r="O918" s="394" t="str">
        <f t="shared" si="28"/>
        <v/>
      </c>
      <c r="P918" s="378" t="str">
        <f t="shared" si="29"/>
        <v/>
      </c>
    </row>
    <row r="919" spans="1:16" s="379" customFormat="1" hidden="1" x14ac:dyDescent="0.35">
      <c r="A919" s="368"/>
      <c r="B919" s="367" t="str">
        <f xml:space="preserve"> IF(A919="", "", $B$2 &amp; COUNTIFS($A$7:$A919, $A919))</f>
        <v/>
      </c>
      <c r="C919" s="367" t="str">
        <f>IF($A919 = "", "", INDEX(Main_Form!$A:$A, MATCH($A919, Main_Form!$EV:$EV, 0)) &amp; $B919)</f>
        <v/>
      </c>
      <c r="D919" s="398" t="str">
        <f>IF($A919 = "", "",
IF(AND(School_or_CAT_2 = "Centre for Advanced Training", COUNTIFS($A$7:$A$1008, $A919) &gt;= 1, LEFT($B919, 2) = "81"), INDEX(Main_Form!$J:$J, MATCH($A919, Main_Form!$EV:$EV, 0)), "N/A") )</f>
        <v/>
      </c>
      <c r="E919" s="393"/>
      <c r="O919" s="394" t="str">
        <f t="shared" si="28"/>
        <v/>
      </c>
      <c r="P919" s="378" t="str">
        <f t="shared" si="29"/>
        <v/>
      </c>
    </row>
    <row r="920" spans="1:16" s="379" customFormat="1" hidden="1" x14ac:dyDescent="0.35">
      <c r="A920" s="368"/>
      <c r="B920" s="367" t="str">
        <f xml:space="preserve"> IF(A920="", "", $B$2 &amp; COUNTIFS($A$7:$A920, $A920))</f>
        <v/>
      </c>
      <c r="C920" s="367" t="str">
        <f>IF($A920 = "", "", INDEX(Main_Form!$A:$A, MATCH($A920, Main_Form!$EV:$EV, 0)) &amp; $B920)</f>
        <v/>
      </c>
      <c r="D920" s="398" t="str">
        <f>IF($A920 = "", "",
IF(AND(School_or_CAT_2 = "Centre for Advanced Training", COUNTIFS($A$7:$A$1008, $A920) &gt;= 1, LEFT($B920, 2) = "81"), INDEX(Main_Form!$J:$J, MATCH($A920, Main_Form!$EV:$EV, 0)), "N/A") )</f>
        <v/>
      </c>
      <c r="E920" s="393"/>
      <c r="O920" s="394" t="str">
        <f t="shared" si="28"/>
        <v/>
      </c>
      <c r="P920" s="378" t="str">
        <f t="shared" si="29"/>
        <v/>
      </c>
    </row>
    <row r="921" spans="1:16" s="379" customFormat="1" hidden="1" x14ac:dyDescent="0.35">
      <c r="A921" s="368"/>
      <c r="B921" s="367" t="str">
        <f xml:space="preserve"> IF(A921="", "", $B$2 &amp; COUNTIFS($A$7:$A921, $A921))</f>
        <v/>
      </c>
      <c r="C921" s="367" t="str">
        <f>IF($A921 = "", "", INDEX(Main_Form!$A:$A, MATCH($A921, Main_Form!$EV:$EV, 0)) &amp; $B921)</f>
        <v/>
      </c>
      <c r="D921" s="398" t="str">
        <f>IF($A921 = "", "",
IF(AND(School_or_CAT_2 = "Centre for Advanced Training", COUNTIFS($A$7:$A$1008, $A921) &gt;= 1, LEFT($B921, 2) = "81"), INDEX(Main_Form!$J:$J, MATCH($A921, Main_Form!$EV:$EV, 0)), "N/A") )</f>
        <v/>
      </c>
      <c r="E921" s="393"/>
      <c r="O921" s="394" t="str">
        <f t="shared" si="28"/>
        <v/>
      </c>
      <c r="P921" s="378" t="str">
        <f t="shared" si="29"/>
        <v/>
      </c>
    </row>
    <row r="922" spans="1:16" s="379" customFormat="1" hidden="1" x14ac:dyDescent="0.35">
      <c r="A922" s="368"/>
      <c r="B922" s="367" t="str">
        <f xml:space="preserve"> IF(A922="", "", $B$2 &amp; COUNTIFS($A$7:$A922, $A922))</f>
        <v/>
      </c>
      <c r="C922" s="367" t="str">
        <f>IF($A922 = "", "", INDEX(Main_Form!$A:$A, MATCH($A922, Main_Form!$EV:$EV, 0)) &amp; $B922)</f>
        <v/>
      </c>
      <c r="D922" s="398" t="str">
        <f>IF($A922 = "", "",
IF(AND(School_or_CAT_2 = "Centre for Advanced Training", COUNTIFS($A$7:$A$1008, $A922) &gt;= 1, LEFT($B922, 2) = "81"), INDEX(Main_Form!$J:$J, MATCH($A922, Main_Form!$EV:$EV, 0)), "N/A") )</f>
        <v/>
      </c>
      <c r="E922" s="393"/>
      <c r="O922" s="394" t="str">
        <f t="shared" si="28"/>
        <v/>
      </c>
      <c r="P922" s="378" t="str">
        <f t="shared" si="29"/>
        <v/>
      </c>
    </row>
    <row r="923" spans="1:16" s="379" customFormat="1" hidden="1" x14ac:dyDescent="0.35">
      <c r="A923" s="368"/>
      <c r="B923" s="367" t="str">
        <f xml:space="preserve"> IF(A923="", "", $B$2 &amp; COUNTIFS($A$7:$A923, $A923))</f>
        <v/>
      </c>
      <c r="C923" s="367" t="str">
        <f>IF($A923 = "", "", INDEX(Main_Form!$A:$A, MATCH($A923, Main_Form!$EV:$EV, 0)) &amp; $B923)</f>
        <v/>
      </c>
      <c r="D923" s="398" t="str">
        <f>IF($A923 = "", "",
IF(AND(School_or_CAT_2 = "Centre for Advanced Training", COUNTIFS($A$7:$A$1008, $A923) &gt;= 1, LEFT($B923, 2) = "81"), INDEX(Main_Form!$J:$J, MATCH($A923, Main_Form!$EV:$EV, 0)), "N/A") )</f>
        <v/>
      </c>
      <c r="E923" s="393"/>
      <c r="O923" s="394" t="str">
        <f t="shared" si="28"/>
        <v/>
      </c>
      <c r="P923" s="378" t="str">
        <f t="shared" si="29"/>
        <v/>
      </c>
    </row>
    <row r="924" spans="1:16" s="379" customFormat="1" hidden="1" x14ac:dyDescent="0.35">
      <c r="A924" s="368"/>
      <c r="B924" s="367" t="str">
        <f xml:space="preserve"> IF(A924="", "", $B$2 &amp; COUNTIFS($A$7:$A924, $A924))</f>
        <v/>
      </c>
      <c r="C924" s="367" t="str">
        <f>IF($A924 = "", "", INDEX(Main_Form!$A:$A, MATCH($A924, Main_Form!$EV:$EV, 0)) &amp; $B924)</f>
        <v/>
      </c>
      <c r="D924" s="398" t="str">
        <f>IF($A924 = "", "",
IF(AND(School_or_CAT_2 = "Centre for Advanced Training", COUNTIFS($A$7:$A$1008, $A924) &gt;= 1, LEFT($B924, 2) = "81"), INDEX(Main_Form!$J:$J, MATCH($A924, Main_Form!$EV:$EV, 0)), "N/A") )</f>
        <v/>
      </c>
      <c r="E924" s="393"/>
      <c r="O924" s="394" t="str">
        <f t="shared" si="28"/>
        <v/>
      </c>
      <c r="P924" s="378" t="str">
        <f t="shared" si="29"/>
        <v/>
      </c>
    </row>
    <row r="925" spans="1:16" s="379" customFormat="1" hidden="1" x14ac:dyDescent="0.35">
      <c r="A925" s="368"/>
      <c r="B925" s="367" t="str">
        <f xml:space="preserve"> IF(A925="", "", $B$2 &amp; COUNTIFS($A$7:$A925, $A925))</f>
        <v/>
      </c>
      <c r="C925" s="367" t="str">
        <f>IF($A925 = "", "", INDEX(Main_Form!$A:$A, MATCH($A925, Main_Form!$EV:$EV, 0)) &amp; $B925)</f>
        <v/>
      </c>
      <c r="D925" s="398" t="str">
        <f>IF($A925 = "", "",
IF(AND(School_or_CAT_2 = "Centre for Advanced Training", COUNTIFS($A$7:$A$1008, $A925) &gt;= 1, LEFT($B925, 2) = "81"), INDEX(Main_Form!$J:$J, MATCH($A925, Main_Form!$EV:$EV, 0)), "N/A") )</f>
        <v/>
      </c>
      <c r="E925" s="393"/>
      <c r="O925" s="394" t="str">
        <f t="shared" si="28"/>
        <v/>
      </c>
      <c r="P925" s="378" t="str">
        <f t="shared" si="29"/>
        <v/>
      </c>
    </row>
    <row r="926" spans="1:16" s="379" customFormat="1" hidden="1" x14ac:dyDescent="0.35">
      <c r="A926" s="368"/>
      <c r="B926" s="367" t="str">
        <f xml:space="preserve"> IF(A926="", "", $B$2 &amp; COUNTIFS($A$7:$A926, $A926))</f>
        <v/>
      </c>
      <c r="C926" s="367" t="str">
        <f>IF($A926 = "", "", INDEX(Main_Form!$A:$A, MATCH($A926, Main_Form!$EV:$EV, 0)) &amp; $B926)</f>
        <v/>
      </c>
      <c r="D926" s="398" t="str">
        <f>IF($A926 = "", "",
IF(AND(School_or_CAT_2 = "Centre for Advanced Training", COUNTIFS($A$7:$A$1008, $A926) &gt;= 1, LEFT($B926, 2) = "81"), INDEX(Main_Form!$J:$J, MATCH($A926, Main_Form!$EV:$EV, 0)), "N/A") )</f>
        <v/>
      </c>
      <c r="E926" s="393"/>
      <c r="O926" s="394" t="str">
        <f t="shared" si="28"/>
        <v/>
      </c>
      <c r="P926" s="378" t="str">
        <f t="shared" si="29"/>
        <v/>
      </c>
    </row>
    <row r="927" spans="1:16" s="379" customFormat="1" hidden="1" x14ac:dyDescent="0.35">
      <c r="A927" s="368"/>
      <c r="B927" s="367" t="str">
        <f xml:space="preserve"> IF(A927="", "", $B$2 &amp; COUNTIFS($A$7:$A927, $A927))</f>
        <v/>
      </c>
      <c r="C927" s="367" t="str">
        <f>IF($A927 = "", "", INDEX(Main_Form!$A:$A, MATCH($A927, Main_Form!$EV:$EV, 0)) &amp; $B927)</f>
        <v/>
      </c>
      <c r="D927" s="398" t="str">
        <f>IF($A927 = "", "",
IF(AND(School_or_CAT_2 = "Centre for Advanced Training", COUNTIFS($A$7:$A$1008, $A927) &gt;= 1, LEFT($B927, 2) = "81"), INDEX(Main_Form!$J:$J, MATCH($A927, Main_Form!$EV:$EV, 0)), "N/A") )</f>
        <v/>
      </c>
      <c r="E927" s="393"/>
      <c r="O927" s="394" t="str">
        <f t="shared" si="28"/>
        <v/>
      </c>
      <c r="P927" s="378" t="str">
        <f t="shared" si="29"/>
        <v/>
      </c>
    </row>
    <row r="928" spans="1:16" s="379" customFormat="1" hidden="1" x14ac:dyDescent="0.35">
      <c r="A928" s="368"/>
      <c r="B928" s="367" t="str">
        <f xml:space="preserve"> IF(A928="", "", $B$2 &amp; COUNTIFS($A$7:$A928, $A928))</f>
        <v/>
      </c>
      <c r="C928" s="367" t="str">
        <f>IF($A928 = "", "", INDEX(Main_Form!$A:$A, MATCH($A928, Main_Form!$EV:$EV, 0)) &amp; $B928)</f>
        <v/>
      </c>
      <c r="D928" s="398" t="str">
        <f>IF($A928 = "", "",
IF(AND(School_or_CAT_2 = "Centre for Advanced Training", COUNTIFS($A$7:$A$1008, $A928) &gt;= 1, LEFT($B928, 2) = "81"), INDEX(Main_Form!$J:$J, MATCH($A928, Main_Form!$EV:$EV, 0)), "N/A") )</f>
        <v/>
      </c>
      <c r="E928" s="393"/>
      <c r="O928" s="394" t="str">
        <f t="shared" si="28"/>
        <v/>
      </c>
      <c r="P928" s="378" t="str">
        <f t="shared" si="29"/>
        <v/>
      </c>
    </row>
    <row r="929" spans="1:16" s="379" customFormat="1" hidden="1" x14ac:dyDescent="0.35">
      <c r="A929" s="368"/>
      <c r="B929" s="367" t="str">
        <f xml:space="preserve"> IF(A929="", "", $B$2 &amp; COUNTIFS($A$7:$A929, $A929))</f>
        <v/>
      </c>
      <c r="C929" s="367" t="str">
        <f>IF($A929 = "", "", INDEX(Main_Form!$A:$A, MATCH($A929, Main_Form!$EV:$EV, 0)) &amp; $B929)</f>
        <v/>
      </c>
      <c r="D929" s="398" t="str">
        <f>IF($A929 = "", "",
IF(AND(School_or_CAT_2 = "Centre for Advanced Training", COUNTIFS($A$7:$A$1008, $A929) &gt;= 1, LEFT($B929, 2) = "81"), INDEX(Main_Form!$J:$J, MATCH($A929, Main_Form!$EV:$EV, 0)), "N/A") )</f>
        <v/>
      </c>
      <c r="E929" s="393"/>
      <c r="O929" s="394" t="str">
        <f t="shared" si="28"/>
        <v/>
      </c>
      <c r="P929" s="378" t="str">
        <f t="shared" si="29"/>
        <v/>
      </c>
    </row>
    <row r="930" spans="1:16" s="379" customFormat="1" hidden="1" x14ac:dyDescent="0.35">
      <c r="A930" s="368"/>
      <c r="B930" s="367" t="str">
        <f xml:space="preserve"> IF(A930="", "", $B$2 &amp; COUNTIFS($A$7:$A930, $A930))</f>
        <v/>
      </c>
      <c r="C930" s="367" t="str">
        <f>IF($A930 = "", "", INDEX(Main_Form!$A:$A, MATCH($A930, Main_Form!$EV:$EV, 0)) &amp; $B930)</f>
        <v/>
      </c>
      <c r="D930" s="398" t="str">
        <f>IF($A930 = "", "",
IF(AND(School_or_CAT_2 = "Centre for Advanced Training", COUNTIFS($A$7:$A$1008, $A930) &gt;= 1, LEFT($B930, 2) = "81"), INDEX(Main_Form!$J:$J, MATCH($A930, Main_Form!$EV:$EV, 0)), "N/A") )</f>
        <v/>
      </c>
      <c r="E930" s="393"/>
      <c r="O930" s="394" t="str">
        <f t="shared" si="28"/>
        <v/>
      </c>
      <c r="P930" s="378" t="str">
        <f t="shared" si="29"/>
        <v/>
      </c>
    </row>
    <row r="931" spans="1:16" s="379" customFormat="1" hidden="1" x14ac:dyDescent="0.35">
      <c r="A931" s="368"/>
      <c r="B931" s="367" t="str">
        <f xml:space="preserve"> IF(A931="", "", $B$2 &amp; COUNTIFS($A$7:$A931, $A931))</f>
        <v/>
      </c>
      <c r="C931" s="367" t="str">
        <f>IF($A931 = "", "", INDEX(Main_Form!$A:$A, MATCH($A931, Main_Form!$EV:$EV, 0)) &amp; $B931)</f>
        <v/>
      </c>
      <c r="D931" s="398" t="str">
        <f>IF($A931 = "", "",
IF(AND(School_or_CAT_2 = "Centre for Advanced Training", COUNTIFS($A$7:$A$1008, $A931) &gt;= 1, LEFT($B931, 2) = "81"), INDEX(Main_Form!$J:$J, MATCH($A931, Main_Form!$EV:$EV, 0)), "N/A") )</f>
        <v/>
      </c>
      <c r="E931" s="393"/>
      <c r="O931" s="394" t="str">
        <f t="shared" si="28"/>
        <v/>
      </c>
      <c r="P931" s="378" t="str">
        <f t="shared" si="29"/>
        <v/>
      </c>
    </row>
    <row r="932" spans="1:16" s="379" customFormat="1" hidden="1" x14ac:dyDescent="0.35">
      <c r="A932" s="368"/>
      <c r="B932" s="367" t="str">
        <f xml:space="preserve"> IF(A932="", "", $B$2 &amp; COUNTIFS($A$7:$A932, $A932))</f>
        <v/>
      </c>
      <c r="C932" s="367" t="str">
        <f>IF($A932 = "", "", INDEX(Main_Form!$A:$A, MATCH($A932, Main_Form!$EV:$EV, 0)) &amp; $B932)</f>
        <v/>
      </c>
      <c r="D932" s="398" t="str">
        <f>IF($A932 = "", "",
IF(AND(School_or_CAT_2 = "Centre for Advanced Training", COUNTIFS($A$7:$A$1008, $A932) &gt;= 1, LEFT($B932, 2) = "81"), INDEX(Main_Form!$J:$J, MATCH($A932, Main_Form!$EV:$EV, 0)), "N/A") )</f>
        <v/>
      </c>
      <c r="E932" s="393"/>
      <c r="O932" s="394" t="str">
        <f t="shared" si="28"/>
        <v/>
      </c>
      <c r="P932" s="378" t="str">
        <f t="shared" si="29"/>
        <v/>
      </c>
    </row>
    <row r="933" spans="1:16" s="379" customFormat="1" hidden="1" x14ac:dyDescent="0.35">
      <c r="A933" s="368"/>
      <c r="B933" s="367" t="str">
        <f xml:space="preserve"> IF(A933="", "", $B$2 &amp; COUNTIFS($A$7:$A933, $A933))</f>
        <v/>
      </c>
      <c r="C933" s="367" t="str">
        <f>IF($A933 = "", "", INDEX(Main_Form!$A:$A, MATCH($A933, Main_Form!$EV:$EV, 0)) &amp; $B933)</f>
        <v/>
      </c>
      <c r="D933" s="398" t="str">
        <f>IF($A933 = "", "",
IF(AND(School_or_CAT_2 = "Centre for Advanced Training", COUNTIFS($A$7:$A$1008, $A933) &gt;= 1, LEFT($B933, 2) = "81"), INDEX(Main_Form!$J:$J, MATCH($A933, Main_Form!$EV:$EV, 0)), "N/A") )</f>
        <v/>
      </c>
      <c r="E933" s="393"/>
      <c r="O933" s="394" t="str">
        <f t="shared" si="28"/>
        <v/>
      </c>
      <c r="P933" s="378" t="str">
        <f t="shared" si="29"/>
        <v/>
      </c>
    </row>
    <row r="934" spans="1:16" s="379" customFormat="1" hidden="1" x14ac:dyDescent="0.35">
      <c r="A934" s="368"/>
      <c r="B934" s="367" t="str">
        <f xml:space="preserve"> IF(A934="", "", $B$2 &amp; COUNTIFS($A$7:$A934, $A934))</f>
        <v/>
      </c>
      <c r="C934" s="367" t="str">
        <f>IF($A934 = "", "", INDEX(Main_Form!$A:$A, MATCH($A934, Main_Form!$EV:$EV, 0)) &amp; $B934)</f>
        <v/>
      </c>
      <c r="D934" s="398" t="str">
        <f>IF($A934 = "", "",
IF(AND(School_or_CAT_2 = "Centre for Advanced Training", COUNTIFS($A$7:$A$1008, $A934) &gt;= 1, LEFT($B934, 2) = "81"), INDEX(Main_Form!$J:$J, MATCH($A934, Main_Form!$EV:$EV, 0)), "N/A") )</f>
        <v/>
      </c>
      <c r="E934" s="393"/>
      <c r="O934" s="394" t="str">
        <f t="shared" si="28"/>
        <v/>
      </c>
      <c r="P934" s="378" t="str">
        <f t="shared" si="29"/>
        <v/>
      </c>
    </row>
    <row r="935" spans="1:16" s="379" customFormat="1" hidden="1" x14ac:dyDescent="0.35">
      <c r="A935" s="368"/>
      <c r="B935" s="367" t="str">
        <f xml:space="preserve"> IF(A935="", "", $B$2 &amp; COUNTIFS($A$7:$A935, $A935))</f>
        <v/>
      </c>
      <c r="C935" s="367" t="str">
        <f>IF($A935 = "", "", INDEX(Main_Form!$A:$A, MATCH($A935, Main_Form!$EV:$EV, 0)) &amp; $B935)</f>
        <v/>
      </c>
      <c r="D935" s="398" t="str">
        <f>IF($A935 = "", "",
IF(AND(School_or_CAT_2 = "Centre for Advanced Training", COUNTIFS($A$7:$A$1008, $A935) &gt;= 1, LEFT($B935, 2) = "81"), INDEX(Main_Form!$J:$J, MATCH($A935, Main_Form!$EV:$EV, 0)), "N/A") )</f>
        <v/>
      </c>
      <c r="E935" s="393"/>
      <c r="O935" s="394" t="str">
        <f t="shared" si="28"/>
        <v/>
      </c>
      <c r="P935" s="378" t="str">
        <f t="shared" si="29"/>
        <v/>
      </c>
    </row>
    <row r="936" spans="1:16" s="379" customFormat="1" hidden="1" x14ac:dyDescent="0.35">
      <c r="A936" s="368"/>
      <c r="B936" s="367" t="str">
        <f xml:space="preserve"> IF(A936="", "", $B$2 &amp; COUNTIFS($A$7:$A936, $A936))</f>
        <v/>
      </c>
      <c r="C936" s="367" t="str">
        <f>IF($A936 = "", "", INDEX(Main_Form!$A:$A, MATCH($A936, Main_Form!$EV:$EV, 0)) &amp; $B936)</f>
        <v/>
      </c>
      <c r="D936" s="398" t="str">
        <f>IF($A936 = "", "",
IF(AND(School_or_CAT_2 = "Centre for Advanced Training", COUNTIFS($A$7:$A$1008, $A936) &gt;= 1, LEFT($B936, 2) = "81"), INDEX(Main_Form!$J:$J, MATCH($A936, Main_Form!$EV:$EV, 0)), "N/A") )</f>
        <v/>
      </c>
      <c r="E936" s="393"/>
      <c r="O936" s="394" t="str">
        <f t="shared" si="28"/>
        <v/>
      </c>
      <c r="P936" s="378" t="str">
        <f t="shared" si="29"/>
        <v/>
      </c>
    </row>
    <row r="937" spans="1:16" s="379" customFormat="1" hidden="1" x14ac:dyDescent="0.35">
      <c r="A937" s="368"/>
      <c r="B937" s="367" t="str">
        <f xml:space="preserve"> IF(A937="", "", $B$2 &amp; COUNTIFS($A$7:$A937, $A937))</f>
        <v/>
      </c>
      <c r="C937" s="367" t="str">
        <f>IF($A937 = "", "", INDEX(Main_Form!$A:$A, MATCH($A937, Main_Form!$EV:$EV, 0)) &amp; $B937)</f>
        <v/>
      </c>
      <c r="D937" s="398" t="str">
        <f>IF($A937 = "", "",
IF(AND(School_or_CAT_2 = "Centre for Advanced Training", COUNTIFS($A$7:$A$1008, $A937) &gt;= 1, LEFT($B937, 2) = "81"), INDEX(Main_Form!$J:$J, MATCH($A937, Main_Form!$EV:$EV, 0)), "N/A") )</f>
        <v/>
      </c>
      <c r="E937" s="393"/>
      <c r="O937" s="394" t="str">
        <f t="shared" si="28"/>
        <v/>
      </c>
      <c r="P937" s="378" t="str">
        <f t="shared" si="29"/>
        <v/>
      </c>
    </row>
    <row r="938" spans="1:16" s="379" customFormat="1" hidden="1" x14ac:dyDescent="0.35">
      <c r="A938" s="368"/>
      <c r="B938" s="367" t="str">
        <f xml:space="preserve"> IF(A938="", "", $B$2 &amp; COUNTIFS($A$7:$A938, $A938))</f>
        <v/>
      </c>
      <c r="C938" s="367" t="str">
        <f>IF($A938 = "", "", INDEX(Main_Form!$A:$A, MATCH($A938, Main_Form!$EV:$EV, 0)) &amp; $B938)</f>
        <v/>
      </c>
      <c r="D938" s="398" t="str">
        <f>IF($A938 = "", "",
IF(AND(School_or_CAT_2 = "Centre for Advanced Training", COUNTIFS($A$7:$A$1008, $A938) &gt;= 1, LEFT($B938, 2) = "81"), INDEX(Main_Form!$J:$J, MATCH($A938, Main_Form!$EV:$EV, 0)), "N/A") )</f>
        <v/>
      </c>
      <c r="E938" s="393"/>
      <c r="O938" s="394" t="str">
        <f t="shared" si="28"/>
        <v/>
      </c>
      <c r="P938" s="378" t="str">
        <f t="shared" si="29"/>
        <v/>
      </c>
    </row>
    <row r="939" spans="1:16" s="379" customFormat="1" hidden="1" x14ac:dyDescent="0.35">
      <c r="A939" s="368"/>
      <c r="B939" s="367" t="str">
        <f xml:space="preserve"> IF(A939="", "", $B$2 &amp; COUNTIFS($A$7:$A939, $A939))</f>
        <v/>
      </c>
      <c r="C939" s="367" t="str">
        <f>IF($A939 = "", "", INDEX(Main_Form!$A:$A, MATCH($A939, Main_Form!$EV:$EV, 0)) &amp; $B939)</f>
        <v/>
      </c>
      <c r="D939" s="398" t="str">
        <f>IF($A939 = "", "",
IF(AND(School_or_CAT_2 = "Centre for Advanced Training", COUNTIFS($A$7:$A$1008, $A939) &gt;= 1, LEFT($B939, 2) = "81"), INDEX(Main_Form!$J:$J, MATCH($A939, Main_Form!$EV:$EV, 0)), "N/A") )</f>
        <v/>
      </c>
      <c r="E939" s="393"/>
      <c r="O939" s="394" t="str">
        <f t="shared" si="28"/>
        <v/>
      </c>
      <c r="P939" s="378" t="str">
        <f t="shared" si="29"/>
        <v/>
      </c>
    </row>
    <row r="940" spans="1:16" s="379" customFormat="1" hidden="1" x14ac:dyDescent="0.35">
      <c r="A940" s="368"/>
      <c r="B940" s="367" t="str">
        <f xml:space="preserve"> IF(A940="", "", $B$2 &amp; COUNTIFS($A$7:$A940, $A940))</f>
        <v/>
      </c>
      <c r="C940" s="367" t="str">
        <f>IF($A940 = "", "", INDEX(Main_Form!$A:$A, MATCH($A940, Main_Form!$EV:$EV, 0)) &amp; $B940)</f>
        <v/>
      </c>
      <c r="D940" s="398" t="str">
        <f>IF($A940 = "", "",
IF(AND(School_or_CAT_2 = "Centre for Advanced Training", COUNTIFS($A$7:$A$1008, $A940) &gt;= 1, LEFT($B940, 2) = "81"), INDEX(Main_Form!$J:$J, MATCH($A940, Main_Form!$EV:$EV, 0)), "N/A") )</f>
        <v/>
      </c>
      <c r="E940" s="393"/>
      <c r="O940" s="394" t="str">
        <f t="shared" si="28"/>
        <v/>
      </c>
      <c r="P940" s="378" t="str">
        <f t="shared" si="29"/>
        <v/>
      </c>
    </row>
    <row r="941" spans="1:16" s="379" customFormat="1" hidden="1" x14ac:dyDescent="0.35">
      <c r="A941" s="368"/>
      <c r="B941" s="367" t="str">
        <f xml:space="preserve"> IF(A941="", "", $B$2 &amp; COUNTIFS($A$7:$A941, $A941))</f>
        <v/>
      </c>
      <c r="C941" s="367" t="str">
        <f>IF($A941 = "", "", INDEX(Main_Form!$A:$A, MATCH($A941, Main_Form!$EV:$EV, 0)) &amp; $B941)</f>
        <v/>
      </c>
      <c r="D941" s="398" t="str">
        <f>IF($A941 = "", "",
IF(AND(School_or_CAT_2 = "Centre for Advanced Training", COUNTIFS($A$7:$A$1008, $A941) &gt;= 1, LEFT($B941, 2) = "81"), INDEX(Main_Form!$J:$J, MATCH($A941, Main_Form!$EV:$EV, 0)), "N/A") )</f>
        <v/>
      </c>
      <c r="E941" s="393"/>
      <c r="O941" s="394" t="str">
        <f t="shared" si="28"/>
        <v/>
      </c>
      <c r="P941" s="378" t="str">
        <f t="shared" si="29"/>
        <v/>
      </c>
    </row>
    <row r="942" spans="1:16" s="379" customFormat="1" hidden="1" x14ac:dyDescent="0.35">
      <c r="A942" s="368"/>
      <c r="B942" s="367" t="str">
        <f xml:space="preserve"> IF(A942="", "", $B$2 &amp; COUNTIFS($A$7:$A942, $A942))</f>
        <v/>
      </c>
      <c r="C942" s="367" t="str">
        <f>IF($A942 = "", "", INDEX(Main_Form!$A:$A, MATCH($A942, Main_Form!$EV:$EV, 0)) &amp; $B942)</f>
        <v/>
      </c>
      <c r="D942" s="398" t="str">
        <f>IF($A942 = "", "",
IF(AND(School_or_CAT_2 = "Centre for Advanced Training", COUNTIFS($A$7:$A$1008, $A942) &gt;= 1, LEFT($B942, 2) = "81"), INDEX(Main_Form!$J:$J, MATCH($A942, Main_Form!$EV:$EV, 0)), "N/A") )</f>
        <v/>
      </c>
      <c r="E942" s="393"/>
      <c r="O942" s="394" t="str">
        <f t="shared" si="28"/>
        <v/>
      </c>
      <c r="P942" s="378" t="str">
        <f t="shared" si="29"/>
        <v/>
      </c>
    </row>
    <row r="943" spans="1:16" s="379" customFormat="1" hidden="1" x14ac:dyDescent="0.35">
      <c r="A943" s="368"/>
      <c r="B943" s="367" t="str">
        <f xml:space="preserve"> IF(A943="", "", $B$2 &amp; COUNTIFS($A$7:$A943, $A943))</f>
        <v/>
      </c>
      <c r="C943" s="367" t="str">
        <f>IF($A943 = "", "", INDEX(Main_Form!$A:$A, MATCH($A943, Main_Form!$EV:$EV, 0)) &amp; $B943)</f>
        <v/>
      </c>
      <c r="D943" s="398" t="str">
        <f>IF($A943 = "", "",
IF(AND(School_or_CAT_2 = "Centre for Advanced Training", COUNTIFS($A$7:$A$1008, $A943) &gt;= 1, LEFT($B943, 2) = "81"), INDEX(Main_Form!$J:$J, MATCH($A943, Main_Form!$EV:$EV, 0)), "N/A") )</f>
        <v/>
      </c>
      <c r="E943" s="393"/>
      <c r="O943" s="394" t="str">
        <f t="shared" si="28"/>
        <v/>
      </c>
      <c r="P943" s="378" t="str">
        <f t="shared" si="29"/>
        <v/>
      </c>
    </row>
    <row r="944" spans="1:16" s="379" customFormat="1" hidden="1" x14ac:dyDescent="0.35">
      <c r="A944" s="368"/>
      <c r="B944" s="367" t="str">
        <f xml:space="preserve"> IF(A944="", "", $B$2 &amp; COUNTIFS($A$7:$A944, $A944))</f>
        <v/>
      </c>
      <c r="C944" s="367" t="str">
        <f>IF($A944 = "", "", INDEX(Main_Form!$A:$A, MATCH($A944, Main_Form!$EV:$EV, 0)) &amp; $B944)</f>
        <v/>
      </c>
      <c r="D944" s="398" t="str">
        <f>IF($A944 = "", "",
IF(AND(School_or_CAT_2 = "Centre for Advanced Training", COUNTIFS($A$7:$A$1008, $A944) &gt;= 1, LEFT($B944, 2) = "81"), INDEX(Main_Form!$J:$J, MATCH($A944, Main_Form!$EV:$EV, 0)), "N/A") )</f>
        <v/>
      </c>
      <c r="E944" s="393"/>
      <c r="O944" s="394" t="str">
        <f t="shared" si="28"/>
        <v/>
      </c>
      <c r="P944" s="378" t="str">
        <f t="shared" si="29"/>
        <v/>
      </c>
    </row>
    <row r="945" spans="1:16" s="379" customFormat="1" hidden="1" x14ac:dyDescent="0.35">
      <c r="A945" s="368"/>
      <c r="B945" s="367" t="str">
        <f xml:space="preserve"> IF(A945="", "", $B$2 &amp; COUNTIFS($A$7:$A945, $A945))</f>
        <v/>
      </c>
      <c r="C945" s="367" t="str">
        <f>IF($A945 = "", "", INDEX(Main_Form!$A:$A, MATCH($A945, Main_Form!$EV:$EV, 0)) &amp; $B945)</f>
        <v/>
      </c>
      <c r="D945" s="398" t="str">
        <f>IF($A945 = "", "",
IF(AND(School_or_CAT_2 = "Centre for Advanced Training", COUNTIFS($A$7:$A$1008, $A945) &gt;= 1, LEFT($B945, 2) = "81"), INDEX(Main_Form!$J:$J, MATCH($A945, Main_Form!$EV:$EV, 0)), "N/A") )</f>
        <v/>
      </c>
      <c r="E945" s="393"/>
      <c r="O945" s="394" t="str">
        <f t="shared" si="28"/>
        <v/>
      </c>
      <c r="P945" s="378" t="str">
        <f t="shared" si="29"/>
        <v/>
      </c>
    </row>
    <row r="946" spans="1:16" s="379" customFormat="1" hidden="1" x14ac:dyDescent="0.35">
      <c r="A946" s="368"/>
      <c r="B946" s="367" t="str">
        <f xml:space="preserve"> IF(A946="", "", $B$2 &amp; COUNTIFS($A$7:$A946, $A946))</f>
        <v/>
      </c>
      <c r="C946" s="367" t="str">
        <f>IF($A946 = "", "", INDEX(Main_Form!$A:$A, MATCH($A946, Main_Form!$EV:$EV, 0)) &amp; $B946)</f>
        <v/>
      </c>
      <c r="D946" s="398" t="str">
        <f>IF($A946 = "", "",
IF(AND(School_or_CAT_2 = "Centre for Advanced Training", COUNTIFS($A$7:$A$1008, $A946) &gt;= 1, LEFT($B946, 2) = "81"), INDEX(Main_Form!$J:$J, MATCH($A946, Main_Form!$EV:$EV, 0)), "N/A") )</f>
        <v/>
      </c>
      <c r="E946" s="393"/>
      <c r="O946" s="394" t="str">
        <f t="shared" si="28"/>
        <v/>
      </c>
      <c r="P946" s="378" t="str">
        <f t="shared" si="29"/>
        <v/>
      </c>
    </row>
    <row r="947" spans="1:16" s="379" customFormat="1" hidden="1" x14ac:dyDescent="0.35">
      <c r="A947" s="368"/>
      <c r="B947" s="367" t="str">
        <f xml:space="preserve"> IF(A947="", "", $B$2 &amp; COUNTIFS($A$7:$A947, $A947))</f>
        <v/>
      </c>
      <c r="C947" s="367" t="str">
        <f>IF($A947 = "", "", INDEX(Main_Form!$A:$A, MATCH($A947, Main_Form!$EV:$EV, 0)) &amp; $B947)</f>
        <v/>
      </c>
      <c r="D947" s="398" t="str">
        <f>IF($A947 = "", "",
IF(AND(School_or_CAT_2 = "Centre for Advanced Training", COUNTIFS($A$7:$A$1008, $A947) &gt;= 1, LEFT($B947, 2) = "81"), INDEX(Main_Form!$J:$J, MATCH($A947, Main_Form!$EV:$EV, 0)), "N/A") )</f>
        <v/>
      </c>
      <c r="E947" s="393"/>
      <c r="O947" s="394" t="str">
        <f t="shared" si="28"/>
        <v/>
      </c>
      <c r="P947" s="378" t="str">
        <f t="shared" si="29"/>
        <v/>
      </c>
    </row>
    <row r="948" spans="1:16" s="379" customFormat="1" hidden="1" x14ac:dyDescent="0.35">
      <c r="A948" s="368"/>
      <c r="B948" s="367" t="str">
        <f xml:space="preserve"> IF(A948="", "", $B$2 &amp; COUNTIFS($A$7:$A948, $A948))</f>
        <v/>
      </c>
      <c r="C948" s="367" t="str">
        <f>IF($A948 = "", "", INDEX(Main_Form!$A:$A, MATCH($A948, Main_Form!$EV:$EV, 0)) &amp; $B948)</f>
        <v/>
      </c>
      <c r="D948" s="398" t="str">
        <f>IF($A948 = "", "",
IF(AND(School_or_CAT_2 = "Centre for Advanced Training", COUNTIFS($A$7:$A$1008, $A948) &gt;= 1, LEFT($B948, 2) = "81"), INDEX(Main_Form!$J:$J, MATCH($A948, Main_Form!$EV:$EV, 0)), "N/A") )</f>
        <v/>
      </c>
      <c r="E948" s="393"/>
      <c r="O948" s="394" t="str">
        <f t="shared" si="28"/>
        <v/>
      </c>
      <c r="P948" s="378" t="str">
        <f t="shared" si="29"/>
        <v/>
      </c>
    </row>
    <row r="949" spans="1:16" s="379" customFormat="1" hidden="1" x14ac:dyDescent="0.35">
      <c r="A949" s="368"/>
      <c r="B949" s="367" t="str">
        <f xml:space="preserve"> IF(A949="", "", $B$2 &amp; COUNTIFS($A$7:$A949, $A949))</f>
        <v/>
      </c>
      <c r="C949" s="367" t="str">
        <f>IF($A949 = "", "", INDEX(Main_Form!$A:$A, MATCH($A949, Main_Form!$EV:$EV, 0)) &amp; $B949)</f>
        <v/>
      </c>
      <c r="D949" s="398" t="str">
        <f>IF($A949 = "", "",
IF(AND(School_or_CAT_2 = "Centre for Advanced Training", COUNTIFS($A$7:$A$1008, $A949) &gt;= 1, LEFT($B949, 2) = "81"), INDEX(Main_Form!$J:$J, MATCH($A949, Main_Form!$EV:$EV, 0)), "N/A") )</f>
        <v/>
      </c>
      <c r="E949" s="393"/>
      <c r="O949" s="394" t="str">
        <f t="shared" si="28"/>
        <v/>
      </c>
      <c r="P949" s="378" t="str">
        <f t="shared" si="29"/>
        <v/>
      </c>
    </row>
    <row r="950" spans="1:16" s="379" customFormat="1" hidden="1" x14ac:dyDescent="0.35">
      <c r="A950" s="368"/>
      <c r="B950" s="367" t="str">
        <f xml:space="preserve"> IF(A950="", "", $B$2 &amp; COUNTIFS($A$7:$A950, $A950))</f>
        <v/>
      </c>
      <c r="C950" s="367" t="str">
        <f>IF($A950 = "", "", INDEX(Main_Form!$A:$A, MATCH($A950, Main_Form!$EV:$EV, 0)) &amp; $B950)</f>
        <v/>
      </c>
      <c r="D950" s="398" t="str">
        <f>IF($A950 = "", "",
IF(AND(School_or_CAT_2 = "Centre for Advanced Training", COUNTIFS($A$7:$A$1008, $A950) &gt;= 1, LEFT($B950, 2) = "81"), INDEX(Main_Form!$J:$J, MATCH($A950, Main_Form!$EV:$EV, 0)), "N/A") )</f>
        <v/>
      </c>
      <c r="E950" s="393"/>
      <c r="O950" s="394" t="str">
        <f t="shared" si="28"/>
        <v/>
      </c>
      <c r="P950" s="378" t="str">
        <f t="shared" si="29"/>
        <v/>
      </c>
    </row>
    <row r="951" spans="1:16" s="379" customFormat="1" hidden="1" x14ac:dyDescent="0.35">
      <c r="A951" s="368"/>
      <c r="B951" s="367" t="str">
        <f xml:space="preserve"> IF(A951="", "", $B$2 &amp; COUNTIFS($A$7:$A951, $A951))</f>
        <v/>
      </c>
      <c r="C951" s="367" t="str">
        <f>IF($A951 = "", "", INDEX(Main_Form!$A:$A, MATCH($A951, Main_Form!$EV:$EV, 0)) &amp; $B951)</f>
        <v/>
      </c>
      <c r="D951" s="398" t="str">
        <f>IF($A951 = "", "",
IF(AND(School_or_CAT_2 = "Centre for Advanced Training", COUNTIFS($A$7:$A$1008, $A951) &gt;= 1, LEFT($B951, 2) = "81"), INDEX(Main_Form!$J:$J, MATCH($A951, Main_Form!$EV:$EV, 0)), "N/A") )</f>
        <v/>
      </c>
      <c r="E951" s="393"/>
      <c r="O951" s="394" t="str">
        <f t="shared" si="28"/>
        <v/>
      </c>
      <c r="P951" s="378" t="str">
        <f t="shared" si="29"/>
        <v/>
      </c>
    </row>
    <row r="952" spans="1:16" s="379" customFormat="1" hidden="1" x14ac:dyDescent="0.35">
      <c r="A952" s="368"/>
      <c r="B952" s="367" t="str">
        <f xml:space="preserve"> IF(A952="", "", $B$2 &amp; COUNTIFS($A$7:$A952, $A952))</f>
        <v/>
      </c>
      <c r="C952" s="367" t="str">
        <f>IF($A952 = "", "", INDEX(Main_Form!$A:$A, MATCH($A952, Main_Form!$EV:$EV, 0)) &amp; $B952)</f>
        <v/>
      </c>
      <c r="D952" s="398" t="str">
        <f>IF($A952 = "", "",
IF(AND(School_or_CAT_2 = "Centre for Advanced Training", COUNTIFS($A$7:$A$1008, $A952) &gt;= 1, LEFT($B952, 2) = "81"), INDEX(Main_Form!$J:$J, MATCH($A952, Main_Form!$EV:$EV, 0)), "N/A") )</f>
        <v/>
      </c>
      <c r="E952" s="393"/>
      <c r="O952" s="394" t="str">
        <f t="shared" si="28"/>
        <v/>
      </c>
      <c r="P952" s="378" t="str">
        <f t="shared" si="29"/>
        <v/>
      </c>
    </row>
    <row r="953" spans="1:16" s="379" customFormat="1" hidden="1" x14ac:dyDescent="0.35">
      <c r="A953" s="368"/>
      <c r="B953" s="367" t="str">
        <f xml:space="preserve"> IF(A953="", "", $B$2 &amp; COUNTIFS($A$7:$A953, $A953))</f>
        <v/>
      </c>
      <c r="C953" s="367" t="str">
        <f>IF($A953 = "", "", INDEX(Main_Form!$A:$A, MATCH($A953, Main_Form!$EV:$EV, 0)) &amp; $B953)</f>
        <v/>
      </c>
      <c r="D953" s="398" t="str">
        <f>IF($A953 = "", "",
IF(AND(School_or_CAT_2 = "Centre for Advanced Training", COUNTIFS($A$7:$A$1008, $A953) &gt;= 1, LEFT($B953, 2) = "81"), INDEX(Main_Form!$J:$J, MATCH($A953, Main_Form!$EV:$EV, 0)), "N/A") )</f>
        <v/>
      </c>
      <c r="E953" s="393"/>
      <c r="O953" s="394" t="str">
        <f t="shared" si="28"/>
        <v/>
      </c>
      <c r="P953" s="378" t="str">
        <f t="shared" si="29"/>
        <v/>
      </c>
    </row>
    <row r="954" spans="1:16" s="379" customFormat="1" hidden="1" x14ac:dyDescent="0.35">
      <c r="A954" s="368"/>
      <c r="B954" s="367" t="str">
        <f xml:space="preserve"> IF(A954="", "", $B$2 &amp; COUNTIFS($A$7:$A954, $A954))</f>
        <v/>
      </c>
      <c r="C954" s="367" t="str">
        <f>IF($A954 = "", "", INDEX(Main_Form!$A:$A, MATCH($A954, Main_Form!$EV:$EV, 0)) &amp; $B954)</f>
        <v/>
      </c>
      <c r="D954" s="398" t="str">
        <f>IF($A954 = "", "",
IF(AND(School_or_CAT_2 = "Centre for Advanced Training", COUNTIFS($A$7:$A$1008, $A954) &gt;= 1, LEFT($B954, 2) = "81"), INDEX(Main_Form!$J:$J, MATCH($A954, Main_Form!$EV:$EV, 0)), "N/A") )</f>
        <v/>
      </c>
      <c r="E954" s="393"/>
      <c r="O954" s="394" t="str">
        <f t="shared" si="28"/>
        <v/>
      </c>
      <c r="P954" s="378" t="str">
        <f t="shared" si="29"/>
        <v/>
      </c>
    </row>
    <row r="955" spans="1:16" s="379" customFormat="1" hidden="1" x14ac:dyDescent="0.35">
      <c r="A955" s="368"/>
      <c r="B955" s="367" t="str">
        <f xml:space="preserve"> IF(A955="", "", $B$2 &amp; COUNTIFS($A$7:$A955, $A955))</f>
        <v/>
      </c>
      <c r="C955" s="367" t="str">
        <f>IF($A955 = "", "", INDEX(Main_Form!$A:$A, MATCH($A955, Main_Form!$EV:$EV, 0)) &amp; $B955)</f>
        <v/>
      </c>
      <c r="D955" s="398" t="str">
        <f>IF($A955 = "", "",
IF(AND(School_or_CAT_2 = "Centre for Advanced Training", COUNTIFS($A$7:$A$1008, $A955) &gt;= 1, LEFT($B955, 2) = "81"), INDEX(Main_Form!$J:$J, MATCH($A955, Main_Form!$EV:$EV, 0)), "N/A") )</f>
        <v/>
      </c>
      <c r="E955" s="393"/>
      <c r="O955" s="394" t="str">
        <f t="shared" si="28"/>
        <v/>
      </c>
      <c r="P955" s="378" t="str">
        <f t="shared" si="29"/>
        <v/>
      </c>
    </row>
    <row r="956" spans="1:16" s="379" customFormat="1" hidden="1" x14ac:dyDescent="0.35">
      <c r="A956" s="368"/>
      <c r="B956" s="367" t="str">
        <f xml:space="preserve"> IF(A956="", "", $B$2 &amp; COUNTIFS($A$7:$A956, $A956))</f>
        <v/>
      </c>
      <c r="C956" s="367" t="str">
        <f>IF($A956 = "", "", INDEX(Main_Form!$A:$A, MATCH($A956, Main_Form!$EV:$EV, 0)) &amp; $B956)</f>
        <v/>
      </c>
      <c r="D956" s="398" t="str">
        <f>IF($A956 = "", "",
IF(AND(School_or_CAT_2 = "Centre for Advanced Training", COUNTIFS($A$7:$A$1008, $A956) &gt;= 1, LEFT($B956, 2) = "81"), INDEX(Main_Form!$J:$J, MATCH($A956, Main_Form!$EV:$EV, 0)), "N/A") )</f>
        <v/>
      </c>
      <c r="E956" s="393"/>
      <c r="O956" s="394" t="str">
        <f t="shared" si="28"/>
        <v/>
      </c>
      <c r="P956" s="378" t="str">
        <f t="shared" si="29"/>
        <v/>
      </c>
    </row>
    <row r="957" spans="1:16" s="379" customFormat="1" hidden="1" x14ac:dyDescent="0.35">
      <c r="A957" s="368"/>
      <c r="B957" s="367" t="str">
        <f xml:space="preserve"> IF(A957="", "", $B$2 &amp; COUNTIFS($A$7:$A957, $A957))</f>
        <v/>
      </c>
      <c r="C957" s="367" t="str">
        <f>IF($A957 = "", "", INDEX(Main_Form!$A:$A, MATCH($A957, Main_Form!$EV:$EV, 0)) &amp; $B957)</f>
        <v/>
      </c>
      <c r="D957" s="398" t="str">
        <f>IF($A957 = "", "",
IF(AND(School_or_CAT_2 = "Centre for Advanced Training", COUNTIFS($A$7:$A$1008, $A957) &gt;= 1, LEFT($B957, 2) = "81"), INDEX(Main_Form!$J:$J, MATCH($A957, Main_Form!$EV:$EV, 0)), "N/A") )</f>
        <v/>
      </c>
      <c r="E957" s="393"/>
      <c r="O957" s="394" t="str">
        <f t="shared" si="28"/>
        <v/>
      </c>
      <c r="P957" s="378" t="str">
        <f t="shared" si="29"/>
        <v/>
      </c>
    </row>
    <row r="958" spans="1:16" s="379" customFormat="1" hidden="1" x14ac:dyDescent="0.35">
      <c r="A958" s="368"/>
      <c r="B958" s="367" t="str">
        <f xml:space="preserve"> IF(A958="", "", $B$2 &amp; COUNTIFS($A$7:$A958, $A958))</f>
        <v/>
      </c>
      <c r="C958" s="367" t="str">
        <f>IF($A958 = "", "", INDEX(Main_Form!$A:$A, MATCH($A958, Main_Form!$EV:$EV, 0)) &amp; $B958)</f>
        <v/>
      </c>
      <c r="D958" s="398" t="str">
        <f>IF($A958 = "", "",
IF(AND(School_or_CAT_2 = "Centre for Advanced Training", COUNTIFS($A$7:$A$1008, $A958) &gt;= 1, LEFT($B958, 2) = "81"), INDEX(Main_Form!$J:$J, MATCH($A958, Main_Form!$EV:$EV, 0)), "N/A") )</f>
        <v/>
      </c>
      <c r="E958" s="393"/>
      <c r="O958" s="394" t="str">
        <f t="shared" si="28"/>
        <v/>
      </c>
      <c r="P958" s="378" t="str">
        <f t="shared" si="29"/>
        <v/>
      </c>
    </row>
    <row r="959" spans="1:16" s="379" customFormat="1" hidden="1" x14ac:dyDescent="0.35">
      <c r="A959" s="368"/>
      <c r="B959" s="367" t="str">
        <f xml:space="preserve"> IF(A959="", "", $B$2 &amp; COUNTIFS($A$7:$A959, $A959))</f>
        <v/>
      </c>
      <c r="C959" s="367" t="str">
        <f>IF($A959 = "", "", INDEX(Main_Form!$A:$A, MATCH($A959, Main_Form!$EV:$EV, 0)) &amp; $B959)</f>
        <v/>
      </c>
      <c r="D959" s="398" t="str">
        <f>IF($A959 = "", "",
IF(AND(School_or_CAT_2 = "Centre for Advanced Training", COUNTIFS($A$7:$A$1008, $A959) &gt;= 1, LEFT($B959, 2) = "81"), INDEX(Main_Form!$J:$J, MATCH($A959, Main_Form!$EV:$EV, 0)), "N/A") )</f>
        <v/>
      </c>
      <c r="E959" s="393"/>
      <c r="O959" s="394" t="str">
        <f t="shared" si="28"/>
        <v/>
      </c>
      <c r="P959" s="378" t="str">
        <f t="shared" si="29"/>
        <v/>
      </c>
    </row>
    <row r="960" spans="1:16" s="379" customFormat="1" hidden="1" x14ac:dyDescent="0.35">
      <c r="A960" s="368"/>
      <c r="B960" s="367" t="str">
        <f xml:space="preserve"> IF(A960="", "", $B$2 &amp; COUNTIFS($A$7:$A960, $A960))</f>
        <v/>
      </c>
      <c r="C960" s="367" t="str">
        <f>IF($A960 = "", "", INDEX(Main_Form!$A:$A, MATCH($A960, Main_Form!$EV:$EV, 0)) &amp; $B960)</f>
        <v/>
      </c>
      <c r="D960" s="398" t="str">
        <f>IF($A960 = "", "",
IF(AND(School_or_CAT_2 = "Centre for Advanced Training", COUNTIFS($A$7:$A$1008, $A960) &gt;= 1, LEFT($B960, 2) = "81"), INDEX(Main_Form!$J:$J, MATCH($A960, Main_Form!$EV:$EV, 0)), "N/A") )</f>
        <v/>
      </c>
      <c r="E960" s="393"/>
      <c r="O960" s="394" t="str">
        <f t="shared" si="28"/>
        <v/>
      </c>
      <c r="P960" s="378" t="str">
        <f t="shared" si="29"/>
        <v/>
      </c>
    </row>
    <row r="961" spans="1:16" s="379" customFormat="1" hidden="1" x14ac:dyDescent="0.35">
      <c r="A961" s="368"/>
      <c r="B961" s="367" t="str">
        <f xml:space="preserve"> IF(A961="", "", $B$2 &amp; COUNTIFS($A$7:$A961, $A961))</f>
        <v/>
      </c>
      <c r="C961" s="367" t="str">
        <f>IF($A961 = "", "", INDEX(Main_Form!$A:$A, MATCH($A961, Main_Form!$EV:$EV, 0)) &amp; $B961)</f>
        <v/>
      </c>
      <c r="D961" s="398" t="str">
        <f>IF($A961 = "", "",
IF(AND(School_or_CAT_2 = "Centre for Advanced Training", COUNTIFS($A$7:$A$1008, $A961) &gt;= 1, LEFT($B961, 2) = "81"), INDEX(Main_Form!$J:$J, MATCH($A961, Main_Form!$EV:$EV, 0)), "N/A") )</f>
        <v/>
      </c>
      <c r="E961" s="393"/>
      <c r="O961" s="394" t="str">
        <f t="shared" si="28"/>
        <v/>
      </c>
      <c r="P961" s="378" t="str">
        <f t="shared" si="29"/>
        <v/>
      </c>
    </row>
    <row r="962" spans="1:16" s="379" customFormat="1" hidden="1" x14ac:dyDescent="0.35">
      <c r="A962" s="368"/>
      <c r="B962" s="367" t="str">
        <f xml:space="preserve"> IF(A962="", "", $B$2 &amp; COUNTIFS($A$7:$A962, $A962))</f>
        <v/>
      </c>
      <c r="C962" s="367" t="str">
        <f>IF($A962 = "", "", INDEX(Main_Form!$A:$A, MATCH($A962, Main_Form!$EV:$EV, 0)) &amp; $B962)</f>
        <v/>
      </c>
      <c r="D962" s="398" t="str">
        <f>IF($A962 = "", "",
IF(AND(School_or_CAT_2 = "Centre for Advanced Training", COUNTIFS($A$7:$A$1008, $A962) &gt;= 1, LEFT($B962, 2) = "81"), INDEX(Main_Form!$J:$J, MATCH($A962, Main_Form!$EV:$EV, 0)), "N/A") )</f>
        <v/>
      </c>
      <c r="E962" s="393"/>
      <c r="O962" s="394" t="str">
        <f t="shared" si="28"/>
        <v/>
      </c>
      <c r="P962" s="378" t="str">
        <f t="shared" si="29"/>
        <v/>
      </c>
    </row>
    <row r="963" spans="1:16" s="379" customFormat="1" hidden="1" x14ac:dyDescent="0.35">
      <c r="A963" s="368"/>
      <c r="B963" s="367" t="str">
        <f xml:space="preserve"> IF(A963="", "", $B$2 &amp; COUNTIFS($A$7:$A963, $A963))</f>
        <v/>
      </c>
      <c r="C963" s="367" t="str">
        <f>IF($A963 = "", "", INDEX(Main_Form!$A:$A, MATCH($A963, Main_Form!$EV:$EV, 0)) &amp; $B963)</f>
        <v/>
      </c>
      <c r="D963" s="398" t="str">
        <f>IF($A963 = "", "",
IF(AND(School_or_CAT_2 = "Centre for Advanced Training", COUNTIFS($A$7:$A$1008, $A963) &gt;= 1, LEFT($B963, 2) = "81"), INDEX(Main_Form!$J:$J, MATCH($A963, Main_Form!$EV:$EV, 0)), "N/A") )</f>
        <v/>
      </c>
      <c r="E963" s="393"/>
      <c r="O963" s="394" t="str">
        <f t="shared" si="28"/>
        <v/>
      </c>
      <c r="P963" s="378" t="str">
        <f t="shared" si="29"/>
        <v/>
      </c>
    </row>
    <row r="964" spans="1:16" s="379" customFormat="1" hidden="1" x14ac:dyDescent="0.35">
      <c r="A964" s="368"/>
      <c r="B964" s="367" t="str">
        <f xml:space="preserve"> IF(A964="", "", $B$2 &amp; COUNTIFS($A$7:$A964, $A964))</f>
        <v/>
      </c>
      <c r="C964" s="367" t="str">
        <f>IF($A964 = "", "", INDEX(Main_Form!$A:$A, MATCH($A964, Main_Form!$EV:$EV, 0)) &amp; $B964)</f>
        <v/>
      </c>
      <c r="D964" s="398" t="str">
        <f>IF($A964 = "", "",
IF(AND(School_or_CAT_2 = "Centre for Advanced Training", COUNTIFS($A$7:$A$1008, $A964) &gt;= 1, LEFT($B964, 2) = "81"), INDEX(Main_Form!$J:$J, MATCH($A964, Main_Form!$EV:$EV, 0)), "N/A") )</f>
        <v/>
      </c>
      <c r="E964" s="393"/>
      <c r="O964" s="394" t="str">
        <f t="shared" si="28"/>
        <v/>
      </c>
      <c r="P964" s="378" t="str">
        <f t="shared" si="29"/>
        <v/>
      </c>
    </row>
    <row r="965" spans="1:16" s="379" customFormat="1" hidden="1" x14ac:dyDescent="0.35">
      <c r="A965" s="368"/>
      <c r="B965" s="367" t="str">
        <f xml:space="preserve"> IF(A965="", "", $B$2 &amp; COUNTIFS($A$7:$A965, $A965))</f>
        <v/>
      </c>
      <c r="C965" s="367" t="str">
        <f>IF($A965 = "", "", INDEX(Main_Form!$A:$A, MATCH($A965, Main_Form!$EV:$EV, 0)) &amp; $B965)</f>
        <v/>
      </c>
      <c r="D965" s="398" t="str">
        <f>IF($A965 = "", "",
IF(AND(School_or_CAT_2 = "Centre for Advanced Training", COUNTIFS($A$7:$A$1008, $A965) &gt;= 1, LEFT($B965, 2) = "81"), INDEX(Main_Form!$J:$J, MATCH($A965, Main_Form!$EV:$EV, 0)), "N/A") )</f>
        <v/>
      </c>
      <c r="E965" s="393"/>
      <c r="O965" s="394" t="str">
        <f t="shared" si="28"/>
        <v/>
      </c>
      <c r="P965" s="378" t="str">
        <f t="shared" si="29"/>
        <v/>
      </c>
    </row>
    <row r="966" spans="1:16" s="379" customFormat="1" hidden="1" x14ac:dyDescent="0.35">
      <c r="A966" s="368"/>
      <c r="B966" s="367" t="str">
        <f xml:space="preserve"> IF(A966="", "", $B$2 &amp; COUNTIFS($A$7:$A966, $A966))</f>
        <v/>
      </c>
      <c r="C966" s="367" t="str">
        <f>IF($A966 = "", "", INDEX(Main_Form!$A:$A, MATCH($A966, Main_Form!$EV:$EV, 0)) &amp; $B966)</f>
        <v/>
      </c>
      <c r="D966" s="398" t="str">
        <f>IF($A966 = "", "",
IF(AND(School_or_CAT_2 = "Centre for Advanced Training", COUNTIFS($A$7:$A$1008, $A966) &gt;= 1, LEFT($B966, 2) = "81"), INDEX(Main_Form!$J:$J, MATCH($A966, Main_Form!$EV:$EV, 0)), "N/A") )</f>
        <v/>
      </c>
      <c r="E966" s="393"/>
      <c r="O966" s="394" t="str">
        <f t="shared" si="28"/>
        <v/>
      </c>
      <c r="P966" s="378" t="str">
        <f t="shared" si="29"/>
        <v/>
      </c>
    </row>
    <row r="967" spans="1:16" s="379" customFormat="1" hidden="1" x14ac:dyDescent="0.35">
      <c r="A967" s="368"/>
      <c r="B967" s="367" t="str">
        <f xml:space="preserve"> IF(A967="", "", $B$2 &amp; COUNTIFS($A$7:$A967, $A967))</f>
        <v/>
      </c>
      <c r="C967" s="367" t="str">
        <f>IF($A967 = "", "", INDEX(Main_Form!$A:$A, MATCH($A967, Main_Form!$EV:$EV, 0)) &amp; $B967)</f>
        <v/>
      </c>
      <c r="D967" s="398" t="str">
        <f>IF($A967 = "", "",
IF(AND(School_or_CAT_2 = "Centre for Advanced Training", COUNTIFS($A$7:$A$1008, $A967) &gt;= 1, LEFT($B967, 2) = "81"), INDEX(Main_Form!$J:$J, MATCH($A967, Main_Form!$EV:$EV, 0)), "N/A") )</f>
        <v/>
      </c>
      <c r="E967" s="393"/>
      <c r="O967" s="394" t="str">
        <f t="shared" ref="O967:O1008" si="30">IF($A967&lt;&gt;"", IF(AND($D967 &lt;&gt; "", $D967 &lt;&gt; "N/A"), $D967, IF($E967 = "", "", $E967)), "")</f>
        <v/>
      </c>
      <c r="P967" s="378" t="str">
        <f t="shared" ref="P967:P1008" si="31">IF($A967="", "", IF(AND($A967 &lt;&gt; "", $O967 &lt;&gt; ""), 1, 0))</f>
        <v/>
      </c>
    </row>
    <row r="968" spans="1:16" s="379" customFormat="1" hidden="1" x14ac:dyDescent="0.35">
      <c r="A968" s="368"/>
      <c r="B968" s="367" t="str">
        <f xml:space="preserve"> IF(A968="", "", $B$2 &amp; COUNTIFS($A$7:$A968, $A968))</f>
        <v/>
      </c>
      <c r="C968" s="367" t="str">
        <f>IF($A968 = "", "", INDEX(Main_Form!$A:$A, MATCH($A968, Main_Form!$EV:$EV, 0)) &amp; $B968)</f>
        <v/>
      </c>
      <c r="D968" s="398" t="str">
        <f>IF($A968 = "", "",
IF(AND(School_or_CAT_2 = "Centre for Advanced Training", COUNTIFS($A$7:$A$1008, $A968) &gt;= 1, LEFT($B968, 2) = "81"), INDEX(Main_Form!$J:$J, MATCH($A968, Main_Form!$EV:$EV, 0)), "N/A") )</f>
        <v/>
      </c>
      <c r="E968" s="393"/>
      <c r="O968" s="394" t="str">
        <f t="shared" si="30"/>
        <v/>
      </c>
      <c r="P968" s="378" t="str">
        <f t="shared" si="31"/>
        <v/>
      </c>
    </row>
    <row r="969" spans="1:16" s="379" customFormat="1" hidden="1" x14ac:dyDescent="0.35">
      <c r="A969" s="368"/>
      <c r="B969" s="367" t="str">
        <f xml:space="preserve"> IF(A969="", "", $B$2 &amp; COUNTIFS($A$7:$A969, $A969))</f>
        <v/>
      </c>
      <c r="C969" s="367" t="str">
        <f>IF($A969 = "", "", INDEX(Main_Form!$A:$A, MATCH($A969, Main_Form!$EV:$EV, 0)) &amp; $B969)</f>
        <v/>
      </c>
      <c r="D969" s="398" t="str">
        <f>IF($A969 = "", "",
IF(AND(School_or_CAT_2 = "Centre for Advanced Training", COUNTIFS($A$7:$A$1008, $A969) &gt;= 1, LEFT($B969, 2) = "81"), INDEX(Main_Form!$J:$J, MATCH($A969, Main_Form!$EV:$EV, 0)), "N/A") )</f>
        <v/>
      </c>
      <c r="E969" s="393"/>
      <c r="O969" s="394" t="str">
        <f t="shared" si="30"/>
        <v/>
      </c>
      <c r="P969" s="378" t="str">
        <f t="shared" si="31"/>
        <v/>
      </c>
    </row>
    <row r="970" spans="1:16" s="379" customFormat="1" hidden="1" x14ac:dyDescent="0.35">
      <c r="A970" s="368"/>
      <c r="B970" s="367" t="str">
        <f xml:space="preserve"> IF(A970="", "", $B$2 &amp; COUNTIFS($A$7:$A970, $A970))</f>
        <v/>
      </c>
      <c r="C970" s="367" t="str">
        <f>IF($A970 = "", "", INDEX(Main_Form!$A:$A, MATCH($A970, Main_Form!$EV:$EV, 0)) &amp; $B970)</f>
        <v/>
      </c>
      <c r="D970" s="398" t="str">
        <f>IF($A970 = "", "",
IF(AND(School_or_CAT_2 = "Centre for Advanced Training", COUNTIFS($A$7:$A$1008, $A970) &gt;= 1, LEFT($B970, 2) = "81"), INDEX(Main_Form!$J:$J, MATCH($A970, Main_Form!$EV:$EV, 0)), "N/A") )</f>
        <v/>
      </c>
      <c r="E970" s="393"/>
      <c r="O970" s="394" t="str">
        <f t="shared" si="30"/>
        <v/>
      </c>
      <c r="P970" s="378" t="str">
        <f t="shared" si="31"/>
        <v/>
      </c>
    </row>
    <row r="971" spans="1:16" s="379" customFormat="1" hidden="1" x14ac:dyDescent="0.35">
      <c r="A971" s="368"/>
      <c r="B971" s="367" t="str">
        <f xml:space="preserve"> IF(A971="", "", $B$2 &amp; COUNTIFS($A$7:$A971, $A971))</f>
        <v/>
      </c>
      <c r="C971" s="367" t="str">
        <f>IF($A971 = "", "", INDEX(Main_Form!$A:$A, MATCH($A971, Main_Form!$EV:$EV, 0)) &amp; $B971)</f>
        <v/>
      </c>
      <c r="D971" s="398" t="str">
        <f>IF($A971 = "", "",
IF(AND(School_or_CAT_2 = "Centre for Advanced Training", COUNTIFS($A$7:$A$1008, $A971) &gt;= 1, LEFT($B971, 2) = "81"), INDEX(Main_Form!$J:$J, MATCH($A971, Main_Form!$EV:$EV, 0)), "N/A") )</f>
        <v/>
      </c>
      <c r="E971" s="393"/>
      <c r="O971" s="394" t="str">
        <f t="shared" si="30"/>
        <v/>
      </c>
      <c r="P971" s="378" t="str">
        <f t="shared" si="31"/>
        <v/>
      </c>
    </row>
    <row r="972" spans="1:16" s="379" customFormat="1" hidden="1" x14ac:dyDescent="0.35">
      <c r="A972" s="368"/>
      <c r="B972" s="367" t="str">
        <f xml:space="preserve"> IF(A972="", "", $B$2 &amp; COUNTIFS($A$7:$A972, $A972))</f>
        <v/>
      </c>
      <c r="C972" s="367" t="str">
        <f>IF($A972 = "", "", INDEX(Main_Form!$A:$A, MATCH($A972, Main_Form!$EV:$EV, 0)) &amp; $B972)</f>
        <v/>
      </c>
      <c r="D972" s="398" t="str">
        <f>IF($A972 = "", "",
IF(AND(School_or_CAT_2 = "Centre for Advanced Training", COUNTIFS($A$7:$A$1008, $A972) &gt;= 1, LEFT($B972, 2) = "81"), INDEX(Main_Form!$J:$J, MATCH($A972, Main_Form!$EV:$EV, 0)), "N/A") )</f>
        <v/>
      </c>
      <c r="E972" s="393"/>
      <c r="O972" s="394" t="str">
        <f t="shared" si="30"/>
        <v/>
      </c>
      <c r="P972" s="378" t="str">
        <f t="shared" si="31"/>
        <v/>
      </c>
    </row>
    <row r="973" spans="1:16" s="379" customFormat="1" hidden="1" x14ac:dyDescent="0.35">
      <c r="A973" s="368"/>
      <c r="B973" s="367" t="str">
        <f xml:space="preserve"> IF(A973="", "", $B$2 &amp; COUNTIFS($A$7:$A973, $A973))</f>
        <v/>
      </c>
      <c r="C973" s="367" t="str">
        <f>IF($A973 = "", "", INDEX(Main_Form!$A:$A, MATCH($A973, Main_Form!$EV:$EV, 0)) &amp; $B973)</f>
        <v/>
      </c>
      <c r="D973" s="398" t="str">
        <f>IF($A973 = "", "",
IF(AND(School_or_CAT_2 = "Centre for Advanced Training", COUNTIFS($A$7:$A$1008, $A973) &gt;= 1, LEFT($B973, 2) = "81"), INDEX(Main_Form!$J:$J, MATCH($A973, Main_Form!$EV:$EV, 0)), "N/A") )</f>
        <v/>
      </c>
      <c r="E973" s="393"/>
      <c r="O973" s="394" t="str">
        <f t="shared" si="30"/>
        <v/>
      </c>
      <c r="P973" s="378" t="str">
        <f t="shared" si="31"/>
        <v/>
      </c>
    </row>
    <row r="974" spans="1:16" s="379" customFormat="1" hidden="1" x14ac:dyDescent="0.35">
      <c r="A974" s="368"/>
      <c r="B974" s="367" t="str">
        <f xml:space="preserve"> IF(A974="", "", $B$2 &amp; COUNTIFS($A$7:$A974, $A974))</f>
        <v/>
      </c>
      <c r="C974" s="367" t="str">
        <f>IF($A974 = "", "", INDEX(Main_Form!$A:$A, MATCH($A974, Main_Form!$EV:$EV, 0)) &amp; $B974)</f>
        <v/>
      </c>
      <c r="D974" s="398" t="str">
        <f>IF($A974 = "", "",
IF(AND(School_or_CAT_2 = "Centre for Advanced Training", COUNTIFS($A$7:$A$1008, $A974) &gt;= 1, LEFT($B974, 2) = "81"), INDEX(Main_Form!$J:$J, MATCH($A974, Main_Form!$EV:$EV, 0)), "N/A") )</f>
        <v/>
      </c>
      <c r="E974" s="393"/>
      <c r="O974" s="394" t="str">
        <f t="shared" si="30"/>
        <v/>
      </c>
      <c r="P974" s="378" t="str">
        <f t="shared" si="31"/>
        <v/>
      </c>
    </row>
    <row r="975" spans="1:16" s="379" customFormat="1" hidden="1" x14ac:dyDescent="0.35">
      <c r="A975" s="368"/>
      <c r="B975" s="367" t="str">
        <f xml:space="preserve"> IF(A975="", "", $B$2 &amp; COUNTIFS($A$7:$A975, $A975))</f>
        <v/>
      </c>
      <c r="C975" s="367" t="str">
        <f>IF($A975 = "", "", INDEX(Main_Form!$A:$A, MATCH($A975, Main_Form!$EV:$EV, 0)) &amp; $B975)</f>
        <v/>
      </c>
      <c r="D975" s="398" t="str">
        <f>IF($A975 = "", "",
IF(AND(School_or_CAT_2 = "Centre for Advanced Training", COUNTIFS($A$7:$A$1008, $A975) &gt;= 1, LEFT($B975, 2) = "81"), INDEX(Main_Form!$J:$J, MATCH($A975, Main_Form!$EV:$EV, 0)), "N/A") )</f>
        <v/>
      </c>
      <c r="E975" s="393"/>
      <c r="O975" s="394" t="str">
        <f t="shared" si="30"/>
        <v/>
      </c>
      <c r="P975" s="378" t="str">
        <f t="shared" si="31"/>
        <v/>
      </c>
    </row>
    <row r="976" spans="1:16" s="379" customFormat="1" hidden="1" x14ac:dyDescent="0.35">
      <c r="A976" s="368"/>
      <c r="B976" s="367" t="str">
        <f xml:space="preserve"> IF(A976="", "", $B$2 &amp; COUNTIFS($A$7:$A976, $A976))</f>
        <v/>
      </c>
      <c r="C976" s="367" t="str">
        <f>IF($A976 = "", "", INDEX(Main_Form!$A:$A, MATCH($A976, Main_Form!$EV:$EV, 0)) &amp; $B976)</f>
        <v/>
      </c>
      <c r="D976" s="398" t="str">
        <f>IF($A976 = "", "",
IF(AND(School_or_CAT_2 = "Centre for Advanced Training", COUNTIFS($A$7:$A$1008, $A976) &gt;= 1, LEFT($B976, 2) = "81"), INDEX(Main_Form!$J:$J, MATCH($A976, Main_Form!$EV:$EV, 0)), "N/A") )</f>
        <v/>
      </c>
      <c r="E976" s="393"/>
      <c r="O976" s="394" t="str">
        <f t="shared" si="30"/>
        <v/>
      </c>
      <c r="P976" s="378" t="str">
        <f t="shared" si="31"/>
        <v/>
      </c>
    </row>
    <row r="977" spans="1:16" s="379" customFormat="1" hidden="1" x14ac:dyDescent="0.35">
      <c r="A977" s="368"/>
      <c r="B977" s="367" t="str">
        <f xml:space="preserve"> IF(A977="", "", $B$2 &amp; COUNTIFS($A$7:$A977, $A977))</f>
        <v/>
      </c>
      <c r="C977" s="367" t="str">
        <f>IF($A977 = "", "", INDEX(Main_Form!$A:$A, MATCH($A977, Main_Form!$EV:$EV, 0)) &amp; $B977)</f>
        <v/>
      </c>
      <c r="D977" s="398" t="str">
        <f>IF($A977 = "", "",
IF(AND(School_or_CAT_2 = "Centre for Advanced Training", COUNTIFS($A$7:$A$1008, $A977) &gt;= 1, LEFT($B977, 2) = "81"), INDEX(Main_Form!$J:$J, MATCH($A977, Main_Form!$EV:$EV, 0)), "N/A") )</f>
        <v/>
      </c>
      <c r="E977" s="393"/>
      <c r="O977" s="394" t="str">
        <f t="shared" si="30"/>
        <v/>
      </c>
      <c r="P977" s="378" t="str">
        <f t="shared" si="31"/>
        <v/>
      </c>
    </row>
    <row r="978" spans="1:16" s="379" customFormat="1" hidden="1" x14ac:dyDescent="0.35">
      <c r="A978" s="368"/>
      <c r="B978" s="367" t="str">
        <f xml:space="preserve"> IF(A978="", "", $B$2 &amp; COUNTIFS($A$7:$A978, $A978))</f>
        <v/>
      </c>
      <c r="C978" s="367" t="str">
        <f>IF($A978 = "", "", INDEX(Main_Form!$A:$A, MATCH($A978, Main_Form!$EV:$EV, 0)) &amp; $B978)</f>
        <v/>
      </c>
      <c r="D978" s="398" t="str">
        <f>IF($A978 = "", "",
IF(AND(School_or_CAT_2 = "Centre for Advanced Training", COUNTIFS($A$7:$A$1008, $A978) &gt;= 1, LEFT($B978, 2) = "81"), INDEX(Main_Form!$J:$J, MATCH($A978, Main_Form!$EV:$EV, 0)), "N/A") )</f>
        <v/>
      </c>
      <c r="E978" s="393"/>
      <c r="O978" s="394" t="str">
        <f t="shared" si="30"/>
        <v/>
      </c>
      <c r="P978" s="378" t="str">
        <f t="shared" si="31"/>
        <v/>
      </c>
    </row>
    <row r="979" spans="1:16" s="379" customFormat="1" hidden="1" x14ac:dyDescent="0.35">
      <c r="A979" s="368"/>
      <c r="B979" s="367" t="str">
        <f xml:space="preserve"> IF(A979="", "", $B$2 &amp; COUNTIFS($A$7:$A979, $A979))</f>
        <v/>
      </c>
      <c r="C979" s="367" t="str">
        <f>IF($A979 = "", "", INDEX(Main_Form!$A:$A, MATCH($A979, Main_Form!$EV:$EV, 0)) &amp; $B979)</f>
        <v/>
      </c>
      <c r="D979" s="398" t="str">
        <f>IF($A979 = "", "",
IF(AND(School_or_CAT_2 = "Centre for Advanced Training", COUNTIFS($A$7:$A$1008, $A979) &gt;= 1, LEFT($B979, 2) = "81"), INDEX(Main_Form!$J:$J, MATCH($A979, Main_Form!$EV:$EV, 0)), "N/A") )</f>
        <v/>
      </c>
      <c r="E979" s="393"/>
      <c r="O979" s="394" t="str">
        <f t="shared" si="30"/>
        <v/>
      </c>
      <c r="P979" s="378" t="str">
        <f t="shared" si="31"/>
        <v/>
      </c>
    </row>
    <row r="980" spans="1:16" s="379" customFormat="1" hidden="1" x14ac:dyDescent="0.35">
      <c r="A980" s="368"/>
      <c r="B980" s="367" t="str">
        <f xml:space="preserve"> IF(A980="", "", $B$2 &amp; COUNTIFS($A$7:$A980, $A980))</f>
        <v/>
      </c>
      <c r="C980" s="367" t="str">
        <f>IF($A980 = "", "", INDEX(Main_Form!$A:$A, MATCH($A980, Main_Form!$EV:$EV, 0)) &amp; $B980)</f>
        <v/>
      </c>
      <c r="D980" s="398" t="str">
        <f>IF($A980 = "", "",
IF(AND(School_or_CAT_2 = "Centre for Advanced Training", COUNTIFS($A$7:$A$1008, $A980) &gt;= 1, LEFT($B980, 2) = "81"), INDEX(Main_Form!$J:$J, MATCH($A980, Main_Form!$EV:$EV, 0)), "N/A") )</f>
        <v/>
      </c>
      <c r="E980" s="393"/>
      <c r="O980" s="394" t="str">
        <f t="shared" si="30"/>
        <v/>
      </c>
      <c r="P980" s="378" t="str">
        <f t="shared" si="31"/>
        <v/>
      </c>
    </row>
    <row r="981" spans="1:16" s="379" customFormat="1" hidden="1" x14ac:dyDescent="0.35">
      <c r="A981" s="368"/>
      <c r="B981" s="367" t="str">
        <f xml:space="preserve"> IF(A981="", "", $B$2 &amp; COUNTIFS($A$7:$A981, $A981))</f>
        <v/>
      </c>
      <c r="C981" s="367" t="str">
        <f>IF($A981 = "", "", INDEX(Main_Form!$A:$A, MATCH($A981, Main_Form!$EV:$EV, 0)) &amp; $B981)</f>
        <v/>
      </c>
      <c r="D981" s="398" t="str">
        <f>IF($A981 = "", "",
IF(AND(School_or_CAT_2 = "Centre for Advanced Training", COUNTIFS($A$7:$A$1008, $A981) &gt;= 1, LEFT($B981, 2) = "81"), INDEX(Main_Form!$J:$J, MATCH($A981, Main_Form!$EV:$EV, 0)), "N/A") )</f>
        <v/>
      </c>
      <c r="E981" s="393"/>
      <c r="O981" s="394" t="str">
        <f t="shared" si="30"/>
        <v/>
      </c>
      <c r="P981" s="378" t="str">
        <f t="shared" si="31"/>
        <v/>
      </c>
    </row>
    <row r="982" spans="1:16" s="379" customFormat="1" hidden="1" x14ac:dyDescent="0.35">
      <c r="A982" s="368"/>
      <c r="B982" s="367" t="str">
        <f xml:space="preserve"> IF(A982="", "", $B$2 &amp; COUNTIFS($A$7:$A982, $A982))</f>
        <v/>
      </c>
      <c r="C982" s="367" t="str">
        <f>IF($A982 = "", "", INDEX(Main_Form!$A:$A, MATCH($A982, Main_Form!$EV:$EV, 0)) &amp; $B982)</f>
        <v/>
      </c>
      <c r="D982" s="398" t="str">
        <f>IF($A982 = "", "",
IF(AND(School_or_CAT_2 = "Centre for Advanced Training", COUNTIFS($A$7:$A$1008, $A982) &gt;= 1, LEFT($B982, 2) = "81"), INDEX(Main_Form!$J:$J, MATCH($A982, Main_Form!$EV:$EV, 0)), "N/A") )</f>
        <v/>
      </c>
      <c r="E982" s="393"/>
      <c r="O982" s="394" t="str">
        <f t="shared" si="30"/>
        <v/>
      </c>
      <c r="P982" s="378" t="str">
        <f t="shared" si="31"/>
        <v/>
      </c>
    </row>
    <row r="983" spans="1:16" s="379" customFormat="1" hidden="1" x14ac:dyDescent="0.35">
      <c r="A983" s="368"/>
      <c r="B983" s="367" t="str">
        <f xml:space="preserve"> IF(A983="", "", $B$2 &amp; COUNTIFS($A$7:$A983, $A983))</f>
        <v/>
      </c>
      <c r="C983" s="367" t="str">
        <f>IF($A983 = "", "", INDEX(Main_Form!$A:$A, MATCH($A983, Main_Form!$EV:$EV, 0)) &amp; $B983)</f>
        <v/>
      </c>
      <c r="D983" s="398" t="str">
        <f>IF($A983 = "", "",
IF(AND(School_or_CAT_2 = "Centre for Advanced Training", COUNTIFS($A$7:$A$1008, $A983) &gt;= 1, LEFT($B983, 2) = "81"), INDEX(Main_Form!$J:$J, MATCH($A983, Main_Form!$EV:$EV, 0)), "N/A") )</f>
        <v/>
      </c>
      <c r="E983" s="393"/>
      <c r="O983" s="394" t="str">
        <f t="shared" si="30"/>
        <v/>
      </c>
      <c r="P983" s="378" t="str">
        <f t="shared" si="31"/>
        <v/>
      </c>
    </row>
    <row r="984" spans="1:16" s="379" customFormat="1" hidden="1" x14ac:dyDescent="0.35">
      <c r="A984" s="368"/>
      <c r="B984" s="367" t="str">
        <f xml:space="preserve"> IF(A984="", "", $B$2 &amp; COUNTIFS($A$7:$A984, $A984))</f>
        <v/>
      </c>
      <c r="C984" s="367" t="str">
        <f>IF($A984 = "", "", INDEX(Main_Form!$A:$A, MATCH($A984, Main_Form!$EV:$EV, 0)) &amp; $B984)</f>
        <v/>
      </c>
      <c r="D984" s="398" t="str">
        <f>IF($A984 = "", "",
IF(AND(School_or_CAT_2 = "Centre for Advanced Training", COUNTIFS($A$7:$A$1008, $A984) &gt;= 1, LEFT($B984, 2) = "81"), INDEX(Main_Form!$J:$J, MATCH($A984, Main_Form!$EV:$EV, 0)), "N/A") )</f>
        <v/>
      </c>
      <c r="E984" s="393"/>
      <c r="O984" s="394" t="str">
        <f t="shared" si="30"/>
        <v/>
      </c>
      <c r="P984" s="378" t="str">
        <f t="shared" si="31"/>
        <v/>
      </c>
    </row>
    <row r="985" spans="1:16" s="379" customFormat="1" hidden="1" x14ac:dyDescent="0.35">
      <c r="A985" s="368"/>
      <c r="B985" s="367" t="str">
        <f xml:space="preserve"> IF(A985="", "", $B$2 &amp; COUNTIFS($A$7:$A985, $A985))</f>
        <v/>
      </c>
      <c r="C985" s="367" t="str">
        <f>IF($A985 = "", "", INDEX(Main_Form!$A:$A, MATCH($A985, Main_Form!$EV:$EV, 0)) &amp; $B985)</f>
        <v/>
      </c>
      <c r="D985" s="398" t="str">
        <f>IF($A985 = "", "",
IF(AND(School_or_CAT_2 = "Centre for Advanced Training", COUNTIFS($A$7:$A$1008, $A985) &gt;= 1, LEFT($B985, 2) = "81"), INDEX(Main_Form!$J:$J, MATCH($A985, Main_Form!$EV:$EV, 0)), "N/A") )</f>
        <v/>
      </c>
      <c r="E985" s="393"/>
      <c r="O985" s="394" t="str">
        <f t="shared" si="30"/>
        <v/>
      </c>
      <c r="P985" s="378" t="str">
        <f t="shared" si="31"/>
        <v/>
      </c>
    </row>
    <row r="986" spans="1:16" s="379" customFormat="1" hidden="1" x14ac:dyDescent="0.35">
      <c r="A986" s="368"/>
      <c r="B986" s="367" t="str">
        <f xml:space="preserve"> IF(A986="", "", $B$2 &amp; COUNTIFS($A$7:$A986, $A986))</f>
        <v/>
      </c>
      <c r="C986" s="367" t="str">
        <f>IF($A986 = "", "", INDEX(Main_Form!$A:$A, MATCH($A986, Main_Form!$EV:$EV, 0)) &amp; $B986)</f>
        <v/>
      </c>
      <c r="D986" s="398" t="str">
        <f>IF($A986 = "", "",
IF(AND(School_or_CAT_2 = "Centre for Advanced Training", COUNTIFS($A$7:$A$1008, $A986) &gt;= 1, LEFT($B986, 2) = "81"), INDEX(Main_Form!$J:$J, MATCH($A986, Main_Form!$EV:$EV, 0)), "N/A") )</f>
        <v/>
      </c>
      <c r="E986" s="393"/>
      <c r="O986" s="394" t="str">
        <f t="shared" si="30"/>
        <v/>
      </c>
      <c r="P986" s="378" t="str">
        <f t="shared" si="31"/>
        <v/>
      </c>
    </row>
    <row r="987" spans="1:16" s="379" customFormat="1" hidden="1" x14ac:dyDescent="0.35">
      <c r="A987" s="368"/>
      <c r="B987" s="367" t="str">
        <f xml:space="preserve"> IF(A987="", "", $B$2 &amp; COUNTIFS($A$7:$A987, $A987))</f>
        <v/>
      </c>
      <c r="C987" s="367" t="str">
        <f>IF($A987 = "", "", INDEX(Main_Form!$A:$A, MATCH($A987, Main_Form!$EV:$EV, 0)) &amp; $B987)</f>
        <v/>
      </c>
      <c r="D987" s="398" t="str">
        <f>IF($A987 = "", "",
IF(AND(School_or_CAT_2 = "Centre for Advanced Training", COUNTIFS($A$7:$A$1008, $A987) &gt;= 1, LEFT($B987, 2) = "81"), INDEX(Main_Form!$J:$J, MATCH($A987, Main_Form!$EV:$EV, 0)), "N/A") )</f>
        <v/>
      </c>
      <c r="E987" s="393"/>
      <c r="O987" s="394" t="str">
        <f t="shared" si="30"/>
        <v/>
      </c>
      <c r="P987" s="378" t="str">
        <f t="shared" si="31"/>
        <v/>
      </c>
    </row>
    <row r="988" spans="1:16" s="379" customFormat="1" hidden="1" x14ac:dyDescent="0.35">
      <c r="A988" s="368"/>
      <c r="B988" s="367" t="str">
        <f xml:space="preserve"> IF(A988="", "", $B$2 &amp; COUNTIFS($A$7:$A988, $A988))</f>
        <v/>
      </c>
      <c r="C988" s="367" t="str">
        <f>IF($A988 = "", "", INDEX(Main_Form!$A:$A, MATCH($A988, Main_Form!$EV:$EV, 0)) &amp; $B988)</f>
        <v/>
      </c>
      <c r="D988" s="398" t="str">
        <f>IF($A988 = "", "",
IF(AND(School_or_CAT_2 = "Centre for Advanced Training", COUNTIFS($A$7:$A$1008, $A988) &gt;= 1, LEFT($B988, 2) = "81"), INDEX(Main_Form!$J:$J, MATCH($A988, Main_Form!$EV:$EV, 0)), "N/A") )</f>
        <v/>
      </c>
      <c r="E988" s="393"/>
      <c r="O988" s="394" t="str">
        <f t="shared" si="30"/>
        <v/>
      </c>
      <c r="P988" s="378" t="str">
        <f t="shared" si="31"/>
        <v/>
      </c>
    </row>
    <row r="989" spans="1:16" s="379" customFormat="1" hidden="1" x14ac:dyDescent="0.35">
      <c r="A989" s="368"/>
      <c r="B989" s="367" t="str">
        <f xml:space="preserve"> IF(A989="", "", $B$2 &amp; COUNTIFS($A$7:$A989, $A989))</f>
        <v/>
      </c>
      <c r="C989" s="367" t="str">
        <f>IF($A989 = "", "", INDEX(Main_Form!$A:$A, MATCH($A989, Main_Form!$EV:$EV, 0)) &amp; $B989)</f>
        <v/>
      </c>
      <c r="D989" s="398" t="str">
        <f>IF($A989 = "", "",
IF(AND(School_or_CAT_2 = "Centre for Advanced Training", COUNTIFS($A$7:$A$1008, $A989) &gt;= 1, LEFT($B989, 2) = "81"), INDEX(Main_Form!$J:$J, MATCH($A989, Main_Form!$EV:$EV, 0)), "N/A") )</f>
        <v/>
      </c>
      <c r="E989" s="393"/>
      <c r="O989" s="394" t="str">
        <f t="shared" si="30"/>
        <v/>
      </c>
      <c r="P989" s="378" t="str">
        <f t="shared" si="31"/>
        <v/>
      </c>
    </row>
    <row r="990" spans="1:16" s="379" customFormat="1" hidden="1" x14ac:dyDescent="0.35">
      <c r="A990" s="368"/>
      <c r="B990" s="367" t="str">
        <f xml:space="preserve"> IF(A990="", "", $B$2 &amp; COUNTIFS($A$7:$A990, $A990))</f>
        <v/>
      </c>
      <c r="C990" s="367" t="str">
        <f>IF($A990 = "", "", INDEX(Main_Form!$A:$A, MATCH($A990, Main_Form!$EV:$EV, 0)) &amp; $B990)</f>
        <v/>
      </c>
      <c r="D990" s="398" t="str">
        <f>IF($A990 = "", "",
IF(AND(School_or_CAT_2 = "Centre for Advanced Training", COUNTIFS($A$7:$A$1008, $A990) &gt;= 1, LEFT($B990, 2) = "81"), INDEX(Main_Form!$J:$J, MATCH($A990, Main_Form!$EV:$EV, 0)), "N/A") )</f>
        <v/>
      </c>
      <c r="E990" s="393"/>
      <c r="O990" s="394" t="str">
        <f t="shared" si="30"/>
        <v/>
      </c>
      <c r="P990" s="378" t="str">
        <f t="shared" si="31"/>
        <v/>
      </c>
    </row>
    <row r="991" spans="1:16" s="379" customFormat="1" hidden="1" x14ac:dyDescent="0.35">
      <c r="A991" s="368"/>
      <c r="B991" s="367" t="str">
        <f xml:space="preserve"> IF(A991="", "", $B$2 &amp; COUNTIFS($A$7:$A991, $A991))</f>
        <v/>
      </c>
      <c r="C991" s="367" t="str">
        <f>IF($A991 = "", "", INDEX(Main_Form!$A:$A, MATCH($A991, Main_Form!$EV:$EV, 0)) &amp; $B991)</f>
        <v/>
      </c>
      <c r="D991" s="398" t="str">
        <f>IF($A991 = "", "",
IF(AND(School_or_CAT_2 = "Centre for Advanced Training", COUNTIFS($A$7:$A$1008, $A991) &gt;= 1, LEFT($B991, 2) = "81"), INDEX(Main_Form!$J:$J, MATCH($A991, Main_Form!$EV:$EV, 0)), "N/A") )</f>
        <v/>
      </c>
      <c r="E991" s="393"/>
      <c r="O991" s="394" t="str">
        <f t="shared" si="30"/>
        <v/>
      </c>
      <c r="P991" s="378" t="str">
        <f t="shared" si="31"/>
        <v/>
      </c>
    </row>
    <row r="992" spans="1:16" s="379" customFormat="1" hidden="1" x14ac:dyDescent="0.35">
      <c r="A992" s="368"/>
      <c r="B992" s="367" t="str">
        <f xml:space="preserve"> IF(A992="", "", $B$2 &amp; COUNTIFS($A$7:$A992, $A992))</f>
        <v/>
      </c>
      <c r="C992" s="367" t="str">
        <f>IF($A992 = "", "", INDEX(Main_Form!$A:$A, MATCH($A992, Main_Form!$EV:$EV, 0)) &amp; $B992)</f>
        <v/>
      </c>
      <c r="D992" s="398" t="str">
        <f>IF($A992 = "", "",
IF(AND(School_or_CAT_2 = "Centre for Advanced Training", COUNTIFS($A$7:$A$1008, $A992) &gt;= 1, LEFT($B992, 2) = "81"), INDEX(Main_Form!$J:$J, MATCH($A992, Main_Form!$EV:$EV, 0)), "N/A") )</f>
        <v/>
      </c>
      <c r="E992" s="393"/>
      <c r="O992" s="394" t="str">
        <f t="shared" si="30"/>
        <v/>
      </c>
      <c r="P992" s="378" t="str">
        <f t="shared" si="31"/>
        <v/>
      </c>
    </row>
    <row r="993" spans="1:16" s="379" customFormat="1" hidden="1" x14ac:dyDescent="0.35">
      <c r="A993" s="368"/>
      <c r="B993" s="367" t="str">
        <f xml:space="preserve"> IF(A993="", "", $B$2 &amp; COUNTIFS($A$7:$A993, $A993))</f>
        <v/>
      </c>
      <c r="C993" s="367" t="str">
        <f>IF($A993 = "", "", INDEX(Main_Form!$A:$A, MATCH($A993, Main_Form!$EV:$EV, 0)) &amp; $B993)</f>
        <v/>
      </c>
      <c r="D993" s="398" t="str">
        <f>IF($A993 = "", "",
IF(AND(School_or_CAT_2 = "Centre for Advanced Training", COUNTIFS($A$7:$A$1008, $A993) &gt;= 1, LEFT($B993, 2) = "81"), INDEX(Main_Form!$J:$J, MATCH($A993, Main_Form!$EV:$EV, 0)), "N/A") )</f>
        <v/>
      </c>
      <c r="E993" s="393"/>
      <c r="O993" s="394" t="str">
        <f t="shared" si="30"/>
        <v/>
      </c>
      <c r="P993" s="378" t="str">
        <f t="shared" si="31"/>
        <v/>
      </c>
    </row>
    <row r="994" spans="1:16" s="379" customFormat="1" hidden="1" x14ac:dyDescent="0.35">
      <c r="A994" s="368"/>
      <c r="B994" s="367" t="str">
        <f xml:space="preserve"> IF(A994="", "", $B$2 &amp; COUNTIFS($A$7:$A994, $A994))</f>
        <v/>
      </c>
      <c r="C994" s="367" t="str">
        <f>IF($A994 = "", "", INDEX(Main_Form!$A:$A, MATCH($A994, Main_Form!$EV:$EV, 0)) &amp; $B994)</f>
        <v/>
      </c>
      <c r="D994" s="398" t="str">
        <f>IF($A994 = "", "",
IF(AND(School_or_CAT_2 = "Centre for Advanced Training", COUNTIFS($A$7:$A$1008, $A994) &gt;= 1, LEFT($B994, 2) = "81"), INDEX(Main_Form!$J:$J, MATCH($A994, Main_Form!$EV:$EV, 0)), "N/A") )</f>
        <v/>
      </c>
      <c r="E994" s="393"/>
      <c r="O994" s="394" t="str">
        <f t="shared" si="30"/>
        <v/>
      </c>
      <c r="P994" s="378" t="str">
        <f t="shared" si="31"/>
        <v/>
      </c>
    </row>
    <row r="995" spans="1:16" s="379" customFormat="1" hidden="1" x14ac:dyDescent="0.35">
      <c r="A995" s="368"/>
      <c r="B995" s="367" t="str">
        <f xml:space="preserve"> IF(A995="", "", $B$2 &amp; COUNTIFS($A$7:$A995, $A995))</f>
        <v/>
      </c>
      <c r="C995" s="367" t="str">
        <f>IF($A995 = "", "", INDEX(Main_Form!$A:$A, MATCH($A995, Main_Form!$EV:$EV, 0)) &amp; $B995)</f>
        <v/>
      </c>
      <c r="D995" s="398" t="str">
        <f>IF($A995 = "", "",
IF(AND(School_or_CAT_2 = "Centre for Advanced Training", COUNTIFS($A$7:$A$1008, $A995) &gt;= 1, LEFT($B995, 2) = "81"), INDEX(Main_Form!$J:$J, MATCH($A995, Main_Form!$EV:$EV, 0)), "N/A") )</f>
        <v/>
      </c>
      <c r="E995" s="393"/>
      <c r="O995" s="394" t="str">
        <f t="shared" si="30"/>
        <v/>
      </c>
      <c r="P995" s="378" t="str">
        <f t="shared" si="31"/>
        <v/>
      </c>
    </row>
    <row r="996" spans="1:16" s="379" customFormat="1" hidden="1" x14ac:dyDescent="0.35">
      <c r="A996" s="368"/>
      <c r="B996" s="367" t="str">
        <f xml:space="preserve"> IF(A996="", "", $B$2 &amp; COUNTIFS($A$7:$A996, $A996))</f>
        <v/>
      </c>
      <c r="C996" s="367" t="str">
        <f>IF($A996 = "", "", INDEX(Main_Form!$A:$A, MATCH($A996, Main_Form!$EV:$EV, 0)) &amp; $B996)</f>
        <v/>
      </c>
      <c r="D996" s="398" t="str">
        <f>IF($A996 = "", "",
IF(AND(School_or_CAT_2 = "Centre for Advanced Training", COUNTIFS($A$7:$A$1008, $A996) &gt;= 1, LEFT($B996, 2) = "81"), INDEX(Main_Form!$J:$J, MATCH($A996, Main_Form!$EV:$EV, 0)), "N/A") )</f>
        <v/>
      </c>
      <c r="E996" s="393"/>
      <c r="O996" s="394" t="str">
        <f t="shared" si="30"/>
        <v/>
      </c>
      <c r="P996" s="378" t="str">
        <f t="shared" si="31"/>
        <v/>
      </c>
    </row>
    <row r="997" spans="1:16" s="379" customFormat="1" hidden="1" x14ac:dyDescent="0.35">
      <c r="A997" s="368"/>
      <c r="B997" s="367" t="str">
        <f xml:space="preserve"> IF(A997="", "", $B$2 &amp; COUNTIFS($A$7:$A997, $A997))</f>
        <v/>
      </c>
      <c r="C997" s="367" t="str">
        <f>IF($A997 = "", "", INDEX(Main_Form!$A:$A, MATCH($A997, Main_Form!$EV:$EV, 0)) &amp; $B997)</f>
        <v/>
      </c>
      <c r="D997" s="398" t="str">
        <f>IF($A997 = "", "",
IF(AND(School_or_CAT_2 = "Centre for Advanced Training", COUNTIFS($A$7:$A$1008, $A997) &gt;= 1, LEFT($B997, 2) = "81"), INDEX(Main_Form!$J:$J, MATCH($A997, Main_Form!$EV:$EV, 0)), "N/A") )</f>
        <v/>
      </c>
      <c r="E997" s="393"/>
      <c r="O997" s="394" t="str">
        <f t="shared" si="30"/>
        <v/>
      </c>
      <c r="P997" s="378" t="str">
        <f t="shared" si="31"/>
        <v/>
      </c>
    </row>
    <row r="998" spans="1:16" s="379" customFormat="1" hidden="1" x14ac:dyDescent="0.35">
      <c r="A998" s="368"/>
      <c r="B998" s="367" t="str">
        <f xml:space="preserve"> IF(A998="", "", $B$2 &amp; COUNTIFS($A$7:$A998, $A998))</f>
        <v/>
      </c>
      <c r="C998" s="367" t="str">
        <f>IF($A998 = "", "", INDEX(Main_Form!$A:$A, MATCH($A998, Main_Form!$EV:$EV, 0)) &amp; $B998)</f>
        <v/>
      </c>
      <c r="D998" s="398" t="str">
        <f>IF($A998 = "", "",
IF(AND(School_or_CAT_2 = "Centre for Advanced Training", COUNTIFS($A$7:$A$1008, $A998) &gt;= 1, LEFT($B998, 2) = "81"), INDEX(Main_Form!$J:$J, MATCH($A998, Main_Form!$EV:$EV, 0)), "N/A") )</f>
        <v/>
      </c>
      <c r="E998" s="393"/>
      <c r="O998" s="394" t="str">
        <f t="shared" si="30"/>
        <v/>
      </c>
      <c r="P998" s="378" t="str">
        <f t="shared" si="31"/>
        <v/>
      </c>
    </row>
    <row r="999" spans="1:16" s="379" customFormat="1" hidden="1" x14ac:dyDescent="0.35">
      <c r="A999" s="368"/>
      <c r="B999" s="367" t="str">
        <f xml:space="preserve"> IF(A999="", "", $B$2 &amp; COUNTIFS($A$7:$A999, $A999))</f>
        <v/>
      </c>
      <c r="C999" s="367" t="str">
        <f>IF($A999 = "", "", INDEX(Main_Form!$A:$A, MATCH($A999, Main_Form!$EV:$EV, 0)) &amp; $B999)</f>
        <v/>
      </c>
      <c r="D999" s="398" t="str">
        <f>IF($A999 = "", "",
IF(AND(School_or_CAT_2 = "Centre for Advanced Training", COUNTIFS($A$7:$A$1008, $A999) &gt;= 1, LEFT($B999, 2) = "81"), INDEX(Main_Form!$J:$J, MATCH($A999, Main_Form!$EV:$EV, 0)), "N/A") )</f>
        <v/>
      </c>
      <c r="E999" s="393"/>
      <c r="O999" s="394" t="str">
        <f t="shared" si="30"/>
        <v/>
      </c>
      <c r="P999" s="378" t="str">
        <f t="shared" si="31"/>
        <v/>
      </c>
    </row>
    <row r="1000" spans="1:16" s="379" customFormat="1" hidden="1" x14ac:dyDescent="0.35">
      <c r="A1000" s="368"/>
      <c r="B1000" s="367" t="str">
        <f xml:space="preserve"> IF(A1000="", "", $B$2 &amp; COUNTIFS($A$7:$A1000, $A1000))</f>
        <v/>
      </c>
      <c r="C1000" s="367" t="str">
        <f>IF($A1000 = "", "", INDEX(Main_Form!$A:$A, MATCH($A1000, Main_Form!$EV:$EV, 0)) &amp; $B1000)</f>
        <v/>
      </c>
      <c r="D1000" s="398" t="str">
        <f>IF($A1000 = "", "",
IF(AND(School_or_CAT_2 = "Centre for Advanced Training", COUNTIFS($A$7:$A$1008, $A1000) &gt;= 1, LEFT($B1000, 2) = "81"), INDEX(Main_Form!$J:$J, MATCH($A1000, Main_Form!$EV:$EV, 0)), "N/A") )</f>
        <v/>
      </c>
      <c r="E1000" s="393"/>
      <c r="O1000" s="394" t="str">
        <f t="shared" si="30"/>
        <v/>
      </c>
      <c r="P1000" s="378" t="str">
        <f t="shared" si="31"/>
        <v/>
      </c>
    </row>
    <row r="1001" spans="1:16" s="379" customFormat="1" hidden="1" x14ac:dyDescent="0.35">
      <c r="A1001" s="368"/>
      <c r="B1001" s="367" t="str">
        <f xml:space="preserve"> IF(A1001="", "", $B$2 &amp; COUNTIFS($A$7:$A1001, $A1001))</f>
        <v/>
      </c>
      <c r="C1001" s="367" t="str">
        <f>IF($A1001 = "", "", INDEX(Main_Form!$A:$A, MATCH($A1001, Main_Form!$EV:$EV, 0)) &amp; $B1001)</f>
        <v/>
      </c>
      <c r="D1001" s="398" t="str">
        <f>IF($A1001 = "", "",
IF(AND(School_or_CAT_2 = "Centre for Advanced Training", COUNTIFS($A$7:$A$1008, $A1001) &gt;= 1, LEFT($B1001, 2) = "81"), INDEX(Main_Form!$J:$J, MATCH($A1001, Main_Form!$EV:$EV, 0)), "N/A") )</f>
        <v/>
      </c>
      <c r="E1001" s="393"/>
      <c r="O1001" s="394" t="str">
        <f t="shared" si="30"/>
        <v/>
      </c>
      <c r="P1001" s="378" t="str">
        <f t="shared" si="31"/>
        <v/>
      </c>
    </row>
    <row r="1002" spans="1:16" s="379" customFormat="1" hidden="1" x14ac:dyDescent="0.35">
      <c r="A1002" s="368"/>
      <c r="B1002" s="367" t="str">
        <f xml:space="preserve"> IF(A1002="", "", $B$2 &amp; COUNTIFS($A$7:$A1002, $A1002))</f>
        <v/>
      </c>
      <c r="C1002" s="367" t="str">
        <f>IF($A1002 = "", "", INDEX(Main_Form!$A:$A, MATCH($A1002, Main_Form!$EV:$EV, 0)) &amp; $B1002)</f>
        <v/>
      </c>
      <c r="D1002" s="398" t="str">
        <f>IF($A1002 = "", "",
IF(AND(School_or_CAT_2 = "Centre for Advanced Training", COUNTIFS($A$7:$A$1008, $A1002) &gt;= 1, LEFT($B1002, 2) = "81"), INDEX(Main_Form!$J:$J, MATCH($A1002, Main_Form!$EV:$EV, 0)), "N/A") )</f>
        <v/>
      </c>
      <c r="E1002" s="393"/>
      <c r="O1002" s="394" t="str">
        <f t="shared" si="30"/>
        <v/>
      </c>
      <c r="P1002" s="378" t="str">
        <f t="shared" si="31"/>
        <v/>
      </c>
    </row>
    <row r="1003" spans="1:16" s="379" customFormat="1" hidden="1" x14ac:dyDescent="0.35">
      <c r="A1003" s="368"/>
      <c r="B1003" s="367" t="str">
        <f xml:space="preserve"> IF(A1003="", "", $B$2 &amp; COUNTIFS($A$7:$A1003, $A1003))</f>
        <v/>
      </c>
      <c r="C1003" s="367" t="str">
        <f>IF($A1003 = "", "", INDEX(Main_Form!$A:$A, MATCH($A1003, Main_Form!$EV:$EV, 0)) &amp; $B1003)</f>
        <v/>
      </c>
      <c r="D1003" s="398" t="str">
        <f>IF($A1003 = "", "",
IF(AND(School_or_CAT_2 = "Centre for Advanced Training", COUNTIFS($A$7:$A$1008, $A1003) &gt;= 1, LEFT($B1003, 2) = "81"), INDEX(Main_Form!$J:$J, MATCH($A1003, Main_Form!$EV:$EV, 0)), "N/A") )</f>
        <v/>
      </c>
      <c r="E1003" s="393"/>
      <c r="O1003" s="394" t="str">
        <f t="shared" si="30"/>
        <v/>
      </c>
      <c r="P1003" s="378" t="str">
        <f t="shared" si="31"/>
        <v/>
      </c>
    </row>
    <row r="1004" spans="1:16" s="379" customFormat="1" hidden="1" x14ac:dyDescent="0.35">
      <c r="A1004" s="368"/>
      <c r="B1004" s="367" t="str">
        <f xml:space="preserve"> IF(A1004="", "", $B$2 &amp; COUNTIFS($A$7:$A1004, $A1004))</f>
        <v/>
      </c>
      <c r="C1004" s="367" t="str">
        <f>IF($A1004 = "", "", INDEX(Main_Form!$A:$A, MATCH($A1004, Main_Form!$EV:$EV, 0)) &amp; $B1004)</f>
        <v/>
      </c>
      <c r="D1004" s="398" t="str">
        <f>IF($A1004 = "", "",
IF(AND(School_or_CAT_2 = "Centre for Advanced Training", COUNTIFS($A$7:$A$1008, $A1004) &gt;= 1, LEFT($B1004, 2) = "81"), INDEX(Main_Form!$J:$J, MATCH($A1004, Main_Form!$EV:$EV, 0)), "N/A") )</f>
        <v/>
      </c>
      <c r="E1004" s="393"/>
      <c r="O1004" s="394" t="str">
        <f t="shared" si="30"/>
        <v/>
      </c>
      <c r="P1004" s="378" t="str">
        <f t="shared" si="31"/>
        <v/>
      </c>
    </row>
    <row r="1005" spans="1:16" s="379" customFormat="1" hidden="1" x14ac:dyDescent="0.35">
      <c r="A1005" s="368"/>
      <c r="B1005" s="367" t="str">
        <f xml:space="preserve"> IF(A1005="", "", $B$2 &amp; COUNTIFS($A$7:$A1005, $A1005))</f>
        <v/>
      </c>
      <c r="C1005" s="367" t="str">
        <f>IF($A1005 = "", "", INDEX(Main_Form!$A:$A, MATCH($A1005, Main_Form!$EV:$EV, 0)) &amp; $B1005)</f>
        <v/>
      </c>
      <c r="D1005" s="398" t="str">
        <f>IF($A1005 = "", "",
IF(AND(School_or_CAT_2 = "Centre for Advanced Training", COUNTIFS($A$7:$A$1008, $A1005) &gt;= 1, LEFT($B1005, 2) = "81"), INDEX(Main_Form!$J:$J, MATCH($A1005, Main_Form!$EV:$EV, 0)), "N/A") )</f>
        <v/>
      </c>
      <c r="E1005" s="393"/>
      <c r="O1005" s="394" t="str">
        <f t="shared" si="30"/>
        <v/>
      </c>
      <c r="P1005" s="378" t="str">
        <f t="shared" si="31"/>
        <v/>
      </c>
    </row>
    <row r="1006" spans="1:16" s="379" customFormat="1" hidden="1" x14ac:dyDescent="0.35">
      <c r="A1006" s="368"/>
      <c r="B1006" s="367" t="str">
        <f xml:space="preserve"> IF(A1006="", "", $B$2 &amp; COUNTIFS($A$7:$A1006, $A1006))</f>
        <v/>
      </c>
      <c r="C1006" s="367" t="str">
        <f>IF($A1006 = "", "", INDEX(Main_Form!$A:$A, MATCH($A1006, Main_Form!$EV:$EV, 0)) &amp; $B1006)</f>
        <v/>
      </c>
      <c r="D1006" s="398" t="str">
        <f>IF($A1006 = "", "",
IF(AND(School_or_CAT_2 = "Centre for Advanced Training", COUNTIFS($A$7:$A$1008, $A1006) &gt;= 1, LEFT($B1006, 2) = "81"), INDEX(Main_Form!$J:$J, MATCH($A1006, Main_Form!$EV:$EV, 0)), "N/A") )</f>
        <v/>
      </c>
      <c r="E1006" s="393"/>
      <c r="O1006" s="394" t="str">
        <f t="shared" si="30"/>
        <v/>
      </c>
      <c r="P1006" s="378" t="str">
        <f t="shared" si="31"/>
        <v/>
      </c>
    </row>
    <row r="1007" spans="1:16" s="379" customFormat="1" hidden="1" x14ac:dyDescent="0.35">
      <c r="A1007" s="368"/>
      <c r="B1007" s="367" t="str">
        <f xml:space="preserve"> IF(A1007="", "", $B$2 &amp; COUNTIFS($A$7:$A1007, $A1007))</f>
        <v/>
      </c>
      <c r="C1007" s="367" t="str">
        <f>IF($A1007 = "", "", INDEX(Main_Form!$A:$A, MATCH($A1007, Main_Form!$EV:$EV, 0)) &amp; $B1007)</f>
        <v/>
      </c>
      <c r="D1007" s="398" t="str">
        <f>IF($A1007 = "", "",
IF(AND(School_or_CAT_2 = "Centre for Advanced Training", COUNTIFS($A$7:$A$1008, $A1007) &gt;= 1, LEFT($B1007, 2) = "81"), INDEX(Main_Form!$J:$J, MATCH($A1007, Main_Form!$EV:$EV, 0)), "N/A") )</f>
        <v/>
      </c>
      <c r="E1007" s="393"/>
      <c r="O1007" s="394" t="str">
        <f t="shared" si="30"/>
        <v/>
      </c>
      <c r="P1007" s="378" t="str">
        <f t="shared" si="31"/>
        <v/>
      </c>
    </row>
    <row r="1008" spans="1:16" s="379" customFormat="1" hidden="1" x14ac:dyDescent="0.35">
      <c r="A1008" s="368"/>
      <c r="B1008" s="367" t="str">
        <f xml:space="preserve"> IF(A1008="", "", $B$2 &amp; COUNTIFS($A$7:$A1008, $A1008))</f>
        <v/>
      </c>
      <c r="C1008" s="367" t="str">
        <f>IF($A1008 = "", "", INDEX(Main_Form!$A:$A, MATCH($A1008, Main_Form!$EV:$EV, 0)) &amp; $B1008)</f>
        <v/>
      </c>
      <c r="D1008" s="398" t="str">
        <f>IF($A1008 = "", "",
IF(AND(School_or_CAT_2 = "Centre for Advanced Training", COUNTIFS($A$7:$A$1008, $A1008) &gt;= 1, LEFT($B1008, 2) = "81"), INDEX(Main_Form!$J:$J, MATCH($A1008, Main_Form!$EV:$EV, 0)), "N/A") )</f>
        <v/>
      </c>
      <c r="E1008" s="393"/>
      <c r="O1008" s="394" t="str">
        <f t="shared" si="30"/>
        <v/>
      </c>
      <c r="P1008" s="378" t="str">
        <f t="shared" si="31"/>
        <v/>
      </c>
    </row>
    <row r="1009" spans="1:5" s="379" customFormat="1" hidden="1" x14ac:dyDescent="0.35">
      <c r="A1009" s="321"/>
      <c r="B1009" s="321"/>
      <c r="C1009" s="321"/>
      <c r="D1009" s="321"/>
      <c r="E1009" s="321"/>
    </row>
    <row r="1010" spans="1:5" s="379" customFormat="1" hidden="1" x14ac:dyDescent="0.35">
      <c r="A1010" s="321"/>
      <c r="B1010" s="321"/>
      <c r="C1010" s="321"/>
      <c r="D1010" s="321"/>
      <c r="E1010" s="321"/>
    </row>
    <row r="1011" spans="1:5" s="379" customFormat="1" hidden="1" x14ac:dyDescent="0.35">
      <c r="A1011" s="321"/>
      <c r="B1011" s="321"/>
      <c r="C1011" s="321"/>
      <c r="D1011" s="321"/>
      <c r="E1011" s="321"/>
    </row>
    <row r="1012" spans="1:5" s="379" customFormat="1" hidden="1" x14ac:dyDescent="0.35">
      <c r="A1012" s="321"/>
      <c r="B1012" s="321"/>
      <c r="C1012" s="321"/>
      <c r="D1012" s="321"/>
      <c r="E1012" s="321"/>
    </row>
    <row r="1013" spans="1:5" s="379" customFormat="1" hidden="1" x14ac:dyDescent="0.35">
      <c r="A1013" s="321"/>
      <c r="B1013" s="321"/>
      <c r="C1013" s="321"/>
      <c r="D1013" s="321"/>
      <c r="E1013" s="321"/>
    </row>
    <row r="1014" spans="1:5" s="379" customFormat="1" hidden="1" x14ac:dyDescent="0.35">
      <c r="A1014" s="321"/>
      <c r="B1014" s="321"/>
      <c r="C1014" s="321"/>
      <c r="D1014" s="321"/>
      <c r="E1014" s="321"/>
    </row>
    <row r="1015" spans="1:5" s="379" customFormat="1" x14ac:dyDescent="0.35">
      <c r="A1015" s="377"/>
      <c r="B1015" s="377"/>
      <c r="C1015" s="377"/>
      <c r="D1015" s="377"/>
      <c r="E1015" s="399" t="str">
        <f>IF(Music_and_Dance_Scheme_Form!$E$497 = "", "", Music_and_Dance_Scheme_Form!$E$497)</f>
        <v/>
      </c>
    </row>
    <row r="1016" spans="1:5" s="379" customFormat="1" x14ac:dyDescent="0.35">
      <c r="A1016" s="377"/>
      <c r="B1016" s="377"/>
      <c r="C1016" s="377"/>
      <c r="D1016" s="377"/>
      <c r="E1016" s="399" t="str">
        <f>IF(Music_and_Dance_Scheme_Form!$E$499 = "", "", Music_and_Dance_Scheme_Form!$E$499)</f>
        <v/>
      </c>
    </row>
    <row r="1017" spans="1:5" s="379" customFormat="1" x14ac:dyDescent="0.35">
      <c r="A1017" s="377"/>
      <c r="B1017" s="377"/>
      <c r="C1017" s="377"/>
      <c r="D1017" s="377"/>
      <c r="E1017" s="399" t="str">
        <f>IF(Music_and_Dance_Scheme_Form!$E$501 = "", "", Music_and_Dance_Scheme_Form!$E$501)</f>
        <v/>
      </c>
    </row>
    <row r="1018" spans="1:5" s="379" customFormat="1" x14ac:dyDescent="0.35">
      <c r="A1018" s="377"/>
      <c r="B1018" s="377"/>
      <c r="C1018" s="377"/>
      <c r="D1018" s="377"/>
      <c r="E1018" s="399" t="str">
        <f>IF(Music_and_Dance_Scheme_Form!$E$503 = "", "", Music_and_Dance_Scheme_Form!$E$503)</f>
        <v/>
      </c>
    </row>
    <row r="1019" spans="1:5" s="379" customFormat="1" x14ac:dyDescent="0.35">
      <c r="A1019" s="377"/>
      <c r="B1019" s="377"/>
      <c r="C1019" s="377"/>
      <c r="D1019" s="377"/>
      <c r="E1019" s="399" t="str">
        <f>IF(Music_and_Dance_Scheme_Form!$E$505 = "", "", Music_and_Dance_Scheme_Form!$E$505)</f>
        <v/>
      </c>
    </row>
    <row r="1020" spans="1:5" s="379" customFormat="1" x14ac:dyDescent="0.35">
      <c r="A1020" s="377"/>
      <c r="B1020" s="377"/>
      <c r="C1020" s="377"/>
      <c r="D1020" s="377"/>
      <c r="E1020" s="399" t="str">
        <f>IF(Music_and_Dance_Scheme_Form!$E$507 = "", "", Music_and_Dance_Scheme_Form!$E$507)</f>
        <v/>
      </c>
    </row>
    <row r="1021" spans="1:5" s="379" customFormat="1" x14ac:dyDescent="0.35">
      <c r="A1021" s="377"/>
      <c r="B1021" s="377"/>
      <c r="C1021" s="377"/>
      <c r="D1021" s="377"/>
      <c r="E1021" s="399" t="str">
        <f>IF(Music_and_Dance_Scheme_Form!$E$509 = "", "", Music_and_Dance_Scheme_Form!$E$509)</f>
        <v/>
      </c>
    </row>
    <row r="1022" spans="1:5" s="379" customFormat="1" x14ac:dyDescent="0.35">
      <c r="A1022" s="377"/>
      <c r="B1022" s="377"/>
      <c r="C1022" s="377"/>
      <c r="D1022" s="377"/>
      <c r="E1022" s="399" t="str">
        <f>IF(Music_and_Dance_Scheme_Form!$E$511 = "", "", Music_and_Dance_Scheme_Form!$E$511)</f>
        <v/>
      </c>
    </row>
    <row r="1023" spans="1:5" s="379" customFormat="1" x14ac:dyDescent="0.35">
      <c r="A1023" s="377"/>
      <c r="B1023" s="377"/>
      <c r="C1023" s="377"/>
      <c r="D1023" s="377"/>
      <c r="E1023" s="399" t="str">
        <f>IF(Music_and_Dance_Scheme_Form!$E$513 = "", "", Music_and_Dance_Scheme_Form!$E$513)</f>
        <v/>
      </c>
    </row>
    <row r="1024" spans="1:5" s="379" customFormat="1" x14ac:dyDescent="0.35">
      <c r="A1024" s="377"/>
      <c r="B1024" s="377"/>
      <c r="C1024" s="377"/>
      <c r="D1024" s="377"/>
      <c r="E1024" s="399" t="str">
        <f>IF(Music_and_Dance_Scheme_Form!$E$515 = "", "", Music_and_Dance_Scheme_Form!$E$515)</f>
        <v/>
      </c>
    </row>
    <row r="1025" spans="1:16" s="379" customFormat="1" x14ac:dyDescent="0.35">
      <c r="A1025" s="377"/>
      <c r="B1025" s="377"/>
      <c r="C1025" s="377"/>
      <c r="D1025" s="377"/>
      <c r="E1025" s="399" t="str">
        <f>IF(Music_and_Dance_Scheme_Form!$E$517 = "", "", Music_and_Dance_Scheme_Form!$E$517)</f>
        <v/>
      </c>
    </row>
    <row r="1026" spans="1:16" s="379" customFormat="1" x14ac:dyDescent="0.35">
      <c r="A1026" s="377"/>
      <c r="B1026" s="377"/>
      <c r="C1026" s="377"/>
      <c r="D1026" s="377"/>
      <c r="E1026" s="399" t="str">
        <f>IF(Music_and_Dance_Scheme_Form!$E$519 = "", "", Music_and_Dance_Scheme_Form!$E$519)</f>
        <v/>
      </c>
    </row>
    <row r="1027" spans="1:16" s="379" customFormat="1" x14ac:dyDescent="0.35">
      <c r="A1027" s="377"/>
      <c r="B1027" s="377"/>
      <c r="C1027" s="377"/>
      <c r="D1027" s="377"/>
      <c r="E1027" s="399" t="str">
        <f>IF(Music_and_Dance_Scheme_Form!$E$521 = "", "", Music_and_Dance_Scheme_Form!$E$521)</f>
        <v/>
      </c>
    </row>
    <row r="1028" spans="1:16" s="379" customFormat="1" x14ac:dyDescent="0.35">
      <c r="A1028" s="377"/>
      <c r="B1028" s="377"/>
      <c r="C1028" s="377"/>
      <c r="D1028" s="377"/>
      <c r="E1028" s="399" t="str">
        <f>IF(Music_and_Dance_Scheme_Form!$E$523 = "", "", Music_and_Dance_Scheme_Form!$E$523)</f>
        <v/>
      </c>
    </row>
    <row r="1029" spans="1:16" s="379" customFormat="1" x14ac:dyDescent="0.35">
      <c r="A1029" s="377"/>
      <c r="B1029" s="377"/>
      <c r="C1029" s="377"/>
      <c r="D1029" s="377"/>
      <c r="E1029" s="399" t="str">
        <f>IF(Music_and_Dance_Scheme_Form!$E$525 = "", "", Music_and_Dance_Scheme_Form!$E$525)</f>
        <v/>
      </c>
    </row>
    <row r="1030" spans="1:16" s="379" customFormat="1" x14ac:dyDescent="0.35">
      <c r="A1030" s="321"/>
      <c r="B1030" s="321"/>
      <c r="C1030" s="321"/>
      <c r="D1030" s="321"/>
      <c r="E1030" s="321"/>
    </row>
    <row r="1031" spans="1:16" s="379" customFormat="1" x14ac:dyDescent="0.35">
      <c r="A1031" s="321"/>
      <c r="B1031" s="321"/>
      <c r="C1031" s="321"/>
      <c r="D1031" s="321"/>
      <c r="E1031" s="321"/>
    </row>
    <row r="1032" spans="1:16" s="379" customFormat="1" x14ac:dyDescent="0.35">
      <c r="A1032" s="321"/>
      <c r="B1032" s="321"/>
      <c r="C1032" s="321"/>
      <c r="D1032" s="321"/>
      <c r="E1032" s="321"/>
    </row>
    <row r="1033" spans="1:16" s="379" customFormat="1" x14ac:dyDescent="0.35">
      <c r="A1033" s="321"/>
      <c r="B1033" s="321"/>
      <c r="C1033" s="321"/>
      <c r="D1033" s="321"/>
      <c r="E1033" s="321"/>
    </row>
    <row r="1034" spans="1:16" s="379" customFormat="1" x14ac:dyDescent="0.35">
      <c r="A1034" s="321"/>
      <c r="B1034" s="321"/>
      <c r="C1034" s="321"/>
      <c r="D1034" s="321"/>
      <c r="E1034" s="321"/>
    </row>
    <row r="1035" spans="1:16" s="379" customFormat="1" x14ac:dyDescent="0.35">
      <c r="A1035" s="321"/>
      <c r="B1035" s="321"/>
      <c r="C1035" s="321"/>
      <c r="D1035" s="321"/>
      <c r="E1035" s="321"/>
    </row>
    <row r="1036" spans="1:16" s="379" customFormat="1" x14ac:dyDescent="0.35">
      <c r="A1036" s="321"/>
      <c r="B1036" s="321"/>
      <c r="C1036" s="321"/>
      <c r="D1036" s="321"/>
      <c r="E1036" s="321"/>
      <c r="O1036"/>
      <c r="P1036"/>
    </row>
  </sheetData>
  <sheetProtection algorithmName="SHA-512" hashValue="9EaexdcqK5Ts8gTNdKdo/oKadpjys7wgIBkwmri5p5xIFkU3BVrZV6zDhrHiO5+gWLDAfpueD+Jsu9dKPb7jug==" saltValue="W7XpsfJ57FE8yZDujMrUxg==" spinCount="100000" sheet="1" objects="1" scenarios="1"/>
  <autoFilter ref="A6:E6" xr:uid="{B0F0BD91-AD1C-4427-B5ED-1B250F4E21B3}"/>
  <conditionalFormatting sqref="E7:E1008">
    <cfRule type="expression" dxfId="5" priority="3">
      <formula>$A7=""</formula>
    </cfRule>
  </conditionalFormatting>
  <conditionalFormatting sqref="D7:D1008">
    <cfRule type="expression" dxfId="4" priority="2">
      <formula>$A7=""</formula>
    </cfRule>
  </conditionalFormatting>
  <conditionalFormatting sqref="E7:E1008">
    <cfRule type="expression" dxfId="3" priority="1">
      <formula>$D7&lt;&gt;"N/A"</formula>
    </cfRule>
  </conditionalFormatting>
  <dataValidations count="1">
    <dataValidation type="date" operator="greaterThanOrEqual" allowBlank="1" showInputMessage="1" showErrorMessage="1" errorTitle="Error" error="Please enter a date." sqref="E7:E1008" xr:uid="{56389095-3312-4124-AE56-5CD4AA56836D}">
      <formula1>Earliest_DOB</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Please select from the drop down menu." xr:uid="{AE4209A5-B5D8-4CE1-A90B-602EF2599A76}">
          <x14:formula1>
            <xm:f>Main_Form!$EV$6:$EV$506</xm:f>
          </x14:formula1>
          <xm:sqref>A7:A1008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8645E-A22F-4704-93AB-C30522C485D3}">
  <sheetPr codeName="Sheet5">
    <tabColor rgb="FF183860"/>
  </sheetPr>
  <dimension ref="A1:AC1031"/>
  <sheetViews>
    <sheetView workbookViewId="0">
      <pane ySplit="6" topLeftCell="A7" activePane="bottomLeft" state="frozen"/>
      <selection pane="bottomLeft"/>
    </sheetView>
  </sheetViews>
  <sheetFormatPr defaultColWidth="9.1796875" defaultRowHeight="14.5" zeroHeight="1" x14ac:dyDescent="0.35"/>
  <cols>
    <col min="1" max="3" width="25.54296875" customWidth="1"/>
    <col min="4" max="4" width="25.7265625" customWidth="1"/>
    <col min="5" max="5" width="30.54296875" customWidth="1"/>
    <col min="6" max="6" width="20.7265625" customWidth="1"/>
    <col min="7" max="11" width="17.54296875" customWidth="1"/>
    <col min="12" max="12" width="25.54296875" customWidth="1"/>
    <col min="13" max="16" width="17.54296875" customWidth="1"/>
    <col min="17" max="17" width="20.54296875" customWidth="1"/>
    <col min="18" max="18" width="17.54296875" customWidth="1"/>
    <col min="19" max="27" width="9.1796875" customWidth="1"/>
    <col min="28" max="28" width="20.54296875" customWidth="1"/>
    <col min="29" max="29" width="20.54296875" style="320" customWidth="1"/>
    <col min="30" max="32" width="20.54296875" customWidth="1"/>
    <col min="33" max="16375" width="9.1796875" customWidth="1"/>
  </cols>
  <sheetData>
    <row r="1" spans="1:29" s="379" customFormat="1" ht="25" customHeight="1" x14ac:dyDescent="0.35">
      <c r="A1" s="400" t="s">
        <v>602</v>
      </c>
      <c r="B1" s="400"/>
      <c r="C1" s="400"/>
      <c r="D1" s="400"/>
      <c r="E1" s="400"/>
      <c r="F1" s="400"/>
      <c r="G1" s="400"/>
      <c r="H1" s="400"/>
      <c r="I1" s="400"/>
      <c r="J1" s="400"/>
      <c r="K1" s="400"/>
      <c r="L1" s="400"/>
      <c r="M1" s="400"/>
      <c r="N1" s="400"/>
      <c r="O1" s="400"/>
      <c r="P1" s="400"/>
      <c r="Q1" s="333"/>
      <c r="R1" s="400"/>
      <c r="AB1" s="347" t="s">
        <v>314</v>
      </c>
      <c r="AC1" s="347" t="s">
        <v>315</v>
      </c>
    </row>
    <row r="2" spans="1:29" s="379" customFormat="1" ht="25" customHeight="1" x14ac:dyDescent="0.35">
      <c r="A2" s="401"/>
      <c r="B2" s="401">
        <v>10</v>
      </c>
      <c r="C2" s="401">
        <v>10</v>
      </c>
      <c r="D2" s="401">
        <v>10</v>
      </c>
      <c r="E2" s="401">
        <v>10</v>
      </c>
      <c r="F2" s="401">
        <v>10</v>
      </c>
      <c r="G2" s="401">
        <v>10</v>
      </c>
      <c r="H2" s="401">
        <v>10</v>
      </c>
      <c r="I2" s="401">
        <v>10</v>
      </c>
      <c r="J2" s="401">
        <v>10</v>
      </c>
      <c r="K2" s="401">
        <v>10</v>
      </c>
      <c r="L2" s="401">
        <v>10</v>
      </c>
      <c r="M2" s="401">
        <v>10</v>
      </c>
      <c r="N2" s="401">
        <v>10</v>
      </c>
      <c r="O2" s="401">
        <v>10</v>
      </c>
      <c r="P2" s="401">
        <v>10</v>
      </c>
      <c r="Q2" s="401">
        <v>10</v>
      </c>
      <c r="R2" s="401">
        <v>10</v>
      </c>
      <c r="AB2" s="347"/>
      <c r="AC2" s="347"/>
    </row>
    <row r="3" spans="1:29" s="379" customFormat="1" ht="25" customHeight="1" x14ac:dyDescent="0.35">
      <c r="A3" s="402"/>
      <c r="B3" s="402"/>
      <c r="C3" s="351"/>
      <c r="D3" s="351"/>
      <c r="E3" s="351"/>
      <c r="F3" s="351"/>
      <c r="G3" s="351"/>
      <c r="H3" s="351"/>
      <c r="I3" s="351"/>
      <c r="J3" s="351"/>
      <c r="K3" s="351"/>
      <c r="L3" s="351"/>
      <c r="M3" s="351"/>
      <c r="N3" s="351"/>
      <c r="O3" s="351"/>
      <c r="P3" s="351"/>
      <c r="Q3" s="351"/>
      <c r="R3" s="351"/>
      <c r="AB3" s="347"/>
      <c r="AC3" s="347"/>
    </row>
    <row r="4" spans="1:29" s="379" customFormat="1" ht="25" customHeight="1" x14ac:dyDescent="0.35">
      <c r="A4" s="351"/>
      <c r="B4" s="402"/>
      <c r="C4" s="351"/>
      <c r="D4" s="351"/>
      <c r="E4" s="351"/>
      <c r="F4" s="351"/>
      <c r="G4" s="351"/>
      <c r="H4" s="351"/>
      <c r="I4" s="351"/>
      <c r="J4" s="351"/>
      <c r="K4" s="351"/>
      <c r="L4" s="351"/>
      <c r="M4" s="351"/>
      <c r="N4" s="351"/>
      <c r="O4" s="351"/>
      <c r="P4" s="351"/>
      <c r="Q4" s="354"/>
      <c r="R4" s="351"/>
      <c r="AB4" s="347"/>
      <c r="AC4" s="347"/>
    </row>
    <row r="5" spans="1:29" s="379" customFormat="1" ht="100" customHeight="1" x14ac:dyDescent="0.35">
      <c r="A5" s="355" t="s">
        <v>581</v>
      </c>
      <c r="B5" s="355" t="s">
        <v>582</v>
      </c>
      <c r="C5" s="355" t="s">
        <v>583</v>
      </c>
      <c r="D5" s="355" t="s">
        <v>603</v>
      </c>
      <c r="E5" s="355" t="s">
        <v>604</v>
      </c>
      <c r="F5" s="355" t="s">
        <v>605</v>
      </c>
      <c r="G5" s="355" t="s">
        <v>606</v>
      </c>
      <c r="H5" s="355" t="s">
        <v>340</v>
      </c>
      <c r="I5" s="355" t="s">
        <v>289</v>
      </c>
      <c r="J5" s="355" t="s">
        <v>290</v>
      </c>
      <c r="K5" s="355" t="s">
        <v>19</v>
      </c>
      <c r="L5" s="355" t="s">
        <v>607</v>
      </c>
      <c r="M5" s="355" t="s">
        <v>342</v>
      </c>
      <c r="N5" s="355" t="s">
        <v>343</v>
      </c>
      <c r="O5" s="355" t="s">
        <v>344</v>
      </c>
      <c r="P5" s="355" t="s">
        <v>345</v>
      </c>
      <c r="Q5" s="355" t="s">
        <v>347</v>
      </c>
      <c r="R5" s="355" t="s">
        <v>356</v>
      </c>
      <c r="AB5" s="347" t="s">
        <v>449</v>
      </c>
      <c r="AC5" s="347" t="s">
        <v>453</v>
      </c>
    </row>
    <row r="6" spans="1:29" s="379" customFormat="1" ht="14.15" hidden="1" customHeight="1" x14ac:dyDescent="0.35">
      <c r="A6" s="360" t="s">
        <v>608</v>
      </c>
      <c r="B6" s="362" t="s">
        <v>609</v>
      </c>
      <c r="C6" s="362" t="s">
        <v>610</v>
      </c>
      <c r="D6" s="362" t="s">
        <v>611</v>
      </c>
      <c r="E6" s="362" t="s">
        <v>612</v>
      </c>
      <c r="F6" s="362" t="s">
        <v>613</v>
      </c>
      <c r="G6" s="362" t="s">
        <v>614</v>
      </c>
      <c r="H6" s="362" t="s">
        <v>615</v>
      </c>
      <c r="I6" s="362" t="s">
        <v>616</v>
      </c>
      <c r="J6" s="362" t="s">
        <v>617</v>
      </c>
      <c r="K6" s="362" t="s">
        <v>618</v>
      </c>
      <c r="L6" s="362" t="s">
        <v>619</v>
      </c>
      <c r="M6" s="362" t="s">
        <v>620</v>
      </c>
      <c r="N6" s="362" t="s">
        <v>621</v>
      </c>
      <c r="O6" s="362" t="s">
        <v>622</v>
      </c>
      <c r="P6" s="362" t="s">
        <v>623</v>
      </c>
      <c r="Q6" s="362" t="s">
        <v>624</v>
      </c>
      <c r="R6" s="392" t="s">
        <v>625</v>
      </c>
      <c r="AB6" s="347"/>
      <c r="AC6" s="347"/>
    </row>
    <row r="7" spans="1:29" s="379" customFormat="1" hidden="1" x14ac:dyDescent="0.35">
      <c r="A7" s="368"/>
      <c r="B7" s="367" t="str">
        <f xml:space="preserve"> IF(A7="", "", $B$2 &amp; COUNTIFS($A$7:$A7, $A7))</f>
        <v/>
      </c>
      <c r="C7" s="367" t="str">
        <f>IF($A7 = "", "", INDEX(Main_Form!$A:$A, MATCH($A7, Main_Form!$EV:$EV, 0)) &amp; $B7)</f>
        <v/>
      </c>
      <c r="D7" s="368"/>
      <c r="E7" s="368"/>
      <c r="F7" s="367" t="str">
        <f>IF(E7="", "", INDEX(Main_Form!$A:$A, MATCH($E7, Main_Form!$EV:$EV, 0)))</f>
        <v/>
      </c>
      <c r="G7" s="368"/>
      <c r="H7" s="368"/>
      <c r="I7" s="368"/>
      <c r="J7" s="368"/>
      <c r="K7" s="368"/>
      <c r="L7" s="368"/>
      <c r="M7" s="368"/>
      <c r="N7" s="368"/>
      <c r="O7" s="368"/>
      <c r="P7" s="398" t="str">
        <f t="shared" ref="P7:P70" si="0">IF(AND($M7 &lt;&gt; "", $N7 &lt;&gt; "", $O7 &lt;&gt; ""), DATE($M7, INDEX(Month_value, MATCH($N7, Month, 0)), $O7), "")</f>
        <v/>
      </c>
      <c r="Q7" s="395"/>
      <c r="R7" s="372"/>
      <c r="AB7" s="378" t="str">
        <f>IF($Q7="", "", AND(LEN($Q7)&gt;=Postcode_min, LEN($Q7)&lt;=Postcode_max,
LEN(MID($Q7, FIND(" ", $Q7) + 1, 4))=3,
ISNUMBER(VALUE(MID($Q7, FIND(" ", $Q7) + 1, 1))),
NOT(ISNUMBER(VALUE(MID($Q7, FIND(" ", $Q7) + 2, 1)))), MID($Q7, FIND(" ", $Q7) + 2, 1)&lt;&gt;" ",
NOT(ISNUMBER(VALUE(MID($Q7, FIND(" ", $Q7) + 3, 1)))), MID($Q7, FIND(" ", $Q7) + 3, 1)&lt;&gt;" ") )</f>
        <v/>
      </c>
      <c r="AC7" s="378" t="str">
        <f>IF($N7 = "", "",
IF(OR($N7 = Lists_and_controls!$AO$9, $N7 = Lists_and_controls!$AO$11, $N7 = Lists_and_controls!$AO$14, $N7 = Lists_and_controls!$AO$16), MAX(Day_30),
IF(OR($N7 = Lists_and_controls!$AO$6, $N7 = Lists_and_controls!$AO$8, $N7 = Lists_and_controls!$AO$10, $N7 = Lists_and_controls!$AO$12, $N7 = Lists_and_controls!$AO$13, $N7 = Lists_and_controls!$AO$15, $N7 = Lists_and_controls!$AO$17), MAX(Day_31),
IF($N7 = Lists_and_controls!$AO$7, IF(INDEX(Leap_Year_YN, MATCH($M7, Year_2, 0)) = 1, MAX(Day_Feb_LY), MAX(Day_Feb) )))))</f>
        <v/>
      </c>
    </row>
    <row r="8" spans="1:29" s="379" customFormat="1" hidden="1" x14ac:dyDescent="0.35">
      <c r="A8" s="368"/>
      <c r="B8" s="367" t="str">
        <f xml:space="preserve"> IF(A8="", "", $B$2 &amp; COUNTIFS($A$7:$A8, $A8))</f>
        <v/>
      </c>
      <c r="C8" s="367" t="str">
        <f>IF($A8 = "", "", INDEX(Main_Form!$A:$A, MATCH($A8, Main_Form!$EV:$EV, 0)) &amp; $B8)</f>
        <v/>
      </c>
      <c r="D8" s="368"/>
      <c r="E8" s="368"/>
      <c r="F8" s="367" t="str">
        <f>IF(E8="", "", INDEX(Main_Form!$A:$A, MATCH($E8, Main_Form!$EV:$EV, 0)))</f>
        <v/>
      </c>
      <c r="G8" s="368"/>
      <c r="H8" s="368"/>
      <c r="I8" s="368"/>
      <c r="J8" s="368"/>
      <c r="K8" s="368"/>
      <c r="L8" s="368"/>
      <c r="M8" s="368"/>
      <c r="N8" s="368"/>
      <c r="O8" s="368"/>
      <c r="P8" s="398" t="str">
        <f t="shared" si="0"/>
        <v/>
      </c>
      <c r="Q8" s="395"/>
      <c r="R8" s="372"/>
      <c r="AB8" s="378"/>
      <c r="AC8" s="378" t="str">
        <f>IF($N8 = "", "",
IF(OR($N8 = Lists_and_controls!$AO$9, $N8 = Lists_and_controls!$AO$11, $N8 = Lists_and_controls!$AO$14, $N8 = Lists_and_controls!$AO$16), MAX(Day_30),
IF(OR($N8 = Lists_and_controls!$AO$6, $N8 = Lists_and_controls!$AO$8, $N8 = Lists_and_controls!$AO$10, $N8 = Lists_and_controls!$AO$12, $N8 = Lists_and_controls!$AO$13, $N8 = Lists_and_controls!$AO$15, $N8 = Lists_and_controls!$AO$17), MAX(Day_31),
IF($N8 = Lists_and_controls!$AO$7, IF(INDEX(Leap_Year_YN, MATCH($M8, Year_2, 0)) = 1, MAX(Day_Feb_LY), MAX(Day_Feb) )))))</f>
        <v/>
      </c>
    </row>
    <row r="9" spans="1:29" s="379" customFormat="1" hidden="1" x14ac:dyDescent="0.35">
      <c r="A9" s="368"/>
      <c r="B9" s="367" t="str">
        <f xml:space="preserve"> IF(A9="", "", $B$2 &amp; COUNTIFS($A$7:$A9, $A9))</f>
        <v/>
      </c>
      <c r="C9" s="367" t="str">
        <f>IF($A9 = "", "", INDEX(Main_Form!$A:$A, MATCH($A9, Main_Form!$EV:$EV, 0)) &amp; $B9)</f>
        <v/>
      </c>
      <c r="D9" s="368"/>
      <c r="E9" s="368"/>
      <c r="F9" s="367" t="str">
        <f>IF(E9="", "", INDEX(Main_Form!$A:$A, MATCH($E9, Main_Form!$EV:$EV, 0)))</f>
        <v/>
      </c>
      <c r="G9" s="368"/>
      <c r="H9" s="368"/>
      <c r="I9" s="368"/>
      <c r="J9" s="368"/>
      <c r="K9" s="368"/>
      <c r="L9" s="368"/>
      <c r="M9" s="368"/>
      <c r="N9" s="368"/>
      <c r="O9" s="368"/>
      <c r="P9" s="398" t="str">
        <f t="shared" si="0"/>
        <v/>
      </c>
      <c r="Q9" s="395"/>
      <c r="R9" s="372"/>
      <c r="AB9" s="378"/>
      <c r="AC9" s="378" t="str">
        <f>IF($N9 = "", "",
IF(OR($N9 = Lists_and_controls!$AO$9, $N9 = Lists_and_controls!$AO$11, $N9 = Lists_and_controls!$AO$14, $N9 = Lists_and_controls!$AO$16), MAX(Day_30),
IF(OR($N9 = Lists_and_controls!$AO$6, $N9 = Lists_and_controls!$AO$8, $N9 = Lists_and_controls!$AO$10, $N9 = Lists_and_controls!$AO$12, $N9 = Lists_and_controls!$AO$13, $N9 = Lists_and_controls!$AO$15, $N9 = Lists_and_controls!$AO$17), MAX(Day_31),
IF($N9 = Lists_and_controls!$AO$7, IF(INDEX(Leap_Year_YN, MATCH($M9, Year_2, 0)) = 1, MAX(Day_Feb_LY), MAX(Day_Feb) )))))</f>
        <v/>
      </c>
    </row>
    <row r="10" spans="1:29" s="379" customFormat="1" hidden="1" x14ac:dyDescent="0.35">
      <c r="A10" s="368"/>
      <c r="B10" s="367" t="str">
        <f xml:space="preserve"> IF(A10="", "", $B$2 &amp; COUNTIFS($A$7:$A10, $A10))</f>
        <v/>
      </c>
      <c r="C10" s="367" t="str">
        <f>IF($A10 = "", "", INDEX(Main_Form!$A:$A, MATCH($A10, Main_Form!$EV:$EV, 0)) &amp; $B10)</f>
        <v/>
      </c>
      <c r="D10" s="368"/>
      <c r="E10" s="368"/>
      <c r="F10" s="367" t="str">
        <f>IF(E10="", "", INDEX(Main_Form!$A:$A, MATCH($E10, Main_Form!$EV:$EV, 0)))</f>
        <v/>
      </c>
      <c r="G10" s="368"/>
      <c r="H10" s="368"/>
      <c r="I10" s="368"/>
      <c r="J10" s="368"/>
      <c r="K10" s="368"/>
      <c r="L10" s="368"/>
      <c r="M10" s="368"/>
      <c r="N10" s="368"/>
      <c r="O10" s="368"/>
      <c r="P10" s="398" t="str">
        <f t="shared" si="0"/>
        <v/>
      </c>
      <c r="Q10" s="395"/>
      <c r="R10" s="372"/>
      <c r="AB10" s="378"/>
      <c r="AC10" s="378" t="str">
        <f>IF($N10 = "", "",
IF(OR($N10 = Lists_and_controls!$AO$9, $N10 = Lists_and_controls!$AO$11, $N10 = Lists_and_controls!$AO$14, $N10 = Lists_and_controls!$AO$16), MAX(Day_30),
IF(OR($N10 = Lists_and_controls!$AO$6, $N10 = Lists_and_controls!$AO$8, $N10 = Lists_and_controls!$AO$10, $N10 = Lists_and_controls!$AO$12, $N10 = Lists_and_controls!$AO$13, $N10 = Lists_and_controls!$AO$15, $N10 = Lists_and_controls!$AO$17), MAX(Day_31),
IF($N10 = Lists_and_controls!$AO$7, IF(INDEX(Leap_Year_YN, MATCH($M10, Year_2, 0)) = 1, MAX(Day_Feb_LY), MAX(Day_Feb) )))))</f>
        <v/>
      </c>
    </row>
    <row r="11" spans="1:29" s="379" customFormat="1" hidden="1" x14ac:dyDescent="0.35">
      <c r="A11" s="368"/>
      <c r="B11" s="367" t="str">
        <f xml:space="preserve"> IF(A11="", "", $B$2 &amp; COUNTIFS($A$7:$A11, $A11))</f>
        <v/>
      </c>
      <c r="C11" s="367" t="str">
        <f>IF($A11 = "", "", INDEX(Main_Form!$A:$A, MATCH($A11, Main_Form!$EV:$EV, 0)) &amp; $B11)</f>
        <v/>
      </c>
      <c r="D11" s="368"/>
      <c r="E11" s="368"/>
      <c r="F11" s="367" t="str">
        <f>IF(E11="", "", INDEX(Main_Form!$A:$A, MATCH($E11, Main_Form!$EV:$EV, 0)))</f>
        <v/>
      </c>
      <c r="G11" s="368"/>
      <c r="H11" s="368"/>
      <c r="I11" s="368"/>
      <c r="J11" s="368"/>
      <c r="K11" s="368"/>
      <c r="L11" s="368"/>
      <c r="M11" s="368"/>
      <c r="N11" s="368"/>
      <c r="O11" s="368"/>
      <c r="P11" s="398" t="str">
        <f t="shared" si="0"/>
        <v/>
      </c>
      <c r="Q11" s="395"/>
      <c r="R11" s="372"/>
      <c r="AB11" s="378"/>
      <c r="AC11" s="378" t="str">
        <f>IF($N11 = "", "",
IF(OR($N11 = Lists_and_controls!$AO$9, $N11 = Lists_and_controls!$AO$11, $N11 = Lists_and_controls!$AO$14, $N11 = Lists_and_controls!$AO$16), MAX(Day_30),
IF(OR($N11 = Lists_and_controls!$AO$6, $N11 = Lists_and_controls!$AO$8, $N11 = Lists_and_controls!$AO$10, $N11 = Lists_and_controls!$AO$12, $N11 = Lists_and_controls!$AO$13, $N11 = Lists_and_controls!$AO$15, $N11 = Lists_and_controls!$AO$17), MAX(Day_31),
IF($N11 = Lists_and_controls!$AO$7, IF(INDEX(Leap_Year_YN, MATCH($M11, Year_2, 0)) = 1, MAX(Day_Feb_LY), MAX(Day_Feb) )))))</f>
        <v/>
      </c>
    </row>
    <row r="12" spans="1:29" s="379" customFormat="1" hidden="1" x14ac:dyDescent="0.35">
      <c r="A12" s="368"/>
      <c r="B12" s="367" t="str">
        <f xml:space="preserve"> IF(A12="", "", $B$2 &amp; COUNTIFS($A$7:$A12, $A12))</f>
        <v/>
      </c>
      <c r="C12" s="367" t="str">
        <f>IF($A12 = "", "", INDEX(Main_Form!$A:$A, MATCH($A12, Main_Form!$EV:$EV, 0)) &amp; $B12)</f>
        <v/>
      </c>
      <c r="D12" s="368"/>
      <c r="E12" s="368"/>
      <c r="F12" s="367" t="str">
        <f>IF(E12="", "", INDEX(Main_Form!$A:$A, MATCH($E12, Main_Form!$EV:$EV, 0)))</f>
        <v/>
      </c>
      <c r="G12" s="368"/>
      <c r="H12" s="368"/>
      <c r="I12" s="368"/>
      <c r="J12" s="368"/>
      <c r="K12" s="368"/>
      <c r="L12" s="368"/>
      <c r="M12" s="368"/>
      <c r="N12" s="368"/>
      <c r="O12" s="368"/>
      <c r="P12" s="398" t="str">
        <f t="shared" si="0"/>
        <v/>
      </c>
      <c r="Q12" s="395"/>
      <c r="R12" s="372"/>
      <c r="AB12" s="378"/>
      <c r="AC12" s="378" t="str">
        <f>IF($N12 = "", "",
IF(OR($N12 = Lists_and_controls!$AO$9, $N12 = Lists_and_controls!$AO$11, $N12 = Lists_and_controls!$AO$14, $N12 = Lists_and_controls!$AO$16), MAX(Day_30),
IF(OR($N12 = Lists_and_controls!$AO$6, $N12 = Lists_and_controls!$AO$8, $N12 = Lists_and_controls!$AO$10, $N12 = Lists_and_controls!$AO$12, $N12 = Lists_and_controls!$AO$13, $N12 = Lists_and_controls!$AO$15, $N12 = Lists_and_controls!$AO$17), MAX(Day_31),
IF($N12 = Lists_and_controls!$AO$7, IF(INDEX(Leap_Year_YN, MATCH($M12, Year_2, 0)) = 1, MAX(Day_Feb_LY), MAX(Day_Feb) )))))</f>
        <v/>
      </c>
    </row>
    <row r="13" spans="1:29" s="379" customFormat="1" hidden="1" x14ac:dyDescent="0.35">
      <c r="A13" s="368"/>
      <c r="B13" s="367" t="str">
        <f xml:space="preserve"> IF(A13="", "", $B$2 &amp; COUNTIFS($A$7:$A13, $A13))</f>
        <v/>
      </c>
      <c r="C13" s="367" t="str">
        <f>IF($A13 = "", "", INDEX(Main_Form!$A:$A, MATCH($A13, Main_Form!$EV:$EV, 0)) &amp; $B13)</f>
        <v/>
      </c>
      <c r="D13" s="368"/>
      <c r="E13" s="368"/>
      <c r="F13" s="367" t="str">
        <f>IF(E13="", "", INDEX(Main_Form!$A:$A, MATCH($E13, Main_Form!$EV:$EV, 0)))</f>
        <v/>
      </c>
      <c r="G13" s="368"/>
      <c r="H13" s="368"/>
      <c r="I13" s="368"/>
      <c r="J13" s="368"/>
      <c r="K13" s="368"/>
      <c r="L13" s="368"/>
      <c r="M13" s="368"/>
      <c r="N13" s="368"/>
      <c r="O13" s="368"/>
      <c r="P13" s="398" t="str">
        <f t="shared" si="0"/>
        <v/>
      </c>
      <c r="Q13" s="395"/>
      <c r="R13" s="372"/>
      <c r="AB13" s="378"/>
      <c r="AC13" s="378" t="str">
        <f>IF($N13 = "", "",
IF(OR($N13 = Lists_and_controls!$AO$9, $N13 = Lists_and_controls!$AO$11, $N13 = Lists_and_controls!$AO$14, $N13 = Lists_and_controls!$AO$16), MAX(Day_30),
IF(OR($N13 = Lists_and_controls!$AO$6, $N13 = Lists_and_controls!$AO$8, $N13 = Lists_and_controls!$AO$10, $N13 = Lists_and_controls!$AO$12, $N13 = Lists_and_controls!$AO$13, $N13 = Lists_and_controls!$AO$15, $N13 = Lists_and_controls!$AO$17), MAX(Day_31),
IF($N13 = Lists_and_controls!$AO$7, IF(INDEX(Leap_Year_YN, MATCH($M13, Year_2, 0)) = 1, MAX(Day_Feb_LY), MAX(Day_Feb) )))))</f>
        <v/>
      </c>
    </row>
    <row r="14" spans="1:29" s="379" customFormat="1" hidden="1" x14ac:dyDescent="0.35">
      <c r="A14" s="368"/>
      <c r="B14" s="367" t="str">
        <f xml:space="preserve"> IF(A14="", "", $B$2 &amp; COUNTIFS($A$7:$A14, $A14))</f>
        <v/>
      </c>
      <c r="C14" s="367" t="str">
        <f>IF($A14 = "", "", INDEX(Main_Form!$A:$A, MATCH($A14, Main_Form!$EV:$EV, 0)) &amp; $B14)</f>
        <v/>
      </c>
      <c r="D14" s="368"/>
      <c r="E14" s="368"/>
      <c r="F14" s="367" t="str">
        <f>IF(E14="", "", INDEX(Main_Form!$A:$A, MATCH($E14, Main_Form!$EV:$EV, 0)))</f>
        <v/>
      </c>
      <c r="G14" s="368"/>
      <c r="H14" s="368"/>
      <c r="I14" s="368"/>
      <c r="J14" s="368"/>
      <c r="K14" s="368"/>
      <c r="L14" s="368"/>
      <c r="M14" s="368"/>
      <c r="N14" s="368"/>
      <c r="O14" s="368"/>
      <c r="P14" s="398" t="str">
        <f t="shared" si="0"/>
        <v/>
      </c>
      <c r="Q14" s="395"/>
      <c r="R14" s="372"/>
      <c r="AB14" s="378"/>
      <c r="AC14" s="378" t="str">
        <f>IF($N14 = "", "",
IF(OR($N14 = Lists_and_controls!$AO$9, $N14 = Lists_and_controls!$AO$11, $N14 = Lists_and_controls!$AO$14, $N14 = Lists_and_controls!$AO$16), MAX(Day_30),
IF(OR($N14 = Lists_and_controls!$AO$6, $N14 = Lists_and_controls!$AO$8, $N14 = Lists_and_controls!$AO$10, $N14 = Lists_and_controls!$AO$12, $N14 = Lists_and_controls!$AO$13, $N14 = Lists_and_controls!$AO$15, $N14 = Lists_and_controls!$AO$17), MAX(Day_31),
IF($N14 = Lists_and_controls!$AO$7, IF(INDEX(Leap_Year_YN, MATCH($M14, Year_2, 0)) = 1, MAX(Day_Feb_LY), MAX(Day_Feb) )))))</f>
        <v/>
      </c>
    </row>
    <row r="15" spans="1:29" s="379" customFormat="1" hidden="1" x14ac:dyDescent="0.35">
      <c r="A15" s="368"/>
      <c r="B15" s="367" t="str">
        <f xml:space="preserve"> IF(A15="", "", $B$2 &amp; COUNTIFS($A$7:$A15, $A15))</f>
        <v/>
      </c>
      <c r="C15" s="367" t="str">
        <f>IF($A15 = "", "", INDEX(Main_Form!$A:$A, MATCH($A15, Main_Form!$EV:$EV, 0)) &amp; $B15)</f>
        <v/>
      </c>
      <c r="D15" s="368"/>
      <c r="E15" s="368"/>
      <c r="F15" s="367" t="str">
        <f>IF(E15="", "", INDEX(Main_Form!$A:$A, MATCH($E15, Main_Form!$EV:$EV, 0)))</f>
        <v/>
      </c>
      <c r="G15" s="368"/>
      <c r="H15" s="368"/>
      <c r="I15" s="368"/>
      <c r="J15" s="368"/>
      <c r="K15" s="368"/>
      <c r="L15" s="368"/>
      <c r="M15" s="368"/>
      <c r="N15" s="368"/>
      <c r="O15" s="368"/>
      <c r="P15" s="398" t="str">
        <f t="shared" si="0"/>
        <v/>
      </c>
      <c r="Q15" s="395"/>
      <c r="R15" s="372"/>
      <c r="AB15" s="378"/>
      <c r="AC15" s="378" t="str">
        <f>IF($N15 = "", "",
IF(OR($N15 = Lists_and_controls!$AO$9, $N15 = Lists_and_controls!$AO$11, $N15 = Lists_and_controls!$AO$14, $N15 = Lists_and_controls!$AO$16), MAX(Day_30),
IF(OR($N15 = Lists_and_controls!$AO$6, $N15 = Lists_and_controls!$AO$8, $N15 = Lists_and_controls!$AO$10, $N15 = Lists_and_controls!$AO$12, $N15 = Lists_and_controls!$AO$13, $N15 = Lists_and_controls!$AO$15, $N15 = Lists_and_controls!$AO$17), MAX(Day_31),
IF($N15 = Lists_and_controls!$AO$7, IF(INDEX(Leap_Year_YN, MATCH($M15, Year_2, 0)) = 1, MAX(Day_Feb_LY), MAX(Day_Feb) )))))</f>
        <v/>
      </c>
    </row>
    <row r="16" spans="1:29" s="379" customFormat="1" hidden="1" x14ac:dyDescent="0.35">
      <c r="A16" s="368"/>
      <c r="B16" s="367" t="str">
        <f xml:space="preserve"> IF(A16="", "", $B$2 &amp; COUNTIFS($A$7:$A16, $A16))</f>
        <v/>
      </c>
      <c r="C16" s="367" t="str">
        <f>IF($A16 = "", "", INDEX(Main_Form!$A:$A, MATCH($A16, Main_Form!$EV:$EV, 0)) &amp; $B16)</f>
        <v/>
      </c>
      <c r="D16" s="368"/>
      <c r="E16" s="368"/>
      <c r="F16" s="367" t="str">
        <f>IF(E16="", "", INDEX(Main_Form!$A:$A, MATCH($E16, Main_Form!$EV:$EV, 0)))</f>
        <v/>
      </c>
      <c r="G16" s="368"/>
      <c r="H16" s="368"/>
      <c r="I16" s="368"/>
      <c r="J16" s="368"/>
      <c r="K16" s="368"/>
      <c r="L16" s="368"/>
      <c r="M16" s="368"/>
      <c r="N16" s="368"/>
      <c r="O16" s="368"/>
      <c r="P16" s="398" t="str">
        <f t="shared" si="0"/>
        <v/>
      </c>
      <c r="Q16" s="395"/>
      <c r="R16" s="372"/>
      <c r="AB16" s="378"/>
      <c r="AC16" s="378" t="str">
        <f>IF($N16 = "", "",
IF(OR($N16 = Lists_and_controls!$AO$9, $N16 = Lists_and_controls!$AO$11, $N16 = Lists_and_controls!$AO$14, $N16 = Lists_and_controls!$AO$16), MAX(Day_30),
IF(OR($N16 = Lists_and_controls!$AO$6, $N16 = Lists_and_controls!$AO$8, $N16 = Lists_and_controls!$AO$10, $N16 = Lists_and_controls!$AO$12, $N16 = Lists_and_controls!$AO$13, $N16 = Lists_and_controls!$AO$15, $N16 = Lists_and_controls!$AO$17), MAX(Day_31),
IF($N16 = Lists_and_controls!$AO$7, IF(INDEX(Leap_Year_YN, MATCH($M16, Year_2, 0)) = 1, MAX(Day_Feb_LY), MAX(Day_Feb) )))))</f>
        <v/>
      </c>
    </row>
    <row r="17" spans="1:29" s="379" customFormat="1" hidden="1" x14ac:dyDescent="0.35">
      <c r="A17" s="368"/>
      <c r="B17" s="367" t="str">
        <f xml:space="preserve"> IF(A17="", "", $B$2 &amp; COUNTIFS($A$7:$A17, $A17))</f>
        <v/>
      </c>
      <c r="C17" s="367" t="str">
        <f>IF($A17 = "", "", INDEX(Main_Form!$A:$A, MATCH($A17, Main_Form!$EV:$EV, 0)) &amp; $B17)</f>
        <v/>
      </c>
      <c r="D17" s="368"/>
      <c r="E17" s="368"/>
      <c r="F17" s="367" t="str">
        <f>IF(E17="", "", INDEX(Main_Form!$A:$A, MATCH($E17, Main_Form!$EV:$EV, 0)))</f>
        <v/>
      </c>
      <c r="G17" s="368"/>
      <c r="H17" s="368"/>
      <c r="I17" s="368"/>
      <c r="J17" s="368"/>
      <c r="K17" s="368"/>
      <c r="L17" s="368"/>
      <c r="M17" s="368"/>
      <c r="N17" s="368"/>
      <c r="O17" s="368"/>
      <c r="P17" s="398" t="str">
        <f t="shared" si="0"/>
        <v/>
      </c>
      <c r="Q17" s="395"/>
      <c r="R17" s="372"/>
      <c r="AB17" s="378"/>
      <c r="AC17" s="378" t="str">
        <f>IF($N17 = "", "",
IF(OR($N17 = Lists_and_controls!$AO$9, $N17 = Lists_and_controls!$AO$11, $N17 = Lists_and_controls!$AO$14, $N17 = Lists_and_controls!$AO$16), MAX(Day_30),
IF(OR($N17 = Lists_and_controls!$AO$6, $N17 = Lists_and_controls!$AO$8, $N17 = Lists_and_controls!$AO$10, $N17 = Lists_and_controls!$AO$12, $N17 = Lists_and_controls!$AO$13, $N17 = Lists_and_controls!$AO$15, $N17 = Lists_and_controls!$AO$17), MAX(Day_31),
IF($N17 = Lists_and_controls!$AO$7, IF(INDEX(Leap_Year_YN, MATCH($M17, Year_2, 0)) = 1, MAX(Day_Feb_LY), MAX(Day_Feb) )))))</f>
        <v/>
      </c>
    </row>
    <row r="18" spans="1:29" s="379" customFormat="1" hidden="1" x14ac:dyDescent="0.35">
      <c r="A18" s="368"/>
      <c r="B18" s="367" t="str">
        <f xml:space="preserve"> IF(A18="", "", $B$2 &amp; COUNTIFS($A$7:$A18, $A18))</f>
        <v/>
      </c>
      <c r="C18" s="367" t="str">
        <f>IF($A18 = "", "", INDEX(Main_Form!$A:$A, MATCH($A18, Main_Form!$EV:$EV, 0)) &amp; $B18)</f>
        <v/>
      </c>
      <c r="D18" s="368"/>
      <c r="E18" s="368"/>
      <c r="F18" s="367" t="str">
        <f>IF(E18="", "", INDEX(Main_Form!$A:$A, MATCH($E18, Main_Form!$EV:$EV, 0)))</f>
        <v/>
      </c>
      <c r="G18" s="368"/>
      <c r="H18" s="368"/>
      <c r="I18" s="368"/>
      <c r="J18" s="368"/>
      <c r="K18" s="368"/>
      <c r="L18" s="368"/>
      <c r="M18" s="368"/>
      <c r="N18" s="368"/>
      <c r="O18" s="368"/>
      <c r="P18" s="398" t="str">
        <f t="shared" si="0"/>
        <v/>
      </c>
      <c r="Q18" s="395"/>
      <c r="R18" s="372"/>
      <c r="AB18" s="378"/>
      <c r="AC18" s="378" t="str">
        <f>IF($N18 = "", "",
IF(OR($N18 = Lists_and_controls!$AO$9, $N18 = Lists_and_controls!$AO$11, $N18 = Lists_and_controls!$AO$14, $N18 = Lists_and_controls!$AO$16), MAX(Day_30),
IF(OR($N18 = Lists_and_controls!$AO$6, $N18 = Lists_and_controls!$AO$8, $N18 = Lists_and_controls!$AO$10, $N18 = Lists_and_controls!$AO$12, $N18 = Lists_and_controls!$AO$13, $N18 = Lists_and_controls!$AO$15, $N18 = Lists_and_controls!$AO$17), MAX(Day_31),
IF($N18 = Lists_and_controls!$AO$7, IF(INDEX(Leap_Year_YN, MATCH($M18, Year_2, 0)) = 1, MAX(Day_Feb_LY), MAX(Day_Feb) )))))</f>
        <v/>
      </c>
    </row>
    <row r="19" spans="1:29" s="379" customFormat="1" hidden="1" x14ac:dyDescent="0.35">
      <c r="A19" s="368"/>
      <c r="B19" s="367" t="str">
        <f xml:space="preserve"> IF(A19="", "", $B$2 &amp; COUNTIFS($A$7:$A19, $A19))</f>
        <v/>
      </c>
      <c r="C19" s="367" t="str">
        <f>IF($A19 = "", "", INDEX(Main_Form!$A:$A, MATCH($A19, Main_Form!$EV:$EV, 0)) &amp; $B19)</f>
        <v/>
      </c>
      <c r="D19" s="368"/>
      <c r="E19" s="368"/>
      <c r="F19" s="367" t="str">
        <f>IF(E19="", "", INDEX(Main_Form!$A:$A, MATCH($E19, Main_Form!$EV:$EV, 0)))</f>
        <v/>
      </c>
      <c r="G19" s="368"/>
      <c r="H19" s="368"/>
      <c r="I19" s="368"/>
      <c r="J19" s="368"/>
      <c r="K19" s="368"/>
      <c r="L19" s="368"/>
      <c r="M19" s="368"/>
      <c r="N19" s="368"/>
      <c r="O19" s="368"/>
      <c r="P19" s="398" t="str">
        <f t="shared" si="0"/>
        <v/>
      </c>
      <c r="Q19" s="395"/>
      <c r="R19" s="372"/>
      <c r="AB19" s="378"/>
      <c r="AC19" s="378" t="str">
        <f>IF($N19 = "", "",
IF(OR($N19 = Lists_and_controls!$AO$9, $N19 = Lists_and_controls!$AO$11, $N19 = Lists_and_controls!$AO$14, $N19 = Lists_and_controls!$AO$16), MAX(Day_30),
IF(OR($N19 = Lists_and_controls!$AO$6, $N19 = Lists_and_controls!$AO$8, $N19 = Lists_and_controls!$AO$10, $N19 = Lists_and_controls!$AO$12, $N19 = Lists_and_controls!$AO$13, $N19 = Lists_and_controls!$AO$15, $N19 = Lists_and_controls!$AO$17), MAX(Day_31),
IF($N19 = Lists_and_controls!$AO$7, IF(INDEX(Leap_Year_YN, MATCH($M19, Year_2, 0)) = 1, MAX(Day_Feb_LY), MAX(Day_Feb) )))))</f>
        <v/>
      </c>
    </row>
    <row r="20" spans="1:29" s="379" customFormat="1" hidden="1" x14ac:dyDescent="0.35">
      <c r="A20" s="368"/>
      <c r="B20" s="367" t="str">
        <f xml:space="preserve"> IF(A20="", "", $B$2 &amp; COUNTIFS($A$7:$A20, $A20))</f>
        <v/>
      </c>
      <c r="C20" s="367" t="str">
        <f>IF($A20 = "", "", INDEX(Main_Form!$A:$A, MATCH($A20, Main_Form!$EV:$EV, 0)) &amp; $B20)</f>
        <v/>
      </c>
      <c r="D20" s="368"/>
      <c r="E20" s="368"/>
      <c r="F20" s="367" t="str">
        <f>IF(E20="", "", INDEX(Main_Form!$A:$A, MATCH($E20, Main_Form!$EV:$EV, 0)))</f>
        <v/>
      </c>
      <c r="G20" s="368"/>
      <c r="H20" s="368"/>
      <c r="I20" s="368"/>
      <c r="J20" s="368"/>
      <c r="K20" s="368"/>
      <c r="L20" s="368"/>
      <c r="M20" s="368"/>
      <c r="N20" s="368"/>
      <c r="O20" s="368"/>
      <c r="P20" s="398" t="str">
        <f t="shared" si="0"/>
        <v/>
      </c>
      <c r="Q20" s="395"/>
      <c r="R20" s="372"/>
      <c r="AB20" s="378"/>
      <c r="AC20" s="378" t="str">
        <f>IF($N20 = "", "",
IF(OR($N20 = Lists_and_controls!$AO$9, $N20 = Lists_and_controls!$AO$11, $N20 = Lists_and_controls!$AO$14, $N20 = Lists_and_controls!$AO$16), MAX(Day_30),
IF(OR($N20 = Lists_and_controls!$AO$6, $N20 = Lists_and_controls!$AO$8, $N20 = Lists_and_controls!$AO$10, $N20 = Lists_and_controls!$AO$12, $N20 = Lists_and_controls!$AO$13, $N20 = Lists_and_controls!$AO$15, $N20 = Lists_and_controls!$AO$17), MAX(Day_31),
IF($N20 = Lists_and_controls!$AO$7, IF(INDEX(Leap_Year_YN, MATCH($M20, Year_2, 0)) = 1, MAX(Day_Feb_LY), MAX(Day_Feb) )))))</f>
        <v/>
      </c>
    </row>
    <row r="21" spans="1:29" s="379" customFormat="1" hidden="1" x14ac:dyDescent="0.35">
      <c r="A21" s="368"/>
      <c r="B21" s="367" t="str">
        <f xml:space="preserve"> IF(A21="", "", $B$2 &amp; COUNTIFS($A$7:$A21, $A21))</f>
        <v/>
      </c>
      <c r="C21" s="367" t="str">
        <f>IF($A21 = "", "", INDEX(Main_Form!$A:$A, MATCH($A21, Main_Form!$EV:$EV, 0)) &amp; $B21)</f>
        <v/>
      </c>
      <c r="D21" s="368"/>
      <c r="E21" s="368"/>
      <c r="F21" s="367" t="str">
        <f>IF(E21="", "", INDEX(Main_Form!$A:$A, MATCH($E21, Main_Form!$EV:$EV, 0)))</f>
        <v/>
      </c>
      <c r="G21" s="368"/>
      <c r="H21" s="368"/>
      <c r="I21" s="368"/>
      <c r="J21" s="368"/>
      <c r="K21" s="368"/>
      <c r="L21" s="368"/>
      <c r="M21" s="368"/>
      <c r="N21" s="368"/>
      <c r="O21" s="368"/>
      <c r="P21" s="398" t="str">
        <f t="shared" si="0"/>
        <v/>
      </c>
      <c r="Q21" s="395"/>
      <c r="R21" s="372"/>
      <c r="AB21" s="378"/>
      <c r="AC21" s="378" t="str">
        <f>IF($N21 = "", "",
IF(OR($N21 = Lists_and_controls!$AO$9, $N21 = Lists_and_controls!$AO$11, $N21 = Lists_and_controls!$AO$14, $N21 = Lists_and_controls!$AO$16), MAX(Day_30),
IF(OR($N21 = Lists_and_controls!$AO$6, $N21 = Lists_and_controls!$AO$8, $N21 = Lists_and_controls!$AO$10, $N21 = Lists_and_controls!$AO$12, $N21 = Lists_and_controls!$AO$13, $N21 = Lists_and_controls!$AO$15, $N21 = Lists_and_controls!$AO$17), MAX(Day_31),
IF($N21 = Lists_and_controls!$AO$7, IF(INDEX(Leap_Year_YN, MATCH($M21, Year_2, 0)) = 1, MAX(Day_Feb_LY), MAX(Day_Feb) )))))</f>
        <v/>
      </c>
    </row>
    <row r="22" spans="1:29" s="379" customFormat="1" hidden="1" x14ac:dyDescent="0.35">
      <c r="A22" s="368"/>
      <c r="B22" s="367" t="str">
        <f xml:space="preserve"> IF(A22="", "", $B$2 &amp; COUNTIFS($A$7:$A22, $A22))</f>
        <v/>
      </c>
      <c r="C22" s="367" t="str">
        <f>IF($A22 = "", "", INDEX(Main_Form!$A:$A, MATCH($A22, Main_Form!$EV:$EV, 0)) &amp; $B22)</f>
        <v/>
      </c>
      <c r="D22" s="368"/>
      <c r="E22" s="368"/>
      <c r="F22" s="367" t="str">
        <f>IF(E22="", "", INDEX(Main_Form!$A:$A, MATCH($E22, Main_Form!$EV:$EV, 0)))</f>
        <v/>
      </c>
      <c r="G22" s="368"/>
      <c r="H22" s="368"/>
      <c r="I22" s="368"/>
      <c r="J22" s="368"/>
      <c r="K22" s="368"/>
      <c r="L22" s="368"/>
      <c r="M22" s="368"/>
      <c r="N22" s="368"/>
      <c r="O22" s="368"/>
      <c r="P22" s="398" t="str">
        <f t="shared" si="0"/>
        <v/>
      </c>
      <c r="Q22" s="395"/>
      <c r="R22" s="372"/>
      <c r="AB22" s="378"/>
      <c r="AC22" s="378" t="str">
        <f>IF($N22 = "", "",
IF(OR($N22 = Lists_and_controls!$AO$9, $N22 = Lists_and_controls!$AO$11, $N22 = Lists_and_controls!$AO$14, $N22 = Lists_and_controls!$AO$16), MAX(Day_30),
IF(OR($N22 = Lists_and_controls!$AO$6, $N22 = Lists_and_controls!$AO$8, $N22 = Lists_and_controls!$AO$10, $N22 = Lists_and_controls!$AO$12, $N22 = Lists_and_controls!$AO$13, $N22 = Lists_and_controls!$AO$15, $N22 = Lists_and_controls!$AO$17), MAX(Day_31),
IF($N22 = Lists_and_controls!$AO$7, IF(INDEX(Leap_Year_YN, MATCH($M22, Year_2, 0)) = 1, MAX(Day_Feb_LY), MAX(Day_Feb) )))))</f>
        <v/>
      </c>
    </row>
    <row r="23" spans="1:29" s="379" customFormat="1" hidden="1" x14ac:dyDescent="0.35">
      <c r="A23" s="368"/>
      <c r="B23" s="367" t="str">
        <f xml:space="preserve"> IF(A23="", "", $B$2 &amp; COUNTIFS($A$7:$A23, $A23))</f>
        <v/>
      </c>
      <c r="C23" s="367" t="str">
        <f>IF($A23 = "", "", INDEX(Main_Form!$A:$A, MATCH($A23, Main_Form!$EV:$EV, 0)) &amp; $B23)</f>
        <v/>
      </c>
      <c r="D23" s="368"/>
      <c r="E23" s="368"/>
      <c r="F23" s="367" t="str">
        <f>IF(E23="", "", INDEX(Main_Form!$A:$A, MATCH($E23, Main_Form!$EV:$EV, 0)))</f>
        <v/>
      </c>
      <c r="G23" s="368"/>
      <c r="H23" s="368"/>
      <c r="I23" s="368"/>
      <c r="J23" s="368"/>
      <c r="K23" s="368"/>
      <c r="L23" s="368"/>
      <c r="M23" s="368"/>
      <c r="N23" s="368"/>
      <c r="O23" s="368"/>
      <c r="P23" s="398" t="str">
        <f t="shared" si="0"/>
        <v/>
      </c>
      <c r="Q23" s="395"/>
      <c r="R23" s="372"/>
      <c r="AB23" s="378"/>
      <c r="AC23" s="378" t="str">
        <f>IF($N23 = "", "",
IF(OR($N23 = Lists_and_controls!$AO$9, $N23 = Lists_and_controls!$AO$11, $N23 = Lists_and_controls!$AO$14, $N23 = Lists_and_controls!$AO$16), MAX(Day_30),
IF(OR($N23 = Lists_and_controls!$AO$6, $N23 = Lists_and_controls!$AO$8, $N23 = Lists_and_controls!$AO$10, $N23 = Lists_and_controls!$AO$12, $N23 = Lists_and_controls!$AO$13, $N23 = Lists_and_controls!$AO$15, $N23 = Lists_and_controls!$AO$17), MAX(Day_31),
IF($N23 = Lists_and_controls!$AO$7, IF(INDEX(Leap_Year_YN, MATCH($M23, Year_2, 0)) = 1, MAX(Day_Feb_LY), MAX(Day_Feb) )))))</f>
        <v/>
      </c>
    </row>
    <row r="24" spans="1:29" s="379" customFormat="1" hidden="1" x14ac:dyDescent="0.35">
      <c r="A24" s="368"/>
      <c r="B24" s="367" t="str">
        <f xml:space="preserve"> IF(A24="", "", $B$2 &amp; COUNTIFS($A$7:$A24, $A24))</f>
        <v/>
      </c>
      <c r="C24" s="367" t="str">
        <f>IF($A24 = "", "", INDEX(Main_Form!$A:$A, MATCH($A24, Main_Form!$EV:$EV, 0)) &amp; $B24)</f>
        <v/>
      </c>
      <c r="D24" s="368"/>
      <c r="E24" s="368"/>
      <c r="F24" s="367" t="str">
        <f>IF(E24="", "", INDEX(Main_Form!$A:$A, MATCH($E24, Main_Form!$EV:$EV, 0)))</f>
        <v/>
      </c>
      <c r="G24" s="368"/>
      <c r="H24" s="368"/>
      <c r="I24" s="368"/>
      <c r="J24" s="368"/>
      <c r="K24" s="368"/>
      <c r="L24" s="368"/>
      <c r="M24" s="368"/>
      <c r="N24" s="368"/>
      <c r="O24" s="368"/>
      <c r="P24" s="398" t="str">
        <f t="shared" si="0"/>
        <v/>
      </c>
      <c r="Q24" s="395"/>
      <c r="R24" s="372"/>
      <c r="AB24" s="378"/>
      <c r="AC24" s="378" t="str">
        <f>IF($N24 = "", "",
IF(OR($N24 = Lists_and_controls!$AO$9, $N24 = Lists_and_controls!$AO$11, $N24 = Lists_and_controls!$AO$14, $N24 = Lists_and_controls!$AO$16), MAX(Day_30),
IF(OR($N24 = Lists_and_controls!$AO$6, $N24 = Lists_and_controls!$AO$8, $N24 = Lists_and_controls!$AO$10, $N24 = Lists_and_controls!$AO$12, $N24 = Lists_and_controls!$AO$13, $N24 = Lists_and_controls!$AO$15, $N24 = Lists_and_controls!$AO$17), MAX(Day_31),
IF($N24 = Lists_and_controls!$AO$7, IF(INDEX(Leap_Year_YN, MATCH($M24, Year_2, 0)) = 1, MAX(Day_Feb_LY), MAX(Day_Feb) )))))</f>
        <v/>
      </c>
    </row>
    <row r="25" spans="1:29" s="379" customFormat="1" hidden="1" x14ac:dyDescent="0.35">
      <c r="A25" s="368"/>
      <c r="B25" s="367" t="str">
        <f xml:space="preserve"> IF(A25="", "", $B$2 &amp; COUNTIFS($A$7:$A25, $A25))</f>
        <v/>
      </c>
      <c r="C25" s="367" t="str">
        <f>IF($A25 = "", "", INDEX(Main_Form!$A:$A, MATCH($A25, Main_Form!$EV:$EV, 0)) &amp; $B25)</f>
        <v/>
      </c>
      <c r="D25" s="368"/>
      <c r="E25" s="368"/>
      <c r="F25" s="367" t="str">
        <f>IF(E25="", "", INDEX(Main_Form!$A:$A, MATCH($E25, Main_Form!$EV:$EV, 0)))</f>
        <v/>
      </c>
      <c r="G25" s="368"/>
      <c r="H25" s="368"/>
      <c r="I25" s="368"/>
      <c r="J25" s="368"/>
      <c r="K25" s="368"/>
      <c r="L25" s="368"/>
      <c r="M25" s="368"/>
      <c r="N25" s="368"/>
      <c r="O25" s="368"/>
      <c r="P25" s="398" t="str">
        <f t="shared" si="0"/>
        <v/>
      </c>
      <c r="Q25" s="395"/>
      <c r="R25" s="372"/>
      <c r="AB25" s="378"/>
      <c r="AC25" s="378" t="str">
        <f>IF($N25 = "", "",
IF(OR($N25 = Lists_and_controls!$AO$9, $N25 = Lists_and_controls!$AO$11, $N25 = Lists_and_controls!$AO$14, $N25 = Lists_and_controls!$AO$16), MAX(Day_30),
IF(OR($N25 = Lists_and_controls!$AO$6, $N25 = Lists_and_controls!$AO$8, $N25 = Lists_and_controls!$AO$10, $N25 = Lists_and_controls!$AO$12, $N25 = Lists_and_controls!$AO$13, $N25 = Lists_and_controls!$AO$15, $N25 = Lists_and_controls!$AO$17), MAX(Day_31),
IF($N25 = Lists_and_controls!$AO$7, IF(INDEX(Leap_Year_YN, MATCH($M25, Year_2, 0)) = 1, MAX(Day_Feb_LY), MAX(Day_Feb) )))))</f>
        <v/>
      </c>
    </row>
    <row r="26" spans="1:29" s="379" customFormat="1" hidden="1" x14ac:dyDescent="0.35">
      <c r="A26" s="368"/>
      <c r="B26" s="367" t="str">
        <f xml:space="preserve"> IF(A26="", "", $B$2 &amp; COUNTIFS($A$7:$A26, $A26))</f>
        <v/>
      </c>
      <c r="C26" s="367" t="str">
        <f>IF($A26 = "", "", INDEX(Main_Form!$A:$A, MATCH($A26, Main_Form!$EV:$EV, 0)) &amp; $B26)</f>
        <v/>
      </c>
      <c r="D26" s="368"/>
      <c r="E26" s="368"/>
      <c r="F26" s="367" t="str">
        <f>IF(E26="", "", INDEX(Main_Form!$A:$A, MATCH($E26, Main_Form!$EV:$EV, 0)))</f>
        <v/>
      </c>
      <c r="G26" s="368"/>
      <c r="H26" s="368"/>
      <c r="I26" s="368"/>
      <c r="J26" s="368"/>
      <c r="K26" s="368"/>
      <c r="L26" s="368"/>
      <c r="M26" s="368"/>
      <c r="N26" s="368"/>
      <c r="O26" s="368"/>
      <c r="P26" s="398" t="str">
        <f t="shared" si="0"/>
        <v/>
      </c>
      <c r="Q26" s="395"/>
      <c r="R26" s="372"/>
      <c r="AB26" s="378"/>
      <c r="AC26" s="378" t="str">
        <f>IF($N26 = "", "",
IF(OR($N26 = Lists_and_controls!$AO$9, $N26 = Lists_and_controls!$AO$11, $N26 = Lists_and_controls!$AO$14, $N26 = Lists_and_controls!$AO$16), MAX(Day_30),
IF(OR($N26 = Lists_and_controls!$AO$6, $N26 = Lists_and_controls!$AO$8, $N26 = Lists_and_controls!$AO$10, $N26 = Lists_and_controls!$AO$12, $N26 = Lists_and_controls!$AO$13, $N26 = Lists_and_controls!$AO$15, $N26 = Lists_and_controls!$AO$17), MAX(Day_31),
IF($N26 = Lists_and_controls!$AO$7, IF(INDEX(Leap_Year_YN, MATCH($M26, Year_2, 0)) = 1, MAX(Day_Feb_LY), MAX(Day_Feb) )))))</f>
        <v/>
      </c>
    </row>
    <row r="27" spans="1:29" s="379" customFormat="1" hidden="1" x14ac:dyDescent="0.35">
      <c r="A27" s="368"/>
      <c r="B27" s="367" t="str">
        <f xml:space="preserve"> IF(A27="", "", $B$2 &amp; COUNTIFS($A$7:$A27, $A27))</f>
        <v/>
      </c>
      <c r="C27" s="367" t="str">
        <f>IF($A27 = "", "", INDEX(Main_Form!$A:$A, MATCH($A27, Main_Form!$EV:$EV, 0)) &amp; $B27)</f>
        <v/>
      </c>
      <c r="D27" s="368"/>
      <c r="E27" s="368"/>
      <c r="F27" s="367" t="str">
        <f>IF(E27="", "", INDEX(Main_Form!$A:$A, MATCH($E27, Main_Form!$EV:$EV, 0)))</f>
        <v/>
      </c>
      <c r="G27" s="368"/>
      <c r="H27" s="368"/>
      <c r="I27" s="368"/>
      <c r="J27" s="368"/>
      <c r="K27" s="368"/>
      <c r="L27" s="368"/>
      <c r="M27" s="368"/>
      <c r="N27" s="368"/>
      <c r="O27" s="368"/>
      <c r="P27" s="398" t="str">
        <f t="shared" si="0"/>
        <v/>
      </c>
      <c r="Q27" s="395"/>
      <c r="R27" s="372"/>
      <c r="AB27" s="378"/>
      <c r="AC27" s="378" t="str">
        <f>IF($N27 = "", "",
IF(OR($N27 = Lists_and_controls!$AO$9, $N27 = Lists_and_controls!$AO$11, $N27 = Lists_and_controls!$AO$14, $N27 = Lists_and_controls!$AO$16), MAX(Day_30),
IF(OR($N27 = Lists_and_controls!$AO$6, $N27 = Lists_and_controls!$AO$8, $N27 = Lists_and_controls!$AO$10, $N27 = Lists_and_controls!$AO$12, $N27 = Lists_and_controls!$AO$13, $N27 = Lists_and_controls!$AO$15, $N27 = Lists_and_controls!$AO$17), MAX(Day_31),
IF($N27 = Lists_and_controls!$AO$7, IF(INDEX(Leap_Year_YN, MATCH($M27, Year_2, 0)) = 1, MAX(Day_Feb_LY), MAX(Day_Feb) )))))</f>
        <v/>
      </c>
    </row>
    <row r="28" spans="1:29" s="379" customFormat="1" hidden="1" x14ac:dyDescent="0.35">
      <c r="A28" s="368"/>
      <c r="B28" s="367" t="str">
        <f xml:space="preserve"> IF(A28="", "", $B$2 &amp; COUNTIFS($A$7:$A28, $A28))</f>
        <v/>
      </c>
      <c r="C28" s="367" t="str">
        <f>IF($A28 = "", "", INDEX(Main_Form!$A:$A, MATCH($A28, Main_Form!$EV:$EV, 0)) &amp; $B28)</f>
        <v/>
      </c>
      <c r="D28" s="368"/>
      <c r="E28" s="368"/>
      <c r="F28" s="367" t="str">
        <f>IF(E28="", "", INDEX(Main_Form!$A:$A, MATCH($E28, Main_Form!$EV:$EV, 0)))</f>
        <v/>
      </c>
      <c r="G28" s="368"/>
      <c r="H28" s="368"/>
      <c r="I28" s="368"/>
      <c r="J28" s="368"/>
      <c r="K28" s="368"/>
      <c r="L28" s="368"/>
      <c r="M28" s="368"/>
      <c r="N28" s="368"/>
      <c r="O28" s="368"/>
      <c r="P28" s="398" t="str">
        <f t="shared" si="0"/>
        <v/>
      </c>
      <c r="Q28" s="395"/>
      <c r="R28" s="372"/>
      <c r="AB28" s="378"/>
      <c r="AC28" s="378" t="str">
        <f>IF($N28 = "", "",
IF(OR($N28 = Lists_and_controls!$AO$9, $N28 = Lists_and_controls!$AO$11, $N28 = Lists_and_controls!$AO$14, $N28 = Lists_and_controls!$AO$16), MAX(Day_30),
IF(OR($N28 = Lists_and_controls!$AO$6, $N28 = Lists_and_controls!$AO$8, $N28 = Lists_and_controls!$AO$10, $N28 = Lists_and_controls!$AO$12, $N28 = Lists_and_controls!$AO$13, $N28 = Lists_and_controls!$AO$15, $N28 = Lists_and_controls!$AO$17), MAX(Day_31),
IF($N28 = Lists_and_controls!$AO$7, IF(INDEX(Leap_Year_YN, MATCH($M28, Year_2, 0)) = 1, MAX(Day_Feb_LY), MAX(Day_Feb) )))))</f>
        <v/>
      </c>
    </row>
    <row r="29" spans="1:29" s="379" customFormat="1" hidden="1" x14ac:dyDescent="0.35">
      <c r="A29" s="368"/>
      <c r="B29" s="367" t="str">
        <f xml:space="preserve"> IF(A29="", "", $B$2 &amp; COUNTIFS($A$7:$A29, $A29))</f>
        <v/>
      </c>
      <c r="C29" s="367" t="str">
        <f>IF($A29 = "", "", INDEX(Main_Form!$A:$A, MATCH($A29, Main_Form!$EV:$EV, 0)) &amp; $B29)</f>
        <v/>
      </c>
      <c r="D29" s="368"/>
      <c r="E29" s="368"/>
      <c r="F29" s="367" t="str">
        <f>IF(E29="", "", INDEX(Main_Form!$A:$A, MATCH($E29, Main_Form!$EV:$EV, 0)))</f>
        <v/>
      </c>
      <c r="G29" s="368"/>
      <c r="H29" s="368"/>
      <c r="I29" s="368"/>
      <c r="J29" s="368"/>
      <c r="K29" s="368"/>
      <c r="L29" s="368"/>
      <c r="M29" s="368"/>
      <c r="N29" s="368"/>
      <c r="O29" s="368"/>
      <c r="P29" s="398" t="str">
        <f t="shared" si="0"/>
        <v/>
      </c>
      <c r="Q29" s="395"/>
      <c r="R29" s="372"/>
      <c r="AB29" s="378"/>
      <c r="AC29" s="378" t="str">
        <f>IF($N29 = "", "",
IF(OR($N29 = Lists_and_controls!$AO$9, $N29 = Lists_and_controls!$AO$11, $N29 = Lists_and_controls!$AO$14, $N29 = Lists_and_controls!$AO$16), MAX(Day_30),
IF(OR($N29 = Lists_and_controls!$AO$6, $N29 = Lists_and_controls!$AO$8, $N29 = Lists_and_controls!$AO$10, $N29 = Lists_and_controls!$AO$12, $N29 = Lists_and_controls!$AO$13, $N29 = Lists_and_controls!$AO$15, $N29 = Lists_and_controls!$AO$17), MAX(Day_31),
IF($N29 = Lists_and_controls!$AO$7, IF(INDEX(Leap_Year_YN, MATCH($M29, Year_2, 0)) = 1, MAX(Day_Feb_LY), MAX(Day_Feb) )))))</f>
        <v/>
      </c>
    </row>
    <row r="30" spans="1:29" s="379" customFormat="1" hidden="1" x14ac:dyDescent="0.35">
      <c r="A30" s="368"/>
      <c r="B30" s="367" t="str">
        <f xml:space="preserve"> IF(A30="", "", $B$2 &amp; COUNTIFS($A$7:$A30, $A30))</f>
        <v/>
      </c>
      <c r="C30" s="367" t="str">
        <f>IF($A30 = "", "", INDEX(Main_Form!$A:$A, MATCH($A30, Main_Form!$EV:$EV, 0)) &amp; $B30)</f>
        <v/>
      </c>
      <c r="D30" s="368"/>
      <c r="E30" s="368"/>
      <c r="F30" s="367" t="str">
        <f>IF(E30="", "", INDEX(Main_Form!$A:$A, MATCH($E30, Main_Form!$EV:$EV, 0)))</f>
        <v/>
      </c>
      <c r="G30" s="368"/>
      <c r="H30" s="368"/>
      <c r="I30" s="368"/>
      <c r="J30" s="368"/>
      <c r="K30" s="368"/>
      <c r="L30" s="368"/>
      <c r="M30" s="368"/>
      <c r="N30" s="368"/>
      <c r="O30" s="368"/>
      <c r="P30" s="398" t="str">
        <f t="shared" si="0"/>
        <v/>
      </c>
      <c r="Q30" s="395"/>
      <c r="R30" s="372"/>
      <c r="AB30" s="378"/>
      <c r="AC30" s="378" t="str">
        <f>IF($N30 = "", "",
IF(OR($N30 = Lists_and_controls!$AO$9, $N30 = Lists_and_controls!$AO$11, $N30 = Lists_and_controls!$AO$14, $N30 = Lists_and_controls!$AO$16), MAX(Day_30),
IF(OR($N30 = Lists_and_controls!$AO$6, $N30 = Lists_and_controls!$AO$8, $N30 = Lists_and_controls!$AO$10, $N30 = Lists_and_controls!$AO$12, $N30 = Lists_and_controls!$AO$13, $N30 = Lists_and_controls!$AO$15, $N30 = Lists_and_controls!$AO$17), MAX(Day_31),
IF($N30 = Lists_and_controls!$AO$7, IF(INDEX(Leap_Year_YN, MATCH($M30, Year_2, 0)) = 1, MAX(Day_Feb_LY), MAX(Day_Feb) )))))</f>
        <v/>
      </c>
    </row>
    <row r="31" spans="1:29" s="379" customFormat="1" hidden="1" x14ac:dyDescent="0.35">
      <c r="A31" s="368"/>
      <c r="B31" s="367" t="str">
        <f xml:space="preserve"> IF(A31="", "", $B$2 &amp; COUNTIFS($A$7:$A31, $A31))</f>
        <v/>
      </c>
      <c r="C31" s="367" t="str">
        <f>IF($A31 = "", "", INDEX(Main_Form!$A:$A, MATCH($A31, Main_Form!$EV:$EV, 0)) &amp; $B31)</f>
        <v/>
      </c>
      <c r="D31" s="368"/>
      <c r="E31" s="368"/>
      <c r="F31" s="367" t="str">
        <f>IF(E31="", "", INDEX(Main_Form!$A:$A, MATCH($E31, Main_Form!$EV:$EV, 0)))</f>
        <v/>
      </c>
      <c r="G31" s="368"/>
      <c r="H31" s="368"/>
      <c r="I31" s="368"/>
      <c r="J31" s="368"/>
      <c r="K31" s="368"/>
      <c r="L31" s="368"/>
      <c r="M31" s="368"/>
      <c r="N31" s="368"/>
      <c r="O31" s="368"/>
      <c r="P31" s="398" t="str">
        <f t="shared" si="0"/>
        <v/>
      </c>
      <c r="Q31" s="395"/>
      <c r="R31" s="372"/>
      <c r="AB31" s="378"/>
      <c r="AC31" s="378" t="str">
        <f>IF($N31 = "", "",
IF(OR($N31 = Lists_and_controls!$AO$9, $N31 = Lists_and_controls!$AO$11, $N31 = Lists_and_controls!$AO$14, $N31 = Lists_and_controls!$AO$16), MAX(Day_30),
IF(OR($N31 = Lists_and_controls!$AO$6, $N31 = Lists_and_controls!$AO$8, $N31 = Lists_and_controls!$AO$10, $N31 = Lists_and_controls!$AO$12, $N31 = Lists_and_controls!$AO$13, $N31 = Lists_and_controls!$AO$15, $N31 = Lists_and_controls!$AO$17), MAX(Day_31),
IF($N31 = Lists_and_controls!$AO$7, IF(INDEX(Leap_Year_YN, MATCH($M31, Year_2, 0)) = 1, MAX(Day_Feb_LY), MAX(Day_Feb) )))))</f>
        <v/>
      </c>
    </row>
    <row r="32" spans="1:29" s="379" customFormat="1" hidden="1" x14ac:dyDescent="0.35">
      <c r="A32" s="368"/>
      <c r="B32" s="367" t="str">
        <f xml:space="preserve"> IF(A32="", "", $B$2 &amp; COUNTIFS($A$7:$A32, $A32))</f>
        <v/>
      </c>
      <c r="C32" s="367" t="str">
        <f>IF($A32 = "", "", INDEX(Main_Form!$A:$A, MATCH($A32, Main_Form!$EV:$EV, 0)) &amp; $B32)</f>
        <v/>
      </c>
      <c r="D32" s="368"/>
      <c r="E32" s="368"/>
      <c r="F32" s="367" t="str">
        <f>IF(E32="", "", INDEX(Main_Form!$A:$A, MATCH($E32, Main_Form!$EV:$EV, 0)))</f>
        <v/>
      </c>
      <c r="G32" s="368"/>
      <c r="H32" s="368"/>
      <c r="I32" s="368"/>
      <c r="J32" s="368"/>
      <c r="K32" s="368"/>
      <c r="L32" s="368"/>
      <c r="M32" s="368"/>
      <c r="N32" s="368"/>
      <c r="O32" s="368"/>
      <c r="P32" s="398" t="str">
        <f t="shared" si="0"/>
        <v/>
      </c>
      <c r="Q32" s="395"/>
      <c r="R32" s="372"/>
      <c r="AB32" s="378"/>
      <c r="AC32" s="378" t="str">
        <f>IF($N32 = "", "",
IF(OR($N32 = Lists_and_controls!$AO$9, $N32 = Lists_and_controls!$AO$11, $N32 = Lists_and_controls!$AO$14, $N32 = Lists_and_controls!$AO$16), MAX(Day_30),
IF(OR($N32 = Lists_and_controls!$AO$6, $N32 = Lists_and_controls!$AO$8, $N32 = Lists_and_controls!$AO$10, $N32 = Lists_and_controls!$AO$12, $N32 = Lists_and_controls!$AO$13, $N32 = Lists_and_controls!$AO$15, $N32 = Lists_and_controls!$AO$17), MAX(Day_31),
IF($N32 = Lists_and_controls!$AO$7, IF(INDEX(Leap_Year_YN, MATCH($M32, Year_2, 0)) = 1, MAX(Day_Feb_LY), MAX(Day_Feb) )))))</f>
        <v/>
      </c>
    </row>
    <row r="33" spans="1:29" s="379" customFormat="1" hidden="1" x14ac:dyDescent="0.35">
      <c r="A33" s="368"/>
      <c r="B33" s="367" t="str">
        <f xml:space="preserve"> IF(A33="", "", $B$2 &amp; COUNTIFS($A$7:$A33, $A33))</f>
        <v/>
      </c>
      <c r="C33" s="367" t="str">
        <f>IF($A33 = "", "", INDEX(Main_Form!$A:$A, MATCH($A33, Main_Form!$EV:$EV, 0)) &amp; $B33)</f>
        <v/>
      </c>
      <c r="D33" s="368"/>
      <c r="E33" s="368"/>
      <c r="F33" s="367" t="str">
        <f>IF(E33="", "", INDEX(Main_Form!$A:$A, MATCH($E33, Main_Form!$EV:$EV, 0)))</f>
        <v/>
      </c>
      <c r="G33" s="368"/>
      <c r="H33" s="368"/>
      <c r="I33" s="368"/>
      <c r="J33" s="368"/>
      <c r="K33" s="368"/>
      <c r="L33" s="368"/>
      <c r="M33" s="368"/>
      <c r="N33" s="368"/>
      <c r="O33" s="368"/>
      <c r="P33" s="398" t="str">
        <f t="shared" si="0"/>
        <v/>
      </c>
      <c r="Q33" s="395"/>
      <c r="R33" s="372"/>
      <c r="AB33" s="378"/>
      <c r="AC33" s="378" t="str">
        <f>IF($N33 = "", "",
IF(OR($N33 = Lists_and_controls!$AO$9, $N33 = Lists_and_controls!$AO$11, $N33 = Lists_and_controls!$AO$14, $N33 = Lists_and_controls!$AO$16), MAX(Day_30),
IF(OR($N33 = Lists_and_controls!$AO$6, $N33 = Lists_and_controls!$AO$8, $N33 = Lists_and_controls!$AO$10, $N33 = Lists_and_controls!$AO$12, $N33 = Lists_and_controls!$AO$13, $N33 = Lists_and_controls!$AO$15, $N33 = Lists_and_controls!$AO$17), MAX(Day_31),
IF($N33 = Lists_and_controls!$AO$7, IF(INDEX(Leap_Year_YN, MATCH($M33, Year_2, 0)) = 1, MAX(Day_Feb_LY), MAX(Day_Feb) )))))</f>
        <v/>
      </c>
    </row>
    <row r="34" spans="1:29" s="379" customFormat="1" hidden="1" x14ac:dyDescent="0.35">
      <c r="A34" s="368"/>
      <c r="B34" s="367" t="str">
        <f xml:space="preserve"> IF(A34="", "", $B$2 &amp; COUNTIFS($A$7:$A34, $A34))</f>
        <v/>
      </c>
      <c r="C34" s="367" t="str">
        <f>IF($A34 = "", "", INDEX(Main_Form!$A:$A, MATCH($A34, Main_Form!$EV:$EV, 0)) &amp; $B34)</f>
        <v/>
      </c>
      <c r="D34" s="368"/>
      <c r="E34" s="368"/>
      <c r="F34" s="367" t="str">
        <f>IF(E34="", "", INDEX(Main_Form!$A:$A, MATCH($E34, Main_Form!$EV:$EV, 0)))</f>
        <v/>
      </c>
      <c r="G34" s="368"/>
      <c r="H34" s="368"/>
      <c r="I34" s="368"/>
      <c r="J34" s="368"/>
      <c r="K34" s="368"/>
      <c r="L34" s="368"/>
      <c r="M34" s="368"/>
      <c r="N34" s="368"/>
      <c r="O34" s="368"/>
      <c r="P34" s="398" t="str">
        <f t="shared" si="0"/>
        <v/>
      </c>
      <c r="Q34" s="395"/>
      <c r="R34" s="372"/>
      <c r="AB34" s="378"/>
      <c r="AC34" s="378" t="str">
        <f>IF($N34 = "", "",
IF(OR($N34 = Lists_and_controls!$AO$9, $N34 = Lists_and_controls!$AO$11, $N34 = Lists_and_controls!$AO$14, $N34 = Lists_and_controls!$AO$16), MAX(Day_30),
IF(OR($N34 = Lists_and_controls!$AO$6, $N34 = Lists_and_controls!$AO$8, $N34 = Lists_and_controls!$AO$10, $N34 = Lists_and_controls!$AO$12, $N34 = Lists_and_controls!$AO$13, $N34 = Lists_and_controls!$AO$15, $N34 = Lists_and_controls!$AO$17), MAX(Day_31),
IF($N34 = Lists_and_controls!$AO$7, IF(INDEX(Leap_Year_YN, MATCH($M34, Year_2, 0)) = 1, MAX(Day_Feb_LY), MAX(Day_Feb) )))))</f>
        <v/>
      </c>
    </row>
    <row r="35" spans="1:29" s="379" customFormat="1" hidden="1" x14ac:dyDescent="0.35">
      <c r="A35" s="368"/>
      <c r="B35" s="367" t="str">
        <f xml:space="preserve"> IF(A35="", "", $B$2 &amp; COUNTIFS($A$7:$A35, $A35))</f>
        <v/>
      </c>
      <c r="C35" s="367" t="str">
        <f>IF($A35 = "", "", INDEX(Main_Form!$A:$A, MATCH($A35, Main_Form!$EV:$EV, 0)) &amp; $B35)</f>
        <v/>
      </c>
      <c r="D35" s="368"/>
      <c r="E35" s="368"/>
      <c r="F35" s="367" t="str">
        <f>IF(E35="", "", INDEX(Main_Form!$A:$A, MATCH($E35, Main_Form!$EV:$EV, 0)))</f>
        <v/>
      </c>
      <c r="G35" s="368"/>
      <c r="H35" s="368"/>
      <c r="I35" s="368"/>
      <c r="J35" s="368"/>
      <c r="K35" s="368"/>
      <c r="L35" s="368"/>
      <c r="M35" s="368"/>
      <c r="N35" s="368"/>
      <c r="O35" s="368"/>
      <c r="P35" s="398" t="str">
        <f t="shared" si="0"/>
        <v/>
      </c>
      <c r="Q35" s="395"/>
      <c r="R35" s="372"/>
      <c r="AB35" s="378"/>
      <c r="AC35" s="378" t="str">
        <f>IF($N35 = "", "",
IF(OR($N35 = Lists_and_controls!$AO$9, $N35 = Lists_and_controls!$AO$11, $N35 = Lists_and_controls!$AO$14, $N35 = Lists_and_controls!$AO$16), MAX(Day_30),
IF(OR($N35 = Lists_and_controls!$AO$6, $N35 = Lists_and_controls!$AO$8, $N35 = Lists_and_controls!$AO$10, $N35 = Lists_and_controls!$AO$12, $N35 = Lists_and_controls!$AO$13, $N35 = Lists_and_controls!$AO$15, $N35 = Lists_and_controls!$AO$17), MAX(Day_31),
IF($N35 = Lists_and_controls!$AO$7, IF(INDEX(Leap_Year_YN, MATCH($M35, Year_2, 0)) = 1, MAX(Day_Feb_LY), MAX(Day_Feb) )))))</f>
        <v/>
      </c>
    </row>
    <row r="36" spans="1:29" s="379" customFormat="1" hidden="1" x14ac:dyDescent="0.35">
      <c r="A36" s="368"/>
      <c r="B36" s="367" t="str">
        <f xml:space="preserve"> IF(A36="", "", $B$2 &amp; COUNTIFS($A$7:$A36, $A36))</f>
        <v/>
      </c>
      <c r="C36" s="367" t="str">
        <f>IF($A36 = "", "", INDEX(Main_Form!$A:$A, MATCH($A36, Main_Form!$EV:$EV, 0)) &amp; $B36)</f>
        <v/>
      </c>
      <c r="D36" s="368"/>
      <c r="E36" s="368"/>
      <c r="F36" s="367" t="str">
        <f>IF(E36="", "", INDEX(Main_Form!$A:$A, MATCH($E36, Main_Form!$EV:$EV, 0)))</f>
        <v/>
      </c>
      <c r="G36" s="368"/>
      <c r="H36" s="368"/>
      <c r="I36" s="368"/>
      <c r="J36" s="368"/>
      <c r="K36" s="368"/>
      <c r="L36" s="368"/>
      <c r="M36" s="368"/>
      <c r="N36" s="368"/>
      <c r="O36" s="368"/>
      <c r="P36" s="398" t="str">
        <f t="shared" si="0"/>
        <v/>
      </c>
      <c r="Q36" s="395"/>
      <c r="R36" s="372"/>
      <c r="AB36" s="378"/>
      <c r="AC36" s="378" t="str">
        <f>IF($N36 = "", "",
IF(OR($N36 = Lists_and_controls!$AO$9, $N36 = Lists_and_controls!$AO$11, $N36 = Lists_and_controls!$AO$14, $N36 = Lists_and_controls!$AO$16), MAX(Day_30),
IF(OR($N36 = Lists_and_controls!$AO$6, $N36 = Lists_and_controls!$AO$8, $N36 = Lists_and_controls!$AO$10, $N36 = Lists_and_controls!$AO$12, $N36 = Lists_and_controls!$AO$13, $N36 = Lists_and_controls!$AO$15, $N36 = Lists_and_controls!$AO$17), MAX(Day_31),
IF($N36 = Lists_and_controls!$AO$7, IF(INDEX(Leap_Year_YN, MATCH($M36, Year_2, 0)) = 1, MAX(Day_Feb_LY), MAX(Day_Feb) )))))</f>
        <v/>
      </c>
    </row>
    <row r="37" spans="1:29" s="379" customFormat="1" hidden="1" x14ac:dyDescent="0.35">
      <c r="A37" s="368"/>
      <c r="B37" s="367" t="str">
        <f xml:space="preserve"> IF(A37="", "", $B$2 &amp; COUNTIFS($A$7:$A37, $A37))</f>
        <v/>
      </c>
      <c r="C37" s="367" t="str">
        <f>IF($A37 = "", "", INDEX(Main_Form!$A:$A, MATCH($A37, Main_Form!$EV:$EV, 0)) &amp; $B37)</f>
        <v/>
      </c>
      <c r="D37" s="368"/>
      <c r="E37" s="368"/>
      <c r="F37" s="367" t="str">
        <f>IF(E37="", "", INDEX(Main_Form!$A:$A, MATCH($E37, Main_Form!$EV:$EV, 0)))</f>
        <v/>
      </c>
      <c r="G37" s="368"/>
      <c r="H37" s="368"/>
      <c r="I37" s="368"/>
      <c r="J37" s="368"/>
      <c r="K37" s="368"/>
      <c r="L37" s="368"/>
      <c r="M37" s="368"/>
      <c r="N37" s="368"/>
      <c r="O37" s="368"/>
      <c r="P37" s="398" t="str">
        <f t="shared" si="0"/>
        <v/>
      </c>
      <c r="Q37" s="395"/>
      <c r="R37" s="372"/>
      <c r="AB37" s="378"/>
      <c r="AC37" s="378" t="str">
        <f>IF($N37 = "", "",
IF(OR($N37 = Lists_and_controls!$AO$9, $N37 = Lists_and_controls!$AO$11, $N37 = Lists_and_controls!$AO$14, $N37 = Lists_and_controls!$AO$16), MAX(Day_30),
IF(OR($N37 = Lists_and_controls!$AO$6, $N37 = Lists_and_controls!$AO$8, $N37 = Lists_and_controls!$AO$10, $N37 = Lists_and_controls!$AO$12, $N37 = Lists_and_controls!$AO$13, $N37 = Lists_and_controls!$AO$15, $N37 = Lists_and_controls!$AO$17), MAX(Day_31),
IF($N37 = Lists_and_controls!$AO$7, IF(INDEX(Leap_Year_YN, MATCH($M37, Year_2, 0)) = 1, MAX(Day_Feb_LY), MAX(Day_Feb) )))))</f>
        <v/>
      </c>
    </row>
    <row r="38" spans="1:29" s="379" customFormat="1" hidden="1" x14ac:dyDescent="0.35">
      <c r="A38" s="368"/>
      <c r="B38" s="367" t="str">
        <f xml:space="preserve"> IF(A38="", "", $B$2 &amp; COUNTIFS($A$7:$A38, $A38))</f>
        <v/>
      </c>
      <c r="C38" s="367" t="str">
        <f>IF($A38 = "", "", INDEX(Main_Form!$A:$A, MATCH($A38, Main_Form!$EV:$EV, 0)) &amp; $B38)</f>
        <v/>
      </c>
      <c r="D38" s="368"/>
      <c r="E38" s="368"/>
      <c r="F38" s="367" t="str">
        <f>IF(E38="", "", INDEX(Main_Form!$A:$A, MATCH($E38, Main_Form!$EV:$EV, 0)))</f>
        <v/>
      </c>
      <c r="G38" s="368"/>
      <c r="H38" s="368"/>
      <c r="I38" s="368"/>
      <c r="J38" s="368"/>
      <c r="K38" s="368"/>
      <c r="L38" s="368"/>
      <c r="M38" s="368"/>
      <c r="N38" s="368"/>
      <c r="O38" s="368"/>
      <c r="P38" s="398" t="str">
        <f t="shared" si="0"/>
        <v/>
      </c>
      <c r="Q38" s="395"/>
      <c r="R38" s="372"/>
      <c r="AB38" s="378"/>
      <c r="AC38" s="378" t="str">
        <f>IF($N38 = "", "",
IF(OR($N38 = Lists_and_controls!$AO$9, $N38 = Lists_and_controls!$AO$11, $N38 = Lists_and_controls!$AO$14, $N38 = Lists_and_controls!$AO$16), MAX(Day_30),
IF(OR($N38 = Lists_and_controls!$AO$6, $N38 = Lists_and_controls!$AO$8, $N38 = Lists_and_controls!$AO$10, $N38 = Lists_and_controls!$AO$12, $N38 = Lists_and_controls!$AO$13, $N38 = Lists_and_controls!$AO$15, $N38 = Lists_and_controls!$AO$17), MAX(Day_31),
IF($N38 = Lists_and_controls!$AO$7, IF(INDEX(Leap_Year_YN, MATCH($M38, Year_2, 0)) = 1, MAX(Day_Feb_LY), MAX(Day_Feb) )))))</f>
        <v/>
      </c>
    </row>
    <row r="39" spans="1:29" s="379" customFormat="1" hidden="1" x14ac:dyDescent="0.35">
      <c r="A39" s="368"/>
      <c r="B39" s="367" t="str">
        <f xml:space="preserve"> IF(A39="", "", $B$2 &amp; COUNTIFS($A$7:$A39, $A39))</f>
        <v/>
      </c>
      <c r="C39" s="367" t="str">
        <f>IF($A39 = "", "", INDEX(Main_Form!$A:$A, MATCH($A39, Main_Form!$EV:$EV, 0)) &amp; $B39)</f>
        <v/>
      </c>
      <c r="D39" s="368"/>
      <c r="E39" s="368"/>
      <c r="F39" s="367" t="str">
        <f>IF(E39="", "", INDEX(Main_Form!$A:$A, MATCH($E39, Main_Form!$EV:$EV, 0)))</f>
        <v/>
      </c>
      <c r="G39" s="368"/>
      <c r="H39" s="368"/>
      <c r="I39" s="368"/>
      <c r="J39" s="368"/>
      <c r="K39" s="368"/>
      <c r="L39" s="368"/>
      <c r="M39" s="368"/>
      <c r="N39" s="368"/>
      <c r="O39" s="368"/>
      <c r="P39" s="398" t="str">
        <f t="shared" si="0"/>
        <v/>
      </c>
      <c r="Q39" s="395"/>
      <c r="R39" s="372"/>
      <c r="AB39" s="378"/>
      <c r="AC39" s="378" t="str">
        <f>IF($N39 = "", "",
IF(OR($N39 = Lists_and_controls!$AO$9, $N39 = Lists_and_controls!$AO$11, $N39 = Lists_and_controls!$AO$14, $N39 = Lists_and_controls!$AO$16), MAX(Day_30),
IF(OR($N39 = Lists_and_controls!$AO$6, $N39 = Lists_and_controls!$AO$8, $N39 = Lists_and_controls!$AO$10, $N39 = Lists_and_controls!$AO$12, $N39 = Lists_and_controls!$AO$13, $N39 = Lists_and_controls!$AO$15, $N39 = Lists_and_controls!$AO$17), MAX(Day_31),
IF($N39 = Lists_and_controls!$AO$7, IF(INDEX(Leap_Year_YN, MATCH($M39, Year_2, 0)) = 1, MAX(Day_Feb_LY), MAX(Day_Feb) )))))</f>
        <v/>
      </c>
    </row>
    <row r="40" spans="1:29" s="379" customFormat="1" hidden="1" x14ac:dyDescent="0.35">
      <c r="A40" s="368"/>
      <c r="B40" s="367" t="str">
        <f xml:space="preserve"> IF(A40="", "", $B$2 &amp; COUNTIFS($A$7:$A40, $A40))</f>
        <v/>
      </c>
      <c r="C40" s="367" t="str">
        <f>IF($A40 = "", "", INDEX(Main_Form!$A:$A, MATCH($A40, Main_Form!$EV:$EV, 0)) &amp; $B40)</f>
        <v/>
      </c>
      <c r="D40" s="368"/>
      <c r="E40" s="368"/>
      <c r="F40" s="367" t="str">
        <f>IF(E40="", "", INDEX(Main_Form!$A:$A, MATCH($E40, Main_Form!$EV:$EV, 0)))</f>
        <v/>
      </c>
      <c r="G40" s="368"/>
      <c r="H40" s="368"/>
      <c r="I40" s="368"/>
      <c r="J40" s="368"/>
      <c r="K40" s="368"/>
      <c r="L40" s="368"/>
      <c r="M40" s="368"/>
      <c r="N40" s="368"/>
      <c r="O40" s="368"/>
      <c r="P40" s="398" t="str">
        <f t="shared" si="0"/>
        <v/>
      </c>
      <c r="Q40" s="395"/>
      <c r="R40" s="372"/>
      <c r="AB40" s="378"/>
      <c r="AC40" s="378" t="str">
        <f>IF($N40 = "", "",
IF(OR($N40 = Lists_and_controls!$AO$9, $N40 = Lists_and_controls!$AO$11, $N40 = Lists_and_controls!$AO$14, $N40 = Lists_and_controls!$AO$16), MAX(Day_30),
IF(OR($N40 = Lists_and_controls!$AO$6, $N40 = Lists_and_controls!$AO$8, $N40 = Lists_and_controls!$AO$10, $N40 = Lists_and_controls!$AO$12, $N40 = Lists_and_controls!$AO$13, $N40 = Lists_and_controls!$AO$15, $N40 = Lists_and_controls!$AO$17), MAX(Day_31),
IF($N40 = Lists_and_controls!$AO$7, IF(INDEX(Leap_Year_YN, MATCH($M40, Year_2, 0)) = 1, MAX(Day_Feb_LY), MAX(Day_Feb) )))))</f>
        <v/>
      </c>
    </row>
    <row r="41" spans="1:29" s="379" customFormat="1" hidden="1" x14ac:dyDescent="0.35">
      <c r="A41" s="368"/>
      <c r="B41" s="367" t="str">
        <f xml:space="preserve"> IF(A41="", "", $B$2 &amp; COUNTIFS($A$7:$A41, $A41))</f>
        <v/>
      </c>
      <c r="C41" s="367" t="str">
        <f>IF($A41 = "", "", INDEX(Main_Form!$A:$A, MATCH($A41, Main_Form!$EV:$EV, 0)) &amp; $B41)</f>
        <v/>
      </c>
      <c r="D41" s="368"/>
      <c r="E41" s="368"/>
      <c r="F41" s="367" t="str">
        <f>IF(E41="", "", INDEX(Main_Form!$A:$A, MATCH($E41, Main_Form!$EV:$EV, 0)))</f>
        <v/>
      </c>
      <c r="G41" s="368"/>
      <c r="H41" s="368"/>
      <c r="I41" s="368"/>
      <c r="J41" s="368"/>
      <c r="K41" s="368"/>
      <c r="L41" s="368"/>
      <c r="M41" s="368"/>
      <c r="N41" s="368"/>
      <c r="O41" s="368"/>
      <c r="P41" s="398" t="str">
        <f t="shared" si="0"/>
        <v/>
      </c>
      <c r="Q41" s="395"/>
      <c r="R41" s="372"/>
      <c r="AB41" s="378"/>
      <c r="AC41" s="378" t="str">
        <f>IF($N41 = "", "",
IF(OR($N41 = Lists_and_controls!$AO$9, $N41 = Lists_and_controls!$AO$11, $N41 = Lists_and_controls!$AO$14, $N41 = Lists_and_controls!$AO$16), MAX(Day_30),
IF(OR($N41 = Lists_and_controls!$AO$6, $N41 = Lists_and_controls!$AO$8, $N41 = Lists_and_controls!$AO$10, $N41 = Lists_and_controls!$AO$12, $N41 = Lists_and_controls!$AO$13, $N41 = Lists_and_controls!$AO$15, $N41 = Lists_and_controls!$AO$17), MAX(Day_31),
IF($N41 = Lists_and_controls!$AO$7, IF(INDEX(Leap_Year_YN, MATCH($M41, Year_2, 0)) = 1, MAX(Day_Feb_LY), MAX(Day_Feb) )))))</f>
        <v/>
      </c>
    </row>
    <row r="42" spans="1:29" s="379" customFormat="1" hidden="1" x14ac:dyDescent="0.35">
      <c r="A42" s="368"/>
      <c r="B42" s="367" t="str">
        <f xml:space="preserve"> IF(A42="", "", $B$2 &amp; COUNTIFS($A$7:$A42, $A42))</f>
        <v/>
      </c>
      <c r="C42" s="367" t="str">
        <f>IF($A42 = "", "", INDEX(Main_Form!$A:$A, MATCH($A42, Main_Form!$EV:$EV, 0)) &amp; $B42)</f>
        <v/>
      </c>
      <c r="D42" s="368"/>
      <c r="E42" s="368"/>
      <c r="F42" s="367" t="str">
        <f>IF(E42="", "", INDEX(Main_Form!$A:$A, MATCH($E42, Main_Form!$EV:$EV, 0)))</f>
        <v/>
      </c>
      <c r="G42" s="368"/>
      <c r="H42" s="368"/>
      <c r="I42" s="368"/>
      <c r="J42" s="368"/>
      <c r="K42" s="368"/>
      <c r="L42" s="368"/>
      <c r="M42" s="368"/>
      <c r="N42" s="368"/>
      <c r="O42" s="368"/>
      <c r="P42" s="398" t="str">
        <f t="shared" si="0"/>
        <v/>
      </c>
      <c r="Q42" s="395"/>
      <c r="R42" s="372"/>
      <c r="AB42" s="378"/>
      <c r="AC42" s="378" t="str">
        <f>IF($N42 = "", "",
IF(OR($N42 = Lists_and_controls!$AO$9, $N42 = Lists_and_controls!$AO$11, $N42 = Lists_and_controls!$AO$14, $N42 = Lists_and_controls!$AO$16), MAX(Day_30),
IF(OR($N42 = Lists_and_controls!$AO$6, $N42 = Lists_and_controls!$AO$8, $N42 = Lists_and_controls!$AO$10, $N42 = Lists_and_controls!$AO$12, $N42 = Lists_and_controls!$AO$13, $N42 = Lists_and_controls!$AO$15, $N42 = Lists_and_controls!$AO$17), MAX(Day_31),
IF($N42 = Lists_and_controls!$AO$7, IF(INDEX(Leap_Year_YN, MATCH($M42, Year_2, 0)) = 1, MAX(Day_Feb_LY), MAX(Day_Feb) )))))</f>
        <v/>
      </c>
    </row>
    <row r="43" spans="1:29" s="379" customFormat="1" hidden="1" x14ac:dyDescent="0.35">
      <c r="A43" s="368"/>
      <c r="B43" s="367" t="str">
        <f xml:space="preserve"> IF(A43="", "", $B$2 &amp; COUNTIFS($A$7:$A43, $A43))</f>
        <v/>
      </c>
      <c r="C43" s="367" t="str">
        <f>IF($A43 = "", "", INDEX(Main_Form!$A:$A, MATCH($A43, Main_Form!$EV:$EV, 0)) &amp; $B43)</f>
        <v/>
      </c>
      <c r="D43" s="368"/>
      <c r="E43" s="368"/>
      <c r="F43" s="367" t="str">
        <f>IF(E43="", "", INDEX(Main_Form!$A:$A, MATCH($E43, Main_Form!$EV:$EV, 0)))</f>
        <v/>
      </c>
      <c r="G43" s="368"/>
      <c r="H43" s="368"/>
      <c r="I43" s="368"/>
      <c r="J43" s="368"/>
      <c r="K43" s="368"/>
      <c r="L43" s="368"/>
      <c r="M43" s="368"/>
      <c r="N43" s="368"/>
      <c r="O43" s="368"/>
      <c r="P43" s="398" t="str">
        <f t="shared" si="0"/>
        <v/>
      </c>
      <c r="Q43" s="395"/>
      <c r="R43" s="372"/>
      <c r="AB43" s="378"/>
      <c r="AC43" s="378" t="str">
        <f>IF($N43 = "", "",
IF(OR($N43 = Lists_and_controls!$AO$9, $N43 = Lists_and_controls!$AO$11, $N43 = Lists_and_controls!$AO$14, $N43 = Lists_and_controls!$AO$16), MAX(Day_30),
IF(OR($N43 = Lists_and_controls!$AO$6, $N43 = Lists_and_controls!$AO$8, $N43 = Lists_and_controls!$AO$10, $N43 = Lists_and_controls!$AO$12, $N43 = Lists_and_controls!$AO$13, $N43 = Lists_and_controls!$AO$15, $N43 = Lists_and_controls!$AO$17), MAX(Day_31),
IF($N43 = Lists_and_controls!$AO$7, IF(INDEX(Leap_Year_YN, MATCH($M43, Year_2, 0)) = 1, MAX(Day_Feb_LY), MAX(Day_Feb) )))))</f>
        <v/>
      </c>
    </row>
    <row r="44" spans="1:29" s="379" customFormat="1" hidden="1" x14ac:dyDescent="0.35">
      <c r="A44" s="368"/>
      <c r="B44" s="367" t="str">
        <f xml:space="preserve"> IF(A44="", "", $B$2 &amp; COUNTIFS($A$7:$A44, $A44))</f>
        <v/>
      </c>
      <c r="C44" s="367" t="str">
        <f>IF($A44 = "", "", INDEX(Main_Form!$A:$A, MATCH($A44, Main_Form!$EV:$EV, 0)) &amp; $B44)</f>
        <v/>
      </c>
      <c r="D44" s="368"/>
      <c r="E44" s="368"/>
      <c r="F44" s="367" t="str">
        <f>IF(E44="", "", INDEX(Main_Form!$A:$A, MATCH($E44, Main_Form!$EV:$EV, 0)))</f>
        <v/>
      </c>
      <c r="G44" s="368"/>
      <c r="H44" s="368"/>
      <c r="I44" s="368"/>
      <c r="J44" s="368"/>
      <c r="K44" s="368"/>
      <c r="L44" s="368"/>
      <c r="M44" s="368"/>
      <c r="N44" s="368"/>
      <c r="O44" s="368"/>
      <c r="P44" s="398" t="str">
        <f t="shared" si="0"/>
        <v/>
      </c>
      <c r="Q44" s="395"/>
      <c r="R44" s="372"/>
      <c r="AB44" s="378"/>
      <c r="AC44" s="378" t="str">
        <f>IF($N44 = "", "",
IF(OR($N44 = Lists_and_controls!$AO$9, $N44 = Lists_and_controls!$AO$11, $N44 = Lists_and_controls!$AO$14, $N44 = Lists_and_controls!$AO$16), MAX(Day_30),
IF(OR($N44 = Lists_and_controls!$AO$6, $N44 = Lists_and_controls!$AO$8, $N44 = Lists_and_controls!$AO$10, $N44 = Lists_and_controls!$AO$12, $N44 = Lists_and_controls!$AO$13, $N44 = Lists_and_controls!$AO$15, $N44 = Lists_and_controls!$AO$17), MAX(Day_31),
IF($N44 = Lists_and_controls!$AO$7, IF(INDEX(Leap_Year_YN, MATCH($M44, Year_2, 0)) = 1, MAX(Day_Feb_LY), MAX(Day_Feb) )))))</f>
        <v/>
      </c>
    </row>
    <row r="45" spans="1:29" s="379" customFormat="1" hidden="1" x14ac:dyDescent="0.35">
      <c r="A45" s="368"/>
      <c r="B45" s="367" t="str">
        <f xml:space="preserve"> IF(A45="", "", $B$2 &amp; COUNTIFS($A$7:$A45, $A45))</f>
        <v/>
      </c>
      <c r="C45" s="367" t="str">
        <f>IF($A45 = "", "", INDEX(Main_Form!$A:$A, MATCH($A45, Main_Form!$EV:$EV, 0)) &amp; $B45)</f>
        <v/>
      </c>
      <c r="D45" s="368"/>
      <c r="E45" s="368"/>
      <c r="F45" s="367" t="str">
        <f>IF(E45="", "", INDEX(Main_Form!$A:$A, MATCH($E45, Main_Form!$EV:$EV, 0)))</f>
        <v/>
      </c>
      <c r="G45" s="368"/>
      <c r="H45" s="368"/>
      <c r="I45" s="368"/>
      <c r="J45" s="368"/>
      <c r="K45" s="368"/>
      <c r="L45" s="368"/>
      <c r="M45" s="368"/>
      <c r="N45" s="368"/>
      <c r="O45" s="368"/>
      <c r="P45" s="398" t="str">
        <f t="shared" si="0"/>
        <v/>
      </c>
      <c r="Q45" s="395"/>
      <c r="R45" s="372"/>
      <c r="AB45" s="378"/>
      <c r="AC45" s="378" t="str">
        <f>IF($N45 = "", "",
IF(OR($N45 = Lists_and_controls!$AO$9, $N45 = Lists_and_controls!$AO$11, $N45 = Lists_and_controls!$AO$14, $N45 = Lists_and_controls!$AO$16), MAX(Day_30),
IF(OR($N45 = Lists_and_controls!$AO$6, $N45 = Lists_and_controls!$AO$8, $N45 = Lists_and_controls!$AO$10, $N45 = Lists_and_controls!$AO$12, $N45 = Lists_and_controls!$AO$13, $N45 = Lists_and_controls!$AO$15, $N45 = Lists_and_controls!$AO$17), MAX(Day_31),
IF($N45 = Lists_and_controls!$AO$7, IF(INDEX(Leap_Year_YN, MATCH($M45, Year_2, 0)) = 1, MAX(Day_Feb_LY), MAX(Day_Feb) )))))</f>
        <v/>
      </c>
    </row>
    <row r="46" spans="1:29" s="379" customFormat="1" hidden="1" x14ac:dyDescent="0.35">
      <c r="A46" s="368"/>
      <c r="B46" s="367" t="str">
        <f xml:space="preserve"> IF(A46="", "", $B$2 &amp; COUNTIFS($A$7:$A46, $A46))</f>
        <v/>
      </c>
      <c r="C46" s="367" t="str">
        <f>IF($A46 = "", "", INDEX(Main_Form!$A:$A, MATCH($A46, Main_Form!$EV:$EV, 0)) &amp; $B46)</f>
        <v/>
      </c>
      <c r="D46" s="368"/>
      <c r="E46" s="368"/>
      <c r="F46" s="367" t="str">
        <f>IF(E46="", "", INDEX(Main_Form!$A:$A, MATCH($E46, Main_Form!$EV:$EV, 0)))</f>
        <v/>
      </c>
      <c r="G46" s="368"/>
      <c r="H46" s="368"/>
      <c r="I46" s="368"/>
      <c r="J46" s="368"/>
      <c r="K46" s="368"/>
      <c r="L46" s="368"/>
      <c r="M46" s="368"/>
      <c r="N46" s="368"/>
      <c r="O46" s="368"/>
      <c r="P46" s="398" t="str">
        <f t="shared" si="0"/>
        <v/>
      </c>
      <c r="Q46" s="395"/>
      <c r="R46" s="372"/>
      <c r="AB46" s="378"/>
      <c r="AC46" s="378" t="str">
        <f>IF($N46 = "", "",
IF(OR($N46 = Lists_and_controls!$AO$9, $N46 = Lists_and_controls!$AO$11, $N46 = Lists_and_controls!$AO$14, $N46 = Lists_and_controls!$AO$16), MAX(Day_30),
IF(OR($N46 = Lists_and_controls!$AO$6, $N46 = Lists_and_controls!$AO$8, $N46 = Lists_and_controls!$AO$10, $N46 = Lists_and_controls!$AO$12, $N46 = Lists_and_controls!$AO$13, $N46 = Lists_and_controls!$AO$15, $N46 = Lists_and_controls!$AO$17), MAX(Day_31),
IF($N46 = Lists_and_controls!$AO$7, IF(INDEX(Leap_Year_YN, MATCH($M46, Year_2, 0)) = 1, MAX(Day_Feb_LY), MAX(Day_Feb) )))))</f>
        <v/>
      </c>
    </row>
    <row r="47" spans="1:29" s="379" customFormat="1" hidden="1" x14ac:dyDescent="0.35">
      <c r="A47" s="368"/>
      <c r="B47" s="367" t="str">
        <f xml:space="preserve"> IF(A47="", "", $B$2 &amp; COUNTIFS($A$7:$A47, $A47))</f>
        <v/>
      </c>
      <c r="C47" s="367" t="str">
        <f>IF($A47 = "", "", INDEX(Main_Form!$A:$A, MATCH($A47, Main_Form!$EV:$EV, 0)) &amp; $B47)</f>
        <v/>
      </c>
      <c r="D47" s="368"/>
      <c r="E47" s="368"/>
      <c r="F47" s="367" t="str">
        <f>IF(E47="", "", INDEX(Main_Form!$A:$A, MATCH($E47, Main_Form!$EV:$EV, 0)))</f>
        <v/>
      </c>
      <c r="G47" s="368"/>
      <c r="H47" s="368"/>
      <c r="I47" s="368"/>
      <c r="J47" s="368"/>
      <c r="K47" s="368"/>
      <c r="L47" s="368"/>
      <c r="M47" s="368"/>
      <c r="N47" s="368"/>
      <c r="O47" s="368"/>
      <c r="P47" s="398" t="str">
        <f t="shared" si="0"/>
        <v/>
      </c>
      <c r="Q47" s="395"/>
      <c r="R47" s="372"/>
      <c r="AB47" s="378"/>
      <c r="AC47" s="378" t="str">
        <f>IF($N47 = "", "",
IF(OR($N47 = Lists_and_controls!$AO$9, $N47 = Lists_and_controls!$AO$11, $N47 = Lists_and_controls!$AO$14, $N47 = Lists_and_controls!$AO$16), MAX(Day_30),
IF(OR($N47 = Lists_and_controls!$AO$6, $N47 = Lists_and_controls!$AO$8, $N47 = Lists_and_controls!$AO$10, $N47 = Lists_and_controls!$AO$12, $N47 = Lists_and_controls!$AO$13, $N47 = Lists_and_controls!$AO$15, $N47 = Lists_and_controls!$AO$17), MAX(Day_31),
IF($N47 = Lists_and_controls!$AO$7, IF(INDEX(Leap_Year_YN, MATCH($M47, Year_2, 0)) = 1, MAX(Day_Feb_LY), MAX(Day_Feb) )))))</f>
        <v/>
      </c>
    </row>
    <row r="48" spans="1:29" s="379" customFormat="1" hidden="1" x14ac:dyDescent="0.35">
      <c r="A48" s="368"/>
      <c r="B48" s="367" t="str">
        <f xml:space="preserve"> IF(A48="", "", $B$2 &amp; COUNTIFS($A$7:$A48, $A48))</f>
        <v/>
      </c>
      <c r="C48" s="367" t="str">
        <f>IF($A48 = "", "", INDEX(Main_Form!$A:$A, MATCH($A48, Main_Form!$EV:$EV, 0)) &amp; $B48)</f>
        <v/>
      </c>
      <c r="D48" s="368"/>
      <c r="E48" s="368"/>
      <c r="F48" s="367" t="str">
        <f>IF(E48="", "", INDEX(Main_Form!$A:$A, MATCH($E48, Main_Form!$EV:$EV, 0)))</f>
        <v/>
      </c>
      <c r="G48" s="368"/>
      <c r="H48" s="368"/>
      <c r="I48" s="368"/>
      <c r="J48" s="368"/>
      <c r="K48" s="368"/>
      <c r="L48" s="368"/>
      <c r="M48" s="368"/>
      <c r="N48" s="368"/>
      <c r="O48" s="368"/>
      <c r="P48" s="398" t="str">
        <f t="shared" si="0"/>
        <v/>
      </c>
      <c r="Q48" s="395"/>
      <c r="R48" s="372"/>
      <c r="AB48" s="378"/>
      <c r="AC48" s="378" t="str">
        <f>IF($N48 = "", "",
IF(OR($N48 = Lists_and_controls!$AO$9, $N48 = Lists_and_controls!$AO$11, $N48 = Lists_and_controls!$AO$14, $N48 = Lists_and_controls!$AO$16), MAX(Day_30),
IF(OR($N48 = Lists_and_controls!$AO$6, $N48 = Lists_and_controls!$AO$8, $N48 = Lists_and_controls!$AO$10, $N48 = Lists_and_controls!$AO$12, $N48 = Lists_and_controls!$AO$13, $N48 = Lists_and_controls!$AO$15, $N48 = Lists_and_controls!$AO$17), MAX(Day_31),
IF($N48 = Lists_and_controls!$AO$7, IF(INDEX(Leap_Year_YN, MATCH($M48, Year_2, 0)) = 1, MAX(Day_Feb_LY), MAX(Day_Feb) )))))</f>
        <v/>
      </c>
    </row>
    <row r="49" spans="1:29" s="379" customFormat="1" hidden="1" x14ac:dyDescent="0.35">
      <c r="A49" s="368"/>
      <c r="B49" s="367" t="str">
        <f xml:space="preserve"> IF(A49="", "", $B$2 &amp; COUNTIFS($A$7:$A49, $A49))</f>
        <v/>
      </c>
      <c r="C49" s="367" t="str">
        <f>IF($A49 = "", "", INDEX(Main_Form!$A:$A, MATCH($A49, Main_Form!$EV:$EV, 0)) &amp; $B49)</f>
        <v/>
      </c>
      <c r="D49" s="368"/>
      <c r="E49" s="368"/>
      <c r="F49" s="367" t="str">
        <f>IF(E49="", "", INDEX(Main_Form!$A:$A, MATCH($E49, Main_Form!$EV:$EV, 0)))</f>
        <v/>
      </c>
      <c r="G49" s="368"/>
      <c r="H49" s="368"/>
      <c r="I49" s="368"/>
      <c r="J49" s="368"/>
      <c r="K49" s="368"/>
      <c r="L49" s="368"/>
      <c r="M49" s="368"/>
      <c r="N49" s="368"/>
      <c r="O49" s="368"/>
      <c r="P49" s="398" t="str">
        <f t="shared" si="0"/>
        <v/>
      </c>
      <c r="Q49" s="395"/>
      <c r="R49" s="372"/>
      <c r="AB49" s="378"/>
      <c r="AC49" s="378" t="str">
        <f>IF($N49 = "", "",
IF(OR($N49 = Lists_and_controls!$AO$9, $N49 = Lists_and_controls!$AO$11, $N49 = Lists_and_controls!$AO$14, $N49 = Lists_and_controls!$AO$16), MAX(Day_30),
IF(OR($N49 = Lists_and_controls!$AO$6, $N49 = Lists_and_controls!$AO$8, $N49 = Lists_and_controls!$AO$10, $N49 = Lists_and_controls!$AO$12, $N49 = Lists_and_controls!$AO$13, $N49 = Lists_and_controls!$AO$15, $N49 = Lists_and_controls!$AO$17), MAX(Day_31),
IF($N49 = Lists_and_controls!$AO$7, IF(INDEX(Leap_Year_YN, MATCH($M49, Year_2, 0)) = 1, MAX(Day_Feb_LY), MAX(Day_Feb) )))))</f>
        <v/>
      </c>
    </row>
    <row r="50" spans="1:29" s="379" customFormat="1" hidden="1" x14ac:dyDescent="0.35">
      <c r="A50" s="368"/>
      <c r="B50" s="367" t="str">
        <f xml:space="preserve"> IF(A50="", "", $B$2 &amp; COUNTIFS($A$7:$A50, $A50))</f>
        <v/>
      </c>
      <c r="C50" s="367" t="str">
        <f>IF($A50 = "", "", INDEX(Main_Form!$A:$A, MATCH($A50, Main_Form!$EV:$EV, 0)) &amp; $B50)</f>
        <v/>
      </c>
      <c r="D50" s="368"/>
      <c r="E50" s="368"/>
      <c r="F50" s="367" t="str">
        <f>IF(E50="", "", INDEX(Main_Form!$A:$A, MATCH($E50, Main_Form!$EV:$EV, 0)))</f>
        <v/>
      </c>
      <c r="G50" s="368"/>
      <c r="H50" s="368"/>
      <c r="I50" s="368"/>
      <c r="J50" s="368"/>
      <c r="K50" s="368"/>
      <c r="L50" s="368"/>
      <c r="M50" s="368"/>
      <c r="N50" s="368"/>
      <c r="O50" s="368"/>
      <c r="P50" s="398" t="str">
        <f t="shared" si="0"/>
        <v/>
      </c>
      <c r="Q50" s="395"/>
      <c r="R50" s="372"/>
      <c r="AB50" s="378"/>
      <c r="AC50" s="378" t="str">
        <f>IF($N50 = "", "",
IF(OR($N50 = Lists_and_controls!$AO$9, $N50 = Lists_and_controls!$AO$11, $N50 = Lists_and_controls!$AO$14, $N50 = Lists_and_controls!$AO$16), MAX(Day_30),
IF(OR($N50 = Lists_and_controls!$AO$6, $N50 = Lists_and_controls!$AO$8, $N50 = Lists_and_controls!$AO$10, $N50 = Lists_and_controls!$AO$12, $N50 = Lists_and_controls!$AO$13, $N50 = Lists_and_controls!$AO$15, $N50 = Lists_and_controls!$AO$17), MAX(Day_31),
IF($N50 = Lists_and_controls!$AO$7, IF(INDEX(Leap_Year_YN, MATCH($M50, Year_2, 0)) = 1, MAX(Day_Feb_LY), MAX(Day_Feb) )))))</f>
        <v/>
      </c>
    </row>
    <row r="51" spans="1:29" s="379" customFormat="1" hidden="1" x14ac:dyDescent="0.35">
      <c r="A51" s="368"/>
      <c r="B51" s="367" t="str">
        <f xml:space="preserve"> IF(A51="", "", $B$2 &amp; COUNTIFS($A$7:$A51, $A51))</f>
        <v/>
      </c>
      <c r="C51" s="367" t="str">
        <f>IF($A51 = "", "", INDEX(Main_Form!$A:$A, MATCH($A51, Main_Form!$EV:$EV, 0)) &amp; $B51)</f>
        <v/>
      </c>
      <c r="D51" s="368"/>
      <c r="E51" s="368"/>
      <c r="F51" s="367" t="str">
        <f>IF(E51="", "", INDEX(Main_Form!$A:$A, MATCH($E51, Main_Form!$EV:$EV, 0)))</f>
        <v/>
      </c>
      <c r="G51" s="368"/>
      <c r="H51" s="368"/>
      <c r="I51" s="368"/>
      <c r="J51" s="368"/>
      <c r="K51" s="368"/>
      <c r="L51" s="368"/>
      <c r="M51" s="368"/>
      <c r="N51" s="368"/>
      <c r="O51" s="368"/>
      <c r="P51" s="398" t="str">
        <f t="shared" si="0"/>
        <v/>
      </c>
      <c r="Q51" s="395"/>
      <c r="R51" s="372"/>
      <c r="AB51" s="378"/>
      <c r="AC51" s="378" t="str">
        <f>IF($N51 = "", "",
IF(OR($N51 = Lists_and_controls!$AO$9, $N51 = Lists_and_controls!$AO$11, $N51 = Lists_and_controls!$AO$14, $N51 = Lists_and_controls!$AO$16), MAX(Day_30),
IF(OR($N51 = Lists_and_controls!$AO$6, $N51 = Lists_and_controls!$AO$8, $N51 = Lists_and_controls!$AO$10, $N51 = Lists_and_controls!$AO$12, $N51 = Lists_and_controls!$AO$13, $N51 = Lists_and_controls!$AO$15, $N51 = Lists_and_controls!$AO$17), MAX(Day_31),
IF($N51 = Lists_and_controls!$AO$7, IF(INDEX(Leap_Year_YN, MATCH($M51, Year_2, 0)) = 1, MAX(Day_Feb_LY), MAX(Day_Feb) )))))</f>
        <v/>
      </c>
    </row>
    <row r="52" spans="1:29" s="379" customFormat="1" hidden="1" x14ac:dyDescent="0.35">
      <c r="A52" s="368"/>
      <c r="B52" s="367" t="str">
        <f xml:space="preserve"> IF(A52="", "", $B$2 &amp; COUNTIFS($A$7:$A52, $A52))</f>
        <v/>
      </c>
      <c r="C52" s="367" t="str">
        <f>IF($A52 = "", "", INDEX(Main_Form!$A:$A, MATCH($A52, Main_Form!$EV:$EV, 0)) &amp; $B52)</f>
        <v/>
      </c>
      <c r="D52" s="368"/>
      <c r="E52" s="368"/>
      <c r="F52" s="367" t="str">
        <f>IF(E52="", "", INDEX(Main_Form!$A:$A, MATCH($E52, Main_Form!$EV:$EV, 0)))</f>
        <v/>
      </c>
      <c r="G52" s="368"/>
      <c r="H52" s="368"/>
      <c r="I52" s="368"/>
      <c r="J52" s="368"/>
      <c r="K52" s="368"/>
      <c r="L52" s="368"/>
      <c r="M52" s="368"/>
      <c r="N52" s="368"/>
      <c r="O52" s="368"/>
      <c r="P52" s="398" t="str">
        <f t="shared" si="0"/>
        <v/>
      </c>
      <c r="Q52" s="395"/>
      <c r="R52" s="372"/>
      <c r="AB52" s="378"/>
      <c r="AC52" s="378" t="str">
        <f>IF($N52 = "", "",
IF(OR($N52 = Lists_and_controls!$AO$9, $N52 = Lists_and_controls!$AO$11, $N52 = Lists_and_controls!$AO$14, $N52 = Lists_and_controls!$AO$16), MAX(Day_30),
IF(OR($N52 = Lists_and_controls!$AO$6, $N52 = Lists_and_controls!$AO$8, $N52 = Lists_and_controls!$AO$10, $N52 = Lists_and_controls!$AO$12, $N52 = Lists_and_controls!$AO$13, $N52 = Lists_and_controls!$AO$15, $N52 = Lists_and_controls!$AO$17), MAX(Day_31),
IF($N52 = Lists_and_controls!$AO$7, IF(INDEX(Leap_Year_YN, MATCH($M52, Year_2, 0)) = 1, MAX(Day_Feb_LY), MAX(Day_Feb) )))))</f>
        <v/>
      </c>
    </row>
    <row r="53" spans="1:29" s="379" customFormat="1" hidden="1" x14ac:dyDescent="0.35">
      <c r="A53" s="368"/>
      <c r="B53" s="367" t="str">
        <f xml:space="preserve"> IF(A53="", "", $B$2 &amp; COUNTIFS($A$7:$A53, $A53))</f>
        <v/>
      </c>
      <c r="C53" s="367" t="str">
        <f>IF($A53 = "", "", INDEX(Main_Form!$A:$A, MATCH($A53, Main_Form!$EV:$EV, 0)) &amp; $B53)</f>
        <v/>
      </c>
      <c r="D53" s="368"/>
      <c r="E53" s="368"/>
      <c r="F53" s="367" t="str">
        <f>IF(E53="", "", INDEX(Main_Form!$A:$A, MATCH($E53, Main_Form!$EV:$EV, 0)))</f>
        <v/>
      </c>
      <c r="G53" s="368"/>
      <c r="H53" s="368"/>
      <c r="I53" s="368"/>
      <c r="J53" s="368"/>
      <c r="K53" s="368"/>
      <c r="L53" s="368"/>
      <c r="M53" s="368"/>
      <c r="N53" s="368"/>
      <c r="O53" s="368"/>
      <c r="P53" s="398" t="str">
        <f t="shared" si="0"/>
        <v/>
      </c>
      <c r="Q53" s="395"/>
      <c r="R53" s="372"/>
      <c r="AB53" s="378"/>
      <c r="AC53" s="378" t="str">
        <f>IF($N53 = "", "",
IF(OR($N53 = Lists_and_controls!$AO$9, $N53 = Lists_and_controls!$AO$11, $N53 = Lists_and_controls!$AO$14, $N53 = Lists_and_controls!$AO$16), MAX(Day_30),
IF(OR($N53 = Lists_and_controls!$AO$6, $N53 = Lists_and_controls!$AO$8, $N53 = Lists_and_controls!$AO$10, $N53 = Lists_and_controls!$AO$12, $N53 = Lists_and_controls!$AO$13, $N53 = Lists_and_controls!$AO$15, $N53 = Lists_and_controls!$AO$17), MAX(Day_31),
IF($N53 = Lists_and_controls!$AO$7, IF(INDEX(Leap_Year_YN, MATCH($M53, Year_2, 0)) = 1, MAX(Day_Feb_LY), MAX(Day_Feb) )))))</f>
        <v/>
      </c>
    </row>
    <row r="54" spans="1:29" s="379" customFormat="1" hidden="1" x14ac:dyDescent="0.35">
      <c r="A54" s="368"/>
      <c r="B54" s="367" t="str">
        <f xml:space="preserve"> IF(A54="", "", $B$2 &amp; COUNTIFS($A$7:$A54, $A54))</f>
        <v/>
      </c>
      <c r="C54" s="367" t="str">
        <f>IF($A54 = "", "", INDEX(Main_Form!$A:$A, MATCH($A54, Main_Form!$EV:$EV, 0)) &amp; $B54)</f>
        <v/>
      </c>
      <c r="D54" s="368"/>
      <c r="E54" s="368"/>
      <c r="F54" s="367" t="str">
        <f>IF(E54="", "", INDEX(Main_Form!$A:$A, MATCH($E54, Main_Form!$EV:$EV, 0)))</f>
        <v/>
      </c>
      <c r="G54" s="368"/>
      <c r="H54" s="368"/>
      <c r="I54" s="368"/>
      <c r="J54" s="368"/>
      <c r="K54" s="368"/>
      <c r="L54" s="368"/>
      <c r="M54" s="368"/>
      <c r="N54" s="368"/>
      <c r="O54" s="368"/>
      <c r="P54" s="398" t="str">
        <f t="shared" si="0"/>
        <v/>
      </c>
      <c r="Q54" s="395"/>
      <c r="R54" s="372"/>
      <c r="AB54" s="378"/>
      <c r="AC54" s="378" t="str">
        <f>IF($N54 = "", "",
IF(OR($N54 = Lists_and_controls!$AO$9, $N54 = Lists_and_controls!$AO$11, $N54 = Lists_and_controls!$AO$14, $N54 = Lists_and_controls!$AO$16), MAX(Day_30),
IF(OR($N54 = Lists_and_controls!$AO$6, $N54 = Lists_and_controls!$AO$8, $N54 = Lists_and_controls!$AO$10, $N54 = Lists_and_controls!$AO$12, $N54 = Lists_and_controls!$AO$13, $N54 = Lists_and_controls!$AO$15, $N54 = Lists_and_controls!$AO$17), MAX(Day_31),
IF($N54 = Lists_and_controls!$AO$7, IF(INDEX(Leap_Year_YN, MATCH($M54, Year_2, 0)) = 1, MAX(Day_Feb_LY), MAX(Day_Feb) )))))</f>
        <v/>
      </c>
    </row>
    <row r="55" spans="1:29" s="379" customFormat="1" hidden="1" x14ac:dyDescent="0.35">
      <c r="A55" s="368"/>
      <c r="B55" s="367" t="str">
        <f xml:space="preserve"> IF(A55="", "", $B$2 &amp; COUNTIFS($A$7:$A55, $A55))</f>
        <v/>
      </c>
      <c r="C55" s="367" t="str">
        <f>IF($A55 = "", "", INDEX(Main_Form!$A:$A, MATCH($A55, Main_Form!$EV:$EV, 0)) &amp; $B55)</f>
        <v/>
      </c>
      <c r="D55" s="368"/>
      <c r="E55" s="368"/>
      <c r="F55" s="367" t="str">
        <f>IF(E55="", "", INDEX(Main_Form!$A:$A, MATCH($E55, Main_Form!$EV:$EV, 0)))</f>
        <v/>
      </c>
      <c r="G55" s="368"/>
      <c r="H55" s="368"/>
      <c r="I55" s="368"/>
      <c r="J55" s="368"/>
      <c r="K55" s="368"/>
      <c r="L55" s="368"/>
      <c r="M55" s="368"/>
      <c r="N55" s="368"/>
      <c r="O55" s="368"/>
      <c r="P55" s="398" t="str">
        <f t="shared" si="0"/>
        <v/>
      </c>
      <c r="Q55" s="395"/>
      <c r="R55" s="372"/>
      <c r="AB55" s="378"/>
      <c r="AC55" s="378" t="str">
        <f>IF($N55 = "", "",
IF(OR($N55 = Lists_and_controls!$AO$9, $N55 = Lists_and_controls!$AO$11, $N55 = Lists_and_controls!$AO$14, $N55 = Lists_and_controls!$AO$16), MAX(Day_30),
IF(OR($N55 = Lists_and_controls!$AO$6, $N55 = Lists_and_controls!$AO$8, $N55 = Lists_and_controls!$AO$10, $N55 = Lists_and_controls!$AO$12, $N55 = Lists_and_controls!$AO$13, $N55 = Lists_and_controls!$AO$15, $N55 = Lists_and_controls!$AO$17), MAX(Day_31),
IF($N55 = Lists_and_controls!$AO$7, IF(INDEX(Leap_Year_YN, MATCH($M55, Year_2, 0)) = 1, MAX(Day_Feb_LY), MAX(Day_Feb) )))))</f>
        <v/>
      </c>
    </row>
    <row r="56" spans="1:29" s="379" customFormat="1" hidden="1" x14ac:dyDescent="0.35">
      <c r="A56" s="368"/>
      <c r="B56" s="367" t="str">
        <f xml:space="preserve"> IF(A56="", "", $B$2 &amp; COUNTIFS($A$7:$A56, $A56))</f>
        <v/>
      </c>
      <c r="C56" s="367" t="str">
        <f>IF($A56 = "", "", INDEX(Main_Form!$A:$A, MATCH($A56, Main_Form!$EV:$EV, 0)) &amp; $B56)</f>
        <v/>
      </c>
      <c r="D56" s="368"/>
      <c r="E56" s="368"/>
      <c r="F56" s="367" t="str">
        <f>IF(E56="", "", INDEX(Main_Form!$A:$A, MATCH($E56, Main_Form!$EV:$EV, 0)))</f>
        <v/>
      </c>
      <c r="G56" s="368"/>
      <c r="H56" s="368"/>
      <c r="I56" s="368"/>
      <c r="J56" s="368"/>
      <c r="K56" s="368"/>
      <c r="L56" s="368"/>
      <c r="M56" s="368"/>
      <c r="N56" s="368"/>
      <c r="O56" s="368"/>
      <c r="P56" s="398" t="str">
        <f t="shared" si="0"/>
        <v/>
      </c>
      <c r="Q56" s="395"/>
      <c r="R56" s="372"/>
      <c r="AB56" s="378"/>
      <c r="AC56" s="378" t="str">
        <f>IF($N56 = "", "",
IF(OR($N56 = Lists_and_controls!$AO$9, $N56 = Lists_and_controls!$AO$11, $N56 = Lists_and_controls!$AO$14, $N56 = Lists_and_controls!$AO$16), MAX(Day_30),
IF(OR($N56 = Lists_and_controls!$AO$6, $N56 = Lists_and_controls!$AO$8, $N56 = Lists_and_controls!$AO$10, $N56 = Lists_and_controls!$AO$12, $N56 = Lists_and_controls!$AO$13, $N56 = Lists_and_controls!$AO$15, $N56 = Lists_and_controls!$AO$17), MAX(Day_31),
IF($N56 = Lists_and_controls!$AO$7, IF(INDEX(Leap_Year_YN, MATCH($M56, Year_2, 0)) = 1, MAX(Day_Feb_LY), MAX(Day_Feb) )))))</f>
        <v/>
      </c>
    </row>
    <row r="57" spans="1:29" s="379" customFormat="1" hidden="1" x14ac:dyDescent="0.35">
      <c r="A57" s="368"/>
      <c r="B57" s="367" t="str">
        <f xml:space="preserve"> IF(A57="", "", $B$2 &amp; COUNTIFS($A$7:$A57, $A57))</f>
        <v/>
      </c>
      <c r="C57" s="367" t="str">
        <f>IF($A57 = "", "", INDEX(Main_Form!$A:$A, MATCH($A57, Main_Form!$EV:$EV, 0)) &amp; $B57)</f>
        <v/>
      </c>
      <c r="D57" s="368"/>
      <c r="E57" s="368"/>
      <c r="F57" s="367" t="str">
        <f>IF(E57="", "", INDEX(Main_Form!$A:$A, MATCH($E57, Main_Form!$EV:$EV, 0)))</f>
        <v/>
      </c>
      <c r="G57" s="368"/>
      <c r="H57" s="368"/>
      <c r="I57" s="368"/>
      <c r="J57" s="368"/>
      <c r="K57" s="368"/>
      <c r="L57" s="368"/>
      <c r="M57" s="368"/>
      <c r="N57" s="368"/>
      <c r="O57" s="368"/>
      <c r="P57" s="398" t="str">
        <f t="shared" si="0"/>
        <v/>
      </c>
      <c r="Q57" s="395"/>
      <c r="R57" s="372"/>
      <c r="AB57" s="378"/>
      <c r="AC57" s="378" t="str">
        <f>IF($N57 = "", "",
IF(OR($N57 = Lists_and_controls!$AO$9, $N57 = Lists_and_controls!$AO$11, $N57 = Lists_and_controls!$AO$14, $N57 = Lists_and_controls!$AO$16), MAX(Day_30),
IF(OR($N57 = Lists_and_controls!$AO$6, $N57 = Lists_and_controls!$AO$8, $N57 = Lists_and_controls!$AO$10, $N57 = Lists_and_controls!$AO$12, $N57 = Lists_and_controls!$AO$13, $N57 = Lists_and_controls!$AO$15, $N57 = Lists_and_controls!$AO$17), MAX(Day_31),
IF($N57 = Lists_and_controls!$AO$7, IF(INDEX(Leap_Year_YN, MATCH($M57, Year_2, 0)) = 1, MAX(Day_Feb_LY), MAX(Day_Feb) )))))</f>
        <v/>
      </c>
    </row>
    <row r="58" spans="1:29" s="379" customFormat="1" hidden="1" x14ac:dyDescent="0.35">
      <c r="A58" s="368"/>
      <c r="B58" s="367" t="str">
        <f xml:space="preserve"> IF(A58="", "", $B$2 &amp; COUNTIFS($A$7:$A58, $A58))</f>
        <v/>
      </c>
      <c r="C58" s="367" t="str">
        <f>IF($A58 = "", "", INDEX(Main_Form!$A:$A, MATCH($A58, Main_Form!$EV:$EV, 0)) &amp; $B58)</f>
        <v/>
      </c>
      <c r="D58" s="368"/>
      <c r="E58" s="368"/>
      <c r="F58" s="367" t="str">
        <f>IF(E58="", "", INDEX(Main_Form!$A:$A, MATCH($E58, Main_Form!$EV:$EV, 0)))</f>
        <v/>
      </c>
      <c r="G58" s="368"/>
      <c r="H58" s="368"/>
      <c r="I58" s="368"/>
      <c r="J58" s="368"/>
      <c r="K58" s="368"/>
      <c r="L58" s="368"/>
      <c r="M58" s="368"/>
      <c r="N58" s="368"/>
      <c r="O58" s="368"/>
      <c r="P58" s="398" t="str">
        <f t="shared" si="0"/>
        <v/>
      </c>
      <c r="Q58" s="395"/>
      <c r="R58" s="372"/>
      <c r="AB58" s="378"/>
      <c r="AC58" s="378" t="str">
        <f>IF($N58 = "", "",
IF(OR($N58 = Lists_and_controls!$AO$9, $N58 = Lists_and_controls!$AO$11, $N58 = Lists_and_controls!$AO$14, $N58 = Lists_and_controls!$AO$16), MAX(Day_30),
IF(OR($N58 = Lists_and_controls!$AO$6, $N58 = Lists_and_controls!$AO$8, $N58 = Lists_and_controls!$AO$10, $N58 = Lists_and_controls!$AO$12, $N58 = Lists_and_controls!$AO$13, $N58 = Lists_and_controls!$AO$15, $N58 = Lists_and_controls!$AO$17), MAX(Day_31),
IF($N58 = Lists_and_controls!$AO$7, IF(INDEX(Leap_Year_YN, MATCH($M58, Year_2, 0)) = 1, MAX(Day_Feb_LY), MAX(Day_Feb) )))))</f>
        <v/>
      </c>
    </row>
    <row r="59" spans="1:29" s="379" customFormat="1" hidden="1" x14ac:dyDescent="0.35">
      <c r="A59" s="368"/>
      <c r="B59" s="367" t="str">
        <f xml:space="preserve"> IF(A59="", "", $B$2 &amp; COUNTIFS($A$7:$A59, $A59))</f>
        <v/>
      </c>
      <c r="C59" s="367" t="str">
        <f>IF($A59 = "", "", INDEX(Main_Form!$A:$A, MATCH($A59, Main_Form!$EV:$EV, 0)) &amp; $B59)</f>
        <v/>
      </c>
      <c r="D59" s="368"/>
      <c r="E59" s="368"/>
      <c r="F59" s="367" t="str">
        <f>IF(E59="", "", INDEX(Main_Form!$A:$A, MATCH($E59, Main_Form!$EV:$EV, 0)))</f>
        <v/>
      </c>
      <c r="G59" s="368"/>
      <c r="H59" s="368"/>
      <c r="I59" s="368"/>
      <c r="J59" s="368"/>
      <c r="K59" s="368"/>
      <c r="L59" s="368"/>
      <c r="M59" s="368"/>
      <c r="N59" s="368"/>
      <c r="O59" s="368"/>
      <c r="P59" s="398" t="str">
        <f t="shared" si="0"/>
        <v/>
      </c>
      <c r="Q59" s="395"/>
      <c r="R59" s="372"/>
      <c r="AB59" s="378"/>
      <c r="AC59" s="378" t="str">
        <f>IF($N59 = "", "",
IF(OR($N59 = Lists_and_controls!$AO$9, $N59 = Lists_and_controls!$AO$11, $N59 = Lists_and_controls!$AO$14, $N59 = Lists_and_controls!$AO$16), MAX(Day_30),
IF(OR($N59 = Lists_and_controls!$AO$6, $N59 = Lists_and_controls!$AO$8, $N59 = Lists_and_controls!$AO$10, $N59 = Lists_and_controls!$AO$12, $N59 = Lists_and_controls!$AO$13, $N59 = Lists_and_controls!$AO$15, $N59 = Lists_and_controls!$AO$17), MAX(Day_31),
IF($N59 = Lists_and_controls!$AO$7, IF(INDEX(Leap_Year_YN, MATCH($M59, Year_2, 0)) = 1, MAX(Day_Feb_LY), MAX(Day_Feb) )))))</f>
        <v/>
      </c>
    </row>
    <row r="60" spans="1:29" s="379" customFormat="1" hidden="1" x14ac:dyDescent="0.35">
      <c r="A60" s="368"/>
      <c r="B60" s="367" t="str">
        <f xml:space="preserve"> IF(A60="", "", $B$2 &amp; COUNTIFS($A$7:$A60, $A60))</f>
        <v/>
      </c>
      <c r="C60" s="367" t="str">
        <f>IF($A60 = "", "", INDEX(Main_Form!$A:$A, MATCH($A60, Main_Form!$EV:$EV, 0)) &amp; $B60)</f>
        <v/>
      </c>
      <c r="D60" s="368"/>
      <c r="E60" s="368"/>
      <c r="F60" s="367" t="str">
        <f>IF(E60="", "", INDEX(Main_Form!$A:$A, MATCH($E60, Main_Form!$EV:$EV, 0)))</f>
        <v/>
      </c>
      <c r="G60" s="368"/>
      <c r="H60" s="368"/>
      <c r="I60" s="368"/>
      <c r="J60" s="368"/>
      <c r="K60" s="368"/>
      <c r="L60" s="368"/>
      <c r="M60" s="368"/>
      <c r="N60" s="368"/>
      <c r="O60" s="368"/>
      <c r="P60" s="398" t="str">
        <f t="shared" si="0"/>
        <v/>
      </c>
      <c r="Q60" s="395"/>
      <c r="R60" s="372"/>
      <c r="AB60" s="378"/>
      <c r="AC60" s="378" t="str">
        <f>IF($N60 = "", "",
IF(OR($N60 = Lists_and_controls!$AO$9, $N60 = Lists_and_controls!$AO$11, $N60 = Lists_and_controls!$AO$14, $N60 = Lists_and_controls!$AO$16), MAX(Day_30),
IF(OR($N60 = Lists_and_controls!$AO$6, $N60 = Lists_and_controls!$AO$8, $N60 = Lists_and_controls!$AO$10, $N60 = Lists_and_controls!$AO$12, $N60 = Lists_and_controls!$AO$13, $N60 = Lists_and_controls!$AO$15, $N60 = Lists_and_controls!$AO$17), MAX(Day_31),
IF($N60 = Lists_and_controls!$AO$7, IF(INDEX(Leap_Year_YN, MATCH($M60, Year_2, 0)) = 1, MAX(Day_Feb_LY), MAX(Day_Feb) )))))</f>
        <v/>
      </c>
    </row>
    <row r="61" spans="1:29" s="379" customFormat="1" hidden="1" x14ac:dyDescent="0.35">
      <c r="A61" s="368"/>
      <c r="B61" s="367" t="str">
        <f xml:space="preserve"> IF(A61="", "", $B$2 &amp; COUNTIFS($A$7:$A61, $A61))</f>
        <v/>
      </c>
      <c r="C61" s="367" t="str">
        <f>IF($A61 = "", "", INDEX(Main_Form!$A:$A, MATCH($A61, Main_Form!$EV:$EV, 0)) &amp; $B61)</f>
        <v/>
      </c>
      <c r="D61" s="368"/>
      <c r="E61" s="368"/>
      <c r="F61" s="367" t="str">
        <f>IF(E61="", "", INDEX(Main_Form!$A:$A, MATCH($E61, Main_Form!$EV:$EV, 0)))</f>
        <v/>
      </c>
      <c r="G61" s="368"/>
      <c r="H61" s="368"/>
      <c r="I61" s="368"/>
      <c r="J61" s="368"/>
      <c r="K61" s="368"/>
      <c r="L61" s="368"/>
      <c r="M61" s="368"/>
      <c r="N61" s="368"/>
      <c r="O61" s="368"/>
      <c r="P61" s="398" t="str">
        <f t="shared" si="0"/>
        <v/>
      </c>
      <c r="Q61" s="395"/>
      <c r="R61" s="372"/>
      <c r="AB61" s="378"/>
      <c r="AC61" s="378" t="str">
        <f>IF($N61 = "", "",
IF(OR($N61 = Lists_and_controls!$AO$9, $N61 = Lists_and_controls!$AO$11, $N61 = Lists_and_controls!$AO$14, $N61 = Lists_and_controls!$AO$16), MAX(Day_30),
IF(OR($N61 = Lists_and_controls!$AO$6, $N61 = Lists_and_controls!$AO$8, $N61 = Lists_and_controls!$AO$10, $N61 = Lists_and_controls!$AO$12, $N61 = Lists_and_controls!$AO$13, $N61 = Lists_and_controls!$AO$15, $N61 = Lists_and_controls!$AO$17), MAX(Day_31),
IF($N61 = Lists_and_controls!$AO$7, IF(INDEX(Leap_Year_YN, MATCH($M61, Year_2, 0)) = 1, MAX(Day_Feb_LY), MAX(Day_Feb) )))))</f>
        <v/>
      </c>
    </row>
    <row r="62" spans="1:29" s="379" customFormat="1" hidden="1" x14ac:dyDescent="0.35">
      <c r="A62" s="368"/>
      <c r="B62" s="367" t="str">
        <f xml:space="preserve"> IF(A62="", "", $B$2 &amp; COUNTIFS($A$7:$A62, $A62))</f>
        <v/>
      </c>
      <c r="C62" s="367" t="str">
        <f>IF($A62 = "", "", INDEX(Main_Form!$A:$A, MATCH($A62, Main_Form!$EV:$EV, 0)) &amp; $B62)</f>
        <v/>
      </c>
      <c r="D62" s="368"/>
      <c r="E62" s="368"/>
      <c r="F62" s="367" t="str">
        <f>IF(E62="", "", INDEX(Main_Form!$A:$A, MATCH($E62, Main_Form!$EV:$EV, 0)))</f>
        <v/>
      </c>
      <c r="G62" s="368"/>
      <c r="H62" s="368"/>
      <c r="I62" s="368"/>
      <c r="J62" s="368"/>
      <c r="K62" s="368"/>
      <c r="L62" s="368"/>
      <c r="M62" s="368"/>
      <c r="N62" s="368"/>
      <c r="O62" s="368"/>
      <c r="P62" s="398" t="str">
        <f t="shared" si="0"/>
        <v/>
      </c>
      <c r="Q62" s="395"/>
      <c r="R62" s="372"/>
      <c r="AB62" s="378"/>
      <c r="AC62" s="378" t="str">
        <f>IF($N62 = "", "",
IF(OR($N62 = Lists_and_controls!$AO$9, $N62 = Lists_and_controls!$AO$11, $N62 = Lists_and_controls!$AO$14, $N62 = Lists_and_controls!$AO$16), MAX(Day_30),
IF(OR($N62 = Lists_and_controls!$AO$6, $N62 = Lists_and_controls!$AO$8, $N62 = Lists_and_controls!$AO$10, $N62 = Lists_and_controls!$AO$12, $N62 = Lists_and_controls!$AO$13, $N62 = Lists_and_controls!$AO$15, $N62 = Lists_and_controls!$AO$17), MAX(Day_31),
IF($N62 = Lists_and_controls!$AO$7, IF(INDEX(Leap_Year_YN, MATCH($M62, Year_2, 0)) = 1, MAX(Day_Feb_LY), MAX(Day_Feb) )))))</f>
        <v/>
      </c>
    </row>
    <row r="63" spans="1:29" s="379" customFormat="1" hidden="1" x14ac:dyDescent="0.35">
      <c r="A63" s="368"/>
      <c r="B63" s="367" t="str">
        <f xml:space="preserve"> IF(A63="", "", $B$2 &amp; COUNTIFS($A$7:$A63, $A63))</f>
        <v/>
      </c>
      <c r="C63" s="367" t="str">
        <f>IF($A63 = "", "", INDEX(Main_Form!$A:$A, MATCH($A63, Main_Form!$EV:$EV, 0)) &amp; $B63)</f>
        <v/>
      </c>
      <c r="D63" s="368"/>
      <c r="E63" s="368"/>
      <c r="F63" s="367" t="str">
        <f>IF(E63="", "", INDEX(Main_Form!$A:$A, MATCH($E63, Main_Form!$EV:$EV, 0)))</f>
        <v/>
      </c>
      <c r="G63" s="368"/>
      <c r="H63" s="368"/>
      <c r="I63" s="368"/>
      <c r="J63" s="368"/>
      <c r="K63" s="368"/>
      <c r="L63" s="368"/>
      <c r="M63" s="368"/>
      <c r="N63" s="368"/>
      <c r="O63" s="368"/>
      <c r="P63" s="398" t="str">
        <f t="shared" si="0"/>
        <v/>
      </c>
      <c r="Q63" s="395"/>
      <c r="R63" s="372"/>
      <c r="AB63" s="378"/>
      <c r="AC63" s="378" t="str">
        <f>IF($N63 = "", "",
IF(OR($N63 = Lists_and_controls!$AO$9, $N63 = Lists_and_controls!$AO$11, $N63 = Lists_and_controls!$AO$14, $N63 = Lists_and_controls!$AO$16), MAX(Day_30),
IF(OR($N63 = Lists_and_controls!$AO$6, $N63 = Lists_and_controls!$AO$8, $N63 = Lists_and_controls!$AO$10, $N63 = Lists_and_controls!$AO$12, $N63 = Lists_and_controls!$AO$13, $N63 = Lists_and_controls!$AO$15, $N63 = Lists_and_controls!$AO$17), MAX(Day_31),
IF($N63 = Lists_and_controls!$AO$7, IF(INDEX(Leap_Year_YN, MATCH($M63, Year_2, 0)) = 1, MAX(Day_Feb_LY), MAX(Day_Feb) )))))</f>
        <v/>
      </c>
    </row>
    <row r="64" spans="1:29" s="379" customFormat="1" hidden="1" x14ac:dyDescent="0.35">
      <c r="A64" s="368"/>
      <c r="B64" s="367" t="str">
        <f xml:space="preserve"> IF(A64="", "", $B$2 &amp; COUNTIFS($A$7:$A64, $A64))</f>
        <v/>
      </c>
      <c r="C64" s="367" t="str">
        <f>IF($A64 = "", "", INDEX(Main_Form!$A:$A, MATCH($A64, Main_Form!$EV:$EV, 0)) &amp; $B64)</f>
        <v/>
      </c>
      <c r="D64" s="368"/>
      <c r="E64" s="368"/>
      <c r="F64" s="367" t="str">
        <f>IF(E64="", "", INDEX(Main_Form!$A:$A, MATCH($E64, Main_Form!$EV:$EV, 0)))</f>
        <v/>
      </c>
      <c r="G64" s="368"/>
      <c r="H64" s="368"/>
      <c r="I64" s="368"/>
      <c r="J64" s="368"/>
      <c r="K64" s="368"/>
      <c r="L64" s="368"/>
      <c r="M64" s="368"/>
      <c r="N64" s="368"/>
      <c r="O64" s="368"/>
      <c r="P64" s="398" t="str">
        <f t="shared" si="0"/>
        <v/>
      </c>
      <c r="Q64" s="395"/>
      <c r="R64" s="372"/>
      <c r="AB64" s="378"/>
      <c r="AC64" s="378" t="str">
        <f>IF($N64 = "", "",
IF(OR($N64 = Lists_and_controls!$AO$9, $N64 = Lists_and_controls!$AO$11, $N64 = Lists_and_controls!$AO$14, $N64 = Lists_and_controls!$AO$16), MAX(Day_30),
IF(OR($N64 = Lists_and_controls!$AO$6, $N64 = Lists_and_controls!$AO$8, $N64 = Lists_and_controls!$AO$10, $N64 = Lists_and_controls!$AO$12, $N64 = Lists_and_controls!$AO$13, $N64 = Lists_and_controls!$AO$15, $N64 = Lists_and_controls!$AO$17), MAX(Day_31),
IF($N64 = Lists_and_controls!$AO$7, IF(INDEX(Leap_Year_YN, MATCH($M64, Year_2, 0)) = 1, MAX(Day_Feb_LY), MAX(Day_Feb) )))))</f>
        <v/>
      </c>
    </row>
    <row r="65" spans="1:29" s="379" customFormat="1" hidden="1" x14ac:dyDescent="0.35">
      <c r="A65" s="368"/>
      <c r="B65" s="367" t="str">
        <f xml:space="preserve"> IF(A65="", "", $B$2 &amp; COUNTIFS($A$7:$A65, $A65))</f>
        <v/>
      </c>
      <c r="C65" s="367" t="str">
        <f>IF($A65 = "", "", INDEX(Main_Form!$A:$A, MATCH($A65, Main_Form!$EV:$EV, 0)) &amp; $B65)</f>
        <v/>
      </c>
      <c r="D65" s="368"/>
      <c r="E65" s="368"/>
      <c r="F65" s="367" t="str">
        <f>IF(E65="", "", INDEX(Main_Form!$A:$A, MATCH($E65, Main_Form!$EV:$EV, 0)))</f>
        <v/>
      </c>
      <c r="G65" s="368"/>
      <c r="H65" s="368"/>
      <c r="I65" s="368"/>
      <c r="J65" s="368"/>
      <c r="K65" s="368"/>
      <c r="L65" s="368"/>
      <c r="M65" s="368"/>
      <c r="N65" s="368"/>
      <c r="O65" s="368"/>
      <c r="P65" s="398" t="str">
        <f t="shared" si="0"/>
        <v/>
      </c>
      <c r="Q65" s="395"/>
      <c r="R65" s="372"/>
      <c r="AB65" s="378"/>
      <c r="AC65" s="378" t="str">
        <f>IF($N65 = "", "",
IF(OR($N65 = Lists_and_controls!$AO$9, $N65 = Lists_and_controls!$AO$11, $N65 = Lists_and_controls!$AO$14, $N65 = Lists_and_controls!$AO$16), MAX(Day_30),
IF(OR($N65 = Lists_and_controls!$AO$6, $N65 = Lists_and_controls!$AO$8, $N65 = Lists_and_controls!$AO$10, $N65 = Lists_and_controls!$AO$12, $N65 = Lists_and_controls!$AO$13, $N65 = Lists_and_controls!$AO$15, $N65 = Lists_and_controls!$AO$17), MAX(Day_31),
IF($N65 = Lists_and_controls!$AO$7, IF(INDEX(Leap_Year_YN, MATCH($M65, Year_2, 0)) = 1, MAX(Day_Feb_LY), MAX(Day_Feb) )))))</f>
        <v/>
      </c>
    </row>
    <row r="66" spans="1:29" s="379" customFormat="1" hidden="1" x14ac:dyDescent="0.35">
      <c r="A66" s="368"/>
      <c r="B66" s="367" t="str">
        <f xml:space="preserve"> IF(A66="", "", $B$2 &amp; COUNTIFS($A$7:$A66, $A66))</f>
        <v/>
      </c>
      <c r="C66" s="367" t="str">
        <f>IF($A66 = "", "", INDEX(Main_Form!$A:$A, MATCH($A66, Main_Form!$EV:$EV, 0)) &amp; $B66)</f>
        <v/>
      </c>
      <c r="D66" s="368"/>
      <c r="E66" s="368"/>
      <c r="F66" s="367" t="str">
        <f>IF(E66="", "", INDEX(Main_Form!$A:$A, MATCH($E66, Main_Form!$EV:$EV, 0)))</f>
        <v/>
      </c>
      <c r="G66" s="368"/>
      <c r="H66" s="368"/>
      <c r="I66" s="368"/>
      <c r="J66" s="368"/>
      <c r="K66" s="368"/>
      <c r="L66" s="368"/>
      <c r="M66" s="368"/>
      <c r="N66" s="368"/>
      <c r="O66" s="368"/>
      <c r="P66" s="398" t="str">
        <f t="shared" si="0"/>
        <v/>
      </c>
      <c r="Q66" s="395"/>
      <c r="R66" s="372"/>
      <c r="AB66" s="378"/>
      <c r="AC66" s="378" t="str">
        <f>IF($N66 = "", "",
IF(OR($N66 = Lists_and_controls!$AO$9, $N66 = Lists_and_controls!$AO$11, $N66 = Lists_and_controls!$AO$14, $N66 = Lists_and_controls!$AO$16), MAX(Day_30),
IF(OR($N66 = Lists_and_controls!$AO$6, $N66 = Lists_and_controls!$AO$8, $N66 = Lists_and_controls!$AO$10, $N66 = Lists_and_controls!$AO$12, $N66 = Lists_and_controls!$AO$13, $N66 = Lists_and_controls!$AO$15, $N66 = Lists_and_controls!$AO$17), MAX(Day_31),
IF($N66 = Lists_and_controls!$AO$7, IF(INDEX(Leap_Year_YN, MATCH($M66, Year_2, 0)) = 1, MAX(Day_Feb_LY), MAX(Day_Feb) )))))</f>
        <v/>
      </c>
    </row>
    <row r="67" spans="1:29" s="379" customFormat="1" hidden="1" x14ac:dyDescent="0.35">
      <c r="A67" s="368"/>
      <c r="B67" s="367" t="str">
        <f xml:space="preserve"> IF(A67="", "", $B$2 &amp; COUNTIFS($A$7:$A67, $A67))</f>
        <v/>
      </c>
      <c r="C67" s="367" t="str">
        <f>IF($A67 = "", "", INDEX(Main_Form!$A:$A, MATCH($A67, Main_Form!$EV:$EV, 0)) &amp; $B67)</f>
        <v/>
      </c>
      <c r="D67" s="368"/>
      <c r="E67" s="368"/>
      <c r="F67" s="367" t="str">
        <f>IF(E67="", "", INDEX(Main_Form!$A:$A, MATCH($E67, Main_Form!$EV:$EV, 0)))</f>
        <v/>
      </c>
      <c r="G67" s="368"/>
      <c r="H67" s="368"/>
      <c r="I67" s="368"/>
      <c r="J67" s="368"/>
      <c r="K67" s="368"/>
      <c r="L67" s="368"/>
      <c r="M67" s="368"/>
      <c r="N67" s="368"/>
      <c r="O67" s="368"/>
      <c r="P67" s="398" t="str">
        <f t="shared" si="0"/>
        <v/>
      </c>
      <c r="Q67" s="395"/>
      <c r="R67" s="372"/>
      <c r="AB67" s="378"/>
      <c r="AC67" s="378" t="str">
        <f>IF($N67 = "", "",
IF(OR($N67 = Lists_and_controls!$AO$9, $N67 = Lists_and_controls!$AO$11, $N67 = Lists_and_controls!$AO$14, $N67 = Lists_and_controls!$AO$16), MAX(Day_30),
IF(OR($N67 = Lists_and_controls!$AO$6, $N67 = Lists_and_controls!$AO$8, $N67 = Lists_and_controls!$AO$10, $N67 = Lists_and_controls!$AO$12, $N67 = Lists_and_controls!$AO$13, $N67 = Lists_and_controls!$AO$15, $N67 = Lists_and_controls!$AO$17), MAX(Day_31),
IF($N67 = Lists_and_controls!$AO$7, IF(INDEX(Leap_Year_YN, MATCH($M67, Year_2, 0)) = 1, MAX(Day_Feb_LY), MAX(Day_Feb) )))))</f>
        <v/>
      </c>
    </row>
    <row r="68" spans="1:29" s="379" customFormat="1" hidden="1" x14ac:dyDescent="0.35">
      <c r="A68" s="368"/>
      <c r="B68" s="367" t="str">
        <f xml:space="preserve"> IF(A68="", "", $B$2 &amp; COUNTIFS($A$7:$A68, $A68))</f>
        <v/>
      </c>
      <c r="C68" s="367" t="str">
        <f>IF($A68 = "", "", INDEX(Main_Form!$A:$A, MATCH($A68, Main_Form!$EV:$EV, 0)) &amp; $B68)</f>
        <v/>
      </c>
      <c r="D68" s="368"/>
      <c r="E68" s="368"/>
      <c r="F68" s="367" t="str">
        <f>IF(E68="", "", INDEX(Main_Form!$A:$A, MATCH($E68, Main_Form!$EV:$EV, 0)))</f>
        <v/>
      </c>
      <c r="G68" s="368"/>
      <c r="H68" s="368"/>
      <c r="I68" s="368"/>
      <c r="J68" s="368"/>
      <c r="K68" s="368"/>
      <c r="L68" s="368"/>
      <c r="M68" s="368"/>
      <c r="N68" s="368"/>
      <c r="O68" s="368"/>
      <c r="P68" s="398" t="str">
        <f t="shared" si="0"/>
        <v/>
      </c>
      <c r="Q68" s="395"/>
      <c r="R68" s="372"/>
      <c r="AB68" s="378"/>
      <c r="AC68" s="378" t="str">
        <f>IF($N68 = "", "",
IF(OR($N68 = Lists_and_controls!$AO$9, $N68 = Lists_and_controls!$AO$11, $N68 = Lists_and_controls!$AO$14, $N68 = Lists_and_controls!$AO$16), MAX(Day_30),
IF(OR($N68 = Lists_and_controls!$AO$6, $N68 = Lists_and_controls!$AO$8, $N68 = Lists_and_controls!$AO$10, $N68 = Lists_and_controls!$AO$12, $N68 = Lists_and_controls!$AO$13, $N68 = Lists_and_controls!$AO$15, $N68 = Lists_and_controls!$AO$17), MAX(Day_31),
IF($N68 = Lists_and_controls!$AO$7, IF(INDEX(Leap_Year_YN, MATCH($M68, Year_2, 0)) = 1, MAX(Day_Feb_LY), MAX(Day_Feb) )))))</f>
        <v/>
      </c>
    </row>
    <row r="69" spans="1:29" s="379" customFormat="1" hidden="1" x14ac:dyDescent="0.35">
      <c r="A69" s="368"/>
      <c r="B69" s="367" t="str">
        <f xml:space="preserve"> IF(A69="", "", $B$2 &amp; COUNTIFS($A$7:$A69, $A69))</f>
        <v/>
      </c>
      <c r="C69" s="367" t="str">
        <f>IF($A69 = "", "", INDEX(Main_Form!$A:$A, MATCH($A69, Main_Form!$EV:$EV, 0)) &amp; $B69)</f>
        <v/>
      </c>
      <c r="D69" s="368"/>
      <c r="E69" s="368"/>
      <c r="F69" s="367" t="str">
        <f>IF(E69="", "", INDEX(Main_Form!$A:$A, MATCH($E69, Main_Form!$EV:$EV, 0)))</f>
        <v/>
      </c>
      <c r="G69" s="368"/>
      <c r="H69" s="368"/>
      <c r="I69" s="368"/>
      <c r="J69" s="368"/>
      <c r="K69" s="368"/>
      <c r="L69" s="368"/>
      <c r="M69" s="368"/>
      <c r="N69" s="368"/>
      <c r="O69" s="368"/>
      <c r="P69" s="398" t="str">
        <f t="shared" si="0"/>
        <v/>
      </c>
      <c r="Q69" s="395"/>
      <c r="R69" s="372"/>
      <c r="AB69" s="378"/>
      <c r="AC69" s="378" t="str">
        <f>IF($N69 = "", "",
IF(OR($N69 = Lists_and_controls!$AO$9, $N69 = Lists_and_controls!$AO$11, $N69 = Lists_and_controls!$AO$14, $N69 = Lists_and_controls!$AO$16), MAX(Day_30),
IF(OR($N69 = Lists_and_controls!$AO$6, $N69 = Lists_and_controls!$AO$8, $N69 = Lists_and_controls!$AO$10, $N69 = Lists_and_controls!$AO$12, $N69 = Lists_and_controls!$AO$13, $N69 = Lists_and_controls!$AO$15, $N69 = Lists_and_controls!$AO$17), MAX(Day_31),
IF($N69 = Lists_and_controls!$AO$7, IF(INDEX(Leap_Year_YN, MATCH($M69, Year_2, 0)) = 1, MAX(Day_Feb_LY), MAX(Day_Feb) )))))</f>
        <v/>
      </c>
    </row>
    <row r="70" spans="1:29" s="379" customFormat="1" hidden="1" x14ac:dyDescent="0.35">
      <c r="A70" s="368"/>
      <c r="B70" s="367" t="str">
        <f xml:space="preserve"> IF(A70="", "", $B$2 &amp; COUNTIFS($A$7:$A70, $A70))</f>
        <v/>
      </c>
      <c r="C70" s="367" t="str">
        <f>IF($A70 = "", "", INDEX(Main_Form!$A:$A, MATCH($A70, Main_Form!$EV:$EV, 0)) &amp; $B70)</f>
        <v/>
      </c>
      <c r="D70" s="368"/>
      <c r="E70" s="368"/>
      <c r="F70" s="367" t="str">
        <f>IF(E70="", "", INDEX(Main_Form!$A:$A, MATCH($E70, Main_Form!$EV:$EV, 0)))</f>
        <v/>
      </c>
      <c r="G70" s="368"/>
      <c r="H70" s="368"/>
      <c r="I70" s="368"/>
      <c r="J70" s="368"/>
      <c r="K70" s="368"/>
      <c r="L70" s="368"/>
      <c r="M70" s="368"/>
      <c r="N70" s="368"/>
      <c r="O70" s="368"/>
      <c r="P70" s="398" t="str">
        <f t="shared" si="0"/>
        <v/>
      </c>
      <c r="Q70" s="395"/>
      <c r="R70" s="372"/>
      <c r="AB70" s="378"/>
      <c r="AC70" s="378" t="str">
        <f>IF($N70 = "", "",
IF(OR($N70 = Lists_and_controls!$AO$9, $N70 = Lists_and_controls!$AO$11, $N70 = Lists_and_controls!$AO$14, $N70 = Lists_and_controls!$AO$16), MAX(Day_30),
IF(OR($N70 = Lists_and_controls!$AO$6, $N70 = Lists_and_controls!$AO$8, $N70 = Lists_and_controls!$AO$10, $N70 = Lists_and_controls!$AO$12, $N70 = Lists_and_controls!$AO$13, $N70 = Lists_and_controls!$AO$15, $N70 = Lists_and_controls!$AO$17), MAX(Day_31),
IF($N70 = Lists_and_controls!$AO$7, IF(INDEX(Leap_Year_YN, MATCH($M70, Year_2, 0)) = 1, MAX(Day_Feb_LY), MAX(Day_Feb) )))))</f>
        <v/>
      </c>
    </row>
    <row r="71" spans="1:29" s="379" customFormat="1" hidden="1" x14ac:dyDescent="0.35">
      <c r="A71" s="368"/>
      <c r="B71" s="367" t="str">
        <f xml:space="preserve"> IF(A71="", "", $B$2 &amp; COUNTIFS($A$7:$A71, $A71))</f>
        <v/>
      </c>
      <c r="C71" s="367" t="str">
        <f>IF($A71 = "", "", INDEX(Main_Form!$A:$A, MATCH($A71, Main_Form!$EV:$EV, 0)) &amp; $B71)</f>
        <v/>
      </c>
      <c r="D71" s="368"/>
      <c r="E71" s="368"/>
      <c r="F71" s="367" t="str">
        <f>IF(E71="", "", INDEX(Main_Form!$A:$A, MATCH($E71, Main_Form!$EV:$EV, 0)))</f>
        <v/>
      </c>
      <c r="G71" s="368"/>
      <c r="H71" s="368"/>
      <c r="I71" s="368"/>
      <c r="J71" s="368"/>
      <c r="K71" s="368"/>
      <c r="L71" s="368"/>
      <c r="M71" s="368"/>
      <c r="N71" s="368"/>
      <c r="O71" s="368"/>
      <c r="P71" s="398" t="str">
        <f t="shared" ref="P71:P134" si="1">IF(AND($M71 &lt;&gt; "", $N71 &lt;&gt; "", $O71 &lt;&gt; ""), DATE($M71, INDEX(Month_value, MATCH($N71, Month, 0)), $O71), "")</f>
        <v/>
      </c>
      <c r="Q71" s="395"/>
      <c r="R71" s="372"/>
      <c r="AB71" s="378"/>
      <c r="AC71" s="378" t="str">
        <f>IF($N71 = "", "",
IF(OR($N71 = Lists_and_controls!$AO$9, $N71 = Lists_and_controls!$AO$11, $N71 = Lists_and_controls!$AO$14, $N71 = Lists_and_controls!$AO$16), MAX(Day_30),
IF(OR($N71 = Lists_and_controls!$AO$6, $N71 = Lists_and_controls!$AO$8, $N71 = Lists_and_controls!$AO$10, $N71 = Lists_and_controls!$AO$12, $N71 = Lists_and_controls!$AO$13, $N71 = Lists_and_controls!$AO$15, $N71 = Lists_and_controls!$AO$17), MAX(Day_31),
IF($N71 = Lists_and_controls!$AO$7, IF(INDEX(Leap_Year_YN, MATCH($M71, Year_2, 0)) = 1, MAX(Day_Feb_LY), MAX(Day_Feb) )))))</f>
        <v/>
      </c>
    </row>
    <row r="72" spans="1:29" s="379" customFormat="1" hidden="1" x14ac:dyDescent="0.35">
      <c r="A72" s="368"/>
      <c r="B72" s="367" t="str">
        <f xml:space="preserve"> IF(A72="", "", $B$2 &amp; COUNTIFS($A$7:$A72, $A72))</f>
        <v/>
      </c>
      <c r="C72" s="367" t="str">
        <f>IF($A72 = "", "", INDEX(Main_Form!$A:$A, MATCH($A72, Main_Form!$EV:$EV, 0)) &amp; $B72)</f>
        <v/>
      </c>
      <c r="D72" s="368"/>
      <c r="E72" s="368"/>
      <c r="F72" s="367" t="str">
        <f>IF(E72="", "", INDEX(Main_Form!$A:$A, MATCH($E72, Main_Form!$EV:$EV, 0)))</f>
        <v/>
      </c>
      <c r="G72" s="368"/>
      <c r="H72" s="368"/>
      <c r="I72" s="368"/>
      <c r="J72" s="368"/>
      <c r="K72" s="368"/>
      <c r="L72" s="368"/>
      <c r="M72" s="368"/>
      <c r="N72" s="368"/>
      <c r="O72" s="368"/>
      <c r="P72" s="398" t="str">
        <f t="shared" si="1"/>
        <v/>
      </c>
      <c r="Q72" s="395"/>
      <c r="R72" s="372"/>
      <c r="AB72" s="378"/>
      <c r="AC72" s="378" t="str">
        <f>IF($N72 = "", "",
IF(OR($N72 = Lists_and_controls!$AO$9, $N72 = Lists_and_controls!$AO$11, $N72 = Lists_and_controls!$AO$14, $N72 = Lists_and_controls!$AO$16), MAX(Day_30),
IF(OR($N72 = Lists_and_controls!$AO$6, $N72 = Lists_and_controls!$AO$8, $N72 = Lists_and_controls!$AO$10, $N72 = Lists_and_controls!$AO$12, $N72 = Lists_and_controls!$AO$13, $N72 = Lists_and_controls!$AO$15, $N72 = Lists_and_controls!$AO$17), MAX(Day_31),
IF($N72 = Lists_and_controls!$AO$7, IF(INDEX(Leap_Year_YN, MATCH($M72, Year_2, 0)) = 1, MAX(Day_Feb_LY), MAX(Day_Feb) )))))</f>
        <v/>
      </c>
    </row>
    <row r="73" spans="1:29" s="379" customFormat="1" hidden="1" x14ac:dyDescent="0.35">
      <c r="A73" s="368"/>
      <c r="B73" s="367" t="str">
        <f xml:space="preserve"> IF(A73="", "", $B$2 &amp; COUNTIFS($A$7:$A73, $A73))</f>
        <v/>
      </c>
      <c r="C73" s="367" t="str">
        <f>IF($A73 = "", "", INDEX(Main_Form!$A:$A, MATCH($A73, Main_Form!$EV:$EV, 0)) &amp; $B73)</f>
        <v/>
      </c>
      <c r="D73" s="368"/>
      <c r="E73" s="368"/>
      <c r="F73" s="367" t="str">
        <f>IF(E73="", "", INDEX(Main_Form!$A:$A, MATCH($E73, Main_Form!$EV:$EV, 0)))</f>
        <v/>
      </c>
      <c r="G73" s="368"/>
      <c r="H73" s="368"/>
      <c r="I73" s="368"/>
      <c r="J73" s="368"/>
      <c r="K73" s="368"/>
      <c r="L73" s="368"/>
      <c r="M73" s="368"/>
      <c r="N73" s="368"/>
      <c r="O73" s="368"/>
      <c r="P73" s="398" t="str">
        <f t="shared" si="1"/>
        <v/>
      </c>
      <c r="Q73" s="395"/>
      <c r="R73" s="372"/>
      <c r="AB73" s="378"/>
      <c r="AC73" s="378" t="str">
        <f>IF($N73 = "", "",
IF(OR($N73 = Lists_and_controls!$AO$9, $N73 = Lists_and_controls!$AO$11, $N73 = Lists_and_controls!$AO$14, $N73 = Lists_and_controls!$AO$16), MAX(Day_30),
IF(OR($N73 = Lists_and_controls!$AO$6, $N73 = Lists_and_controls!$AO$8, $N73 = Lists_and_controls!$AO$10, $N73 = Lists_and_controls!$AO$12, $N73 = Lists_and_controls!$AO$13, $N73 = Lists_and_controls!$AO$15, $N73 = Lists_and_controls!$AO$17), MAX(Day_31),
IF($N73 = Lists_and_controls!$AO$7, IF(INDEX(Leap_Year_YN, MATCH($M73, Year_2, 0)) = 1, MAX(Day_Feb_LY), MAX(Day_Feb) )))))</f>
        <v/>
      </c>
    </row>
    <row r="74" spans="1:29" s="379" customFormat="1" hidden="1" x14ac:dyDescent="0.35">
      <c r="A74" s="368"/>
      <c r="B74" s="367" t="str">
        <f xml:space="preserve"> IF(A74="", "", $B$2 &amp; COUNTIFS($A$7:$A74, $A74))</f>
        <v/>
      </c>
      <c r="C74" s="367" t="str">
        <f>IF($A74 = "", "", INDEX(Main_Form!$A:$A, MATCH($A74, Main_Form!$EV:$EV, 0)) &amp; $B74)</f>
        <v/>
      </c>
      <c r="D74" s="368"/>
      <c r="E74" s="368"/>
      <c r="F74" s="367" t="str">
        <f>IF(E74="", "", INDEX(Main_Form!$A:$A, MATCH($E74, Main_Form!$EV:$EV, 0)))</f>
        <v/>
      </c>
      <c r="G74" s="368"/>
      <c r="H74" s="368"/>
      <c r="I74" s="368"/>
      <c r="J74" s="368"/>
      <c r="K74" s="368"/>
      <c r="L74" s="368"/>
      <c r="M74" s="368"/>
      <c r="N74" s="368"/>
      <c r="O74" s="368"/>
      <c r="P74" s="398" t="str">
        <f t="shared" si="1"/>
        <v/>
      </c>
      <c r="Q74" s="395"/>
      <c r="R74" s="372"/>
      <c r="AB74" s="378"/>
      <c r="AC74" s="378" t="str">
        <f>IF($N74 = "", "",
IF(OR($N74 = Lists_and_controls!$AO$9, $N74 = Lists_and_controls!$AO$11, $N74 = Lists_and_controls!$AO$14, $N74 = Lists_and_controls!$AO$16), MAX(Day_30),
IF(OR($N74 = Lists_and_controls!$AO$6, $N74 = Lists_and_controls!$AO$8, $N74 = Lists_and_controls!$AO$10, $N74 = Lists_and_controls!$AO$12, $N74 = Lists_and_controls!$AO$13, $N74 = Lists_and_controls!$AO$15, $N74 = Lists_and_controls!$AO$17), MAX(Day_31),
IF($N74 = Lists_and_controls!$AO$7, IF(INDEX(Leap_Year_YN, MATCH($M74, Year_2, 0)) = 1, MAX(Day_Feb_LY), MAX(Day_Feb) )))))</f>
        <v/>
      </c>
    </row>
    <row r="75" spans="1:29" s="379" customFormat="1" hidden="1" x14ac:dyDescent="0.35">
      <c r="A75" s="368"/>
      <c r="B75" s="367" t="str">
        <f xml:space="preserve"> IF(A75="", "", $B$2 &amp; COUNTIFS($A$7:$A75, $A75))</f>
        <v/>
      </c>
      <c r="C75" s="367" t="str">
        <f>IF($A75 = "", "", INDEX(Main_Form!$A:$A, MATCH($A75, Main_Form!$EV:$EV, 0)) &amp; $B75)</f>
        <v/>
      </c>
      <c r="D75" s="368"/>
      <c r="E75" s="368"/>
      <c r="F75" s="367" t="str">
        <f>IF(E75="", "", INDEX(Main_Form!$A:$A, MATCH($E75, Main_Form!$EV:$EV, 0)))</f>
        <v/>
      </c>
      <c r="G75" s="368"/>
      <c r="H75" s="368"/>
      <c r="I75" s="368"/>
      <c r="J75" s="368"/>
      <c r="K75" s="368"/>
      <c r="L75" s="368"/>
      <c r="M75" s="368"/>
      <c r="N75" s="368"/>
      <c r="O75" s="368"/>
      <c r="P75" s="398" t="str">
        <f t="shared" si="1"/>
        <v/>
      </c>
      <c r="Q75" s="395"/>
      <c r="R75" s="372"/>
      <c r="AB75" s="378"/>
      <c r="AC75" s="378" t="str">
        <f>IF($N75 = "", "",
IF(OR($N75 = Lists_and_controls!$AO$9, $N75 = Lists_and_controls!$AO$11, $N75 = Lists_and_controls!$AO$14, $N75 = Lists_and_controls!$AO$16), MAX(Day_30),
IF(OR($N75 = Lists_and_controls!$AO$6, $N75 = Lists_and_controls!$AO$8, $N75 = Lists_and_controls!$AO$10, $N75 = Lists_and_controls!$AO$12, $N75 = Lists_and_controls!$AO$13, $N75 = Lists_and_controls!$AO$15, $N75 = Lists_and_controls!$AO$17), MAX(Day_31),
IF($N75 = Lists_and_controls!$AO$7, IF(INDEX(Leap_Year_YN, MATCH($M75, Year_2, 0)) = 1, MAX(Day_Feb_LY), MAX(Day_Feb) )))))</f>
        <v/>
      </c>
    </row>
    <row r="76" spans="1:29" s="379" customFormat="1" hidden="1" x14ac:dyDescent="0.35">
      <c r="A76" s="368"/>
      <c r="B76" s="367" t="str">
        <f xml:space="preserve"> IF(A76="", "", $B$2 &amp; COUNTIFS($A$7:$A76, $A76))</f>
        <v/>
      </c>
      <c r="C76" s="367" t="str">
        <f>IF($A76 = "", "", INDEX(Main_Form!$A:$A, MATCH($A76, Main_Form!$EV:$EV, 0)) &amp; $B76)</f>
        <v/>
      </c>
      <c r="D76" s="368"/>
      <c r="E76" s="368"/>
      <c r="F76" s="367" t="str">
        <f>IF(E76="", "", INDEX(Main_Form!$A:$A, MATCH($E76, Main_Form!$EV:$EV, 0)))</f>
        <v/>
      </c>
      <c r="G76" s="368"/>
      <c r="H76" s="368"/>
      <c r="I76" s="368"/>
      <c r="J76" s="368"/>
      <c r="K76" s="368"/>
      <c r="L76" s="368"/>
      <c r="M76" s="368"/>
      <c r="N76" s="368"/>
      <c r="O76" s="368"/>
      <c r="P76" s="398" t="str">
        <f t="shared" si="1"/>
        <v/>
      </c>
      <c r="Q76" s="395"/>
      <c r="R76" s="372"/>
      <c r="AB76" s="378"/>
      <c r="AC76" s="378" t="str">
        <f>IF($N76 = "", "",
IF(OR($N76 = Lists_and_controls!$AO$9, $N76 = Lists_and_controls!$AO$11, $N76 = Lists_and_controls!$AO$14, $N76 = Lists_and_controls!$AO$16), MAX(Day_30),
IF(OR($N76 = Lists_and_controls!$AO$6, $N76 = Lists_and_controls!$AO$8, $N76 = Lists_and_controls!$AO$10, $N76 = Lists_and_controls!$AO$12, $N76 = Lists_and_controls!$AO$13, $N76 = Lists_and_controls!$AO$15, $N76 = Lists_and_controls!$AO$17), MAX(Day_31),
IF($N76 = Lists_and_controls!$AO$7, IF(INDEX(Leap_Year_YN, MATCH($M76, Year_2, 0)) = 1, MAX(Day_Feb_LY), MAX(Day_Feb) )))))</f>
        <v/>
      </c>
    </row>
    <row r="77" spans="1:29" s="379" customFormat="1" hidden="1" x14ac:dyDescent="0.35">
      <c r="A77" s="368"/>
      <c r="B77" s="367" t="str">
        <f xml:space="preserve"> IF(A77="", "", $B$2 &amp; COUNTIFS($A$7:$A77, $A77))</f>
        <v/>
      </c>
      <c r="C77" s="367" t="str">
        <f>IF($A77 = "", "", INDEX(Main_Form!$A:$A, MATCH($A77, Main_Form!$EV:$EV, 0)) &amp; $B77)</f>
        <v/>
      </c>
      <c r="D77" s="368"/>
      <c r="E77" s="368"/>
      <c r="F77" s="367" t="str">
        <f>IF(E77="", "", INDEX(Main_Form!$A:$A, MATCH($E77, Main_Form!$EV:$EV, 0)))</f>
        <v/>
      </c>
      <c r="G77" s="368"/>
      <c r="H77" s="368"/>
      <c r="I77" s="368"/>
      <c r="J77" s="368"/>
      <c r="K77" s="368"/>
      <c r="L77" s="368"/>
      <c r="M77" s="368"/>
      <c r="N77" s="368"/>
      <c r="O77" s="368"/>
      <c r="P77" s="398" t="str">
        <f t="shared" si="1"/>
        <v/>
      </c>
      <c r="Q77" s="395"/>
      <c r="R77" s="372"/>
      <c r="AB77" s="378"/>
      <c r="AC77" s="378" t="str">
        <f>IF($N77 = "", "",
IF(OR($N77 = Lists_and_controls!$AO$9, $N77 = Lists_and_controls!$AO$11, $N77 = Lists_and_controls!$AO$14, $N77 = Lists_and_controls!$AO$16), MAX(Day_30),
IF(OR($N77 = Lists_and_controls!$AO$6, $N77 = Lists_and_controls!$AO$8, $N77 = Lists_and_controls!$AO$10, $N77 = Lists_and_controls!$AO$12, $N77 = Lists_and_controls!$AO$13, $N77 = Lists_and_controls!$AO$15, $N77 = Lists_and_controls!$AO$17), MAX(Day_31),
IF($N77 = Lists_and_controls!$AO$7, IF(INDEX(Leap_Year_YN, MATCH($M77, Year_2, 0)) = 1, MAX(Day_Feb_LY), MAX(Day_Feb) )))))</f>
        <v/>
      </c>
    </row>
    <row r="78" spans="1:29" s="379" customFormat="1" hidden="1" x14ac:dyDescent="0.35">
      <c r="A78" s="368"/>
      <c r="B78" s="367" t="str">
        <f xml:space="preserve"> IF(A78="", "", $B$2 &amp; COUNTIFS($A$7:$A78, $A78))</f>
        <v/>
      </c>
      <c r="C78" s="367" t="str">
        <f>IF($A78 = "", "", INDEX(Main_Form!$A:$A, MATCH($A78, Main_Form!$EV:$EV, 0)) &amp; $B78)</f>
        <v/>
      </c>
      <c r="D78" s="368"/>
      <c r="E78" s="368"/>
      <c r="F78" s="367" t="str">
        <f>IF(E78="", "", INDEX(Main_Form!$A:$A, MATCH($E78, Main_Form!$EV:$EV, 0)))</f>
        <v/>
      </c>
      <c r="G78" s="368"/>
      <c r="H78" s="368"/>
      <c r="I78" s="368"/>
      <c r="J78" s="368"/>
      <c r="K78" s="368"/>
      <c r="L78" s="368"/>
      <c r="M78" s="368"/>
      <c r="N78" s="368"/>
      <c r="O78" s="368"/>
      <c r="P78" s="398" t="str">
        <f t="shared" si="1"/>
        <v/>
      </c>
      <c r="Q78" s="395"/>
      <c r="R78" s="372"/>
      <c r="AB78" s="378"/>
      <c r="AC78" s="378" t="str">
        <f>IF($N78 = "", "",
IF(OR($N78 = Lists_and_controls!$AO$9, $N78 = Lists_and_controls!$AO$11, $N78 = Lists_and_controls!$AO$14, $N78 = Lists_and_controls!$AO$16), MAX(Day_30),
IF(OR($N78 = Lists_and_controls!$AO$6, $N78 = Lists_and_controls!$AO$8, $N78 = Lists_and_controls!$AO$10, $N78 = Lists_and_controls!$AO$12, $N78 = Lists_and_controls!$AO$13, $N78 = Lists_and_controls!$AO$15, $N78 = Lists_and_controls!$AO$17), MAX(Day_31),
IF($N78 = Lists_and_controls!$AO$7, IF(INDEX(Leap_Year_YN, MATCH($M78, Year_2, 0)) = 1, MAX(Day_Feb_LY), MAX(Day_Feb) )))))</f>
        <v/>
      </c>
    </row>
    <row r="79" spans="1:29" s="379" customFormat="1" hidden="1" x14ac:dyDescent="0.35">
      <c r="A79" s="368"/>
      <c r="B79" s="367" t="str">
        <f xml:space="preserve"> IF(A79="", "", $B$2 &amp; COUNTIFS($A$7:$A79, $A79))</f>
        <v/>
      </c>
      <c r="C79" s="367" t="str">
        <f>IF($A79 = "", "", INDEX(Main_Form!$A:$A, MATCH($A79, Main_Form!$EV:$EV, 0)) &amp; $B79)</f>
        <v/>
      </c>
      <c r="D79" s="368"/>
      <c r="E79" s="368"/>
      <c r="F79" s="367" t="str">
        <f>IF(E79="", "", INDEX(Main_Form!$A:$A, MATCH($E79, Main_Form!$EV:$EV, 0)))</f>
        <v/>
      </c>
      <c r="G79" s="368"/>
      <c r="H79" s="368"/>
      <c r="I79" s="368"/>
      <c r="J79" s="368"/>
      <c r="K79" s="368"/>
      <c r="L79" s="368"/>
      <c r="M79" s="368"/>
      <c r="N79" s="368"/>
      <c r="O79" s="368"/>
      <c r="P79" s="398" t="str">
        <f t="shared" si="1"/>
        <v/>
      </c>
      <c r="Q79" s="395"/>
      <c r="R79" s="372"/>
      <c r="AB79" s="378"/>
      <c r="AC79" s="378" t="str">
        <f>IF($N79 = "", "",
IF(OR($N79 = Lists_and_controls!$AO$9, $N79 = Lists_and_controls!$AO$11, $N79 = Lists_and_controls!$AO$14, $N79 = Lists_and_controls!$AO$16), MAX(Day_30),
IF(OR($N79 = Lists_and_controls!$AO$6, $N79 = Lists_and_controls!$AO$8, $N79 = Lists_and_controls!$AO$10, $N79 = Lists_and_controls!$AO$12, $N79 = Lists_and_controls!$AO$13, $N79 = Lists_and_controls!$AO$15, $N79 = Lists_and_controls!$AO$17), MAX(Day_31),
IF($N79 = Lists_and_controls!$AO$7, IF(INDEX(Leap_Year_YN, MATCH($M79, Year_2, 0)) = 1, MAX(Day_Feb_LY), MAX(Day_Feb) )))))</f>
        <v/>
      </c>
    </row>
    <row r="80" spans="1:29" s="379" customFormat="1" hidden="1" x14ac:dyDescent="0.35">
      <c r="A80" s="368"/>
      <c r="B80" s="367" t="str">
        <f xml:space="preserve"> IF(A80="", "", $B$2 &amp; COUNTIFS($A$7:$A80, $A80))</f>
        <v/>
      </c>
      <c r="C80" s="367" t="str">
        <f>IF($A80 = "", "", INDEX(Main_Form!$A:$A, MATCH($A80, Main_Form!$EV:$EV, 0)) &amp; $B80)</f>
        <v/>
      </c>
      <c r="D80" s="368"/>
      <c r="E80" s="368"/>
      <c r="F80" s="367" t="str">
        <f>IF(E80="", "", INDEX(Main_Form!$A:$A, MATCH($E80, Main_Form!$EV:$EV, 0)))</f>
        <v/>
      </c>
      <c r="G80" s="368"/>
      <c r="H80" s="368"/>
      <c r="I80" s="368"/>
      <c r="J80" s="368"/>
      <c r="K80" s="368"/>
      <c r="L80" s="368"/>
      <c r="M80" s="368"/>
      <c r="N80" s="368"/>
      <c r="O80" s="368"/>
      <c r="P80" s="398" t="str">
        <f t="shared" si="1"/>
        <v/>
      </c>
      <c r="Q80" s="395"/>
      <c r="R80" s="372"/>
      <c r="AB80" s="378"/>
      <c r="AC80" s="378" t="str">
        <f>IF($N80 = "", "",
IF(OR($N80 = Lists_and_controls!$AO$9, $N80 = Lists_and_controls!$AO$11, $N80 = Lists_and_controls!$AO$14, $N80 = Lists_and_controls!$AO$16), MAX(Day_30),
IF(OR($N80 = Lists_and_controls!$AO$6, $N80 = Lists_and_controls!$AO$8, $N80 = Lists_and_controls!$AO$10, $N80 = Lists_and_controls!$AO$12, $N80 = Lists_and_controls!$AO$13, $N80 = Lists_and_controls!$AO$15, $N80 = Lists_and_controls!$AO$17), MAX(Day_31),
IF($N80 = Lists_and_controls!$AO$7, IF(INDEX(Leap_Year_YN, MATCH($M80, Year_2, 0)) = 1, MAX(Day_Feb_LY), MAX(Day_Feb) )))))</f>
        <v/>
      </c>
    </row>
    <row r="81" spans="1:29" s="379" customFormat="1" hidden="1" x14ac:dyDescent="0.35">
      <c r="A81" s="368"/>
      <c r="B81" s="367" t="str">
        <f xml:space="preserve"> IF(A81="", "", $B$2 &amp; COUNTIFS($A$7:$A81, $A81))</f>
        <v/>
      </c>
      <c r="C81" s="367" t="str">
        <f>IF($A81 = "", "", INDEX(Main_Form!$A:$A, MATCH($A81, Main_Form!$EV:$EV, 0)) &amp; $B81)</f>
        <v/>
      </c>
      <c r="D81" s="368"/>
      <c r="E81" s="368"/>
      <c r="F81" s="367" t="str">
        <f>IF(E81="", "", INDEX(Main_Form!$A:$A, MATCH($E81, Main_Form!$EV:$EV, 0)))</f>
        <v/>
      </c>
      <c r="G81" s="368"/>
      <c r="H81" s="368"/>
      <c r="I81" s="368"/>
      <c r="J81" s="368"/>
      <c r="K81" s="368"/>
      <c r="L81" s="368"/>
      <c r="M81" s="368"/>
      <c r="N81" s="368"/>
      <c r="O81" s="368"/>
      <c r="P81" s="398" t="str">
        <f t="shared" si="1"/>
        <v/>
      </c>
      <c r="Q81" s="395"/>
      <c r="R81" s="372"/>
      <c r="AB81" s="378"/>
      <c r="AC81" s="378" t="str">
        <f>IF($N81 = "", "",
IF(OR($N81 = Lists_and_controls!$AO$9, $N81 = Lists_and_controls!$AO$11, $N81 = Lists_and_controls!$AO$14, $N81 = Lists_and_controls!$AO$16), MAX(Day_30),
IF(OR($N81 = Lists_and_controls!$AO$6, $N81 = Lists_and_controls!$AO$8, $N81 = Lists_and_controls!$AO$10, $N81 = Lists_and_controls!$AO$12, $N81 = Lists_and_controls!$AO$13, $N81 = Lists_and_controls!$AO$15, $N81 = Lists_and_controls!$AO$17), MAX(Day_31),
IF($N81 = Lists_and_controls!$AO$7, IF(INDEX(Leap_Year_YN, MATCH($M81, Year_2, 0)) = 1, MAX(Day_Feb_LY), MAX(Day_Feb) )))))</f>
        <v/>
      </c>
    </row>
    <row r="82" spans="1:29" s="379" customFormat="1" hidden="1" x14ac:dyDescent="0.35">
      <c r="A82" s="368"/>
      <c r="B82" s="367" t="str">
        <f xml:space="preserve"> IF(A82="", "", $B$2 &amp; COUNTIFS($A$7:$A82, $A82))</f>
        <v/>
      </c>
      <c r="C82" s="367" t="str">
        <f>IF($A82 = "", "", INDEX(Main_Form!$A:$A, MATCH($A82, Main_Form!$EV:$EV, 0)) &amp; $B82)</f>
        <v/>
      </c>
      <c r="D82" s="368"/>
      <c r="E82" s="368"/>
      <c r="F82" s="367" t="str">
        <f>IF(E82="", "", INDEX(Main_Form!$A:$A, MATCH($E82, Main_Form!$EV:$EV, 0)))</f>
        <v/>
      </c>
      <c r="G82" s="368"/>
      <c r="H82" s="368"/>
      <c r="I82" s="368"/>
      <c r="J82" s="368"/>
      <c r="K82" s="368"/>
      <c r="L82" s="368"/>
      <c r="M82" s="368"/>
      <c r="N82" s="368"/>
      <c r="O82" s="368"/>
      <c r="P82" s="398" t="str">
        <f t="shared" si="1"/>
        <v/>
      </c>
      <c r="Q82" s="395"/>
      <c r="R82" s="372"/>
      <c r="AB82" s="378"/>
      <c r="AC82" s="378" t="str">
        <f>IF($N82 = "", "",
IF(OR($N82 = Lists_and_controls!$AO$9, $N82 = Lists_and_controls!$AO$11, $N82 = Lists_and_controls!$AO$14, $N82 = Lists_and_controls!$AO$16), MAX(Day_30),
IF(OR($N82 = Lists_and_controls!$AO$6, $N82 = Lists_and_controls!$AO$8, $N82 = Lists_and_controls!$AO$10, $N82 = Lists_and_controls!$AO$12, $N82 = Lists_and_controls!$AO$13, $N82 = Lists_and_controls!$AO$15, $N82 = Lists_and_controls!$AO$17), MAX(Day_31),
IF($N82 = Lists_and_controls!$AO$7, IF(INDEX(Leap_Year_YN, MATCH($M82, Year_2, 0)) = 1, MAX(Day_Feb_LY), MAX(Day_Feb) )))))</f>
        <v/>
      </c>
    </row>
    <row r="83" spans="1:29" s="379" customFormat="1" hidden="1" x14ac:dyDescent="0.35">
      <c r="A83" s="368"/>
      <c r="B83" s="367" t="str">
        <f xml:space="preserve"> IF(A83="", "", $B$2 &amp; COUNTIFS($A$7:$A83, $A83))</f>
        <v/>
      </c>
      <c r="C83" s="367" t="str">
        <f>IF($A83 = "", "", INDEX(Main_Form!$A:$A, MATCH($A83, Main_Form!$EV:$EV, 0)) &amp; $B83)</f>
        <v/>
      </c>
      <c r="D83" s="368"/>
      <c r="E83" s="368"/>
      <c r="F83" s="367" t="str">
        <f>IF(E83="", "", INDEX(Main_Form!$A:$A, MATCH($E83, Main_Form!$EV:$EV, 0)))</f>
        <v/>
      </c>
      <c r="G83" s="368"/>
      <c r="H83" s="368"/>
      <c r="I83" s="368"/>
      <c r="J83" s="368"/>
      <c r="K83" s="368"/>
      <c r="L83" s="368"/>
      <c r="M83" s="368"/>
      <c r="N83" s="368"/>
      <c r="O83" s="368"/>
      <c r="P83" s="398" t="str">
        <f t="shared" si="1"/>
        <v/>
      </c>
      <c r="Q83" s="395"/>
      <c r="R83" s="372"/>
      <c r="AB83" s="378"/>
      <c r="AC83" s="378" t="str">
        <f>IF($N83 = "", "",
IF(OR($N83 = Lists_and_controls!$AO$9, $N83 = Lists_and_controls!$AO$11, $N83 = Lists_and_controls!$AO$14, $N83 = Lists_and_controls!$AO$16), MAX(Day_30),
IF(OR($N83 = Lists_and_controls!$AO$6, $N83 = Lists_and_controls!$AO$8, $N83 = Lists_and_controls!$AO$10, $N83 = Lists_and_controls!$AO$12, $N83 = Lists_and_controls!$AO$13, $N83 = Lists_and_controls!$AO$15, $N83 = Lists_and_controls!$AO$17), MAX(Day_31),
IF($N83 = Lists_and_controls!$AO$7, IF(INDEX(Leap_Year_YN, MATCH($M83, Year_2, 0)) = 1, MAX(Day_Feb_LY), MAX(Day_Feb) )))))</f>
        <v/>
      </c>
    </row>
    <row r="84" spans="1:29" s="379" customFormat="1" hidden="1" x14ac:dyDescent="0.35">
      <c r="A84" s="368"/>
      <c r="B84" s="367" t="str">
        <f xml:space="preserve"> IF(A84="", "", $B$2 &amp; COUNTIFS($A$7:$A84, $A84))</f>
        <v/>
      </c>
      <c r="C84" s="367" t="str">
        <f>IF($A84 = "", "", INDEX(Main_Form!$A:$A, MATCH($A84, Main_Form!$EV:$EV, 0)) &amp; $B84)</f>
        <v/>
      </c>
      <c r="D84" s="368"/>
      <c r="E84" s="368"/>
      <c r="F84" s="367" t="str">
        <f>IF(E84="", "", INDEX(Main_Form!$A:$A, MATCH($E84, Main_Form!$EV:$EV, 0)))</f>
        <v/>
      </c>
      <c r="G84" s="368"/>
      <c r="H84" s="368"/>
      <c r="I84" s="368"/>
      <c r="J84" s="368"/>
      <c r="K84" s="368"/>
      <c r="L84" s="368"/>
      <c r="M84" s="368"/>
      <c r="N84" s="368"/>
      <c r="O84" s="368"/>
      <c r="P84" s="398" t="str">
        <f t="shared" si="1"/>
        <v/>
      </c>
      <c r="Q84" s="395"/>
      <c r="R84" s="372"/>
      <c r="AB84" s="378"/>
      <c r="AC84" s="378" t="str">
        <f>IF($N84 = "", "",
IF(OR($N84 = Lists_and_controls!$AO$9, $N84 = Lists_and_controls!$AO$11, $N84 = Lists_and_controls!$AO$14, $N84 = Lists_and_controls!$AO$16), MAX(Day_30),
IF(OR($N84 = Lists_and_controls!$AO$6, $N84 = Lists_and_controls!$AO$8, $N84 = Lists_and_controls!$AO$10, $N84 = Lists_and_controls!$AO$12, $N84 = Lists_and_controls!$AO$13, $N84 = Lists_and_controls!$AO$15, $N84 = Lists_and_controls!$AO$17), MAX(Day_31),
IF($N84 = Lists_and_controls!$AO$7, IF(INDEX(Leap_Year_YN, MATCH($M84, Year_2, 0)) = 1, MAX(Day_Feb_LY), MAX(Day_Feb) )))))</f>
        <v/>
      </c>
    </row>
    <row r="85" spans="1:29" s="379" customFormat="1" hidden="1" x14ac:dyDescent="0.35">
      <c r="A85" s="368"/>
      <c r="B85" s="367" t="str">
        <f xml:space="preserve"> IF(A85="", "", $B$2 &amp; COUNTIFS($A$7:$A85, $A85))</f>
        <v/>
      </c>
      <c r="C85" s="367" t="str">
        <f>IF($A85 = "", "", INDEX(Main_Form!$A:$A, MATCH($A85, Main_Form!$EV:$EV, 0)) &amp; $B85)</f>
        <v/>
      </c>
      <c r="D85" s="368"/>
      <c r="E85" s="368"/>
      <c r="F85" s="367" t="str">
        <f>IF(E85="", "", INDEX(Main_Form!$A:$A, MATCH($E85, Main_Form!$EV:$EV, 0)))</f>
        <v/>
      </c>
      <c r="G85" s="368"/>
      <c r="H85" s="368"/>
      <c r="I85" s="368"/>
      <c r="J85" s="368"/>
      <c r="K85" s="368"/>
      <c r="L85" s="368"/>
      <c r="M85" s="368"/>
      <c r="N85" s="368"/>
      <c r="O85" s="368"/>
      <c r="P85" s="398" t="str">
        <f t="shared" si="1"/>
        <v/>
      </c>
      <c r="Q85" s="395"/>
      <c r="R85" s="372"/>
      <c r="AB85" s="378"/>
      <c r="AC85" s="378" t="str">
        <f>IF($N85 = "", "",
IF(OR($N85 = Lists_and_controls!$AO$9, $N85 = Lists_and_controls!$AO$11, $N85 = Lists_and_controls!$AO$14, $N85 = Lists_and_controls!$AO$16), MAX(Day_30),
IF(OR($N85 = Lists_and_controls!$AO$6, $N85 = Lists_and_controls!$AO$8, $N85 = Lists_and_controls!$AO$10, $N85 = Lists_and_controls!$AO$12, $N85 = Lists_and_controls!$AO$13, $N85 = Lists_and_controls!$AO$15, $N85 = Lists_and_controls!$AO$17), MAX(Day_31),
IF($N85 = Lists_and_controls!$AO$7, IF(INDEX(Leap_Year_YN, MATCH($M85, Year_2, 0)) = 1, MAX(Day_Feb_LY), MAX(Day_Feb) )))))</f>
        <v/>
      </c>
    </row>
    <row r="86" spans="1:29" s="379" customFormat="1" hidden="1" x14ac:dyDescent="0.35">
      <c r="A86" s="368"/>
      <c r="B86" s="367" t="str">
        <f xml:space="preserve"> IF(A86="", "", $B$2 &amp; COUNTIFS($A$7:$A86, $A86))</f>
        <v/>
      </c>
      <c r="C86" s="367" t="str">
        <f>IF($A86 = "", "", INDEX(Main_Form!$A:$A, MATCH($A86, Main_Form!$EV:$EV, 0)) &amp; $B86)</f>
        <v/>
      </c>
      <c r="D86" s="368"/>
      <c r="E86" s="368"/>
      <c r="F86" s="367" t="str">
        <f>IF(E86="", "", INDEX(Main_Form!$A:$A, MATCH($E86, Main_Form!$EV:$EV, 0)))</f>
        <v/>
      </c>
      <c r="G86" s="368"/>
      <c r="H86" s="368"/>
      <c r="I86" s="368"/>
      <c r="J86" s="368"/>
      <c r="K86" s="368"/>
      <c r="L86" s="368"/>
      <c r="M86" s="368"/>
      <c r="N86" s="368"/>
      <c r="O86" s="368"/>
      <c r="P86" s="398" t="str">
        <f t="shared" si="1"/>
        <v/>
      </c>
      <c r="Q86" s="395"/>
      <c r="R86" s="372"/>
      <c r="AB86" s="378"/>
      <c r="AC86" s="378" t="str">
        <f>IF($N86 = "", "",
IF(OR($N86 = Lists_and_controls!$AO$9, $N86 = Lists_and_controls!$AO$11, $N86 = Lists_and_controls!$AO$14, $N86 = Lists_and_controls!$AO$16), MAX(Day_30),
IF(OR($N86 = Lists_and_controls!$AO$6, $N86 = Lists_and_controls!$AO$8, $N86 = Lists_and_controls!$AO$10, $N86 = Lists_and_controls!$AO$12, $N86 = Lists_and_controls!$AO$13, $N86 = Lists_and_controls!$AO$15, $N86 = Lists_and_controls!$AO$17), MAX(Day_31),
IF($N86 = Lists_and_controls!$AO$7, IF(INDEX(Leap_Year_YN, MATCH($M86, Year_2, 0)) = 1, MAX(Day_Feb_LY), MAX(Day_Feb) )))))</f>
        <v/>
      </c>
    </row>
    <row r="87" spans="1:29" s="379" customFormat="1" hidden="1" x14ac:dyDescent="0.35">
      <c r="A87" s="368"/>
      <c r="B87" s="367" t="str">
        <f xml:space="preserve"> IF(A87="", "", $B$2 &amp; COUNTIFS($A$7:$A87, $A87))</f>
        <v/>
      </c>
      <c r="C87" s="367" t="str">
        <f>IF($A87 = "", "", INDEX(Main_Form!$A:$A, MATCH($A87, Main_Form!$EV:$EV, 0)) &amp; $B87)</f>
        <v/>
      </c>
      <c r="D87" s="368"/>
      <c r="E87" s="368"/>
      <c r="F87" s="367" t="str">
        <f>IF(E87="", "", INDEX(Main_Form!$A:$A, MATCH($E87, Main_Form!$EV:$EV, 0)))</f>
        <v/>
      </c>
      <c r="G87" s="368"/>
      <c r="H87" s="368"/>
      <c r="I87" s="368"/>
      <c r="J87" s="368"/>
      <c r="K87" s="368"/>
      <c r="L87" s="368"/>
      <c r="M87" s="368"/>
      <c r="N87" s="368"/>
      <c r="O87" s="368"/>
      <c r="P87" s="398" t="str">
        <f t="shared" si="1"/>
        <v/>
      </c>
      <c r="Q87" s="395"/>
      <c r="R87" s="372"/>
      <c r="AB87" s="378"/>
      <c r="AC87" s="378" t="str">
        <f>IF($N87 = "", "",
IF(OR($N87 = Lists_and_controls!$AO$9, $N87 = Lists_and_controls!$AO$11, $N87 = Lists_and_controls!$AO$14, $N87 = Lists_and_controls!$AO$16), MAX(Day_30),
IF(OR($N87 = Lists_and_controls!$AO$6, $N87 = Lists_and_controls!$AO$8, $N87 = Lists_and_controls!$AO$10, $N87 = Lists_and_controls!$AO$12, $N87 = Lists_and_controls!$AO$13, $N87 = Lists_and_controls!$AO$15, $N87 = Lists_and_controls!$AO$17), MAX(Day_31),
IF($N87 = Lists_and_controls!$AO$7, IF(INDEX(Leap_Year_YN, MATCH($M87, Year_2, 0)) = 1, MAX(Day_Feb_LY), MAX(Day_Feb) )))))</f>
        <v/>
      </c>
    </row>
    <row r="88" spans="1:29" s="379" customFormat="1" hidden="1" x14ac:dyDescent="0.35">
      <c r="A88" s="368"/>
      <c r="B88" s="367" t="str">
        <f xml:space="preserve"> IF(A88="", "", $B$2 &amp; COUNTIFS($A$7:$A88, $A88))</f>
        <v/>
      </c>
      <c r="C88" s="367" t="str">
        <f>IF($A88 = "", "", INDEX(Main_Form!$A:$A, MATCH($A88, Main_Form!$EV:$EV, 0)) &amp; $B88)</f>
        <v/>
      </c>
      <c r="D88" s="368"/>
      <c r="E88" s="368"/>
      <c r="F88" s="367" t="str">
        <f>IF(E88="", "", INDEX(Main_Form!$A:$A, MATCH($E88, Main_Form!$EV:$EV, 0)))</f>
        <v/>
      </c>
      <c r="G88" s="368"/>
      <c r="H88" s="368"/>
      <c r="I88" s="368"/>
      <c r="J88" s="368"/>
      <c r="K88" s="368"/>
      <c r="L88" s="368"/>
      <c r="M88" s="368"/>
      <c r="N88" s="368"/>
      <c r="O88" s="368"/>
      <c r="P88" s="398" t="str">
        <f t="shared" si="1"/>
        <v/>
      </c>
      <c r="Q88" s="395"/>
      <c r="R88" s="372"/>
      <c r="AB88" s="378"/>
      <c r="AC88" s="378" t="str">
        <f>IF($N88 = "", "",
IF(OR($N88 = Lists_and_controls!$AO$9, $N88 = Lists_and_controls!$AO$11, $N88 = Lists_and_controls!$AO$14, $N88 = Lists_and_controls!$AO$16), MAX(Day_30),
IF(OR($N88 = Lists_and_controls!$AO$6, $N88 = Lists_and_controls!$AO$8, $N88 = Lists_and_controls!$AO$10, $N88 = Lists_and_controls!$AO$12, $N88 = Lists_and_controls!$AO$13, $N88 = Lists_and_controls!$AO$15, $N88 = Lists_and_controls!$AO$17), MAX(Day_31),
IF($N88 = Lists_and_controls!$AO$7, IF(INDEX(Leap_Year_YN, MATCH($M88, Year_2, 0)) = 1, MAX(Day_Feb_LY), MAX(Day_Feb) )))))</f>
        <v/>
      </c>
    </row>
    <row r="89" spans="1:29" s="379" customFormat="1" hidden="1" x14ac:dyDescent="0.35">
      <c r="A89" s="368"/>
      <c r="B89" s="367" t="str">
        <f xml:space="preserve"> IF(A89="", "", $B$2 &amp; COUNTIFS($A$7:$A89, $A89))</f>
        <v/>
      </c>
      <c r="C89" s="367" t="str">
        <f>IF($A89 = "", "", INDEX(Main_Form!$A:$A, MATCH($A89, Main_Form!$EV:$EV, 0)) &amp; $B89)</f>
        <v/>
      </c>
      <c r="D89" s="368"/>
      <c r="E89" s="368"/>
      <c r="F89" s="367" t="str">
        <f>IF(E89="", "", INDEX(Main_Form!$A:$A, MATCH($E89, Main_Form!$EV:$EV, 0)))</f>
        <v/>
      </c>
      <c r="G89" s="368"/>
      <c r="H89" s="368"/>
      <c r="I89" s="368"/>
      <c r="J89" s="368"/>
      <c r="K89" s="368"/>
      <c r="L89" s="368"/>
      <c r="M89" s="368"/>
      <c r="N89" s="368"/>
      <c r="O89" s="368"/>
      <c r="P89" s="398" t="str">
        <f t="shared" si="1"/>
        <v/>
      </c>
      <c r="Q89" s="395"/>
      <c r="R89" s="372"/>
      <c r="AB89" s="378"/>
      <c r="AC89" s="378" t="str">
        <f>IF($N89 = "", "",
IF(OR($N89 = Lists_and_controls!$AO$9, $N89 = Lists_and_controls!$AO$11, $N89 = Lists_and_controls!$AO$14, $N89 = Lists_and_controls!$AO$16), MAX(Day_30),
IF(OR($N89 = Lists_and_controls!$AO$6, $N89 = Lists_and_controls!$AO$8, $N89 = Lists_and_controls!$AO$10, $N89 = Lists_and_controls!$AO$12, $N89 = Lists_and_controls!$AO$13, $N89 = Lists_and_controls!$AO$15, $N89 = Lists_and_controls!$AO$17), MAX(Day_31),
IF($N89 = Lists_and_controls!$AO$7, IF(INDEX(Leap_Year_YN, MATCH($M89, Year_2, 0)) = 1, MAX(Day_Feb_LY), MAX(Day_Feb) )))))</f>
        <v/>
      </c>
    </row>
    <row r="90" spans="1:29" s="379" customFormat="1" hidden="1" x14ac:dyDescent="0.35">
      <c r="A90" s="368"/>
      <c r="B90" s="367" t="str">
        <f xml:space="preserve"> IF(A90="", "", $B$2 &amp; COUNTIFS($A$7:$A90, $A90))</f>
        <v/>
      </c>
      <c r="C90" s="367" t="str">
        <f>IF($A90 = "", "", INDEX(Main_Form!$A:$A, MATCH($A90, Main_Form!$EV:$EV, 0)) &amp; $B90)</f>
        <v/>
      </c>
      <c r="D90" s="368"/>
      <c r="E90" s="368"/>
      <c r="F90" s="367" t="str">
        <f>IF(E90="", "", INDEX(Main_Form!$A:$A, MATCH($E90, Main_Form!$EV:$EV, 0)))</f>
        <v/>
      </c>
      <c r="G90" s="368"/>
      <c r="H90" s="368"/>
      <c r="I90" s="368"/>
      <c r="J90" s="368"/>
      <c r="K90" s="368"/>
      <c r="L90" s="368"/>
      <c r="M90" s="368"/>
      <c r="N90" s="368"/>
      <c r="O90" s="368"/>
      <c r="P90" s="398" t="str">
        <f t="shared" si="1"/>
        <v/>
      </c>
      <c r="Q90" s="395"/>
      <c r="R90" s="372"/>
      <c r="AB90" s="378"/>
      <c r="AC90" s="378" t="str">
        <f>IF($N90 = "", "",
IF(OR($N90 = Lists_and_controls!$AO$9, $N90 = Lists_and_controls!$AO$11, $N90 = Lists_and_controls!$AO$14, $N90 = Lists_and_controls!$AO$16), MAX(Day_30),
IF(OR($N90 = Lists_and_controls!$AO$6, $N90 = Lists_and_controls!$AO$8, $N90 = Lists_and_controls!$AO$10, $N90 = Lists_and_controls!$AO$12, $N90 = Lists_and_controls!$AO$13, $N90 = Lists_and_controls!$AO$15, $N90 = Lists_and_controls!$AO$17), MAX(Day_31),
IF($N90 = Lists_and_controls!$AO$7, IF(INDEX(Leap_Year_YN, MATCH($M90, Year_2, 0)) = 1, MAX(Day_Feb_LY), MAX(Day_Feb) )))))</f>
        <v/>
      </c>
    </row>
    <row r="91" spans="1:29" s="379" customFormat="1" hidden="1" x14ac:dyDescent="0.35">
      <c r="A91" s="368"/>
      <c r="B91" s="367" t="str">
        <f xml:space="preserve"> IF(A91="", "", $B$2 &amp; COUNTIFS($A$7:$A91, $A91))</f>
        <v/>
      </c>
      <c r="C91" s="367" t="str">
        <f>IF($A91 = "", "", INDEX(Main_Form!$A:$A, MATCH($A91, Main_Form!$EV:$EV, 0)) &amp; $B91)</f>
        <v/>
      </c>
      <c r="D91" s="368"/>
      <c r="E91" s="368"/>
      <c r="F91" s="367" t="str">
        <f>IF(E91="", "", INDEX(Main_Form!$A:$A, MATCH($E91, Main_Form!$EV:$EV, 0)))</f>
        <v/>
      </c>
      <c r="G91" s="368"/>
      <c r="H91" s="368"/>
      <c r="I91" s="368"/>
      <c r="J91" s="368"/>
      <c r="K91" s="368"/>
      <c r="L91" s="368"/>
      <c r="M91" s="368"/>
      <c r="N91" s="368"/>
      <c r="O91" s="368"/>
      <c r="P91" s="398" t="str">
        <f t="shared" si="1"/>
        <v/>
      </c>
      <c r="Q91" s="395"/>
      <c r="R91" s="372"/>
      <c r="AB91" s="378"/>
      <c r="AC91" s="378" t="str">
        <f>IF($N91 = "", "",
IF(OR($N91 = Lists_and_controls!$AO$9, $N91 = Lists_and_controls!$AO$11, $N91 = Lists_and_controls!$AO$14, $N91 = Lists_and_controls!$AO$16), MAX(Day_30),
IF(OR($N91 = Lists_and_controls!$AO$6, $N91 = Lists_and_controls!$AO$8, $N91 = Lists_and_controls!$AO$10, $N91 = Lists_and_controls!$AO$12, $N91 = Lists_and_controls!$AO$13, $N91 = Lists_and_controls!$AO$15, $N91 = Lists_and_controls!$AO$17), MAX(Day_31),
IF($N91 = Lists_and_controls!$AO$7, IF(INDEX(Leap_Year_YN, MATCH($M91, Year_2, 0)) = 1, MAX(Day_Feb_LY), MAX(Day_Feb) )))))</f>
        <v/>
      </c>
    </row>
    <row r="92" spans="1:29" s="379" customFormat="1" hidden="1" x14ac:dyDescent="0.35">
      <c r="A92" s="368"/>
      <c r="B92" s="367" t="str">
        <f xml:space="preserve"> IF(A92="", "", $B$2 &amp; COUNTIFS($A$7:$A92, $A92))</f>
        <v/>
      </c>
      <c r="C92" s="367" t="str">
        <f>IF($A92 = "", "", INDEX(Main_Form!$A:$A, MATCH($A92, Main_Form!$EV:$EV, 0)) &amp; $B92)</f>
        <v/>
      </c>
      <c r="D92" s="368"/>
      <c r="E92" s="368"/>
      <c r="F92" s="367" t="str">
        <f>IF(E92="", "", INDEX(Main_Form!$A:$A, MATCH($E92, Main_Form!$EV:$EV, 0)))</f>
        <v/>
      </c>
      <c r="G92" s="368"/>
      <c r="H92" s="368"/>
      <c r="I92" s="368"/>
      <c r="J92" s="368"/>
      <c r="K92" s="368"/>
      <c r="L92" s="368"/>
      <c r="M92" s="368"/>
      <c r="N92" s="368"/>
      <c r="O92" s="368"/>
      <c r="P92" s="398" t="str">
        <f t="shared" si="1"/>
        <v/>
      </c>
      <c r="Q92" s="395"/>
      <c r="R92" s="372"/>
      <c r="AB92" s="378"/>
      <c r="AC92" s="378" t="str">
        <f>IF($N92 = "", "",
IF(OR($N92 = Lists_and_controls!$AO$9, $N92 = Lists_and_controls!$AO$11, $N92 = Lists_and_controls!$AO$14, $N92 = Lists_and_controls!$AO$16), MAX(Day_30),
IF(OR($N92 = Lists_and_controls!$AO$6, $N92 = Lists_and_controls!$AO$8, $N92 = Lists_and_controls!$AO$10, $N92 = Lists_and_controls!$AO$12, $N92 = Lists_and_controls!$AO$13, $N92 = Lists_and_controls!$AO$15, $N92 = Lists_and_controls!$AO$17), MAX(Day_31),
IF($N92 = Lists_and_controls!$AO$7, IF(INDEX(Leap_Year_YN, MATCH($M92, Year_2, 0)) = 1, MAX(Day_Feb_LY), MAX(Day_Feb) )))))</f>
        <v/>
      </c>
    </row>
    <row r="93" spans="1:29" s="379" customFormat="1" hidden="1" x14ac:dyDescent="0.35">
      <c r="A93" s="368"/>
      <c r="B93" s="367" t="str">
        <f xml:space="preserve"> IF(A93="", "", $B$2 &amp; COUNTIFS($A$7:$A93, $A93))</f>
        <v/>
      </c>
      <c r="C93" s="367" t="str">
        <f>IF($A93 = "", "", INDEX(Main_Form!$A:$A, MATCH($A93, Main_Form!$EV:$EV, 0)) &amp; $B93)</f>
        <v/>
      </c>
      <c r="D93" s="368"/>
      <c r="E93" s="368"/>
      <c r="F93" s="367" t="str">
        <f>IF(E93="", "", INDEX(Main_Form!$A:$A, MATCH($E93, Main_Form!$EV:$EV, 0)))</f>
        <v/>
      </c>
      <c r="G93" s="368"/>
      <c r="H93" s="368"/>
      <c r="I93" s="368"/>
      <c r="J93" s="368"/>
      <c r="K93" s="368"/>
      <c r="L93" s="368"/>
      <c r="M93" s="368"/>
      <c r="N93" s="368"/>
      <c r="O93" s="368"/>
      <c r="P93" s="398" t="str">
        <f t="shared" si="1"/>
        <v/>
      </c>
      <c r="Q93" s="395"/>
      <c r="R93" s="372"/>
      <c r="AB93" s="378"/>
      <c r="AC93" s="378" t="str">
        <f>IF($N93 = "", "",
IF(OR($N93 = Lists_and_controls!$AO$9, $N93 = Lists_and_controls!$AO$11, $N93 = Lists_and_controls!$AO$14, $N93 = Lists_and_controls!$AO$16), MAX(Day_30),
IF(OR($N93 = Lists_and_controls!$AO$6, $N93 = Lists_and_controls!$AO$8, $N93 = Lists_and_controls!$AO$10, $N93 = Lists_and_controls!$AO$12, $N93 = Lists_and_controls!$AO$13, $N93 = Lists_and_controls!$AO$15, $N93 = Lists_and_controls!$AO$17), MAX(Day_31),
IF($N93 = Lists_and_controls!$AO$7, IF(INDEX(Leap_Year_YN, MATCH($M93, Year_2, 0)) = 1, MAX(Day_Feb_LY), MAX(Day_Feb) )))))</f>
        <v/>
      </c>
    </row>
    <row r="94" spans="1:29" s="379" customFormat="1" hidden="1" x14ac:dyDescent="0.35">
      <c r="A94" s="368"/>
      <c r="B94" s="367" t="str">
        <f xml:space="preserve"> IF(A94="", "", $B$2 &amp; COUNTIFS($A$7:$A94, $A94))</f>
        <v/>
      </c>
      <c r="C94" s="367" t="str">
        <f>IF($A94 = "", "", INDEX(Main_Form!$A:$A, MATCH($A94, Main_Form!$EV:$EV, 0)) &amp; $B94)</f>
        <v/>
      </c>
      <c r="D94" s="368"/>
      <c r="E94" s="368"/>
      <c r="F94" s="367" t="str">
        <f>IF(E94="", "", INDEX(Main_Form!$A:$A, MATCH($E94, Main_Form!$EV:$EV, 0)))</f>
        <v/>
      </c>
      <c r="G94" s="368"/>
      <c r="H94" s="368"/>
      <c r="I94" s="368"/>
      <c r="J94" s="368"/>
      <c r="K94" s="368"/>
      <c r="L94" s="368"/>
      <c r="M94" s="368"/>
      <c r="N94" s="368"/>
      <c r="O94" s="368"/>
      <c r="P94" s="398" t="str">
        <f t="shared" si="1"/>
        <v/>
      </c>
      <c r="Q94" s="395"/>
      <c r="R94" s="372"/>
      <c r="AB94" s="378"/>
      <c r="AC94" s="378" t="str">
        <f>IF($N94 = "", "",
IF(OR($N94 = Lists_and_controls!$AO$9, $N94 = Lists_and_controls!$AO$11, $N94 = Lists_and_controls!$AO$14, $N94 = Lists_and_controls!$AO$16), MAX(Day_30),
IF(OR($N94 = Lists_and_controls!$AO$6, $N94 = Lists_and_controls!$AO$8, $N94 = Lists_and_controls!$AO$10, $N94 = Lists_and_controls!$AO$12, $N94 = Lists_and_controls!$AO$13, $N94 = Lists_and_controls!$AO$15, $N94 = Lists_and_controls!$AO$17), MAX(Day_31),
IF($N94 = Lists_and_controls!$AO$7, IF(INDEX(Leap_Year_YN, MATCH($M94, Year_2, 0)) = 1, MAX(Day_Feb_LY), MAX(Day_Feb) )))))</f>
        <v/>
      </c>
    </row>
    <row r="95" spans="1:29" s="379" customFormat="1" hidden="1" x14ac:dyDescent="0.35">
      <c r="A95" s="368"/>
      <c r="B95" s="367" t="str">
        <f xml:space="preserve"> IF(A95="", "", $B$2 &amp; COUNTIFS($A$7:$A95, $A95))</f>
        <v/>
      </c>
      <c r="C95" s="367" t="str">
        <f>IF($A95 = "", "", INDEX(Main_Form!$A:$A, MATCH($A95, Main_Form!$EV:$EV, 0)) &amp; $B95)</f>
        <v/>
      </c>
      <c r="D95" s="368"/>
      <c r="E95" s="368"/>
      <c r="F95" s="367" t="str">
        <f>IF(E95="", "", INDEX(Main_Form!$A:$A, MATCH($E95, Main_Form!$EV:$EV, 0)))</f>
        <v/>
      </c>
      <c r="G95" s="368"/>
      <c r="H95" s="368"/>
      <c r="I95" s="368"/>
      <c r="J95" s="368"/>
      <c r="K95" s="368"/>
      <c r="L95" s="368"/>
      <c r="M95" s="368"/>
      <c r="N95" s="368"/>
      <c r="O95" s="368"/>
      <c r="P95" s="398" t="str">
        <f t="shared" si="1"/>
        <v/>
      </c>
      <c r="Q95" s="395"/>
      <c r="R95" s="372"/>
      <c r="AB95" s="378"/>
      <c r="AC95" s="378" t="str">
        <f>IF($N95 = "", "",
IF(OR($N95 = Lists_and_controls!$AO$9, $N95 = Lists_and_controls!$AO$11, $N95 = Lists_and_controls!$AO$14, $N95 = Lists_and_controls!$AO$16), MAX(Day_30),
IF(OR($N95 = Lists_and_controls!$AO$6, $N95 = Lists_and_controls!$AO$8, $N95 = Lists_and_controls!$AO$10, $N95 = Lists_and_controls!$AO$12, $N95 = Lists_and_controls!$AO$13, $N95 = Lists_and_controls!$AO$15, $N95 = Lists_and_controls!$AO$17), MAX(Day_31),
IF($N95 = Lists_and_controls!$AO$7, IF(INDEX(Leap_Year_YN, MATCH($M95, Year_2, 0)) = 1, MAX(Day_Feb_LY), MAX(Day_Feb) )))))</f>
        <v/>
      </c>
    </row>
    <row r="96" spans="1:29" s="379" customFormat="1" hidden="1" x14ac:dyDescent="0.35">
      <c r="A96" s="368"/>
      <c r="B96" s="367" t="str">
        <f xml:space="preserve"> IF(A96="", "", $B$2 &amp; COUNTIFS($A$7:$A96, $A96))</f>
        <v/>
      </c>
      <c r="C96" s="367" t="str">
        <f>IF($A96 = "", "", INDEX(Main_Form!$A:$A, MATCH($A96, Main_Form!$EV:$EV, 0)) &amp; $B96)</f>
        <v/>
      </c>
      <c r="D96" s="368"/>
      <c r="E96" s="368"/>
      <c r="F96" s="367" t="str">
        <f>IF(E96="", "", INDEX(Main_Form!$A:$A, MATCH($E96, Main_Form!$EV:$EV, 0)))</f>
        <v/>
      </c>
      <c r="G96" s="368"/>
      <c r="H96" s="368"/>
      <c r="I96" s="368"/>
      <c r="J96" s="368"/>
      <c r="K96" s="368"/>
      <c r="L96" s="368"/>
      <c r="M96" s="368"/>
      <c r="N96" s="368"/>
      <c r="O96" s="368"/>
      <c r="P96" s="398" t="str">
        <f t="shared" si="1"/>
        <v/>
      </c>
      <c r="Q96" s="395"/>
      <c r="R96" s="372"/>
      <c r="AB96" s="378"/>
      <c r="AC96" s="378" t="str">
        <f>IF($N96 = "", "",
IF(OR($N96 = Lists_and_controls!$AO$9, $N96 = Lists_and_controls!$AO$11, $N96 = Lists_and_controls!$AO$14, $N96 = Lists_and_controls!$AO$16), MAX(Day_30),
IF(OR($N96 = Lists_and_controls!$AO$6, $N96 = Lists_and_controls!$AO$8, $N96 = Lists_and_controls!$AO$10, $N96 = Lists_and_controls!$AO$12, $N96 = Lists_and_controls!$AO$13, $N96 = Lists_and_controls!$AO$15, $N96 = Lists_and_controls!$AO$17), MAX(Day_31),
IF($N96 = Lists_and_controls!$AO$7, IF(INDEX(Leap_Year_YN, MATCH($M96, Year_2, 0)) = 1, MAX(Day_Feb_LY), MAX(Day_Feb) )))))</f>
        <v/>
      </c>
    </row>
    <row r="97" spans="1:29" s="379" customFormat="1" hidden="1" x14ac:dyDescent="0.35">
      <c r="A97" s="368"/>
      <c r="B97" s="367" t="str">
        <f xml:space="preserve"> IF(A97="", "", $B$2 &amp; COUNTIFS($A$7:$A97, $A97))</f>
        <v/>
      </c>
      <c r="C97" s="367" t="str">
        <f>IF($A97 = "", "", INDEX(Main_Form!$A:$A, MATCH($A97, Main_Form!$EV:$EV, 0)) &amp; $B97)</f>
        <v/>
      </c>
      <c r="D97" s="368"/>
      <c r="E97" s="368"/>
      <c r="F97" s="367" t="str">
        <f>IF(E97="", "", INDEX(Main_Form!$A:$A, MATCH($E97, Main_Form!$EV:$EV, 0)))</f>
        <v/>
      </c>
      <c r="G97" s="368"/>
      <c r="H97" s="368"/>
      <c r="I97" s="368"/>
      <c r="J97" s="368"/>
      <c r="K97" s="368"/>
      <c r="L97" s="368"/>
      <c r="M97" s="368"/>
      <c r="N97" s="368"/>
      <c r="O97" s="368"/>
      <c r="P97" s="398" t="str">
        <f t="shared" si="1"/>
        <v/>
      </c>
      <c r="Q97" s="395"/>
      <c r="R97" s="372"/>
      <c r="AB97" s="378"/>
      <c r="AC97" s="378" t="str">
        <f>IF($N97 = "", "",
IF(OR($N97 = Lists_and_controls!$AO$9, $N97 = Lists_and_controls!$AO$11, $N97 = Lists_and_controls!$AO$14, $N97 = Lists_and_controls!$AO$16), MAX(Day_30),
IF(OR($N97 = Lists_and_controls!$AO$6, $N97 = Lists_and_controls!$AO$8, $N97 = Lists_and_controls!$AO$10, $N97 = Lists_and_controls!$AO$12, $N97 = Lists_and_controls!$AO$13, $N97 = Lists_and_controls!$AO$15, $N97 = Lists_and_controls!$AO$17), MAX(Day_31),
IF($N97 = Lists_and_controls!$AO$7, IF(INDEX(Leap_Year_YN, MATCH($M97, Year_2, 0)) = 1, MAX(Day_Feb_LY), MAX(Day_Feb) )))))</f>
        <v/>
      </c>
    </row>
    <row r="98" spans="1:29" s="379" customFormat="1" hidden="1" x14ac:dyDescent="0.35">
      <c r="A98" s="368"/>
      <c r="B98" s="367" t="str">
        <f xml:space="preserve"> IF(A98="", "", $B$2 &amp; COUNTIFS($A$7:$A98, $A98))</f>
        <v/>
      </c>
      <c r="C98" s="367" t="str">
        <f>IF($A98 = "", "", INDEX(Main_Form!$A:$A, MATCH($A98, Main_Form!$EV:$EV, 0)) &amp; $B98)</f>
        <v/>
      </c>
      <c r="D98" s="368"/>
      <c r="E98" s="368"/>
      <c r="F98" s="367" t="str">
        <f>IF(E98="", "", INDEX(Main_Form!$A:$A, MATCH($E98, Main_Form!$EV:$EV, 0)))</f>
        <v/>
      </c>
      <c r="G98" s="368"/>
      <c r="H98" s="368"/>
      <c r="I98" s="368"/>
      <c r="J98" s="368"/>
      <c r="K98" s="368"/>
      <c r="L98" s="368"/>
      <c r="M98" s="368"/>
      <c r="N98" s="368"/>
      <c r="O98" s="368"/>
      <c r="P98" s="398" t="str">
        <f t="shared" si="1"/>
        <v/>
      </c>
      <c r="Q98" s="395"/>
      <c r="R98" s="372"/>
      <c r="AB98" s="378"/>
      <c r="AC98" s="378" t="str">
        <f>IF($N98 = "", "",
IF(OR($N98 = Lists_and_controls!$AO$9, $N98 = Lists_and_controls!$AO$11, $N98 = Lists_and_controls!$AO$14, $N98 = Lists_and_controls!$AO$16), MAX(Day_30),
IF(OR($N98 = Lists_and_controls!$AO$6, $N98 = Lists_and_controls!$AO$8, $N98 = Lists_and_controls!$AO$10, $N98 = Lists_and_controls!$AO$12, $N98 = Lists_and_controls!$AO$13, $N98 = Lists_and_controls!$AO$15, $N98 = Lists_and_controls!$AO$17), MAX(Day_31),
IF($N98 = Lists_and_controls!$AO$7, IF(INDEX(Leap_Year_YN, MATCH($M98, Year_2, 0)) = 1, MAX(Day_Feb_LY), MAX(Day_Feb) )))))</f>
        <v/>
      </c>
    </row>
    <row r="99" spans="1:29" s="379" customFormat="1" hidden="1" x14ac:dyDescent="0.35">
      <c r="A99" s="368"/>
      <c r="B99" s="367" t="str">
        <f xml:space="preserve"> IF(A99="", "", $B$2 &amp; COUNTIFS($A$7:$A99, $A99))</f>
        <v/>
      </c>
      <c r="C99" s="367" t="str">
        <f>IF($A99 = "", "", INDEX(Main_Form!$A:$A, MATCH($A99, Main_Form!$EV:$EV, 0)) &amp; $B99)</f>
        <v/>
      </c>
      <c r="D99" s="368"/>
      <c r="E99" s="368"/>
      <c r="F99" s="367" t="str">
        <f>IF(E99="", "", INDEX(Main_Form!$A:$A, MATCH($E99, Main_Form!$EV:$EV, 0)))</f>
        <v/>
      </c>
      <c r="G99" s="368"/>
      <c r="H99" s="368"/>
      <c r="I99" s="368"/>
      <c r="J99" s="368"/>
      <c r="K99" s="368"/>
      <c r="L99" s="368"/>
      <c r="M99" s="368"/>
      <c r="N99" s="368"/>
      <c r="O99" s="368"/>
      <c r="P99" s="398" t="str">
        <f t="shared" si="1"/>
        <v/>
      </c>
      <c r="Q99" s="395"/>
      <c r="R99" s="372"/>
      <c r="AB99" s="378"/>
      <c r="AC99" s="378" t="str">
        <f>IF($N99 = "", "",
IF(OR($N99 = Lists_and_controls!$AO$9, $N99 = Lists_and_controls!$AO$11, $N99 = Lists_and_controls!$AO$14, $N99 = Lists_and_controls!$AO$16), MAX(Day_30),
IF(OR($N99 = Lists_and_controls!$AO$6, $N99 = Lists_and_controls!$AO$8, $N99 = Lists_and_controls!$AO$10, $N99 = Lists_and_controls!$AO$12, $N99 = Lists_and_controls!$AO$13, $N99 = Lists_and_controls!$AO$15, $N99 = Lists_and_controls!$AO$17), MAX(Day_31),
IF($N99 = Lists_and_controls!$AO$7, IF(INDEX(Leap_Year_YN, MATCH($M99, Year_2, 0)) = 1, MAX(Day_Feb_LY), MAX(Day_Feb) )))))</f>
        <v/>
      </c>
    </row>
    <row r="100" spans="1:29" s="379" customFormat="1" hidden="1" x14ac:dyDescent="0.35">
      <c r="A100" s="368"/>
      <c r="B100" s="367" t="str">
        <f xml:space="preserve"> IF(A100="", "", $B$2 &amp; COUNTIFS($A$7:$A100, $A100))</f>
        <v/>
      </c>
      <c r="C100" s="367" t="str">
        <f>IF($A100 = "", "", INDEX(Main_Form!$A:$A, MATCH($A100, Main_Form!$EV:$EV, 0)) &amp; $B100)</f>
        <v/>
      </c>
      <c r="D100" s="368"/>
      <c r="E100" s="368"/>
      <c r="F100" s="367" t="str">
        <f>IF(E100="", "", INDEX(Main_Form!$A:$A, MATCH($E100, Main_Form!$EV:$EV, 0)))</f>
        <v/>
      </c>
      <c r="G100" s="368"/>
      <c r="H100" s="368"/>
      <c r="I100" s="368"/>
      <c r="J100" s="368"/>
      <c r="K100" s="368"/>
      <c r="L100" s="368"/>
      <c r="M100" s="368"/>
      <c r="N100" s="368"/>
      <c r="O100" s="368"/>
      <c r="P100" s="398" t="str">
        <f t="shared" si="1"/>
        <v/>
      </c>
      <c r="Q100" s="395"/>
      <c r="R100" s="372"/>
      <c r="AB100" s="378"/>
      <c r="AC100" s="378" t="str">
        <f>IF($N100 = "", "",
IF(OR($N100 = Lists_and_controls!$AO$9, $N100 = Lists_and_controls!$AO$11, $N100 = Lists_and_controls!$AO$14, $N100 = Lists_and_controls!$AO$16), MAX(Day_30),
IF(OR($N100 = Lists_and_controls!$AO$6, $N100 = Lists_and_controls!$AO$8, $N100 = Lists_and_controls!$AO$10, $N100 = Lists_and_controls!$AO$12, $N100 = Lists_and_controls!$AO$13, $N100 = Lists_and_controls!$AO$15, $N100 = Lists_and_controls!$AO$17), MAX(Day_31),
IF($N100 = Lists_and_controls!$AO$7, IF(INDEX(Leap_Year_YN, MATCH($M100, Year_2, 0)) = 1, MAX(Day_Feb_LY), MAX(Day_Feb) )))))</f>
        <v/>
      </c>
    </row>
    <row r="101" spans="1:29" s="379" customFormat="1" hidden="1" x14ac:dyDescent="0.35">
      <c r="A101" s="368"/>
      <c r="B101" s="367" t="str">
        <f xml:space="preserve"> IF(A101="", "", $B$2 &amp; COUNTIFS($A$7:$A101, $A101))</f>
        <v/>
      </c>
      <c r="C101" s="367" t="str">
        <f>IF($A101 = "", "", INDEX(Main_Form!$A:$A, MATCH($A101, Main_Form!$EV:$EV, 0)) &amp; $B101)</f>
        <v/>
      </c>
      <c r="D101" s="368"/>
      <c r="E101" s="368"/>
      <c r="F101" s="367" t="str">
        <f>IF(E101="", "", INDEX(Main_Form!$A:$A, MATCH($E101, Main_Form!$EV:$EV, 0)))</f>
        <v/>
      </c>
      <c r="G101" s="368"/>
      <c r="H101" s="368"/>
      <c r="I101" s="368"/>
      <c r="J101" s="368"/>
      <c r="K101" s="368"/>
      <c r="L101" s="368"/>
      <c r="M101" s="368"/>
      <c r="N101" s="368"/>
      <c r="O101" s="368"/>
      <c r="P101" s="398" t="str">
        <f t="shared" si="1"/>
        <v/>
      </c>
      <c r="Q101" s="395"/>
      <c r="R101" s="372"/>
      <c r="AB101" s="378"/>
      <c r="AC101" s="378" t="str">
        <f>IF($N101 = "", "",
IF(OR($N101 = Lists_and_controls!$AO$9, $N101 = Lists_and_controls!$AO$11, $N101 = Lists_and_controls!$AO$14, $N101 = Lists_and_controls!$AO$16), MAX(Day_30),
IF(OR($N101 = Lists_and_controls!$AO$6, $N101 = Lists_and_controls!$AO$8, $N101 = Lists_and_controls!$AO$10, $N101 = Lists_and_controls!$AO$12, $N101 = Lists_and_controls!$AO$13, $N101 = Lists_and_controls!$AO$15, $N101 = Lists_and_controls!$AO$17), MAX(Day_31),
IF($N101 = Lists_and_controls!$AO$7, IF(INDEX(Leap_Year_YN, MATCH($M101, Year_2, 0)) = 1, MAX(Day_Feb_LY), MAX(Day_Feb) )))))</f>
        <v/>
      </c>
    </row>
    <row r="102" spans="1:29" s="379" customFormat="1" hidden="1" x14ac:dyDescent="0.35">
      <c r="A102" s="368"/>
      <c r="B102" s="367" t="str">
        <f xml:space="preserve"> IF(A102="", "", $B$2 &amp; COUNTIFS($A$7:$A102, $A102))</f>
        <v/>
      </c>
      <c r="C102" s="367" t="str">
        <f>IF($A102 = "", "", INDEX(Main_Form!$A:$A, MATCH($A102, Main_Form!$EV:$EV, 0)) &amp; $B102)</f>
        <v/>
      </c>
      <c r="D102" s="368"/>
      <c r="E102" s="368"/>
      <c r="F102" s="367" t="str">
        <f>IF(E102="", "", INDEX(Main_Form!$A:$A, MATCH($E102, Main_Form!$EV:$EV, 0)))</f>
        <v/>
      </c>
      <c r="G102" s="368"/>
      <c r="H102" s="368"/>
      <c r="I102" s="368"/>
      <c r="J102" s="368"/>
      <c r="K102" s="368"/>
      <c r="L102" s="368"/>
      <c r="M102" s="368"/>
      <c r="N102" s="368"/>
      <c r="O102" s="368"/>
      <c r="P102" s="398" t="str">
        <f t="shared" si="1"/>
        <v/>
      </c>
      <c r="Q102" s="395"/>
      <c r="R102" s="372"/>
      <c r="AB102" s="378"/>
      <c r="AC102" s="378" t="str">
        <f>IF($N102 = "", "",
IF(OR($N102 = Lists_and_controls!$AO$9, $N102 = Lists_and_controls!$AO$11, $N102 = Lists_and_controls!$AO$14, $N102 = Lists_and_controls!$AO$16), MAX(Day_30),
IF(OR($N102 = Lists_and_controls!$AO$6, $N102 = Lists_and_controls!$AO$8, $N102 = Lists_and_controls!$AO$10, $N102 = Lists_and_controls!$AO$12, $N102 = Lists_and_controls!$AO$13, $N102 = Lists_and_controls!$AO$15, $N102 = Lists_and_controls!$AO$17), MAX(Day_31),
IF($N102 = Lists_and_controls!$AO$7, IF(INDEX(Leap_Year_YN, MATCH($M102, Year_2, 0)) = 1, MAX(Day_Feb_LY), MAX(Day_Feb) )))))</f>
        <v/>
      </c>
    </row>
    <row r="103" spans="1:29" s="379" customFormat="1" hidden="1" x14ac:dyDescent="0.35">
      <c r="A103" s="368"/>
      <c r="B103" s="367" t="str">
        <f xml:space="preserve"> IF(A103="", "", $B$2 &amp; COUNTIFS($A$7:$A103, $A103))</f>
        <v/>
      </c>
      <c r="C103" s="367" t="str">
        <f>IF($A103 = "", "", INDEX(Main_Form!$A:$A, MATCH($A103, Main_Form!$EV:$EV, 0)) &amp; $B103)</f>
        <v/>
      </c>
      <c r="D103" s="368"/>
      <c r="E103" s="368"/>
      <c r="F103" s="367" t="str">
        <f>IF(E103="", "", INDEX(Main_Form!$A:$A, MATCH($E103, Main_Form!$EV:$EV, 0)))</f>
        <v/>
      </c>
      <c r="G103" s="368"/>
      <c r="H103" s="368"/>
      <c r="I103" s="368"/>
      <c r="J103" s="368"/>
      <c r="K103" s="368"/>
      <c r="L103" s="368"/>
      <c r="M103" s="368"/>
      <c r="N103" s="368"/>
      <c r="O103" s="368"/>
      <c r="P103" s="398" t="str">
        <f t="shared" si="1"/>
        <v/>
      </c>
      <c r="Q103" s="395"/>
      <c r="R103" s="372"/>
      <c r="AB103" s="378"/>
      <c r="AC103" s="378" t="str">
        <f>IF($N103 = "", "",
IF(OR($N103 = Lists_and_controls!$AO$9, $N103 = Lists_and_controls!$AO$11, $N103 = Lists_and_controls!$AO$14, $N103 = Lists_and_controls!$AO$16), MAX(Day_30),
IF(OR($N103 = Lists_and_controls!$AO$6, $N103 = Lists_and_controls!$AO$8, $N103 = Lists_and_controls!$AO$10, $N103 = Lists_and_controls!$AO$12, $N103 = Lists_and_controls!$AO$13, $N103 = Lists_and_controls!$AO$15, $N103 = Lists_and_controls!$AO$17), MAX(Day_31),
IF($N103 = Lists_and_controls!$AO$7, IF(INDEX(Leap_Year_YN, MATCH($M103, Year_2, 0)) = 1, MAX(Day_Feb_LY), MAX(Day_Feb) )))))</f>
        <v/>
      </c>
    </row>
    <row r="104" spans="1:29" s="379" customFormat="1" hidden="1" x14ac:dyDescent="0.35">
      <c r="A104" s="368"/>
      <c r="B104" s="367" t="str">
        <f xml:space="preserve"> IF(A104="", "", $B$2 &amp; COUNTIFS($A$7:$A104, $A104))</f>
        <v/>
      </c>
      <c r="C104" s="367" t="str">
        <f>IF($A104 = "", "", INDEX(Main_Form!$A:$A, MATCH($A104, Main_Form!$EV:$EV, 0)) &amp; $B104)</f>
        <v/>
      </c>
      <c r="D104" s="368"/>
      <c r="E104" s="368"/>
      <c r="F104" s="367" t="str">
        <f>IF(E104="", "", INDEX(Main_Form!$A:$A, MATCH($E104, Main_Form!$EV:$EV, 0)))</f>
        <v/>
      </c>
      <c r="G104" s="368"/>
      <c r="H104" s="368"/>
      <c r="I104" s="368"/>
      <c r="J104" s="368"/>
      <c r="K104" s="368"/>
      <c r="L104" s="368"/>
      <c r="M104" s="368"/>
      <c r="N104" s="368"/>
      <c r="O104" s="368"/>
      <c r="P104" s="398" t="str">
        <f t="shared" si="1"/>
        <v/>
      </c>
      <c r="Q104" s="395"/>
      <c r="R104" s="372"/>
      <c r="AB104" s="378"/>
      <c r="AC104" s="378" t="str">
        <f>IF($N104 = "", "",
IF(OR($N104 = Lists_and_controls!$AO$9, $N104 = Lists_and_controls!$AO$11, $N104 = Lists_and_controls!$AO$14, $N104 = Lists_and_controls!$AO$16), MAX(Day_30),
IF(OR($N104 = Lists_and_controls!$AO$6, $N104 = Lists_and_controls!$AO$8, $N104 = Lists_and_controls!$AO$10, $N104 = Lists_and_controls!$AO$12, $N104 = Lists_and_controls!$AO$13, $N104 = Lists_and_controls!$AO$15, $N104 = Lists_and_controls!$AO$17), MAX(Day_31),
IF($N104 = Lists_and_controls!$AO$7, IF(INDEX(Leap_Year_YN, MATCH($M104, Year_2, 0)) = 1, MAX(Day_Feb_LY), MAX(Day_Feb) )))))</f>
        <v/>
      </c>
    </row>
    <row r="105" spans="1:29" s="379" customFormat="1" hidden="1" x14ac:dyDescent="0.35">
      <c r="A105" s="368"/>
      <c r="B105" s="367" t="str">
        <f xml:space="preserve"> IF(A105="", "", $B$2 &amp; COUNTIFS($A$7:$A105, $A105))</f>
        <v/>
      </c>
      <c r="C105" s="367" t="str">
        <f>IF($A105 = "", "", INDEX(Main_Form!$A:$A, MATCH($A105, Main_Form!$EV:$EV, 0)) &amp; $B105)</f>
        <v/>
      </c>
      <c r="D105" s="368"/>
      <c r="E105" s="368"/>
      <c r="F105" s="367" t="str">
        <f>IF(E105="", "", INDEX(Main_Form!$A:$A, MATCH($E105, Main_Form!$EV:$EV, 0)))</f>
        <v/>
      </c>
      <c r="G105" s="368"/>
      <c r="H105" s="368"/>
      <c r="I105" s="368"/>
      <c r="J105" s="368"/>
      <c r="K105" s="368"/>
      <c r="L105" s="368"/>
      <c r="M105" s="368"/>
      <c r="N105" s="368"/>
      <c r="O105" s="368"/>
      <c r="P105" s="398" t="str">
        <f t="shared" si="1"/>
        <v/>
      </c>
      <c r="Q105" s="395"/>
      <c r="R105" s="372"/>
      <c r="AB105" s="378"/>
      <c r="AC105" s="378" t="str">
        <f>IF($N105 = "", "",
IF(OR($N105 = Lists_and_controls!$AO$9, $N105 = Lists_and_controls!$AO$11, $N105 = Lists_and_controls!$AO$14, $N105 = Lists_and_controls!$AO$16), MAX(Day_30),
IF(OR($N105 = Lists_and_controls!$AO$6, $N105 = Lists_and_controls!$AO$8, $N105 = Lists_and_controls!$AO$10, $N105 = Lists_and_controls!$AO$12, $N105 = Lists_and_controls!$AO$13, $N105 = Lists_and_controls!$AO$15, $N105 = Lists_and_controls!$AO$17), MAX(Day_31),
IF($N105 = Lists_and_controls!$AO$7, IF(INDEX(Leap_Year_YN, MATCH($M105, Year_2, 0)) = 1, MAX(Day_Feb_LY), MAX(Day_Feb) )))))</f>
        <v/>
      </c>
    </row>
    <row r="106" spans="1:29" s="379" customFormat="1" hidden="1" x14ac:dyDescent="0.35">
      <c r="A106" s="368"/>
      <c r="B106" s="367" t="str">
        <f xml:space="preserve"> IF(A106="", "", $B$2 &amp; COUNTIFS($A$7:$A106, $A106))</f>
        <v/>
      </c>
      <c r="C106" s="367" t="str">
        <f>IF($A106 = "", "", INDEX(Main_Form!$A:$A, MATCH($A106, Main_Form!$EV:$EV, 0)) &amp; $B106)</f>
        <v/>
      </c>
      <c r="D106" s="368"/>
      <c r="E106" s="368"/>
      <c r="F106" s="367" t="str">
        <f>IF(E106="", "", INDEX(Main_Form!$A:$A, MATCH($E106, Main_Form!$EV:$EV, 0)))</f>
        <v/>
      </c>
      <c r="G106" s="368"/>
      <c r="H106" s="368"/>
      <c r="I106" s="368"/>
      <c r="J106" s="368"/>
      <c r="K106" s="368"/>
      <c r="L106" s="368"/>
      <c r="M106" s="368"/>
      <c r="N106" s="368"/>
      <c r="O106" s="368"/>
      <c r="P106" s="398" t="str">
        <f t="shared" si="1"/>
        <v/>
      </c>
      <c r="Q106" s="395"/>
      <c r="R106" s="372"/>
      <c r="AB106" s="378"/>
      <c r="AC106" s="378" t="str">
        <f>IF($N106 = "", "",
IF(OR($N106 = Lists_and_controls!$AO$9, $N106 = Lists_and_controls!$AO$11, $N106 = Lists_and_controls!$AO$14, $N106 = Lists_and_controls!$AO$16), MAX(Day_30),
IF(OR($N106 = Lists_and_controls!$AO$6, $N106 = Lists_and_controls!$AO$8, $N106 = Lists_and_controls!$AO$10, $N106 = Lists_and_controls!$AO$12, $N106 = Lists_and_controls!$AO$13, $N106 = Lists_and_controls!$AO$15, $N106 = Lists_and_controls!$AO$17), MAX(Day_31),
IF($N106 = Lists_and_controls!$AO$7, IF(INDEX(Leap_Year_YN, MATCH($M106, Year_2, 0)) = 1, MAX(Day_Feb_LY), MAX(Day_Feb) )))))</f>
        <v/>
      </c>
    </row>
    <row r="107" spans="1:29" s="379" customFormat="1" hidden="1" x14ac:dyDescent="0.35">
      <c r="A107" s="368"/>
      <c r="B107" s="367" t="str">
        <f xml:space="preserve"> IF(A107="", "", $B$2 &amp; COUNTIFS($A$7:$A107, $A107))</f>
        <v/>
      </c>
      <c r="C107" s="367" t="str">
        <f>IF($A107 = "", "", INDEX(Main_Form!$A:$A, MATCH($A107, Main_Form!$EV:$EV, 0)) &amp; $B107)</f>
        <v/>
      </c>
      <c r="D107" s="368"/>
      <c r="E107" s="368"/>
      <c r="F107" s="367" t="str">
        <f>IF(E107="", "", INDEX(Main_Form!$A:$A, MATCH($E107, Main_Form!$EV:$EV, 0)))</f>
        <v/>
      </c>
      <c r="G107" s="368"/>
      <c r="H107" s="368"/>
      <c r="I107" s="368"/>
      <c r="J107" s="368"/>
      <c r="K107" s="368"/>
      <c r="L107" s="368"/>
      <c r="M107" s="368"/>
      <c r="N107" s="368"/>
      <c r="O107" s="368"/>
      <c r="P107" s="398" t="str">
        <f t="shared" si="1"/>
        <v/>
      </c>
      <c r="Q107" s="395"/>
      <c r="R107" s="372"/>
      <c r="AB107" s="378"/>
      <c r="AC107" s="378" t="str">
        <f>IF($N107 = "", "",
IF(OR($N107 = Lists_and_controls!$AO$9, $N107 = Lists_and_controls!$AO$11, $N107 = Lists_and_controls!$AO$14, $N107 = Lists_and_controls!$AO$16), MAX(Day_30),
IF(OR($N107 = Lists_and_controls!$AO$6, $N107 = Lists_and_controls!$AO$8, $N107 = Lists_and_controls!$AO$10, $N107 = Lists_and_controls!$AO$12, $N107 = Lists_and_controls!$AO$13, $N107 = Lists_and_controls!$AO$15, $N107 = Lists_and_controls!$AO$17), MAX(Day_31),
IF($N107 = Lists_and_controls!$AO$7, IF(INDEX(Leap_Year_YN, MATCH($M107, Year_2, 0)) = 1, MAX(Day_Feb_LY), MAX(Day_Feb) )))))</f>
        <v/>
      </c>
    </row>
    <row r="108" spans="1:29" s="379" customFormat="1" hidden="1" x14ac:dyDescent="0.35">
      <c r="A108" s="368"/>
      <c r="B108" s="367" t="str">
        <f xml:space="preserve"> IF(A108="", "", $B$2 &amp; COUNTIFS($A$7:$A108, $A108))</f>
        <v/>
      </c>
      <c r="C108" s="367" t="str">
        <f>IF($A108 = "", "", INDEX(Main_Form!$A:$A, MATCH($A108, Main_Form!$EV:$EV, 0)) &amp; $B108)</f>
        <v/>
      </c>
      <c r="D108" s="368"/>
      <c r="E108" s="368"/>
      <c r="F108" s="367" t="str">
        <f>IF(E108="", "", INDEX(Main_Form!$A:$A, MATCH($E108, Main_Form!$EV:$EV, 0)))</f>
        <v/>
      </c>
      <c r="G108" s="368"/>
      <c r="H108" s="368"/>
      <c r="I108" s="368"/>
      <c r="J108" s="368"/>
      <c r="K108" s="368"/>
      <c r="L108" s="368"/>
      <c r="M108" s="368"/>
      <c r="N108" s="368"/>
      <c r="O108" s="368"/>
      <c r="P108" s="398" t="str">
        <f t="shared" si="1"/>
        <v/>
      </c>
      <c r="Q108" s="395"/>
      <c r="R108" s="372"/>
      <c r="AB108" s="378"/>
      <c r="AC108" s="378" t="str">
        <f>IF($N108 = "", "",
IF(OR($N108 = Lists_and_controls!$AO$9, $N108 = Lists_and_controls!$AO$11, $N108 = Lists_and_controls!$AO$14, $N108 = Lists_and_controls!$AO$16), MAX(Day_30),
IF(OR($N108 = Lists_and_controls!$AO$6, $N108 = Lists_and_controls!$AO$8, $N108 = Lists_and_controls!$AO$10, $N108 = Lists_and_controls!$AO$12, $N108 = Lists_and_controls!$AO$13, $N108 = Lists_and_controls!$AO$15, $N108 = Lists_and_controls!$AO$17), MAX(Day_31),
IF($N108 = Lists_and_controls!$AO$7, IF(INDEX(Leap_Year_YN, MATCH($M108, Year_2, 0)) = 1, MAX(Day_Feb_LY), MAX(Day_Feb) )))))</f>
        <v/>
      </c>
    </row>
    <row r="109" spans="1:29" s="379" customFormat="1" hidden="1" x14ac:dyDescent="0.35">
      <c r="A109" s="368"/>
      <c r="B109" s="367" t="str">
        <f xml:space="preserve"> IF(A109="", "", $B$2 &amp; COUNTIFS($A$7:$A109, $A109))</f>
        <v/>
      </c>
      <c r="C109" s="367" t="str">
        <f>IF($A109 = "", "", INDEX(Main_Form!$A:$A, MATCH($A109, Main_Form!$EV:$EV, 0)) &amp; $B109)</f>
        <v/>
      </c>
      <c r="D109" s="368"/>
      <c r="E109" s="368"/>
      <c r="F109" s="367" t="str">
        <f>IF(E109="", "", INDEX(Main_Form!$A:$A, MATCH($E109, Main_Form!$EV:$EV, 0)))</f>
        <v/>
      </c>
      <c r="G109" s="368"/>
      <c r="H109" s="368"/>
      <c r="I109" s="368"/>
      <c r="J109" s="368"/>
      <c r="K109" s="368"/>
      <c r="L109" s="368"/>
      <c r="M109" s="368"/>
      <c r="N109" s="368"/>
      <c r="O109" s="368"/>
      <c r="P109" s="398" t="str">
        <f t="shared" si="1"/>
        <v/>
      </c>
      <c r="Q109" s="395"/>
      <c r="R109" s="372"/>
      <c r="AB109" s="378"/>
      <c r="AC109" s="378" t="str">
        <f>IF($N109 = "", "",
IF(OR($N109 = Lists_and_controls!$AO$9, $N109 = Lists_and_controls!$AO$11, $N109 = Lists_and_controls!$AO$14, $N109 = Lists_and_controls!$AO$16), MAX(Day_30),
IF(OR($N109 = Lists_and_controls!$AO$6, $N109 = Lists_and_controls!$AO$8, $N109 = Lists_and_controls!$AO$10, $N109 = Lists_and_controls!$AO$12, $N109 = Lists_and_controls!$AO$13, $N109 = Lists_and_controls!$AO$15, $N109 = Lists_and_controls!$AO$17), MAX(Day_31),
IF($N109 = Lists_and_controls!$AO$7, IF(INDEX(Leap_Year_YN, MATCH($M109, Year_2, 0)) = 1, MAX(Day_Feb_LY), MAX(Day_Feb) )))))</f>
        <v/>
      </c>
    </row>
    <row r="110" spans="1:29" s="379" customFormat="1" hidden="1" x14ac:dyDescent="0.35">
      <c r="A110" s="368"/>
      <c r="B110" s="367" t="str">
        <f xml:space="preserve"> IF(A110="", "", $B$2 &amp; COUNTIFS($A$7:$A110, $A110))</f>
        <v/>
      </c>
      <c r="C110" s="367" t="str">
        <f>IF($A110 = "", "", INDEX(Main_Form!$A:$A, MATCH($A110, Main_Form!$EV:$EV, 0)) &amp; $B110)</f>
        <v/>
      </c>
      <c r="D110" s="368"/>
      <c r="E110" s="368"/>
      <c r="F110" s="367" t="str">
        <f>IF(E110="", "", INDEX(Main_Form!$A:$A, MATCH($E110, Main_Form!$EV:$EV, 0)))</f>
        <v/>
      </c>
      <c r="G110" s="368"/>
      <c r="H110" s="368"/>
      <c r="I110" s="368"/>
      <c r="J110" s="368"/>
      <c r="K110" s="368"/>
      <c r="L110" s="368"/>
      <c r="M110" s="368"/>
      <c r="N110" s="368"/>
      <c r="O110" s="368"/>
      <c r="P110" s="398" t="str">
        <f t="shared" si="1"/>
        <v/>
      </c>
      <c r="Q110" s="395"/>
      <c r="R110" s="372"/>
      <c r="AB110" s="378"/>
      <c r="AC110" s="378" t="str">
        <f>IF($N110 = "", "",
IF(OR($N110 = Lists_and_controls!$AO$9, $N110 = Lists_and_controls!$AO$11, $N110 = Lists_and_controls!$AO$14, $N110 = Lists_and_controls!$AO$16), MAX(Day_30),
IF(OR($N110 = Lists_and_controls!$AO$6, $N110 = Lists_and_controls!$AO$8, $N110 = Lists_and_controls!$AO$10, $N110 = Lists_and_controls!$AO$12, $N110 = Lists_and_controls!$AO$13, $N110 = Lists_and_controls!$AO$15, $N110 = Lists_and_controls!$AO$17), MAX(Day_31),
IF($N110 = Lists_and_controls!$AO$7, IF(INDEX(Leap_Year_YN, MATCH($M110, Year_2, 0)) = 1, MAX(Day_Feb_LY), MAX(Day_Feb) )))))</f>
        <v/>
      </c>
    </row>
    <row r="111" spans="1:29" s="379" customFormat="1" hidden="1" x14ac:dyDescent="0.35">
      <c r="A111" s="368"/>
      <c r="B111" s="367" t="str">
        <f xml:space="preserve"> IF(A111="", "", $B$2 &amp; COUNTIFS($A$7:$A111, $A111))</f>
        <v/>
      </c>
      <c r="C111" s="367" t="str">
        <f>IF($A111 = "", "", INDEX(Main_Form!$A:$A, MATCH($A111, Main_Form!$EV:$EV, 0)) &amp; $B111)</f>
        <v/>
      </c>
      <c r="D111" s="368"/>
      <c r="E111" s="368"/>
      <c r="F111" s="367" t="str">
        <f>IF(E111="", "", INDEX(Main_Form!$A:$A, MATCH($E111, Main_Form!$EV:$EV, 0)))</f>
        <v/>
      </c>
      <c r="G111" s="368"/>
      <c r="H111" s="368"/>
      <c r="I111" s="368"/>
      <c r="J111" s="368"/>
      <c r="K111" s="368"/>
      <c r="L111" s="368"/>
      <c r="M111" s="368"/>
      <c r="N111" s="368"/>
      <c r="O111" s="368"/>
      <c r="P111" s="398" t="str">
        <f t="shared" si="1"/>
        <v/>
      </c>
      <c r="Q111" s="395"/>
      <c r="R111" s="372"/>
      <c r="AB111" s="378"/>
      <c r="AC111" s="378" t="str">
        <f>IF($N111 = "", "",
IF(OR($N111 = Lists_and_controls!$AO$9, $N111 = Lists_and_controls!$AO$11, $N111 = Lists_and_controls!$AO$14, $N111 = Lists_and_controls!$AO$16), MAX(Day_30),
IF(OR($N111 = Lists_and_controls!$AO$6, $N111 = Lists_and_controls!$AO$8, $N111 = Lists_and_controls!$AO$10, $N111 = Lists_and_controls!$AO$12, $N111 = Lists_and_controls!$AO$13, $N111 = Lists_and_controls!$AO$15, $N111 = Lists_and_controls!$AO$17), MAX(Day_31),
IF($N111 = Lists_and_controls!$AO$7, IF(INDEX(Leap_Year_YN, MATCH($M111, Year_2, 0)) = 1, MAX(Day_Feb_LY), MAX(Day_Feb) )))))</f>
        <v/>
      </c>
    </row>
    <row r="112" spans="1:29" s="379" customFormat="1" hidden="1" x14ac:dyDescent="0.35">
      <c r="A112" s="368"/>
      <c r="B112" s="367" t="str">
        <f xml:space="preserve"> IF(A112="", "", $B$2 &amp; COUNTIFS($A$7:$A112, $A112))</f>
        <v/>
      </c>
      <c r="C112" s="367" t="str">
        <f>IF($A112 = "", "", INDEX(Main_Form!$A:$A, MATCH($A112, Main_Form!$EV:$EV, 0)) &amp; $B112)</f>
        <v/>
      </c>
      <c r="D112" s="368"/>
      <c r="E112" s="368"/>
      <c r="F112" s="367" t="str">
        <f>IF(E112="", "", INDEX(Main_Form!$A:$A, MATCH($E112, Main_Form!$EV:$EV, 0)))</f>
        <v/>
      </c>
      <c r="G112" s="368"/>
      <c r="H112" s="368"/>
      <c r="I112" s="368"/>
      <c r="J112" s="368"/>
      <c r="K112" s="368"/>
      <c r="L112" s="368"/>
      <c r="M112" s="368"/>
      <c r="N112" s="368"/>
      <c r="O112" s="368"/>
      <c r="P112" s="398" t="str">
        <f t="shared" si="1"/>
        <v/>
      </c>
      <c r="Q112" s="395"/>
      <c r="R112" s="372"/>
      <c r="AB112" s="378"/>
      <c r="AC112" s="378" t="str">
        <f>IF($N112 = "", "",
IF(OR($N112 = Lists_and_controls!$AO$9, $N112 = Lists_and_controls!$AO$11, $N112 = Lists_and_controls!$AO$14, $N112 = Lists_and_controls!$AO$16), MAX(Day_30),
IF(OR($N112 = Lists_and_controls!$AO$6, $N112 = Lists_and_controls!$AO$8, $N112 = Lists_and_controls!$AO$10, $N112 = Lists_and_controls!$AO$12, $N112 = Lists_and_controls!$AO$13, $N112 = Lists_and_controls!$AO$15, $N112 = Lists_and_controls!$AO$17), MAX(Day_31),
IF($N112 = Lists_and_controls!$AO$7, IF(INDEX(Leap_Year_YN, MATCH($M112, Year_2, 0)) = 1, MAX(Day_Feb_LY), MAX(Day_Feb) )))))</f>
        <v/>
      </c>
    </row>
    <row r="113" spans="1:29" s="379" customFormat="1" hidden="1" x14ac:dyDescent="0.35">
      <c r="A113" s="368"/>
      <c r="B113" s="367" t="str">
        <f xml:space="preserve"> IF(A113="", "", $B$2 &amp; COUNTIFS($A$7:$A113, $A113))</f>
        <v/>
      </c>
      <c r="C113" s="367" t="str">
        <f>IF($A113 = "", "", INDEX(Main_Form!$A:$A, MATCH($A113, Main_Form!$EV:$EV, 0)) &amp; $B113)</f>
        <v/>
      </c>
      <c r="D113" s="368"/>
      <c r="E113" s="368"/>
      <c r="F113" s="367" t="str">
        <f>IF(E113="", "", INDEX(Main_Form!$A:$A, MATCH($E113, Main_Form!$EV:$EV, 0)))</f>
        <v/>
      </c>
      <c r="G113" s="368"/>
      <c r="H113" s="368"/>
      <c r="I113" s="368"/>
      <c r="J113" s="368"/>
      <c r="K113" s="368"/>
      <c r="L113" s="368"/>
      <c r="M113" s="368"/>
      <c r="N113" s="368"/>
      <c r="O113" s="368"/>
      <c r="P113" s="398" t="str">
        <f t="shared" si="1"/>
        <v/>
      </c>
      <c r="Q113" s="395"/>
      <c r="R113" s="372"/>
      <c r="AB113" s="378"/>
      <c r="AC113" s="378" t="str">
        <f>IF($N113 = "", "",
IF(OR($N113 = Lists_and_controls!$AO$9, $N113 = Lists_and_controls!$AO$11, $N113 = Lists_and_controls!$AO$14, $N113 = Lists_and_controls!$AO$16), MAX(Day_30),
IF(OR($N113 = Lists_and_controls!$AO$6, $N113 = Lists_and_controls!$AO$8, $N113 = Lists_and_controls!$AO$10, $N113 = Lists_and_controls!$AO$12, $N113 = Lists_and_controls!$AO$13, $N113 = Lists_and_controls!$AO$15, $N113 = Lists_and_controls!$AO$17), MAX(Day_31),
IF($N113 = Lists_and_controls!$AO$7, IF(INDEX(Leap_Year_YN, MATCH($M113, Year_2, 0)) = 1, MAX(Day_Feb_LY), MAX(Day_Feb) )))))</f>
        <v/>
      </c>
    </row>
    <row r="114" spans="1:29" s="379" customFormat="1" hidden="1" x14ac:dyDescent="0.35">
      <c r="A114" s="368"/>
      <c r="B114" s="367" t="str">
        <f xml:space="preserve"> IF(A114="", "", $B$2 &amp; COUNTIFS($A$7:$A114, $A114))</f>
        <v/>
      </c>
      <c r="C114" s="367" t="str">
        <f>IF($A114 = "", "", INDEX(Main_Form!$A:$A, MATCH($A114, Main_Form!$EV:$EV, 0)) &amp; $B114)</f>
        <v/>
      </c>
      <c r="D114" s="368"/>
      <c r="E114" s="368"/>
      <c r="F114" s="367" t="str">
        <f>IF(E114="", "", INDEX(Main_Form!$A:$A, MATCH($E114, Main_Form!$EV:$EV, 0)))</f>
        <v/>
      </c>
      <c r="G114" s="368"/>
      <c r="H114" s="368"/>
      <c r="I114" s="368"/>
      <c r="J114" s="368"/>
      <c r="K114" s="368"/>
      <c r="L114" s="368"/>
      <c r="M114" s="368"/>
      <c r="N114" s="368"/>
      <c r="O114" s="368"/>
      <c r="P114" s="398" t="str">
        <f t="shared" si="1"/>
        <v/>
      </c>
      <c r="Q114" s="395"/>
      <c r="R114" s="372"/>
      <c r="AB114" s="378"/>
      <c r="AC114" s="378" t="str">
        <f>IF($N114 = "", "",
IF(OR($N114 = Lists_and_controls!$AO$9, $N114 = Lists_and_controls!$AO$11, $N114 = Lists_and_controls!$AO$14, $N114 = Lists_and_controls!$AO$16), MAX(Day_30),
IF(OR($N114 = Lists_and_controls!$AO$6, $N114 = Lists_and_controls!$AO$8, $N114 = Lists_and_controls!$AO$10, $N114 = Lists_and_controls!$AO$12, $N114 = Lists_and_controls!$AO$13, $N114 = Lists_and_controls!$AO$15, $N114 = Lists_and_controls!$AO$17), MAX(Day_31),
IF($N114 = Lists_and_controls!$AO$7, IF(INDEX(Leap_Year_YN, MATCH($M114, Year_2, 0)) = 1, MAX(Day_Feb_LY), MAX(Day_Feb) )))))</f>
        <v/>
      </c>
    </row>
    <row r="115" spans="1:29" s="379" customFormat="1" hidden="1" x14ac:dyDescent="0.35">
      <c r="A115" s="368"/>
      <c r="B115" s="367" t="str">
        <f xml:space="preserve"> IF(A115="", "", $B$2 &amp; COUNTIFS($A$7:$A115, $A115))</f>
        <v/>
      </c>
      <c r="C115" s="367" t="str">
        <f>IF($A115 = "", "", INDEX(Main_Form!$A:$A, MATCH($A115, Main_Form!$EV:$EV, 0)) &amp; $B115)</f>
        <v/>
      </c>
      <c r="D115" s="368"/>
      <c r="E115" s="368"/>
      <c r="F115" s="367" t="str">
        <f>IF(E115="", "", INDEX(Main_Form!$A:$A, MATCH($E115, Main_Form!$EV:$EV, 0)))</f>
        <v/>
      </c>
      <c r="G115" s="368"/>
      <c r="H115" s="368"/>
      <c r="I115" s="368"/>
      <c r="J115" s="368"/>
      <c r="K115" s="368"/>
      <c r="L115" s="368"/>
      <c r="M115" s="368"/>
      <c r="N115" s="368"/>
      <c r="O115" s="368"/>
      <c r="P115" s="398" t="str">
        <f t="shared" si="1"/>
        <v/>
      </c>
      <c r="Q115" s="395"/>
      <c r="R115" s="372"/>
      <c r="AB115" s="378"/>
      <c r="AC115" s="378" t="str">
        <f>IF($N115 = "", "",
IF(OR($N115 = Lists_and_controls!$AO$9, $N115 = Lists_and_controls!$AO$11, $N115 = Lists_and_controls!$AO$14, $N115 = Lists_and_controls!$AO$16), MAX(Day_30),
IF(OR($N115 = Lists_and_controls!$AO$6, $N115 = Lists_and_controls!$AO$8, $N115 = Lists_and_controls!$AO$10, $N115 = Lists_and_controls!$AO$12, $N115 = Lists_and_controls!$AO$13, $N115 = Lists_and_controls!$AO$15, $N115 = Lists_and_controls!$AO$17), MAX(Day_31),
IF($N115 = Lists_and_controls!$AO$7, IF(INDEX(Leap_Year_YN, MATCH($M115, Year_2, 0)) = 1, MAX(Day_Feb_LY), MAX(Day_Feb) )))))</f>
        <v/>
      </c>
    </row>
    <row r="116" spans="1:29" s="379" customFormat="1" hidden="1" x14ac:dyDescent="0.35">
      <c r="A116" s="368"/>
      <c r="B116" s="367" t="str">
        <f xml:space="preserve"> IF(A116="", "", $B$2 &amp; COUNTIFS($A$7:$A116, $A116))</f>
        <v/>
      </c>
      <c r="C116" s="367" t="str">
        <f>IF($A116 = "", "", INDEX(Main_Form!$A:$A, MATCH($A116, Main_Form!$EV:$EV, 0)) &amp; $B116)</f>
        <v/>
      </c>
      <c r="D116" s="368"/>
      <c r="E116" s="368"/>
      <c r="F116" s="367" t="str">
        <f>IF(E116="", "", INDEX(Main_Form!$A:$A, MATCH($E116, Main_Form!$EV:$EV, 0)))</f>
        <v/>
      </c>
      <c r="G116" s="368"/>
      <c r="H116" s="368"/>
      <c r="I116" s="368"/>
      <c r="J116" s="368"/>
      <c r="K116" s="368"/>
      <c r="L116" s="368"/>
      <c r="M116" s="368"/>
      <c r="N116" s="368"/>
      <c r="O116" s="368"/>
      <c r="P116" s="398" t="str">
        <f t="shared" si="1"/>
        <v/>
      </c>
      <c r="Q116" s="395"/>
      <c r="R116" s="372"/>
      <c r="AB116" s="378"/>
      <c r="AC116" s="378" t="str">
        <f>IF($N116 = "", "",
IF(OR($N116 = Lists_and_controls!$AO$9, $N116 = Lists_and_controls!$AO$11, $N116 = Lists_and_controls!$AO$14, $N116 = Lists_and_controls!$AO$16), MAX(Day_30),
IF(OR($N116 = Lists_and_controls!$AO$6, $N116 = Lists_and_controls!$AO$8, $N116 = Lists_and_controls!$AO$10, $N116 = Lists_and_controls!$AO$12, $N116 = Lists_and_controls!$AO$13, $N116 = Lists_and_controls!$AO$15, $N116 = Lists_and_controls!$AO$17), MAX(Day_31),
IF($N116 = Lists_and_controls!$AO$7, IF(INDEX(Leap_Year_YN, MATCH($M116, Year_2, 0)) = 1, MAX(Day_Feb_LY), MAX(Day_Feb) )))))</f>
        <v/>
      </c>
    </row>
    <row r="117" spans="1:29" s="379" customFormat="1" hidden="1" x14ac:dyDescent="0.35">
      <c r="A117" s="368"/>
      <c r="B117" s="367" t="str">
        <f xml:space="preserve"> IF(A117="", "", $B$2 &amp; COUNTIFS($A$7:$A117, $A117))</f>
        <v/>
      </c>
      <c r="C117" s="367" t="str">
        <f>IF($A117 = "", "", INDEX(Main_Form!$A:$A, MATCH($A117, Main_Form!$EV:$EV, 0)) &amp; $B117)</f>
        <v/>
      </c>
      <c r="D117" s="368"/>
      <c r="E117" s="368"/>
      <c r="F117" s="367" t="str">
        <f>IF(E117="", "", INDEX(Main_Form!$A:$A, MATCH($E117, Main_Form!$EV:$EV, 0)))</f>
        <v/>
      </c>
      <c r="G117" s="368"/>
      <c r="H117" s="368"/>
      <c r="I117" s="368"/>
      <c r="J117" s="368"/>
      <c r="K117" s="368"/>
      <c r="L117" s="368"/>
      <c r="M117" s="368"/>
      <c r="N117" s="368"/>
      <c r="O117" s="368"/>
      <c r="P117" s="398" t="str">
        <f t="shared" si="1"/>
        <v/>
      </c>
      <c r="Q117" s="395"/>
      <c r="R117" s="372"/>
      <c r="AB117" s="378"/>
      <c r="AC117" s="378" t="str">
        <f>IF($N117 = "", "",
IF(OR($N117 = Lists_and_controls!$AO$9, $N117 = Lists_and_controls!$AO$11, $N117 = Lists_and_controls!$AO$14, $N117 = Lists_and_controls!$AO$16), MAX(Day_30),
IF(OR($N117 = Lists_and_controls!$AO$6, $N117 = Lists_and_controls!$AO$8, $N117 = Lists_and_controls!$AO$10, $N117 = Lists_and_controls!$AO$12, $N117 = Lists_and_controls!$AO$13, $N117 = Lists_and_controls!$AO$15, $N117 = Lists_and_controls!$AO$17), MAX(Day_31),
IF($N117 = Lists_and_controls!$AO$7, IF(INDEX(Leap_Year_YN, MATCH($M117, Year_2, 0)) = 1, MAX(Day_Feb_LY), MAX(Day_Feb) )))))</f>
        <v/>
      </c>
    </row>
    <row r="118" spans="1:29" s="379" customFormat="1" hidden="1" x14ac:dyDescent="0.35">
      <c r="A118" s="368"/>
      <c r="B118" s="367" t="str">
        <f xml:space="preserve"> IF(A118="", "", $B$2 &amp; COUNTIFS($A$7:$A118, $A118))</f>
        <v/>
      </c>
      <c r="C118" s="367" t="str">
        <f>IF($A118 = "", "", INDEX(Main_Form!$A:$A, MATCH($A118, Main_Form!$EV:$EV, 0)) &amp; $B118)</f>
        <v/>
      </c>
      <c r="D118" s="368"/>
      <c r="E118" s="368"/>
      <c r="F118" s="367" t="str">
        <f>IF(E118="", "", INDEX(Main_Form!$A:$A, MATCH($E118, Main_Form!$EV:$EV, 0)))</f>
        <v/>
      </c>
      <c r="G118" s="368"/>
      <c r="H118" s="368"/>
      <c r="I118" s="368"/>
      <c r="J118" s="368"/>
      <c r="K118" s="368"/>
      <c r="L118" s="368"/>
      <c r="M118" s="368"/>
      <c r="N118" s="368"/>
      <c r="O118" s="368"/>
      <c r="P118" s="398" t="str">
        <f t="shared" si="1"/>
        <v/>
      </c>
      <c r="Q118" s="395"/>
      <c r="R118" s="372"/>
      <c r="AB118" s="378"/>
      <c r="AC118" s="378" t="str">
        <f>IF($N118 = "", "",
IF(OR($N118 = Lists_and_controls!$AO$9, $N118 = Lists_and_controls!$AO$11, $N118 = Lists_and_controls!$AO$14, $N118 = Lists_and_controls!$AO$16), MAX(Day_30),
IF(OR($N118 = Lists_and_controls!$AO$6, $N118 = Lists_and_controls!$AO$8, $N118 = Lists_and_controls!$AO$10, $N118 = Lists_and_controls!$AO$12, $N118 = Lists_and_controls!$AO$13, $N118 = Lists_and_controls!$AO$15, $N118 = Lists_and_controls!$AO$17), MAX(Day_31),
IF($N118 = Lists_and_controls!$AO$7, IF(INDEX(Leap_Year_YN, MATCH($M118, Year_2, 0)) = 1, MAX(Day_Feb_LY), MAX(Day_Feb) )))))</f>
        <v/>
      </c>
    </row>
    <row r="119" spans="1:29" s="379" customFormat="1" hidden="1" x14ac:dyDescent="0.35">
      <c r="A119" s="368"/>
      <c r="B119" s="367" t="str">
        <f xml:space="preserve"> IF(A119="", "", $B$2 &amp; COUNTIFS($A$7:$A119, $A119))</f>
        <v/>
      </c>
      <c r="C119" s="367" t="str">
        <f>IF($A119 = "", "", INDEX(Main_Form!$A:$A, MATCH($A119, Main_Form!$EV:$EV, 0)) &amp; $B119)</f>
        <v/>
      </c>
      <c r="D119" s="368"/>
      <c r="E119" s="368"/>
      <c r="F119" s="367" t="str">
        <f>IF(E119="", "", INDEX(Main_Form!$A:$A, MATCH($E119, Main_Form!$EV:$EV, 0)))</f>
        <v/>
      </c>
      <c r="G119" s="368"/>
      <c r="H119" s="368"/>
      <c r="I119" s="368"/>
      <c r="J119" s="368"/>
      <c r="K119" s="368"/>
      <c r="L119" s="368"/>
      <c r="M119" s="368"/>
      <c r="N119" s="368"/>
      <c r="O119" s="368"/>
      <c r="P119" s="398" t="str">
        <f t="shared" si="1"/>
        <v/>
      </c>
      <c r="Q119" s="395"/>
      <c r="R119" s="372"/>
      <c r="AB119" s="378"/>
      <c r="AC119" s="378" t="str">
        <f>IF($N119 = "", "",
IF(OR($N119 = Lists_and_controls!$AO$9, $N119 = Lists_and_controls!$AO$11, $N119 = Lists_and_controls!$AO$14, $N119 = Lists_and_controls!$AO$16), MAX(Day_30),
IF(OR($N119 = Lists_and_controls!$AO$6, $N119 = Lists_and_controls!$AO$8, $N119 = Lists_and_controls!$AO$10, $N119 = Lists_and_controls!$AO$12, $N119 = Lists_and_controls!$AO$13, $N119 = Lists_and_controls!$AO$15, $N119 = Lists_and_controls!$AO$17), MAX(Day_31),
IF($N119 = Lists_and_controls!$AO$7, IF(INDEX(Leap_Year_YN, MATCH($M119, Year_2, 0)) = 1, MAX(Day_Feb_LY), MAX(Day_Feb) )))))</f>
        <v/>
      </c>
    </row>
    <row r="120" spans="1:29" s="379" customFormat="1" hidden="1" x14ac:dyDescent="0.35">
      <c r="A120" s="368"/>
      <c r="B120" s="367" t="str">
        <f xml:space="preserve"> IF(A120="", "", $B$2 &amp; COUNTIFS($A$7:$A120, $A120))</f>
        <v/>
      </c>
      <c r="C120" s="367" t="str">
        <f>IF($A120 = "", "", INDEX(Main_Form!$A:$A, MATCH($A120, Main_Form!$EV:$EV, 0)) &amp; $B120)</f>
        <v/>
      </c>
      <c r="D120" s="368"/>
      <c r="E120" s="368"/>
      <c r="F120" s="367" t="str">
        <f>IF(E120="", "", INDEX(Main_Form!$A:$A, MATCH($E120, Main_Form!$EV:$EV, 0)))</f>
        <v/>
      </c>
      <c r="G120" s="368"/>
      <c r="H120" s="368"/>
      <c r="I120" s="368"/>
      <c r="J120" s="368"/>
      <c r="K120" s="368"/>
      <c r="L120" s="368"/>
      <c r="M120" s="368"/>
      <c r="N120" s="368"/>
      <c r="O120" s="368"/>
      <c r="P120" s="398" t="str">
        <f t="shared" si="1"/>
        <v/>
      </c>
      <c r="Q120" s="395"/>
      <c r="R120" s="372"/>
      <c r="AB120" s="378"/>
      <c r="AC120" s="378" t="str">
        <f>IF($N120 = "", "",
IF(OR($N120 = Lists_and_controls!$AO$9, $N120 = Lists_and_controls!$AO$11, $N120 = Lists_and_controls!$AO$14, $N120 = Lists_and_controls!$AO$16), MAX(Day_30),
IF(OR($N120 = Lists_and_controls!$AO$6, $N120 = Lists_and_controls!$AO$8, $N120 = Lists_and_controls!$AO$10, $N120 = Lists_and_controls!$AO$12, $N120 = Lists_and_controls!$AO$13, $N120 = Lists_and_controls!$AO$15, $N120 = Lists_and_controls!$AO$17), MAX(Day_31),
IF($N120 = Lists_and_controls!$AO$7, IF(INDEX(Leap_Year_YN, MATCH($M120, Year_2, 0)) = 1, MAX(Day_Feb_LY), MAX(Day_Feb) )))))</f>
        <v/>
      </c>
    </row>
    <row r="121" spans="1:29" s="379" customFormat="1" hidden="1" x14ac:dyDescent="0.35">
      <c r="A121" s="368"/>
      <c r="B121" s="367" t="str">
        <f xml:space="preserve"> IF(A121="", "", $B$2 &amp; COUNTIFS($A$7:$A121, $A121))</f>
        <v/>
      </c>
      <c r="C121" s="367" t="str">
        <f>IF($A121 = "", "", INDEX(Main_Form!$A:$A, MATCH($A121, Main_Form!$EV:$EV, 0)) &amp; $B121)</f>
        <v/>
      </c>
      <c r="D121" s="368"/>
      <c r="E121" s="368"/>
      <c r="F121" s="367" t="str">
        <f>IF(E121="", "", INDEX(Main_Form!$A:$A, MATCH($E121, Main_Form!$EV:$EV, 0)))</f>
        <v/>
      </c>
      <c r="G121" s="368"/>
      <c r="H121" s="368"/>
      <c r="I121" s="368"/>
      <c r="J121" s="368"/>
      <c r="K121" s="368"/>
      <c r="L121" s="368"/>
      <c r="M121" s="368"/>
      <c r="N121" s="368"/>
      <c r="O121" s="368"/>
      <c r="P121" s="398" t="str">
        <f t="shared" si="1"/>
        <v/>
      </c>
      <c r="Q121" s="395"/>
      <c r="R121" s="372"/>
      <c r="AB121" s="378"/>
      <c r="AC121" s="378" t="str">
        <f>IF($N121 = "", "",
IF(OR($N121 = Lists_and_controls!$AO$9, $N121 = Lists_and_controls!$AO$11, $N121 = Lists_and_controls!$AO$14, $N121 = Lists_and_controls!$AO$16), MAX(Day_30),
IF(OR($N121 = Lists_and_controls!$AO$6, $N121 = Lists_and_controls!$AO$8, $N121 = Lists_and_controls!$AO$10, $N121 = Lists_and_controls!$AO$12, $N121 = Lists_and_controls!$AO$13, $N121 = Lists_and_controls!$AO$15, $N121 = Lists_and_controls!$AO$17), MAX(Day_31),
IF($N121 = Lists_and_controls!$AO$7, IF(INDEX(Leap_Year_YN, MATCH($M121, Year_2, 0)) = 1, MAX(Day_Feb_LY), MAX(Day_Feb) )))))</f>
        <v/>
      </c>
    </row>
    <row r="122" spans="1:29" s="379" customFormat="1" hidden="1" x14ac:dyDescent="0.35">
      <c r="A122" s="368"/>
      <c r="B122" s="367" t="str">
        <f xml:space="preserve"> IF(A122="", "", $B$2 &amp; COUNTIFS($A$7:$A122, $A122))</f>
        <v/>
      </c>
      <c r="C122" s="367" t="str">
        <f>IF($A122 = "", "", INDEX(Main_Form!$A:$A, MATCH($A122, Main_Form!$EV:$EV, 0)) &amp; $B122)</f>
        <v/>
      </c>
      <c r="D122" s="368"/>
      <c r="E122" s="368"/>
      <c r="F122" s="367" t="str">
        <f>IF(E122="", "", INDEX(Main_Form!$A:$A, MATCH($E122, Main_Form!$EV:$EV, 0)))</f>
        <v/>
      </c>
      <c r="G122" s="368"/>
      <c r="H122" s="368"/>
      <c r="I122" s="368"/>
      <c r="J122" s="368"/>
      <c r="K122" s="368"/>
      <c r="L122" s="368"/>
      <c r="M122" s="368"/>
      <c r="N122" s="368"/>
      <c r="O122" s="368"/>
      <c r="P122" s="398" t="str">
        <f t="shared" si="1"/>
        <v/>
      </c>
      <c r="Q122" s="395"/>
      <c r="R122" s="372"/>
      <c r="AB122" s="378"/>
      <c r="AC122" s="378" t="str">
        <f>IF($N122 = "", "",
IF(OR($N122 = Lists_and_controls!$AO$9, $N122 = Lists_and_controls!$AO$11, $N122 = Lists_and_controls!$AO$14, $N122 = Lists_and_controls!$AO$16), MAX(Day_30),
IF(OR($N122 = Lists_and_controls!$AO$6, $N122 = Lists_and_controls!$AO$8, $N122 = Lists_and_controls!$AO$10, $N122 = Lists_and_controls!$AO$12, $N122 = Lists_and_controls!$AO$13, $N122 = Lists_and_controls!$AO$15, $N122 = Lists_and_controls!$AO$17), MAX(Day_31),
IF($N122 = Lists_and_controls!$AO$7, IF(INDEX(Leap_Year_YN, MATCH($M122, Year_2, 0)) = 1, MAX(Day_Feb_LY), MAX(Day_Feb) )))))</f>
        <v/>
      </c>
    </row>
    <row r="123" spans="1:29" s="379" customFormat="1" hidden="1" x14ac:dyDescent="0.35">
      <c r="A123" s="368"/>
      <c r="B123" s="367" t="str">
        <f xml:space="preserve"> IF(A123="", "", $B$2 &amp; COUNTIFS($A$7:$A123, $A123))</f>
        <v/>
      </c>
      <c r="C123" s="367" t="str">
        <f>IF($A123 = "", "", INDEX(Main_Form!$A:$A, MATCH($A123, Main_Form!$EV:$EV, 0)) &amp; $B123)</f>
        <v/>
      </c>
      <c r="D123" s="368"/>
      <c r="E123" s="368"/>
      <c r="F123" s="367" t="str">
        <f>IF(E123="", "", INDEX(Main_Form!$A:$A, MATCH($E123, Main_Form!$EV:$EV, 0)))</f>
        <v/>
      </c>
      <c r="G123" s="368"/>
      <c r="H123" s="368"/>
      <c r="I123" s="368"/>
      <c r="J123" s="368"/>
      <c r="K123" s="368"/>
      <c r="L123" s="368"/>
      <c r="M123" s="368"/>
      <c r="N123" s="368"/>
      <c r="O123" s="368"/>
      <c r="P123" s="398" t="str">
        <f t="shared" si="1"/>
        <v/>
      </c>
      <c r="Q123" s="395"/>
      <c r="R123" s="372"/>
      <c r="AB123" s="378"/>
      <c r="AC123" s="378" t="str">
        <f>IF($N123 = "", "",
IF(OR($N123 = Lists_and_controls!$AO$9, $N123 = Lists_and_controls!$AO$11, $N123 = Lists_and_controls!$AO$14, $N123 = Lists_and_controls!$AO$16), MAX(Day_30),
IF(OR($N123 = Lists_and_controls!$AO$6, $N123 = Lists_and_controls!$AO$8, $N123 = Lists_and_controls!$AO$10, $N123 = Lists_and_controls!$AO$12, $N123 = Lists_and_controls!$AO$13, $N123 = Lists_and_controls!$AO$15, $N123 = Lists_and_controls!$AO$17), MAX(Day_31),
IF($N123 = Lists_and_controls!$AO$7, IF(INDEX(Leap_Year_YN, MATCH($M123, Year_2, 0)) = 1, MAX(Day_Feb_LY), MAX(Day_Feb) )))))</f>
        <v/>
      </c>
    </row>
    <row r="124" spans="1:29" s="379" customFormat="1" hidden="1" x14ac:dyDescent="0.35">
      <c r="A124" s="368"/>
      <c r="B124" s="367" t="str">
        <f xml:space="preserve"> IF(A124="", "", $B$2 &amp; COUNTIFS($A$7:$A124, $A124))</f>
        <v/>
      </c>
      <c r="C124" s="367" t="str">
        <f>IF($A124 = "", "", INDEX(Main_Form!$A:$A, MATCH($A124, Main_Form!$EV:$EV, 0)) &amp; $B124)</f>
        <v/>
      </c>
      <c r="D124" s="368"/>
      <c r="E124" s="368"/>
      <c r="F124" s="367" t="str">
        <f>IF(E124="", "", INDEX(Main_Form!$A:$A, MATCH($E124, Main_Form!$EV:$EV, 0)))</f>
        <v/>
      </c>
      <c r="G124" s="368"/>
      <c r="H124" s="368"/>
      <c r="I124" s="368"/>
      <c r="J124" s="368"/>
      <c r="K124" s="368"/>
      <c r="L124" s="368"/>
      <c r="M124" s="368"/>
      <c r="N124" s="368"/>
      <c r="O124" s="368"/>
      <c r="P124" s="398" t="str">
        <f t="shared" si="1"/>
        <v/>
      </c>
      <c r="Q124" s="395"/>
      <c r="R124" s="372"/>
      <c r="AB124" s="378"/>
      <c r="AC124" s="378" t="str">
        <f>IF($N124 = "", "",
IF(OR($N124 = Lists_and_controls!$AO$9, $N124 = Lists_and_controls!$AO$11, $N124 = Lists_and_controls!$AO$14, $N124 = Lists_and_controls!$AO$16), MAX(Day_30),
IF(OR($N124 = Lists_and_controls!$AO$6, $N124 = Lists_and_controls!$AO$8, $N124 = Lists_and_controls!$AO$10, $N124 = Lists_and_controls!$AO$12, $N124 = Lists_and_controls!$AO$13, $N124 = Lists_and_controls!$AO$15, $N124 = Lists_and_controls!$AO$17), MAX(Day_31),
IF($N124 = Lists_and_controls!$AO$7, IF(INDEX(Leap_Year_YN, MATCH($M124, Year_2, 0)) = 1, MAX(Day_Feb_LY), MAX(Day_Feb) )))))</f>
        <v/>
      </c>
    </row>
    <row r="125" spans="1:29" s="379" customFormat="1" hidden="1" x14ac:dyDescent="0.35">
      <c r="A125" s="368"/>
      <c r="B125" s="367" t="str">
        <f xml:space="preserve"> IF(A125="", "", $B$2 &amp; COUNTIFS($A$7:$A125, $A125))</f>
        <v/>
      </c>
      <c r="C125" s="367" t="str">
        <f>IF($A125 = "", "", INDEX(Main_Form!$A:$A, MATCH($A125, Main_Form!$EV:$EV, 0)) &amp; $B125)</f>
        <v/>
      </c>
      <c r="D125" s="368"/>
      <c r="E125" s="368"/>
      <c r="F125" s="367" t="str">
        <f>IF(E125="", "", INDEX(Main_Form!$A:$A, MATCH($E125, Main_Form!$EV:$EV, 0)))</f>
        <v/>
      </c>
      <c r="G125" s="368"/>
      <c r="H125" s="368"/>
      <c r="I125" s="368"/>
      <c r="J125" s="368"/>
      <c r="K125" s="368"/>
      <c r="L125" s="368"/>
      <c r="M125" s="368"/>
      <c r="N125" s="368"/>
      <c r="O125" s="368"/>
      <c r="P125" s="398" t="str">
        <f t="shared" si="1"/>
        <v/>
      </c>
      <c r="Q125" s="395"/>
      <c r="R125" s="372"/>
      <c r="AB125" s="378"/>
      <c r="AC125" s="378" t="str">
        <f>IF($N125 = "", "",
IF(OR($N125 = Lists_and_controls!$AO$9, $N125 = Lists_and_controls!$AO$11, $N125 = Lists_and_controls!$AO$14, $N125 = Lists_and_controls!$AO$16), MAX(Day_30),
IF(OR($N125 = Lists_and_controls!$AO$6, $N125 = Lists_and_controls!$AO$8, $N125 = Lists_and_controls!$AO$10, $N125 = Lists_and_controls!$AO$12, $N125 = Lists_and_controls!$AO$13, $N125 = Lists_and_controls!$AO$15, $N125 = Lists_and_controls!$AO$17), MAX(Day_31),
IF($N125 = Lists_and_controls!$AO$7, IF(INDEX(Leap_Year_YN, MATCH($M125, Year_2, 0)) = 1, MAX(Day_Feb_LY), MAX(Day_Feb) )))))</f>
        <v/>
      </c>
    </row>
    <row r="126" spans="1:29" s="379" customFormat="1" hidden="1" x14ac:dyDescent="0.35">
      <c r="A126" s="368"/>
      <c r="B126" s="367" t="str">
        <f xml:space="preserve"> IF(A126="", "", $B$2 &amp; COUNTIFS($A$7:$A126, $A126))</f>
        <v/>
      </c>
      <c r="C126" s="367" t="str">
        <f>IF($A126 = "", "", INDEX(Main_Form!$A:$A, MATCH($A126, Main_Form!$EV:$EV, 0)) &amp; $B126)</f>
        <v/>
      </c>
      <c r="D126" s="368"/>
      <c r="E126" s="368"/>
      <c r="F126" s="367" t="str">
        <f>IF(E126="", "", INDEX(Main_Form!$A:$A, MATCH($E126, Main_Form!$EV:$EV, 0)))</f>
        <v/>
      </c>
      <c r="G126" s="368"/>
      <c r="H126" s="368"/>
      <c r="I126" s="368"/>
      <c r="J126" s="368"/>
      <c r="K126" s="368"/>
      <c r="L126" s="368"/>
      <c r="M126" s="368"/>
      <c r="N126" s="368"/>
      <c r="O126" s="368"/>
      <c r="P126" s="398" t="str">
        <f t="shared" si="1"/>
        <v/>
      </c>
      <c r="Q126" s="395"/>
      <c r="R126" s="372"/>
      <c r="AB126" s="378"/>
      <c r="AC126" s="378" t="str">
        <f>IF($N126 = "", "",
IF(OR($N126 = Lists_and_controls!$AO$9, $N126 = Lists_and_controls!$AO$11, $N126 = Lists_and_controls!$AO$14, $N126 = Lists_and_controls!$AO$16), MAX(Day_30),
IF(OR($N126 = Lists_and_controls!$AO$6, $N126 = Lists_and_controls!$AO$8, $N126 = Lists_and_controls!$AO$10, $N126 = Lists_and_controls!$AO$12, $N126 = Lists_and_controls!$AO$13, $N126 = Lists_and_controls!$AO$15, $N126 = Lists_and_controls!$AO$17), MAX(Day_31),
IF($N126 = Lists_and_controls!$AO$7, IF(INDEX(Leap_Year_YN, MATCH($M126, Year_2, 0)) = 1, MAX(Day_Feb_LY), MAX(Day_Feb) )))))</f>
        <v/>
      </c>
    </row>
    <row r="127" spans="1:29" s="379" customFormat="1" hidden="1" x14ac:dyDescent="0.35">
      <c r="A127" s="368"/>
      <c r="B127" s="367" t="str">
        <f xml:space="preserve"> IF(A127="", "", $B$2 &amp; COUNTIFS($A$7:$A127, $A127))</f>
        <v/>
      </c>
      <c r="C127" s="367" t="str">
        <f>IF($A127 = "", "", INDEX(Main_Form!$A:$A, MATCH($A127, Main_Form!$EV:$EV, 0)) &amp; $B127)</f>
        <v/>
      </c>
      <c r="D127" s="368"/>
      <c r="E127" s="368"/>
      <c r="F127" s="367" t="str">
        <f>IF(E127="", "", INDEX(Main_Form!$A:$A, MATCH($E127, Main_Form!$EV:$EV, 0)))</f>
        <v/>
      </c>
      <c r="G127" s="368"/>
      <c r="H127" s="368"/>
      <c r="I127" s="368"/>
      <c r="J127" s="368"/>
      <c r="K127" s="368"/>
      <c r="L127" s="368"/>
      <c r="M127" s="368"/>
      <c r="N127" s="368"/>
      <c r="O127" s="368"/>
      <c r="P127" s="398" t="str">
        <f t="shared" si="1"/>
        <v/>
      </c>
      <c r="Q127" s="395"/>
      <c r="R127" s="372"/>
      <c r="AB127" s="378"/>
      <c r="AC127" s="378" t="str">
        <f>IF($N127 = "", "",
IF(OR($N127 = Lists_and_controls!$AO$9, $N127 = Lists_and_controls!$AO$11, $N127 = Lists_and_controls!$AO$14, $N127 = Lists_and_controls!$AO$16), MAX(Day_30),
IF(OR($N127 = Lists_and_controls!$AO$6, $N127 = Lists_and_controls!$AO$8, $N127 = Lists_and_controls!$AO$10, $N127 = Lists_and_controls!$AO$12, $N127 = Lists_and_controls!$AO$13, $N127 = Lists_and_controls!$AO$15, $N127 = Lists_and_controls!$AO$17), MAX(Day_31),
IF($N127 = Lists_and_controls!$AO$7, IF(INDEX(Leap_Year_YN, MATCH($M127, Year_2, 0)) = 1, MAX(Day_Feb_LY), MAX(Day_Feb) )))))</f>
        <v/>
      </c>
    </row>
    <row r="128" spans="1:29" s="379" customFormat="1" hidden="1" x14ac:dyDescent="0.35">
      <c r="A128" s="368"/>
      <c r="B128" s="367" t="str">
        <f xml:space="preserve"> IF(A128="", "", $B$2 &amp; COUNTIFS($A$7:$A128, $A128))</f>
        <v/>
      </c>
      <c r="C128" s="367" t="str">
        <f>IF($A128 = "", "", INDEX(Main_Form!$A:$A, MATCH($A128, Main_Form!$EV:$EV, 0)) &amp; $B128)</f>
        <v/>
      </c>
      <c r="D128" s="368"/>
      <c r="E128" s="368"/>
      <c r="F128" s="367" t="str">
        <f>IF(E128="", "", INDEX(Main_Form!$A:$A, MATCH($E128, Main_Form!$EV:$EV, 0)))</f>
        <v/>
      </c>
      <c r="G128" s="368"/>
      <c r="H128" s="368"/>
      <c r="I128" s="368"/>
      <c r="J128" s="368"/>
      <c r="K128" s="368"/>
      <c r="L128" s="368"/>
      <c r="M128" s="368"/>
      <c r="N128" s="368"/>
      <c r="O128" s="368"/>
      <c r="P128" s="398" t="str">
        <f t="shared" si="1"/>
        <v/>
      </c>
      <c r="Q128" s="395"/>
      <c r="R128" s="372"/>
      <c r="AB128" s="378"/>
      <c r="AC128" s="378" t="str">
        <f>IF($N128 = "", "",
IF(OR($N128 = Lists_and_controls!$AO$9, $N128 = Lists_and_controls!$AO$11, $N128 = Lists_and_controls!$AO$14, $N128 = Lists_and_controls!$AO$16), MAX(Day_30),
IF(OR($N128 = Lists_and_controls!$AO$6, $N128 = Lists_and_controls!$AO$8, $N128 = Lists_and_controls!$AO$10, $N128 = Lists_and_controls!$AO$12, $N128 = Lists_and_controls!$AO$13, $N128 = Lists_and_controls!$AO$15, $N128 = Lists_and_controls!$AO$17), MAX(Day_31),
IF($N128 = Lists_and_controls!$AO$7, IF(INDEX(Leap_Year_YN, MATCH($M128, Year_2, 0)) = 1, MAX(Day_Feb_LY), MAX(Day_Feb) )))))</f>
        <v/>
      </c>
    </row>
    <row r="129" spans="1:29" s="379" customFormat="1" hidden="1" x14ac:dyDescent="0.35">
      <c r="A129" s="368"/>
      <c r="B129" s="367" t="str">
        <f xml:space="preserve"> IF(A129="", "", $B$2 &amp; COUNTIFS($A$7:$A129, $A129))</f>
        <v/>
      </c>
      <c r="C129" s="367" t="str">
        <f>IF($A129 = "", "", INDEX(Main_Form!$A:$A, MATCH($A129, Main_Form!$EV:$EV, 0)) &amp; $B129)</f>
        <v/>
      </c>
      <c r="D129" s="368"/>
      <c r="E129" s="368"/>
      <c r="F129" s="367" t="str">
        <f>IF(E129="", "", INDEX(Main_Form!$A:$A, MATCH($E129, Main_Form!$EV:$EV, 0)))</f>
        <v/>
      </c>
      <c r="G129" s="368"/>
      <c r="H129" s="368"/>
      <c r="I129" s="368"/>
      <c r="J129" s="368"/>
      <c r="K129" s="368"/>
      <c r="L129" s="368"/>
      <c r="M129" s="368"/>
      <c r="N129" s="368"/>
      <c r="O129" s="368"/>
      <c r="P129" s="398" t="str">
        <f t="shared" si="1"/>
        <v/>
      </c>
      <c r="Q129" s="395"/>
      <c r="R129" s="372"/>
      <c r="AB129" s="378"/>
      <c r="AC129" s="378" t="str">
        <f>IF($N129 = "", "",
IF(OR($N129 = Lists_and_controls!$AO$9, $N129 = Lists_and_controls!$AO$11, $N129 = Lists_and_controls!$AO$14, $N129 = Lists_and_controls!$AO$16), MAX(Day_30),
IF(OR($N129 = Lists_and_controls!$AO$6, $N129 = Lists_and_controls!$AO$8, $N129 = Lists_and_controls!$AO$10, $N129 = Lists_and_controls!$AO$12, $N129 = Lists_and_controls!$AO$13, $N129 = Lists_and_controls!$AO$15, $N129 = Lists_and_controls!$AO$17), MAX(Day_31),
IF($N129 = Lists_and_controls!$AO$7, IF(INDEX(Leap_Year_YN, MATCH($M129, Year_2, 0)) = 1, MAX(Day_Feb_LY), MAX(Day_Feb) )))))</f>
        <v/>
      </c>
    </row>
    <row r="130" spans="1:29" s="379" customFormat="1" hidden="1" x14ac:dyDescent="0.35">
      <c r="A130" s="368"/>
      <c r="B130" s="367" t="str">
        <f xml:space="preserve"> IF(A130="", "", $B$2 &amp; COUNTIFS($A$7:$A130, $A130))</f>
        <v/>
      </c>
      <c r="C130" s="367" t="str">
        <f>IF($A130 = "", "", INDEX(Main_Form!$A:$A, MATCH($A130, Main_Form!$EV:$EV, 0)) &amp; $B130)</f>
        <v/>
      </c>
      <c r="D130" s="368"/>
      <c r="E130" s="368"/>
      <c r="F130" s="367" t="str">
        <f>IF(E130="", "", INDEX(Main_Form!$A:$A, MATCH($E130, Main_Form!$EV:$EV, 0)))</f>
        <v/>
      </c>
      <c r="G130" s="368"/>
      <c r="H130" s="368"/>
      <c r="I130" s="368"/>
      <c r="J130" s="368"/>
      <c r="K130" s="368"/>
      <c r="L130" s="368"/>
      <c r="M130" s="368"/>
      <c r="N130" s="368"/>
      <c r="O130" s="368"/>
      <c r="P130" s="398" t="str">
        <f t="shared" si="1"/>
        <v/>
      </c>
      <c r="Q130" s="395"/>
      <c r="R130" s="372"/>
      <c r="AB130" s="378"/>
      <c r="AC130" s="378" t="str">
        <f>IF($N130 = "", "",
IF(OR($N130 = Lists_and_controls!$AO$9, $N130 = Lists_and_controls!$AO$11, $N130 = Lists_and_controls!$AO$14, $N130 = Lists_and_controls!$AO$16), MAX(Day_30),
IF(OR($N130 = Lists_and_controls!$AO$6, $N130 = Lists_and_controls!$AO$8, $N130 = Lists_and_controls!$AO$10, $N130 = Lists_and_controls!$AO$12, $N130 = Lists_and_controls!$AO$13, $N130 = Lists_and_controls!$AO$15, $N130 = Lists_and_controls!$AO$17), MAX(Day_31),
IF($N130 = Lists_and_controls!$AO$7, IF(INDEX(Leap_Year_YN, MATCH($M130, Year_2, 0)) = 1, MAX(Day_Feb_LY), MAX(Day_Feb) )))))</f>
        <v/>
      </c>
    </row>
    <row r="131" spans="1:29" s="379" customFormat="1" hidden="1" x14ac:dyDescent="0.35">
      <c r="A131" s="368"/>
      <c r="B131" s="367" t="str">
        <f xml:space="preserve"> IF(A131="", "", $B$2 &amp; COUNTIFS($A$7:$A131, $A131))</f>
        <v/>
      </c>
      <c r="C131" s="367" t="str">
        <f>IF($A131 = "", "", INDEX(Main_Form!$A:$A, MATCH($A131, Main_Form!$EV:$EV, 0)) &amp; $B131)</f>
        <v/>
      </c>
      <c r="D131" s="368"/>
      <c r="E131" s="368"/>
      <c r="F131" s="367" t="str">
        <f>IF(E131="", "", INDEX(Main_Form!$A:$A, MATCH($E131, Main_Form!$EV:$EV, 0)))</f>
        <v/>
      </c>
      <c r="G131" s="368"/>
      <c r="H131" s="368"/>
      <c r="I131" s="368"/>
      <c r="J131" s="368"/>
      <c r="K131" s="368"/>
      <c r="L131" s="368"/>
      <c r="M131" s="368"/>
      <c r="N131" s="368"/>
      <c r="O131" s="368"/>
      <c r="P131" s="398" t="str">
        <f t="shared" si="1"/>
        <v/>
      </c>
      <c r="Q131" s="395"/>
      <c r="R131" s="372"/>
      <c r="AB131" s="378"/>
      <c r="AC131" s="378" t="str">
        <f>IF($N131 = "", "",
IF(OR($N131 = Lists_and_controls!$AO$9, $N131 = Lists_and_controls!$AO$11, $N131 = Lists_and_controls!$AO$14, $N131 = Lists_and_controls!$AO$16), MAX(Day_30),
IF(OR($N131 = Lists_and_controls!$AO$6, $N131 = Lists_and_controls!$AO$8, $N131 = Lists_and_controls!$AO$10, $N131 = Lists_and_controls!$AO$12, $N131 = Lists_and_controls!$AO$13, $N131 = Lists_and_controls!$AO$15, $N131 = Lists_and_controls!$AO$17), MAX(Day_31),
IF($N131 = Lists_and_controls!$AO$7, IF(INDEX(Leap_Year_YN, MATCH($M131, Year_2, 0)) = 1, MAX(Day_Feb_LY), MAX(Day_Feb) )))))</f>
        <v/>
      </c>
    </row>
    <row r="132" spans="1:29" s="379" customFormat="1" hidden="1" x14ac:dyDescent="0.35">
      <c r="A132" s="368"/>
      <c r="B132" s="367" t="str">
        <f xml:space="preserve"> IF(A132="", "", $B$2 &amp; COUNTIFS($A$7:$A132, $A132))</f>
        <v/>
      </c>
      <c r="C132" s="367" t="str">
        <f>IF($A132 = "", "", INDEX(Main_Form!$A:$A, MATCH($A132, Main_Form!$EV:$EV, 0)) &amp; $B132)</f>
        <v/>
      </c>
      <c r="D132" s="368"/>
      <c r="E132" s="368"/>
      <c r="F132" s="367" t="str">
        <f>IF(E132="", "", INDEX(Main_Form!$A:$A, MATCH($E132, Main_Form!$EV:$EV, 0)))</f>
        <v/>
      </c>
      <c r="G132" s="368"/>
      <c r="H132" s="368"/>
      <c r="I132" s="368"/>
      <c r="J132" s="368"/>
      <c r="K132" s="368"/>
      <c r="L132" s="368"/>
      <c r="M132" s="368"/>
      <c r="N132" s="368"/>
      <c r="O132" s="368"/>
      <c r="P132" s="398" t="str">
        <f t="shared" si="1"/>
        <v/>
      </c>
      <c r="Q132" s="395"/>
      <c r="R132" s="372"/>
      <c r="AB132" s="378"/>
      <c r="AC132" s="378" t="str">
        <f>IF($N132 = "", "",
IF(OR($N132 = Lists_and_controls!$AO$9, $N132 = Lists_and_controls!$AO$11, $N132 = Lists_and_controls!$AO$14, $N132 = Lists_and_controls!$AO$16), MAX(Day_30),
IF(OR($N132 = Lists_and_controls!$AO$6, $N132 = Lists_and_controls!$AO$8, $N132 = Lists_and_controls!$AO$10, $N132 = Lists_and_controls!$AO$12, $N132 = Lists_and_controls!$AO$13, $N132 = Lists_and_controls!$AO$15, $N132 = Lists_and_controls!$AO$17), MAX(Day_31),
IF($N132 = Lists_and_controls!$AO$7, IF(INDEX(Leap_Year_YN, MATCH($M132, Year_2, 0)) = 1, MAX(Day_Feb_LY), MAX(Day_Feb) )))))</f>
        <v/>
      </c>
    </row>
    <row r="133" spans="1:29" s="379" customFormat="1" hidden="1" x14ac:dyDescent="0.35">
      <c r="A133" s="368"/>
      <c r="B133" s="367" t="str">
        <f xml:space="preserve"> IF(A133="", "", $B$2 &amp; COUNTIFS($A$7:$A133, $A133))</f>
        <v/>
      </c>
      <c r="C133" s="367" t="str">
        <f>IF($A133 = "", "", INDEX(Main_Form!$A:$A, MATCH($A133, Main_Form!$EV:$EV, 0)) &amp; $B133)</f>
        <v/>
      </c>
      <c r="D133" s="368"/>
      <c r="E133" s="368"/>
      <c r="F133" s="367" t="str">
        <f>IF(E133="", "", INDEX(Main_Form!$A:$A, MATCH($E133, Main_Form!$EV:$EV, 0)))</f>
        <v/>
      </c>
      <c r="G133" s="368"/>
      <c r="H133" s="368"/>
      <c r="I133" s="368"/>
      <c r="J133" s="368"/>
      <c r="K133" s="368"/>
      <c r="L133" s="368"/>
      <c r="M133" s="368"/>
      <c r="N133" s="368"/>
      <c r="O133" s="368"/>
      <c r="P133" s="398" t="str">
        <f t="shared" si="1"/>
        <v/>
      </c>
      <c r="Q133" s="395"/>
      <c r="R133" s="372"/>
      <c r="AB133" s="378"/>
      <c r="AC133" s="378" t="str">
        <f>IF($N133 = "", "",
IF(OR($N133 = Lists_and_controls!$AO$9, $N133 = Lists_and_controls!$AO$11, $N133 = Lists_and_controls!$AO$14, $N133 = Lists_and_controls!$AO$16), MAX(Day_30),
IF(OR($N133 = Lists_and_controls!$AO$6, $N133 = Lists_and_controls!$AO$8, $N133 = Lists_and_controls!$AO$10, $N133 = Lists_and_controls!$AO$12, $N133 = Lists_and_controls!$AO$13, $N133 = Lists_and_controls!$AO$15, $N133 = Lists_and_controls!$AO$17), MAX(Day_31),
IF($N133 = Lists_and_controls!$AO$7, IF(INDEX(Leap_Year_YN, MATCH($M133, Year_2, 0)) = 1, MAX(Day_Feb_LY), MAX(Day_Feb) )))))</f>
        <v/>
      </c>
    </row>
    <row r="134" spans="1:29" s="379" customFormat="1" hidden="1" x14ac:dyDescent="0.35">
      <c r="A134" s="368"/>
      <c r="B134" s="367" t="str">
        <f xml:space="preserve"> IF(A134="", "", $B$2 &amp; COUNTIFS($A$7:$A134, $A134))</f>
        <v/>
      </c>
      <c r="C134" s="367" t="str">
        <f>IF($A134 = "", "", INDEX(Main_Form!$A:$A, MATCH($A134, Main_Form!$EV:$EV, 0)) &amp; $B134)</f>
        <v/>
      </c>
      <c r="D134" s="368"/>
      <c r="E134" s="368"/>
      <c r="F134" s="367" t="str">
        <f>IF(E134="", "", INDEX(Main_Form!$A:$A, MATCH($E134, Main_Form!$EV:$EV, 0)))</f>
        <v/>
      </c>
      <c r="G134" s="368"/>
      <c r="H134" s="368"/>
      <c r="I134" s="368"/>
      <c r="J134" s="368"/>
      <c r="K134" s="368"/>
      <c r="L134" s="368"/>
      <c r="M134" s="368"/>
      <c r="N134" s="368"/>
      <c r="O134" s="368"/>
      <c r="P134" s="398" t="str">
        <f t="shared" si="1"/>
        <v/>
      </c>
      <c r="Q134" s="395"/>
      <c r="R134" s="372"/>
      <c r="AB134" s="378"/>
      <c r="AC134" s="378" t="str">
        <f>IF($N134 = "", "",
IF(OR($N134 = Lists_and_controls!$AO$9, $N134 = Lists_and_controls!$AO$11, $N134 = Lists_and_controls!$AO$14, $N134 = Lists_and_controls!$AO$16), MAX(Day_30),
IF(OR($N134 = Lists_and_controls!$AO$6, $N134 = Lists_and_controls!$AO$8, $N134 = Lists_and_controls!$AO$10, $N134 = Lists_and_controls!$AO$12, $N134 = Lists_and_controls!$AO$13, $N134 = Lists_and_controls!$AO$15, $N134 = Lists_and_controls!$AO$17), MAX(Day_31),
IF($N134 = Lists_and_controls!$AO$7, IF(INDEX(Leap_Year_YN, MATCH($M134, Year_2, 0)) = 1, MAX(Day_Feb_LY), MAX(Day_Feb) )))))</f>
        <v/>
      </c>
    </row>
    <row r="135" spans="1:29" s="379" customFormat="1" hidden="1" x14ac:dyDescent="0.35">
      <c r="A135" s="368"/>
      <c r="B135" s="367" t="str">
        <f xml:space="preserve"> IF(A135="", "", $B$2 &amp; COUNTIFS($A$7:$A135, $A135))</f>
        <v/>
      </c>
      <c r="C135" s="367" t="str">
        <f>IF($A135 = "", "", INDEX(Main_Form!$A:$A, MATCH($A135, Main_Form!$EV:$EV, 0)) &amp; $B135)</f>
        <v/>
      </c>
      <c r="D135" s="368"/>
      <c r="E135" s="368"/>
      <c r="F135" s="367" t="str">
        <f>IF(E135="", "", INDEX(Main_Form!$A:$A, MATCH($E135, Main_Form!$EV:$EV, 0)))</f>
        <v/>
      </c>
      <c r="G135" s="368"/>
      <c r="H135" s="368"/>
      <c r="I135" s="368"/>
      <c r="J135" s="368"/>
      <c r="K135" s="368"/>
      <c r="L135" s="368"/>
      <c r="M135" s="368"/>
      <c r="N135" s="368"/>
      <c r="O135" s="368"/>
      <c r="P135" s="398" t="str">
        <f t="shared" ref="P135:P198" si="2">IF(AND($M135 &lt;&gt; "", $N135 &lt;&gt; "", $O135 &lt;&gt; ""), DATE($M135, INDEX(Month_value, MATCH($N135, Month, 0)), $O135), "")</f>
        <v/>
      </c>
      <c r="Q135" s="395"/>
      <c r="R135" s="372"/>
      <c r="AB135" s="378"/>
      <c r="AC135" s="378" t="str">
        <f>IF($N135 = "", "",
IF(OR($N135 = Lists_and_controls!$AO$9, $N135 = Lists_and_controls!$AO$11, $N135 = Lists_and_controls!$AO$14, $N135 = Lists_and_controls!$AO$16), MAX(Day_30),
IF(OR($N135 = Lists_and_controls!$AO$6, $N135 = Lists_and_controls!$AO$8, $N135 = Lists_and_controls!$AO$10, $N135 = Lists_and_controls!$AO$12, $N135 = Lists_and_controls!$AO$13, $N135 = Lists_and_controls!$AO$15, $N135 = Lists_and_controls!$AO$17), MAX(Day_31),
IF($N135 = Lists_and_controls!$AO$7, IF(INDEX(Leap_Year_YN, MATCH($M135, Year_2, 0)) = 1, MAX(Day_Feb_LY), MAX(Day_Feb) )))))</f>
        <v/>
      </c>
    </row>
    <row r="136" spans="1:29" s="379" customFormat="1" hidden="1" x14ac:dyDescent="0.35">
      <c r="A136" s="368"/>
      <c r="B136" s="367" t="str">
        <f xml:space="preserve"> IF(A136="", "", $B$2 &amp; COUNTIFS($A$7:$A136, $A136))</f>
        <v/>
      </c>
      <c r="C136" s="367" t="str">
        <f>IF($A136 = "", "", INDEX(Main_Form!$A:$A, MATCH($A136, Main_Form!$EV:$EV, 0)) &amp; $B136)</f>
        <v/>
      </c>
      <c r="D136" s="368"/>
      <c r="E136" s="368"/>
      <c r="F136" s="367" t="str">
        <f>IF(E136="", "", INDEX(Main_Form!$A:$A, MATCH($E136, Main_Form!$EV:$EV, 0)))</f>
        <v/>
      </c>
      <c r="G136" s="368"/>
      <c r="H136" s="368"/>
      <c r="I136" s="368"/>
      <c r="J136" s="368"/>
      <c r="K136" s="368"/>
      <c r="L136" s="368"/>
      <c r="M136" s="368"/>
      <c r="N136" s="368"/>
      <c r="O136" s="368"/>
      <c r="P136" s="398" t="str">
        <f t="shared" si="2"/>
        <v/>
      </c>
      <c r="Q136" s="395"/>
      <c r="R136" s="372"/>
      <c r="AB136" s="378"/>
      <c r="AC136" s="378" t="str">
        <f>IF($N136 = "", "",
IF(OR($N136 = Lists_and_controls!$AO$9, $N136 = Lists_and_controls!$AO$11, $N136 = Lists_and_controls!$AO$14, $N136 = Lists_and_controls!$AO$16), MAX(Day_30),
IF(OR($N136 = Lists_and_controls!$AO$6, $N136 = Lists_and_controls!$AO$8, $N136 = Lists_and_controls!$AO$10, $N136 = Lists_and_controls!$AO$12, $N136 = Lists_and_controls!$AO$13, $N136 = Lists_and_controls!$AO$15, $N136 = Lists_and_controls!$AO$17), MAX(Day_31),
IF($N136 = Lists_and_controls!$AO$7, IF(INDEX(Leap_Year_YN, MATCH($M136, Year_2, 0)) = 1, MAX(Day_Feb_LY), MAX(Day_Feb) )))))</f>
        <v/>
      </c>
    </row>
    <row r="137" spans="1:29" s="379" customFormat="1" hidden="1" x14ac:dyDescent="0.35">
      <c r="A137" s="368"/>
      <c r="B137" s="367" t="str">
        <f xml:space="preserve"> IF(A137="", "", $B$2 &amp; COUNTIFS($A$7:$A137, $A137))</f>
        <v/>
      </c>
      <c r="C137" s="367" t="str">
        <f>IF($A137 = "", "", INDEX(Main_Form!$A:$A, MATCH($A137, Main_Form!$EV:$EV, 0)) &amp; $B137)</f>
        <v/>
      </c>
      <c r="D137" s="368"/>
      <c r="E137" s="368"/>
      <c r="F137" s="367" t="str">
        <f>IF(E137="", "", INDEX(Main_Form!$A:$A, MATCH($E137, Main_Form!$EV:$EV, 0)))</f>
        <v/>
      </c>
      <c r="G137" s="368"/>
      <c r="H137" s="368"/>
      <c r="I137" s="368"/>
      <c r="J137" s="368"/>
      <c r="K137" s="368"/>
      <c r="L137" s="368"/>
      <c r="M137" s="368"/>
      <c r="N137" s="368"/>
      <c r="O137" s="368"/>
      <c r="P137" s="398" t="str">
        <f t="shared" si="2"/>
        <v/>
      </c>
      <c r="Q137" s="395"/>
      <c r="R137" s="372"/>
      <c r="AB137" s="378"/>
      <c r="AC137" s="378" t="str">
        <f>IF($N137 = "", "",
IF(OR($N137 = Lists_and_controls!$AO$9, $N137 = Lists_and_controls!$AO$11, $N137 = Lists_and_controls!$AO$14, $N137 = Lists_and_controls!$AO$16), MAX(Day_30),
IF(OR($N137 = Lists_and_controls!$AO$6, $N137 = Lists_and_controls!$AO$8, $N137 = Lists_and_controls!$AO$10, $N137 = Lists_and_controls!$AO$12, $N137 = Lists_and_controls!$AO$13, $N137 = Lists_and_controls!$AO$15, $N137 = Lists_and_controls!$AO$17), MAX(Day_31),
IF($N137 = Lists_and_controls!$AO$7, IF(INDEX(Leap_Year_YN, MATCH($M137, Year_2, 0)) = 1, MAX(Day_Feb_LY), MAX(Day_Feb) )))))</f>
        <v/>
      </c>
    </row>
    <row r="138" spans="1:29" s="379" customFormat="1" hidden="1" x14ac:dyDescent="0.35">
      <c r="A138" s="368"/>
      <c r="B138" s="367" t="str">
        <f xml:space="preserve"> IF(A138="", "", $B$2 &amp; COUNTIFS($A$7:$A138, $A138))</f>
        <v/>
      </c>
      <c r="C138" s="367" t="str">
        <f>IF($A138 = "", "", INDEX(Main_Form!$A:$A, MATCH($A138, Main_Form!$EV:$EV, 0)) &amp; $B138)</f>
        <v/>
      </c>
      <c r="D138" s="368"/>
      <c r="E138" s="368"/>
      <c r="F138" s="367" t="str">
        <f>IF(E138="", "", INDEX(Main_Form!$A:$A, MATCH($E138, Main_Form!$EV:$EV, 0)))</f>
        <v/>
      </c>
      <c r="G138" s="368"/>
      <c r="H138" s="368"/>
      <c r="I138" s="368"/>
      <c r="J138" s="368"/>
      <c r="K138" s="368"/>
      <c r="L138" s="368"/>
      <c r="M138" s="368"/>
      <c r="N138" s="368"/>
      <c r="O138" s="368"/>
      <c r="P138" s="398" t="str">
        <f t="shared" si="2"/>
        <v/>
      </c>
      <c r="Q138" s="395"/>
      <c r="R138" s="372"/>
      <c r="AB138" s="378"/>
      <c r="AC138" s="378" t="str">
        <f>IF($N138 = "", "",
IF(OR($N138 = Lists_and_controls!$AO$9, $N138 = Lists_and_controls!$AO$11, $N138 = Lists_and_controls!$AO$14, $N138 = Lists_and_controls!$AO$16), MAX(Day_30),
IF(OR($N138 = Lists_and_controls!$AO$6, $N138 = Lists_and_controls!$AO$8, $N138 = Lists_and_controls!$AO$10, $N138 = Lists_and_controls!$AO$12, $N138 = Lists_and_controls!$AO$13, $N138 = Lists_and_controls!$AO$15, $N138 = Lists_and_controls!$AO$17), MAX(Day_31),
IF($N138 = Lists_and_controls!$AO$7, IF(INDEX(Leap_Year_YN, MATCH($M138, Year_2, 0)) = 1, MAX(Day_Feb_LY), MAX(Day_Feb) )))))</f>
        <v/>
      </c>
    </row>
    <row r="139" spans="1:29" s="379" customFormat="1" hidden="1" x14ac:dyDescent="0.35">
      <c r="A139" s="368"/>
      <c r="B139" s="367" t="str">
        <f xml:space="preserve"> IF(A139="", "", $B$2 &amp; COUNTIFS($A$7:$A139, $A139))</f>
        <v/>
      </c>
      <c r="C139" s="367" t="str">
        <f>IF($A139 = "", "", INDEX(Main_Form!$A:$A, MATCH($A139, Main_Form!$EV:$EV, 0)) &amp; $B139)</f>
        <v/>
      </c>
      <c r="D139" s="368"/>
      <c r="E139" s="368"/>
      <c r="F139" s="367" t="str">
        <f>IF(E139="", "", INDEX(Main_Form!$A:$A, MATCH($E139, Main_Form!$EV:$EV, 0)))</f>
        <v/>
      </c>
      <c r="G139" s="368"/>
      <c r="H139" s="368"/>
      <c r="I139" s="368"/>
      <c r="J139" s="368"/>
      <c r="K139" s="368"/>
      <c r="L139" s="368"/>
      <c r="M139" s="368"/>
      <c r="N139" s="368"/>
      <c r="O139" s="368"/>
      <c r="P139" s="398" t="str">
        <f t="shared" si="2"/>
        <v/>
      </c>
      <c r="Q139" s="395"/>
      <c r="R139" s="372"/>
      <c r="AB139" s="378"/>
      <c r="AC139" s="378" t="str">
        <f>IF($N139 = "", "",
IF(OR($N139 = Lists_and_controls!$AO$9, $N139 = Lists_and_controls!$AO$11, $N139 = Lists_and_controls!$AO$14, $N139 = Lists_and_controls!$AO$16), MAX(Day_30),
IF(OR($N139 = Lists_and_controls!$AO$6, $N139 = Lists_and_controls!$AO$8, $N139 = Lists_and_controls!$AO$10, $N139 = Lists_and_controls!$AO$12, $N139 = Lists_and_controls!$AO$13, $N139 = Lists_and_controls!$AO$15, $N139 = Lists_and_controls!$AO$17), MAX(Day_31),
IF($N139 = Lists_and_controls!$AO$7, IF(INDEX(Leap_Year_YN, MATCH($M139, Year_2, 0)) = 1, MAX(Day_Feb_LY), MAX(Day_Feb) )))))</f>
        <v/>
      </c>
    </row>
    <row r="140" spans="1:29" s="379" customFormat="1" hidden="1" x14ac:dyDescent="0.35">
      <c r="A140" s="368"/>
      <c r="B140" s="367" t="str">
        <f xml:space="preserve"> IF(A140="", "", $B$2 &amp; COUNTIFS($A$7:$A140, $A140))</f>
        <v/>
      </c>
      <c r="C140" s="367" t="str">
        <f>IF($A140 = "", "", INDEX(Main_Form!$A:$A, MATCH($A140, Main_Form!$EV:$EV, 0)) &amp; $B140)</f>
        <v/>
      </c>
      <c r="D140" s="368"/>
      <c r="E140" s="368"/>
      <c r="F140" s="367" t="str">
        <f>IF(E140="", "", INDEX(Main_Form!$A:$A, MATCH($E140, Main_Form!$EV:$EV, 0)))</f>
        <v/>
      </c>
      <c r="G140" s="368"/>
      <c r="H140" s="368"/>
      <c r="I140" s="368"/>
      <c r="J140" s="368"/>
      <c r="K140" s="368"/>
      <c r="L140" s="368"/>
      <c r="M140" s="368"/>
      <c r="N140" s="368"/>
      <c r="O140" s="368"/>
      <c r="P140" s="398" t="str">
        <f t="shared" si="2"/>
        <v/>
      </c>
      <c r="Q140" s="395"/>
      <c r="R140" s="372"/>
      <c r="AB140" s="378"/>
      <c r="AC140" s="378" t="str">
        <f>IF($N140 = "", "",
IF(OR($N140 = Lists_and_controls!$AO$9, $N140 = Lists_and_controls!$AO$11, $N140 = Lists_and_controls!$AO$14, $N140 = Lists_and_controls!$AO$16), MAX(Day_30),
IF(OR($N140 = Lists_and_controls!$AO$6, $N140 = Lists_and_controls!$AO$8, $N140 = Lists_and_controls!$AO$10, $N140 = Lists_and_controls!$AO$12, $N140 = Lists_and_controls!$AO$13, $N140 = Lists_and_controls!$AO$15, $N140 = Lists_and_controls!$AO$17), MAX(Day_31),
IF($N140 = Lists_and_controls!$AO$7, IF(INDEX(Leap_Year_YN, MATCH($M140, Year_2, 0)) = 1, MAX(Day_Feb_LY), MAX(Day_Feb) )))))</f>
        <v/>
      </c>
    </row>
    <row r="141" spans="1:29" s="379" customFormat="1" hidden="1" x14ac:dyDescent="0.35">
      <c r="A141" s="368"/>
      <c r="B141" s="367" t="str">
        <f xml:space="preserve"> IF(A141="", "", $B$2 &amp; COUNTIFS($A$7:$A141, $A141))</f>
        <v/>
      </c>
      <c r="C141" s="367" t="str">
        <f>IF($A141 = "", "", INDEX(Main_Form!$A:$A, MATCH($A141, Main_Form!$EV:$EV, 0)) &amp; $B141)</f>
        <v/>
      </c>
      <c r="D141" s="368"/>
      <c r="E141" s="368"/>
      <c r="F141" s="367" t="str">
        <f>IF(E141="", "", INDEX(Main_Form!$A:$A, MATCH($E141, Main_Form!$EV:$EV, 0)))</f>
        <v/>
      </c>
      <c r="G141" s="368"/>
      <c r="H141" s="368"/>
      <c r="I141" s="368"/>
      <c r="J141" s="368"/>
      <c r="K141" s="368"/>
      <c r="L141" s="368"/>
      <c r="M141" s="368"/>
      <c r="N141" s="368"/>
      <c r="O141" s="368"/>
      <c r="P141" s="398" t="str">
        <f t="shared" si="2"/>
        <v/>
      </c>
      <c r="Q141" s="395"/>
      <c r="R141" s="372"/>
      <c r="AB141" s="378"/>
      <c r="AC141" s="378" t="str">
        <f>IF($N141 = "", "",
IF(OR($N141 = Lists_and_controls!$AO$9, $N141 = Lists_and_controls!$AO$11, $N141 = Lists_and_controls!$AO$14, $N141 = Lists_and_controls!$AO$16), MAX(Day_30),
IF(OR($N141 = Lists_and_controls!$AO$6, $N141 = Lists_and_controls!$AO$8, $N141 = Lists_and_controls!$AO$10, $N141 = Lists_and_controls!$AO$12, $N141 = Lists_and_controls!$AO$13, $N141 = Lists_and_controls!$AO$15, $N141 = Lists_and_controls!$AO$17), MAX(Day_31),
IF($N141 = Lists_and_controls!$AO$7, IF(INDEX(Leap_Year_YN, MATCH($M141, Year_2, 0)) = 1, MAX(Day_Feb_LY), MAX(Day_Feb) )))))</f>
        <v/>
      </c>
    </row>
    <row r="142" spans="1:29" s="379" customFormat="1" hidden="1" x14ac:dyDescent="0.35">
      <c r="A142" s="368"/>
      <c r="B142" s="367" t="str">
        <f xml:space="preserve"> IF(A142="", "", $B$2 &amp; COUNTIFS($A$7:$A142, $A142))</f>
        <v/>
      </c>
      <c r="C142" s="367" t="str">
        <f>IF($A142 = "", "", INDEX(Main_Form!$A:$A, MATCH($A142, Main_Form!$EV:$EV, 0)) &amp; $B142)</f>
        <v/>
      </c>
      <c r="D142" s="368"/>
      <c r="E142" s="368"/>
      <c r="F142" s="367" t="str">
        <f>IF(E142="", "", INDEX(Main_Form!$A:$A, MATCH($E142, Main_Form!$EV:$EV, 0)))</f>
        <v/>
      </c>
      <c r="G142" s="368"/>
      <c r="H142" s="368"/>
      <c r="I142" s="368"/>
      <c r="J142" s="368"/>
      <c r="K142" s="368"/>
      <c r="L142" s="368"/>
      <c r="M142" s="368"/>
      <c r="N142" s="368"/>
      <c r="O142" s="368"/>
      <c r="P142" s="398" t="str">
        <f t="shared" si="2"/>
        <v/>
      </c>
      <c r="Q142" s="395"/>
      <c r="R142" s="372"/>
      <c r="AB142" s="378"/>
      <c r="AC142" s="378" t="str">
        <f>IF($N142 = "", "",
IF(OR($N142 = Lists_and_controls!$AO$9, $N142 = Lists_and_controls!$AO$11, $N142 = Lists_and_controls!$AO$14, $N142 = Lists_and_controls!$AO$16), MAX(Day_30),
IF(OR($N142 = Lists_and_controls!$AO$6, $N142 = Lists_and_controls!$AO$8, $N142 = Lists_and_controls!$AO$10, $N142 = Lists_and_controls!$AO$12, $N142 = Lists_and_controls!$AO$13, $N142 = Lists_and_controls!$AO$15, $N142 = Lists_and_controls!$AO$17), MAX(Day_31),
IF($N142 = Lists_and_controls!$AO$7, IF(INDEX(Leap_Year_YN, MATCH($M142, Year_2, 0)) = 1, MAX(Day_Feb_LY), MAX(Day_Feb) )))))</f>
        <v/>
      </c>
    </row>
    <row r="143" spans="1:29" s="379" customFormat="1" hidden="1" x14ac:dyDescent="0.35">
      <c r="A143" s="368"/>
      <c r="B143" s="367" t="str">
        <f xml:space="preserve"> IF(A143="", "", $B$2 &amp; COUNTIFS($A$7:$A143, $A143))</f>
        <v/>
      </c>
      <c r="C143" s="367" t="str">
        <f>IF($A143 = "", "", INDEX(Main_Form!$A:$A, MATCH($A143, Main_Form!$EV:$EV, 0)) &amp; $B143)</f>
        <v/>
      </c>
      <c r="D143" s="368"/>
      <c r="E143" s="368"/>
      <c r="F143" s="367" t="str">
        <f>IF(E143="", "", INDEX(Main_Form!$A:$A, MATCH($E143, Main_Form!$EV:$EV, 0)))</f>
        <v/>
      </c>
      <c r="G143" s="368"/>
      <c r="H143" s="368"/>
      <c r="I143" s="368"/>
      <c r="J143" s="368"/>
      <c r="K143" s="368"/>
      <c r="L143" s="368"/>
      <c r="M143" s="368"/>
      <c r="N143" s="368"/>
      <c r="O143" s="368"/>
      <c r="P143" s="398" t="str">
        <f t="shared" si="2"/>
        <v/>
      </c>
      <c r="Q143" s="395"/>
      <c r="R143" s="372"/>
      <c r="AB143" s="378"/>
      <c r="AC143" s="378" t="str">
        <f>IF($N143 = "", "",
IF(OR($N143 = Lists_and_controls!$AO$9, $N143 = Lists_and_controls!$AO$11, $N143 = Lists_and_controls!$AO$14, $N143 = Lists_and_controls!$AO$16), MAX(Day_30),
IF(OR($N143 = Lists_and_controls!$AO$6, $N143 = Lists_and_controls!$AO$8, $N143 = Lists_and_controls!$AO$10, $N143 = Lists_and_controls!$AO$12, $N143 = Lists_and_controls!$AO$13, $N143 = Lists_and_controls!$AO$15, $N143 = Lists_and_controls!$AO$17), MAX(Day_31),
IF($N143 = Lists_and_controls!$AO$7, IF(INDEX(Leap_Year_YN, MATCH($M143, Year_2, 0)) = 1, MAX(Day_Feb_LY), MAX(Day_Feb) )))))</f>
        <v/>
      </c>
    </row>
    <row r="144" spans="1:29" s="379" customFormat="1" hidden="1" x14ac:dyDescent="0.35">
      <c r="A144" s="368"/>
      <c r="B144" s="367" t="str">
        <f xml:space="preserve"> IF(A144="", "", $B$2 &amp; COUNTIFS($A$7:$A144, $A144))</f>
        <v/>
      </c>
      <c r="C144" s="367" t="str">
        <f>IF($A144 = "", "", INDEX(Main_Form!$A:$A, MATCH($A144, Main_Form!$EV:$EV, 0)) &amp; $B144)</f>
        <v/>
      </c>
      <c r="D144" s="368"/>
      <c r="E144" s="368"/>
      <c r="F144" s="367" t="str">
        <f>IF(E144="", "", INDEX(Main_Form!$A:$A, MATCH($E144, Main_Form!$EV:$EV, 0)))</f>
        <v/>
      </c>
      <c r="G144" s="368"/>
      <c r="H144" s="368"/>
      <c r="I144" s="368"/>
      <c r="J144" s="368"/>
      <c r="K144" s="368"/>
      <c r="L144" s="368"/>
      <c r="M144" s="368"/>
      <c r="N144" s="368"/>
      <c r="O144" s="368"/>
      <c r="P144" s="398" t="str">
        <f t="shared" si="2"/>
        <v/>
      </c>
      <c r="Q144" s="395"/>
      <c r="R144" s="372"/>
      <c r="AB144" s="378"/>
      <c r="AC144" s="378" t="str">
        <f>IF($N144 = "", "",
IF(OR($N144 = Lists_and_controls!$AO$9, $N144 = Lists_and_controls!$AO$11, $N144 = Lists_and_controls!$AO$14, $N144 = Lists_and_controls!$AO$16), MAX(Day_30),
IF(OR($N144 = Lists_and_controls!$AO$6, $N144 = Lists_and_controls!$AO$8, $N144 = Lists_and_controls!$AO$10, $N144 = Lists_and_controls!$AO$12, $N144 = Lists_and_controls!$AO$13, $N144 = Lists_and_controls!$AO$15, $N144 = Lists_and_controls!$AO$17), MAX(Day_31),
IF($N144 = Lists_and_controls!$AO$7, IF(INDEX(Leap_Year_YN, MATCH($M144, Year_2, 0)) = 1, MAX(Day_Feb_LY), MAX(Day_Feb) )))))</f>
        <v/>
      </c>
    </row>
    <row r="145" spans="1:29" s="379" customFormat="1" hidden="1" x14ac:dyDescent="0.35">
      <c r="A145" s="368"/>
      <c r="B145" s="367" t="str">
        <f xml:space="preserve"> IF(A145="", "", $B$2 &amp; COUNTIFS($A$7:$A145, $A145))</f>
        <v/>
      </c>
      <c r="C145" s="367" t="str">
        <f>IF($A145 = "", "", INDEX(Main_Form!$A:$A, MATCH($A145, Main_Form!$EV:$EV, 0)) &amp; $B145)</f>
        <v/>
      </c>
      <c r="D145" s="368"/>
      <c r="E145" s="368"/>
      <c r="F145" s="367" t="str">
        <f>IF(E145="", "", INDEX(Main_Form!$A:$A, MATCH($E145, Main_Form!$EV:$EV, 0)))</f>
        <v/>
      </c>
      <c r="G145" s="368"/>
      <c r="H145" s="368"/>
      <c r="I145" s="368"/>
      <c r="J145" s="368"/>
      <c r="K145" s="368"/>
      <c r="L145" s="368"/>
      <c r="M145" s="368"/>
      <c r="N145" s="368"/>
      <c r="O145" s="368"/>
      <c r="P145" s="398" t="str">
        <f t="shared" si="2"/>
        <v/>
      </c>
      <c r="Q145" s="395"/>
      <c r="R145" s="372"/>
      <c r="AB145" s="378"/>
      <c r="AC145" s="378" t="str">
        <f>IF($N145 = "", "",
IF(OR($N145 = Lists_and_controls!$AO$9, $N145 = Lists_and_controls!$AO$11, $N145 = Lists_and_controls!$AO$14, $N145 = Lists_and_controls!$AO$16), MAX(Day_30),
IF(OR($N145 = Lists_and_controls!$AO$6, $N145 = Lists_and_controls!$AO$8, $N145 = Lists_and_controls!$AO$10, $N145 = Lists_and_controls!$AO$12, $N145 = Lists_and_controls!$AO$13, $N145 = Lists_and_controls!$AO$15, $N145 = Lists_and_controls!$AO$17), MAX(Day_31),
IF($N145 = Lists_and_controls!$AO$7, IF(INDEX(Leap_Year_YN, MATCH($M145, Year_2, 0)) = 1, MAX(Day_Feb_LY), MAX(Day_Feb) )))))</f>
        <v/>
      </c>
    </row>
    <row r="146" spans="1:29" s="379" customFormat="1" hidden="1" x14ac:dyDescent="0.35">
      <c r="A146" s="368"/>
      <c r="B146" s="367" t="str">
        <f xml:space="preserve"> IF(A146="", "", $B$2 &amp; COUNTIFS($A$7:$A146, $A146))</f>
        <v/>
      </c>
      <c r="C146" s="367" t="str">
        <f>IF($A146 = "", "", INDEX(Main_Form!$A:$A, MATCH($A146, Main_Form!$EV:$EV, 0)) &amp; $B146)</f>
        <v/>
      </c>
      <c r="D146" s="368"/>
      <c r="E146" s="368"/>
      <c r="F146" s="367" t="str">
        <f>IF(E146="", "", INDEX(Main_Form!$A:$A, MATCH($E146, Main_Form!$EV:$EV, 0)))</f>
        <v/>
      </c>
      <c r="G146" s="368"/>
      <c r="H146" s="368"/>
      <c r="I146" s="368"/>
      <c r="J146" s="368"/>
      <c r="K146" s="368"/>
      <c r="L146" s="368"/>
      <c r="M146" s="368"/>
      <c r="N146" s="368"/>
      <c r="O146" s="368"/>
      <c r="P146" s="398" t="str">
        <f t="shared" si="2"/>
        <v/>
      </c>
      <c r="Q146" s="395"/>
      <c r="R146" s="372"/>
      <c r="AB146" s="378"/>
      <c r="AC146" s="378" t="str">
        <f>IF($N146 = "", "",
IF(OR($N146 = Lists_and_controls!$AO$9, $N146 = Lists_and_controls!$AO$11, $N146 = Lists_and_controls!$AO$14, $N146 = Lists_and_controls!$AO$16), MAX(Day_30),
IF(OR($N146 = Lists_and_controls!$AO$6, $N146 = Lists_and_controls!$AO$8, $N146 = Lists_and_controls!$AO$10, $N146 = Lists_and_controls!$AO$12, $N146 = Lists_and_controls!$AO$13, $N146 = Lists_and_controls!$AO$15, $N146 = Lists_and_controls!$AO$17), MAX(Day_31),
IF($N146 = Lists_and_controls!$AO$7, IF(INDEX(Leap_Year_YN, MATCH($M146, Year_2, 0)) = 1, MAX(Day_Feb_LY), MAX(Day_Feb) )))))</f>
        <v/>
      </c>
    </row>
    <row r="147" spans="1:29" s="379" customFormat="1" hidden="1" x14ac:dyDescent="0.35">
      <c r="A147" s="368"/>
      <c r="B147" s="367" t="str">
        <f xml:space="preserve"> IF(A147="", "", $B$2 &amp; COUNTIFS($A$7:$A147, $A147))</f>
        <v/>
      </c>
      <c r="C147" s="367" t="str">
        <f>IF($A147 = "", "", INDEX(Main_Form!$A:$A, MATCH($A147, Main_Form!$EV:$EV, 0)) &amp; $B147)</f>
        <v/>
      </c>
      <c r="D147" s="368"/>
      <c r="E147" s="368"/>
      <c r="F147" s="367" t="str">
        <f>IF(E147="", "", INDEX(Main_Form!$A:$A, MATCH($E147, Main_Form!$EV:$EV, 0)))</f>
        <v/>
      </c>
      <c r="G147" s="368"/>
      <c r="H147" s="368"/>
      <c r="I147" s="368"/>
      <c r="J147" s="368"/>
      <c r="K147" s="368"/>
      <c r="L147" s="368"/>
      <c r="M147" s="368"/>
      <c r="N147" s="368"/>
      <c r="O147" s="368"/>
      <c r="P147" s="398" t="str">
        <f t="shared" si="2"/>
        <v/>
      </c>
      <c r="Q147" s="395"/>
      <c r="R147" s="372"/>
      <c r="AB147" s="378"/>
      <c r="AC147" s="378" t="str">
        <f>IF($N147 = "", "",
IF(OR($N147 = Lists_and_controls!$AO$9, $N147 = Lists_and_controls!$AO$11, $N147 = Lists_and_controls!$AO$14, $N147 = Lists_and_controls!$AO$16), MAX(Day_30),
IF(OR($N147 = Lists_and_controls!$AO$6, $N147 = Lists_and_controls!$AO$8, $N147 = Lists_and_controls!$AO$10, $N147 = Lists_and_controls!$AO$12, $N147 = Lists_and_controls!$AO$13, $N147 = Lists_and_controls!$AO$15, $N147 = Lists_and_controls!$AO$17), MAX(Day_31),
IF($N147 = Lists_and_controls!$AO$7, IF(INDEX(Leap_Year_YN, MATCH($M147, Year_2, 0)) = 1, MAX(Day_Feb_LY), MAX(Day_Feb) )))))</f>
        <v/>
      </c>
    </row>
    <row r="148" spans="1:29" s="379" customFormat="1" hidden="1" x14ac:dyDescent="0.35">
      <c r="A148" s="368"/>
      <c r="B148" s="367" t="str">
        <f xml:space="preserve"> IF(A148="", "", $B$2 &amp; COUNTIFS($A$7:$A148, $A148))</f>
        <v/>
      </c>
      <c r="C148" s="367" t="str">
        <f>IF($A148 = "", "", INDEX(Main_Form!$A:$A, MATCH($A148, Main_Form!$EV:$EV, 0)) &amp; $B148)</f>
        <v/>
      </c>
      <c r="D148" s="368"/>
      <c r="E148" s="368"/>
      <c r="F148" s="367" t="str">
        <f>IF(E148="", "", INDEX(Main_Form!$A:$A, MATCH($E148, Main_Form!$EV:$EV, 0)))</f>
        <v/>
      </c>
      <c r="G148" s="368"/>
      <c r="H148" s="368"/>
      <c r="I148" s="368"/>
      <c r="J148" s="368"/>
      <c r="K148" s="368"/>
      <c r="L148" s="368"/>
      <c r="M148" s="368"/>
      <c r="N148" s="368"/>
      <c r="O148" s="368"/>
      <c r="P148" s="398" t="str">
        <f t="shared" si="2"/>
        <v/>
      </c>
      <c r="Q148" s="395"/>
      <c r="R148" s="372"/>
      <c r="AB148" s="378"/>
      <c r="AC148" s="378" t="str">
        <f>IF($N148 = "", "",
IF(OR($N148 = Lists_and_controls!$AO$9, $N148 = Lists_and_controls!$AO$11, $N148 = Lists_and_controls!$AO$14, $N148 = Lists_and_controls!$AO$16), MAX(Day_30),
IF(OR($N148 = Lists_and_controls!$AO$6, $N148 = Lists_and_controls!$AO$8, $N148 = Lists_and_controls!$AO$10, $N148 = Lists_and_controls!$AO$12, $N148 = Lists_and_controls!$AO$13, $N148 = Lists_and_controls!$AO$15, $N148 = Lists_and_controls!$AO$17), MAX(Day_31),
IF($N148 = Lists_and_controls!$AO$7, IF(INDEX(Leap_Year_YN, MATCH($M148, Year_2, 0)) = 1, MAX(Day_Feb_LY), MAX(Day_Feb) )))))</f>
        <v/>
      </c>
    </row>
    <row r="149" spans="1:29" s="379" customFormat="1" hidden="1" x14ac:dyDescent="0.35">
      <c r="A149" s="368"/>
      <c r="B149" s="367" t="str">
        <f xml:space="preserve"> IF(A149="", "", $B$2 &amp; COUNTIFS($A$7:$A149, $A149))</f>
        <v/>
      </c>
      <c r="C149" s="367" t="str">
        <f>IF($A149 = "", "", INDEX(Main_Form!$A:$A, MATCH($A149, Main_Form!$EV:$EV, 0)) &amp; $B149)</f>
        <v/>
      </c>
      <c r="D149" s="368"/>
      <c r="E149" s="368"/>
      <c r="F149" s="367" t="str">
        <f>IF(E149="", "", INDEX(Main_Form!$A:$A, MATCH($E149, Main_Form!$EV:$EV, 0)))</f>
        <v/>
      </c>
      <c r="G149" s="368"/>
      <c r="H149" s="368"/>
      <c r="I149" s="368"/>
      <c r="J149" s="368"/>
      <c r="K149" s="368"/>
      <c r="L149" s="368"/>
      <c r="M149" s="368"/>
      <c r="N149" s="368"/>
      <c r="O149" s="368"/>
      <c r="P149" s="398" t="str">
        <f t="shared" si="2"/>
        <v/>
      </c>
      <c r="Q149" s="395"/>
      <c r="R149" s="372"/>
      <c r="AB149" s="378"/>
      <c r="AC149" s="378" t="str">
        <f>IF($N149 = "", "",
IF(OR($N149 = Lists_and_controls!$AO$9, $N149 = Lists_and_controls!$AO$11, $N149 = Lists_and_controls!$AO$14, $N149 = Lists_and_controls!$AO$16), MAX(Day_30),
IF(OR($N149 = Lists_and_controls!$AO$6, $N149 = Lists_and_controls!$AO$8, $N149 = Lists_and_controls!$AO$10, $N149 = Lists_and_controls!$AO$12, $N149 = Lists_and_controls!$AO$13, $N149 = Lists_and_controls!$AO$15, $N149 = Lists_and_controls!$AO$17), MAX(Day_31),
IF($N149 = Lists_and_controls!$AO$7, IF(INDEX(Leap_Year_YN, MATCH($M149, Year_2, 0)) = 1, MAX(Day_Feb_LY), MAX(Day_Feb) )))))</f>
        <v/>
      </c>
    </row>
    <row r="150" spans="1:29" s="379" customFormat="1" hidden="1" x14ac:dyDescent="0.35">
      <c r="A150" s="368"/>
      <c r="B150" s="367" t="str">
        <f xml:space="preserve"> IF(A150="", "", $B$2 &amp; COUNTIFS($A$7:$A150, $A150))</f>
        <v/>
      </c>
      <c r="C150" s="367" t="str">
        <f>IF($A150 = "", "", INDEX(Main_Form!$A:$A, MATCH($A150, Main_Form!$EV:$EV, 0)) &amp; $B150)</f>
        <v/>
      </c>
      <c r="D150" s="368"/>
      <c r="E150" s="368"/>
      <c r="F150" s="367" t="str">
        <f>IF(E150="", "", INDEX(Main_Form!$A:$A, MATCH($E150, Main_Form!$EV:$EV, 0)))</f>
        <v/>
      </c>
      <c r="G150" s="368"/>
      <c r="H150" s="368"/>
      <c r="I150" s="368"/>
      <c r="J150" s="368"/>
      <c r="K150" s="368"/>
      <c r="L150" s="368"/>
      <c r="M150" s="368"/>
      <c r="N150" s="368"/>
      <c r="O150" s="368"/>
      <c r="P150" s="398" t="str">
        <f t="shared" si="2"/>
        <v/>
      </c>
      <c r="Q150" s="395"/>
      <c r="R150" s="372"/>
      <c r="AB150" s="378"/>
      <c r="AC150" s="378" t="str">
        <f>IF($N150 = "", "",
IF(OR($N150 = Lists_and_controls!$AO$9, $N150 = Lists_and_controls!$AO$11, $N150 = Lists_and_controls!$AO$14, $N150 = Lists_and_controls!$AO$16), MAX(Day_30),
IF(OR($N150 = Lists_and_controls!$AO$6, $N150 = Lists_and_controls!$AO$8, $N150 = Lists_and_controls!$AO$10, $N150 = Lists_and_controls!$AO$12, $N150 = Lists_and_controls!$AO$13, $N150 = Lists_and_controls!$AO$15, $N150 = Lists_and_controls!$AO$17), MAX(Day_31),
IF($N150 = Lists_and_controls!$AO$7, IF(INDEX(Leap_Year_YN, MATCH($M150, Year_2, 0)) = 1, MAX(Day_Feb_LY), MAX(Day_Feb) )))))</f>
        <v/>
      </c>
    </row>
    <row r="151" spans="1:29" s="379" customFormat="1" hidden="1" x14ac:dyDescent="0.35">
      <c r="A151" s="368"/>
      <c r="B151" s="367" t="str">
        <f xml:space="preserve"> IF(A151="", "", $B$2 &amp; COUNTIFS($A$7:$A151, $A151))</f>
        <v/>
      </c>
      <c r="C151" s="367" t="str">
        <f>IF($A151 = "", "", INDEX(Main_Form!$A:$A, MATCH($A151, Main_Form!$EV:$EV, 0)) &amp; $B151)</f>
        <v/>
      </c>
      <c r="D151" s="368"/>
      <c r="E151" s="368"/>
      <c r="F151" s="367" t="str">
        <f>IF(E151="", "", INDEX(Main_Form!$A:$A, MATCH($E151, Main_Form!$EV:$EV, 0)))</f>
        <v/>
      </c>
      <c r="G151" s="368"/>
      <c r="H151" s="368"/>
      <c r="I151" s="368"/>
      <c r="J151" s="368"/>
      <c r="K151" s="368"/>
      <c r="L151" s="368"/>
      <c r="M151" s="368"/>
      <c r="N151" s="368"/>
      <c r="O151" s="368"/>
      <c r="P151" s="398" t="str">
        <f t="shared" si="2"/>
        <v/>
      </c>
      <c r="Q151" s="395"/>
      <c r="R151" s="372"/>
      <c r="AB151" s="378"/>
      <c r="AC151" s="378" t="str">
        <f>IF($N151 = "", "",
IF(OR($N151 = Lists_and_controls!$AO$9, $N151 = Lists_and_controls!$AO$11, $N151 = Lists_and_controls!$AO$14, $N151 = Lists_and_controls!$AO$16), MAX(Day_30),
IF(OR($N151 = Lists_and_controls!$AO$6, $N151 = Lists_and_controls!$AO$8, $N151 = Lists_and_controls!$AO$10, $N151 = Lists_and_controls!$AO$12, $N151 = Lists_and_controls!$AO$13, $N151 = Lists_and_controls!$AO$15, $N151 = Lists_and_controls!$AO$17), MAX(Day_31),
IF($N151 = Lists_and_controls!$AO$7, IF(INDEX(Leap_Year_YN, MATCH($M151, Year_2, 0)) = 1, MAX(Day_Feb_LY), MAX(Day_Feb) )))))</f>
        <v/>
      </c>
    </row>
    <row r="152" spans="1:29" s="379" customFormat="1" hidden="1" x14ac:dyDescent="0.35">
      <c r="A152" s="368"/>
      <c r="B152" s="367" t="str">
        <f xml:space="preserve"> IF(A152="", "", $B$2 &amp; COUNTIFS($A$7:$A152, $A152))</f>
        <v/>
      </c>
      <c r="C152" s="367" t="str">
        <f>IF($A152 = "", "", INDEX(Main_Form!$A:$A, MATCH($A152, Main_Form!$EV:$EV, 0)) &amp; $B152)</f>
        <v/>
      </c>
      <c r="D152" s="368"/>
      <c r="E152" s="368"/>
      <c r="F152" s="367" t="str">
        <f>IF(E152="", "", INDEX(Main_Form!$A:$A, MATCH($E152, Main_Form!$EV:$EV, 0)))</f>
        <v/>
      </c>
      <c r="G152" s="368"/>
      <c r="H152" s="368"/>
      <c r="I152" s="368"/>
      <c r="J152" s="368"/>
      <c r="K152" s="368"/>
      <c r="L152" s="368"/>
      <c r="M152" s="368"/>
      <c r="N152" s="368"/>
      <c r="O152" s="368"/>
      <c r="P152" s="398" t="str">
        <f t="shared" si="2"/>
        <v/>
      </c>
      <c r="Q152" s="395"/>
      <c r="R152" s="372"/>
      <c r="AB152" s="378"/>
      <c r="AC152" s="378" t="str">
        <f>IF($N152 = "", "",
IF(OR($N152 = Lists_and_controls!$AO$9, $N152 = Lists_and_controls!$AO$11, $N152 = Lists_and_controls!$AO$14, $N152 = Lists_and_controls!$AO$16), MAX(Day_30),
IF(OR($N152 = Lists_and_controls!$AO$6, $N152 = Lists_and_controls!$AO$8, $N152 = Lists_and_controls!$AO$10, $N152 = Lists_and_controls!$AO$12, $N152 = Lists_and_controls!$AO$13, $N152 = Lists_and_controls!$AO$15, $N152 = Lists_and_controls!$AO$17), MAX(Day_31),
IF($N152 = Lists_and_controls!$AO$7, IF(INDEX(Leap_Year_YN, MATCH($M152, Year_2, 0)) = 1, MAX(Day_Feb_LY), MAX(Day_Feb) )))))</f>
        <v/>
      </c>
    </row>
    <row r="153" spans="1:29" s="379" customFormat="1" hidden="1" x14ac:dyDescent="0.35">
      <c r="A153" s="368"/>
      <c r="B153" s="367" t="str">
        <f xml:space="preserve"> IF(A153="", "", $B$2 &amp; COUNTIFS($A$7:$A153, $A153))</f>
        <v/>
      </c>
      <c r="C153" s="367" t="str">
        <f>IF($A153 = "", "", INDEX(Main_Form!$A:$A, MATCH($A153, Main_Form!$EV:$EV, 0)) &amp; $B153)</f>
        <v/>
      </c>
      <c r="D153" s="368"/>
      <c r="E153" s="368"/>
      <c r="F153" s="367" t="str">
        <f>IF(E153="", "", INDEX(Main_Form!$A:$A, MATCH($E153, Main_Form!$EV:$EV, 0)))</f>
        <v/>
      </c>
      <c r="G153" s="368"/>
      <c r="H153" s="368"/>
      <c r="I153" s="368"/>
      <c r="J153" s="368"/>
      <c r="K153" s="368"/>
      <c r="L153" s="368"/>
      <c r="M153" s="368"/>
      <c r="N153" s="368"/>
      <c r="O153" s="368"/>
      <c r="P153" s="398" t="str">
        <f t="shared" si="2"/>
        <v/>
      </c>
      <c r="Q153" s="395"/>
      <c r="R153" s="372"/>
      <c r="AB153" s="378"/>
      <c r="AC153" s="378" t="str">
        <f>IF($N153 = "", "",
IF(OR($N153 = Lists_and_controls!$AO$9, $N153 = Lists_and_controls!$AO$11, $N153 = Lists_and_controls!$AO$14, $N153 = Lists_and_controls!$AO$16), MAX(Day_30),
IF(OR($N153 = Lists_and_controls!$AO$6, $N153 = Lists_and_controls!$AO$8, $N153 = Lists_and_controls!$AO$10, $N153 = Lists_and_controls!$AO$12, $N153 = Lists_and_controls!$AO$13, $N153 = Lists_and_controls!$AO$15, $N153 = Lists_and_controls!$AO$17), MAX(Day_31),
IF($N153 = Lists_and_controls!$AO$7, IF(INDEX(Leap_Year_YN, MATCH($M153, Year_2, 0)) = 1, MAX(Day_Feb_LY), MAX(Day_Feb) )))))</f>
        <v/>
      </c>
    </row>
    <row r="154" spans="1:29" s="379" customFormat="1" hidden="1" x14ac:dyDescent="0.35">
      <c r="A154" s="368"/>
      <c r="B154" s="367" t="str">
        <f xml:space="preserve"> IF(A154="", "", $B$2 &amp; COUNTIFS($A$7:$A154, $A154))</f>
        <v/>
      </c>
      <c r="C154" s="367" t="str">
        <f>IF($A154 = "", "", INDEX(Main_Form!$A:$A, MATCH($A154, Main_Form!$EV:$EV, 0)) &amp; $B154)</f>
        <v/>
      </c>
      <c r="D154" s="368"/>
      <c r="E154" s="368"/>
      <c r="F154" s="367" t="str">
        <f>IF(E154="", "", INDEX(Main_Form!$A:$A, MATCH($E154, Main_Form!$EV:$EV, 0)))</f>
        <v/>
      </c>
      <c r="G154" s="368"/>
      <c r="H154" s="368"/>
      <c r="I154" s="368"/>
      <c r="J154" s="368"/>
      <c r="K154" s="368"/>
      <c r="L154" s="368"/>
      <c r="M154" s="368"/>
      <c r="N154" s="368"/>
      <c r="O154" s="368"/>
      <c r="P154" s="398" t="str">
        <f t="shared" si="2"/>
        <v/>
      </c>
      <c r="Q154" s="395"/>
      <c r="R154" s="372"/>
      <c r="AB154" s="378"/>
      <c r="AC154" s="378" t="str">
        <f>IF($N154 = "", "",
IF(OR($N154 = Lists_and_controls!$AO$9, $N154 = Lists_and_controls!$AO$11, $N154 = Lists_and_controls!$AO$14, $N154 = Lists_and_controls!$AO$16), MAX(Day_30),
IF(OR($N154 = Lists_and_controls!$AO$6, $N154 = Lists_and_controls!$AO$8, $N154 = Lists_and_controls!$AO$10, $N154 = Lists_and_controls!$AO$12, $N154 = Lists_and_controls!$AO$13, $N154 = Lists_and_controls!$AO$15, $N154 = Lists_and_controls!$AO$17), MAX(Day_31),
IF($N154 = Lists_and_controls!$AO$7, IF(INDEX(Leap_Year_YN, MATCH($M154, Year_2, 0)) = 1, MAX(Day_Feb_LY), MAX(Day_Feb) )))))</f>
        <v/>
      </c>
    </row>
    <row r="155" spans="1:29" s="379" customFormat="1" hidden="1" x14ac:dyDescent="0.35">
      <c r="A155" s="368"/>
      <c r="B155" s="367" t="str">
        <f xml:space="preserve"> IF(A155="", "", $B$2 &amp; COUNTIFS($A$7:$A155, $A155))</f>
        <v/>
      </c>
      <c r="C155" s="367" t="str">
        <f>IF($A155 = "", "", INDEX(Main_Form!$A:$A, MATCH($A155, Main_Form!$EV:$EV, 0)) &amp; $B155)</f>
        <v/>
      </c>
      <c r="D155" s="368"/>
      <c r="E155" s="368"/>
      <c r="F155" s="367" t="str">
        <f>IF(E155="", "", INDEX(Main_Form!$A:$A, MATCH($E155, Main_Form!$EV:$EV, 0)))</f>
        <v/>
      </c>
      <c r="G155" s="368"/>
      <c r="H155" s="368"/>
      <c r="I155" s="368"/>
      <c r="J155" s="368"/>
      <c r="K155" s="368"/>
      <c r="L155" s="368"/>
      <c r="M155" s="368"/>
      <c r="N155" s="368"/>
      <c r="O155" s="368"/>
      <c r="P155" s="398" t="str">
        <f t="shared" si="2"/>
        <v/>
      </c>
      <c r="Q155" s="395"/>
      <c r="R155" s="372"/>
      <c r="AB155" s="378"/>
      <c r="AC155" s="378" t="str">
        <f>IF($N155 = "", "",
IF(OR($N155 = Lists_and_controls!$AO$9, $N155 = Lists_and_controls!$AO$11, $N155 = Lists_and_controls!$AO$14, $N155 = Lists_and_controls!$AO$16), MAX(Day_30),
IF(OR($N155 = Lists_and_controls!$AO$6, $N155 = Lists_and_controls!$AO$8, $N155 = Lists_and_controls!$AO$10, $N155 = Lists_and_controls!$AO$12, $N155 = Lists_and_controls!$AO$13, $N155 = Lists_and_controls!$AO$15, $N155 = Lists_and_controls!$AO$17), MAX(Day_31),
IF($N155 = Lists_and_controls!$AO$7, IF(INDEX(Leap_Year_YN, MATCH($M155, Year_2, 0)) = 1, MAX(Day_Feb_LY), MAX(Day_Feb) )))))</f>
        <v/>
      </c>
    </row>
    <row r="156" spans="1:29" s="379" customFormat="1" hidden="1" x14ac:dyDescent="0.35">
      <c r="A156" s="368"/>
      <c r="B156" s="367" t="str">
        <f xml:space="preserve"> IF(A156="", "", $B$2 &amp; COUNTIFS($A$7:$A156, $A156))</f>
        <v/>
      </c>
      <c r="C156" s="367" t="str">
        <f>IF($A156 = "", "", INDEX(Main_Form!$A:$A, MATCH($A156, Main_Form!$EV:$EV, 0)) &amp; $B156)</f>
        <v/>
      </c>
      <c r="D156" s="368"/>
      <c r="E156" s="368"/>
      <c r="F156" s="367" t="str">
        <f>IF(E156="", "", INDEX(Main_Form!$A:$A, MATCH($E156, Main_Form!$EV:$EV, 0)))</f>
        <v/>
      </c>
      <c r="G156" s="368"/>
      <c r="H156" s="368"/>
      <c r="I156" s="368"/>
      <c r="J156" s="368"/>
      <c r="K156" s="368"/>
      <c r="L156" s="368"/>
      <c r="M156" s="368"/>
      <c r="N156" s="368"/>
      <c r="O156" s="368"/>
      <c r="P156" s="398" t="str">
        <f t="shared" si="2"/>
        <v/>
      </c>
      <c r="Q156" s="395"/>
      <c r="R156" s="372"/>
      <c r="AB156" s="378"/>
      <c r="AC156" s="378" t="str">
        <f>IF($N156 = "", "",
IF(OR($N156 = Lists_and_controls!$AO$9, $N156 = Lists_and_controls!$AO$11, $N156 = Lists_and_controls!$AO$14, $N156 = Lists_and_controls!$AO$16), MAX(Day_30),
IF(OR($N156 = Lists_and_controls!$AO$6, $N156 = Lists_and_controls!$AO$8, $N156 = Lists_and_controls!$AO$10, $N156 = Lists_and_controls!$AO$12, $N156 = Lists_and_controls!$AO$13, $N156 = Lists_and_controls!$AO$15, $N156 = Lists_and_controls!$AO$17), MAX(Day_31),
IF($N156 = Lists_and_controls!$AO$7, IF(INDEX(Leap_Year_YN, MATCH($M156, Year_2, 0)) = 1, MAX(Day_Feb_LY), MAX(Day_Feb) )))))</f>
        <v/>
      </c>
    </row>
    <row r="157" spans="1:29" s="379" customFormat="1" hidden="1" x14ac:dyDescent="0.35">
      <c r="A157" s="368"/>
      <c r="B157" s="367" t="str">
        <f xml:space="preserve"> IF(A157="", "", $B$2 &amp; COUNTIFS($A$7:$A157, $A157))</f>
        <v/>
      </c>
      <c r="C157" s="367" t="str">
        <f>IF($A157 = "", "", INDEX(Main_Form!$A:$A, MATCH($A157, Main_Form!$EV:$EV, 0)) &amp; $B157)</f>
        <v/>
      </c>
      <c r="D157" s="368"/>
      <c r="E157" s="368"/>
      <c r="F157" s="367" t="str">
        <f>IF(E157="", "", INDEX(Main_Form!$A:$A, MATCH($E157, Main_Form!$EV:$EV, 0)))</f>
        <v/>
      </c>
      <c r="G157" s="368"/>
      <c r="H157" s="368"/>
      <c r="I157" s="368"/>
      <c r="J157" s="368"/>
      <c r="K157" s="368"/>
      <c r="L157" s="368"/>
      <c r="M157" s="368"/>
      <c r="N157" s="368"/>
      <c r="O157" s="368"/>
      <c r="P157" s="398" t="str">
        <f t="shared" si="2"/>
        <v/>
      </c>
      <c r="Q157" s="395"/>
      <c r="R157" s="372"/>
      <c r="AB157" s="378"/>
      <c r="AC157" s="378" t="str">
        <f>IF($N157 = "", "",
IF(OR($N157 = Lists_and_controls!$AO$9, $N157 = Lists_and_controls!$AO$11, $N157 = Lists_and_controls!$AO$14, $N157 = Lists_and_controls!$AO$16), MAX(Day_30),
IF(OR($N157 = Lists_and_controls!$AO$6, $N157 = Lists_and_controls!$AO$8, $N157 = Lists_and_controls!$AO$10, $N157 = Lists_and_controls!$AO$12, $N157 = Lists_and_controls!$AO$13, $N157 = Lists_and_controls!$AO$15, $N157 = Lists_and_controls!$AO$17), MAX(Day_31),
IF($N157 = Lists_and_controls!$AO$7, IF(INDEX(Leap_Year_YN, MATCH($M157, Year_2, 0)) = 1, MAX(Day_Feb_LY), MAX(Day_Feb) )))))</f>
        <v/>
      </c>
    </row>
    <row r="158" spans="1:29" s="379" customFormat="1" hidden="1" x14ac:dyDescent="0.35">
      <c r="A158" s="368"/>
      <c r="B158" s="367" t="str">
        <f xml:space="preserve"> IF(A158="", "", $B$2 &amp; COUNTIFS($A$7:$A158, $A158))</f>
        <v/>
      </c>
      <c r="C158" s="367" t="str">
        <f>IF($A158 = "", "", INDEX(Main_Form!$A:$A, MATCH($A158, Main_Form!$EV:$EV, 0)) &amp; $B158)</f>
        <v/>
      </c>
      <c r="D158" s="368"/>
      <c r="E158" s="368"/>
      <c r="F158" s="367" t="str">
        <f>IF(E158="", "", INDEX(Main_Form!$A:$A, MATCH($E158, Main_Form!$EV:$EV, 0)))</f>
        <v/>
      </c>
      <c r="G158" s="368"/>
      <c r="H158" s="368"/>
      <c r="I158" s="368"/>
      <c r="J158" s="368"/>
      <c r="K158" s="368"/>
      <c r="L158" s="368"/>
      <c r="M158" s="368"/>
      <c r="N158" s="368"/>
      <c r="O158" s="368"/>
      <c r="P158" s="398" t="str">
        <f t="shared" si="2"/>
        <v/>
      </c>
      <c r="Q158" s="395"/>
      <c r="R158" s="372"/>
      <c r="AB158" s="378"/>
      <c r="AC158" s="378" t="str">
        <f>IF($N158 = "", "",
IF(OR($N158 = Lists_and_controls!$AO$9, $N158 = Lists_and_controls!$AO$11, $N158 = Lists_and_controls!$AO$14, $N158 = Lists_and_controls!$AO$16), MAX(Day_30),
IF(OR($N158 = Lists_and_controls!$AO$6, $N158 = Lists_and_controls!$AO$8, $N158 = Lists_and_controls!$AO$10, $N158 = Lists_and_controls!$AO$12, $N158 = Lists_and_controls!$AO$13, $N158 = Lists_and_controls!$AO$15, $N158 = Lists_and_controls!$AO$17), MAX(Day_31),
IF($N158 = Lists_and_controls!$AO$7, IF(INDEX(Leap_Year_YN, MATCH($M158, Year_2, 0)) = 1, MAX(Day_Feb_LY), MAX(Day_Feb) )))))</f>
        <v/>
      </c>
    </row>
    <row r="159" spans="1:29" s="379" customFormat="1" hidden="1" x14ac:dyDescent="0.35">
      <c r="A159" s="368"/>
      <c r="B159" s="367" t="str">
        <f xml:space="preserve"> IF(A159="", "", $B$2 &amp; COUNTIFS($A$7:$A159, $A159))</f>
        <v/>
      </c>
      <c r="C159" s="367" t="str">
        <f>IF($A159 = "", "", INDEX(Main_Form!$A:$A, MATCH($A159, Main_Form!$EV:$EV, 0)) &amp; $B159)</f>
        <v/>
      </c>
      <c r="D159" s="368"/>
      <c r="E159" s="368"/>
      <c r="F159" s="367" t="str">
        <f>IF(E159="", "", INDEX(Main_Form!$A:$A, MATCH($E159, Main_Form!$EV:$EV, 0)))</f>
        <v/>
      </c>
      <c r="G159" s="368"/>
      <c r="H159" s="368"/>
      <c r="I159" s="368"/>
      <c r="J159" s="368"/>
      <c r="K159" s="368"/>
      <c r="L159" s="368"/>
      <c r="M159" s="368"/>
      <c r="N159" s="368"/>
      <c r="O159" s="368"/>
      <c r="P159" s="398" t="str">
        <f t="shared" si="2"/>
        <v/>
      </c>
      <c r="Q159" s="395"/>
      <c r="R159" s="372"/>
      <c r="AB159" s="378"/>
      <c r="AC159" s="378" t="str">
        <f>IF($N159 = "", "",
IF(OR($N159 = Lists_and_controls!$AO$9, $N159 = Lists_and_controls!$AO$11, $N159 = Lists_and_controls!$AO$14, $N159 = Lists_and_controls!$AO$16), MAX(Day_30),
IF(OR($N159 = Lists_and_controls!$AO$6, $N159 = Lists_and_controls!$AO$8, $N159 = Lists_and_controls!$AO$10, $N159 = Lists_and_controls!$AO$12, $N159 = Lists_and_controls!$AO$13, $N159 = Lists_and_controls!$AO$15, $N159 = Lists_and_controls!$AO$17), MAX(Day_31),
IF($N159 = Lists_and_controls!$AO$7, IF(INDEX(Leap_Year_YN, MATCH($M159, Year_2, 0)) = 1, MAX(Day_Feb_LY), MAX(Day_Feb) )))))</f>
        <v/>
      </c>
    </row>
    <row r="160" spans="1:29" s="379" customFormat="1" hidden="1" x14ac:dyDescent="0.35">
      <c r="A160" s="368"/>
      <c r="B160" s="367" t="str">
        <f xml:space="preserve"> IF(A160="", "", $B$2 &amp; COUNTIFS($A$7:$A160, $A160))</f>
        <v/>
      </c>
      <c r="C160" s="367" t="str">
        <f>IF($A160 = "", "", INDEX(Main_Form!$A:$A, MATCH($A160, Main_Form!$EV:$EV, 0)) &amp; $B160)</f>
        <v/>
      </c>
      <c r="D160" s="368"/>
      <c r="E160" s="368"/>
      <c r="F160" s="367" t="str">
        <f>IF(E160="", "", INDEX(Main_Form!$A:$A, MATCH($E160, Main_Form!$EV:$EV, 0)))</f>
        <v/>
      </c>
      <c r="G160" s="368"/>
      <c r="H160" s="368"/>
      <c r="I160" s="368"/>
      <c r="J160" s="368"/>
      <c r="K160" s="368"/>
      <c r="L160" s="368"/>
      <c r="M160" s="368"/>
      <c r="N160" s="368"/>
      <c r="O160" s="368"/>
      <c r="P160" s="398" t="str">
        <f t="shared" si="2"/>
        <v/>
      </c>
      <c r="Q160" s="395"/>
      <c r="R160" s="372"/>
      <c r="AB160" s="378"/>
      <c r="AC160" s="378" t="str">
        <f>IF($N160 = "", "",
IF(OR($N160 = Lists_and_controls!$AO$9, $N160 = Lists_and_controls!$AO$11, $N160 = Lists_and_controls!$AO$14, $N160 = Lists_and_controls!$AO$16), MAX(Day_30),
IF(OR($N160 = Lists_and_controls!$AO$6, $N160 = Lists_and_controls!$AO$8, $N160 = Lists_and_controls!$AO$10, $N160 = Lists_and_controls!$AO$12, $N160 = Lists_and_controls!$AO$13, $N160 = Lists_and_controls!$AO$15, $N160 = Lists_and_controls!$AO$17), MAX(Day_31),
IF($N160 = Lists_and_controls!$AO$7, IF(INDEX(Leap_Year_YN, MATCH($M160, Year_2, 0)) = 1, MAX(Day_Feb_LY), MAX(Day_Feb) )))))</f>
        <v/>
      </c>
    </row>
    <row r="161" spans="1:29" s="379" customFormat="1" hidden="1" x14ac:dyDescent="0.35">
      <c r="A161" s="368"/>
      <c r="B161" s="367" t="str">
        <f xml:space="preserve"> IF(A161="", "", $B$2 &amp; COUNTIFS($A$7:$A161, $A161))</f>
        <v/>
      </c>
      <c r="C161" s="367" t="str">
        <f>IF($A161 = "", "", INDEX(Main_Form!$A:$A, MATCH($A161, Main_Form!$EV:$EV, 0)) &amp; $B161)</f>
        <v/>
      </c>
      <c r="D161" s="368"/>
      <c r="E161" s="368"/>
      <c r="F161" s="367" t="str">
        <f>IF(E161="", "", INDEX(Main_Form!$A:$A, MATCH($E161, Main_Form!$EV:$EV, 0)))</f>
        <v/>
      </c>
      <c r="G161" s="368"/>
      <c r="H161" s="368"/>
      <c r="I161" s="368"/>
      <c r="J161" s="368"/>
      <c r="K161" s="368"/>
      <c r="L161" s="368"/>
      <c r="M161" s="368"/>
      <c r="N161" s="368"/>
      <c r="O161" s="368"/>
      <c r="P161" s="398" t="str">
        <f t="shared" si="2"/>
        <v/>
      </c>
      <c r="Q161" s="395"/>
      <c r="R161" s="372"/>
      <c r="AB161" s="378"/>
      <c r="AC161" s="378" t="str">
        <f>IF($N161 = "", "",
IF(OR($N161 = Lists_and_controls!$AO$9, $N161 = Lists_and_controls!$AO$11, $N161 = Lists_and_controls!$AO$14, $N161 = Lists_and_controls!$AO$16), MAX(Day_30),
IF(OR($N161 = Lists_and_controls!$AO$6, $N161 = Lists_and_controls!$AO$8, $N161 = Lists_and_controls!$AO$10, $N161 = Lists_and_controls!$AO$12, $N161 = Lists_and_controls!$AO$13, $N161 = Lists_and_controls!$AO$15, $N161 = Lists_and_controls!$AO$17), MAX(Day_31),
IF($N161 = Lists_and_controls!$AO$7, IF(INDEX(Leap_Year_YN, MATCH($M161, Year_2, 0)) = 1, MAX(Day_Feb_LY), MAX(Day_Feb) )))))</f>
        <v/>
      </c>
    </row>
    <row r="162" spans="1:29" s="379" customFormat="1" hidden="1" x14ac:dyDescent="0.35">
      <c r="A162" s="368"/>
      <c r="B162" s="367" t="str">
        <f xml:space="preserve"> IF(A162="", "", $B$2 &amp; COUNTIFS($A$7:$A162, $A162))</f>
        <v/>
      </c>
      <c r="C162" s="367" t="str">
        <f>IF($A162 = "", "", INDEX(Main_Form!$A:$A, MATCH($A162, Main_Form!$EV:$EV, 0)) &amp; $B162)</f>
        <v/>
      </c>
      <c r="D162" s="368"/>
      <c r="E162" s="368"/>
      <c r="F162" s="367" t="str">
        <f>IF(E162="", "", INDEX(Main_Form!$A:$A, MATCH($E162, Main_Form!$EV:$EV, 0)))</f>
        <v/>
      </c>
      <c r="G162" s="368"/>
      <c r="H162" s="368"/>
      <c r="I162" s="368"/>
      <c r="J162" s="368"/>
      <c r="K162" s="368"/>
      <c r="L162" s="368"/>
      <c r="M162" s="368"/>
      <c r="N162" s="368"/>
      <c r="O162" s="368"/>
      <c r="P162" s="398" t="str">
        <f t="shared" si="2"/>
        <v/>
      </c>
      <c r="Q162" s="395"/>
      <c r="R162" s="372"/>
      <c r="AB162" s="378"/>
      <c r="AC162" s="378" t="str">
        <f>IF($N162 = "", "",
IF(OR($N162 = Lists_and_controls!$AO$9, $N162 = Lists_and_controls!$AO$11, $N162 = Lists_and_controls!$AO$14, $N162 = Lists_and_controls!$AO$16), MAX(Day_30),
IF(OR($N162 = Lists_and_controls!$AO$6, $N162 = Lists_and_controls!$AO$8, $N162 = Lists_and_controls!$AO$10, $N162 = Lists_and_controls!$AO$12, $N162 = Lists_and_controls!$AO$13, $N162 = Lists_and_controls!$AO$15, $N162 = Lists_and_controls!$AO$17), MAX(Day_31),
IF($N162 = Lists_and_controls!$AO$7, IF(INDEX(Leap_Year_YN, MATCH($M162, Year_2, 0)) = 1, MAX(Day_Feb_LY), MAX(Day_Feb) )))))</f>
        <v/>
      </c>
    </row>
    <row r="163" spans="1:29" s="379" customFormat="1" hidden="1" x14ac:dyDescent="0.35">
      <c r="A163" s="368"/>
      <c r="B163" s="367" t="str">
        <f xml:space="preserve"> IF(A163="", "", $B$2 &amp; COUNTIFS($A$7:$A163, $A163))</f>
        <v/>
      </c>
      <c r="C163" s="367" t="str">
        <f>IF($A163 = "", "", INDEX(Main_Form!$A:$A, MATCH($A163, Main_Form!$EV:$EV, 0)) &amp; $B163)</f>
        <v/>
      </c>
      <c r="D163" s="368"/>
      <c r="E163" s="368"/>
      <c r="F163" s="367" t="str">
        <f>IF(E163="", "", INDEX(Main_Form!$A:$A, MATCH($E163, Main_Form!$EV:$EV, 0)))</f>
        <v/>
      </c>
      <c r="G163" s="368"/>
      <c r="H163" s="368"/>
      <c r="I163" s="368"/>
      <c r="J163" s="368"/>
      <c r="K163" s="368"/>
      <c r="L163" s="368"/>
      <c r="M163" s="368"/>
      <c r="N163" s="368"/>
      <c r="O163" s="368"/>
      <c r="P163" s="398" t="str">
        <f t="shared" si="2"/>
        <v/>
      </c>
      <c r="Q163" s="395"/>
      <c r="R163" s="372"/>
      <c r="AB163" s="378"/>
      <c r="AC163" s="378" t="str">
        <f>IF($N163 = "", "",
IF(OR($N163 = Lists_and_controls!$AO$9, $N163 = Lists_and_controls!$AO$11, $N163 = Lists_and_controls!$AO$14, $N163 = Lists_and_controls!$AO$16), MAX(Day_30),
IF(OR($N163 = Lists_and_controls!$AO$6, $N163 = Lists_and_controls!$AO$8, $N163 = Lists_and_controls!$AO$10, $N163 = Lists_and_controls!$AO$12, $N163 = Lists_and_controls!$AO$13, $N163 = Lists_and_controls!$AO$15, $N163 = Lists_and_controls!$AO$17), MAX(Day_31),
IF($N163 = Lists_and_controls!$AO$7, IF(INDEX(Leap_Year_YN, MATCH($M163, Year_2, 0)) = 1, MAX(Day_Feb_LY), MAX(Day_Feb) )))))</f>
        <v/>
      </c>
    </row>
    <row r="164" spans="1:29" s="379" customFormat="1" hidden="1" x14ac:dyDescent="0.35">
      <c r="A164" s="368"/>
      <c r="B164" s="367" t="str">
        <f xml:space="preserve"> IF(A164="", "", $B$2 &amp; COUNTIFS($A$7:$A164, $A164))</f>
        <v/>
      </c>
      <c r="C164" s="367" t="str">
        <f>IF($A164 = "", "", INDEX(Main_Form!$A:$A, MATCH($A164, Main_Form!$EV:$EV, 0)) &amp; $B164)</f>
        <v/>
      </c>
      <c r="D164" s="368"/>
      <c r="E164" s="368"/>
      <c r="F164" s="367" t="str">
        <f>IF(E164="", "", INDEX(Main_Form!$A:$A, MATCH($E164, Main_Form!$EV:$EV, 0)))</f>
        <v/>
      </c>
      <c r="G164" s="368"/>
      <c r="H164" s="368"/>
      <c r="I164" s="368"/>
      <c r="J164" s="368"/>
      <c r="K164" s="368"/>
      <c r="L164" s="368"/>
      <c r="M164" s="368"/>
      <c r="N164" s="368"/>
      <c r="O164" s="368"/>
      <c r="P164" s="398" t="str">
        <f t="shared" si="2"/>
        <v/>
      </c>
      <c r="Q164" s="395"/>
      <c r="R164" s="372"/>
      <c r="AB164" s="378"/>
      <c r="AC164" s="378" t="str">
        <f>IF($N164 = "", "",
IF(OR($N164 = Lists_and_controls!$AO$9, $N164 = Lists_and_controls!$AO$11, $N164 = Lists_and_controls!$AO$14, $N164 = Lists_and_controls!$AO$16), MAX(Day_30),
IF(OR($N164 = Lists_and_controls!$AO$6, $N164 = Lists_and_controls!$AO$8, $N164 = Lists_and_controls!$AO$10, $N164 = Lists_and_controls!$AO$12, $N164 = Lists_and_controls!$AO$13, $N164 = Lists_and_controls!$AO$15, $N164 = Lists_and_controls!$AO$17), MAX(Day_31),
IF($N164 = Lists_and_controls!$AO$7, IF(INDEX(Leap_Year_YN, MATCH($M164, Year_2, 0)) = 1, MAX(Day_Feb_LY), MAX(Day_Feb) )))))</f>
        <v/>
      </c>
    </row>
    <row r="165" spans="1:29" s="379" customFormat="1" hidden="1" x14ac:dyDescent="0.35">
      <c r="A165" s="368"/>
      <c r="B165" s="367" t="str">
        <f xml:space="preserve"> IF(A165="", "", $B$2 &amp; COUNTIFS($A$7:$A165, $A165))</f>
        <v/>
      </c>
      <c r="C165" s="367" t="str">
        <f>IF($A165 = "", "", INDEX(Main_Form!$A:$A, MATCH($A165, Main_Form!$EV:$EV, 0)) &amp; $B165)</f>
        <v/>
      </c>
      <c r="D165" s="368"/>
      <c r="E165" s="368"/>
      <c r="F165" s="367" t="str">
        <f>IF(E165="", "", INDEX(Main_Form!$A:$A, MATCH($E165, Main_Form!$EV:$EV, 0)))</f>
        <v/>
      </c>
      <c r="G165" s="368"/>
      <c r="H165" s="368"/>
      <c r="I165" s="368"/>
      <c r="J165" s="368"/>
      <c r="K165" s="368"/>
      <c r="L165" s="368"/>
      <c r="M165" s="368"/>
      <c r="N165" s="368"/>
      <c r="O165" s="368"/>
      <c r="P165" s="398" t="str">
        <f t="shared" si="2"/>
        <v/>
      </c>
      <c r="Q165" s="395"/>
      <c r="R165" s="372"/>
      <c r="AB165" s="378"/>
      <c r="AC165" s="378" t="str">
        <f>IF($N165 = "", "",
IF(OR($N165 = Lists_and_controls!$AO$9, $N165 = Lists_and_controls!$AO$11, $N165 = Lists_and_controls!$AO$14, $N165 = Lists_and_controls!$AO$16), MAX(Day_30),
IF(OR($N165 = Lists_and_controls!$AO$6, $N165 = Lists_and_controls!$AO$8, $N165 = Lists_and_controls!$AO$10, $N165 = Lists_and_controls!$AO$12, $N165 = Lists_and_controls!$AO$13, $N165 = Lists_and_controls!$AO$15, $N165 = Lists_and_controls!$AO$17), MAX(Day_31),
IF($N165 = Lists_and_controls!$AO$7, IF(INDEX(Leap_Year_YN, MATCH($M165, Year_2, 0)) = 1, MAX(Day_Feb_LY), MAX(Day_Feb) )))))</f>
        <v/>
      </c>
    </row>
    <row r="166" spans="1:29" s="379" customFormat="1" hidden="1" x14ac:dyDescent="0.35">
      <c r="A166" s="368"/>
      <c r="B166" s="367" t="str">
        <f xml:space="preserve"> IF(A166="", "", $B$2 &amp; COUNTIFS($A$7:$A166, $A166))</f>
        <v/>
      </c>
      <c r="C166" s="367" t="str">
        <f>IF($A166 = "", "", INDEX(Main_Form!$A:$A, MATCH($A166, Main_Form!$EV:$EV, 0)) &amp; $B166)</f>
        <v/>
      </c>
      <c r="D166" s="368"/>
      <c r="E166" s="368"/>
      <c r="F166" s="367" t="str">
        <f>IF(E166="", "", INDEX(Main_Form!$A:$A, MATCH($E166, Main_Form!$EV:$EV, 0)))</f>
        <v/>
      </c>
      <c r="G166" s="368"/>
      <c r="H166" s="368"/>
      <c r="I166" s="368"/>
      <c r="J166" s="368"/>
      <c r="K166" s="368"/>
      <c r="L166" s="368"/>
      <c r="M166" s="368"/>
      <c r="N166" s="368"/>
      <c r="O166" s="368"/>
      <c r="P166" s="398" t="str">
        <f t="shared" si="2"/>
        <v/>
      </c>
      <c r="Q166" s="395"/>
      <c r="R166" s="372"/>
      <c r="AB166" s="378"/>
      <c r="AC166" s="378" t="str">
        <f>IF($N166 = "", "",
IF(OR($N166 = Lists_and_controls!$AO$9, $N166 = Lists_and_controls!$AO$11, $N166 = Lists_and_controls!$AO$14, $N166 = Lists_and_controls!$AO$16), MAX(Day_30),
IF(OR($N166 = Lists_and_controls!$AO$6, $N166 = Lists_and_controls!$AO$8, $N166 = Lists_and_controls!$AO$10, $N166 = Lists_and_controls!$AO$12, $N166 = Lists_and_controls!$AO$13, $N166 = Lists_and_controls!$AO$15, $N166 = Lists_and_controls!$AO$17), MAX(Day_31),
IF($N166 = Lists_and_controls!$AO$7, IF(INDEX(Leap_Year_YN, MATCH($M166, Year_2, 0)) = 1, MAX(Day_Feb_LY), MAX(Day_Feb) )))))</f>
        <v/>
      </c>
    </row>
    <row r="167" spans="1:29" s="379" customFormat="1" hidden="1" x14ac:dyDescent="0.35">
      <c r="A167" s="368"/>
      <c r="B167" s="367" t="str">
        <f xml:space="preserve"> IF(A167="", "", $B$2 &amp; COUNTIFS($A$7:$A167, $A167))</f>
        <v/>
      </c>
      <c r="C167" s="367" t="str">
        <f>IF($A167 = "", "", INDEX(Main_Form!$A:$A, MATCH($A167, Main_Form!$EV:$EV, 0)) &amp; $B167)</f>
        <v/>
      </c>
      <c r="D167" s="368"/>
      <c r="E167" s="368"/>
      <c r="F167" s="367" t="str">
        <f>IF(E167="", "", INDEX(Main_Form!$A:$A, MATCH($E167, Main_Form!$EV:$EV, 0)))</f>
        <v/>
      </c>
      <c r="G167" s="368"/>
      <c r="H167" s="368"/>
      <c r="I167" s="368"/>
      <c r="J167" s="368"/>
      <c r="K167" s="368"/>
      <c r="L167" s="368"/>
      <c r="M167" s="368"/>
      <c r="N167" s="368"/>
      <c r="O167" s="368"/>
      <c r="P167" s="398" t="str">
        <f t="shared" si="2"/>
        <v/>
      </c>
      <c r="Q167" s="395"/>
      <c r="R167" s="372"/>
      <c r="AB167" s="378"/>
      <c r="AC167" s="378" t="str">
        <f>IF($N167 = "", "",
IF(OR($N167 = Lists_and_controls!$AO$9, $N167 = Lists_and_controls!$AO$11, $N167 = Lists_and_controls!$AO$14, $N167 = Lists_and_controls!$AO$16), MAX(Day_30),
IF(OR($N167 = Lists_and_controls!$AO$6, $N167 = Lists_and_controls!$AO$8, $N167 = Lists_and_controls!$AO$10, $N167 = Lists_and_controls!$AO$12, $N167 = Lists_and_controls!$AO$13, $N167 = Lists_and_controls!$AO$15, $N167 = Lists_and_controls!$AO$17), MAX(Day_31),
IF($N167 = Lists_and_controls!$AO$7, IF(INDEX(Leap_Year_YN, MATCH($M167, Year_2, 0)) = 1, MAX(Day_Feb_LY), MAX(Day_Feb) )))))</f>
        <v/>
      </c>
    </row>
    <row r="168" spans="1:29" s="379" customFormat="1" hidden="1" x14ac:dyDescent="0.35">
      <c r="A168" s="368"/>
      <c r="B168" s="367" t="str">
        <f xml:space="preserve"> IF(A168="", "", $B$2 &amp; COUNTIFS($A$7:$A168, $A168))</f>
        <v/>
      </c>
      <c r="C168" s="367" t="str">
        <f>IF($A168 = "", "", INDEX(Main_Form!$A:$A, MATCH($A168, Main_Form!$EV:$EV, 0)) &amp; $B168)</f>
        <v/>
      </c>
      <c r="D168" s="368"/>
      <c r="E168" s="368"/>
      <c r="F168" s="367" t="str">
        <f>IF(E168="", "", INDEX(Main_Form!$A:$A, MATCH($E168, Main_Form!$EV:$EV, 0)))</f>
        <v/>
      </c>
      <c r="G168" s="368"/>
      <c r="H168" s="368"/>
      <c r="I168" s="368"/>
      <c r="J168" s="368"/>
      <c r="K168" s="368"/>
      <c r="L168" s="368"/>
      <c r="M168" s="368"/>
      <c r="N168" s="368"/>
      <c r="O168" s="368"/>
      <c r="P168" s="398" t="str">
        <f t="shared" si="2"/>
        <v/>
      </c>
      <c r="Q168" s="395"/>
      <c r="R168" s="372"/>
      <c r="AB168" s="378"/>
      <c r="AC168" s="378" t="str">
        <f>IF($N168 = "", "",
IF(OR($N168 = Lists_and_controls!$AO$9, $N168 = Lists_and_controls!$AO$11, $N168 = Lists_and_controls!$AO$14, $N168 = Lists_and_controls!$AO$16), MAX(Day_30),
IF(OR($N168 = Lists_and_controls!$AO$6, $N168 = Lists_and_controls!$AO$8, $N168 = Lists_and_controls!$AO$10, $N168 = Lists_and_controls!$AO$12, $N168 = Lists_and_controls!$AO$13, $N168 = Lists_and_controls!$AO$15, $N168 = Lists_and_controls!$AO$17), MAX(Day_31),
IF($N168 = Lists_and_controls!$AO$7, IF(INDEX(Leap_Year_YN, MATCH($M168, Year_2, 0)) = 1, MAX(Day_Feb_LY), MAX(Day_Feb) )))))</f>
        <v/>
      </c>
    </row>
    <row r="169" spans="1:29" s="379" customFormat="1" hidden="1" x14ac:dyDescent="0.35">
      <c r="A169" s="368"/>
      <c r="B169" s="367" t="str">
        <f xml:space="preserve"> IF(A169="", "", $B$2 &amp; COUNTIFS($A$7:$A169, $A169))</f>
        <v/>
      </c>
      <c r="C169" s="367" t="str">
        <f>IF($A169 = "", "", INDEX(Main_Form!$A:$A, MATCH($A169, Main_Form!$EV:$EV, 0)) &amp; $B169)</f>
        <v/>
      </c>
      <c r="D169" s="368"/>
      <c r="E169" s="368"/>
      <c r="F169" s="367" t="str">
        <f>IF(E169="", "", INDEX(Main_Form!$A:$A, MATCH($E169, Main_Form!$EV:$EV, 0)))</f>
        <v/>
      </c>
      <c r="G169" s="368"/>
      <c r="H169" s="368"/>
      <c r="I169" s="368"/>
      <c r="J169" s="368"/>
      <c r="K169" s="368"/>
      <c r="L169" s="368"/>
      <c r="M169" s="368"/>
      <c r="N169" s="368"/>
      <c r="O169" s="368"/>
      <c r="P169" s="398" t="str">
        <f t="shared" si="2"/>
        <v/>
      </c>
      <c r="Q169" s="395"/>
      <c r="R169" s="372"/>
      <c r="AB169" s="378"/>
      <c r="AC169" s="378" t="str">
        <f>IF($N169 = "", "",
IF(OR($N169 = Lists_and_controls!$AO$9, $N169 = Lists_and_controls!$AO$11, $N169 = Lists_and_controls!$AO$14, $N169 = Lists_and_controls!$AO$16), MAX(Day_30),
IF(OR($N169 = Lists_and_controls!$AO$6, $N169 = Lists_and_controls!$AO$8, $N169 = Lists_and_controls!$AO$10, $N169 = Lists_and_controls!$AO$12, $N169 = Lists_and_controls!$AO$13, $N169 = Lists_and_controls!$AO$15, $N169 = Lists_and_controls!$AO$17), MAX(Day_31),
IF($N169 = Lists_and_controls!$AO$7, IF(INDEX(Leap_Year_YN, MATCH($M169, Year_2, 0)) = 1, MAX(Day_Feb_LY), MAX(Day_Feb) )))))</f>
        <v/>
      </c>
    </row>
    <row r="170" spans="1:29" s="379" customFormat="1" hidden="1" x14ac:dyDescent="0.35">
      <c r="A170" s="368"/>
      <c r="B170" s="367" t="str">
        <f xml:space="preserve"> IF(A170="", "", $B$2 &amp; COUNTIFS($A$7:$A170, $A170))</f>
        <v/>
      </c>
      <c r="C170" s="367" t="str">
        <f>IF($A170 = "", "", INDEX(Main_Form!$A:$A, MATCH($A170, Main_Form!$EV:$EV, 0)) &amp; $B170)</f>
        <v/>
      </c>
      <c r="D170" s="368"/>
      <c r="E170" s="368"/>
      <c r="F170" s="367" t="str">
        <f>IF(E170="", "", INDEX(Main_Form!$A:$A, MATCH($E170, Main_Form!$EV:$EV, 0)))</f>
        <v/>
      </c>
      <c r="G170" s="368"/>
      <c r="H170" s="368"/>
      <c r="I170" s="368"/>
      <c r="J170" s="368"/>
      <c r="K170" s="368"/>
      <c r="L170" s="368"/>
      <c r="M170" s="368"/>
      <c r="N170" s="368"/>
      <c r="O170" s="368"/>
      <c r="P170" s="398" t="str">
        <f t="shared" si="2"/>
        <v/>
      </c>
      <c r="Q170" s="395"/>
      <c r="R170" s="372"/>
      <c r="AB170" s="378"/>
      <c r="AC170" s="378" t="str">
        <f>IF($N170 = "", "",
IF(OR($N170 = Lists_and_controls!$AO$9, $N170 = Lists_and_controls!$AO$11, $N170 = Lists_and_controls!$AO$14, $N170 = Lists_and_controls!$AO$16), MAX(Day_30),
IF(OR($N170 = Lists_and_controls!$AO$6, $N170 = Lists_and_controls!$AO$8, $N170 = Lists_and_controls!$AO$10, $N170 = Lists_and_controls!$AO$12, $N170 = Lists_and_controls!$AO$13, $N170 = Lists_and_controls!$AO$15, $N170 = Lists_and_controls!$AO$17), MAX(Day_31),
IF($N170 = Lists_and_controls!$AO$7, IF(INDEX(Leap_Year_YN, MATCH($M170, Year_2, 0)) = 1, MAX(Day_Feb_LY), MAX(Day_Feb) )))))</f>
        <v/>
      </c>
    </row>
    <row r="171" spans="1:29" s="379" customFormat="1" hidden="1" x14ac:dyDescent="0.35">
      <c r="A171" s="368"/>
      <c r="B171" s="367" t="str">
        <f xml:space="preserve"> IF(A171="", "", $B$2 &amp; COUNTIFS($A$7:$A171, $A171))</f>
        <v/>
      </c>
      <c r="C171" s="367" t="str">
        <f>IF($A171 = "", "", INDEX(Main_Form!$A:$A, MATCH($A171, Main_Form!$EV:$EV, 0)) &amp; $B171)</f>
        <v/>
      </c>
      <c r="D171" s="368"/>
      <c r="E171" s="368"/>
      <c r="F171" s="367" t="str">
        <f>IF(E171="", "", INDEX(Main_Form!$A:$A, MATCH($E171, Main_Form!$EV:$EV, 0)))</f>
        <v/>
      </c>
      <c r="G171" s="368"/>
      <c r="H171" s="368"/>
      <c r="I171" s="368"/>
      <c r="J171" s="368"/>
      <c r="K171" s="368"/>
      <c r="L171" s="368"/>
      <c r="M171" s="368"/>
      <c r="N171" s="368"/>
      <c r="O171" s="368"/>
      <c r="P171" s="398" t="str">
        <f t="shared" si="2"/>
        <v/>
      </c>
      <c r="Q171" s="395"/>
      <c r="R171" s="372"/>
      <c r="AB171" s="378"/>
      <c r="AC171" s="378" t="str">
        <f>IF($N171 = "", "",
IF(OR($N171 = Lists_and_controls!$AO$9, $N171 = Lists_and_controls!$AO$11, $N171 = Lists_and_controls!$AO$14, $N171 = Lists_and_controls!$AO$16), MAX(Day_30),
IF(OR($N171 = Lists_and_controls!$AO$6, $N171 = Lists_and_controls!$AO$8, $N171 = Lists_and_controls!$AO$10, $N171 = Lists_and_controls!$AO$12, $N171 = Lists_and_controls!$AO$13, $N171 = Lists_and_controls!$AO$15, $N171 = Lists_and_controls!$AO$17), MAX(Day_31),
IF($N171 = Lists_and_controls!$AO$7, IF(INDEX(Leap_Year_YN, MATCH($M171, Year_2, 0)) = 1, MAX(Day_Feb_LY), MAX(Day_Feb) )))))</f>
        <v/>
      </c>
    </row>
    <row r="172" spans="1:29" s="379" customFormat="1" hidden="1" x14ac:dyDescent="0.35">
      <c r="A172" s="368"/>
      <c r="B172" s="367" t="str">
        <f xml:space="preserve"> IF(A172="", "", $B$2 &amp; COUNTIFS($A$7:$A172, $A172))</f>
        <v/>
      </c>
      <c r="C172" s="367" t="str">
        <f>IF($A172 = "", "", INDEX(Main_Form!$A:$A, MATCH($A172, Main_Form!$EV:$EV, 0)) &amp; $B172)</f>
        <v/>
      </c>
      <c r="D172" s="368"/>
      <c r="E172" s="368"/>
      <c r="F172" s="367" t="str">
        <f>IF(E172="", "", INDEX(Main_Form!$A:$A, MATCH($E172, Main_Form!$EV:$EV, 0)))</f>
        <v/>
      </c>
      <c r="G172" s="368"/>
      <c r="H172" s="368"/>
      <c r="I172" s="368"/>
      <c r="J172" s="368"/>
      <c r="K172" s="368"/>
      <c r="L172" s="368"/>
      <c r="M172" s="368"/>
      <c r="N172" s="368"/>
      <c r="O172" s="368"/>
      <c r="P172" s="398" t="str">
        <f t="shared" si="2"/>
        <v/>
      </c>
      <c r="Q172" s="395"/>
      <c r="R172" s="372"/>
      <c r="AB172" s="378"/>
      <c r="AC172" s="378" t="str">
        <f>IF($N172 = "", "",
IF(OR($N172 = Lists_and_controls!$AO$9, $N172 = Lists_and_controls!$AO$11, $N172 = Lists_and_controls!$AO$14, $N172 = Lists_and_controls!$AO$16), MAX(Day_30),
IF(OR($N172 = Lists_and_controls!$AO$6, $N172 = Lists_and_controls!$AO$8, $N172 = Lists_and_controls!$AO$10, $N172 = Lists_and_controls!$AO$12, $N172 = Lists_and_controls!$AO$13, $N172 = Lists_and_controls!$AO$15, $N172 = Lists_and_controls!$AO$17), MAX(Day_31),
IF($N172 = Lists_and_controls!$AO$7, IF(INDEX(Leap_Year_YN, MATCH($M172, Year_2, 0)) = 1, MAX(Day_Feb_LY), MAX(Day_Feb) )))))</f>
        <v/>
      </c>
    </row>
    <row r="173" spans="1:29" s="379" customFormat="1" hidden="1" x14ac:dyDescent="0.35">
      <c r="A173" s="368"/>
      <c r="B173" s="367" t="str">
        <f xml:space="preserve"> IF(A173="", "", $B$2 &amp; COUNTIFS($A$7:$A173, $A173))</f>
        <v/>
      </c>
      <c r="C173" s="367" t="str">
        <f>IF($A173 = "", "", INDEX(Main_Form!$A:$A, MATCH($A173, Main_Form!$EV:$EV, 0)) &amp; $B173)</f>
        <v/>
      </c>
      <c r="D173" s="368"/>
      <c r="E173" s="368"/>
      <c r="F173" s="367" t="str">
        <f>IF(E173="", "", INDEX(Main_Form!$A:$A, MATCH($E173, Main_Form!$EV:$EV, 0)))</f>
        <v/>
      </c>
      <c r="G173" s="368"/>
      <c r="H173" s="368"/>
      <c r="I173" s="368"/>
      <c r="J173" s="368"/>
      <c r="K173" s="368"/>
      <c r="L173" s="368"/>
      <c r="M173" s="368"/>
      <c r="N173" s="368"/>
      <c r="O173" s="368"/>
      <c r="P173" s="398" t="str">
        <f t="shared" si="2"/>
        <v/>
      </c>
      <c r="Q173" s="395"/>
      <c r="R173" s="372"/>
      <c r="AB173" s="378"/>
      <c r="AC173" s="378" t="str">
        <f>IF($N173 = "", "",
IF(OR($N173 = Lists_and_controls!$AO$9, $N173 = Lists_and_controls!$AO$11, $N173 = Lists_and_controls!$AO$14, $N173 = Lists_and_controls!$AO$16), MAX(Day_30),
IF(OR($N173 = Lists_and_controls!$AO$6, $N173 = Lists_and_controls!$AO$8, $N173 = Lists_and_controls!$AO$10, $N173 = Lists_and_controls!$AO$12, $N173 = Lists_and_controls!$AO$13, $N173 = Lists_and_controls!$AO$15, $N173 = Lists_and_controls!$AO$17), MAX(Day_31),
IF($N173 = Lists_and_controls!$AO$7, IF(INDEX(Leap_Year_YN, MATCH($M173, Year_2, 0)) = 1, MAX(Day_Feb_LY), MAX(Day_Feb) )))))</f>
        <v/>
      </c>
    </row>
    <row r="174" spans="1:29" s="379" customFormat="1" hidden="1" x14ac:dyDescent="0.35">
      <c r="A174" s="368"/>
      <c r="B174" s="367" t="str">
        <f xml:space="preserve"> IF(A174="", "", $B$2 &amp; COUNTIFS($A$7:$A174, $A174))</f>
        <v/>
      </c>
      <c r="C174" s="367" t="str">
        <f>IF($A174 = "", "", INDEX(Main_Form!$A:$A, MATCH($A174, Main_Form!$EV:$EV, 0)) &amp; $B174)</f>
        <v/>
      </c>
      <c r="D174" s="368"/>
      <c r="E174" s="368"/>
      <c r="F174" s="367" t="str">
        <f>IF(E174="", "", INDEX(Main_Form!$A:$A, MATCH($E174, Main_Form!$EV:$EV, 0)))</f>
        <v/>
      </c>
      <c r="G174" s="368"/>
      <c r="H174" s="368"/>
      <c r="I174" s="368"/>
      <c r="J174" s="368"/>
      <c r="K174" s="368"/>
      <c r="L174" s="368"/>
      <c r="M174" s="368"/>
      <c r="N174" s="368"/>
      <c r="O174" s="368"/>
      <c r="P174" s="398" t="str">
        <f t="shared" si="2"/>
        <v/>
      </c>
      <c r="Q174" s="395"/>
      <c r="R174" s="372"/>
      <c r="AB174" s="378"/>
      <c r="AC174" s="378" t="str">
        <f>IF($N174 = "", "",
IF(OR($N174 = Lists_and_controls!$AO$9, $N174 = Lists_and_controls!$AO$11, $N174 = Lists_and_controls!$AO$14, $N174 = Lists_and_controls!$AO$16), MAX(Day_30),
IF(OR($N174 = Lists_and_controls!$AO$6, $N174 = Lists_and_controls!$AO$8, $N174 = Lists_and_controls!$AO$10, $N174 = Lists_and_controls!$AO$12, $N174 = Lists_and_controls!$AO$13, $N174 = Lists_and_controls!$AO$15, $N174 = Lists_and_controls!$AO$17), MAX(Day_31),
IF($N174 = Lists_and_controls!$AO$7, IF(INDEX(Leap_Year_YN, MATCH($M174, Year_2, 0)) = 1, MAX(Day_Feb_LY), MAX(Day_Feb) )))))</f>
        <v/>
      </c>
    </row>
    <row r="175" spans="1:29" s="379" customFormat="1" hidden="1" x14ac:dyDescent="0.35">
      <c r="A175" s="368"/>
      <c r="B175" s="367" t="str">
        <f xml:space="preserve"> IF(A175="", "", $B$2 &amp; COUNTIFS($A$7:$A175, $A175))</f>
        <v/>
      </c>
      <c r="C175" s="367" t="str">
        <f>IF($A175 = "", "", INDEX(Main_Form!$A:$A, MATCH($A175, Main_Form!$EV:$EV, 0)) &amp; $B175)</f>
        <v/>
      </c>
      <c r="D175" s="368"/>
      <c r="E175" s="368"/>
      <c r="F175" s="367" t="str">
        <f>IF(E175="", "", INDEX(Main_Form!$A:$A, MATCH($E175, Main_Form!$EV:$EV, 0)))</f>
        <v/>
      </c>
      <c r="G175" s="368"/>
      <c r="H175" s="368"/>
      <c r="I175" s="368"/>
      <c r="J175" s="368"/>
      <c r="K175" s="368"/>
      <c r="L175" s="368"/>
      <c r="M175" s="368"/>
      <c r="N175" s="368"/>
      <c r="O175" s="368"/>
      <c r="P175" s="398" t="str">
        <f t="shared" si="2"/>
        <v/>
      </c>
      <c r="Q175" s="395"/>
      <c r="R175" s="372"/>
      <c r="AB175" s="378"/>
      <c r="AC175" s="378" t="str">
        <f>IF($N175 = "", "",
IF(OR($N175 = Lists_and_controls!$AO$9, $N175 = Lists_and_controls!$AO$11, $N175 = Lists_and_controls!$AO$14, $N175 = Lists_and_controls!$AO$16), MAX(Day_30),
IF(OR($N175 = Lists_and_controls!$AO$6, $N175 = Lists_and_controls!$AO$8, $N175 = Lists_and_controls!$AO$10, $N175 = Lists_and_controls!$AO$12, $N175 = Lists_and_controls!$AO$13, $N175 = Lists_and_controls!$AO$15, $N175 = Lists_and_controls!$AO$17), MAX(Day_31),
IF($N175 = Lists_and_controls!$AO$7, IF(INDEX(Leap_Year_YN, MATCH($M175, Year_2, 0)) = 1, MAX(Day_Feb_LY), MAX(Day_Feb) )))))</f>
        <v/>
      </c>
    </row>
    <row r="176" spans="1:29" s="379" customFormat="1" hidden="1" x14ac:dyDescent="0.35">
      <c r="A176" s="368"/>
      <c r="B176" s="367" t="str">
        <f xml:space="preserve"> IF(A176="", "", $B$2 &amp; COUNTIFS($A$7:$A176, $A176))</f>
        <v/>
      </c>
      <c r="C176" s="367" t="str">
        <f>IF($A176 = "", "", INDEX(Main_Form!$A:$A, MATCH($A176, Main_Form!$EV:$EV, 0)) &amp; $B176)</f>
        <v/>
      </c>
      <c r="D176" s="368"/>
      <c r="E176" s="368"/>
      <c r="F176" s="367" t="str">
        <f>IF(E176="", "", INDEX(Main_Form!$A:$A, MATCH($E176, Main_Form!$EV:$EV, 0)))</f>
        <v/>
      </c>
      <c r="G176" s="368"/>
      <c r="H176" s="368"/>
      <c r="I176" s="368"/>
      <c r="J176" s="368"/>
      <c r="K176" s="368"/>
      <c r="L176" s="368"/>
      <c r="M176" s="368"/>
      <c r="N176" s="368"/>
      <c r="O176" s="368"/>
      <c r="P176" s="398" t="str">
        <f t="shared" si="2"/>
        <v/>
      </c>
      <c r="Q176" s="395"/>
      <c r="R176" s="372"/>
      <c r="AB176" s="378"/>
      <c r="AC176" s="378" t="str">
        <f>IF($N176 = "", "",
IF(OR($N176 = Lists_and_controls!$AO$9, $N176 = Lists_and_controls!$AO$11, $N176 = Lists_and_controls!$AO$14, $N176 = Lists_and_controls!$AO$16), MAX(Day_30),
IF(OR($N176 = Lists_and_controls!$AO$6, $N176 = Lists_and_controls!$AO$8, $N176 = Lists_and_controls!$AO$10, $N176 = Lists_and_controls!$AO$12, $N176 = Lists_and_controls!$AO$13, $N176 = Lists_and_controls!$AO$15, $N176 = Lists_and_controls!$AO$17), MAX(Day_31),
IF($N176 = Lists_and_controls!$AO$7, IF(INDEX(Leap_Year_YN, MATCH($M176, Year_2, 0)) = 1, MAX(Day_Feb_LY), MAX(Day_Feb) )))))</f>
        <v/>
      </c>
    </row>
    <row r="177" spans="1:29" s="379" customFormat="1" hidden="1" x14ac:dyDescent="0.35">
      <c r="A177" s="368"/>
      <c r="B177" s="367" t="str">
        <f xml:space="preserve"> IF(A177="", "", $B$2 &amp; COUNTIFS($A$7:$A177, $A177))</f>
        <v/>
      </c>
      <c r="C177" s="367" t="str">
        <f>IF($A177 = "", "", INDEX(Main_Form!$A:$A, MATCH($A177, Main_Form!$EV:$EV, 0)) &amp; $B177)</f>
        <v/>
      </c>
      <c r="D177" s="368"/>
      <c r="E177" s="368"/>
      <c r="F177" s="367" t="str">
        <f>IF(E177="", "", INDEX(Main_Form!$A:$A, MATCH($E177, Main_Form!$EV:$EV, 0)))</f>
        <v/>
      </c>
      <c r="G177" s="368"/>
      <c r="H177" s="368"/>
      <c r="I177" s="368"/>
      <c r="J177" s="368"/>
      <c r="K177" s="368"/>
      <c r="L177" s="368"/>
      <c r="M177" s="368"/>
      <c r="N177" s="368"/>
      <c r="O177" s="368"/>
      <c r="P177" s="398" t="str">
        <f t="shared" si="2"/>
        <v/>
      </c>
      <c r="Q177" s="395"/>
      <c r="R177" s="372"/>
      <c r="AB177" s="378"/>
      <c r="AC177" s="378" t="str">
        <f>IF($N177 = "", "",
IF(OR($N177 = Lists_and_controls!$AO$9, $N177 = Lists_and_controls!$AO$11, $N177 = Lists_and_controls!$AO$14, $N177 = Lists_and_controls!$AO$16), MAX(Day_30),
IF(OR($N177 = Lists_and_controls!$AO$6, $N177 = Lists_and_controls!$AO$8, $N177 = Lists_and_controls!$AO$10, $N177 = Lists_and_controls!$AO$12, $N177 = Lists_and_controls!$AO$13, $N177 = Lists_and_controls!$AO$15, $N177 = Lists_and_controls!$AO$17), MAX(Day_31),
IF($N177 = Lists_and_controls!$AO$7, IF(INDEX(Leap_Year_YN, MATCH($M177, Year_2, 0)) = 1, MAX(Day_Feb_LY), MAX(Day_Feb) )))))</f>
        <v/>
      </c>
    </row>
    <row r="178" spans="1:29" s="379" customFormat="1" hidden="1" x14ac:dyDescent="0.35">
      <c r="A178" s="368"/>
      <c r="B178" s="367" t="str">
        <f xml:space="preserve"> IF(A178="", "", $B$2 &amp; COUNTIFS($A$7:$A178, $A178))</f>
        <v/>
      </c>
      <c r="C178" s="367" t="str">
        <f>IF($A178 = "", "", INDEX(Main_Form!$A:$A, MATCH($A178, Main_Form!$EV:$EV, 0)) &amp; $B178)</f>
        <v/>
      </c>
      <c r="D178" s="368"/>
      <c r="E178" s="368"/>
      <c r="F178" s="367" t="str">
        <f>IF(E178="", "", INDEX(Main_Form!$A:$A, MATCH($E178, Main_Form!$EV:$EV, 0)))</f>
        <v/>
      </c>
      <c r="G178" s="368"/>
      <c r="H178" s="368"/>
      <c r="I178" s="368"/>
      <c r="J178" s="368"/>
      <c r="K178" s="368"/>
      <c r="L178" s="368"/>
      <c r="M178" s="368"/>
      <c r="N178" s="368"/>
      <c r="O178" s="368"/>
      <c r="P178" s="398" t="str">
        <f t="shared" si="2"/>
        <v/>
      </c>
      <c r="Q178" s="395"/>
      <c r="R178" s="372"/>
      <c r="AB178" s="378"/>
      <c r="AC178" s="378" t="str">
        <f>IF($N178 = "", "",
IF(OR($N178 = Lists_and_controls!$AO$9, $N178 = Lists_and_controls!$AO$11, $N178 = Lists_and_controls!$AO$14, $N178 = Lists_and_controls!$AO$16), MAX(Day_30),
IF(OR($N178 = Lists_and_controls!$AO$6, $N178 = Lists_and_controls!$AO$8, $N178 = Lists_and_controls!$AO$10, $N178 = Lists_and_controls!$AO$12, $N178 = Lists_and_controls!$AO$13, $N178 = Lists_and_controls!$AO$15, $N178 = Lists_and_controls!$AO$17), MAX(Day_31),
IF($N178 = Lists_and_controls!$AO$7, IF(INDEX(Leap_Year_YN, MATCH($M178, Year_2, 0)) = 1, MAX(Day_Feb_LY), MAX(Day_Feb) )))))</f>
        <v/>
      </c>
    </row>
    <row r="179" spans="1:29" s="379" customFormat="1" hidden="1" x14ac:dyDescent="0.35">
      <c r="A179" s="368"/>
      <c r="B179" s="367" t="str">
        <f xml:space="preserve"> IF(A179="", "", $B$2 &amp; COUNTIFS($A$7:$A179, $A179))</f>
        <v/>
      </c>
      <c r="C179" s="367" t="str">
        <f>IF($A179 = "", "", INDEX(Main_Form!$A:$A, MATCH($A179, Main_Form!$EV:$EV, 0)) &amp; $B179)</f>
        <v/>
      </c>
      <c r="D179" s="368"/>
      <c r="E179" s="368"/>
      <c r="F179" s="367" t="str">
        <f>IF(E179="", "", INDEX(Main_Form!$A:$A, MATCH($E179, Main_Form!$EV:$EV, 0)))</f>
        <v/>
      </c>
      <c r="G179" s="368"/>
      <c r="H179" s="368"/>
      <c r="I179" s="368"/>
      <c r="J179" s="368"/>
      <c r="K179" s="368"/>
      <c r="L179" s="368"/>
      <c r="M179" s="368"/>
      <c r="N179" s="368"/>
      <c r="O179" s="368"/>
      <c r="P179" s="398" t="str">
        <f t="shared" si="2"/>
        <v/>
      </c>
      <c r="Q179" s="395"/>
      <c r="R179" s="372"/>
      <c r="AB179" s="378"/>
      <c r="AC179" s="378" t="str">
        <f>IF($N179 = "", "",
IF(OR($N179 = Lists_and_controls!$AO$9, $N179 = Lists_and_controls!$AO$11, $N179 = Lists_and_controls!$AO$14, $N179 = Lists_and_controls!$AO$16), MAX(Day_30),
IF(OR($N179 = Lists_and_controls!$AO$6, $N179 = Lists_and_controls!$AO$8, $N179 = Lists_and_controls!$AO$10, $N179 = Lists_and_controls!$AO$12, $N179 = Lists_and_controls!$AO$13, $N179 = Lists_and_controls!$AO$15, $N179 = Lists_and_controls!$AO$17), MAX(Day_31),
IF($N179 = Lists_and_controls!$AO$7, IF(INDEX(Leap_Year_YN, MATCH($M179, Year_2, 0)) = 1, MAX(Day_Feb_LY), MAX(Day_Feb) )))))</f>
        <v/>
      </c>
    </row>
    <row r="180" spans="1:29" s="379" customFormat="1" hidden="1" x14ac:dyDescent="0.35">
      <c r="A180" s="368"/>
      <c r="B180" s="367" t="str">
        <f xml:space="preserve"> IF(A180="", "", $B$2 &amp; COUNTIFS($A$7:$A180, $A180))</f>
        <v/>
      </c>
      <c r="C180" s="367" t="str">
        <f>IF($A180 = "", "", INDEX(Main_Form!$A:$A, MATCH($A180, Main_Form!$EV:$EV, 0)) &amp; $B180)</f>
        <v/>
      </c>
      <c r="D180" s="368"/>
      <c r="E180" s="368"/>
      <c r="F180" s="367" t="str">
        <f>IF(E180="", "", INDEX(Main_Form!$A:$A, MATCH($E180, Main_Form!$EV:$EV, 0)))</f>
        <v/>
      </c>
      <c r="G180" s="368"/>
      <c r="H180" s="368"/>
      <c r="I180" s="368"/>
      <c r="J180" s="368"/>
      <c r="K180" s="368"/>
      <c r="L180" s="368"/>
      <c r="M180" s="368"/>
      <c r="N180" s="368"/>
      <c r="O180" s="368"/>
      <c r="P180" s="398" t="str">
        <f t="shared" si="2"/>
        <v/>
      </c>
      <c r="Q180" s="395"/>
      <c r="R180" s="372"/>
      <c r="AB180" s="378"/>
      <c r="AC180" s="378" t="str">
        <f>IF($N180 = "", "",
IF(OR($N180 = Lists_and_controls!$AO$9, $N180 = Lists_and_controls!$AO$11, $N180 = Lists_and_controls!$AO$14, $N180 = Lists_and_controls!$AO$16), MAX(Day_30),
IF(OR($N180 = Lists_and_controls!$AO$6, $N180 = Lists_and_controls!$AO$8, $N180 = Lists_and_controls!$AO$10, $N180 = Lists_and_controls!$AO$12, $N180 = Lists_and_controls!$AO$13, $N180 = Lists_and_controls!$AO$15, $N180 = Lists_and_controls!$AO$17), MAX(Day_31),
IF($N180 = Lists_and_controls!$AO$7, IF(INDEX(Leap_Year_YN, MATCH($M180, Year_2, 0)) = 1, MAX(Day_Feb_LY), MAX(Day_Feb) )))))</f>
        <v/>
      </c>
    </row>
    <row r="181" spans="1:29" s="379" customFormat="1" hidden="1" x14ac:dyDescent="0.35">
      <c r="A181" s="368"/>
      <c r="B181" s="367" t="str">
        <f xml:space="preserve"> IF(A181="", "", $B$2 &amp; COUNTIFS($A$7:$A181, $A181))</f>
        <v/>
      </c>
      <c r="C181" s="367" t="str">
        <f>IF($A181 = "", "", INDEX(Main_Form!$A:$A, MATCH($A181, Main_Form!$EV:$EV, 0)) &amp; $B181)</f>
        <v/>
      </c>
      <c r="D181" s="368"/>
      <c r="E181" s="368"/>
      <c r="F181" s="367" t="str">
        <f>IF(E181="", "", INDEX(Main_Form!$A:$A, MATCH($E181, Main_Form!$EV:$EV, 0)))</f>
        <v/>
      </c>
      <c r="G181" s="368"/>
      <c r="H181" s="368"/>
      <c r="I181" s="368"/>
      <c r="J181" s="368"/>
      <c r="K181" s="368"/>
      <c r="L181" s="368"/>
      <c r="M181" s="368"/>
      <c r="N181" s="368"/>
      <c r="O181" s="368"/>
      <c r="P181" s="398" t="str">
        <f t="shared" si="2"/>
        <v/>
      </c>
      <c r="Q181" s="395"/>
      <c r="R181" s="372"/>
      <c r="AB181" s="378"/>
      <c r="AC181" s="378" t="str">
        <f>IF($N181 = "", "",
IF(OR($N181 = Lists_and_controls!$AO$9, $N181 = Lists_and_controls!$AO$11, $N181 = Lists_and_controls!$AO$14, $N181 = Lists_and_controls!$AO$16), MAX(Day_30),
IF(OR($N181 = Lists_and_controls!$AO$6, $N181 = Lists_and_controls!$AO$8, $N181 = Lists_and_controls!$AO$10, $N181 = Lists_and_controls!$AO$12, $N181 = Lists_and_controls!$AO$13, $N181 = Lists_and_controls!$AO$15, $N181 = Lists_and_controls!$AO$17), MAX(Day_31),
IF($N181 = Lists_and_controls!$AO$7, IF(INDEX(Leap_Year_YN, MATCH($M181, Year_2, 0)) = 1, MAX(Day_Feb_LY), MAX(Day_Feb) )))))</f>
        <v/>
      </c>
    </row>
    <row r="182" spans="1:29" s="379" customFormat="1" hidden="1" x14ac:dyDescent="0.35">
      <c r="A182" s="368"/>
      <c r="B182" s="367" t="str">
        <f xml:space="preserve"> IF(A182="", "", $B$2 &amp; COUNTIFS($A$7:$A182, $A182))</f>
        <v/>
      </c>
      <c r="C182" s="367" t="str">
        <f>IF($A182 = "", "", INDEX(Main_Form!$A:$A, MATCH($A182, Main_Form!$EV:$EV, 0)) &amp; $B182)</f>
        <v/>
      </c>
      <c r="D182" s="368"/>
      <c r="E182" s="368"/>
      <c r="F182" s="367" t="str">
        <f>IF(E182="", "", INDEX(Main_Form!$A:$A, MATCH($E182, Main_Form!$EV:$EV, 0)))</f>
        <v/>
      </c>
      <c r="G182" s="368"/>
      <c r="H182" s="368"/>
      <c r="I182" s="368"/>
      <c r="J182" s="368"/>
      <c r="K182" s="368"/>
      <c r="L182" s="368"/>
      <c r="M182" s="368"/>
      <c r="N182" s="368"/>
      <c r="O182" s="368"/>
      <c r="P182" s="398" t="str">
        <f t="shared" si="2"/>
        <v/>
      </c>
      <c r="Q182" s="395"/>
      <c r="R182" s="372"/>
      <c r="AB182" s="378"/>
      <c r="AC182" s="378" t="str">
        <f>IF($N182 = "", "",
IF(OR($N182 = Lists_and_controls!$AO$9, $N182 = Lists_and_controls!$AO$11, $N182 = Lists_and_controls!$AO$14, $N182 = Lists_and_controls!$AO$16), MAX(Day_30),
IF(OR($N182 = Lists_and_controls!$AO$6, $N182 = Lists_and_controls!$AO$8, $N182 = Lists_and_controls!$AO$10, $N182 = Lists_and_controls!$AO$12, $N182 = Lists_and_controls!$AO$13, $N182 = Lists_and_controls!$AO$15, $N182 = Lists_and_controls!$AO$17), MAX(Day_31),
IF($N182 = Lists_and_controls!$AO$7, IF(INDEX(Leap_Year_YN, MATCH($M182, Year_2, 0)) = 1, MAX(Day_Feb_LY), MAX(Day_Feb) )))))</f>
        <v/>
      </c>
    </row>
    <row r="183" spans="1:29" s="379" customFormat="1" hidden="1" x14ac:dyDescent="0.35">
      <c r="A183" s="368"/>
      <c r="B183" s="367" t="str">
        <f xml:space="preserve"> IF(A183="", "", $B$2 &amp; COUNTIFS($A$7:$A183, $A183))</f>
        <v/>
      </c>
      <c r="C183" s="367" t="str">
        <f>IF($A183 = "", "", INDEX(Main_Form!$A:$A, MATCH($A183, Main_Form!$EV:$EV, 0)) &amp; $B183)</f>
        <v/>
      </c>
      <c r="D183" s="368"/>
      <c r="E183" s="368"/>
      <c r="F183" s="367" t="str">
        <f>IF(E183="", "", INDEX(Main_Form!$A:$A, MATCH($E183, Main_Form!$EV:$EV, 0)))</f>
        <v/>
      </c>
      <c r="G183" s="368"/>
      <c r="H183" s="368"/>
      <c r="I183" s="368"/>
      <c r="J183" s="368"/>
      <c r="K183" s="368"/>
      <c r="L183" s="368"/>
      <c r="M183" s="368"/>
      <c r="N183" s="368"/>
      <c r="O183" s="368"/>
      <c r="P183" s="398" t="str">
        <f t="shared" si="2"/>
        <v/>
      </c>
      <c r="Q183" s="395"/>
      <c r="R183" s="372"/>
      <c r="AB183" s="378"/>
      <c r="AC183" s="378" t="str">
        <f>IF($N183 = "", "",
IF(OR($N183 = Lists_and_controls!$AO$9, $N183 = Lists_and_controls!$AO$11, $N183 = Lists_and_controls!$AO$14, $N183 = Lists_and_controls!$AO$16), MAX(Day_30),
IF(OR($N183 = Lists_and_controls!$AO$6, $N183 = Lists_and_controls!$AO$8, $N183 = Lists_and_controls!$AO$10, $N183 = Lists_and_controls!$AO$12, $N183 = Lists_and_controls!$AO$13, $N183 = Lists_and_controls!$AO$15, $N183 = Lists_and_controls!$AO$17), MAX(Day_31),
IF($N183 = Lists_and_controls!$AO$7, IF(INDEX(Leap_Year_YN, MATCH($M183, Year_2, 0)) = 1, MAX(Day_Feb_LY), MAX(Day_Feb) )))))</f>
        <v/>
      </c>
    </row>
    <row r="184" spans="1:29" s="379" customFormat="1" hidden="1" x14ac:dyDescent="0.35">
      <c r="A184" s="368"/>
      <c r="B184" s="367" t="str">
        <f xml:space="preserve"> IF(A184="", "", $B$2 &amp; COUNTIFS($A$7:$A184, $A184))</f>
        <v/>
      </c>
      <c r="C184" s="367" t="str">
        <f>IF($A184 = "", "", INDEX(Main_Form!$A:$A, MATCH($A184, Main_Form!$EV:$EV, 0)) &amp; $B184)</f>
        <v/>
      </c>
      <c r="D184" s="368"/>
      <c r="E184" s="368"/>
      <c r="F184" s="367" t="str">
        <f>IF(E184="", "", INDEX(Main_Form!$A:$A, MATCH($E184, Main_Form!$EV:$EV, 0)))</f>
        <v/>
      </c>
      <c r="G184" s="368"/>
      <c r="H184" s="368"/>
      <c r="I184" s="368"/>
      <c r="J184" s="368"/>
      <c r="K184" s="368"/>
      <c r="L184" s="368"/>
      <c r="M184" s="368"/>
      <c r="N184" s="368"/>
      <c r="O184" s="368"/>
      <c r="P184" s="398" t="str">
        <f t="shared" si="2"/>
        <v/>
      </c>
      <c r="Q184" s="395"/>
      <c r="R184" s="372"/>
      <c r="AB184" s="378"/>
      <c r="AC184" s="378" t="str">
        <f>IF($N184 = "", "",
IF(OR($N184 = Lists_and_controls!$AO$9, $N184 = Lists_and_controls!$AO$11, $N184 = Lists_and_controls!$AO$14, $N184 = Lists_and_controls!$AO$16), MAX(Day_30),
IF(OR($N184 = Lists_and_controls!$AO$6, $N184 = Lists_and_controls!$AO$8, $N184 = Lists_and_controls!$AO$10, $N184 = Lists_and_controls!$AO$12, $N184 = Lists_and_controls!$AO$13, $N184 = Lists_and_controls!$AO$15, $N184 = Lists_and_controls!$AO$17), MAX(Day_31),
IF($N184 = Lists_and_controls!$AO$7, IF(INDEX(Leap_Year_YN, MATCH($M184, Year_2, 0)) = 1, MAX(Day_Feb_LY), MAX(Day_Feb) )))))</f>
        <v/>
      </c>
    </row>
    <row r="185" spans="1:29" s="379" customFormat="1" hidden="1" x14ac:dyDescent="0.35">
      <c r="A185" s="368"/>
      <c r="B185" s="367" t="str">
        <f xml:space="preserve"> IF(A185="", "", $B$2 &amp; COUNTIFS($A$7:$A185, $A185))</f>
        <v/>
      </c>
      <c r="C185" s="367" t="str">
        <f>IF($A185 = "", "", INDEX(Main_Form!$A:$A, MATCH($A185, Main_Form!$EV:$EV, 0)) &amp; $B185)</f>
        <v/>
      </c>
      <c r="D185" s="368"/>
      <c r="E185" s="368"/>
      <c r="F185" s="367" t="str">
        <f>IF(E185="", "", INDEX(Main_Form!$A:$A, MATCH($E185, Main_Form!$EV:$EV, 0)))</f>
        <v/>
      </c>
      <c r="G185" s="368"/>
      <c r="H185" s="368"/>
      <c r="I185" s="368"/>
      <c r="J185" s="368"/>
      <c r="K185" s="368"/>
      <c r="L185" s="368"/>
      <c r="M185" s="368"/>
      <c r="N185" s="368"/>
      <c r="O185" s="368"/>
      <c r="P185" s="398" t="str">
        <f t="shared" si="2"/>
        <v/>
      </c>
      <c r="Q185" s="395"/>
      <c r="R185" s="372"/>
      <c r="AB185" s="378"/>
      <c r="AC185" s="378" t="str">
        <f>IF($N185 = "", "",
IF(OR($N185 = Lists_and_controls!$AO$9, $N185 = Lists_and_controls!$AO$11, $N185 = Lists_and_controls!$AO$14, $N185 = Lists_and_controls!$AO$16), MAX(Day_30),
IF(OR($N185 = Lists_and_controls!$AO$6, $N185 = Lists_and_controls!$AO$8, $N185 = Lists_and_controls!$AO$10, $N185 = Lists_and_controls!$AO$12, $N185 = Lists_and_controls!$AO$13, $N185 = Lists_and_controls!$AO$15, $N185 = Lists_and_controls!$AO$17), MAX(Day_31),
IF($N185 = Lists_and_controls!$AO$7, IF(INDEX(Leap_Year_YN, MATCH($M185, Year_2, 0)) = 1, MAX(Day_Feb_LY), MAX(Day_Feb) )))))</f>
        <v/>
      </c>
    </row>
    <row r="186" spans="1:29" s="379" customFormat="1" hidden="1" x14ac:dyDescent="0.35">
      <c r="A186" s="368"/>
      <c r="B186" s="367" t="str">
        <f xml:space="preserve"> IF(A186="", "", $B$2 &amp; COUNTIFS($A$7:$A186, $A186))</f>
        <v/>
      </c>
      <c r="C186" s="367" t="str">
        <f>IF($A186 = "", "", INDEX(Main_Form!$A:$A, MATCH($A186, Main_Form!$EV:$EV, 0)) &amp; $B186)</f>
        <v/>
      </c>
      <c r="D186" s="368"/>
      <c r="E186" s="368"/>
      <c r="F186" s="367" t="str">
        <f>IF(E186="", "", INDEX(Main_Form!$A:$A, MATCH($E186, Main_Form!$EV:$EV, 0)))</f>
        <v/>
      </c>
      <c r="G186" s="368"/>
      <c r="H186" s="368"/>
      <c r="I186" s="368"/>
      <c r="J186" s="368"/>
      <c r="K186" s="368"/>
      <c r="L186" s="368"/>
      <c r="M186" s="368"/>
      <c r="N186" s="368"/>
      <c r="O186" s="368"/>
      <c r="P186" s="398" t="str">
        <f t="shared" si="2"/>
        <v/>
      </c>
      <c r="Q186" s="395"/>
      <c r="R186" s="372"/>
      <c r="AB186" s="378"/>
      <c r="AC186" s="378" t="str">
        <f>IF($N186 = "", "",
IF(OR($N186 = Lists_and_controls!$AO$9, $N186 = Lists_and_controls!$AO$11, $N186 = Lists_and_controls!$AO$14, $N186 = Lists_and_controls!$AO$16), MAX(Day_30),
IF(OR($N186 = Lists_and_controls!$AO$6, $N186 = Lists_and_controls!$AO$8, $N186 = Lists_and_controls!$AO$10, $N186 = Lists_and_controls!$AO$12, $N186 = Lists_and_controls!$AO$13, $N186 = Lists_and_controls!$AO$15, $N186 = Lists_and_controls!$AO$17), MAX(Day_31),
IF($N186 = Lists_and_controls!$AO$7, IF(INDEX(Leap_Year_YN, MATCH($M186, Year_2, 0)) = 1, MAX(Day_Feb_LY), MAX(Day_Feb) )))))</f>
        <v/>
      </c>
    </row>
    <row r="187" spans="1:29" s="379" customFormat="1" hidden="1" x14ac:dyDescent="0.35">
      <c r="A187" s="368"/>
      <c r="B187" s="367" t="str">
        <f xml:space="preserve"> IF(A187="", "", $B$2 &amp; COUNTIFS($A$7:$A187, $A187))</f>
        <v/>
      </c>
      <c r="C187" s="367" t="str">
        <f>IF($A187 = "", "", INDEX(Main_Form!$A:$A, MATCH($A187, Main_Form!$EV:$EV, 0)) &amp; $B187)</f>
        <v/>
      </c>
      <c r="D187" s="368"/>
      <c r="E187" s="368"/>
      <c r="F187" s="367" t="str">
        <f>IF(E187="", "", INDEX(Main_Form!$A:$A, MATCH($E187, Main_Form!$EV:$EV, 0)))</f>
        <v/>
      </c>
      <c r="G187" s="368"/>
      <c r="H187" s="368"/>
      <c r="I187" s="368"/>
      <c r="J187" s="368"/>
      <c r="K187" s="368"/>
      <c r="L187" s="368"/>
      <c r="M187" s="368"/>
      <c r="N187" s="368"/>
      <c r="O187" s="368"/>
      <c r="P187" s="398" t="str">
        <f t="shared" si="2"/>
        <v/>
      </c>
      <c r="Q187" s="395"/>
      <c r="R187" s="372"/>
      <c r="AB187" s="378"/>
      <c r="AC187" s="378" t="str">
        <f>IF($N187 = "", "",
IF(OR($N187 = Lists_and_controls!$AO$9, $N187 = Lists_and_controls!$AO$11, $N187 = Lists_and_controls!$AO$14, $N187 = Lists_and_controls!$AO$16), MAX(Day_30),
IF(OR($N187 = Lists_and_controls!$AO$6, $N187 = Lists_and_controls!$AO$8, $N187 = Lists_and_controls!$AO$10, $N187 = Lists_and_controls!$AO$12, $N187 = Lists_and_controls!$AO$13, $N187 = Lists_and_controls!$AO$15, $N187 = Lists_and_controls!$AO$17), MAX(Day_31),
IF($N187 = Lists_and_controls!$AO$7, IF(INDEX(Leap_Year_YN, MATCH($M187, Year_2, 0)) = 1, MAX(Day_Feb_LY), MAX(Day_Feb) )))))</f>
        <v/>
      </c>
    </row>
    <row r="188" spans="1:29" s="379" customFormat="1" hidden="1" x14ac:dyDescent="0.35">
      <c r="A188" s="368"/>
      <c r="B188" s="367" t="str">
        <f xml:space="preserve"> IF(A188="", "", $B$2 &amp; COUNTIFS($A$7:$A188, $A188))</f>
        <v/>
      </c>
      <c r="C188" s="367" t="str">
        <f>IF($A188 = "", "", INDEX(Main_Form!$A:$A, MATCH($A188, Main_Form!$EV:$EV, 0)) &amp; $B188)</f>
        <v/>
      </c>
      <c r="D188" s="368"/>
      <c r="E188" s="368"/>
      <c r="F188" s="367" t="str">
        <f>IF(E188="", "", INDEX(Main_Form!$A:$A, MATCH($E188, Main_Form!$EV:$EV, 0)))</f>
        <v/>
      </c>
      <c r="G188" s="368"/>
      <c r="H188" s="368"/>
      <c r="I188" s="368"/>
      <c r="J188" s="368"/>
      <c r="K188" s="368"/>
      <c r="L188" s="368"/>
      <c r="M188" s="368"/>
      <c r="N188" s="368"/>
      <c r="O188" s="368"/>
      <c r="P188" s="398" t="str">
        <f t="shared" si="2"/>
        <v/>
      </c>
      <c r="Q188" s="395"/>
      <c r="R188" s="372"/>
      <c r="AB188" s="378"/>
      <c r="AC188" s="378" t="str">
        <f>IF($N188 = "", "",
IF(OR($N188 = Lists_and_controls!$AO$9, $N188 = Lists_and_controls!$AO$11, $N188 = Lists_and_controls!$AO$14, $N188 = Lists_and_controls!$AO$16), MAX(Day_30),
IF(OR($N188 = Lists_and_controls!$AO$6, $N188 = Lists_and_controls!$AO$8, $N188 = Lists_and_controls!$AO$10, $N188 = Lists_and_controls!$AO$12, $N188 = Lists_and_controls!$AO$13, $N188 = Lists_and_controls!$AO$15, $N188 = Lists_and_controls!$AO$17), MAX(Day_31),
IF($N188 = Lists_and_controls!$AO$7, IF(INDEX(Leap_Year_YN, MATCH($M188, Year_2, 0)) = 1, MAX(Day_Feb_LY), MAX(Day_Feb) )))))</f>
        <v/>
      </c>
    </row>
    <row r="189" spans="1:29" s="379" customFormat="1" hidden="1" x14ac:dyDescent="0.35">
      <c r="A189" s="368"/>
      <c r="B189" s="367" t="str">
        <f xml:space="preserve"> IF(A189="", "", $B$2 &amp; COUNTIFS($A$7:$A189, $A189))</f>
        <v/>
      </c>
      <c r="C189" s="367" t="str">
        <f>IF($A189 = "", "", INDEX(Main_Form!$A:$A, MATCH($A189, Main_Form!$EV:$EV, 0)) &amp; $B189)</f>
        <v/>
      </c>
      <c r="D189" s="368"/>
      <c r="E189" s="368"/>
      <c r="F189" s="367" t="str">
        <f>IF(E189="", "", INDEX(Main_Form!$A:$A, MATCH($E189, Main_Form!$EV:$EV, 0)))</f>
        <v/>
      </c>
      <c r="G189" s="368"/>
      <c r="H189" s="368"/>
      <c r="I189" s="368"/>
      <c r="J189" s="368"/>
      <c r="K189" s="368"/>
      <c r="L189" s="368"/>
      <c r="M189" s="368"/>
      <c r="N189" s="368"/>
      <c r="O189" s="368"/>
      <c r="P189" s="398" t="str">
        <f t="shared" si="2"/>
        <v/>
      </c>
      <c r="Q189" s="395"/>
      <c r="R189" s="372"/>
      <c r="AB189" s="378"/>
      <c r="AC189" s="378" t="str">
        <f>IF($N189 = "", "",
IF(OR($N189 = Lists_and_controls!$AO$9, $N189 = Lists_and_controls!$AO$11, $N189 = Lists_and_controls!$AO$14, $N189 = Lists_and_controls!$AO$16), MAX(Day_30),
IF(OR($N189 = Lists_and_controls!$AO$6, $N189 = Lists_and_controls!$AO$8, $N189 = Lists_and_controls!$AO$10, $N189 = Lists_and_controls!$AO$12, $N189 = Lists_and_controls!$AO$13, $N189 = Lists_and_controls!$AO$15, $N189 = Lists_and_controls!$AO$17), MAX(Day_31),
IF($N189 = Lists_and_controls!$AO$7, IF(INDEX(Leap_Year_YN, MATCH($M189, Year_2, 0)) = 1, MAX(Day_Feb_LY), MAX(Day_Feb) )))))</f>
        <v/>
      </c>
    </row>
    <row r="190" spans="1:29" s="379" customFormat="1" hidden="1" x14ac:dyDescent="0.35">
      <c r="A190" s="368"/>
      <c r="B190" s="367" t="str">
        <f xml:space="preserve"> IF(A190="", "", $B$2 &amp; COUNTIFS($A$7:$A190, $A190))</f>
        <v/>
      </c>
      <c r="C190" s="367" t="str">
        <f>IF($A190 = "", "", INDEX(Main_Form!$A:$A, MATCH($A190, Main_Form!$EV:$EV, 0)) &amp; $B190)</f>
        <v/>
      </c>
      <c r="D190" s="368"/>
      <c r="E190" s="368"/>
      <c r="F190" s="367" t="str">
        <f>IF(E190="", "", INDEX(Main_Form!$A:$A, MATCH($E190, Main_Form!$EV:$EV, 0)))</f>
        <v/>
      </c>
      <c r="G190" s="368"/>
      <c r="H190" s="368"/>
      <c r="I190" s="368"/>
      <c r="J190" s="368"/>
      <c r="K190" s="368"/>
      <c r="L190" s="368"/>
      <c r="M190" s="368"/>
      <c r="N190" s="368"/>
      <c r="O190" s="368"/>
      <c r="P190" s="398" t="str">
        <f t="shared" si="2"/>
        <v/>
      </c>
      <c r="Q190" s="395"/>
      <c r="R190" s="372"/>
      <c r="AB190" s="378"/>
      <c r="AC190" s="378" t="str">
        <f>IF($N190 = "", "",
IF(OR($N190 = Lists_and_controls!$AO$9, $N190 = Lists_and_controls!$AO$11, $N190 = Lists_and_controls!$AO$14, $N190 = Lists_and_controls!$AO$16), MAX(Day_30),
IF(OR($N190 = Lists_and_controls!$AO$6, $N190 = Lists_and_controls!$AO$8, $N190 = Lists_and_controls!$AO$10, $N190 = Lists_and_controls!$AO$12, $N190 = Lists_and_controls!$AO$13, $N190 = Lists_and_controls!$AO$15, $N190 = Lists_and_controls!$AO$17), MAX(Day_31),
IF($N190 = Lists_and_controls!$AO$7, IF(INDEX(Leap_Year_YN, MATCH($M190, Year_2, 0)) = 1, MAX(Day_Feb_LY), MAX(Day_Feb) )))))</f>
        <v/>
      </c>
    </row>
    <row r="191" spans="1:29" s="379" customFormat="1" hidden="1" x14ac:dyDescent="0.35">
      <c r="A191" s="368"/>
      <c r="B191" s="367" t="str">
        <f xml:space="preserve"> IF(A191="", "", $B$2 &amp; COUNTIFS($A$7:$A191, $A191))</f>
        <v/>
      </c>
      <c r="C191" s="367" t="str">
        <f>IF($A191 = "", "", INDEX(Main_Form!$A:$A, MATCH($A191, Main_Form!$EV:$EV, 0)) &amp; $B191)</f>
        <v/>
      </c>
      <c r="D191" s="368"/>
      <c r="E191" s="368"/>
      <c r="F191" s="367" t="str">
        <f>IF(E191="", "", INDEX(Main_Form!$A:$A, MATCH($E191, Main_Form!$EV:$EV, 0)))</f>
        <v/>
      </c>
      <c r="G191" s="368"/>
      <c r="H191" s="368"/>
      <c r="I191" s="368"/>
      <c r="J191" s="368"/>
      <c r="K191" s="368"/>
      <c r="L191" s="368"/>
      <c r="M191" s="368"/>
      <c r="N191" s="368"/>
      <c r="O191" s="368"/>
      <c r="P191" s="398" t="str">
        <f t="shared" si="2"/>
        <v/>
      </c>
      <c r="Q191" s="395"/>
      <c r="R191" s="372"/>
      <c r="AB191" s="378"/>
      <c r="AC191" s="378" t="str">
        <f>IF($N191 = "", "",
IF(OR($N191 = Lists_and_controls!$AO$9, $N191 = Lists_and_controls!$AO$11, $N191 = Lists_and_controls!$AO$14, $N191 = Lists_and_controls!$AO$16), MAX(Day_30),
IF(OR($N191 = Lists_and_controls!$AO$6, $N191 = Lists_and_controls!$AO$8, $N191 = Lists_and_controls!$AO$10, $N191 = Lists_and_controls!$AO$12, $N191 = Lists_and_controls!$AO$13, $N191 = Lists_and_controls!$AO$15, $N191 = Lists_and_controls!$AO$17), MAX(Day_31),
IF($N191 = Lists_and_controls!$AO$7, IF(INDEX(Leap_Year_YN, MATCH($M191, Year_2, 0)) = 1, MAX(Day_Feb_LY), MAX(Day_Feb) )))))</f>
        <v/>
      </c>
    </row>
    <row r="192" spans="1:29" s="379" customFormat="1" hidden="1" x14ac:dyDescent="0.35">
      <c r="A192" s="368"/>
      <c r="B192" s="367" t="str">
        <f xml:space="preserve"> IF(A192="", "", $B$2 &amp; COUNTIFS($A$7:$A192, $A192))</f>
        <v/>
      </c>
      <c r="C192" s="367" t="str">
        <f>IF($A192 = "", "", INDEX(Main_Form!$A:$A, MATCH($A192, Main_Form!$EV:$EV, 0)) &amp; $B192)</f>
        <v/>
      </c>
      <c r="D192" s="368"/>
      <c r="E192" s="368"/>
      <c r="F192" s="367" t="str">
        <f>IF(E192="", "", INDEX(Main_Form!$A:$A, MATCH($E192, Main_Form!$EV:$EV, 0)))</f>
        <v/>
      </c>
      <c r="G192" s="368"/>
      <c r="H192" s="368"/>
      <c r="I192" s="368"/>
      <c r="J192" s="368"/>
      <c r="K192" s="368"/>
      <c r="L192" s="368"/>
      <c r="M192" s="368"/>
      <c r="N192" s="368"/>
      <c r="O192" s="368"/>
      <c r="P192" s="398" t="str">
        <f t="shared" si="2"/>
        <v/>
      </c>
      <c r="Q192" s="395"/>
      <c r="R192" s="372"/>
      <c r="AB192" s="378"/>
      <c r="AC192" s="378" t="str">
        <f>IF($N192 = "", "",
IF(OR($N192 = Lists_and_controls!$AO$9, $N192 = Lists_and_controls!$AO$11, $N192 = Lists_and_controls!$AO$14, $N192 = Lists_and_controls!$AO$16), MAX(Day_30),
IF(OR($N192 = Lists_and_controls!$AO$6, $N192 = Lists_and_controls!$AO$8, $N192 = Lists_and_controls!$AO$10, $N192 = Lists_and_controls!$AO$12, $N192 = Lists_and_controls!$AO$13, $N192 = Lists_and_controls!$AO$15, $N192 = Lists_and_controls!$AO$17), MAX(Day_31),
IF($N192 = Lists_and_controls!$AO$7, IF(INDEX(Leap_Year_YN, MATCH($M192, Year_2, 0)) = 1, MAX(Day_Feb_LY), MAX(Day_Feb) )))))</f>
        <v/>
      </c>
    </row>
    <row r="193" spans="1:29" s="379" customFormat="1" hidden="1" x14ac:dyDescent="0.35">
      <c r="A193" s="368"/>
      <c r="B193" s="367" t="str">
        <f xml:space="preserve"> IF(A193="", "", $B$2 &amp; COUNTIFS($A$7:$A193, $A193))</f>
        <v/>
      </c>
      <c r="C193" s="367" t="str">
        <f>IF($A193 = "", "", INDEX(Main_Form!$A:$A, MATCH($A193, Main_Form!$EV:$EV, 0)) &amp; $B193)</f>
        <v/>
      </c>
      <c r="D193" s="368"/>
      <c r="E193" s="368"/>
      <c r="F193" s="367" t="str">
        <f>IF(E193="", "", INDEX(Main_Form!$A:$A, MATCH($E193, Main_Form!$EV:$EV, 0)))</f>
        <v/>
      </c>
      <c r="G193" s="368"/>
      <c r="H193" s="368"/>
      <c r="I193" s="368"/>
      <c r="J193" s="368"/>
      <c r="K193" s="368"/>
      <c r="L193" s="368"/>
      <c r="M193" s="368"/>
      <c r="N193" s="368"/>
      <c r="O193" s="368"/>
      <c r="P193" s="398" t="str">
        <f t="shared" si="2"/>
        <v/>
      </c>
      <c r="Q193" s="395"/>
      <c r="R193" s="372"/>
      <c r="AB193" s="378"/>
      <c r="AC193" s="378" t="str">
        <f>IF($N193 = "", "",
IF(OR($N193 = Lists_and_controls!$AO$9, $N193 = Lists_and_controls!$AO$11, $N193 = Lists_and_controls!$AO$14, $N193 = Lists_and_controls!$AO$16), MAX(Day_30),
IF(OR($N193 = Lists_and_controls!$AO$6, $N193 = Lists_and_controls!$AO$8, $N193 = Lists_and_controls!$AO$10, $N193 = Lists_and_controls!$AO$12, $N193 = Lists_and_controls!$AO$13, $N193 = Lists_and_controls!$AO$15, $N193 = Lists_and_controls!$AO$17), MAX(Day_31),
IF($N193 = Lists_and_controls!$AO$7, IF(INDEX(Leap_Year_YN, MATCH($M193, Year_2, 0)) = 1, MAX(Day_Feb_LY), MAX(Day_Feb) )))))</f>
        <v/>
      </c>
    </row>
    <row r="194" spans="1:29" s="379" customFormat="1" hidden="1" x14ac:dyDescent="0.35">
      <c r="A194" s="368"/>
      <c r="B194" s="367" t="str">
        <f xml:space="preserve"> IF(A194="", "", $B$2 &amp; COUNTIFS($A$7:$A194, $A194))</f>
        <v/>
      </c>
      <c r="C194" s="367" t="str">
        <f>IF($A194 = "", "", INDEX(Main_Form!$A:$A, MATCH($A194, Main_Form!$EV:$EV, 0)) &amp; $B194)</f>
        <v/>
      </c>
      <c r="D194" s="368"/>
      <c r="E194" s="368"/>
      <c r="F194" s="367" t="str">
        <f>IF(E194="", "", INDEX(Main_Form!$A:$A, MATCH($E194, Main_Form!$EV:$EV, 0)))</f>
        <v/>
      </c>
      <c r="G194" s="368"/>
      <c r="H194" s="368"/>
      <c r="I194" s="368"/>
      <c r="J194" s="368"/>
      <c r="K194" s="368"/>
      <c r="L194" s="368"/>
      <c r="M194" s="368"/>
      <c r="N194" s="368"/>
      <c r="O194" s="368"/>
      <c r="P194" s="398" t="str">
        <f t="shared" si="2"/>
        <v/>
      </c>
      <c r="Q194" s="395"/>
      <c r="R194" s="372"/>
      <c r="AB194" s="378"/>
      <c r="AC194" s="378" t="str">
        <f>IF($N194 = "", "",
IF(OR($N194 = Lists_and_controls!$AO$9, $N194 = Lists_and_controls!$AO$11, $N194 = Lists_and_controls!$AO$14, $N194 = Lists_and_controls!$AO$16), MAX(Day_30),
IF(OR($N194 = Lists_and_controls!$AO$6, $N194 = Lists_and_controls!$AO$8, $N194 = Lists_and_controls!$AO$10, $N194 = Lists_and_controls!$AO$12, $N194 = Lists_and_controls!$AO$13, $N194 = Lists_and_controls!$AO$15, $N194 = Lists_and_controls!$AO$17), MAX(Day_31),
IF($N194 = Lists_and_controls!$AO$7, IF(INDEX(Leap_Year_YN, MATCH($M194, Year_2, 0)) = 1, MAX(Day_Feb_LY), MAX(Day_Feb) )))))</f>
        <v/>
      </c>
    </row>
    <row r="195" spans="1:29" s="379" customFormat="1" hidden="1" x14ac:dyDescent="0.35">
      <c r="A195" s="368"/>
      <c r="B195" s="367" t="str">
        <f xml:space="preserve"> IF(A195="", "", $B$2 &amp; COUNTIFS($A$7:$A195, $A195))</f>
        <v/>
      </c>
      <c r="C195" s="367" t="str">
        <f>IF($A195 = "", "", INDEX(Main_Form!$A:$A, MATCH($A195, Main_Form!$EV:$EV, 0)) &amp; $B195)</f>
        <v/>
      </c>
      <c r="D195" s="368"/>
      <c r="E195" s="368"/>
      <c r="F195" s="367" t="str">
        <f>IF(E195="", "", INDEX(Main_Form!$A:$A, MATCH($E195, Main_Form!$EV:$EV, 0)))</f>
        <v/>
      </c>
      <c r="G195" s="368"/>
      <c r="H195" s="368"/>
      <c r="I195" s="368"/>
      <c r="J195" s="368"/>
      <c r="K195" s="368"/>
      <c r="L195" s="368"/>
      <c r="M195" s="368"/>
      <c r="N195" s="368"/>
      <c r="O195" s="368"/>
      <c r="P195" s="398" t="str">
        <f t="shared" si="2"/>
        <v/>
      </c>
      <c r="Q195" s="395"/>
      <c r="R195" s="372"/>
      <c r="AB195" s="378"/>
      <c r="AC195" s="378" t="str">
        <f>IF($N195 = "", "",
IF(OR($N195 = Lists_and_controls!$AO$9, $N195 = Lists_and_controls!$AO$11, $N195 = Lists_and_controls!$AO$14, $N195 = Lists_and_controls!$AO$16), MAX(Day_30),
IF(OR($N195 = Lists_and_controls!$AO$6, $N195 = Lists_and_controls!$AO$8, $N195 = Lists_and_controls!$AO$10, $N195 = Lists_and_controls!$AO$12, $N195 = Lists_and_controls!$AO$13, $N195 = Lists_and_controls!$AO$15, $N195 = Lists_and_controls!$AO$17), MAX(Day_31),
IF($N195 = Lists_and_controls!$AO$7, IF(INDEX(Leap_Year_YN, MATCH($M195, Year_2, 0)) = 1, MAX(Day_Feb_LY), MAX(Day_Feb) )))))</f>
        <v/>
      </c>
    </row>
    <row r="196" spans="1:29" s="379" customFormat="1" hidden="1" x14ac:dyDescent="0.35">
      <c r="A196" s="368"/>
      <c r="B196" s="367" t="str">
        <f xml:space="preserve"> IF(A196="", "", $B$2 &amp; COUNTIFS($A$7:$A196, $A196))</f>
        <v/>
      </c>
      <c r="C196" s="367" t="str">
        <f>IF($A196 = "", "", INDEX(Main_Form!$A:$A, MATCH($A196, Main_Form!$EV:$EV, 0)) &amp; $B196)</f>
        <v/>
      </c>
      <c r="D196" s="368"/>
      <c r="E196" s="368"/>
      <c r="F196" s="367" t="str">
        <f>IF(E196="", "", INDEX(Main_Form!$A:$A, MATCH($E196, Main_Form!$EV:$EV, 0)))</f>
        <v/>
      </c>
      <c r="G196" s="368"/>
      <c r="H196" s="368"/>
      <c r="I196" s="368"/>
      <c r="J196" s="368"/>
      <c r="K196" s="368"/>
      <c r="L196" s="368"/>
      <c r="M196" s="368"/>
      <c r="N196" s="368"/>
      <c r="O196" s="368"/>
      <c r="P196" s="398" t="str">
        <f t="shared" si="2"/>
        <v/>
      </c>
      <c r="Q196" s="395"/>
      <c r="R196" s="372"/>
      <c r="AB196" s="378"/>
      <c r="AC196" s="378" t="str">
        <f>IF($N196 = "", "",
IF(OR($N196 = Lists_and_controls!$AO$9, $N196 = Lists_and_controls!$AO$11, $N196 = Lists_and_controls!$AO$14, $N196 = Lists_and_controls!$AO$16), MAX(Day_30),
IF(OR($N196 = Lists_and_controls!$AO$6, $N196 = Lists_and_controls!$AO$8, $N196 = Lists_and_controls!$AO$10, $N196 = Lists_and_controls!$AO$12, $N196 = Lists_and_controls!$AO$13, $N196 = Lists_and_controls!$AO$15, $N196 = Lists_and_controls!$AO$17), MAX(Day_31),
IF($N196 = Lists_and_controls!$AO$7, IF(INDEX(Leap_Year_YN, MATCH($M196, Year_2, 0)) = 1, MAX(Day_Feb_LY), MAX(Day_Feb) )))))</f>
        <v/>
      </c>
    </row>
    <row r="197" spans="1:29" s="379" customFormat="1" hidden="1" x14ac:dyDescent="0.35">
      <c r="A197" s="368"/>
      <c r="B197" s="367" t="str">
        <f xml:space="preserve"> IF(A197="", "", $B$2 &amp; COUNTIFS($A$7:$A197, $A197))</f>
        <v/>
      </c>
      <c r="C197" s="367" t="str">
        <f>IF($A197 = "", "", INDEX(Main_Form!$A:$A, MATCH($A197, Main_Form!$EV:$EV, 0)) &amp; $B197)</f>
        <v/>
      </c>
      <c r="D197" s="368"/>
      <c r="E197" s="368"/>
      <c r="F197" s="367" t="str">
        <f>IF(E197="", "", INDEX(Main_Form!$A:$A, MATCH($E197, Main_Form!$EV:$EV, 0)))</f>
        <v/>
      </c>
      <c r="G197" s="368"/>
      <c r="H197" s="368"/>
      <c r="I197" s="368"/>
      <c r="J197" s="368"/>
      <c r="K197" s="368"/>
      <c r="L197" s="368"/>
      <c r="M197" s="368"/>
      <c r="N197" s="368"/>
      <c r="O197" s="368"/>
      <c r="P197" s="398" t="str">
        <f t="shared" si="2"/>
        <v/>
      </c>
      <c r="Q197" s="395"/>
      <c r="R197" s="372"/>
      <c r="AB197" s="378"/>
      <c r="AC197" s="378" t="str">
        <f>IF($N197 = "", "",
IF(OR($N197 = Lists_and_controls!$AO$9, $N197 = Lists_and_controls!$AO$11, $N197 = Lists_and_controls!$AO$14, $N197 = Lists_and_controls!$AO$16), MAX(Day_30),
IF(OR($N197 = Lists_and_controls!$AO$6, $N197 = Lists_and_controls!$AO$8, $N197 = Lists_and_controls!$AO$10, $N197 = Lists_and_controls!$AO$12, $N197 = Lists_and_controls!$AO$13, $N197 = Lists_and_controls!$AO$15, $N197 = Lists_and_controls!$AO$17), MAX(Day_31),
IF($N197 = Lists_and_controls!$AO$7, IF(INDEX(Leap_Year_YN, MATCH($M197, Year_2, 0)) = 1, MAX(Day_Feb_LY), MAX(Day_Feb) )))))</f>
        <v/>
      </c>
    </row>
    <row r="198" spans="1:29" s="379" customFormat="1" hidden="1" x14ac:dyDescent="0.35">
      <c r="A198" s="368"/>
      <c r="B198" s="367" t="str">
        <f xml:space="preserve"> IF(A198="", "", $B$2 &amp; COUNTIFS($A$7:$A198, $A198))</f>
        <v/>
      </c>
      <c r="C198" s="367" t="str">
        <f>IF($A198 = "", "", INDEX(Main_Form!$A:$A, MATCH($A198, Main_Form!$EV:$EV, 0)) &amp; $B198)</f>
        <v/>
      </c>
      <c r="D198" s="368"/>
      <c r="E198" s="368"/>
      <c r="F198" s="367" t="str">
        <f>IF(E198="", "", INDEX(Main_Form!$A:$A, MATCH($E198, Main_Form!$EV:$EV, 0)))</f>
        <v/>
      </c>
      <c r="G198" s="368"/>
      <c r="H198" s="368"/>
      <c r="I198" s="368"/>
      <c r="J198" s="368"/>
      <c r="K198" s="368"/>
      <c r="L198" s="368"/>
      <c r="M198" s="368"/>
      <c r="N198" s="368"/>
      <c r="O198" s="368"/>
      <c r="P198" s="398" t="str">
        <f t="shared" si="2"/>
        <v/>
      </c>
      <c r="Q198" s="395"/>
      <c r="R198" s="372"/>
      <c r="AB198" s="378"/>
      <c r="AC198" s="378" t="str">
        <f>IF($N198 = "", "",
IF(OR($N198 = Lists_and_controls!$AO$9, $N198 = Lists_and_controls!$AO$11, $N198 = Lists_and_controls!$AO$14, $N198 = Lists_and_controls!$AO$16), MAX(Day_30),
IF(OR($N198 = Lists_and_controls!$AO$6, $N198 = Lists_and_controls!$AO$8, $N198 = Lists_and_controls!$AO$10, $N198 = Lists_and_controls!$AO$12, $N198 = Lists_and_controls!$AO$13, $N198 = Lists_and_controls!$AO$15, $N198 = Lists_and_controls!$AO$17), MAX(Day_31),
IF($N198 = Lists_and_controls!$AO$7, IF(INDEX(Leap_Year_YN, MATCH($M198, Year_2, 0)) = 1, MAX(Day_Feb_LY), MAX(Day_Feb) )))))</f>
        <v/>
      </c>
    </row>
    <row r="199" spans="1:29" s="379" customFormat="1" hidden="1" x14ac:dyDescent="0.35">
      <c r="A199" s="368"/>
      <c r="B199" s="367" t="str">
        <f xml:space="preserve"> IF(A199="", "", $B$2 &amp; COUNTIFS($A$7:$A199, $A199))</f>
        <v/>
      </c>
      <c r="C199" s="367" t="str">
        <f>IF($A199 = "", "", INDEX(Main_Form!$A:$A, MATCH($A199, Main_Form!$EV:$EV, 0)) &amp; $B199)</f>
        <v/>
      </c>
      <c r="D199" s="368"/>
      <c r="E199" s="368"/>
      <c r="F199" s="367" t="str">
        <f>IF(E199="", "", INDEX(Main_Form!$A:$A, MATCH($E199, Main_Form!$EV:$EV, 0)))</f>
        <v/>
      </c>
      <c r="G199" s="368"/>
      <c r="H199" s="368"/>
      <c r="I199" s="368"/>
      <c r="J199" s="368"/>
      <c r="K199" s="368"/>
      <c r="L199" s="368"/>
      <c r="M199" s="368"/>
      <c r="N199" s="368"/>
      <c r="O199" s="368"/>
      <c r="P199" s="398" t="str">
        <f t="shared" ref="P199:P262" si="3">IF(AND($M199 &lt;&gt; "", $N199 &lt;&gt; "", $O199 &lt;&gt; ""), DATE($M199, INDEX(Month_value, MATCH($N199, Month, 0)), $O199), "")</f>
        <v/>
      </c>
      <c r="Q199" s="395"/>
      <c r="R199" s="372"/>
      <c r="AB199" s="378"/>
      <c r="AC199" s="378" t="str">
        <f>IF($N199 = "", "",
IF(OR($N199 = Lists_and_controls!$AO$9, $N199 = Lists_and_controls!$AO$11, $N199 = Lists_and_controls!$AO$14, $N199 = Lists_and_controls!$AO$16), MAX(Day_30),
IF(OR($N199 = Lists_and_controls!$AO$6, $N199 = Lists_and_controls!$AO$8, $N199 = Lists_and_controls!$AO$10, $N199 = Lists_and_controls!$AO$12, $N199 = Lists_and_controls!$AO$13, $N199 = Lists_and_controls!$AO$15, $N199 = Lists_and_controls!$AO$17), MAX(Day_31),
IF($N199 = Lists_and_controls!$AO$7, IF(INDEX(Leap_Year_YN, MATCH($M199, Year_2, 0)) = 1, MAX(Day_Feb_LY), MAX(Day_Feb) )))))</f>
        <v/>
      </c>
    </row>
    <row r="200" spans="1:29" s="379" customFormat="1" hidden="1" x14ac:dyDescent="0.35">
      <c r="A200" s="368"/>
      <c r="B200" s="367" t="str">
        <f xml:space="preserve"> IF(A200="", "", $B$2 &amp; COUNTIFS($A$7:$A200, $A200))</f>
        <v/>
      </c>
      <c r="C200" s="367" t="str">
        <f>IF($A200 = "", "", INDEX(Main_Form!$A:$A, MATCH($A200, Main_Form!$EV:$EV, 0)) &amp; $B200)</f>
        <v/>
      </c>
      <c r="D200" s="368"/>
      <c r="E200" s="368"/>
      <c r="F200" s="367" t="str">
        <f>IF(E200="", "", INDEX(Main_Form!$A:$A, MATCH($E200, Main_Form!$EV:$EV, 0)))</f>
        <v/>
      </c>
      <c r="G200" s="368"/>
      <c r="H200" s="368"/>
      <c r="I200" s="368"/>
      <c r="J200" s="368"/>
      <c r="K200" s="368"/>
      <c r="L200" s="368"/>
      <c r="M200" s="368"/>
      <c r="N200" s="368"/>
      <c r="O200" s="368"/>
      <c r="P200" s="398" t="str">
        <f t="shared" si="3"/>
        <v/>
      </c>
      <c r="Q200" s="395"/>
      <c r="R200" s="372"/>
      <c r="AB200" s="378"/>
      <c r="AC200" s="378" t="str">
        <f>IF($N200 = "", "",
IF(OR($N200 = Lists_and_controls!$AO$9, $N200 = Lists_and_controls!$AO$11, $N200 = Lists_and_controls!$AO$14, $N200 = Lists_and_controls!$AO$16), MAX(Day_30),
IF(OR($N200 = Lists_and_controls!$AO$6, $N200 = Lists_and_controls!$AO$8, $N200 = Lists_and_controls!$AO$10, $N200 = Lists_and_controls!$AO$12, $N200 = Lists_and_controls!$AO$13, $N200 = Lists_and_controls!$AO$15, $N200 = Lists_and_controls!$AO$17), MAX(Day_31),
IF($N200 = Lists_and_controls!$AO$7, IF(INDEX(Leap_Year_YN, MATCH($M200, Year_2, 0)) = 1, MAX(Day_Feb_LY), MAX(Day_Feb) )))))</f>
        <v/>
      </c>
    </row>
    <row r="201" spans="1:29" s="379" customFormat="1" hidden="1" x14ac:dyDescent="0.35">
      <c r="A201" s="368"/>
      <c r="B201" s="367" t="str">
        <f xml:space="preserve"> IF(A201="", "", $B$2 &amp; COUNTIFS($A$7:$A201, $A201))</f>
        <v/>
      </c>
      <c r="C201" s="367" t="str">
        <f>IF($A201 = "", "", INDEX(Main_Form!$A:$A, MATCH($A201, Main_Form!$EV:$EV, 0)) &amp; $B201)</f>
        <v/>
      </c>
      <c r="D201" s="368"/>
      <c r="E201" s="368"/>
      <c r="F201" s="367" t="str">
        <f>IF(E201="", "", INDEX(Main_Form!$A:$A, MATCH($E201, Main_Form!$EV:$EV, 0)))</f>
        <v/>
      </c>
      <c r="G201" s="368"/>
      <c r="H201" s="368"/>
      <c r="I201" s="368"/>
      <c r="J201" s="368"/>
      <c r="K201" s="368"/>
      <c r="L201" s="368"/>
      <c r="M201" s="368"/>
      <c r="N201" s="368"/>
      <c r="O201" s="368"/>
      <c r="P201" s="398" t="str">
        <f t="shared" si="3"/>
        <v/>
      </c>
      <c r="Q201" s="395"/>
      <c r="R201" s="372"/>
      <c r="AB201" s="378"/>
      <c r="AC201" s="378" t="str">
        <f>IF($N201 = "", "",
IF(OR($N201 = Lists_and_controls!$AO$9, $N201 = Lists_and_controls!$AO$11, $N201 = Lists_and_controls!$AO$14, $N201 = Lists_and_controls!$AO$16), MAX(Day_30),
IF(OR($N201 = Lists_and_controls!$AO$6, $N201 = Lists_and_controls!$AO$8, $N201 = Lists_and_controls!$AO$10, $N201 = Lists_and_controls!$AO$12, $N201 = Lists_and_controls!$AO$13, $N201 = Lists_and_controls!$AO$15, $N201 = Lists_and_controls!$AO$17), MAX(Day_31),
IF($N201 = Lists_and_controls!$AO$7, IF(INDEX(Leap_Year_YN, MATCH($M201, Year_2, 0)) = 1, MAX(Day_Feb_LY), MAX(Day_Feb) )))))</f>
        <v/>
      </c>
    </row>
    <row r="202" spans="1:29" s="379" customFormat="1" hidden="1" x14ac:dyDescent="0.35">
      <c r="A202" s="368"/>
      <c r="B202" s="367" t="str">
        <f xml:space="preserve"> IF(A202="", "", $B$2 &amp; COUNTIFS($A$7:$A202, $A202))</f>
        <v/>
      </c>
      <c r="C202" s="367" t="str">
        <f>IF($A202 = "", "", INDEX(Main_Form!$A:$A, MATCH($A202, Main_Form!$EV:$EV, 0)) &amp; $B202)</f>
        <v/>
      </c>
      <c r="D202" s="368"/>
      <c r="E202" s="368"/>
      <c r="F202" s="367" t="str">
        <f>IF(E202="", "", INDEX(Main_Form!$A:$A, MATCH($E202, Main_Form!$EV:$EV, 0)))</f>
        <v/>
      </c>
      <c r="G202" s="368"/>
      <c r="H202" s="368"/>
      <c r="I202" s="368"/>
      <c r="J202" s="368"/>
      <c r="K202" s="368"/>
      <c r="L202" s="368"/>
      <c r="M202" s="368"/>
      <c r="N202" s="368"/>
      <c r="O202" s="368"/>
      <c r="P202" s="398" t="str">
        <f t="shared" si="3"/>
        <v/>
      </c>
      <c r="Q202" s="395"/>
      <c r="R202" s="372"/>
      <c r="AB202" s="378"/>
      <c r="AC202" s="378" t="str">
        <f>IF($N202 = "", "",
IF(OR($N202 = Lists_and_controls!$AO$9, $N202 = Lists_and_controls!$AO$11, $N202 = Lists_and_controls!$AO$14, $N202 = Lists_and_controls!$AO$16), MAX(Day_30),
IF(OR($N202 = Lists_and_controls!$AO$6, $N202 = Lists_and_controls!$AO$8, $N202 = Lists_and_controls!$AO$10, $N202 = Lists_and_controls!$AO$12, $N202 = Lists_and_controls!$AO$13, $N202 = Lists_and_controls!$AO$15, $N202 = Lists_and_controls!$AO$17), MAX(Day_31),
IF($N202 = Lists_and_controls!$AO$7, IF(INDEX(Leap_Year_YN, MATCH($M202, Year_2, 0)) = 1, MAX(Day_Feb_LY), MAX(Day_Feb) )))))</f>
        <v/>
      </c>
    </row>
    <row r="203" spans="1:29" s="379" customFormat="1" hidden="1" x14ac:dyDescent="0.35">
      <c r="A203" s="368"/>
      <c r="B203" s="367" t="str">
        <f xml:space="preserve"> IF(A203="", "", $B$2 &amp; COUNTIFS($A$7:$A203, $A203))</f>
        <v/>
      </c>
      <c r="C203" s="367" t="str">
        <f>IF($A203 = "", "", INDEX(Main_Form!$A:$A, MATCH($A203, Main_Form!$EV:$EV, 0)) &amp; $B203)</f>
        <v/>
      </c>
      <c r="D203" s="368"/>
      <c r="E203" s="368"/>
      <c r="F203" s="367" t="str">
        <f>IF(E203="", "", INDEX(Main_Form!$A:$A, MATCH($E203, Main_Form!$EV:$EV, 0)))</f>
        <v/>
      </c>
      <c r="G203" s="368"/>
      <c r="H203" s="368"/>
      <c r="I203" s="368"/>
      <c r="J203" s="368"/>
      <c r="K203" s="368"/>
      <c r="L203" s="368"/>
      <c r="M203" s="368"/>
      <c r="N203" s="368"/>
      <c r="O203" s="368"/>
      <c r="P203" s="398" t="str">
        <f t="shared" si="3"/>
        <v/>
      </c>
      <c r="Q203" s="395"/>
      <c r="R203" s="372"/>
      <c r="AB203" s="378"/>
      <c r="AC203" s="378" t="str">
        <f>IF($N203 = "", "",
IF(OR($N203 = Lists_and_controls!$AO$9, $N203 = Lists_and_controls!$AO$11, $N203 = Lists_and_controls!$AO$14, $N203 = Lists_and_controls!$AO$16), MAX(Day_30),
IF(OR($N203 = Lists_and_controls!$AO$6, $N203 = Lists_and_controls!$AO$8, $N203 = Lists_and_controls!$AO$10, $N203 = Lists_and_controls!$AO$12, $N203 = Lists_and_controls!$AO$13, $N203 = Lists_and_controls!$AO$15, $N203 = Lists_and_controls!$AO$17), MAX(Day_31),
IF($N203 = Lists_and_controls!$AO$7, IF(INDEX(Leap_Year_YN, MATCH($M203, Year_2, 0)) = 1, MAX(Day_Feb_LY), MAX(Day_Feb) )))))</f>
        <v/>
      </c>
    </row>
    <row r="204" spans="1:29" s="379" customFormat="1" hidden="1" x14ac:dyDescent="0.35">
      <c r="A204" s="368"/>
      <c r="B204" s="367" t="str">
        <f xml:space="preserve"> IF(A204="", "", $B$2 &amp; COUNTIFS($A$7:$A204, $A204))</f>
        <v/>
      </c>
      <c r="C204" s="367" t="str">
        <f>IF($A204 = "", "", INDEX(Main_Form!$A:$A, MATCH($A204, Main_Form!$EV:$EV, 0)) &amp; $B204)</f>
        <v/>
      </c>
      <c r="D204" s="368"/>
      <c r="E204" s="368"/>
      <c r="F204" s="367" t="str">
        <f>IF(E204="", "", INDEX(Main_Form!$A:$A, MATCH($E204, Main_Form!$EV:$EV, 0)))</f>
        <v/>
      </c>
      <c r="G204" s="368"/>
      <c r="H204" s="368"/>
      <c r="I204" s="368"/>
      <c r="J204" s="368"/>
      <c r="K204" s="368"/>
      <c r="L204" s="368"/>
      <c r="M204" s="368"/>
      <c r="N204" s="368"/>
      <c r="O204" s="368"/>
      <c r="P204" s="398" t="str">
        <f t="shared" si="3"/>
        <v/>
      </c>
      <c r="Q204" s="395"/>
      <c r="R204" s="372"/>
      <c r="AB204" s="378"/>
      <c r="AC204" s="378" t="str">
        <f>IF($N204 = "", "",
IF(OR($N204 = Lists_and_controls!$AO$9, $N204 = Lists_and_controls!$AO$11, $N204 = Lists_and_controls!$AO$14, $N204 = Lists_and_controls!$AO$16), MAX(Day_30),
IF(OR($N204 = Lists_and_controls!$AO$6, $N204 = Lists_and_controls!$AO$8, $N204 = Lists_and_controls!$AO$10, $N204 = Lists_and_controls!$AO$12, $N204 = Lists_and_controls!$AO$13, $N204 = Lists_and_controls!$AO$15, $N204 = Lists_and_controls!$AO$17), MAX(Day_31),
IF($N204 = Lists_and_controls!$AO$7, IF(INDEX(Leap_Year_YN, MATCH($M204, Year_2, 0)) = 1, MAX(Day_Feb_LY), MAX(Day_Feb) )))))</f>
        <v/>
      </c>
    </row>
    <row r="205" spans="1:29" s="379" customFormat="1" hidden="1" x14ac:dyDescent="0.35">
      <c r="A205" s="368"/>
      <c r="B205" s="367" t="str">
        <f xml:space="preserve"> IF(A205="", "", $B$2 &amp; COUNTIFS($A$7:$A205, $A205))</f>
        <v/>
      </c>
      <c r="C205" s="367" t="str">
        <f>IF($A205 = "", "", INDEX(Main_Form!$A:$A, MATCH($A205, Main_Form!$EV:$EV, 0)) &amp; $B205)</f>
        <v/>
      </c>
      <c r="D205" s="368"/>
      <c r="E205" s="368"/>
      <c r="F205" s="367" t="str">
        <f>IF(E205="", "", INDEX(Main_Form!$A:$A, MATCH($E205, Main_Form!$EV:$EV, 0)))</f>
        <v/>
      </c>
      <c r="G205" s="368"/>
      <c r="H205" s="368"/>
      <c r="I205" s="368"/>
      <c r="J205" s="368"/>
      <c r="K205" s="368"/>
      <c r="L205" s="368"/>
      <c r="M205" s="368"/>
      <c r="N205" s="368"/>
      <c r="O205" s="368"/>
      <c r="P205" s="398" t="str">
        <f t="shared" si="3"/>
        <v/>
      </c>
      <c r="Q205" s="395"/>
      <c r="R205" s="372"/>
      <c r="AB205" s="378"/>
      <c r="AC205" s="378" t="str">
        <f>IF($N205 = "", "",
IF(OR($N205 = Lists_and_controls!$AO$9, $N205 = Lists_and_controls!$AO$11, $N205 = Lists_and_controls!$AO$14, $N205 = Lists_and_controls!$AO$16), MAX(Day_30),
IF(OR($N205 = Lists_and_controls!$AO$6, $N205 = Lists_and_controls!$AO$8, $N205 = Lists_and_controls!$AO$10, $N205 = Lists_and_controls!$AO$12, $N205 = Lists_and_controls!$AO$13, $N205 = Lists_and_controls!$AO$15, $N205 = Lists_and_controls!$AO$17), MAX(Day_31),
IF($N205 = Lists_and_controls!$AO$7, IF(INDEX(Leap_Year_YN, MATCH($M205, Year_2, 0)) = 1, MAX(Day_Feb_LY), MAX(Day_Feb) )))))</f>
        <v/>
      </c>
    </row>
    <row r="206" spans="1:29" s="379" customFormat="1" hidden="1" x14ac:dyDescent="0.35">
      <c r="A206" s="368"/>
      <c r="B206" s="367" t="str">
        <f xml:space="preserve"> IF(A206="", "", $B$2 &amp; COUNTIFS($A$7:$A206, $A206))</f>
        <v/>
      </c>
      <c r="C206" s="367" t="str">
        <f>IF($A206 = "", "", INDEX(Main_Form!$A:$A, MATCH($A206, Main_Form!$EV:$EV, 0)) &amp; $B206)</f>
        <v/>
      </c>
      <c r="D206" s="368"/>
      <c r="E206" s="368"/>
      <c r="F206" s="367" t="str">
        <f>IF(E206="", "", INDEX(Main_Form!$A:$A, MATCH($E206, Main_Form!$EV:$EV, 0)))</f>
        <v/>
      </c>
      <c r="G206" s="368"/>
      <c r="H206" s="368"/>
      <c r="I206" s="368"/>
      <c r="J206" s="368"/>
      <c r="K206" s="368"/>
      <c r="L206" s="368"/>
      <c r="M206" s="368"/>
      <c r="N206" s="368"/>
      <c r="O206" s="368"/>
      <c r="P206" s="398" t="str">
        <f t="shared" si="3"/>
        <v/>
      </c>
      <c r="Q206" s="395"/>
      <c r="R206" s="372"/>
      <c r="AB206" s="378"/>
      <c r="AC206" s="378" t="str">
        <f>IF($N206 = "", "",
IF(OR($N206 = Lists_and_controls!$AO$9, $N206 = Lists_and_controls!$AO$11, $N206 = Lists_and_controls!$AO$14, $N206 = Lists_and_controls!$AO$16), MAX(Day_30),
IF(OR($N206 = Lists_and_controls!$AO$6, $N206 = Lists_and_controls!$AO$8, $N206 = Lists_and_controls!$AO$10, $N206 = Lists_and_controls!$AO$12, $N206 = Lists_and_controls!$AO$13, $N206 = Lists_and_controls!$AO$15, $N206 = Lists_and_controls!$AO$17), MAX(Day_31),
IF($N206 = Lists_and_controls!$AO$7, IF(INDEX(Leap_Year_YN, MATCH($M206, Year_2, 0)) = 1, MAX(Day_Feb_LY), MAX(Day_Feb) )))))</f>
        <v/>
      </c>
    </row>
    <row r="207" spans="1:29" s="379" customFormat="1" hidden="1" x14ac:dyDescent="0.35">
      <c r="A207" s="368"/>
      <c r="B207" s="367" t="str">
        <f xml:space="preserve"> IF(A207="", "", $B$2 &amp; COUNTIFS($A$7:$A207, $A207))</f>
        <v/>
      </c>
      <c r="C207" s="367" t="str">
        <f>IF($A207 = "", "", INDEX(Main_Form!$A:$A, MATCH($A207, Main_Form!$EV:$EV, 0)) &amp; $B207)</f>
        <v/>
      </c>
      <c r="D207" s="368"/>
      <c r="E207" s="368"/>
      <c r="F207" s="367" t="str">
        <f>IF(E207="", "", INDEX(Main_Form!$A:$A, MATCH($E207, Main_Form!$EV:$EV, 0)))</f>
        <v/>
      </c>
      <c r="G207" s="368"/>
      <c r="H207" s="368"/>
      <c r="I207" s="368"/>
      <c r="J207" s="368"/>
      <c r="K207" s="368"/>
      <c r="L207" s="368"/>
      <c r="M207" s="368"/>
      <c r="N207" s="368"/>
      <c r="O207" s="368"/>
      <c r="P207" s="398" t="str">
        <f t="shared" si="3"/>
        <v/>
      </c>
      <c r="Q207" s="395"/>
      <c r="R207" s="372"/>
      <c r="AB207" s="378"/>
      <c r="AC207" s="378" t="str">
        <f>IF($N207 = "", "",
IF(OR($N207 = Lists_and_controls!$AO$9, $N207 = Lists_and_controls!$AO$11, $N207 = Lists_and_controls!$AO$14, $N207 = Lists_and_controls!$AO$16), MAX(Day_30),
IF(OR($N207 = Lists_and_controls!$AO$6, $N207 = Lists_and_controls!$AO$8, $N207 = Lists_and_controls!$AO$10, $N207 = Lists_and_controls!$AO$12, $N207 = Lists_and_controls!$AO$13, $N207 = Lists_and_controls!$AO$15, $N207 = Lists_and_controls!$AO$17), MAX(Day_31),
IF($N207 = Lists_and_controls!$AO$7, IF(INDEX(Leap_Year_YN, MATCH($M207, Year_2, 0)) = 1, MAX(Day_Feb_LY), MAX(Day_Feb) )))))</f>
        <v/>
      </c>
    </row>
    <row r="208" spans="1:29" s="379" customFormat="1" hidden="1" x14ac:dyDescent="0.35">
      <c r="A208" s="368"/>
      <c r="B208" s="367" t="str">
        <f xml:space="preserve"> IF(A208="", "", $B$2 &amp; COUNTIFS($A$7:$A208, $A208))</f>
        <v/>
      </c>
      <c r="C208" s="367" t="str">
        <f>IF($A208 = "", "", INDEX(Main_Form!$A:$A, MATCH($A208, Main_Form!$EV:$EV, 0)) &amp; $B208)</f>
        <v/>
      </c>
      <c r="D208" s="368"/>
      <c r="E208" s="368"/>
      <c r="F208" s="367" t="str">
        <f>IF(E208="", "", INDEX(Main_Form!$A:$A, MATCH($E208, Main_Form!$EV:$EV, 0)))</f>
        <v/>
      </c>
      <c r="G208" s="368"/>
      <c r="H208" s="368"/>
      <c r="I208" s="368"/>
      <c r="J208" s="368"/>
      <c r="K208" s="368"/>
      <c r="L208" s="368"/>
      <c r="M208" s="368"/>
      <c r="N208" s="368"/>
      <c r="O208" s="368"/>
      <c r="P208" s="398" t="str">
        <f t="shared" si="3"/>
        <v/>
      </c>
      <c r="Q208" s="395"/>
      <c r="R208" s="372"/>
      <c r="AB208" s="378"/>
      <c r="AC208" s="378" t="str">
        <f>IF($N208 = "", "",
IF(OR($N208 = Lists_and_controls!$AO$9, $N208 = Lists_and_controls!$AO$11, $N208 = Lists_and_controls!$AO$14, $N208 = Lists_and_controls!$AO$16), MAX(Day_30),
IF(OR($N208 = Lists_and_controls!$AO$6, $N208 = Lists_and_controls!$AO$8, $N208 = Lists_and_controls!$AO$10, $N208 = Lists_and_controls!$AO$12, $N208 = Lists_and_controls!$AO$13, $N208 = Lists_and_controls!$AO$15, $N208 = Lists_and_controls!$AO$17), MAX(Day_31),
IF($N208 = Lists_and_controls!$AO$7, IF(INDEX(Leap_Year_YN, MATCH($M208, Year_2, 0)) = 1, MAX(Day_Feb_LY), MAX(Day_Feb) )))))</f>
        <v/>
      </c>
    </row>
    <row r="209" spans="1:29" s="379" customFormat="1" hidden="1" x14ac:dyDescent="0.35">
      <c r="A209" s="368"/>
      <c r="B209" s="367" t="str">
        <f xml:space="preserve"> IF(A209="", "", $B$2 &amp; COUNTIFS($A$7:$A209, $A209))</f>
        <v/>
      </c>
      <c r="C209" s="367" t="str">
        <f>IF($A209 = "", "", INDEX(Main_Form!$A:$A, MATCH($A209, Main_Form!$EV:$EV, 0)) &amp; $B209)</f>
        <v/>
      </c>
      <c r="D209" s="368"/>
      <c r="E209" s="368"/>
      <c r="F209" s="367" t="str">
        <f>IF(E209="", "", INDEX(Main_Form!$A:$A, MATCH($E209, Main_Form!$EV:$EV, 0)))</f>
        <v/>
      </c>
      <c r="G209" s="368"/>
      <c r="H209" s="368"/>
      <c r="I209" s="368"/>
      <c r="J209" s="368"/>
      <c r="K209" s="368"/>
      <c r="L209" s="368"/>
      <c r="M209" s="368"/>
      <c r="N209" s="368"/>
      <c r="O209" s="368"/>
      <c r="P209" s="398" t="str">
        <f t="shared" si="3"/>
        <v/>
      </c>
      <c r="Q209" s="395"/>
      <c r="R209" s="372"/>
      <c r="AB209" s="378"/>
      <c r="AC209" s="378" t="str">
        <f>IF($N209 = "", "",
IF(OR($N209 = Lists_and_controls!$AO$9, $N209 = Lists_and_controls!$AO$11, $N209 = Lists_and_controls!$AO$14, $N209 = Lists_and_controls!$AO$16), MAX(Day_30),
IF(OR($N209 = Lists_and_controls!$AO$6, $N209 = Lists_and_controls!$AO$8, $N209 = Lists_and_controls!$AO$10, $N209 = Lists_and_controls!$AO$12, $N209 = Lists_and_controls!$AO$13, $N209 = Lists_and_controls!$AO$15, $N209 = Lists_and_controls!$AO$17), MAX(Day_31),
IF($N209 = Lists_and_controls!$AO$7, IF(INDEX(Leap_Year_YN, MATCH($M209, Year_2, 0)) = 1, MAX(Day_Feb_LY), MAX(Day_Feb) )))))</f>
        <v/>
      </c>
    </row>
    <row r="210" spans="1:29" s="379" customFormat="1" hidden="1" x14ac:dyDescent="0.35">
      <c r="A210" s="368"/>
      <c r="B210" s="367" t="str">
        <f xml:space="preserve"> IF(A210="", "", $B$2 &amp; COUNTIFS($A$7:$A210, $A210))</f>
        <v/>
      </c>
      <c r="C210" s="367" t="str">
        <f>IF($A210 = "", "", INDEX(Main_Form!$A:$A, MATCH($A210, Main_Form!$EV:$EV, 0)) &amp; $B210)</f>
        <v/>
      </c>
      <c r="D210" s="368"/>
      <c r="E210" s="368"/>
      <c r="F210" s="367" t="str">
        <f>IF(E210="", "", INDEX(Main_Form!$A:$A, MATCH($E210, Main_Form!$EV:$EV, 0)))</f>
        <v/>
      </c>
      <c r="G210" s="368"/>
      <c r="H210" s="368"/>
      <c r="I210" s="368"/>
      <c r="J210" s="368"/>
      <c r="K210" s="368"/>
      <c r="L210" s="368"/>
      <c r="M210" s="368"/>
      <c r="N210" s="368"/>
      <c r="O210" s="368"/>
      <c r="P210" s="398" t="str">
        <f t="shared" si="3"/>
        <v/>
      </c>
      <c r="Q210" s="395"/>
      <c r="R210" s="372"/>
      <c r="AB210" s="378"/>
      <c r="AC210" s="378" t="str">
        <f>IF($N210 = "", "",
IF(OR($N210 = Lists_and_controls!$AO$9, $N210 = Lists_and_controls!$AO$11, $N210 = Lists_and_controls!$AO$14, $N210 = Lists_and_controls!$AO$16), MAX(Day_30),
IF(OR($N210 = Lists_and_controls!$AO$6, $N210 = Lists_and_controls!$AO$8, $N210 = Lists_and_controls!$AO$10, $N210 = Lists_and_controls!$AO$12, $N210 = Lists_and_controls!$AO$13, $N210 = Lists_and_controls!$AO$15, $N210 = Lists_and_controls!$AO$17), MAX(Day_31),
IF($N210 = Lists_and_controls!$AO$7, IF(INDEX(Leap_Year_YN, MATCH($M210, Year_2, 0)) = 1, MAX(Day_Feb_LY), MAX(Day_Feb) )))))</f>
        <v/>
      </c>
    </row>
    <row r="211" spans="1:29" s="379" customFormat="1" hidden="1" x14ac:dyDescent="0.35">
      <c r="A211" s="368"/>
      <c r="B211" s="367" t="str">
        <f xml:space="preserve"> IF(A211="", "", $B$2 &amp; COUNTIFS($A$7:$A211, $A211))</f>
        <v/>
      </c>
      <c r="C211" s="367" t="str">
        <f>IF($A211 = "", "", INDEX(Main_Form!$A:$A, MATCH($A211, Main_Form!$EV:$EV, 0)) &amp; $B211)</f>
        <v/>
      </c>
      <c r="D211" s="368"/>
      <c r="E211" s="368"/>
      <c r="F211" s="367" t="str">
        <f>IF(E211="", "", INDEX(Main_Form!$A:$A, MATCH($E211, Main_Form!$EV:$EV, 0)))</f>
        <v/>
      </c>
      <c r="G211" s="368"/>
      <c r="H211" s="368"/>
      <c r="I211" s="368"/>
      <c r="J211" s="368"/>
      <c r="K211" s="368"/>
      <c r="L211" s="368"/>
      <c r="M211" s="368"/>
      <c r="N211" s="368"/>
      <c r="O211" s="368"/>
      <c r="P211" s="398" t="str">
        <f t="shared" si="3"/>
        <v/>
      </c>
      <c r="Q211" s="395"/>
      <c r="R211" s="372"/>
      <c r="AB211" s="378"/>
      <c r="AC211" s="378" t="str">
        <f>IF($N211 = "", "",
IF(OR($N211 = Lists_and_controls!$AO$9, $N211 = Lists_and_controls!$AO$11, $N211 = Lists_and_controls!$AO$14, $N211 = Lists_and_controls!$AO$16), MAX(Day_30),
IF(OR($N211 = Lists_and_controls!$AO$6, $N211 = Lists_and_controls!$AO$8, $N211 = Lists_and_controls!$AO$10, $N211 = Lists_and_controls!$AO$12, $N211 = Lists_and_controls!$AO$13, $N211 = Lists_and_controls!$AO$15, $N211 = Lists_and_controls!$AO$17), MAX(Day_31),
IF($N211 = Lists_and_controls!$AO$7, IF(INDEX(Leap_Year_YN, MATCH($M211, Year_2, 0)) = 1, MAX(Day_Feb_LY), MAX(Day_Feb) )))))</f>
        <v/>
      </c>
    </row>
    <row r="212" spans="1:29" s="379" customFormat="1" hidden="1" x14ac:dyDescent="0.35">
      <c r="A212" s="368"/>
      <c r="B212" s="367" t="str">
        <f xml:space="preserve"> IF(A212="", "", $B$2 &amp; COUNTIFS($A$7:$A212, $A212))</f>
        <v/>
      </c>
      <c r="C212" s="367" t="str">
        <f>IF($A212 = "", "", INDEX(Main_Form!$A:$A, MATCH($A212, Main_Form!$EV:$EV, 0)) &amp; $B212)</f>
        <v/>
      </c>
      <c r="D212" s="368"/>
      <c r="E212" s="368"/>
      <c r="F212" s="367" t="str">
        <f>IF(E212="", "", INDEX(Main_Form!$A:$A, MATCH($E212, Main_Form!$EV:$EV, 0)))</f>
        <v/>
      </c>
      <c r="G212" s="368"/>
      <c r="H212" s="368"/>
      <c r="I212" s="368"/>
      <c r="J212" s="368"/>
      <c r="K212" s="368"/>
      <c r="L212" s="368"/>
      <c r="M212" s="368"/>
      <c r="N212" s="368"/>
      <c r="O212" s="368"/>
      <c r="P212" s="398" t="str">
        <f t="shared" si="3"/>
        <v/>
      </c>
      <c r="Q212" s="395"/>
      <c r="R212" s="372"/>
      <c r="AB212" s="378"/>
      <c r="AC212" s="378" t="str">
        <f>IF($N212 = "", "",
IF(OR($N212 = Lists_and_controls!$AO$9, $N212 = Lists_and_controls!$AO$11, $N212 = Lists_and_controls!$AO$14, $N212 = Lists_and_controls!$AO$16), MAX(Day_30),
IF(OR($N212 = Lists_and_controls!$AO$6, $N212 = Lists_and_controls!$AO$8, $N212 = Lists_and_controls!$AO$10, $N212 = Lists_and_controls!$AO$12, $N212 = Lists_and_controls!$AO$13, $N212 = Lists_and_controls!$AO$15, $N212 = Lists_and_controls!$AO$17), MAX(Day_31),
IF($N212 = Lists_and_controls!$AO$7, IF(INDEX(Leap_Year_YN, MATCH($M212, Year_2, 0)) = 1, MAX(Day_Feb_LY), MAX(Day_Feb) )))))</f>
        <v/>
      </c>
    </row>
    <row r="213" spans="1:29" s="379" customFormat="1" hidden="1" x14ac:dyDescent="0.35">
      <c r="A213" s="368"/>
      <c r="B213" s="367" t="str">
        <f xml:space="preserve"> IF(A213="", "", $B$2 &amp; COUNTIFS($A$7:$A213, $A213))</f>
        <v/>
      </c>
      <c r="C213" s="367" t="str">
        <f>IF($A213 = "", "", INDEX(Main_Form!$A:$A, MATCH($A213, Main_Form!$EV:$EV, 0)) &amp; $B213)</f>
        <v/>
      </c>
      <c r="D213" s="368"/>
      <c r="E213" s="368"/>
      <c r="F213" s="367" t="str">
        <f>IF(E213="", "", INDEX(Main_Form!$A:$A, MATCH($E213, Main_Form!$EV:$EV, 0)))</f>
        <v/>
      </c>
      <c r="G213" s="368"/>
      <c r="H213" s="368"/>
      <c r="I213" s="368"/>
      <c r="J213" s="368"/>
      <c r="K213" s="368"/>
      <c r="L213" s="368"/>
      <c r="M213" s="368"/>
      <c r="N213" s="368"/>
      <c r="O213" s="368"/>
      <c r="P213" s="398" t="str">
        <f t="shared" si="3"/>
        <v/>
      </c>
      <c r="Q213" s="395"/>
      <c r="R213" s="372"/>
      <c r="AB213" s="378"/>
      <c r="AC213" s="378" t="str">
        <f>IF($N213 = "", "",
IF(OR($N213 = Lists_and_controls!$AO$9, $N213 = Lists_and_controls!$AO$11, $N213 = Lists_and_controls!$AO$14, $N213 = Lists_and_controls!$AO$16), MAX(Day_30),
IF(OR($N213 = Lists_and_controls!$AO$6, $N213 = Lists_and_controls!$AO$8, $N213 = Lists_and_controls!$AO$10, $N213 = Lists_and_controls!$AO$12, $N213 = Lists_and_controls!$AO$13, $N213 = Lists_and_controls!$AO$15, $N213 = Lists_and_controls!$AO$17), MAX(Day_31),
IF($N213 = Lists_and_controls!$AO$7, IF(INDEX(Leap_Year_YN, MATCH($M213, Year_2, 0)) = 1, MAX(Day_Feb_LY), MAX(Day_Feb) )))))</f>
        <v/>
      </c>
    </row>
    <row r="214" spans="1:29" s="379" customFormat="1" hidden="1" x14ac:dyDescent="0.35">
      <c r="A214" s="368"/>
      <c r="B214" s="367" t="str">
        <f xml:space="preserve"> IF(A214="", "", $B$2 &amp; COUNTIFS($A$7:$A214, $A214))</f>
        <v/>
      </c>
      <c r="C214" s="367" t="str">
        <f>IF($A214 = "", "", INDEX(Main_Form!$A:$A, MATCH($A214, Main_Form!$EV:$EV, 0)) &amp; $B214)</f>
        <v/>
      </c>
      <c r="D214" s="368"/>
      <c r="E214" s="368"/>
      <c r="F214" s="367" t="str">
        <f>IF(E214="", "", INDEX(Main_Form!$A:$A, MATCH($E214, Main_Form!$EV:$EV, 0)))</f>
        <v/>
      </c>
      <c r="G214" s="368"/>
      <c r="H214" s="368"/>
      <c r="I214" s="368"/>
      <c r="J214" s="368"/>
      <c r="K214" s="368"/>
      <c r="L214" s="368"/>
      <c r="M214" s="368"/>
      <c r="N214" s="368"/>
      <c r="O214" s="368"/>
      <c r="P214" s="398" t="str">
        <f t="shared" si="3"/>
        <v/>
      </c>
      <c r="Q214" s="395"/>
      <c r="R214" s="372"/>
      <c r="AB214" s="378"/>
      <c r="AC214" s="378" t="str">
        <f>IF($N214 = "", "",
IF(OR($N214 = Lists_and_controls!$AO$9, $N214 = Lists_and_controls!$AO$11, $N214 = Lists_and_controls!$AO$14, $N214 = Lists_and_controls!$AO$16), MAX(Day_30),
IF(OR($N214 = Lists_and_controls!$AO$6, $N214 = Lists_and_controls!$AO$8, $N214 = Lists_and_controls!$AO$10, $N214 = Lists_and_controls!$AO$12, $N214 = Lists_and_controls!$AO$13, $N214 = Lists_and_controls!$AO$15, $N214 = Lists_and_controls!$AO$17), MAX(Day_31),
IF($N214 = Lists_and_controls!$AO$7, IF(INDEX(Leap_Year_YN, MATCH($M214, Year_2, 0)) = 1, MAX(Day_Feb_LY), MAX(Day_Feb) )))))</f>
        <v/>
      </c>
    </row>
    <row r="215" spans="1:29" s="379" customFormat="1" hidden="1" x14ac:dyDescent="0.35">
      <c r="A215" s="368"/>
      <c r="B215" s="367" t="str">
        <f xml:space="preserve"> IF(A215="", "", $B$2 &amp; COUNTIFS($A$7:$A215, $A215))</f>
        <v/>
      </c>
      <c r="C215" s="367" t="str">
        <f>IF($A215 = "", "", INDEX(Main_Form!$A:$A, MATCH($A215, Main_Form!$EV:$EV, 0)) &amp; $B215)</f>
        <v/>
      </c>
      <c r="D215" s="368"/>
      <c r="E215" s="368"/>
      <c r="F215" s="367" t="str">
        <f>IF(E215="", "", INDEX(Main_Form!$A:$A, MATCH($E215, Main_Form!$EV:$EV, 0)))</f>
        <v/>
      </c>
      <c r="G215" s="368"/>
      <c r="H215" s="368"/>
      <c r="I215" s="368"/>
      <c r="J215" s="368"/>
      <c r="K215" s="368"/>
      <c r="L215" s="368"/>
      <c r="M215" s="368"/>
      <c r="N215" s="368"/>
      <c r="O215" s="368"/>
      <c r="P215" s="398" t="str">
        <f t="shared" si="3"/>
        <v/>
      </c>
      <c r="Q215" s="395"/>
      <c r="R215" s="372"/>
      <c r="AB215" s="378"/>
      <c r="AC215" s="378" t="str">
        <f>IF($N215 = "", "",
IF(OR($N215 = Lists_and_controls!$AO$9, $N215 = Lists_and_controls!$AO$11, $N215 = Lists_and_controls!$AO$14, $N215 = Lists_and_controls!$AO$16), MAX(Day_30),
IF(OR($N215 = Lists_and_controls!$AO$6, $N215 = Lists_and_controls!$AO$8, $N215 = Lists_and_controls!$AO$10, $N215 = Lists_and_controls!$AO$12, $N215 = Lists_and_controls!$AO$13, $N215 = Lists_and_controls!$AO$15, $N215 = Lists_and_controls!$AO$17), MAX(Day_31),
IF($N215 = Lists_and_controls!$AO$7, IF(INDEX(Leap_Year_YN, MATCH($M215, Year_2, 0)) = 1, MAX(Day_Feb_LY), MAX(Day_Feb) )))))</f>
        <v/>
      </c>
    </row>
    <row r="216" spans="1:29" s="379" customFormat="1" hidden="1" x14ac:dyDescent="0.35">
      <c r="A216" s="368"/>
      <c r="B216" s="367" t="str">
        <f xml:space="preserve"> IF(A216="", "", $B$2 &amp; COUNTIFS($A$7:$A216, $A216))</f>
        <v/>
      </c>
      <c r="C216" s="367" t="str">
        <f>IF($A216 = "", "", INDEX(Main_Form!$A:$A, MATCH($A216, Main_Form!$EV:$EV, 0)) &amp; $B216)</f>
        <v/>
      </c>
      <c r="D216" s="368"/>
      <c r="E216" s="368"/>
      <c r="F216" s="367" t="str">
        <f>IF(E216="", "", INDEX(Main_Form!$A:$A, MATCH($E216, Main_Form!$EV:$EV, 0)))</f>
        <v/>
      </c>
      <c r="G216" s="368"/>
      <c r="H216" s="368"/>
      <c r="I216" s="368"/>
      <c r="J216" s="368"/>
      <c r="K216" s="368"/>
      <c r="L216" s="368"/>
      <c r="M216" s="368"/>
      <c r="N216" s="368"/>
      <c r="O216" s="368"/>
      <c r="P216" s="398" t="str">
        <f t="shared" si="3"/>
        <v/>
      </c>
      <c r="Q216" s="395"/>
      <c r="R216" s="372"/>
      <c r="AB216" s="378"/>
      <c r="AC216" s="378" t="str">
        <f>IF($N216 = "", "",
IF(OR($N216 = Lists_and_controls!$AO$9, $N216 = Lists_and_controls!$AO$11, $N216 = Lists_and_controls!$AO$14, $N216 = Lists_and_controls!$AO$16), MAX(Day_30),
IF(OR($N216 = Lists_and_controls!$AO$6, $N216 = Lists_and_controls!$AO$8, $N216 = Lists_and_controls!$AO$10, $N216 = Lists_and_controls!$AO$12, $N216 = Lists_and_controls!$AO$13, $N216 = Lists_and_controls!$AO$15, $N216 = Lists_and_controls!$AO$17), MAX(Day_31),
IF($N216 = Lists_and_controls!$AO$7, IF(INDEX(Leap_Year_YN, MATCH($M216, Year_2, 0)) = 1, MAX(Day_Feb_LY), MAX(Day_Feb) )))))</f>
        <v/>
      </c>
    </row>
    <row r="217" spans="1:29" s="379" customFormat="1" hidden="1" x14ac:dyDescent="0.35">
      <c r="A217" s="368"/>
      <c r="B217" s="367" t="str">
        <f xml:space="preserve"> IF(A217="", "", $B$2 &amp; COUNTIFS($A$7:$A217, $A217))</f>
        <v/>
      </c>
      <c r="C217" s="367" t="str">
        <f>IF($A217 = "", "", INDEX(Main_Form!$A:$A, MATCH($A217, Main_Form!$EV:$EV, 0)) &amp; $B217)</f>
        <v/>
      </c>
      <c r="D217" s="368"/>
      <c r="E217" s="368"/>
      <c r="F217" s="367" t="str">
        <f>IF(E217="", "", INDEX(Main_Form!$A:$A, MATCH($E217, Main_Form!$EV:$EV, 0)))</f>
        <v/>
      </c>
      <c r="G217" s="368"/>
      <c r="H217" s="368"/>
      <c r="I217" s="368"/>
      <c r="J217" s="368"/>
      <c r="K217" s="368"/>
      <c r="L217" s="368"/>
      <c r="M217" s="368"/>
      <c r="N217" s="368"/>
      <c r="O217" s="368"/>
      <c r="P217" s="398" t="str">
        <f t="shared" si="3"/>
        <v/>
      </c>
      <c r="Q217" s="395"/>
      <c r="R217" s="372"/>
      <c r="AB217" s="378"/>
      <c r="AC217" s="378" t="str">
        <f>IF($N217 = "", "",
IF(OR($N217 = Lists_and_controls!$AO$9, $N217 = Lists_and_controls!$AO$11, $N217 = Lists_and_controls!$AO$14, $N217 = Lists_and_controls!$AO$16), MAX(Day_30),
IF(OR($N217 = Lists_and_controls!$AO$6, $N217 = Lists_and_controls!$AO$8, $N217 = Lists_and_controls!$AO$10, $N217 = Lists_and_controls!$AO$12, $N217 = Lists_and_controls!$AO$13, $N217 = Lists_and_controls!$AO$15, $N217 = Lists_and_controls!$AO$17), MAX(Day_31),
IF($N217 = Lists_and_controls!$AO$7, IF(INDEX(Leap_Year_YN, MATCH($M217, Year_2, 0)) = 1, MAX(Day_Feb_LY), MAX(Day_Feb) )))))</f>
        <v/>
      </c>
    </row>
    <row r="218" spans="1:29" s="379" customFormat="1" hidden="1" x14ac:dyDescent="0.35">
      <c r="A218" s="368"/>
      <c r="B218" s="367" t="str">
        <f xml:space="preserve"> IF(A218="", "", $B$2 &amp; COUNTIFS($A$7:$A218, $A218))</f>
        <v/>
      </c>
      <c r="C218" s="367" t="str">
        <f>IF($A218 = "", "", INDEX(Main_Form!$A:$A, MATCH($A218, Main_Form!$EV:$EV, 0)) &amp; $B218)</f>
        <v/>
      </c>
      <c r="D218" s="368"/>
      <c r="E218" s="368"/>
      <c r="F218" s="367" t="str">
        <f>IF(E218="", "", INDEX(Main_Form!$A:$A, MATCH($E218, Main_Form!$EV:$EV, 0)))</f>
        <v/>
      </c>
      <c r="G218" s="368"/>
      <c r="H218" s="368"/>
      <c r="I218" s="368"/>
      <c r="J218" s="368"/>
      <c r="K218" s="368"/>
      <c r="L218" s="368"/>
      <c r="M218" s="368"/>
      <c r="N218" s="368"/>
      <c r="O218" s="368"/>
      <c r="P218" s="398" t="str">
        <f t="shared" si="3"/>
        <v/>
      </c>
      <c r="Q218" s="395"/>
      <c r="R218" s="372"/>
      <c r="AB218" s="378"/>
      <c r="AC218" s="378" t="str">
        <f>IF($N218 = "", "",
IF(OR($N218 = Lists_and_controls!$AO$9, $N218 = Lists_and_controls!$AO$11, $N218 = Lists_and_controls!$AO$14, $N218 = Lists_and_controls!$AO$16), MAX(Day_30),
IF(OR($N218 = Lists_and_controls!$AO$6, $N218 = Lists_and_controls!$AO$8, $N218 = Lists_and_controls!$AO$10, $N218 = Lists_and_controls!$AO$12, $N218 = Lists_and_controls!$AO$13, $N218 = Lists_and_controls!$AO$15, $N218 = Lists_and_controls!$AO$17), MAX(Day_31),
IF($N218 = Lists_and_controls!$AO$7, IF(INDEX(Leap_Year_YN, MATCH($M218, Year_2, 0)) = 1, MAX(Day_Feb_LY), MAX(Day_Feb) )))))</f>
        <v/>
      </c>
    </row>
    <row r="219" spans="1:29" s="379" customFormat="1" hidden="1" x14ac:dyDescent="0.35">
      <c r="A219" s="368"/>
      <c r="B219" s="367" t="str">
        <f xml:space="preserve"> IF(A219="", "", $B$2 &amp; COUNTIFS($A$7:$A219, $A219))</f>
        <v/>
      </c>
      <c r="C219" s="367" t="str">
        <f>IF($A219 = "", "", INDEX(Main_Form!$A:$A, MATCH($A219, Main_Form!$EV:$EV, 0)) &amp; $B219)</f>
        <v/>
      </c>
      <c r="D219" s="368"/>
      <c r="E219" s="368"/>
      <c r="F219" s="367" t="str">
        <f>IF(E219="", "", INDEX(Main_Form!$A:$A, MATCH($E219, Main_Form!$EV:$EV, 0)))</f>
        <v/>
      </c>
      <c r="G219" s="368"/>
      <c r="H219" s="368"/>
      <c r="I219" s="368"/>
      <c r="J219" s="368"/>
      <c r="K219" s="368"/>
      <c r="L219" s="368"/>
      <c r="M219" s="368"/>
      <c r="N219" s="368"/>
      <c r="O219" s="368"/>
      <c r="P219" s="398" t="str">
        <f t="shared" si="3"/>
        <v/>
      </c>
      <c r="Q219" s="395"/>
      <c r="R219" s="372"/>
      <c r="AB219" s="378"/>
      <c r="AC219" s="378" t="str">
        <f>IF($N219 = "", "",
IF(OR($N219 = Lists_and_controls!$AO$9, $N219 = Lists_and_controls!$AO$11, $N219 = Lists_and_controls!$AO$14, $N219 = Lists_and_controls!$AO$16), MAX(Day_30),
IF(OR($N219 = Lists_and_controls!$AO$6, $N219 = Lists_and_controls!$AO$8, $N219 = Lists_and_controls!$AO$10, $N219 = Lists_and_controls!$AO$12, $N219 = Lists_and_controls!$AO$13, $N219 = Lists_and_controls!$AO$15, $N219 = Lists_and_controls!$AO$17), MAX(Day_31),
IF($N219 = Lists_and_controls!$AO$7, IF(INDEX(Leap_Year_YN, MATCH($M219, Year_2, 0)) = 1, MAX(Day_Feb_LY), MAX(Day_Feb) )))))</f>
        <v/>
      </c>
    </row>
    <row r="220" spans="1:29" s="379" customFormat="1" hidden="1" x14ac:dyDescent="0.35">
      <c r="A220" s="368"/>
      <c r="B220" s="367" t="str">
        <f xml:space="preserve"> IF(A220="", "", $B$2 &amp; COUNTIFS($A$7:$A220, $A220))</f>
        <v/>
      </c>
      <c r="C220" s="367" t="str">
        <f>IF($A220 = "", "", INDEX(Main_Form!$A:$A, MATCH($A220, Main_Form!$EV:$EV, 0)) &amp; $B220)</f>
        <v/>
      </c>
      <c r="D220" s="368"/>
      <c r="E220" s="368"/>
      <c r="F220" s="367" t="str">
        <f>IF(E220="", "", INDEX(Main_Form!$A:$A, MATCH($E220, Main_Form!$EV:$EV, 0)))</f>
        <v/>
      </c>
      <c r="G220" s="368"/>
      <c r="H220" s="368"/>
      <c r="I220" s="368"/>
      <c r="J220" s="368"/>
      <c r="K220" s="368"/>
      <c r="L220" s="368"/>
      <c r="M220" s="368"/>
      <c r="N220" s="368"/>
      <c r="O220" s="368"/>
      <c r="P220" s="398" t="str">
        <f t="shared" si="3"/>
        <v/>
      </c>
      <c r="Q220" s="395"/>
      <c r="R220" s="372"/>
      <c r="AB220" s="378"/>
      <c r="AC220" s="378" t="str">
        <f>IF($N220 = "", "",
IF(OR($N220 = Lists_and_controls!$AO$9, $N220 = Lists_and_controls!$AO$11, $N220 = Lists_and_controls!$AO$14, $N220 = Lists_and_controls!$AO$16), MAX(Day_30),
IF(OR($N220 = Lists_and_controls!$AO$6, $N220 = Lists_and_controls!$AO$8, $N220 = Lists_and_controls!$AO$10, $N220 = Lists_and_controls!$AO$12, $N220 = Lists_and_controls!$AO$13, $N220 = Lists_and_controls!$AO$15, $N220 = Lists_and_controls!$AO$17), MAX(Day_31),
IF($N220 = Lists_and_controls!$AO$7, IF(INDEX(Leap_Year_YN, MATCH($M220, Year_2, 0)) = 1, MAX(Day_Feb_LY), MAX(Day_Feb) )))))</f>
        <v/>
      </c>
    </row>
    <row r="221" spans="1:29" s="379" customFormat="1" hidden="1" x14ac:dyDescent="0.35">
      <c r="A221" s="368"/>
      <c r="B221" s="367" t="str">
        <f xml:space="preserve"> IF(A221="", "", $B$2 &amp; COUNTIFS($A$7:$A221, $A221))</f>
        <v/>
      </c>
      <c r="C221" s="367" t="str">
        <f>IF($A221 = "", "", INDEX(Main_Form!$A:$A, MATCH($A221, Main_Form!$EV:$EV, 0)) &amp; $B221)</f>
        <v/>
      </c>
      <c r="D221" s="368"/>
      <c r="E221" s="368"/>
      <c r="F221" s="367" t="str">
        <f>IF(E221="", "", INDEX(Main_Form!$A:$A, MATCH($E221, Main_Form!$EV:$EV, 0)))</f>
        <v/>
      </c>
      <c r="G221" s="368"/>
      <c r="H221" s="368"/>
      <c r="I221" s="368"/>
      <c r="J221" s="368"/>
      <c r="K221" s="368"/>
      <c r="L221" s="368"/>
      <c r="M221" s="368"/>
      <c r="N221" s="368"/>
      <c r="O221" s="368"/>
      <c r="P221" s="398" t="str">
        <f t="shared" si="3"/>
        <v/>
      </c>
      <c r="Q221" s="395"/>
      <c r="R221" s="372"/>
      <c r="AB221" s="378"/>
      <c r="AC221" s="378" t="str">
        <f>IF($N221 = "", "",
IF(OR($N221 = Lists_and_controls!$AO$9, $N221 = Lists_and_controls!$AO$11, $N221 = Lists_and_controls!$AO$14, $N221 = Lists_and_controls!$AO$16), MAX(Day_30),
IF(OR($N221 = Lists_and_controls!$AO$6, $N221 = Lists_and_controls!$AO$8, $N221 = Lists_and_controls!$AO$10, $N221 = Lists_and_controls!$AO$12, $N221 = Lists_and_controls!$AO$13, $N221 = Lists_and_controls!$AO$15, $N221 = Lists_and_controls!$AO$17), MAX(Day_31),
IF($N221 = Lists_and_controls!$AO$7, IF(INDEX(Leap_Year_YN, MATCH($M221, Year_2, 0)) = 1, MAX(Day_Feb_LY), MAX(Day_Feb) )))))</f>
        <v/>
      </c>
    </row>
    <row r="222" spans="1:29" s="379" customFormat="1" hidden="1" x14ac:dyDescent="0.35">
      <c r="A222" s="368"/>
      <c r="B222" s="367" t="str">
        <f xml:space="preserve"> IF(A222="", "", $B$2 &amp; COUNTIFS($A$7:$A222, $A222))</f>
        <v/>
      </c>
      <c r="C222" s="367" t="str">
        <f>IF($A222 = "", "", INDEX(Main_Form!$A:$A, MATCH($A222, Main_Form!$EV:$EV, 0)) &amp; $B222)</f>
        <v/>
      </c>
      <c r="D222" s="368"/>
      <c r="E222" s="368"/>
      <c r="F222" s="367" t="str">
        <f>IF(E222="", "", INDEX(Main_Form!$A:$A, MATCH($E222, Main_Form!$EV:$EV, 0)))</f>
        <v/>
      </c>
      <c r="G222" s="368"/>
      <c r="H222" s="368"/>
      <c r="I222" s="368"/>
      <c r="J222" s="368"/>
      <c r="K222" s="368"/>
      <c r="L222" s="368"/>
      <c r="M222" s="368"/>
      <c r="N222" s="368"/>
      <c r="O222" s="368"/>
      <c r="P222" s="398" t="str">
        <f t="shared" si="3"/>
        <v/>
      </c>
      <c r="Q222" s="395"/>
      <c r="R222" s="372"/>
      <c r="AB222" s="378"/>
      <c r="AC222" s="378" t="str">
        <f>IF($N222 = "", "",
IF(OR($N222 = Lists_and_controls!$AO$9, $N222 = Lists_and_controls!$AO$11, $N222 = Lists_and_controls!$AO$14, $N222 = Lists_and_controls!$AO$16), MAX(Day_30),
IF(OR($N222 = Lists_and_controls!$AO$6, $N222 = Lists_and_controls!$AO$8, $N222 = Lists_and_controls!$AO$10, $N222 = Lists_and_controls!$AO$12, $N222 = Lists_and_controls!$AO$13, $N222 = Lists_and_controls!$AO$15, $N222 = Lists_and_controls!$AO$17), MAX(Day_31),
IF($N222 = Lists_and_controls!$AO$7, IF(INDEX(Leap_Year_YN, MATCH($M222, Year_2, 0)) = 1, MAX(Day_Feb_LY), MAX(Day_Feb) )))))</f>
        <v/>
      </c>
    </row>
    <row r="223" spans="1:29" s="379" customFormat="1" hidden="1" x14ac:dyDescent="0.35">
      <c r="A223" s="368"/>
      <c r="B223" s="367" t="str">
        <f xml:space="preserve"> IF(A223="", "", $B$2 &amp; COUNTIFS($A$7:$A223, $A223))</f>
        <v/>
      </c>
      <c r="C223" s="367" t="str">
        <f>IF($A223 = "", "", INDEX(Main_Form!$A:$A, MATCH($A223, Main_Form!$EV:$EV, 0)) &amp; $B223)</f>
        <v/>
      </c>
      <c r="D223" s="368"/>
      <c r="E223" s="368"/>
      <c r="F223" s="367" t="str">
        <f>IF(E223="", "", INDEX(Main_Form!$A:$A, MATCH($E223, Main_Form!$EV:$EV, 0)))</f>
        <v/>
      </c>
      <c r="G223" s="368"/>
      <c r="H223" s="368"/>
      <c r="I223" s="368"/>
      <c r="J223" s="368"/>
      <c r="K223" s="368"/>
      <c r="L223" s="368"/>
      <c r="M223" s="368"/>
      <c r="N223" s="368"/>
      <c r="O223" s="368"/>
      <c r="P223" s="398" t="str">
        <f t="shared" si="3"/>
        <v/>
      </c>
      <c r="Q223" s="395"/>
      <c r="R223" s="372"/>
      <c r="AB223" s="378"/>
      <c r="AC223" s="378" t="str">
        <f>IF($N223 = "", "",
IF(OR($N223 = Lists_and_controls!$AO$9, $N223 = Lists_and_controls!$AO$11, $N223 = Lists_and_controls!$AO$14, $N223 = Lists_and_controls!$AO$16), MAX(Day_30),
IF(OR($N223 = Lists_and_controls!$AO$6, $N223 = Lists_and_controls!$AO$8, $N223 = Lists_and_controls!$AO$10, $N223 = Lists_and_controls!$AO$12, $N223 = Lists_and_controls!$AO$13, $N223 = Lists_and_controls!$AO$15, $N223 = Lists_and_controls!$AO$17), MAX(Day_31),
IF($N223 = Lists_and_controls!$AO$7, IF(INDEX(Leap_Year_YN, MATCH($M223, Year_2, 0)) = 1, MAX(Day_Feb_LY), MAX(Day_Feb) )))))</f>
        <v/>
      </c>
    </row>
    <row r="224" spans="1:29" s="379" customFormat="1" hidden="1" x14ac:dyDescent="0.35">
      <c r="A224" s="368"/>
      <c r="B224" s="367" t="str">
        <f xml:space="preserve"> IF(A224="", "", $B$2 &amp; COUNTIFS($A$7:$A224, $A224))</f>
        <v/>
      </c>
      <c r="C224" s="367" t="str">
        <f>IF($A224 = "", "", INDEX(Main_Form!$A:$A, MATCH($A224, Main_Form!$EV:$EV, 0)) &amp; $B224)</f>
        <v/>
      </c>
      <c r="D224" s="368"/>
      <c r="E224" s="368"/>
      <c r="F224" s="367" t="str">
        <f>IF(E224="", "", INDEX(Main_Form!$A:$A, MATCH($E224, Main_Form!$EV:$EV, 0)))</f>
        <v/>
      </c>
      <c r="G224" s="368"/>
      <c r="H224" s="368"/>
      <c r="I224" s="368"/>
      <c r="J224" s="368"/>
      <c r="K224" s="368"/>
      <c r="L224" s="368"/>
      <c r="M224" s="368"/>
      <c r="N224" s="368"/>
      <c r="O224" s="368"/>
      <c r="P224" s="398" t="str">
        <f t="shared" si="3"/>
        <v/>
      </c>
      <c r="Q224" s="395"/>
      <c r="R224" s="372"/>
      <c r="AB224" s="378"/>
      <c r="AC224" s="378" t="str">
        <f>IF($N224 = "", "",
IF(OR($N224 = Lists_and_controls!$AO$9, $N224 = Lists_and_controls!$AO$11, $N224 = Lists_and_controls!$AO$14, $N224 = Lists_and_controls!$AO$16), MAX(Day_30),
IF(OR($N224 = Lists_and_controls!$AO$6, $N224 = Lists_and_controls!$AO$8, $N224 = Lists_and_controls!$AO$10, $N224 = Lists_and_controls!$AO$12, $N224 = Lists_and_controls!$AO$13, $N224 = Lists_and_controls!$AO$15, $N224 = Lists_and_controls!$AO$17), MAX(Day_31),
IF($N224 = Lists_and_controls!$AO$7, IF(INDEX(Leap_Year_YN, MATCH($M224, Year_2, 0)) = 1, MAX(Day_Feb_LY), MAX(Day_Feb) )))))</f>
        <v/>
      </c>
    </row>
    <row r="225" spans="1:29" s="379" customFormat="1" hidden="1" x14ac:dyDescent="0.35">
      <c r="A225" s="368"/>
      <c r="B225" s="367" t="str">
        <f xml:space="preserve"> IF(A225="", "", $B$2 &amp; COUNTIFS($A$7:$A225, $A225))</f>
        <v/>
      </c>
      <c r="C225" s="367" t="str">
        <f>IF($A225 = "", "", INDEX(Main_Form!$A:$A, MATCH($A225, Main_Form!$EV:$EV, 0)) &amp; $B225)</f>
        <v/>
      </c>
      <c r="D225" s="368"/>
      <c r="E225" s="368"/>
      <c r="F225" s="367" t="str">
        <f>IF(E225="", "", INDEX(Main_Form!$A:$A, MATCH($E225, Main_Form!$EV:$EV, 0)))</f>
        <v/>
      </c>
      <c r="G225" s="368"/>
      <c r="H225" s="368"/>
      <c r="I225" s="368"/>
      <c r="J225" s="368"/>
      <c r="K225" s="368"/>
      <c r="L225" s="368"/>
      <c r="M225" s="368"/>
      <c r="N225" s="368"/>
      <c r="O225" s="368"/>
      <c r="P225" s="398" t="str">
        <f t="shared" si="3"/>
        <v/>
      </c>
      <c r="Q225" s="395"/>
      <c r="R225" s="372"/>
      <c r="AB225" s="378"/>
      <c r="AC225" s="378" t="str">
        <f>IF($N225 = "", "",
IF(OR($N225 = Lists_and_controls!$AO$9, $N225 = Lists_and_controls!$AO$11, $N225 = Lists_and_controls!$AO$14, $N225 = Lists_and_controls!$AO$16), MAX(Day_30),
IF(OR($N225 = Lists_and_controls!$AO$6, $N225 = Lists_and_controls!$AO$8, $N225 = Lists_and_controls!$AO$10, $N225 = Lists_and_controls!$AO$12, $N225 = Lists_and_controls!$AO$13, $N225 = Lists_and_controls!$AO$15, $N225 = Lists_and_controls!$AO$17), MAX(Day_31),
IF($N225 = Lists_and_controls!$AO$7, IF(INDEX(Leap_Year_YN, MATCH($M225, Year_2, 0)) = 1, MAX(Day_Feb_LY), MAX(Day_Feb) )))))</f>
        <v/>
      </c>
    </row>
    <row r="226" spans="1:29" s="379" customFormat="1" hidden="1" x14ac:dyDescent="0.35">
      <c r="A226" s="368"/>
      <c r="B226" s="367" t="str">
        <f xml:space="preserve"> IF(A226="", "", $B$2 &amp; COUNTIFS($A$7:$A226, $A226))</f>
        <v/>
      </c>
      <c r="C226" s="367" t="str">
        <f>IF($A226 = "", "", INDEX(Main_Form!$A:$A, MATCH($A226, Main_Form!$EV:$EV, 0)) &amp; $B226)</f>
        <v/>
      </c>
      <c r="D226" s="368"/>
      <c r="E226" s="368"/>
      <c r="F226" s="367" t="str">
        <f>IF(E226="", "", INDEX(Main_Form!$A:$A, MATCH($E226, Main_Form!$EV:$EV, 0)))</f>
        <v/>
      </c>
      <c r="G226" s="368"/>
      <c r="H226" s="368"/>
      <c r="I226" s="368"/>
      <c r="J226" s="368"/>
      <c r="K226" s="368"/>
      <c r="L226" s="368"/>
      <c r="M226" s="368"/>
      <c r="N226" s="368"/>
      <c r="O226" s="368"/>
      <c r="P226" s="398" t="str">
        <f t="shared" si="3"/>
        <v/>
      </c>
      <c r="Q226" s="395"/>
      <c r="R226" s="372"/>
      <c r="AB226" s="378"/>
      <c r="AC226" s="378" t="str">
        <f>IF($N226 = "", "",
IF(OR($N226 = Lists_and_controls!$AO$9, $N226 = Lists_and_controls!$AO$11, $N226 = Lists_and_controls!$AO$14, $N226 = Lists_and_controls!$AO$16), MAX(Day_30),
IF(OR($N226 = Lists_and_controls!$AO$6, $N226 = Lists_and_controls!$AO$8, $N226 = Lists_and_controls!$AO$10, $N226 = Lists_and_controls!$AO$12, $N226 = Lists_and_controls!$AO$13, $N226 = Lists_and_controls!$AO$15, $N226 = Lists_and_controls!$AO$17), MAX(Day_31),
IF($N226 = Lists_and_controls!$AO$7, IF(INDEX(Leap_Year_YN, MATCH($M226, Year_2, 0)) = 1, MAX(Day_Feb_LY), MAX(Day_Feb) )))))</f>
        <v/>
      </c>
    </row>
    <row r="227" spans="1:29" s="379" customFormat="1" hidden="1" x14ac:dyDescent="0.35">
      <c r="A227" s="368"/>
      <c r="B227" s="367" t="str">
        <f xml:space="preserve"> IF(A227="", "", $B$2 &amp; COUNTIFS($A$7:$A227, $A227))</f>
        <v/>
      </c>
      <c r="C227" s="367" t="str">
        <f>IF($A227 = "", "", INDEX(Main_Form!$A:$A, MATCH($A227, Main_Form!$EV:$EV, 0)) &amp; $B227)</f>
        <v/>
      </c>
      <c r="D227" s="368"/>
      <c r="E227" s="368"/>
      <c r="F227" s="367" t="str">
        <f>IF(E227="", "", INDEX(Main_Form!$A:$A, MATCH($E227, Main_Form!$EV:$EV, 0)))</f>
        <v/>
      </c>
      <c r="G227" s="368"/>
      <c r="H227" s="368"/>
      <c r="I227" s="368"/>
      <c r="J227" s="368"/>
      <c r="K227" s="368"/>
      <c r="L227" s="368"/>
      <c r="M227" s="368"/>
      <c r="N227" s="368"/>
      <c r="O227" s="368"/>
      <c r="P227" s="398" t="str">
        <f t="shared" si="3"/>
        <v/>
      </c>
      <c r="Q227" s="395"/>
      <c r="R227" s="372"/>
      <c r="AB227" s="378"/>
      <c r="AC227" s="378" t="str">
        <f>IF($N227 = "", "",
IF(OR($N227 = Lists_and_controls!$AO$9, $N227 = Lists_and_controls!$AO$11, $N227 = Lists_and_controls!$AO$14, $N227 = Lists_and_controls!$AO$16), MAX(Day_30),
IF(OR($N227 = Lists_and_controls!$AO$6, $N227 = Lists_and_controls!$AO$8, $N227 = Lists_and_controls!$AO$10, $N227 = Lists_and_controls!$AO$12, $N227 = Lists_and_controls!$AO$13, $N227 = Lists_and_controls!$AO$15, $N227 = Lists_and_controls!$AO$17), MAX(Day_31),
IF($N227 = Lists_and_controls!$AO$7, IF(INDEX(Leap_Year_YN, MATCH($M227, Year_2, 0)) = 1, MAX(Day_Feb_LY), MAX(Day_Feb) )))))</f>
        <v/>
      </c>
    </row>
    <row r="228" spans="1:29" s="379" customFormat="1" hidden="1" x14ac:dyDescent="0.35">
      <c r="A228" s="368"/>
      <c r="B228" s="367" t="str">
        <f xml:space="preserve"> IF(A228="", "", $B$2 &amp; COUNTIFS($A$7:$A228, $A228))</f>
        <v/>
      </c>
      <c r="C228" s="367" t="str">
        <f>IF($A228 = "", "", INDEX(Main_Form!$A:$A, MATCH($A228, Main_Form!$EV:$EV, 0)) &amp; $B228)</f>
        <v/>
      </c>
      <c r="D228" s="368"/>
      <c r="E228" s="368"/>
      <c r="F228" s="367" t="str">
        <f>IF(E228="", "", INDEX(Main_Form!$A:$A, MATCH($E228, Main_Form!$EV:$EV, 0)))</f>
        <v/>
      </c>
      <c r="G228" s="368"/>
      <c r="H228" s="368"/>
      <c r="I228" s="368"/>
      <c r="J228" s="368"/>
      <c r="K228" s="368"/>
      <c r="L228" s="368"/>
      <c r="M228" s="368"/>
      <c r="N228" s="368"/>
      <c r="O228" s="368"/>
      <c r="P228" s="398" t="str">
        <f t="shared" si="3"/>
        <v/>
      </c>
      <c r="Q228" s="395"/>
      <c r="R228" s="372"/>
      <c r="AB228" s="378"/>
      <c r="AC228" s="378" t="str">
        <f>IF($N228 = "", "",
IF(OR($N228 = Lists_and_controls!$AO$9, $N228 = Lists_and_controls!$AO$11, $N228 = Lists_and_controls!$AO$14, $N228 = Lists_and_controls!$AO$16), MAX(Day_30),
IF(OR($N228 = Lists_and_controls!$AO$6, $N228 = Lists_and_controls!$AO$8, $N228 = Lists_and_controls!$AO$10, $N228 = Lists_and_controls!$AO$12, $N228 = Lists_and_controls!$AO$13, $N228 = Lists_and_controls!$AO$15, $N228 = Lists_and_controls!$AO$17), MAX(Day_31),
IF($N228 = Lists_and_controls!$AO$7, IF(INDEX(Leap_Year_YN, MATCH($M228, Year_2, 0)) = 1, MAX(Day_Feb_LY), MAX(Day_Feb) )))))</f>
        <v/>
      </c>
    </row>
    <row r="229" spans="1:29" s="379" customFormat="1" hidden="1" x14ac:dyDescent="0.35">
      <c r="A229" s="368"/>
      <c r="B229" s="367" t="str">
        <f xml:space="preserve"> IF(A229="", "", $B$2 &amp; COUNTIFS($A$7:$A229, $A229))</f>
        <v/>
      </c>
      <c r="C229" s="367" t="str">
        <f>IF($A229 = "", "", INDEX(Main_Form!$A:$A, MATCH($A229, Main_Form!$EV:$EV, 0)) &amp; $B229)</f>
        <v/>
      </c>
      <c r="D229" s="368"/>
      <c r="E229" s="368"/>
      <c r="F229" s="367" t="str">
        <f>IF(E229="", "", INDEX(Main_Form!$A:$A, MATCH($E229, Main_Form!$EV:$EV, 0)))</f>
        <v/>
      </c>
      <c r="G229" s="368"/>
      <c r="H229" s="368"/>
      <c r="I229" s="368"/>
      <c r="J229" s="368"/>
      <c r="K229" s="368"/>
      <c r="L229" s="368"/>
      <c r="M229" s="368"/>
      <c r="N229" s="368"/>
      <c r="O229" s="368"/>
      <c r="P229" s="398" t="str">
        <f t="shared" si="3"/>
        <v/>
      </c>
      <c r="Q229" s="395"/>
      <c r="R229" s="372"/>
      <c r="AB229" s="378"/>
      <c r="AC229" s="378" t="str">
        <f>IF($N229 = "", "",
IF(OR($N229 = Lists_and_controls!$AO$9, $N229 = Lists_and_controls!$AO$11, $N229 = Lists_and_controls!$AO$14, $N229 = Lists_and_controls!$AO$16), MAX(Day_30),
IF(OR($N229 = Lists_and_controls!$AO$6, $N229 = Lists_and_controls!$AO$8, $N229 = Lists_and_controls!$AO$10, $N229 = Lists_and_controls!$AO$12, $N229 = Lists_and_controls!$AO$13, $N229 = Lists_and_controls!$AO$15, $N229 = Lists_and_controls!$AO$17), MAX(Day_31),
IF($N229 = Lists_and_controls!$AO$7, IF(INDEX(Leap_Year_YN, MATCH($M229, Year_2, 0)) = 1, MAX(Day_Feb_LY), MAX(Day_Feb) )))))</f>
        <v/>
      </c>
    </row>
    <row r="230" spans="1:29" s="379" customFormat="1" hidden="1" x14ac:dyDescent="0.35">
      <c r="A230" s="368"/>
      <c r="B230" s="367" t="str">
        <f xml:space="preserve"> IF(A230="", "", $B$2 &amp; COUNTIFS($A$7:$A230, $A230))</f>
        <v/>
      </c>
      <c r="C230" s="367" t="str">
        <f>IF($A230 = "", "", INDEX(Main_Form!$A:$A, MATCH($A230, Main_Form!$EV:$EV, 0)) &amp; $B230)</f>
        <v/>
      </c>
      <c r="D230" s="368"/>
      <c r="E230" s="368"/>
      <c r="F230" s="367" t="str">
        <f>IF(E230="", "", INDEX(Main_Form!$A:$A, MATCH($E230, Main_Form!$EV:$EV, 0)))</f>
        <v/>
      </c>
      <c r="G230" s="368"/>
      <c r="H230" s="368"/>
      <c r="I230" s="368"/>
      <c r="J230" s="368"/>
      <c r="K230" s="368"/>
      <c r="L230" s="368"/>
      <c r="M230" s="368"/>
      <c r="N230" s="368"/>
      <c r="O230" s="368"/>
      <c r="P230" s="398" t="str">
        <f t="shared" si="3"/>
        <v/>
      </c>
      <c r="Q230" s="395"/>
      <c r="R230" s="372"/>
      <c r="AB230" s="378"/>
      <c r="AC230" s="378" t="str">
        <f>IF($N230 = "", "",
IF(OR($N230 = Lists_and_controls!$AO$9, $N230 = Lists_and_controls!$AO$11, $N230 = Lists_and_controls!$AO$14, $N230 = Lists_and_controls!$AO$16), MAX(Day_30),
IF(OR($N230 = Lists_and_controls!$AO$6, $N230 = Lists_and_controls!$AO$8, $N230 = Lists_and_controls!$AO$10, $N230 = Lists_and_controls!$AO$12, $N230 = Lists_and_controls!$AO$13, $N230 = Lists_and_controls!$AO$15, $N230 = Lists_and_controls!$AO$17), MAX(Day_31),
IF($N230 = Lists_and_controls!$AO$7, IF(INDEX(Leap_Year_YN, MATCH($M230, Year_2, 0)) = 1, MAX(Day_Feb_LY), MAX(Day_Feb) )))))</f>
        <v/>
      </c>
    </row>
    <row r="231" spans="1:29" s="379" customFormat="1" hidden="1" x14ac:dyDescent="0.35">
      <c r="A231" s="368"/>
      <c r="B231" s="367" t="str">
        <f xml:space="preserve"> IF(A231="", "", $B$2 &amp; COUNTIFS($A$7:$A231, $A231))</f>
        <v/>
      </c>
      <c r="C231" s="367" t="str">
        <f>IF($A231 = "", "", INDEX(Main_Form!$A:$A, MATCH($A231, Main_Form!$EV:$EV, 0)) &amp; $B231)</f>
        <v/>
      </c>
      <c r="D231" s="368"/>
      <c r="E231" s="368"/>
      <c r="F231" s="367" t="str">
        <f>IF(E231="", "", INDEX(Main_Form!$A:$A, MATCH($E231, Main_Form!$EV:$EV, 0)))</f>
        <v/>
      </c>
      <c r="G231" s="368"/>
      <c r="H231" s="368"/>
      <c r="I231" s="368"/>
      <c r="J231" s="368"/>
      <c r="K231" s="368"/>
      <c r="L231" s="368"/>
      <c r="M231" s="368"/>
      <c r="N231" s="368"/>
      <c r="O231" s="368"/>
      <c r="P231" s="398" t="str">
        <f t="shared" si="3"/>
        <v/>
      </c>
      <c r="Q231" s="395"/>
      <c r="R231" s="372"/>
      <c r="AB231" s="378"/>
      <c r="AC231" s="378" t="str">
        <f>IF($N231 = "", "",
IF(OR($N231 = Lists_and_controls!$AO$9, $N231 = Lists_and_controls!$AO$11, $N231 = Lists_and_controls!$AO$14, $N231 = Lists_and_controls!$AO$16), MAX(Day_30),
IF(OR($N231 = Lists_and_controls!$AO$6, $N231 = Lists_and_controls!$AO$8, $N231 = Lists_and_controls!$AO$10, $N231 = Lists_and_controls!$AO$12, $N231 = Lists_and_controls!$AO$13, $N231 = Lists_and_controls!$AO$15, $N231 = Lists_and_controls!$AO$17), MAX(Day_31),
IF($N231 = Lists_and_controls!$AO$7, IF(INDEX(Leap_Year_YN, MATCH($M231, Year_2, 0)) = 1, MAX(Day_Feb_LY), MAX(Day_Feb) )))))</f>
        <v/>
      </c>
    </row>
    <row r="232" spans="1:29" s="379" customFormat="1" hidden="1" x14ac:dyDescent="0.35">
      <c r="A232" s="368"/>
      <c r="B232" s="367" t="str">
        <f xml:space="preserve"> IF(A232="", "", $B$2 &amp; COUNTIFS($A$7:$A232, $A232))</f>
        <v/>
      </c>
      <c r="C232" s="367" t="str">
        <f>IF($A232 = "", "", INDEX(Main_Form!$A:$A, MATCH($A232, Main_Form!$EV:$EV, 0)) &amp; $B232)</f>
        <v/>
      </c>
      <c r="D232" s="368"/>
      <c r="E232" s="368"/>
      <c r="F232" s="367" t="str">
        <f>IF(E232="", "", INDEX(Main_Form!$A:$A, MATCH($E232, Main_Form!$EV:$EV, 0)))</f>
        <v/>
      </c>
      <c r="G232" s="368"/>
      <c r="H232" s="368"/>
      <c r="I232" s="368"/>
      <c r="J232" s="368"/>
      <c r="K232" s="368"/>
      <c r="L232" s="368"/>
      <c r="M232" s="368"/>
      <c r="N232" s="368"/>
      <c r="O232" s="368"/>
      <c r="P232" s="398" t="str">
        <f t="shared" si="3"/>
        <v/>
      </c>
      <c r="Q232" s="395"/>
      <c r="R232" s="372"/>
      <c r="AB232" s="378"/>
      <c r="AC232" s="378" t="str">
        <f>IF($N232 = "", "",
IF(OR($N232 = Lists_and_controls!$AO$9, $N232 = Lists_and_controls!$AO$11, $N232 = Lists_and_controls!$AO$14, $N232 = Lists_and_controls!$AO$16), MAX(Day_30),
IF(OR($N232 = Lists_and_controls!$AO$6, $N232 = Lists_and_controls!$AO$8, $N232 = Lists_and_controls!$AO$10, $N232 = Lists_and_controls!$AO$12, $N232 = Lists_and_controls!$AO$13, $N232 = Lists_and_controls!$AO$15, $N232 = Lists_and_controls!$AO$17), MAX(Day_31),
IF($N232 = Lists_and_controls!$AO$7, IF(INDEX(Leap_Year_YN, MATCH($M232, Year_2, 0)) = 1, MAX(Day_Feb_LY), MAX(Day_Feb) )))))</f>
        <v/>
      </c>
    </row>
    <row r="233" spans="1:29" s="379" customFormat="1" hidden="1" x14ac:dyDescent="0.35">
      <c r="A233" s="368"/>
      <c r="B233" s="367" t="str">
        <f xml:space="preserve"> IF(A233="", "", $B$2 &amp; COUNTIFS($A$7:$A233, $A233))</f>
        <v/>
      </c>
      <c r="C233" s="367" t="str">
        <f>IF($A233 = "", "", INDEX(Main_Form!$A:$A, MATCH($A233, Main_Form!$EV:$EV, 0)) &amp; $B233)</f>
        <v/>
      </c>
      <c r="D233" s="368"/>
      <c r="E233" s="368"/>
      <c r="F233" s="367" t="str">
        <f>IF(E233="", "", INDEX(Main_Form!$A:$A, MATCH($E233, Main_Form!$EV:$EV, 0)))</f>
        <v/>
      </c>
      <c r="G233" s="368"/>
      <c r="H233" s="368"/>
      <c r="I233" s="368"/>
      <c r="J233" s="368"/>
      <c r="K233" s="368"/>
      <c r="L233" s="368"/>
      <c r="M233" s="368"/>
      <c r="N233" s="368"/>
      <c r="O233" s="368"/>
      <c r="P233" s="398" t="str">
        <f t="shared" si="3"/>
        <v/>
      </c>
      <c r="Q233" s="395"/>
      <c r="R233" s="372"/>
      <c r="AB233" s="378"/>
      <c r="AC233" s="378" t="str">
        <f>IF($N233 = "", "",
IF(OR($N233 = Lists_and_controls!$AO$9, $N233 = Lists_and_controls!$AO$11, $N233 = Lists_and_controls!$AO$14, $N233 = Lists_and_controls!$AO$16), MAX(Day_30),
IF(OR($N233 = Lists_and_controls!$AO$6, $N233 = Lists_and_controls!$AO$8, $N233 = Lists_and_controls!$AO$10, $N233 = Lists_and_controls!$AO$12, $N233 = Lists_and_controls!$AO$13, $N233 = Lists_and_controls!$AO$15, $N233 = Lists_and_controls!$AO$17), MAX(Day_31),
IF($N233 = Lists_and_controls!$AO$7, IF(INDEX(Leap_Year_YN, MATCH($M233, Year_2, 0)) = 1, MAX(Day_Feb_LY), MAX(Day_Feb) )))))</f>
        <v/>
      </c>
    </row>
    <row r="234" spans="1:29" s="379" customFormat="1" hidden="1" x14ac:dyDescent="0.35">
      <c r="A234" s="368"/>
      <c r="B234" s="367" t="str">
        <f xml:space="preserve"> IF(A234="", "", $B$2 &amp; COUNTIFS($A$7:$A234, $A234))</f>
        <v/>
      </c>
      <c r="C234" s="367" t="str">
        <f>IF($A234 = "", "", INDEX(Main_Form!$A:$A, MATCH($A234, Main_Form!$EV:$EV, 0)) &amp; $B234)</f>
        <v/>
      </c>
      <c r="D234" s="368"/>
      <c r="E234" s="368"/>
      <c r="F234" s="367" t="str">
        <f>IF(E234="", "", INDEX(Main_Form!$A:$A, MATCH($E234, Main_Form!$EV:$EV, 0)))</f>
        <v/>
      </c>
      <c r="G234" s="368"/>
      <c r="H234" s="368"/>
      <c r="I234" s="368"/>
      <c r="J234" s="368"/>
      <c r="K234" s="368"/>
      <c r="L234" s="368"/>
      <c r="M234" s="368"/>
      <c r="N234" s="368"/>
      <c r="O234" s="368"/>
      <c r="P234" s="398" t="str">
        <f t="shared" si="3"/>
        <v/>
      </c>
      <c r="Q234" s="395"/>
      <c r="R234" s="372"/>
      <c r="AB234" s="378"/>
      <c r="AC234" s="378" t="str">
        <f>IF($N234 = "", "",
IF(OR($N234 = Lists_and_controls!$AO$9, $N234 = Lists_and_controls!$AO$11, $N234 = Lists_and_controls!$AO$14, $N234 = Lists_and_controls!$AO$16), MAX(Day_30),
IF(OR($N234 = Lists_and_controls!$AO$6, $N234 = Lists_and_controls!$AO$8, $N234 = Lists_and_controls!$AO$10, $N234 = Lists_and_controls!$AO$12, $N234 = Lists_and_controls!$AO$13, $N234 = Lists_and_controls!$AO$15, $N234 = Lists_and_controls!$AO$17), MAX(Day_31),
IF($N234 = Lists_and_controls!$AO$7, IF(INDEX(Leap_Year_YN, MATCH($M234, Year_2, 0)) = 1, MAX(Day_Feb_LY), MAX(Day_Feb) )))))</f>
        <v/>
      </c>
    </row>
    <row r="235" spans="1:29" s="379" customFormat="1" hidden="1" x14ac:dyDescent="0.35">
      <c r="A235" s="368"/>
      <c r="B235" s="367" t="str">
        <f xml:space="preserve"> IF(A235="", "", $B$2 &amp; COUNTIFS($A$7:$A235, $A235))</f>
        <v/>
      </c>
      <c r="C235" s="367" t="str">
        <f>IF($A235 = "", "", INDEX(Main_Form!$A:$A, MATCH($A235, Main_Form!$EV:$EV, 0)) &amp; $B235)</f>
        <v/>
      </c>
      <c r="D235" s="368"/>
      <c r="E235" s="368"/>
      <c r="F235" s="367" t="str">
        <f>IF(E235="", "", INDEX(Main_Form!$A:$A, MATCH($E235, Main_Form!$EV:$EV, 0)))</f>
        <v/>
      </c>
      <c r="G235" s="368"/>
      <c r="H235" s="368"/>
      <c r="I235" s="368"/>
      <c r="J235" s="368"/>
      <c r="K235" s="368"/>
      <c r="L235" s="368"/>
      <c r="M235" s="368"/>
      <c r="N235" s="368"/>
      <c r="O235" s="368"/>
      <c r="P235" s="398" t="str">
        <f t="shared" si="3"/>
        <v/>
      </c>
      <c r="Q235" s="395"/>
      <c r="R235" s="372"/>
      <c r="AB235" s="378"/>
      <c r="AC235" s="378" t="str">
        <f>IF($N235 = "", "",
IF(OR($N235 = Lists_and_controls!$AO$9, $N235 = Lists_and_controls!$AO$11, $N235 = Lists_and_controls!$AO$14, $N235 = Lists_and_controls!$AO$16), MAX(Day_30),
IF(OR($N235 = Lists_and_controls!$AO$6, $N235 = Lists_and_controls!$AO$8, $N235 = Lists_and_controls!$AO$10, $N235 = Lists_and_controls!$AO$12, $N235 = Lists_and_controls!$AO$13, $N235 = Lists_and_controls!$AO$15, $N235 = Lists_and_controls!$AO$17), MAX(Day_31),
IF($N235 = Lists_and_controls!$AO$7, IF(INDEX(Leap_Year_YN, MATCH($M235, Year_2, 0)) = 1, MAX(Day_Feb_LY), MAX(Day_Feb) )))))</f>
        <v/>
      </c>
    </row>
    <row r="236" spans="1:29" s="379" customFormat="1" hidden="1" x14ac:dyDescent="0.35">
      <c r="A236" s="368"/>
      <c r="B236" s="367" t="str">
        <f xml:space="preserve"> IF(A236="", "", $B$2 &amp; COUNTIFS($A$7:$A236, $A236))</f>
        <v/>
      </c>
      <c r="C236" s="367" t="str">
        <f>IF($A236 = "", "", INDEX(Main_Form!$A:$A, MATCH($A236, Main_Form!$EV:$EV, 0)) &amp; $B236)</f>
        <v/>
      </c>
      <c r="D236" s="368"/>
      <c r="E236" s="368"/>
      <c r="F236" s="367" t="str">
        <f>IF(E236="", "", INDEX(Main_Form!$A:$A, MATCH($E236, Main_Form!$EV:$EV, 0)))</f>
        <v/>
      </c>
      <c r="G236" s="368"/>
      <c r="H236" s="368"/>
      <c r="I236" s="368"/>
      <c r="J236" s="368"/>
      <c r="K236" s="368"/>
      <c r="L236" s="368"/>
      <c r="M236" s="368"/>
      <c r="N236" s="368"/>
      <c r="O236" s="368"/>
      <c r="P236" s="398" t="str">
        <f t="shared" si="3"/>
        <v/>
      </c>
      <c r="Q236" s="395"/>
      <c r="R236" s="372"/>
      <c r="AB236" s="378"/>
      <c r="AC236" s="378" t="str">
        <f>IF($N236 = "", "",
IF(OR($N236 = Lists_and_controls!$AO$9, $N236 = Lists_and_controls!$AO$11, $N236 = Lists_and_controls!$AO$14, $N236 = Lists_and_controls!$AO$16), MAX(Day_30),
IF(OR($N236 = Lists_and_controls!$AO$6, $N236 = Lists_and_controls!$AO$8, $N236 = Lists_and_controls!$AO$10, $N236 = Lists_and_controls!$AO$12, $N236 = Lists_and_controls!$AO$13, $N236 = Lists_and_controls!$AO$15, $N236 = Lists_and_controls!$AO$17), MAX(Day_31),
IF($N236 = Lists_and_controls!$AO$7, IF(INDEX(Leap_Year_YN, MATCH($M236, Year_2, 0)) = 1, MAX(Day_Feb_LY), MAX(Day_Feb) )))))</f>
        <v/>
      </c>
    </row>
    <row r="237" spans="1:29" s="379" customFormat="1" hidden="1" x14ac:dyDescent="0.35">
      <c r="A237" s="368"/>
      <c r="B237" s="367" t="str">
        <f xml:space="preserve"> IF(A237="", "", $B$2 &amp; COUNTIFS($A$7:$A237, $A237))</f>
        <v/>
      </c>
      <c r="C237" s="367" t="str">
        <f>IF($A237 = "", "", INDEX(Main_Form!$A:$A, MATCH($A237, Main_Form!$EV:$EV, 0)) &amp; $B237)</f>
        <v/>
      </c>
      <c r="D237" s="368"/>
      <c r="E237" s="368"/>
      <c r="F237" s="367" t="str">
        <f>IF(E237="", "", INDEX(Main_Form!$A:$A, MATCH($E237, Main_Form!$EV:$EV, 0)))</f>
        <v/>
      </c>
      <c r="G237" s="368"/>
      <c r="H237" s="368"/>
      <c r="I237" s="368"/>
      <c r="J237" s="368"/>
      <c r="K237" s="368"/>
      <c r="L237" s="368"/>
      <c r="M237" s="368"/>
      <c r="N237" s="368"/>
      <c r="O237" s="368"/>
      <c r="P237" s="398" t="str">
        <f t="shared" si="3"/>
        <v/>
      </c>
      <c r="Q237" s="395"/>
      <c r="R237" s="372"/>
      <c r="AB237" s="378"/>
      <c r="AC237" s="378" t="str">
        <f>IF($N237 = "", "",
IF(OR($N237 = Lists_and_controls!$AO$9, $N237 = Lists_and_controls!$AO$11, $N237 = Lists_and_controls!$AO$14, $N237 = Lists_and_controls!$AO$16), MAX(Day_30),
IF(OR($N237 = Lists_and_controls!$AO$6, $N237 = Lists_and_controls!$AO$8, $N237 = Lists_and_controls!$AO$10, $N237 = Lists_and_controls!$AO$12, $N237 = Lists_and_controls!$AO$13, $N237 = Lists_and_controls!$AO$15, $N237 = Lists_and_controls!$AO$17), MAX(Day_31),
IF($N237 = Lists_and_controls!$AO$7, IF(INDEX(Leap_Year_YN, MATCH($M237, Year_2, 0)) = 1, MAX(Day_Feb_LY), MAX(Day_Feb) )))))</f>
        <v/>
      </c>
    </row>
    <row r="238" spans="1:29" s="379" customFormat="1" hidden="1" x14ac:dyDescent="0.35">
      <c r="A238" s="368"/>
      <c r="B238" s="367" t="str">
        <f xml:space="preserve"> IF(A238="", "", $B$2 &amp; COUNTIFS($A$7:$A238, $A238))</f>
        <v/>
      </c>
      <c r="C238" s="367" t="str">
        <f>IF($A238 = "", "", INDEX(Main_Form!$A:$A, MATCH($A238, Main_Form!$EV:$EV, 0)) &amp; $B238)</f>
        <v/>
      </c>
      <c r="D238" s="368"/>
      <c r="E238" s="368"/>
      <c r="F238" s="367" t="str">
        <f>IF(E238="", "", INDEX(Main_Form!$A:$A, MATCH($E238, Main_Form!$EV:$EV, 0)))</f>
        <v/>
      </c>
      <c r="G238" s="368"/>
      <c r="H238" s="368"/>
      <c r="I238" s="368"/>
      <c r="J238" s="368"/>
      <c r="K238" s="368"/>
      <c r="L238" s="368"/>
      <c r="M238" s="368"/>
      <c r="N238" s="368"/>
      <c r="O238" s="368"/>
      <c r="P238" s="398" t="str">
        <f t="shared" si="3"/>
        <v/>
      </c>
      <c r="Q238" s="395"/>
      <c r="R238" s="372"/>
      <c r="AB238" s="378"/>
      <c r="AC238" s="378" t="str">
        <f>IF($N238 = "", "",
IF(OR($N238 = Lists_and_controls!$AO$9, $N238 = Lists_and_controls!$AO$11, $N238 = Lists_and_controls!$AO$14, $N238 = Lists_and_controls!$AO$16), MAX(Day_30),
IF(OR($N238 = Lists_and_controls!$AO$6, $N238 = Lists_and_controls!$AO$8, $N238 = Lists_and_controls!$AO$10, $N238 = Lists_and_controls!$AO$12, $N238 = Lists_and_controls!$AO$13, $N238 = Lists_and_controls!$AO$15, $N238 = Lists_and_controls!$AO$17), MAX(Day_31),
IF($N238 = Lists_and_controls!$AO$7, IF(INDEX(Leap_Year_YN, MATCH($M238, Year_2, 0)) = 1, MAX(Day_Feb_LY), MAX(Day_Feb) )))))</f>
        <v/>
      </c>
    </row>
    <row r="239" spans="1:29" s="379" customFormat="1" hidden="1" x14ac:dyDescent="0.35">
      <c r="A239" s="368"/>
      <c r="B239" s="367" t="str">
        <f xml:space="preserve"> IF(A239="", "", $B$2 &amp; COUNTIFS($A$7:$A239, $A239))</f>
        <v/>
      </c>
      <c r="C239" s="367" t="str">
        <f>IF($A239 = "", "", INDEX(Main_Form!$A:$A, MATCH($A239, Main_Form!$EV:$EV, 0)) &amp; $B239)</f>
        <v/>
      </c>
      <c r="D239" s="368"/>
      <c r="E239" s="368"/>
      <c r="F239" s="367" t="str">
        <f>IF(E239="", "", INDEX(Main_Form!$A:$A, MATCH($E239, Main_Form!$EV:$EV, 0)))</f>
        <v/>
      </c>
      <c r="G239" s="368"/>
      <c r="H239" s="368"/>
      <c r="I239" s="368"/>
      <c r="J239" s="368"/>
      <c r="K239" s="368"/>
      <c r="L239" s="368"/>
      <c r="M239" s="368"/>
      <c r="N239" s="368"/>
      <c r="O239" s="368"/>
      <c r="P239" s="398" t="str">
        <f t="shared" si="3"/>
        <v/>
      </c>
      <c r="Q239" s="395"/>
      <c r="R239" s="372"/>
      <c r="AB239" s="378"/>
      <c r="AC239" s="378" t="str">
        <f>IF($N239 = "", "",
IF(OR($N239 = Lists_and_controls!$AO$9, $N239 = Lists_and_controls!$AO$11, $N239 = Lists_and_controls!$AO$14, $N239 = Lists_and_controls!$AO$16), MAX(Day_30),
IF(OR($N239 = Lists_and_controls!$AO$6, $N239 = Lists_and_controls!$AO$8, $N239 = Lists_and_controls!$AO$10, $N239 = Lists_and_controls!$AO$12, $N239 = Lists_and_controls!$AO$13, $N239 = Lists_and_controls!$AO$15, $N239 = Lists_and_controls!$AO$17), MAX(Day_31),
IF($N239 = Lists_and_controls!$AO$7, IF(INDEX(Leap_Year_YN, MATCH($M239, Year_2, 0)) = 1, MAX(Day_Feb_LY), MAX(Day_Feb) )))))</f>
        <v/>
      </c>
    </row>
    <row r="240" spans="1:29" s="379" customFormat="1" hidden="1" x14ac:dyDescent="0.35">
      <c r="A240" s="368"/>
      <c r="B240" s="367" t="str">
        <f xml:space="preserve"> IF(A240="", "", $B$2 &amp; COUNTIFS($A$7:$A240, $A240))</f>
        <v/>
      </c>
      <c r="C240" s="367" t="str">
        <f>IF($A240 = "", "", INDEX(Main_Form!$A:$A, MATCH($A240, Main_Form!$EV:$EV, 0)) &amp; $B240)</f>
        <v/>
      </c>
      <c r="D240" s="368"/>
      <c r="E240" s="368"/>
      <c r="F240" s="367" t="str">
        <f>IF(E240="", "", INDEX(Main_Form!$A:$A, MATCH($E240, Main_Form!$EV:$EV, 0)))</f>
        <v/>
      </c>
      <c r="G240" s="368"/>
      <c r="H240" s="368"/>
      <c r="I240" s="368"/>
      <c r="J240" s="368"/>
      <c r="K240" s="368"/>
      <c r="L240" s="368"/>
      <c r="M240" s="368"/>
      <c r="N240" s="368"/>
      <c r="O240" s="368"/>
      <c r="P240" s="398" t="str">
        <f t="shared" si="3"/>
        <v/>
      </c>
      <c r="Q240" s="395"/>
      <c r="R240" s="372"/>
      <c r="AB240" s="378"/>
      <c r="AC240" s="378" t="str">
        <f>IF($N240 = "", "",
IF(OR($N240 = Lists_and_controls!$AO$9, $N240 = Lists_and_controls!$AO$11, $N240 = Lists_and_controls!$AO$14, $N240 = Lists_and_controls!$AO$16), MAX(Day_30),
IF(OR($N240 = Lists_and_controls!$AO$6, $N240 = Lists_and_controls!$AO$8, $N240 = Lists_and_controls!$AO$10, $N240 = Lists_and_controls!$AO$12, $N240 = Lists_and_controls!$AO$13, $N240 = Lists_and_controls!$AO$15, $N240 = Lists_and_controls!$AO$17), MAX(Day_31),
IF($N240 = Lists_and_controls!$AO$7, IF(INDEX(Leap_Year_YN, MATCH($M240, Year_2, 0)) = 1, MAX(Day_Feb_LY), MAX(Day_Feb) )))))</f>
        <v/>
      </c>
    </row>
    <row r="241" spans="1:29" s="379" customFormat="1" hidden="1" x14ac:dyDescent="0.35">
      <c r="A241" s="368"/>
      <c r="B241" s="367" t="str">
        <f xml:space="preserve"> IF(A241="", "", $B$2 &amp; COUNTIFS($A$7:$A241, $A241))</f>
        <v/>
      </c>
      <c r="C241" s="367" t="str">
        <f>IF($A241 = "", "", INDEX(Main_Form!$A:$A, MATCH($A241, Main_Form!$EV:$EV, 0)) &amp; $B241)</f>
        <v/>
      </c>
      <c r="D241" s="368"/>
      <c r="E241" s="368"/>
      <c r="F241" s="367" t="str">
        <f>IF(E241="", "", INDEX(Main_Form!$A:$A, MATCH($E241, Main_Form!$EV:$EV, 0)))</f>
        <v/>
      </c>
      <c r="G241" s="368"/>
      <c r="H241" s="368"/>
      <c r="I241" s="368"/>
      <c r="J241" s="368"/>
      <c r="K241" s="368"/>
      <c r="L241" s="368"/>
      <c r="M241" s="368"/>
      <c r="N241" s="368"/>
      <c r="O241" s="368"/>
      <c r="P241" s="398" t="str">
        <f t="shared" si="3"/>
        <v/>
      </c>
      <c r="Q241" s="395"/>
      <c r="R241" s="372"/>
      <c r="AB241" s="378"/>
      <c r="AC241" s="378" t="str">
        <f>IF($N241 = "", "",
IF(OR($N241 = Lists_and_controls!$AO$9, $N241 = Lists_and_controls!$AO$11, $N241 = Lists_and_controls!$AO$14, $N241 = Lists_and_controls!$AO$16), MAX(Day_30),
IF(OR($N241 = Lists_and_controls!$AO$6, $N241 = Lists_and_controls!$AO$8, $N241 = Lists_and_controls!$AO$10, $N241 = Lists_and_controls!$AO$12, $N241 = Lists_and_controls!$AO$13, $N241 = Lists_and_controls!$AO$15, $N241 = Lists_and_controls!$AO$17), MAX(Day_31),
IF($N241 = Lists_and_controls!$AO$7, IF(INDEX(Leap_Year_YN, MATCH($M241, Year_2, 0)) = 1, MAX(Day_Feb_LY), MAX(Day_Feb) )))))</f>
        <v/>
      </c>
    </row>
    <row r="242" spans="1:29" s="379" customFormat="1" hidden="1" x14ac:dyDescent="0.35">
      <c r="A242" s="368"/>
      <c r="B242" s="367" t="str">
        <f xml:space="preserve"> IF(A242="", "", $B$2 &amp; COUNTIFS($A$7:$A242, $A242))</f>
        <v/>
      </c>
      <c r="C242" s="367" t="str">
        <f>IF($A242 = "", "", INDEX(Main_Form!$A:$A, MATCH($A242, Main_Form!$EV:$EV, 0)) &amp; $B242)</f>
        <v/>
      </c>
      <c r="D242" s="368"/>
      <c r="E242" s="368"/>
      <c r="F242" s="367" t="str">
        <f>IF(E242="", "", INDEX(Main_Form!$A:$A, MATCH($E242, Main_Form!$EV:$EV, 0)))</f>
        <v/>
      </c>
      <c r="G242" s="368"/>
      <c r="H242" s="368"/>
      <c r="I242" s="368"/>
      <c r="J242" s="368"/>
      <c r="K242" s="368"/>
      <c r="L242" s="368"/>
      <c r="M242" s="368"/>
      <c r="N242" s="368"/>
      <c r="O242" s="368"/>
      <c r="P242" s="398" t="str">
        <f t="shared" si="3"/>
        <v/>
      </c>
      <c r="Q242" s="395"/>
      <c r="R242" s="372"/>
      <c r="AB242" s="378"/>
      <c r="AC242" s="378" t="str">
        <f>IF($N242 = "", "",
IF(OR($N242 = Lists_and_controls!$AO$9, $N242 = Lists_and_controls!$AO$11, $N242 = Lists_and_controls!$AO$14, $N242 = Lists_and_controls!$AO$16), MAX(Day_30),
IF(OR($N242 = Lists_and_controls!$AO$6, $N242 = Lists_and_controls!$AO$8, $N242 = Lists_and_controls!$AO$10, $N242 = Lists_and_controls!$AO$12, $N242 = Lists_and_controls!$AO$13, $N242 = Lists_and_controls!$AO$15, $N242 = Lists_and_controls!$AO$17), MAX(Day_31),
IF($N242 = Lists_and_controls!$AO$7, IF(INDEX(Leap_Year_YN, MATCH($M242, Year_2, 0)) = 1, MAX(Day_Feb_LY), MAX(Day_Feb) )))))</f>
        <v/>
      </c>
    </row>
    <row r="243" spans="1:29" s="379" customFormat="1" hidden="1" x14ac:dyDescent="0.35">
      <c r="A243" s="368"/>
      <c r="B243" s="367" t="str">
        <f xml:space="preserve"> IF(A243="", "", $B$2 &amp; COUNTIFS($A$7:$A243, $A243))</f>
        <v/>
      </c>
      <c r="C243" s="367" t="str">
        <f>IF($A243 = "", "", INDEX(Main_Form!$A:$A, MATCH($A243, Main_Form!$EV:$EV, 0)) &amp; $B243)</f>
        <v/>
      </c>
      <c r="D243" s="368"/>
      <c r="E243" s="368"/>
      <c r="F243" s="367" t="str">
        <f>IF(E243="", "", INDEX(Main_Form!$A:$A, MATCH($E243, Main_Form!$EV:$EV, 0)))</f>
        <v/>
      </c>
      <c r="G243" s="368"/>
      <c r="H243" s="368"/>
      <c r="I243" s="368"/>
      <c r="J243" s="368"/>
      <c r="K243" s="368"/>
      <c r="L243" s="368"/>
      <c r="M243" s="368"/>
      <c r="N243" s="368"/>
      <c r="O243" s="368"/>
      <c r="P243" s="398" t="str">
        <f t="shared" si="3"/>
        <v/>
      </c>
      <c r="Q243" s="395"/>
      <c r="R243" s="372"/>
      <c r="AB243" s="378"/>
      <c r="AC243" s="378" t="str">
        <f>IF($N243 = "", "",
IF(OR($N243 = Lists_and_controls!$AO$9, $N243 = Lists_and_controls!$AO$11, $N243 = Lists_and_controls!$AO$14, $N243 = Lists_and_controls!$AO$16), MAX(Day_30),
IF(OR($N243 = Lists_and_controls!$AO$6, $N243 = Lists_and_controls!$AO$8, $N243 = Lists_and_controls!$AO$10, $N243 = Lists_and_controls!$AO$12, $N243 = Lists_and_controls!$AO$13, $N243 = Lists_and_controls!$AO$15, $N243 = Lists_and_controls!$AO$17), MAX(Day_31),
IF($N243 = Lists_and_controls!$AO$7, IF(INDEX(Leap_Year_YN, MATCH($M243, Year_2, 0)) = 1, MAX(Day_Feb_LY), MAX(Day_Feb) )))))</f>
        <v/>
      </c>
    </row>
    <row r="244" spans="1:29" s="379" customFormat="1" hidden="1" x14ac:dyDescent="0.35">
      <c r="A244" s="368"/>
      <c r="B244" s="367" t="str">
        <f xml:space="preserve"> IF(A244="", "", $B$2 &amp; COUNTIFS($A$7:$A244, $A244))</f>
        <v/>
      </c>
      <c r="C244" s="367" t="str">
        <f>IF($A244 = "", "", INDEX(Main_Form!$A:$A, MATCH($A244, Main_Form!$EV:$EV, 0)) &amp; $B244)</f>
        <v/>
      </c>
      <c r="D244" s="368"/>
      <c r="E244" s="368"/>
      <c r="F244" s="367" t="str">
        <f>IF(E244="", "", INDEX(Main_Form!$A:$A, MATCH($E244, Main_Form!$EV:$EV, 0)))</f>
        <v/>
      </c>
      <c r="G244" s="368"/>
      <c r="H244" s="368"/>
      <c r="I244" s="368"/>
      <c r="J244" s="368"/>
      <c r="K244" s="368"/>
      <c r="L244" s="368"/>
      <c r="M244" s="368"/>
      <c r="N244" s="368"/>
      <c r="O244" s="368"/>
      <c r="P244" s="398" t="str">
        <f t="shared" si="3"/>
        <v/>
      </c>
      <c r="Q244" s="395"/>
      <c r="R244" s="372"/>
      <c r="AB244" s="378"/>
      <c r="AC244" s="378" t="str">
        <f>IF($N244 = "", "",
IF(OR($N244 = Lists_and_controls!$AO$9, $N244 = Lists_and_controls!$AO$11, $N244 = Lists_and_controls!$AO$14, $N244 = Lists_and_controls!$AO$16), MAX(Day_30),
IF(OR($N244 = Lists_and_controls!$AO$6, $N244 = Lists_and_controls!$AO$8, $N244 = Lists_and_controls!$AO$10, $N244 = Lists_and_controls!$AO$12, $N244 = Lists_and_controls!$AO$13, $N244 = Lists_and_controls!$AO$15, $N244 = Lists_and_controls!$AO$17), MAX(Day_31),
IF($N244 = Lists_and_controls!$AO$7, IF(INDEX(Leap_Year_YN, MATCH($M244, Year_2, 0)) = 1, MAX(Day_Feb_LY), MAX(Day_Feb) )))))</f>
        <v/>
      </c>
    </row>
    <row r="245" spans="1:29" s="379" customFormat="1" hidden="1" x14ac:dyDescent="0.35">
      <c r="A245" s="368"/>
      <c r="B245" s="367" t="str">
        <f xml:space="preserve"> IF(A245="", "", $B$2 &amp; COUNTIFS($A$7:$A245, $A245))</f>
        <v/>
      </c>
      <c r="C245" s="367" t="str">
        <f>IF($A245 = "", "", INDEX(Main_Form!$A:$A, MATCH($A245, Main_Form!$EV:$EV, 0)) &amp; $B245)</f>
        <v/>
      </c>
      <c r="D245" s="368"/>
      <c r="E245" s="368"/>
      <c r="F245" s="367" t="str">
        <f>IF(E245="", "", INDEX(Main_Form!$A:$A, MATCH($E245, Main_Form!$EV:$EV, 0)))</f>
        <v/>
      </c>
      <c r="G245" s="368"/>
      <c r="H245" s="368"/>
      <c r="I245" s="368"/>
      <c r="J245" s="368"/>
      <c r="K245" s="368"/>
      <c r="L245" s="368"/>
      <c r="M245" s="368"/>
      <c r="N245" s="368"/>
      <c r="O245" s="368"/>
      <c r="P245" s="398" t="str">
        <f t="shared" si="3"/>
        <v/>
      </c>
      <c r="Q245" s="395"/>
      <c r="R245" s="372"/>
      <c r="AB245" s="378"/>
      <c r="AC245" s="378" t="str">
        <f>IF($N245 = "", "",
IF(OR($N245 = Lists_and_controls!$AO$9, $N245 = Lists_and_controls!$AO$11, $N245 = Lists_and_controls!$AO$14, $N245 = Lists_and_controls!$AO$16), MAX(Day_30),
IF(OR($N245 = Lists_and_controls!$AO$6, $N245 = Lists_and_controls!$AO$8, $N245 = Lists_and_controls!$AO$10, $N245 = Lists_and_controls!$AO$12, $N245 = Lists_and_controls!$AO$13, $N245 = Lists_and_controls!$AO$15, $N245 = Lists_and_controls!$AO$17), MAX(Day_31),
IF($N245 = Lists_and_controls!$AO$7, IF(INDEX(Leap_Year_YN, MATCH($M245, Year_2, 0)) = 1, MAX(Day_Feb_LY), MAX(Day_Feb) )))))</f>
        <v/>
      </c>
    </row>
    <row r="246" spans="1:29" s="379" customFormat="1" hidden="1" x14ac:dyDescent="0.35">
      <c r="A246" s="368"/>
      <c r="B246" s="367" t="str">
        <f xml:space="preserve"> IF(A246="", "", $B$2 &amp; COUNTIFS($A$7:$A246, $A246))</f>
        <v/>
      </c>
      <c r="C246" s="367" t="str">
        <f>IF($A246 = "", "", INDEX(Main_Form!$A:$A, MATCH($A246, Main_Form!$EV:$EV, 0)) &amp; $B246)</f>
        <v/>
      </c>
      <c r="D246" s="368"/>
      <c r="E246" s="368"/>
      <c r="F246" s="367" t="str">
        <f>IF(E246="", "", INDEX(Main_Form!$A:$A, MATCH($E246, Main_Form!$EV:$EV, 0)))</f>
        <v/>
      </c>
      <c r="G246" s="368"/>
      <c r="H246" s="368"/>
      <c r="I246" s="368"/>
      <c r="J246" s="368"/>
      <c r="K246" s="368"/>
      <c r="L246" s="368"/>
      <c r="M246" s="368"/>
      <c r="N246" s="368"/>
      <c r="O246" s="368"/>
      <c r="P246" s="398" t="str">
        <f t="shared" si="3"/>
        <v/>
      </c>
      <c r="Q246" s="395"/>
      <c r="R246" s="372"/>
      <c r="AB246" s="378"/>
      <c r="AC246" s="378" t="str">
        <f>IF($N246 = "", "",
IF(OR($N246 = Lists_and_controls!$AO$9, $N246 = Lists_and_controls!$AO$11, $N246 = Lists_and_controls!$AO$14, $N246 = Lists_and_controls!$AO$16), MAX(Day_30),
IF(OR($N246 = Lists_and_controls!$AO$6, $N246 = Lists_and_controls!$AO$8, $N246 = Lists_and_controls!$AO$10, $N246 = Lists_and_controls!$AO$12, $N246 = Lists_and_controls!$AO$13, $N246 = Lists_and_controls!$AO$15, $N246 = Lists_and_controls!$AO$17), MAX(Day_31),
IF($N246 = Lists_and_controls!$AO$7, IF(INDEX(Leap_Year_YN, MATCH($M246, Year_2, 0)) = 1, MAX(Day_Feb_LY), MAX(Day_Feb) )))))</f>
        <v/>
      </c>
    </row>
    <row r="247" spans="1:29" s="379" customFormat="1" hidden="1" x14ac:dyDescent="0.35">
      <c r="A247" s="368"/>
      <c r="B247" s="367" t="str">
        <f xml:space="preserve"> IF(A247="", "", $B$2 &amp; COUNTIFS($A$7:$A247, $A247))</f>
        <v/>
      </c>
      <c r="C247" s="367" t="str">
        <f>IF($A247 = "", "", INDEX(Main_Form!$A:$A, MATCH($A247, Main_Form!$EV:$EV, 0)) &amp; $B247)</f>
        <v/>
      </c>
      <c r="D247" s="368"/>
      <c r="E247" s="368"/>
      <c r="F247" s="367" t="str">
        <f>IF(E247="", "", INDEX(Main_Form!$A:$A, MATCH($E247, Main_Form!$EV:$EV, 0)))</f>
        <v/>
      </c>
      <c r="G247" s="368"/>
      <c r="H247" s="368"/>
      <c r="I247" s="368"/>
      <c r="J247" s="368"/>
      <c r="K247" s="368"/>
      <c r="L247" s="368"/>
      <c r="M247" s="368"/>
      <c r="N247" s="368"/>
      <c r="O247" s="368"/>
      <c r="P247" s="398" t="str">
        <f t="shared" si="3"/>
        <v/>
      </c>
      <c r="Q247" s="395"/>
      <c r="R247" s="372"/>
      <c r="AB247" s="378"/>
      <c r="AC247" s="378" t="str">
        <f>IF($N247 = "", "",
IF(OR($N247 = Lists_and_controls!$AO$9, $N247 = Lists_and_controls!$AO$11, $N247 = Lists_and_controls!$AO$14, $N247 = Lists_and_controls!$AO$16), MAX(Day_30),
IF(OR($N247 = Lists_and_controls!$AO$6, $N247 = Lists_and_controls!$AO$8, $N247 = Lists_and_controls!$AO$10, $N247 = Lists_and_controls!$AO$12, $N247 = Lists_and_controls!$AO$13, $N247 = Lists_and_controls!$AO$15, $N247 = Lists_and_controls!$AO$17), MAX(Day_31),
IF($N247 = Lists_and_controls!$AO$7, IF(INDEX(Leap_Year_YN, MATCH($M247, Year_2, 0)) = 1, MAX(Day_Feb_LY), MAX(Day_Feb) )))))</f>
        <v/>
      </c>
    </row>
    <row r="248" spans="1:29" s="379" customFormat="1" hidden="1" x14ac:dyDescent="0.35">
      <c r="A248" s="368"/>
      <c r="B248" s="367" t="str">
        <f xml:space="preserve"> IF(A248="", "", $B$2 &amp; COUNTIFS($A$7:$A248, $A248))</f>
        <v/>
      </c>
      <c r="C248" s="367" t="str">
        <f>IF($A248 = "", "", INDEX(Main_Form!$A:$A, MATCH($A248, Main_Form!$EV:$EV, 0)) &amp; $B248)</f>
        <v/>
      </c>
      <c r="D248" s="368"/>
      <c r="E248" s="368"/>
      <c r="F248" s="367" t="str">
        <f>IF(E248="", "", INDEX(Main_Form!$A:$A, MATCH($E248, Main_Form!$EV:$EV, 0)))</f>
        <v/>
      </c>
      <c r="G248" s="368"/>
      <c r="H248" s="368"/>
      <c r="I248" s="368"/>
      <c r="J248" s="368"/>
      <c r="K248" s="368"/>
      <c r="L248" s="368"/>
      <c r="M248" s="368"/>
      <c r="N248" s="368"/>
      <c r="O248" s="368"/>
      <c r="P248" s="398" t="str">
        <f t="shared" si="3"/>
        <v/>
      </c>
      <c r="Q248" s="395"/>
      <c r="R248" s="372"/>
      <c r="AB248" s="378"/>
      <c r="AC248" s="378" t="str">
        <f>IF($N248 = "", "",
IF(OR($N248 = Lists_and_controls!$AO$9, $N248 = Lists_and_controls!$AO$11, $N248 = Lists_and_controls!$AO$14, $N248 = Lists_and_controls!$AO$16), MAX(Day_30),
IF(OR($N248 = Lists_and_controls!$AO$6, $N248 = Lists_and_controls!$AO$8, $N248 = Lists_and_controls!$AO$10, $N248 = Lists_and_controls!$AO$12, $N248 = Lists_and_controls!$AO$13, $N248 = Lists_and_controls!$AO$15, $N248 = Lists_and_controls!$AO$17), MAX(Day_31),
IF($N248 = Lists_and_controls!$AO$7, IF(INDEX(Leap_Year_YN, MATCH($M248, Year_2, 0)) = 1, MAX(Day_Feb_LY), MAX(Day_Feb) )))))</f>
        <v/>
      </c>
    </row>
    <row r="249" spans="1:29" s="379" customFormat="1" hidden="1" x14ac:dyDescent="0.35">
      <c r="A249" s="368"/>
      <c r="B249" s="367" t="str">
        <f xml:space="preserve"> IF(A249="", "", $B$2 &amp; COUNTIFS($A$7:$A249, $A249))</f>
        <v/>
      </c>
      <c r="C249" s="367" t="str">
        <f>IF($A249 = "", "", INDEX(Main_Form!$A:$A, MATCH($A249, Main_Form!$EV:$EV, 0)) &amp; $B249)</f>
        <v/>
      </c>
      <c r="D249" s="368"/>
      <c r="E249" s="368"/>
      <c r="F249" s="367" t="str">
        <f>IF(E249="", "", INDEX(Main_Form!$A:$A, MATCH($E249, Main_Form!$EV:$EV, 0)))</f>
        <v/>
      </c>
      <c r="G249" s="368"/>
      <c r="H249" s="368"/>
      <c r="I249" s="368"/>
      <c r="J249" s="368"/>
      <c r="K249" s="368"/>
      <c r="L249" s="368"/>
      <c r="M249" s="368"/>
      <c r="N249" s="368"/>
      <c r="O249" s="368"/>
      <c r="P249" s="398" t="str">
        <f t="shared" si="3"/>
        <v/>
      </c>
      <c r="Q249" s="395"/>
      <c r="R249" s="372"/>
      <c r="AB249" s="378"/>
      <c r="AC249" s="378" t="str">
        <f>IF($N249 = "", "",
IF(OR($N249 = Lists_and_controls!$AO$9, $N249 = Lists_and_controls!$AO$11, $N249 = Lists_and_controls!$AO$14, $N249 = Lists_and_controls!$AO$16), MAX(Day_30),
IF(OR($N249 = Lists_and_controls!$AO$6, $N249 = Lists_and_controls!$AO$8, $N249 = Lists_and_controls!$AO$10, $N249 = Lists_and_controls!$AO$12, $N249 = Lists_and_controls!$AO$13, $N249 = Lists_and_controls!$AO$15, $N249 = Lists_and_controls!$AO$17), MAX(Day_31),
IF($N249 = Lists_and_controls!$AO$7, IF(INDEX(Leap_Year_YN, MATCH($M249, Year_2, 0)) = 1, MAX(Day_Feb_LY), MAX(Day_Feb) )))))</f>
        <v/>
      </c>
    </row>
    <row r="250" spans="1:29" s="379" customFormat="1" hidden="1" x14ac:dyDescent="0.35">
      <c r="A250" s="368"/>
      <c r="B250" s="367" t="str">
        <f xml:space="preserve"> IF(A250="", "", $B$2 &amp; COUNTIFS($A$7:$A250, $A250))</f>
        <v/>
      </c>
      <c r="C250" s="367" t="str">
        <f>IF($A250 = "", "", INDEX(Main_Form!$A:$A, MATCH($A250, Main_Form!$EV:$EV, 0)) &amp; $B250)</f>
        <v/>
      </c>
      <c r="D250" s="368"/>
      <c r="E250" s="368"/>
      <c r="F250" s="367" t="str">
        <f>IF(E250="", "", INDEX(Main_Form!$A:$A, MATCH($E250, Main_Form!$EV:$EV, 0)))</f>
        <v/>
      </c>
      <c r="G250" s="368"/>
      <c r="H250" s="368"/>
      <c r="I250" s="368"/>
      <c r="J250" s="368"/>
      <c r="K250" s="368"/>
      <c r="L250" s="368"/>
      <c r="M250" s="368"/>
      <c r="N250" s="368"/>
      <c r="O250" s="368"/>
      <c r="P250" s="398" t="str">
        <f t="shared" si="3"/>
        <v/>
      </c>
      <c r="Q250" s="395"/>
      <c r="R250" s="372"/>
      <c r="AB250" s="378"/>
      <c r="AC250" s="378" t="str">
        <f>IF($N250 = "", "",
IF(OR($N250 = Lists_and_controls!$AO$9, $N250 = Lists_and_controls!$AO$11, $N250 = Lists_and_controls!$AO$14, $N250 = Lists_and_controls!$AO$16), MAX(Day_30),
IF(OR($N250 = Lists_and_controls!$AO$6, $N250 = Lists_and_controls!$AO$8, $N250 = Lists_and_controls!$AO$10, $N250 = Lists_and_controls!$AO$12, $N250 = Lists_and_controls!$AO$13, $N250 = Lists_and_controls!$AO$15, $N250 = Lists_and_controls!$AO$17), MAX(Day_31),
IF($N250 = Lists_and_controls!$AO$7, IF(INDEX(Leap_Year_YN, MATCH($M250, Year_2, 0)) = 1, MAX(Day_Feb_LY), MAX(Day_Feb) )))))</f>
        <v/>
      </c>
    </row>
    <row r="251" spans="1:29" s="379" customFormat="1" hidden="1" x14ac:dyDescent="0.35">
      <c r="A251" s="368"/>
      <c r="B251" s="367" t="str">
        <f xml:space="preserve"> IF(A251="", "", $B$2 &amp; COUNTIFS($A$7:$A251, $A251))</f>
        <v/>
      </c>
      <c r="C251" s="367" t="str">
        <f>IF($A251 = "", "", INDEX(Main_Form!$A:$A, MATCH($A251, Main_Form!$EV:$EV, 0)) &amp; $B251)</f>
        <v/>
      </c>
      <c r="D251" s="368"/>
      <c r="E251" s="368"/>
      <c r="F251" s="367" t="str">
        <f>IF(E251="", "", INDEX(Main_Form!$A:$A, MATCH($E251, Main_Form!$EV:$EV, 0)))</f>
        <v/>
      </c>
      <c r="G251" s="368"/>
      <c r="H251" s="368"/>
      <c r="I251" s="368"/>
      <c r="J251" s="368"/>
      <c r="K251" s="368"/>
      <c r="L251" s="368"/>
      <c r="M251" s="368"/>
      <c r="N251" s="368"/>
      <c r="O251" s="368"/>
      <c r="P251" s="398" t="str">
        <f t="shared" si="3"/>
        <v/>
      </c>
      <c r="Q251" s="395"/>
      <c r="R251" s="372"/>
      <c r="AB251" s="378"/>
      <c r="AC251" s="378" t="str">
        <f>IF($N251 = "", "",
IF(OR($N251 = Lists_and_controls!$AO$9, $N251 = Lists_and_controls!$AO$11, $N251 = Lists_and_controls!$AO$14, $N251 = Lists_and_controls!$AO$16), MAX(Day_30),
IF(OR($N251 = Lists_and_controls!$AO$6, $N251 = Lists_and_controls!$AO$8, $N251 = Lists_and_controls!$AO$10, $N251 = Lists_and_controls!$AO$12, $N251 = Lists_and_controls!$AO$13, $N251 = Lists_and_controls!$AO$15, $N251 = Lists_and_controls!$AO$17), MAX(Day_31),
IF($N251 = Lists_and_controls!$AO$7, IF(INDEX(Leap_Year_YN, MATCH($M251, Year_2, 0)) = 1, MAX(Day_Feb_LY), MAX(Day_Feb) )))))</f>
        <v/>
      </c>
    </row>
    <row r="252" spans="1:29" s="379" customFormat="1" hidden="1" x14ac:dyDescent="0.35">
      <c r="A252" s="368"/>
      <c r="B252" s="367" t="str">
        <f xml:space="preserve"> IF(A252="", "", $B$2 &amp; COUNTIFS($A$7:$A252, $A252))</f>
        <v/>
      </c>
      <c r="C252" s="367" t="str">
        <f>IF($A252 = "", "", INDEX(Main_Form!$A:$A, MATCH($A252, Main_Form!$EV:$EV, 0)) &amp; $B252)</f>
        <v/>
      </c>
      <c r="D252" s="368"/>
      <c r="E252" s="368"/>
      <c r="F252" s="367" t="str">
        <f>IF(E252="", "", INDEX(Main_Form!$A:$A, MATCH($E252, Main_Form!$EV:$EV, 0)))</f>
        <v/>
      </c>
      <c r="G252" s="368"/>
      <c r="H252" s="368"/>
      <c r="I252" s="368"/>
      <c r="J252" s="368"/>
      <c r="K252" s="368"/>
      <c r="L252" s="368"/>
      <c r="M252" s="368"/>
      <c r="N252" s="368"/>
      <c r="O252" s="368"/>
      <c r="P252" s="398" t="str">
        <f t="shared" si="3"/>
        <v/>
      </c>
      <c r="Q252" s="395"/>
      <c r="R252" s="372"/>
      <c r="AB252" s="378"/>
      <c r="AC252" s="378" t="str">
        <f>IF($N252 = "", "",
IF(OR($N252 = Lists_and_controls!$AO$9, $N252 = Lists_and_controls!$AO$11, $N252 = Lists_and_controls!$AO$14, $N252 = Lists_and_controls!$AO$16), MAX(Day_30),
IF(OR($N252 = Lists_and_controls!$AO$6, $N252 = Lists_and_controls!$AO$8, $N252 = Lists_and_controls!$AO$10, $N252 = Lists_and_controls!$AO$12, $N252 = Lists_and_controls!$AO$13, $N252 = Lists_and_controls!$AO$15, $N252 = Lists_and_controls!$AO$17), MAX(Day_31),
IF($N252 = Lists_and_controls!$AO$7, IF(INDEX(Leap_Year_YN, MATCH($M252, Year_2, 0)) = 1, MAX(Day_Feb_LY), MAX(Day_Feb) )))))</f>
        <v/>
      </c>
    </row>
    <row r="253" spans="1:29" s="379" customFormat="1" hidden="1" x14ac:dyDescent="0.35">
      <c r="A253" s="368"/>
      <c r="B253" s="367" t="str">
        <f xml:space="preserve"> IF(A253="", "", $B$2 &amp; COUNTIFS($A$7:$A253, $A253))</f>
        <v/>
      </c>
      <c r="C253" s="367" t="str">
        <f>IF($A253 = "", "", INDEX(Main_Form!$A:$A, MATCH($A253, Main_Form!$EV:$EV, 0)) &amp; $B253)</f>
        <v/>
      </c>
      <c r="D253" s="368"/>
      <c r="E253" s="368"/>
      <c r="F253" s="367" t="str">
        <f>IF(E253="", "", INDEX(Main_Form!$A:$A, MATCH($E253, Main_Form!$EV:$EV, 0)))</f>
        <v/>
      </c>
      <c r="G253" s="368"/>
      <c r="H253" s="368"/>
      <c r="I253" s="368"/>
      <c r="J253" s="368"/>
      <c r="K253" s="368"/>
      <c r="L253" s="368"/>
      <c r="M253" s="368"/>
      <c r="N253" s="368"/>
      <c r="O253" s="368"/>
      <c r="P253" s="398" t="str">
        <f t="shared" si="3"/>
        <v/>
      </c>
      <c r="Q253" s="395"/>
      <c r="R253" s="372"/>
      <c r="AB253" s="378"/>
      <c r="AC253" s="378" t="str">
        <f>IF($N253 = "", "",
IF(OR($N253 = Lists_and_controls!$AO$9, $N253 = Lists_and_controls!$AO$11, $N253 = Lists_and_controls!$AO$14, $N253 = Lists_and_controls!$AO$16), MAX(Day_30),
IF(OR($N253 = Lists_and_controls!$AO$6, $N253 = Lists_and_controls!$AO$8, $N253 = Lists_and_controls!$AO$10, $N253 = Lists_and_controls!$AO$12, $N253 = Lists_and_controls!$AO$13, $N253 = Lists_and_controls!$AO$15, $N253 = Lists_and_controls!$AO$17), MAX(Day_31),
IF($N253 = Lists_and_controls!$AO$7, IF(INDEX(Leap_Year_YN, MATCH($M253, Year_2, 0)) = 1, MAX(Day_Feb_LY), MAX(Day_Feb) )))))</f>
        <v/>
      </c>
    </row>
    <row r="254" spans="1:29" s="379" customFormat="1" hidden="1" x14ac:dyDescent="0.35">
      <c r="A254" s="368"/>
      <c r="B254" s="367" t="str">
        <f xml:space="preserve"> IF(A254="", "", $B$2 &amp; COUNTIFS($A$7:$A254, $A254))</f>
        <v/>
      </c>
      <c r="C254" s="367" t="str">
        <f>IF($A254 = "", "", INDEX(Main_Form!$A:$A, MATCH($A254, Main_Form!$EV:$EV, 0)) &amp; $B254)</f>
        <v/>
      </c>
      <c r="D254" s="368"/>
      <c r="E254" s="368"/>
      <c r="F254" s="367" t="str">
        <f>IF(E254="", "", INDEX(Main_Form!$A:$A, MATCH($E254, Main_Form!$EV:$EV, 0)))</f>
        <v/>
      </c>
      <c r="G254" s="368"/>
      <c r="H254" s="368"/>
      <c r="I254" s="368"/>
      <c r="J254" s="368"/>
      <c r="K254" s="368"/>
      <c r="L254" s="368"/>
      <c r="M254" s="368"/>
      <c r="N254" s="368"/>
      <c r="O254" s="368"/>
      <c r="P254" s="398" t="str">
        <f t="shared" si="3"/>
        <v/>
      </c>
      <c r="Q254" s="395"/>
      <c r="R254" s="372"/>
      <c r="AB254" s="378"/>
      <c r="AC254" s="378" t="str">
        <f>IF($N254 = "", "",
IF(OR($N254 = Lists_and_controls!$AO$9, $N254 = Lists_and_controls!$AO$11, $N254 = Lists_and_controls!$AO$14, $N254 = Lists_and_controls!$AO$16), MAX(Day_30),
IF(OR($N254 = Lists_and_controls!$AO$6, $N254 = Lists_and_controls!$AO$8, $N254 = Lists_and_controls!$AO$10, $N254 = Lists_and_controls!$AO$12, $N254 = Lists_and_controls!$AO$13, $N254 = Lists_and_controls!$AO$15, $N254 = Lists_and_controls!$AO$17), MAX(Day_31),
IF($N254 = Lists_and_controls!$AO$7, IF(INDEX(Leap_Year_YN, MATCH($M254, Year_2, 0)) = 1, MAX(Day_Feb_LY), MAX(Day_Feb) )))))</f>
        <v/>
      </c>
    </row>
    <row r="255" spans="1:29" s="379" customFormat="1" hidden="1" x14ac:dyDescent="0.35">
      <c r="A255" s="368"/>
      <c r="B255" s="367" t="str">
        <f xml:space="preserve"> IF(A255="", "", $B$2 &amp; COUNTIFS($A$7:$A255, $A255))</f>
        <v/>
      </c>
      <c r="C255" s="367" t="str">
        <f>IF($A255 = "", "", INDEX(Main_Form!$A:$A, MATCH($A255, Main_Form!$EV:$EV, 0)) &amp; $B255)</f>
        <v/>
      </c>
      <c r="D255" s="368"/>
      <c r="E255" s="368"/>
      <c r="F255" s="367" t="str">
        <f>IF(E255="", "", INDEX(Main_Form!$A:$A, MATCH($E255, Main_Form!$EV:$EV, 0)))</f>
        <v/>
      </c>
      <c r="G255" s="368"/>
      <c r="H255" s="368"/>
      <c r="I255" s="368"/>
      <c r="J255" s="368"/>
      <c r="K255" s="368"/>
      <c r="L255" s="368"/>
      <c r="M255" s="368"/>
      <c r="N255" s="368"/>
      <c r="O255" s="368"/>
      <c r="P255" s="398" t="str">
        <f t="shared" si="3"/>
        <v/>
      </c>
      <c r="Q255" s="395"/>
      <c r="R255" s="372"/>
      <c r="AB255" s="378"/>
      <c r="AC255" s="378" t="str">
        <f>IF($N255 = "", "",
IF(OR($N255 = Lists_and_controls!$AO$9, $N255 = Lists_and_controls!$AO$11, $N255 = Lists_and_controls!$AO$14, $N255 = Lists_and_controls!$AO$16), MAX(Day_30),
IF(OR($N255 = Lists_and_controls!$AO$6, $N255 = Lists_and_controls!$AO$8, $N255 = Lists_and_controls!$AO$10, $N255 = Lists_and_controls!$AO$12, $N255 = Lists_and_controls!$AO$13, $N255 = Lists_and_controls!$AO$15, $N255 = Lists_and_controls!$AO$17), MAX(Day_31),
IF($N255 = Lists_and_controls!$AO$7, IF(INDEX(Leap_Year_YN, MATCH($M255, Year_2, 0)) = 1, MAX(Day_Feb_LY), MAX(Day_Feb) )))))</f>
        <v/>
      </c>
    </row>
    <row r="256" spans="1:29" s="379" customFormat="1" hidden="1" x14ac:dyDescent="0.35">
      <c r="A256" s="368"/>
      <c r="B256" s="367" t="str">
        <f xml:space="preserve"> IF(A256="", "", $B$2 &amp; COUNTIFS($A$7:$A256, $A256))</f>
        <v/>
      </c>
      <c r="C256" s="367" t="str">
        <f>IF($A256 = "", "", INDEX(Main_Form!$A:$A, MATCH($A256, Main_Form!$EV:$EV, 0)) &amp; $B256)</f>
        <v/>
      </c>
      <c r="D256" s="368"/>
      <c r="E256" s="368"/>
      <c r="F256" s="367" t="str">
        <f>IF(E256="", "", INDEX(Main_Form!$A:$A, MATCH($E256, Main_Form!$EV:$EV, 0)))</f>
        <v/>
      </c>
      <c r="G256" s="368"/>
      <c r="H256" s="368"/>
      <c r="I256" s="368"/>
      <c r="J256" s="368"/>
      <c r="K256" s="368"/>
      <c r="L256" s="368"/>
      <c r="M256" s="368"/>
      <c r="N256" s="368"/>
      <c r="O256" s="368"/>
      <c r="P256" s="398" t="str">
        <f t="shared" si="3"/>
        <v/>
      </c>
      <c r="Q256" s="395"/>
      <c r="R256" s="372"/>
      <c r="AB256" s="378"/>
      <c r="AC256" s="378" t="str">
        <f>IF($N256 = "", "",
IF(OR($N256 = Lists_and_controls!$AO$9, $N256 = Lists_and_controls!$AO$11, $N256 = Lists_and_controls!$AO$14, $N256 = Lists_and_controls!$AO$16), MAX(Day_30),
IF(OR($N256 = Lists_and_controls!$AO$6, $N256 = Lists_and_controls!$AO$8, $N256 = Lists_and_controls!$AO$10, $N256 = Lists_and_controls!$AO$12, $N256 = Lists_and_controls!$AO$13, $N256 = Lists_and_controls!$AO$15, $N256 = Lists_and_controls!$AO$17), MAX(Day_31),
IF($N256 = Lists_and_controls!$AO$7, IF(INDEX(Leap_Year_YN, MATCH($M256, Year_2, 0)) = 1, MAX(Day_Feb_LY), MAX(Day_Feb) )))))</f>
        <v/>
      </c>
    </row>
    <row r="257" spans="1:29" s="379" customFormat="1" hidden="1" x14ac:dyDescent="0.35">
      <c r="A257" s="368"/>
      <c r="B257" s="367" t="str">
        <f xml:space="preserve"> IF(A257="", "", $B$2 &amp; COUNTIFS($A$7:$A257, $A257))</f>
        <v/>
      </c>
      <c r="C257" s="367" t="str">
        <f>IF($A257 = "", "", INDEX(Main_Form!$A:$A, MATCH($A257, Main_Form!$EV:$EV, 0)) &amp; $B257)</f>
        <v/>
      </c>
      <c r="D257" s="368"/>
      <c r="E257" s="368"/>
      <c r="F257" s="367" t="str">
        <f>IF(E257="", "", INDEX(Main_Form!$A:$A, MATCH($E257, Main_Form!$EV:$EV, 0)))</f>
        <v/>
      </c>
      <c r="G257" s="368"/>
      <c r="H257" s="368"/>
      <c r="I257" s="368"/>
      <c r="J257" s="368"/>
      <c r="K257" s="368"/>
      <c r="L257" s="368"/>
      <c r="M257" s="368"/>
      <c r="N257" s="368"/>
      <c r="O257" s="368"/>
      <c r="P257" s="398" t="str">
        <f t="shared" si="3"/>
        <v/>
      </c>
      <c r="Q257" s="395"/>
      <c r="R257" s="372"/>
      <c r="AB257" s="378"/>
      <c r="AC257" s="378" t="str">
        <f>IF($N257 = "", "",
IF(OR($N257 = Lists_and_controls!$AO$9, $N257 = Lists_and_controls!$AO$11, $N257 = Lists_and_controls!$AO$14, $N257 = Lists_and_controls!$AO$16), MAX(Day_30),
IF(OR($N257 = Lists_and_controls!$AO$6, $N257 = Lists_and_controls!$AO$8, $N257 = Lists_and_controls!$AO$10, $N257 = Lists_and_controls!$AO$12, $N257 = Lists_and_controls!$AO$13, $N257 = Lists_and_controls!$AO$15, $N257 = Lists_and_controls!$AO$17), MAX(Day_31),
IF($N257 = Lists_and_controls!$AO$7, IF(INDEX(Leap_Year_YN, MATCH($M257, Year_2, 0)) = 1, MAX(Day_Feb_LY), MAX(Day_Feb) )))))</f>
        <v/>
      </c>
    </row>
    <row r="258" spans="1:29" s="379" customFormat="1" hidden="1" x14ac:dyDescent="0.35">
      <c r="A258" s="368"/>
      <c r="B258" s="367" t="str">
        <f xml:space="preserve"> IF(A258="", "", $B$2 &amp; COUNTIFS($A$7:$A258, $A258))</f>
        <v/>
      </c>
      <c r="C258" s="367" t="str">
        <f>IF($A258 = "", "", INDEX(Main_Form!$A:$A, MATCH($A258, Main_Form!$EV:$EV, 0)) &amp; $B258)</f>
        <v/>
      </c>
      <c r="D258" s="368"/>
      <c r="E258" s="368"/>
      <c r="F258" s="367" t="str">
        <f>IF(E258="", "", INDEX(Main_Form!$A:$A, MATCH($E258, Main_Form!$EV:$EV, 0)))</f>
        <v/>
      </c>
      <c r="G258" s="368"/>
      <c r="H258" s="368"/>
      <c r="I258" s="368"/>
      <c r="J258" s="368"/>
      <c r="K258" s="368"/>
      <c r="L258" s="368"/>
      <c r="M258" s="368"/>
      <c r="N258" s="368"/>
      <c r="O258" s="368"/>
      <c r="P258" s="398" t="str">
        <f t="shared" si="3"/>
        <v/>
      </c>
      <c r="Q258" s="395"/>
      <c r="R258" s="372"/>
      <c r="AB258" s="378"/>
      <c r="AC258" s="378" t="str">
        <f>IF($N258 = "", "",
IF(OR($N258 = Lists_and_controls!$AO$9, $N258 = Lists_and_controls!$AO$11, $N258 = Lists_and_controls!$AO$14, $N258 = Lists_and_controls!$AO$16), MAX(Day_30),
IF(OR($N258 = Lists_and_controls!$AO$6, $N258 = Lists_and_controls!$AO$8, $N258 = Lists_and_controls!$AO$10, $N258 = Lists_and_controls!$AO$12, $N258 = Lists_and_controls!$AO$13, $N258 = Lists_and_controls!$AO$15, $N258 = Lists_and_controls!$AO$17), MAX(Day_31),
IF($N258 = Lists_and_controls!$AO$7, IF(INDEX(Leap_Year_YN, MATCH($M258, Year_2, 0)) = 1, MAX(Day_Feb_LY), MAX(Day_Feb) )))))</f>
        <v/>
      </c>
    </row>
    <row r="259" spans="1:29" s="379" customFormat="1" hidden="1" x14ac:dyDescent="0.35">
      <c r="A259" s="368"/>
      <c r="B259" s="367" t="str">
        <f xml:space="preserve"> IF(A259="", "", $B$2 &amp; COUNTIFS($A$7:$A259, $A259))</f>
        <v/>
      </c>
      <c r="C259" s="367" t="str">
        <f>IF($A259 = "", "", INDEX(Main_Form!$A:$A, MATCH($A259, Main_Form!$EV:$EV, 0)) &amp; $B259)</f>
        <v/>
      </c>
      <c r="D259" s="368"/>
      <c r="E259" s="368"/>
      <c r="F259" s="367" t="str">
        <f>IF(E259="", "", INDEX(Main_Form!$A:$A, MATCH($E259, Main_Form!$EV:$EV, 0)))</f>
        <v/>
      </c>
      <c r="G259" s="368"/>
      <c r="H259" s="368"/>
      <c r="I259" s="368"/>
      <c r="J259" s="368"/>
      <c r="K259" s="368"/>
      <c r="L259" s="368"/>
      <c r="M259" s="368"/>
      <c r="N259" s="368"/>
      <c r="O259" s="368"/>
      <c r="P259" s="398" t="str">
        <f t="shared" si="3"/>
        <v/>
      </c>
      <c r="Q259" s="395"/>
      <c r="R259" s="372"/>
      <c r="AB259" s="378"/>
      <c r="AC259" s="378" t="str">
        <f>IF($N259 = "", "",
IF(OR($N259 = Lists_and_controls!$AO$9, $N259 = Lists_and_controls!$AO$11, $N259 = Lists_and_controls!$AO$14, $N259 = Lists_and_controls!$AO$16), MAX(Day_30),
IF(OR($N259 = Lists_and_controls!$AO$6, $N259 = Lists_and_controls!$AO$8, $N259 = Lists_and_controls!$AO$10, $N259 = Lists_and_controls!$AO$12, $N259 = Lists_and_controls!$AO$13, $N259 = Lists_and_controls!$AO$15, $N259 = Lists_and_controls!$AO$17), MAX(Day_31),
IF($N259 = Lists_and_controls!$AO$7, IF(INDEX(Leap_Year_YN, MATCH($M259, Year_2, 0)) = 1, MAX(Day_Feb_LY), MAX(Day_Feb) )))))</f>
        <v/>
      </c>
    </row>
    <row r="260" spans="1:29" s="379" customFormat="1" hidden="1" x14ac:dyDescent="0.35">
      <c r="A260" s="368"/>
      <c r="B260" s="367" t="str">
        <f xml:space="preserve"> IF(A260="", "", $B$2 &amp; COUNTIFS($A$7:$A260, $A260))</f>
        <v/>
      </c>
      <c r="C260" s="367" t="str">
        <f>IF($A260 = "", "", INDEX(Main_Form!$A:$A, MATCH($A260, Main_Form!$EV:$EV, 0)) &amp; $B260)</f>
        <v/>
      </c>
      <c r="D260" s="368"/>
      <c r="E260" s="368"/>
      <c r="F260" s="367" t="str">
        <f>IF(E260="", "", INDEX(Main_Form!$A:$A, MATCH($E260, Main_Form!$EV:$EV, 0)))</f>
        <v/>
      </c>
      <c r="G260" s="368"/>
      <c r="H260" s="368"/>
      <c r="I260" s="368"/>
      <c r="J260" s="368"/>
      <c r="K260" s="368"/>
      <c r="L260" s="368"/>
      <c r="M260" s="368"/>
      <c r="N260" s="368"/>
      <c r="O260" s="368"/>
      <c r="P260" s="398" t="str">
        <f t="shared" si="3"/>
        <v/>
      </c>
      <c r="Q260" s="395"/>
      <c r="R260" s="372"/>
      <c r="AB260" s="378"/>
      <c r="AC260" s="378" t="str">
        <f>IF($N260 = "", "",
IF(OR($N260 = Lists_and_controls!$AO$9, $N260 = Lists_and_controls!$AO$11, $N260 = Lists_and_controls!$AO$14, $N260 = Lists_and_controls!$AO$16), MAX(Day_30),
IF(OR($N260 = Lists_and_controls!$AO$6, $N260 = Lists_and_controls!$AO$8, $N260 = Lists_and_controls!$AO$10, $N260 = Lists_and_controls!$AO$12, $N260 = Lists_and_controls!$AO$13, $N260 = Lists_and_controls!$AO$15, $N260 = Lists_and_controls!$AO$17), MAX(Day_31),
IF($N260 = Lists_and_controls!$AO$7, IF(INDEX(Leap_Year_YN, MATCH($M260, Year_2, 0)) = 1, MAX(Day_Feb_LY), MAX(Day_Feb) )))))</f>
        <v/>
      </c>
    </row>
    <row r="261" spans="1:29" s="379" customFormat="1" hidden="1" x14ac:dyDescent="0.35">
      <c r="A261" s="368"/>
      <c r="B261" s="367" t="str">
        <f xml:space="preserve"> IF(A261="", "", $B$2 &amp; COUNTIFS($A$7:$A261, $A261))</f>
        <v/>
      </c>
      <c r="C261" s="367" t="str">
        <f>IF($A261 = "", "", INDEX(Main_Form!$A:$A, MATCH($A261, Main_Form!$EV:$EV, 0)) &amp; $B261)</f>
        <v/>
      </c>
      <c r="D261" s="368"/>
      <c r="E261" s="368"/>
      <c r="F261" s="367" t="str">
        <f>IF(E261="", "", INDEX(Main_Form!$A:$A, MATCH($E261, Main_Form!$EV:$EV, 0)))</f>
        <v/>
      </c>
      <c r="G261" s="368"/>
      <c r="H261" s="368"/>
      <c r="I261" s="368"/>
      <c r="J261" s="368"/>
      <c r="K261" s="368"/>
      <c r="L261" s="368"/>
      <c r="M261" s="368"/>
      <c r="N261" s="368"/>
      <c r="O261" s="368"/>
      <c r="P261" s="398" t="str">
        <f t="shared" si="3"/>
        <v/>
      </c>
      <c r="Q261" s="395"/>
      <c r="R261" s="372"/>
      <c r="AB261" s="378"/>
      <c r="AC261" s="378" t="str">
        <f>IF($N261 = "", "",
IF(OR($N261 = Lists_and_controls!$AO$9, $N261 = Lists_and_controls!$AO$11, $N261 = Lists_and_controls!$AO$14, $N261 = Lists_and_controls!$AO$16), MAX(Day_30),
IF(OR($N261 = Lists_and_controls!$AO$6, $N261 = Lists_and_controls!$AO$8, $N261 = Lists_and_controls!$AO$10, $N261 = Lists_and_controls!$AO$12, $N261 = Lists_and_controls!$AO$13, $N261 = Lists_and_controls!$AO$15, $N261 = Lists_and_controls!$AO$17), MAX(Day_31),
IF($N261 = Lists_and_controls!$AO$7, IF(INDEX(Leap_Year_YN, MATCH($M261, Year_2, 0)) = 1, MAX(Day_Feb_LY), MAX(Day_Feb) )))))</f>
        <v/>
      </c>
    </row>
    <row r="262" spans="1:29" s="379" customFormat="1" hidden="1" x14ac:dyDescent="0.35">
      <c r="A262" s="368"/>
      <c r="B262" s="367" t="str">
        <f xml:space="preserve"> IF(A262="", "", $B$2 &amp; COUNTIFS($A$7:$A262, $A262))</f>
        <v/>
      </c>
      <c r="C262" s="367" t="str">
        <f>IF($A262 = "", "", INDEX(Main_Form!$A:$A, MATCH($A262, Main_Form!$EV:$EV, 0)) &amp; $B262)</f>
        <v/>
      </c>
      <c r="D262" s="368"/>
      <c r="E262" s="368"/>
      <c r="F262" s="367" t="str">
        <f>IF(E262="", "", INDEX(Main_Form!$A:$A, MATCH($E262, Main_Form!$EV:$EV, 0)))</f>
        <v/>
      </c>
      <c r="G262" s="368"/>
      <c r="H262" s="368"/>
      <c r="I262" s="368"/>
      <c r="J262" s="368"/>
      <c r="K262" s="368"/>
      <c r="L262" s="368"/>
      <c r="M262" s="368"/>
      <c r="N262" s="368"/>
      <c r="O262" s="368"/>
      <c r="P262" s="398" t="str">
        <f t="shared" si="3"/>
        <v/>
      </c>
      <c r="Q262" s="395"/>
      <c r="R262" s="372"/>
      <c r="AB262" s="378"/>
      <c r="AC262" s="378" t="str">
        <f>IF($N262 = "", "",
IF(OR($N262 = Lists_and_controls!$AO$9, $N262 = Lists_and_controls!$AO$11, $N262 = Lists_and_controls!$AO$14, $N262 = Lists_and_controls!$AO$16), MAX(Day_30),
IF(OR($N262 = Lists_and_controls!$AO$6, $N262 = Lists_and_controls!$AO$8, $N262 = Lists_and_controls!$AO$10, $N262 = Lists_and_controls!$AO$12, $N262 = Lists_and_controls!$AO$13, $N262 = Lists_and_controls!$AO$15, $N262 = Lists_and_controls!$AO$17), MAX(Day_31),
IF($N262 = Lists_and_controls!$AO$7, IF(INDEX(Leap_Year_YN, MATCH($M262, Year_2, 0)) = 1, MAX(Day_Feb_LY), MAX(Day_Feb) )))))</f>
        <v/>
      </c>
    </row>
    <row r="263" spans="1:29" s="379" customFormat="1" hidden="1" x14ac:dyDescent="0.35">
      <c r="A263" s="368"/>
      <c r="B263" s="367" t="str">
        <f xml:space="preserve"> IF(A263="", "", $B$2 &amp; COUNTIFS($A$7:$A263, $A263))</f>
        <v/>
      </c>
      <c r="C263" s="367" t="str">
        <f>IF($A263 = "", "", INDEX(Main_Form!$A:$A, MATCH($A263, Main_Form!$EV:$EV, 0)) &amp; $B263)</f>
        <v/>
      </c>
      <c r="D263" s="368"/>
      <c r="E263" s="368"/>
      <c r="F263" s="367" t="str">
        <f>IF(E263="", "", INDEX(Main_Form!$A:$A, MATCH($E263, Main_Form!$EV:$EV, 0)))</f>
        <v/>
      </c>
      <c r="G263" s="368"/>
      <c r="H263" s="368"/>
      <c r="I263" s="368"/>
      <c r="J263" s="368"/>
      <c r="K263" s="368"/>
      <c r="L263" s="368"/>
      <c r="M263" s="368"/>
      <c r="N263" s="368"/>
      <c r="O263" s="368"/>
      <c r="P263" s="398" t="str">
        <f t="shared" ref="P263:P326" si="4">IF(AND($M263 &lt;&gt; "", $N263 &lt;&gt; "", $O263 &lt;&gt; ""), DATE($M263, INDEX(Month_value, MATCH($N263, Month, 0)), $O263), "")</f>
        <v/>
      </c>
      <c r="Q263" s="395"/>
      <c r="R263" s="372"/>
      <c r="AB263" s="378"/>
      <c r="AC263" s="378" t="str">
        <f>IF($N263 = "", "",
IF(OR($N263 = Lists_and_controls!$AO$9, $N263 = Lists_and_controls!$AO$11, $N263 = Lists_and_controls!$AO$14, $N263 = Lists_and_controls!$AO$16), MAX(Day_30),
IF(OR($N263 = Lists_and_controls!$AO$6, $N263 = Lists_and_controls!$AO$8, $N263 = Lists_and_controls!$AO$10, $N263 = Lists_and_controls!$AO$12, $N263 = Lists_and_controls!$AO$13, $N263 = Lists_and_controls!$AO$15, $N263 = Lists_and_controls!$AO$17), MAX(Day_31),
IF($N263 = Lists_and_controls!$AO$7, IF(INDEX(Leap_Year_YN, MATCH($M263, Year_2, 0)) = 1, MAX(Day_Feb_LY), MAX(Day_Feb) )))))</f>
        <v/>
      </c>
    </row>
    <row r="264" spans="1:29" s="379" customFormat="1" hidden="1" x14ac:dyDescent="0.35">
      <c r="A264" s="368"/>
      <c r="B264" s="367" t="str">
        <f xml:space="preserve"> IF(A264="", "", $B$2 &amp; COUNTIFS($A$7:$A264, $A264))</f>
        <v/>
      </c>
      <c r="C264" s="367" t="str">
        <f>IF($A264 = "", "", INDEX(Main_Form!$A:$A, MATCH($A264, Main_Form!$EV:$EV, 0)) &amp; $B264)</f>
        <v/>
      </c>
      <c r="D264" s="368"/>
      <c r="E264" s="368"/>
      <c r="F264" s="367" t="str">
        <f>IF(E264="", "", INDEX(Main_Form!$A:$A, MATCH($E264, Main_Form!$EV:$EV, 0)))</f>
        <v/>
      </c>
      <c r="G264" s="368"/>
      <c r="H264" s="368"/>
      <c r="I264" s="368"/>
      <c r="J264" s="368"/>
      <c r="K264" s="368"/>
      <c r="L264" s="368"/>
      <c r="M264" s="368"/>
      <c r="N264" s="368"/>
      <c r="O264" s="368"/>
      <c r="P264" s="398" t="str">
        <f t="shared" si="4"/>
        <v/>
      </c>
      <c r="Q264" s="395"/>
      <c r="R264" s="372"/>
      <c r="AB264" s="378"/>
      <c r="AC264" s="378" t="str">
        <f>IF($N264 = "", "",
IF(OR($N264 = Lists_and_controls!$AO$9, $N264 = Lists_and_controls!$AO$11, $N264 = Lists_and_controls!$AO$14, $N264 = Lists_and_controls!$AO$16), MAX(Day_30),
IF(OR($N264 = Lists_and_controls!$AO$6, $N264 = Lists_and_controls!$AO$8, $N264 = Lists_and_controls!$AO$10, $N264 = Lists_and_controls!$AO$12, $N264 = Lists_and_controls!$AO$13, $N264 = Lists_and_controls!$AO$15, $N264 = Lists_and_controls!$AO$17), MAX(Day_31),
IF($N264 = Lists_and_controls!$AO$7, IF(INDEX(Leap_Year_YN, MATCH($M264, Year_2, 0)) = 1, MAX(Day_Feb_LY), MAX(Day_Feb) )))))</f>
        <v/>
      </c>
    </row>
    <row r="265" spans="1:29" s="379" customFormat="1" hidden="1" x14ac:dyDescent="0.35">
      <c r="A265" s="368"/>
      <c r="B265" s="367" t="str">
        <f xml:space="preserve"> IF(A265="", "", $B$2 &amp; COUNTIFS($A$7:$A265, $A265))</f>
        <v/>
      </c>
      <c r="C265" s="367" t="str">
        <f>IF($A265 = "", "", INDEX(Main_Form!$A:$A, MATCH($A265, Main_Form!$EV:$EV, 0)) &amp; $B265)</f>
        <v/>
      </c>
      <c r="D265" s="368"/>
      <c r="E265" s="368"/>
      <c r="F265" s="367" t="str">
        <f>IF(E265="", "", INDEX(Main_Form!$A:$A, MATCH($E265, Main_Form!$EV:$EV, 0)))</f>
        <v/>
      </c>
      <c r="G265" s="368"/>
      <c r="H265" s="368"/>
      <c r="I265" s="368"/>
      <c r="J265" s="368"/>
      <c r="K265" s="368"/>
      <c r="L265" s="368"/>
      <c r="M265" s="368"/>
      <c r="N265" s="368"/>
      <c r="O265" s="368"/>
      <c r="P265" s="398" t="str">
        <f t="shared" si="4"/>
        <v/>
      </c>
      <c r="Q265" s="395"/>
      <c r="R265" s="372"/>
      <c r="AB265" s="378"/>
      <c r="AC265" s="378" t="str">
        <f>IF($N265 = "", "",
IF(OR($N265 = Lists_and_controls!$AO$9, $N265 = Lists_and_controls!$AO$11, $N265 = Lists_and_controls!$AO$14, $N265 = Lists_and_controls!$AO$16), MAX(Day_30),
IF(OR($N265 = Lists_and_controls!$AO$6, $N265 = Lists_and_controls!$AO$8, $N265 = Lists_and_controls!$AO$10, $N265 = Lists_and_controls!$AO$12, $N265 = Lists_and_controls!$AO$13, $N265 = Lists_and_controls!$AO$15, $N265 = Lists_and_controls!$AO$17), MAX(Day_31),
IF($N265 = Lists_and_controls!$AO$7, IF(INDEX(Leap_Year_YN, MATCH($M265, Year_2, 0)) = 1, MAX(Day_Feb_LY), MAX(Day_Feb) )))))</f>
        <v/>
      </c>
    </row>
    <row r="266" spans="1:29" s="379" customFormat="1" hidden="1" x14ac:dyDescent="0.35">
      <c r="A266" s="368"/>
      <c r="B266" s="367" t="str">
        <f xml:space="preserve"> IF(A266="", "", $B$2 &amp; COUNTIFS($A$7:$A266, $A266))</f>
        <v/>
      </c>
      <c r="C266" s="367" t="str">
        <f>IF($A266 = "", "", INDEX(Main_Form!$A:$A, MATCH($A266, Main_Form!$EV:$EV, 0)) &amp; $B266)</f>
        <v/>
      </c>
      <c r="D266" s="368"/>
      <c r="E266" s="368"/>
      <c r="F266" s="367" t="str">
        <f>IF(E266="", "", INDEX(Main_Form!$A:$A, MATCH($E266, Main_Form!$EV:$EV, 0)))</f>
        <v/>
      </c>
      <c r="G266" s="368"/>
      <c r="H266" s="368"/>
      <c r="I266" s="368"/>
      <c r="J266" s="368"/>
      <c r="K266" s="368"/>
      <c r="L266" s="368"/>
      <c r="M266" s="368"/>
      <c r="N266" s="368"/>
      <c r="O266" s="368"/>
      <c r="P266" s="398" t="str">
        <f t="shared" si="4"/>
        <v/>
      </c>
      <c r="Q266" s="395"/>
      <c r="R266" s="372"/>
      <c r="AB266" s="378"/>
      <c r="AC266" s="378" t="str">
        <f>IF($N266 = "", "",
IF(OR($N266 = Lists_and_controls!$AO$9, $N266 = Lists_and_controls!$AO$11, $N266 = Lists_and_controls!$AO$14, $N266 = Lists_and_controls!$AO$16), MAX(Day_30),
IF(OR($N266 = Lists_and_controls!$AO$6, $N266 = Lists_and_controls!$AO$8, $N266 = Lists_and_controls!$AO$10, $N266 = Lists_and_controls!$AO$12, $N266 = Lists_and_controls!$AO$13, $N266 = Lists_and_controls!$AO$15, $N266 = Lists_and_controls!$AO$17), MAX(Day_31),
IF($N266 = Lists_and_controls!$AO$7, IF(INDEX(Leap_Year_YN, MATCH($M266, Year_2, 0)) = 1, MAX(Day_Feb_LY), MAX(Day_Feb) )))))</f>
        <v/>
      </c>
    </row>
    <row r="267" spans="1:29" s="379" customFormat="1" hidden="1" x14ac:dyDescent="0.35">
      <c r="A267" s="368"/>
      <c r="B267" s="367" t="str">
        <f xml:space="preserve"> IF(A267="", "", $B$2 &amp; COUNTIFS($A$7:$A267, $A267))</f>
        <v/>
      </c>
      <c r="C267" s="367" t="str">
        <f>IF($A267 = "", "", INDEX(Main_Form!$A:$A, MATCH($A267, Main_Form!$EV:$EV, 0)) &amp; $B267)</f>
        <v/>
      </c>
      <c r="D267" s="368"/>
      <c r="E267" s="368"/>
      <c r="F267" s="367" t="str">
        <f>IF(E267="", "", INDEX(Main_Form!$A:$A, MATCH($E267, Main_Form!$EV:$EV, 0)))</f>
        <v/>
      </c>
      <c r="G267" s="368"/>
      <c r="H267" s="368"/>
      <c r="I267" s="368"/>
      <c r="J267" s="368"/>
      <c r="K267" s="368"/>
      <c r="L267" s="368"/>
      <c r="M267" s="368"/>
      <c r="N267" s="368"/>
      <c r="O267" s="368"/>
      <c r="P267" s="398" t="str">
        <f t="shared" si="4"/>
        <v/>
      </c>
      <c r="Q267" s="395"/>
      <c r="R267" s="372"/>
      <c r="AB267" s="378"/>
      <c r="AC267" s="378" t="str">
        <f>IF($N267 = "", "",
IF(OR($N267 = Lists_and_controls!$AO$9, $N267 = Lists_and_controls!$AO$11, $N267 = Lists_and_controls!$AO$14, $N267 = Lists_and_controls!$AO$16), MAX(Day_30),
IF(OR($N267 = Lists_and_controls!$AO$6, $N267 = Lists_and_controls!$AO$8, $N267 = Lists_and_controls!$AO$10, $N267 = Lists_and_controls!$AO$12, $N267 = Lists_and_controls!$AO$13, $N267 = Lists_and_controls!$AO$15, $N267 = Lists_and_controls!$AO$17), MAX(Day_31),
IF($N267 = Lists_and_controls!$AO$7, IF(INDEX(Leap_Year_YN, MATCH($M267, Year_2, 0)) = 1, MAX(Day_Feb_LY), MAX(Day_Feb) )))))</f>
        <v/>
      </c>
    </row>
    <row r="268" spans="1:29" s="379" customFormat="1" hidden="1" x14ac:dyDescent="0.35">
      <c r="A268" s="368"/>
      <c r="B268" s="367" t="str">
        <f xml:space="preserve"> IF(A268="", "", $B$2 &amp; COUNTIFS($A$7:$A268, $A268))</f>
        <v/>
      </c>
      <c r="C268" s="367" t="str">
        <f>IF($A268 = "", "", INDEX(Main_Form!$A:$A, MATCH($A268, Main_Form!$EV:$EV, 0)) &amp; $B268)</f>
        <v/>
      </c>
      <c r="D268" s="368"/>
      <c r="E268" s="368"/>
      <c r="F268" s="367" t="str">
        <f>IF(E268="", "", INDEX(Main_Form!$A:$A, MATCH($E268, Main_Form!$EV:$EV, 0)))</f>
        <v/>
      </c>
      <c r="G268" s="368"/>
      <c r="H268" s="368"/>
      <c r="I268" s="368"/>
      <c r="J268" s="368"/>
      <c r="K268" s="368"/>
      <c r="L268" s="368"/>
      <c r="M268" s="368"/>
      <c r="N268" s="368"/>
      <c r="O268" s="368"/>
      <c r="P268" s="398" t="str">
        <f t="shared" si="4"/>
        <v/>
      </c>
      <c r="Q268" s="395"/>
      <c r="R268" s="372"/>
      <c r="AB268" s="378"/>
      <c r="AC268" s="378" t="str">
        <f>IF($N268 = "", "",
IF(OR($N268 = Lists_and_controls!$AO$9, $N268 = Lists_and_controls!$AO$11, $N268 = Lists_and_controls!$AO$14, $N268 = Lists_and_controls!$AO$16), MAX(Day_30),
IF(OR($N268 = Lists_and_controls!$AO$6, $N268 = Lists_and_controls!$AO$8, $N268 = Lists_and_controls!$AO$10, $N268 = Lists_and_controls!$AO$12, $N268 = Lists_and_controls!$AO$13, $N268 = Lists_and_controls!$AO$15, $N268 = Lists_and_controls!$AO$17), MAX(Day_31),
IF($N268 = Lists_and_controls!$AO$7, IF(INDEX(Leap_Year_YN, MATCH($M268, Year_2, 0)) = 1, MAX(Day_Feb_LY), MAX(Day_Feb) )))))</f>
        <v/>
      </c>
    </row>
    <row r="269" spans="1:29" s="379" customFormat="1" hidden="1" x14ac:dyDescent="0.35">
      <c r="A269" s="368"/>
      <c r="B269" s="367" t="str">
        <f xml:space="preserve"> IF(A269="", "", $B$2 &amp; COUNTIFS($A$7:$A269, $A269))</f>
        <v/>
      </c>
      <c r="C269" s="367" t="str">
        <f>IF($A269 = "", "", INDEX(Main_Form!$A:$A, MATCH($A269, Main_Form!$EV:$EV, 0)) &amp; $B269)</f>
        <v/>
      </c>
      <c r="D269" s="368"/>
      <c r="E269" s="368"/>
      <c r="F269" s="367" t="str">
        <f>IF(E269="", "", INDEX(Main_Form!$A:$A, MATCH($E269, Main_Form!$EV:$EV, 0)))</f>
        <v/>
      </c>
      <c r="G269" s="368"/>
      <c r="H269" s="368"/>
      <c r="I269" s="368"/>
      <c r="J269" s="368"/>
      <c r="K269" s="368"/>
      <c r="L269" s="368"/>
      <c r="M269" s="368"/>
      <c r="N269" s="368"/>
      <c r="O269" s="368"/>
      <c r="P269" s="398" t="str">
        <f t="shared" si="4"/>
        <v/>
      </c>
      <c r="Q269" s="395"/>
      <c r="R269" s="372"/>
      <c r="AB269" s="378"/>
      <c r="AC269" s="378" t="str">
        <f>IF($N269 = "", "",
IF(OR($N269 = Lists_and_controls!$AO$9, $N269 = Lists_and_controls!$AO$11, $N269 = Lists_and_controls!$AO$14, $N269 = Lists_and_controls!$AO$16), MAX(Day_30),
IF(OR($N269 = Lists_and_controls!$AO$6, $N269 = Lists_and_controls!$AO$8, $N269 = Lists_and_controls!$AO$10, $N269 = Lists_and_controls!$AO$12, $N269 = Lists_and_controls!$AO$13, $N269 = Lists_and_controls!$AO$15, $N269 = Lists_and_controls!$AO$17), MAX(Day_31),
IF($N269 = Lists_and_controls!$AO$7, IF(INDEX(Leap_Year_YN, MATCH($M269, Year_2, 0)) = 1, MAX(Day_Feb_LY), MAX(Day_Feb) )))))</f>
        <v/>
      </c>
    </row>
    <row r="270" spans="1:29" s="379" customFormat="1" hidden="1" x14ac:dyDescent="0.35">
      <c r="A270" s="368"/>
      <c r="B270" s="367" t="str">
        <f xml:space="preserve"> IF(A270="", "", $B$2 &amp; COUNTIFS($A$7:$A270, $A270))</f>
        <v/>
      </c>
      <c r="C270" s="367" t="str">
        <f>IF($A270 = "", "", INDEX(Main_Form!$A:$A, MATCH($A270, Main_Form!$EV:$EV, 0)) &amp; $B270)</f>
        <v/>
      </c>
      <c r="D270" s="368"/>
      <c r="E270" s="368"/>
      <c r="F270" s="367" t="str">
        <f>IF(E270="", "", INDEX(Main_Form!$A:$A, MATCH($E270, Main_Form!$EV:$EV, 0)))</f>
        <v/>
      </c>
      <c r="G270" s="368"/>
      <c r="H270" s="368"/>
      <c r="I270" s="368"/>
      <c r="J270" s="368"/>
      <c r="K270" s="368"/>
      <c r="L270" s="368"/>
      <c r="M270" s="368"/>
      <c r="N270" s="368"/>
      <c r="O270" s="368"/>
      <c r="P270" s="398" t="str">
        <f t="shared" si="4"/>
        <v/>
      </c>
      <c r="Q270" s="395"/>
      <c r="R270" s="372"/>
      <c r="AB270" s="378"/>
      <c r="AC270" s="378" t="str">
        <f>IF($N270 = "", "",
IF(OR($N270 = Lists_and_controls!$AO$9, $N270 = Lists_and_controls!$AO$11, $N270 = Lists_and_controls!$AO$14, $N270 = Lists_and_controls!$AO$16), MAX(Day_30),
IF(OR($N270 = Lists_and_controls!$AO$6, $N270 = Lists_and_controls!$AO$8, $N270 = Lists_and_controls!$AO$10, $N270 = Lists_and_controls!$AO$12, $N270 = Lists_and_controls!$AO$13, $N270 = Lists_and_controls!$AO$15, $N270 = Lists_and_controls!$AO$17), MAX(Day_31),
IF($N270 = Lists_and_controls!$AO$7, IF(INDEX(Leap_Year_YN, MATCH($M270, Year_2, 0)) = 1, MAX(Day_Feb_LY), MAX(Day_Feb) )))))</f>
        <v/>
      </c>
    </row>
    <row r="271" spans="1:29" s="379" customFormat="1" hidden="1" x14ac:dyDescent="0.35">
      <c r="A271" s="368"/>
      <c r="B271" s="367" t="str">
        <f xml:space="preserve"> IF(A271="", "", $B$2 &amp; COUNTIFS($A$7:$A271, $A271))</f>
        <v/>
      </c>
      <c r="C271" s="367" t="str">
        <f>IF($A271 = "", "", INDEX(Main_Form!$A:$A, MATCH($A271, Main_Form!$EV:$EV, 0)) &amp; $B271)</f>
        <v/>
      </c>
      <c r="D271" s="368"/>
      <c r="E271" s="368"/>
      <c r="F271" s="367" t="str">
        <f>IF(E271="", "", INDEX(Main_Form!$A:$A, MATCH($E271, Main_Form!$EV:$EV, 0)))</f>
        <v/>
      </c>
      <c r="G271" s="368"/>
      <c r="H271" s="368"/>
      <c r="I271" s="368"/>
      <c r="J271" s="368"/>
      <c r="K271" s="368"/>
      <c r="L271" s="368"/>
      <c r="M271" s="368"/>
      <c r="N271" s="368"/>
      <c r="O271" s="368"/>
      <c r="P271" s="398" t="str">
        <f t="shared" si="4"/>
        <v/>
      </c>
      <c r="Q271" s="395"/>
      <c r="R271" s="372"/>
      <c r="AB271" s="378"/>
      <c r="AC271" s="378" t="str">
        <f>IF($N271 = "", "",
IF(OR($N271 = Lists_and_controls!$AO$9, $N271 = Lists_and_controls!$AO$11, $N271 = Lists_and_controls!$AO$14, $N271 = Lists_and_controls!$AO$16), MAX(Day_30),
IF(OR($N271 = Lists_and_controls!$AO$6, $N271 = Lists_and_controls!$AO$8, $N271 = Lists_and_controls!$AO$10, $N271 = Lists_and_controls!$AO$12, $N271 = Lists_and_controls!$AO$13, $N271 = Lists_and_controls!$AO$15, $N271 = Lists_and_controls!$AO$17), MAX(Day_31),
IF($N271 = Lists_and_controls!$AO$7, IF(INDEX(Leap_Year_YN, MATCH($M271, Year_2, 0)) = 1, MAX(Day_Feb_LY), MAX(Day_Feb) )))))</f>
        <v/>
      </c>
    </row>
    <row r="272" spans="1:29" s="379" customFormat="1" hidden="1" x14ac:dyDescent="0.35">
      <c r="A272" s="368"/>
      <c r="B272" s="367" t="str">
        <f xml:space="preserve"> IF(A272="", "", $B$2 &amp; COUNTIFS($A$7:$A272, $A272))</f>
        <v/>
      </c>
      <c r="C272" s="367" t="str">
        <f>IF($A272 = "", "", INDEX(Main_Form!$A:$A, MATCH($A272, Main_Form!$EV:$EV, 0)) &amp; $B272)</f>
        <v/>
      </c>
      <c r="D272" s="368"/>
      <c r="E272" s="368"/>
      <c r="F272" s="367" t="str">
        <f>IF(E272="", "", INDEX(Main_Form!$A:$A, MATCH($E272, Main_Form!$EV:$EV, 0)))</f>
        <v/>
      </c>
      <c r="G272" s="368"/>
      <c r="H272" s="368"/>
      <c r="I272" s="368"/>
      <c r="J272" s="368"/>
      <c r="K272" s="368"/>
      <c r="L272" s="368"/>
      <c r="M272" s="368"/>
      <c r="N272" s="368"/>
      <c r="O272" s="368"/>
      <c r="P272" s="398" t="str">
        <f t="shared" si="4"/>
        <v/>
      </c>
      <c r="Q272" s="395"/>
      <c r="R272" s="372"/>
      <c r="AB272" s="378"/>
      <c r="AC272" s="378" t="str">
        <f>IF($N272 = "", "",
IF(OR($N272 = Lists_and_controls!$AO$9, $N272 = Lists_and_controls!$AO$11, $N272 = Lists_and_controls!$AO$14, $N272 = Lists_and_controls!$AO$16), MAX(Day_30),
IF(OR($N272 = Lists_and_controls!$AO$6, $N272 = Lists_and_controls!$AO$8, $N272 = Lists_and_controls!$AO$10, $N272 = Lists_and_controls!$AO$12, $N272 = Lists_and_controls!$AO$13, $N272 = Lists_and_controls!$AO$15, $N272 = Lists_and_controls!$AO$17), MAX(Day_31),
IF($N272 = Lists_and_controls!$AO$7, IF(INDEX(Leap_Year_YN, MATCH($M272, Year_2, 0)) = 1, MAX(Day_Feb_LY), MAX(Day_Feb) )))))</f>
        <v/>
      </c>
    </row>
    <row r="273" spans="1:29" s="379" customFormat="1" hidden="1" x14ac:dyDescent="0.35">
      <c r="A273" s="368"/>
      <c r="B273" s="367" t="str">
        <f xml:space="preserve"> IF(A273="", "", $B$2 &amp; COUNTIFS($A$7:$A273, $A273))</f>
        <v/>
      </c>
      <c r="C273" s="367" t="str">
        <f>IF($A273 = "", "", INDEX(Main_Form!$A:$A, MATCH($A273, Main_Form!$EV:$EV, 0)) &amp; $B273)</f>
        <v/>
      </c>
      <c r="D273" s="368"/>
      <c r="E273" s="368"/>
      <c r="F273" s="367" t="str">
        <f>IF(E273="", "", INDEX(Main_Form!$A:$A, MATCH($E273, Main_Form!$EV:$EV, 0)))</f>
        <v/>
      </c>
      <c r="G273" s="368"/>
      <c r="H273" s="368"/>
      <c r="I273" s="368"/>
      <c r="J273" s="368"/>
      <c r="K273" s="368"/>
      <c r="L273" s="368"/>
      <c r="M273" s="368"/>
      <c r="N273" s="368"/>
      <c r="O273" s="368"/>
      <c r="P273" s="398" t="str">
        <f t="shared" si="4"/>
        <v/>
      </c>
      <c r="Q273" s="395"/>
      <c r="R273" s="372"/>
      <c r="AB273" s="378"/>
      <c r="AC273" s="378" t="str">
        <f>IF($N273 = "", "",
IF(OR($N273 = Lists_and_controls!$AO$9, $N273 = Lists_and_controls!$AO$11, $N273 = Lists_and_controls!$AO$14, $N273 = Lists_and_controls!$AO$16), MAX(Day_30),
IF(OR($N273 = Lists_and_controls!$AO$6, $N273 = Lists_and_controls!$AO$8, $N273 = Lists_and_controls!$AO$10, $N273 = Lists_and_controls!$AO$12, $N273 = Lists_and_controls!$AO$13, $N273 = Lists_and_controls!$AO$15, $N273 = Lists_and_controls!$AO$17), MAX(Day_31),
IF($N273 = Lists_and_controls!$AO$7, IF(INDEX(Leap_Year_YN, MATCH($M273, Year_2, 0)) = 1, MAX(Day_Feb_LY), MAX(Day_Feb) )))))</f>
        <v/>
      </c>
    </row>
    <row r="274" spans="1:29" s="379" customFormat="1" hidden="1" x14ac:dyDescent="0.35">
      <c r="A274" s="368"/>
      <c r="B274" s="367" t="str">
        <f xml:space="preserve"> IF(A274="", "", $B$2 &amp; COUNTIFS($A$7:$A274, $A274))</f>
        <v/>
      </c>
      <c r="C274" s="367" t="str">
        <f>IF($A274 = "", "", INDEX(Main_Form!$A:$A, MATCH($A274, Main_Form!$EV:$EV, 0)) &amp; $B274)</f>
        <v/>
      </c>
      <c r="D274" s="368"/>
      <c r="E274" s="368"/>
      <c r="F274" s="367" t="str">
        <f>IF(E274="", "", INDEX(Main_Form!$A:$A, MATCH($E274, Main_Form!$EV:$EV, 0)))</f>
        <v/>
      </c>
      <c r="G274" s="368"/>
      <c r="H274" s="368"/>
      <c r="I274" s="368"/>
      <c r="J274" s="368"/>
      <c r="K274" s="368"/>
      <c r="L274" s="368"/>
      <c r="M274" s="368"/>
      <c r="N274" s="368"/>
      <c r="O274" s="368"/>
      <c r="P274" s="398" t="str">
        <f t="shared" si="4"/>
        <v/>
      </c>
      <c r="Q274" s="395"/>
      <c r="R274" s="372"/>
      <c r="AB274" s="378"/>
      <c r="AC274" s="378" t="str">
        <f>IF($N274 = "", "",
IF(OR($N274 = Lists_and_controls!$AO$9, $N274 = Lists_and_controls!$AO$11, $N274 = Lists_and_controls!$AO$14, $N274 = Lists_and_controls!$AO$16), MAX(Day_30),
IF(OR($N274 = Lists_and_controls!$AO$6, $N274 = Lists_and_controls!$AO$8, $N274 = Lists_and_controls!$AO$10, $N274 = Lists_and_controls!$AO$12, $N274 = Lists_and_controls!$AO$13, $N274 = Lists_and_controls!$AO$15, $N274 = Lists_and_controls!$AO$17), MAX(Day_31),
IF($N274 = Lists_and_controls!$AO$7, IF(INDEX(Leap_Year_YN, MATCH($M274, Year_2, 0)) = 1, MAX(Day_Feb_LY), MAX(Day_Feb) )))))</f>
        <v/>
      </c>
    </row>
    <row r="275" spans="1:29" s="379" customFormat="1" hidden="1" x14ac:dyDescent="0.35">
      <c r="A275" s="368"/>
      <c r="B275" s="367" t="str">
        <f xml:space="preserve"> IF(A275="", "", $B$2 &amp; COUNTIFS($A$7:$A275, $A275))</f>
        <v/>
      </c>
      <c r="C275" s="367" t="str">
        <f>IF($A275 = "", "", INDEX(Main_Form!$A:$A, MATCH($A275, Main_Form!$EV:$EV, 0)) &amp; $B275)</f>
        <v/>
      </c>
      <c r="D275" s="368"/>
      <c r="E275" s="368"/>
      <c r="F275" s="367" t="str">
        <f>IF(E275="", "", INDEX(Main_Form!$A:$A, MATCH($E275, Main_Form!$EV:$EV, 0)))</f>
        <v/>
      </c>
      <c r="G275" s="368"/>
      <c r="H275" s="368"/>
      <c r="I275" s="368"/>
      <c r="J275" s="368"/>
      <c r="K275" s="368"/>
      <c r="L275" s="368"/>
      <c r="M275" s="368"/>
      <c r="N275" s="368"/>
      <c r="O275" s="368"/>
      <c r="P275" s="398" t="str">
        <f t="shared" si="4"/>
        <v/>
      </c>
      <c r="Q275" s="395"/>
      <c r="R275" s="372"/>
      <c r="AB275" s="378"/>
      <c r="AC275" s="378" t="str">
        <f>IF($N275 = "", "",
IF(OR($N275 = Lists_and_controls!$AO$9, $N275 = Lists_and_controls!$AO$11, $N275 = Lists_and_controls!$AO$14, $N275 = Lists_and_controls!$AO$16), MAX(Day_30),
IF(OR($N275 = Lists_and_controls!$AO$6, $N275 = Lists_and_controls!$AO$8, $N275 = Lists_and_controls!$AO$10, $N275 = Lists_and_controls!$AO$12, $N275 = Lists_and_controls!$AO$13, $N275 = Lists_and_controls!$AO$15, $N275 = Lists_and_controls!$AO$17), MAX(Day_31),
IF($N275 = Lists_and_controls!$AO$7, IF(INDEX(Leap_Year_YN, MATCH($M275, Year_2, 0)) = 1, MAX(Day_Feb_LY), MAX(Day_Feb) )))))</f>
        <v/>
      </c>
    </row>
    <row r="276" spans="1:29" s="379" customFormat="1" hidden="1" x14ac:dyDescent="0.35">
      <c r="A276" s="368"/>
      <c r="B276" s="367" t="str">
        <f xml:space="preserve"> IF(A276="", "", $B$2 &amp; COUNTIFS($A$7:$A276, $A276))</f>
        <v/>
      </c>
      <c r="C276" s="367" t="str">
        <f>IF($A276 = "", "", INDEX(Main_Form!$A:$A, MATCH($A276, Main_Form!$EV:$EV, 0)) &amp; $B276)</f>
        <v/>
      </c>
      <c r="D276" s="368"/>
      <c r="E276" s="368"/>
      <c r="F276" s="367" t="str">
        <f>IF(E276="", "", INDEX(Main_Form!$A:$A, MATCH($E276, Main_Form!$EV:$EV, 0)))</f>
        <v/>
      </c>
      <c r="G276" s="368"/>
      <c r="H276" s="368"/>
      <c r="I276" s="368"/>
      <c r="J276" s="368"/>
      <c r="K276" s="368"/>
      <c r="L276" s="368"/>
      <c r="M276" s="368"/>
      <c r="N276" s="368"/>
      <c r="O276" s="368"/>
      <c r="P276" s="398" t="str">
        <f t="shared" si="4"/>
        <v/>
      </c>
      <c r="Q276" s="395"/>
      <c r="R276" s="372"/>
      <c r="AB276" s="378"/>
      <c r="AC276" s="378" t="str">
        <f>IF($N276 = "", "",
IF(OR($N276 = Lists_and_controls!$AO$9, $N276 = Lists_and_controls!$AO$11, $N276 = Lists_and_controls!$AO$14, $N276 = Lists_and_controls!$AO$16), MAX(Day_30),
IF(OR($N276 = Lists_and_controls!$AO$6, $N276 = Lists_and_controls!$AO$8, $N276 = Lists_and_controls!$AO$10, $N276 = Lists_and_controls!$AO$12, $N276 = Lists_and_controls!$AO$13, $N276 = Lists_and_controls!$AO$15, $N276 = Lists_and_controls!$AO$17), MAX(Day_31),
IF($N276 = Lists_and_controls!$AO$7, IF(INDEX(Leap_Year_YN, MATCH($M276, Year_2, 0)) = 1, MAX(Day_Feb_LY), MAX(Day_Feb) )))))</f>
        <v/>
      </c>
    </row>
    <row r="277" spans="1:29" s="379" customFormat="1" hidden="1" x14ac:dyDescent="0.35">
      <c r="A277" s="368"/>
      <c r="B277" s="367" t="str">
        <f xml:space="preserve"> IF(A277="", "", $B$2 &amp; COUNTIFS($A$7:$A277, $A277))</f>
        <v/>
      </c>
      <c r="C277" s="367" t="str">
        <f>IF($A277 = "", "", INDEX(Main_Form!$A:$A, MATCH($A277, Main_Form!$EV:$EV, 0)) &amp; $B277)</f>
        <v/>
      </c>
      <c r="D277" s="368"/>
      <c r="E277" s="368"/>
      <c r="F277" s="367" t="str">
        <f>IF(E277="", "", INDEX(Main_Form!$A:$A, MATCH($E277, Main_Form!$EV:$EV, 0)))</f>
        <v/>
      </c>
      <c r="G277" s="368"/>
      <c r="H277" s="368"/>
      <c r="I277" s="368"/>
      <c r="J277" s="368"/>
      <c r="K277" s="368"/>
      <c r="L277" s="368"/>
      <c r="M277" s="368"/>
      <c r="N277" s="368"/>
      <c r="O277" s="368"/>
      <c r="P277" s="398" t="str">
        <f t="shared" si="4"/>
        <v/>
      </c>
      <c r="Q277" s="395"/>
      <c r="R277" s="372"/>
      <c r="AB277" s="378"/>
      <c r="AC277" s="378" t="str">
        <f>IF($N277 = "", "",
IF(OR($N277 = Lists_and_controls!$AO$9, $N277 = Lists_and_controls!$AO$11, $N277 = Lists_and_controls!$AO$14, $N277 = Lists_and_controls!$AO$16), MAX(Day_30),
IF(OR($N277 = Lists_and_controls!$AO$6, $N277 = Lists_and_controls!$AO$8, $N277 = Lists_and_controls!$AO$10, $N277 = Lists_and_controls!$AO$12, $N277 = Lists_and_controls!$AO$13, $N277 = Lists_and_controls!$AO$15, $N277 = Lists_and_controls!$AO$17), MAX(Day_31),
IF($N277 = Lists_and_controls!$AO$7, IF(INDEX(Leap_Year_YN, MATCH($M277, Year_2, 0)) = 1, MAX(Day_Feb_LY), MAX(Day_Feb) )))))</f>
        <v/>
      </c>
    </row>
    <row r="278" spans="1:29" s="379" customFormat="1" hidden="1" x14ac:dyDescent="0.35">
      <c r="A278" s="368"/>
      <c r="B278" s="367" t="str">
        <f xml:space="preserve"> IF(A278="", "", $B$2 &amp; COUNTIFS($A$7:$A278, $A278))</f>
        <v/>
      </c>
      <c r="C278" s="367" t="str">
        <f>IF($A278 = "", "", INDEX(Main_Form!$A:$A, MATCH($A278, Main_Form!$EV:$EV, 0)) &amp; $B278)</f>
        <v/>
      </c>
      <c r="D278" s="368"/>
      <c r="E278" s="368"/>
      <c r="F278" s="367" t="str">
        <f>IF(E278="", "", INDEX(Main_Form!$A:$A, MATCH($E278, Main_Form!$EV:$EV, 0)))</f>
        <v/>
      </c>
      <c r="G278" s="368"/>
      <c r="H278" s="368"/>
      <c r="I278" s="368"/>
      <c r="J278" s="368"/>
      <c r="K278" s="368"/>
      <c r="L278" s="368"/>
      <c r="M278" s="368"/>
      <c r="N278" s="368"/>
      <c r="O278" s="368"/>
      <c r="P278" s="398" t="str">
        <f t="shared" si="4"/>
        <v/>
      </c>
      <c r="Q278" s="395"/>
      <c r="R278" s="372"/>
      <c r="AB278" s="378"/>
      <c r="AC278" s="378" t="str">
        <f>IF($N278 = "", "",
IF(OR($N278 = Lists_and_controls!$AO$9, $N278 = Lists_and_controls!$AO$11, $N278 = Lists_and_controls!$AO$14, $N278 = Lists_and_controls!$AO$16), MAX(Day_30),
IF(OR($N278 = Lists_and_controls!$AO$6, $N278 = Lists_and_controls!$AO$8, $N278 = Lists_and_controls!$AO$10, $N278 = Lists_and_controls!$AO$12, $N278 = Lists_and_controls!$AO$13, $N278 = Lists_and_controls!$AO$15, $N278 = Lists_and_controls!$AO$17), MAX(Day_31),
IF($N278 = Lists_and_controls!$AO$7, IF(INDEX(Leap_Year_YN, MATCH($M278, Year_2, 0)) = 1, MAX(Day_Feb_LY), MAX(Day_Feb) )))))</f>
        <v/>
      </c>
    </row>
    <row r="279" spans="1:29" s="379" customFormat="1" hidden="1" x14ac:dyDescent="0.35">
      <c r="A279" s="368"/>
      <c r="B279" s="367" t="str">
        <f xml:space="preserve"> IF(A279="", "", $B$2 &amp; COUNTIFS($A$7:$A279, $A279))</f>
        <v/>
      </c>
      <c r="C279" s="367" t="str">
        <f>IF($A279 = "", "", INDEX(Main_Form!$A:$A, MATCH($A279, Main_Form!$EV:$EV, 0)) &amp; $B279)</f>
        <v/>
      </c>
      <c r="D279" s="368"/>
      <c r="E279" s="368"/>
      <c r="F279" s="367" t="str">
        <f>IF(E279="", "", INDEX(Main_Form!$A:$A, MATCH($E279, Main_Form!$EV:$EV, 0)))</f>
        <v/>
      </c>
      <c r="G279" s="368"/>
      <c r="H279" s="368"/>
      <c r="I279" s="368"/>
      <c r="J279" s="368"/>
      <c r="K279" s="368"/>
      <c r="L279" s="368"/>
      <c r="M279" s="368"/>
      <c r="N279" s="368"/>
      <c r="O279" s="368"/>
      <c r="P279" s="398" t="str">
        <f t="shared" si="4"/>
        <v/>
      </c>
      <c r="Q279" s="395"/>
      <c r="R279" s="372"/>
      <c r="AB279" s="378"/>
      <c r="AC279" s="378" t="str">
        <f>IF($N279 = "", "",
IF(OR($N279 = Lists_and_controls!$AO$9, $N279 = Lists_and_controls!$AO$11, $N279 = Lists_and_controls!$AO$14, $N279 = Lists_and_controls!$AO$16), MAX(Day_30),
IF(OR($N279 = Lists_and_controls!$AO$6, $N279 = Lists_and_controls!$AO$8, $N279 = Lists_and_controls!$AO$10, $N279 = Lists_and_controls!$AO$12, $N279 = Lists_and_controls!$AO$13, $N279 = Lists_and_controls!$AO$15, $N279 = Lists_and_controls!$AO$17), MAX(Day_31),
IF($N279 = Lists_and_controls!$AO$7, IF(INDEX(Leap_Year_YN, MATCH($M279, Year_2, 0)) = 1, MAX(Day_Feb_LY), MAX(Day_Feb) )))))</f>
        <v/>
      </c>
    </row>
    <row r="280" spans="1:29" s="379" customFormat="1" hidden="1" x14ac:dyDescent="0.35">
      <c r="A280" s="368"/>
      <c r="B280" s="367" t="str">
        <f xml:space="preserve"> IF(A280="", "", $B$2 &amp; COUNTIFS($A$7:$A280, $A280))</f>
        <v/>
      </c>
      <c r="C280" s="367" t="str">
        <f>IF($A280 = "", "", INDEX(Main_Form!$A:$A, MATCH($A280, Main_Form!$EV:$EV, 0)) &amp; $B280)</f>
        <v/>
      </c>
      <c r="D280" s="368"/>
      <c r="E280" s="368"/>
      <c r="F280" s="367" t="str">
        <f>IF(E280="", "", INDEX(Main_Form!$A:$A, MATCH($E280, Main_Form!$EV:$EV, 0)))</f>
        <v/>
      </c>
      <c r="G280" s="368"/>
      <c r="H280" s="368"/>
      <c r="I280" s="368"/>
      <c r="J280" s="368"/>
      <c r="K280" s="368"/>
      <c r="L280" s="368"/>
      <c r="M280" s="368"/>
      <c r="N280" s="368"/>
      <c r="O280" s="368"/>
      <c r="P280" s="398" t="str">
        <f t="shared" si="4"/>
        <v/>
      </c>
      <c r="Q280" s="395"/>
      <c r="R280" s="372"/>
      <c r="AB280" s="378"/>
      <c r="AC280" s="378" t="str">
        <f>IF($N280 = "", "",
IF(OR($N280 = Lists_and_controls!$AO$9, $N280 = Lists_and_controls!$AO$11, $N280 = Lists_and_controls!$AO$14, $N280 = Lists_and_controls!$AO$16), MAX(Day_30),
IF(OR($N280 = Lists_and_controls!$AO$6, $N280 = Lists_and_controls!$AO$8, $N280 = Lists_and_controls!$AO$10, $N280 = Lists_and_controls!$AO$12, $N280 = Lists_and_controls!$AO$13, $N280 = Lists_and_controls!$AO$15, $N280 = Lists_and_controls!$AO$17), MAX(Day_31),
IF($N280 = Lists_and_controls!$AO$7, IF(INDEX(Leap_Year_YN, MATCH($M280, Year_2, 0)) = 1, MAX(Day_Feb_LY), MAX(Day_Feb) )))))</f>
        <v/>
      </c>
    </row>
    <row r="281" spans="1:29" s="379" customFormat="1" hidden="1" x14ac:dyDescent="0.35">
      <c r="A281" s="368"/>
      <c r="B281" s="367" t="str">
        <f xml:space="preserve"> IF(A281="", "", $B$2 &amp; COUNTIFS($A$7:$A281, $A281))</f>
        <v/>
      </c>
      <c r="C281" s="367" t="str">
        <f>IF($A281 = "", "", INDEX(Main_Form!$A:$A, MATCH($A281, Main_Form!$EV:$EV, 0)) &amp; $B281)</f>
        <v/>
      </c>
      <c r="D281" s="368"/>
      <c r="E281" s="368"/>
      <c r="F281" s="367" t="str">
        <f>IF(E281="", "", INDEX(Main_Form!$A:$A, MATCH($E281, Main_Form!$EV:$EV, 0)))</f>
        <v/>
      </c>
      <c r="G281" s="368"/>
      <c r="H281" s="368"/>
      <c r="I281" s="368"/>
      <c r="J281" s="368"/>
      <c r="K281" s="368"/>
      <c r="L281" s="368"/>
      <c r="M281" s="368"/>
      <c r="N281" s="368"/>
      <c r="O281" s="368"/>
      <c r="P281" s="398" t="str">
        <f t="shared" si="4"/>
        <v/>
      </c>
      <c r="Q281" s="395"/>
      <c r="R281" s="372"/>
      <c r="AB281" s="378"/>
      <c r="AC281" s="378" t="str">
        <f>IF($N281 = "", "",
IF(OR($N281 = Lists_and_controls!$AO$9, $N281 = Lists_and_controls!$AO$11, $N281 = Lists_and_controls!$AO$14, $N281 = Lists_and_controls!$AO$16), MAX(Day_30),
IF(OR($N281 = Lists_and_controls!$AO$6, $N281 = Lists_and_controls!$AO$8, $N281 = Lists_and_controls!$AO$10, $N281 = Lists_and_controls!$AO$12, $N281 = Lists_and_controls!$AO$13, $N281 = Lists_and_controls!$AO$15, $N281 = Lists_and_controls!$AO$17), MAX(Day_31),
IF($N281 = Lists_and_controls!$AO$7, IF(INDEX(Leap_Year_YN, MATCH($M281, Year_2, 0)) = 1, MAX(Day_Feb_LY), MAX(Day_Feb) )))))</f>
        <v/>
      </c>
    </row>
    <row r="282" spans="1:29" s="379" customFormat="1" hidden="1" x14ac:dyDescent="0.35">
      <c r="A282" s="368"/>
      <c r="B282" s="367" t="str">
        <f xml:space="preserve"> IF(A282="", "", $B$2 &amp; COUNTIFS($A$7:$A282, $A282))</f>
        <v/>
      </c>
      <c r="C282" s="367" t="str">
        <f>IF($A282 = "", "", INDEX(Main_Form!$A:$A, MATCH($A282, Main_Form!$EV:$EV, 0)) &amp; $B282)</f>
        <v/>
      </c>
      <c r="D282" s="368"/>
      <c r="E282" s="368"/>
      <c r="F282" s="367" t="str">
        <f>IF(E282="", "", INDEX(Main_Form!$A:$A, MATCH($E282, Main_Form!$EV:$EV, 0)))</f>
        <v/>
      </c>
      <c r="G282" s="368"/>
      <c r="H282" s="368"/>
      <c r="I282" s="368"/>
      <c r="J282" s="368"/>
      <c r="K282" s="368"/>
      <c r="L282" s="368"/>
      <c r="M282" s="368"/>
      <c r="N282" s="368"/>
      <c r="O282" s="368"/>
      <c r="P282" s="398" t="str">
        <f t="shared" si="4"/>
        <v/>
      </c>
      <c r="Q282" s="395"/>
      <c r="R282" s="372"/>
      <c r="AB282" s="378"/>
      <c r="AC282" s="378" t="str">
        <f>IF($N282 = "", "",
IF(OR($N282 = Lists_and_controls!$AO$9, $N282 = Lists_and_controls!$AO$11, $N282 = Lists_and_controls!$AO$14, $N282 = Lists_and_controls!$AO$16), MAX(Day_30),
IF(OR($N282 = Lists_and_controls!$AO$6, $N282 = Lists_and_controls!$AO$8, $N282 = Lists_and_controls!$AO$10, $N282 = Lists_and_controls!$AO$12, $N282 = Lists_and_controls!$AO$13, $N282 = Lists_and_controls!$AO$15, $N282 = Lists_and_controls!$AO$17), MAX(Day_31),
IF($N282 = Lists_and_controls!$AO$7, IF(INDEX(Leap_Year_YN, MATCH($M282, Year_2, 0)) = 1, MAX(Day_Feb_LY), MAX(Day_Feb) )))))</f>
        <v/>
      </c>
    </row>
    <row r="283" spans="1:29" s="379" customFormat="1" hidden="1" x14ac:dyDescent="0.35">
      <c r="A283" s="368"/>
      <c r="B283" s="367" t="str">
        <f xml:space="preserve"> IF(A283="", "", $B$2 &amp; COUNTIFS($A$7:$A283, $A283))</f>
        <v/>
      </c>
      <c r="C283" s="367" t="str">
        <f>IF($A283 = "", "", INDEX(Main_Form!$A:$A, MATCH($A283, Main_Form!$EV:$EV, 0)) &amp; $B283)</f>
        <v/>
      </c>
      <c r="D283" s="368"/>
      <c r="E283" s="368"/>
      <c r="F283" s="367" t="str">
        <f>IF(E283="", "", INDEX(Main_Form!$A:$A, MATCH($E283, Main_Form!$EV:$EV, 0)))</f>
        <v/>
      </c>
      <c r="G283" s="368"/>
      <c r="H283" s="368"/>
      <c r="I283" s="368"/>
      <c r="J283" s="368"/>
      <c r="K283" s="368"/>
      <c r="L283" s="368"/>
      <c r="M283" s="368"/>
      <c r="N283" s="368"/>
      <c r="O283" s="368"/>
      <c r="P283" s="398" t="str">
        <f t="shared" si="4"/>
        <v/>
      </c>
      <c r="Q283" s="395"/>
      <c r="R283" s="372"/>
      <c r="AB283" s="378"/>
      <c r="AC283" s="378" t="str">
        <f>IF($N283 = "", "",
IF(OR($N283 = Lists_and_controls!$AO$9, $N283 = Lists_and_controls!$AO$11, $N283 = Lists_and_controls!$AO$14, $N283 = Lists_and_controls!$AO$16), MAX(Day_30),
IF(OR($N283 = Lists_and_controls!$AO$6, $N283 = Lists_and_controls!$AO$8, $N283 = Lists_and_controls!$AO$10, $N283 = Lists_and_controls!$AO$12, $N283 = Lists_and_controls!$AO$13, $N283 = Lists_and_controls!$AO$15, $N283 = Lists_and_controls!$AO$17), MAX(Day_31),
IF($N283 = Lists_and_controls!$AO$7, IF(INDEX(Leap_Year_YN, MATCH($M283, Year_2, 0)) = 1, MAX(Day_Feb_LY), MAX(Day_Feb) )))))</f>
        <v/>
      </c>
    </row>
    <row r="284" spans="1:29" s="379" customFormat="1" hidden="1" x14ac:dyDescent="0.35">
      <c r="A284" s="368"/>
      <c r="B284" s="367" t="str">
        <f xml:space="preserve"> IF(A284="", "", $B$2 &amp; COUNTIFS($A$7:$A284, $A284))</f>
        <v/>
      </c>
      <c r="C284" s="367" t="str">
        <f>IF($A284 = "", "", INDEX(Main_Form!$A:$A, MATCH($A284, Main_Form!$EV:$EV, 0)) &amp; $B284)</f>
        <v/>
      </c>
      <c r="D284" s="368"/>
      <c r="E284" s="368"/>
      <c r="F284" s="367" t="str">
        <f>IF(E284="", "", INDEX(Main_Form!$A:$A, MATCH($E284, Main_Form!$EV:$EV, 0)))</f>
        <v/>
      </c>
      <c r="G284" s="368"/>
      <c r="H284" s="368"/>
      <c r="I284" s="368"/>
      <c r="J284" s="368"/>
      <c r="K284" s="368"/>
      <c r="L284" s="368"/>
      <c r="M284" s="368"/>
      <c r="N284" s="368"/>
      <c r="O284" s="368"/>
      <c r="P284" s="398" t="str">
        <f t="shared" si="4"/>
        <v/>
      </c>
      <c r="Q284" s="395"/>
      <c r="R284" s="372"/>
      <c r="AB284" s="378"/>
      <c r="AC284" s="378" t="str">
        <f>IF($N284 = "", "",
IF(OR($N284 = Lists_and_controls!$AO$9, $N284 = Lists_and_controls!$AO$11, $N284 = Lists_and_controls!$AO$14, $N284 = Lists_and_controls!$AO$16), MAX(Day_30),
IF(OR($N284 = Lists_and_controls!$AO$6, $N284 = Lists_and_controls!$AO$8, $N284 = Lists_and_controls!$AO$10, $N284 = Lists_and_controls!$AO$12, $N284 = Lists_and_controls!$AO$13, $N284 = Lists_and_controls!$AO$15, $N284 = Lists_and_controls!$AO$17), MAX(Day_31),
IF($N284 = Lists_and_controls!$AO$7, IF(INDEX(Leap_Year_YN, MATCH($M284, Year_2, 0)) = 1, MAX(Day_Feb_LY), MAX(Day_Feb) )))))</f>
        <v/>
      </c>
    </row>
    <row r="285" spans="1:29" s="379" customFormat="1" hidden="1" x14ac:dyDescent="0.35">
      <c r="A285" s="368"/>
      <c r="B285" s="367" t="str">
        <f xml:space="preserve"> IF(A285="", "", $B$2 &amp; COUNTIFS($A$7:$A285, $A285))</f>
        <v/>
      </c>
      <c r="C285" s="367" t="str">
        <f>IF($A285 = "", "", INDEX(Main_Form!$A:$A, MATCH($A285, Main_Form!$EV:$EV, 0)) &amp; $B285)</f>
        <v/>
      </c>
      <c r="D285" s="368"/>
      <c r="E285" s="368"/>
      <c r="F285" s="367" t="str">
        <f>IF(E285="", "", INDEX(Main_Form!$A:$A, MATCH($E285, Main_Form!$EV:$EV, 0)))</f>
        <v/>
      </c>
      <c r="G285" s="368"/>
      <c r="H285" s="368"/>
      <c r="I285" s="368"/>
      <c r="J285" s="368"/>
      <c r="K285" s="368"/>
      <c r="L285" s="368"/>
      <c r="M285" s="368"/>
      <c r="N285" s="368"/>
      <c r="O285" s="368"/>
      <c r="P285" s="398" t="str">
        <f t="shared" si="4"/>
        <v/>
      </c>
      <c r="Q285" s="395"/>
      <c r="R285" s="372"/>
      <c r="AB285" s="378"/>
      <c r="AC285" s="378" t="str">
        <f>IF($N285 = "", "",
IF(OR($N285 = Lists_and_controls!$AO$9, $N285 = Lists_and_controls!$AO$11, $N285 = Lists_and_controls!$AO$14, $N285 = Lists_and_controls!$AO$16), MAX(Day_30),
IF(OR($N285 = Lists_and_controls!$AO$6, $N285 = Lists_and_controls!$AO$8, $N285 = Lists_and_controls!$AO$10, $N285 = Lists_and_controls!$AO$12, $N285 = Lists_and_controls!$AO$13, $N285 = Lists_and_controls!$AO$15, $N285 = Lists_and_controls!$AO$17), MAX(Day_31),
IF($N285 = Lists_and_controls!$AO$7, IF(INDEX(Leap_Year_YN, MATCH($M285, Year_2, 0)) = 1, MAX(Day_Feb_LY), MAX(Day_Feb) )))))</f>
        <v/>
      </c>
    </row>
    <row r="286" spans="1:29" s="379" customFormat="1" hidden="1" x14ac:dyDescent="0.35">
      <c r="A286" s="368"/>
      <c r="B286" s="367" t="str">
        <f xml:space="preserve"> IF(A286="", "", $B$2 &amp; COUNTIFS($A$7:$A286, $A286))</f>
        <v/>
      </c>
      <c r="C286" s="367" t="str">
        <f>IF($A286 = "", "", INDEX(Main_Form!$A:$A, MATCH($A286, Main_Form!$EV:$EV, 0)) &amp; $B286)</f>
        <v/>
      </c>
      <c r="D286" s="368"/>
      <c r="E286" s="368"/>
      <c r="F286" s="367" t="str">
        <f>IF(E286="", "", INDEX(Main_Form!$A:$A, MATCH($E286, Main_Form!$EV:$EV, 0)))</f>
        <v/>
      </c>
      <c r="G286" s="368"/>
      <c r="H286" s="368"/>
      <c r="I286" s="368"/>
      <c r="J286" s="368"/>
      <c r="K286" s="368"/>
      <c r="L286" s="368"/>
      <c r="M286" s="368"/>
      <c r="N286" s="368"/>
      <c r="O286" s="368"/>
      <c r="P286" s="398" t="str">
        <f t="shared" si="4"/>
        <v/>
      </c>
      <c r="Q286" s="395"/>
      <c r="R286" s="372"/>
      <c r="AB286" s="378"/>
      <c r="AC286" s="378" t="str">
        <f>IF($N286 = "", "",
IF(OR($N286 = Lists_and_controls!$AO$9, $N286 = Lists_and_controls!$AO$11, $N286 = Lists_and_controls!$AO$14, $N286 = Lists_and_controls!$AO$16), MAX(Day_30),
IF(OR($N286 = Lists_and_controls!$AO$6, $N286 = Lists_and_controls!$AO$8, $N286 = Lists_and_controls!$AO$10, $N286 = Lists_and_controls!$AO$12, $N286 = Lists_and_controls!$AO$13, $N286 = Lists_and_controls!$AO$15, $N286 = Lists_and_controls!$AO$17), MAX(Day_31),
IF($N286 = Lists_and_controls!$AO$7, IF(INDEX(Leap_Year_YN, MATCH($M286, Year_2, 0)) = 1, MAX(Day_Feb_LY), MAX(Day_Feb) )))))</f>
        <v/>
      </c>
    </row>
    <row r="287" spans="1:29" s="379" customFormat="1" hidden="1" x14ac:dyDescent="0.35">
      <c r="A287" s="368"/>
      <c r="B287" s="367" t="str">
        <f xml:space="preserve"> IF(A287="", "", $B$2 &amp; COUNTIFS($A$7:$A287, $A287))</f>
        <v/>
      </c>
      <c r="C287" s="367" t="str">
        <f>IF($A287 = "", "", INDEX(Main_Form!$A:$A, MATCH($A287, Main_Form!$EV:$EV, 0)) &amp; $B287)</f>
        <v/>
      </c>
      <c r="D287" s="368"/>
      <c r="E287" s="368"/>
      <c r="F287" s="367" t="str">
        <f>IF(E287="", "", INDEX(Main_Form!$A:$A, MATCH($E287, Main_Form!$EV:$EV, 0)))</f>
        <v/>
      </c>
      <c r="G287" s="368"/>
      <c r="H287" s="368"/>
      <c r="I287" s="368"/>
      <c r="J287" s="368"/>
      <c r="K287" s="368"/>
      <c r="L287" s="368"/>
      <c r="M287" s="368"/>
      <c r="N287" s="368"/>
      <c r="O287" s="368"/>
      <c r="P287" s="398" t="str">
        <f t="shared" si="4"/>
        <v/>
      </c>
      <c r="Q287" s="395"/>
      <c r="R287" s="372"/>
      <c r="AB287" s="378"/>
      <c r="AC287" s="378" t="str">
        <f>IF($N287 = "", "",
IF(OR($N287 = Lists_and_controls!$AO$9, $N287 = Lists_and_controls!$AO$11, $N287 = Lists_and_controls!$AO$14, $N287 = Lists_and_controls!$AO$16), MAX(Day_30),
IF(OR($N287 = Lists_and_controls!$AO$6, $N287 = Lists_and_controls!$AO$8, $N287 = Lists_and_controls!$AO$10, $N287 = Lists_and_controls!$AO$12, $N287 = Lists_and_controls!$AO$13, $N287 = Lists_and_controls!$AO$15, $N287 = Lists_and_controls!$AO$17), MAX(Day_31),
IF($N287 = Lists_and_controls!$AO$7, IF(INDEX(Leap_Year_YN, MATCH($M287, Year_2, 0)) = 1, MAX(Day_Feb_LY), MAX(Day_Feb) )))))</f>
        <v/>
      </c>
    </row>
    <row r="288" spans="1:29" s="379" customFormat="1" hidden="1" x14ac:dyDescent="0.35">
      <c r="A288" s="368"/>
      <c r="B288" s="367" t="str">
        <f xml:space="preserve"> IF(A288="", "", $B$2 &amp; COUNTIFS($A$7:$A288, $A288))</f>
        <v/>
      </c>
      <c r="C288" s="367" t="str">
        <f>IF($A288 = "", "", INDEX(Main_Form!$A:$A, MATCH($A288, Main_Form!$EV:$EV, 0)) &amp; $B288)</f>
        <v/>
      </c>
      <c r="D288" s="368"/>
      <c r="E288" s="368"/>
      <c r="F288" s="367" t="str">
        <f>IF(E288="", "", INDEX(Main_Form!$A:$A, MATCH($E288, Main_Form!$EV:$EV, 0)))</f>
        <v/>
      </c>
      <c r="G288" s="368"/>
      <c r="H288" s="368"/>
      <c r="I288" s="368"/>
      <c r="J288" s="368"/>
      <c r="K288" s="368"/>
      <c r="L288" s="368"/>
      <c r="M288" s="368"/>
      <c r="N288" s="368"/>
      <c r="O288" s="368"/>
      <c r="P288" s="398" t="str">
        <f t="shared" si="4"/>
        <v/>
      </c>
      <c r="Q288" s="395"/>
      <c r="R288" s="372"/>
      <c r="AB288" s="378"/>
      <c r="AC288" s="378" t="str">
        <f>IF($N288 = "", "",
IF(OR($N288 = Lists_and_controls!$AO$9, $N288 = Lists_and_controls!$AO$11, $N288 = Lists_and_controls!$AO$14, $N288 = Lists_and_controls!$AO$16), MAX(Day_30),
IF(OR($N288 = Lists_and_controls!$AO$6, $N288 = Lists_and_controls!$AO$8, $N288 = Lists_and_controls!$AO$10, $N288 = Lists_and_controls!$AO$12, $N288 = Lists_and_controls!$AO$13, $N288 = Lists_and_controls!$AO$15, $N288 = Lists_and_controls!$AO$17), MAX(Day_31),
IF($N288 = Lists_and_controls!$AO$7, IF(INDEX(Leap_Year_YN, MATCH($M288, Year_2, 0)) = 1, MAX(Day_Feb_LY), MAX(Day_Feb) )))))</f>
        <v/>
      </c>
    </row>
    <row r="289" spans="1:29" s="379" customFormat="1" hidden="1" x14ac:dyDescent="0.35">
      <c r="A289" s="368"/>
      <c r="B289" s="367" t="str">
        <f xml:space="preserve"> IF(A289="", "", $B$2 &amp; COUNTIFS($A$7:$A289, $A289))</f>
        <v/>
      </c>
      <c r="C289" s="367" t="str">
        <f>IF($A289 = "", "", INDEX(Main_Form!$A:$A, MATCH($A289, Main_Form!$EV:$EV, 0)) &amp; $B289)</f>
        <v/>
      </c>
      <c r="D289" s="368"/>
      <c r="E289" s="368"/>
      <c r="F289" s="367" t="str">
        <f>IF(E289="", "", INDEX(Main_Form!$A:$A, MATCH($E289, Main_Form!$EV:$EV, 0)))</f>
        <v/>
      </c>
      <c r="G289" s="368"/>
      <c r="H289" s="368"/>
      <c r="I289" s="368"/>
      <c r="J289" s="368"/>
      <c r="K289" s="368"/>
      <c r="L289" s="368"/>
      <c r="M289" s="368"/>
      <c r="N289" s="368"/>
      <c r="O289" s="368"/>
      <c r="P289" s="398" t="str">
        <f t="shared" si="4"/>
        <v/>
      </c>
      <c r="Q289" s="395"/>
      <c r="R289" s="372"/>
      <c r="AB289" s="378"/>
      <c r="AC289" s="378" t="str">
        <f>IF($N289 = "", "",
IF(OR($N289 = Lists_and_controls!$AO$9, $N289 = Lists_and_controls!$AO$11, $N289 = Lists_and_controls!$AO$14, $N289 = Lists_and_controls!$AO$16), MAX(Day_30),
IF(OR($N289 = Lists_and_controls!$AO$6, $N289 = Lists_and_controls!$AO$8, $N289 = Lists_and_controls!$AO$10, $N289 = Lists_and_controls!$AO$12, $N289 = Lists_and_controls!$AO$13, $N289 = Lists_and_controls!$AO$15, $N289 = Lists_and_controls!$AO$17), MAX(Day_31),
IF($N289 = Lists_and_controls!$AO$7, IF(INDEX(Leap_Year_YN, MATCH($M289, Year_2, 0)) = 1, MAX(Day_Feb_LY), MAX(Day_Feb) )))))</f>
        <v/>
      </c>
    </row>
    <row r="290" spans="1:29" s="379" customFormat="1" hidden="1" x14ac:dyDescent="0.35">
      <c r="A290" s="368"/>
      <c r="B290" s="367" t="str">
        <f xml:space="preserve"> IF(A290="", "", $B$2 &amp; COUNTIFS($A$7:$A290, $A290))</f>
        <v/>
      </c>
      <c r="C290" s="367" t="str">
        <f>IF($A290 = "", "", INDEX(Main_Form!$A:$A, MATCH($A290, Main_Form!$EV:$EV, 0)) &amp; $B290)</f>
        <v/>
      </c>
      <c r="D290" s="368"/>
      <c r="E290" s="368"/>
      <c r="F290" s="367" t="str">
        <f>IF(E290="", "", INDEX(Main_Form!$A:$A, MATCH($E290, Main_Form!$EV:$EV, 0)))</f>
        <v/>
      </c>
      <c r="G290" s="368"/>
      <c r="H290" s="368"/>
      <c r="I290" s="368"/>
      <c r="J290" s="368"/>
      <c r="K290" s="368"/>
      <c r="L290" s="368"/>
      <c r="M290" s="368"/>
      <c r="N290" s="368"/>
      <c r="O290" s="368"/>
      <c r="P290" s="398" t="str">
        <f t="shared" si="4"/>
        <v/>
      </c>
      <c r="Q290" s="395"/>
      <c r="R290" s="372"/>
      <c r="AB290" s="378"/>
      <c r="AC290" s="378" t="str">
        <f>IF($N290 = "", "",
IF(OR($N290 = Lists_and_controls!$AO$9, $N290 = Lists_and_controls!$AO$11, $N290 = Lists_and_controls!$AO$14, $N290 = Lists_and_controls!$AO$16), MAX(Day_30),
IF(OR($N290 = Lists_and_controls!$AO$6, $N290 = Lists_and_controls!$AO$8, $N290 = Lists_and_controls!$AO$10, $N290 = Lists_and_controls!$AO$12, $N290 = Lists_and_controls!$AO$13, $N290 = Lists_and_controls!$AO$15, $N290 = Lists_and_controls!$AO$17), MAX(Day_31),
IF($N290 = Lists_and_controls!$AO$7, IF(INDEX(Leap_Year_YN, MATCH($M290, Year_2, 0)) = 1, MAX(Day_Feb_LY), MAX(Day_Feb) )))))</f>
        <v/>
      </c>
    </row>
    <row r="291" spans="1:29" s="379" customFormat="1" hidden="1" x14ac:dyDescent="0.35">
      <c r="A291" s="368"/>
      <c r="B291" s="367" t="str">
        <f xml:space="preserve"> IF(A291="", "", $B$2 &amp; COUNTIFS($A$7:$A291, $A291))</f>
        <v/>
      </c>
      <c r="C291" s="367" t="str">
        <f>IF($A291 = "", "", INDEX(Main_Form!$A:$A, MATCH($A291, Main_Form!$EV:$EV, 0)) &amp; $B291)</f>
        <v/>
      </c>
      <c r="D291" s="368"/>
      <c r="E291" s="368"/>
      <c r="F291" s="367" t="str">
        <f>IF(E291="", "", INDEX(Main_Form!$A:$A, MATCH($E291, Main_Form!$EV:$EV, 0)))</f>
        <v/>
      </c>
      <c r="G291" s="368"/>
      <c r="H291" s="368"/>
      <c r="I291" s="368"/>
      <c r="J291" s="368"/>
      <c r="K291" s="368"/>
      <c r="L291" s="368"/>
      <c r="M291" s="368"/>
      <c r="N291" s="368"/>
      <c r="O291" s="368"/>
      <c r="P291" s="398" t="str">
        <f t="shared" si="4"/>
        <v/>
      </c>
      <c r="Q291" s="395"/>
      <c r="R291" s="372"/>
      <c r="AB291" s="378"/>
      <c r="AC291" s="378" t="str">
        <f>IF($N291 = "", "",
IF(OR($N291 = Lists_and_controls!$AO$9, $N291 = Lists_and_controls!$AO$11, $N291 = Lists_and_controls!$AO$14, $N291 = Lists_and_controls!$AO$16), MAX(Day_30),
IF(OR($N291 = Lists_and_controls!$AO$6, $N291 = Lists_and_controls!$AO$8, $N291 = Lists_and_controls!$AO$10, $N291 = Lists_and_controls!$AO$12, $N291 = Lists_and_controls!$AO$13, $N291 = Lists_and_controls!$AO$15, $N291 = Lists_and_controls!$AO$17), MAX(Day_31),
IF($N291 = Lists_and_controls!$AO$7, IF(INDEX(Leap_Year_YN, MATCH($M291, Year_2, 0)) = 1, MAX(Day_Feb_LY), MAX(Day_Feb) )))))</f>
        <v/>
      </c>
    </row>
    <row r="292" spans="1:29" s="379" customFormat="1" hidden="1" x14ac:dyDescent="0.35">
      <c r="A292" s="368"/>
      <c r="B292" s="367" t="str">
        <f xml:space="preserve"> IF(A292="", "", $B$2 &amp; COUNTIFS($A$7:$A292, $A292))</f>
        <v/>
      </c>
      <c r="C292" s="367" t="str">
        <f>IF($A292 = "", "", INDEX(Main_Form!$A:$A, MATCH($A292, Main_Form!$EV:$EV, 0)) &amp; $B292)</f>
        <v/>
      </c>
      <c r="D292" s="368"/>
      <c r="E292" s="368"/>
      <c r="F292" s="367" t="str">
        <f>IF(E292="", "", INDEX(Main_Form!$A:$A, MATCH($E292, Main_Form!$EV:$EV, 0)))</f>
        <v/>
      </c>
      <c r="G292" s="368"/>
      <c r="H292" s="368"/>
      <c r="I292" s="368"/>
      <c r="J292" s="368"/>
      <c r="K292" s="368"/>
      <c r="L292" s="368"/>
      <c r="M292" s="368"/>
      <c r="N292" s="368"/>
      <c r="O292" s="368"/>
      <c r="P292" s="398" t="str">
        <f t="shared" si="4"/>
        <v/>
      </c>
      <c r="Q292" s="395"/>
      <c r="R292" s="372"/>
      <c r="AB292" s="378"/>
      <c r="AC292" s="378" t="str">
        <f>IF($N292 = "", "",
IF(OR($N292 = Lists_and_controls!$AO$9, $N292 = Lists_and_controls!$AO$11, $N292 = Lists_and_controls!$AO$14, $N292 = Lists_and_controls!$AO$16), MAX(Day_30),
IF(OR($N292 = Lists_and_controls!$AO$6, $N292 = Lists_and_controls!$AO$8, $N292 = Lists_and_controls!$AO$10, $N292 = Lists_and_controls!$AO$12, $N292 = Lists_and_controls!$AO$13, $N292 = Lists_and_controls!$AO$15, $N292 = Lists_and_controls!$AO$17), MAX(Day_31),
IF($N292 = Lists_and_controls!$AO$7, IF(INDEX(Leap_Year_YN, MATCH($M292, Year_2, 0)) = 1, MAX(Day_Feb_LY), MAX(Day_Feb) )))))</f>
        <v/>
      </c>
    </row>
    <row r="293" spans="1:29" s="379" customFormat="1" hidden="1" x14ac:dyDescent="0.35">
      <c r="A293" s="368"/>
      <c r="B293" s="367" t="str">
        <f xml:space="preserve"> IF(A293="", "", $B$2 &amp; COUNTIFS($A$7:$A293, $A293))</f>
        <v/>
      </c>
      <c r="C293" s="367" t="str">
        <f>IF($A293 = "", "", INDEX(Main_Form!$A:$A, MATCH($A293, Main_Form!$EV:$EV, 0)) &amp; $B293)</f>
        <v/>
      </c>
      <c r="D293" s="368"/>
      <c r="E293" s="368"/>
      <c r="F293" s="367" t="str">
        <f>IF(E293="", "", INDEX(Main_Form!$A:$A, MATCH($E293, Main_Form!$EV:$EV, 0)))</f>
        <v/>
      </c>
      <c r="G293" s="368"/>
      <c r="H293" s="368"/>
      <c r="I293" s="368"/>
      <c r="J293" s="368"/>
      <c r="K293" s="368"/>
      <c r="L293" s="368"/>
      <c r="M293" s="368"/>
      <c r="N293" s="368"/>
      <c r="O293" s="368"/>
      <c r="P293" s="398" t="str">
        <f t="shared" si="4"/>
        <v/>
      </c>
      <c r="Q293" s="395"/>
      <c r="R293" s="372"/>
      <c r="AB293" s="378"/>
      <c r="AC293" s="378" t="str">
        <f>IF($N293 = "", "",
IF(OR($N293 = Lists_and_controls!$AO$9, $N293 = Lists_and_controls!$AO$11, $N293 = Lists_and_controls!$AO$14, $N293 = Lists_and_controls!$AO$16), MAX(Day_30),
IF(OR($N293 = Lists_and_controls!$AO$6, $N293 = Lists_and_controls!$AO$8, $N293 = Lists_and_controls!$AO$10, $N293 = Lists_and_controls!$AO$12, $N293 = Lists_and_controls!$AO$13, $N293 = Lists_and_controls!$AO$15, $N293 = Lists_and_controls!$AO$17), MAX(Day_31),
IF($N293 = Lists_and_controls!$AO$7, IF(INDEX(Leap_Year_YN, MATCH($M293, Year_2, 0)) = 1, MAX(Day_Feb_LY), MAX(Day_Feb) )))))</f>
        <v/>
      </c>
    </row>
    <row r="294" spans="1:29" s="379" customFormat="1" hidden="1" x14ac:dyDescent="0.35">
      <c r="A294" s="368"/>
      <c r="B294" s="367" t="str">
        <f xml:space="preserve"> IF(A294="", "", $B$2 &amp; COUNTIFS($A$7:$A294, $A294))</f>
        <v/>
      </c>
      <c r="C294" s="367" t="str">
        <f>IF($A294 = "", "", INDEX(Main_Form!$A:$A, MATCH($A294, Main_Form!$EV:$EV, 0)) &amp; $B294)</f>
        <v/>
      </c>
      <c r="D294" s="368"/>
      <c r="E294" s="368"/>
      <c r="F294" s="367" t="str">
        <f>IF(E294="", "", INDEX(Main_Form!$A:$A, MATCH($E294, Main_Form!$EV:$EV, 0)))</f>
        <v/>
      </c>
      <c r="G294" s="368"/>
      <c r="H294" s="368"/>
      <c r="I294" s="368"/>
      <c r="J294" s="368"/>
      <c r="K294" s="368"/>
      <c r="L294" s="368"/>
      <c r="M294" s="368"/>
      <c r="N294" s="368"/>
      <c r="O294" s="368"/>
      <c r="P294" s="398" t="str">
        <f t="shared" si="4"/>
        <v/>
      </c>
      <c r="Q294" s="395"/>
      <c r="R294" s="372"/>
      <c r="AB294" s="378"/>
      <c r="AC294" s="378" t="str">
        <f>IF($N294 = "", "",
IF(OR($N294 = Lists_and_controls!$AO$9, $N294 = Lists_and_controls!$AO$11, $N294 = Lists_and_controls!$AO$14, $N294 = Lists_and_controls!$AO$16), MAX(Day_30),
IF(OR($N294 = Lists_and_controls!$AO$6, $N294 = Lists_and_controls!$AO$8, $N294 = Lists_and_controls!$AO$10, $N294 = Lists_and_controls!$AO$12, $N294 = Lists_and_controls!$AO$13, $N294 = Lists_and_controls!$AO$15, $N294 = Lists_and_controls!$AO$17), MAX(Day_31),
IF($N294 = Lists_and_controls!$AO$7, IF(INDEX(Leap_Year_YN, MATCH($M294, Year_2, 0)) = 1, MAX(Day_Feb_LY), MAX(Day_Feb) )))))</f>
        <v/>
      </c>
    </row>
    <row r="295" spans="1:29" s="379" customFormat="1" hidden="1" x14ac:dyDescent="0.35">
      <c r="A295" s="368"/>
      <c r="B295" s="367" t="str">
        <f xml:space="preserve"> IF(A295="", "", $B$2 &amp; COUNTIFS($A$7:$A295, $A295))</f>
        <v/>
      </c>
      <c r="C295" s="367" t="str">
        <f>IF($A295 = "", "", INDEX(Main_Form!$A:$A, MATCH($A295, Main_Form!$EV:$EV, 0)) &amp; $B295)</f>
        <v/>
      </c>
      <c r="D295" s="368"/>
      <c r="E295" s="368"/>
      <c r="F295" s="367" t="str">
        <f>IF(E295="", "", INDEX(Main_Form!$A:$A, MATCH($E295, Main_Form!$EV:$EV, 0)))</f>
        <v/>
      </c>
      <c r="G295" s="368"/>
      <c r="H295" s="368"/>
      <c r="I295" s="368"/>
      <c r="J295" s="368"/>
      <c r="K295" s="368"/>
      <c r="L295" s="368"/>
      <c r="M295" s="368"/>
      <c r="N295" s="368"/>
      <c r="O295" s="368"/>
      <c r="P295" s="398" t="str">
        <f t="shared" si="4"/>
        <v/>
      </c>
      <c r="Q295" s="395"/>
      <c r="R295" s="372"/>
      <c r="AB295" s="378"/>
      <c r="AC295" s="378" t="str">
        <f>IF($N295 = "", "",
IF(OR($N295 = Lists_and_controls!$AO$9, $N295 = Lists_and_controls!$AO$11, $N295 = Lists_and_controls!$AO$14, $N295 = Lists_and_controls!$AO$16), MAX(Day_30),
IF(OR($N295 = Lists_and_controls!$AO$6, $N295 = Lists_and_controls!$AO$8, $N295 = Lists_and_controls!$AO$10, $N295 = Lists_and_controls!$AO$12, $N295 = Lists_and_controls!$AO$13, $N295 = Lists_and_controls!$AO$15, $N295 = Lists_and_controls!$AO$17), MAX(Day_31),
IF($N295 = Lists_and_controls!$AO$7, IF(INDEX(Leap_Year_YN, MATCH($M295, Year_2, 0)) = 1, MAX(Day_Feb_LY), MAX(Day_Feb) )))))</f>
        <v/>
      </c>
    </row>
    <row r="296" spans="1:29" s="379" customFormat="1" hidden="1" x14ac:dyDescent="0.35">
      <c r="A296" s="368"/>
      <c r="B296" s="367" t="str">
        <f xml:space="preserve"> IF(A296="", "", $B$2 &amp; COUNTIFS($A$7:$A296, $A296))</f>
        <v/>
      </c>
      <c r="C296" s="367" t="str">
        <f>IF($A296 = "", "", INDEX(Main_Form!$A:$A, MATCH($A296, Main_Form!$EV:$EV, 0)) &amp; $B296)</f>
        <v/>
      </c>
      <c r="D296" s="368"/>
      <c r="E296" s="368"/>
      <c r="F296" s="367" t="str">
        <f>IF(E296="", "", INDEX(Main_Form!$A:$A, MATCH($E296, Main_Form!$EV:$EV, 0)))</f>
        <v/>
      </c>
      <c r="G296" s="368"/>
      <c r="H296" s="368"/>
      <c r="I296" s="368"/>
      <c r="J296" s="368"/>
      <c r="K296" s="368"/>
      <c r="L296" s="368"/>
      <c r="M296" s="368"/>
      <c r="N296" s="368"/>
      <c r="O296" s="368"/>
      <c r="P296" s="398" t="str">
        <f t="shared" si="4"/>
        <v/>
      </c>
      <c r="Q296" s="395"/>
      <c r="R296" s="372"/>
      <c r="AB296" s="378"/>
      <c r="AC296" s="378" t="str">
        <f>IF($N296 = "", "",
IF(OR($N296 = Lists_and_controls!$AO$9, $N296 = Lists_and_controls!$AO$11, $N296 = Lists_and_controls!$AO$14, $N296 = Lists_and_controls!$AO$16), MAX(Day_30),
IF(OR($N296 = Lists_and_controls!$AO$6, $N296 = Lists_and_controls!$AO$8, $N296 = Lists_and_controls!$AO$10, $N296 = Lists_and_controls!$AO$12, $N296 = Lists_and_controls!$AO$13, $N296 = Lists_and_controls!$AO$15, $N296 = Lists_and_controls!$AO$17), MAX(Day_31),
IF($N296 = Lists_and_controls!$AO$7, IF(INDEX(Leap_Year_YN, MATCH($M296, Year_2, 0)) = 1, MAX(Day_Feb_LY), MAX(Day_Feb) )))))</f>
        <v/>
      </c>
    </row>
    <row r="297" spans="1:29" s="379" customFormat="1" hidden="1" x14ac:dyDescent="0.35">
      <c r="A297" s="368"/>
      <c r="B297" s="367" t="str">
        <f xml:space="preserve"> IF(A297="", "", $B$2 &amp; COUNTIFS($A$7:$A297, $A297))</f>
        <v/>
      </c>
      <c r="C297" s="367" t="str">
        <f>IF($A297 = "", "", INDEX(Main_Form!$A:$A, MATCH($A297, Main_Form!$EV:$EV, 0)) &amp; $B297)</f>
        <v/>
      </c>
      <c r="D297" s="368"/>
      <c r="E297" s="368"/>
      <c r="F297" s="367" t="str">
        <f>IF(E297="", "", INDEX(Main_Form!$A:$A, MATCH($E297, Main_Form!$EV:$EV, 0)))</f>
        <v/>
      </c>
      <c r="G297" s="368"/>
      <c r="H297" s="368"/>
      <c r="I297" s="368"/>
      <c r="J297" s="368"/>
      <c r="K297" s="368"/>
      <c r="L297" s="368"/>
      <c r="M297" s="368"/>
      <c r="N297" s="368"/>
      <c r="O297" s="368"/>
      <c r="P297" s="398" t="str">
        <f t="shared" si="4"/>
        <v/>
      </c>
      <c r="Q297" s="395"/>
      <c r="R297" s="372"/>
      <c r="AB297" s="378"/>
      <c r="AC297" s="378" t="str">
        <f>IF($N297 = "", "",
IF(OR($N297 = Lists_and_controls!$AO$9, $N297 = Lists_and_controls!$AO$11, $N297 = Lists_and_controls!$AO$14, $N297 = Lists_and_controls!$AO$16), MAX(Day_30),
IF(OR($N297 = Lists_and_controls!$AO$6, $N297 = Lists_and_controls!$AO$8, $N297 = Lists_and_controls!$AO$10, $N297 = Lists_and_controls!$AO$12, $N297 = Lists_and_controls!$AO$13, $N297 = Lists_and_controls!$AO$15, $N297 = Lists_and_controls!$AO$17), MAX(Day_31),
IF($N297 = Lists_and_controls!$AO$7, IF(INDEX(Leap_Year_YN, MATCH($M297, Year_2, 0)) = 1, MAX(Day_Feb_LY), MAX(Day_Feb) )))))</f>
        <v/>
      </c>
    </row>
    <row r="298" spans="1:29" s="379" customFormat="1" hidden="1" x14ac:dyDescent="0.35">
      <c r="A298" s="368"/>
      <c r="B298" s="367" t="str">
        <f xml:space="preserve"> IF(A298="", "", $B$2 &amp; COUNTIFS($A$7:$A298, $A298))</f>
        <v/>
      </c>
      <c r="C298" s="367" t="str">
        <f>IF($A298 = "", "", INDEX(Main_Form!$A:$A, MATCH($A298, Main_Form!$EV:$EV, 0)) &amp; $B298)</f>
        <v/>
      </c>
      <c r="D298" s="368"/>
      <c r="E298" s="368"/>
      <c r="F298" s="367" t="str">
        <f>IF(E298="", "", INDEX(Main_Form!$A:$A, MATCH($E298, Main_Form!$EV:$EV, 0)))</f>
        <v/>
      </c>
      <c r="G298" s="368"/>
      <c r="H298" s="368"/>
      <c r="I298" s="368"/>
      <c r="J298" s="368"/>
      <c r="K298" s="368"/>
      <c r="L298" s="368"/>
      <c r="M298" s="368"/>
      <c r="N298" s="368"/>
      <c r="O298" s="368"/>
      <c r="P298" s="398" t="str">
        <f t="shared" si="4"/>
        <v/>
      </c>
      <c r="Q298" s="395"/>
      <c r="R298" s="372"/>
      <c r="AB298" s="378"/>
      <c r="AC298" s="378" t="str">
        <f>IF($N298 = "", "",
IF(OR($N298 = Lists_and_controls!$AO$9, $N298 = Lists_and_controls!$AO$11, $N298 = Lists_and_controls!$AO$14, $N298 = Lists_and_controls!$AO$16), MAX(Day_30),
IF(OR($N298 = Lists_and_controls!$AO$6, $N298 = Lists_and_controls!$AO$8, $N298 = Lists_and_controls!$AO$10, $N298 = Lists_and_controls!$AO$12, $N298 = Lists_and_controls!$AO$13, $N298 = Lists_and_controls!$AO$15, $N298 = Lists_and_controls!$AO$17), MAX(Day_31),
IF($N298 = Lists_and_controls!$AO$7, IF(INDEX(Leap_Year_YN, MATCH($M298, Year_2, 0)) = 1, MAX(Day_Feb_LY), MAX(Day_Feb) )))))</f>
        <v/>
      </c>
    </row>
    <row r="299" spans="1:29" s="379" customFormat="1" hidden="1" x14ac:dyDescent="0.35">
      <c r="A299" s="368"/>
      <c r="B299" s="367" t="str">
        <f xml:space="preserve"> IF(A299="", "", $B$2 &amp; COUNTIFS($A$7:$A299, $A299))</f>
        <v/>
      </c>
      <c r="C299" s="367" t="str">
        <f>IF($A299 = "", "", INDEX(Main_Form!$A:$A, MATCH($A299, Main_Form!$EV:$EV, 0)) &amp; $B299)</f>
        <v/>
      </c>
      <c r="D299" s="368"/>
      <c r="E299" s="368"/>
      <c r="F299" s="367" t="str">
        <f>IF(E299="", "", INDEX(Main_Form!$A:$A, MATCH($E299, Main_Form!$EV:$EV, 0)))</f>
        <v/>
      </c>
      <c r="G299" s="368"/>
      <c r="H299" s="368"/>
      <c r="I299" s="368"/>
      <c r="J299" s="368"/>
      <c r="K299" s="368"/>
      <c r="L299" s="368"/>
      <c r="M299" s="368"/>
      <c r="N299" s="368"/>
      <c r="O299" s="368"/>
      <c r="P299" s="398" t="str">
        <f t="shared" si="4"/>
        <v/>
      </c>
      <c r="Q299" s="395"/>
      <c r="R299" s="372"/>
      <c r="AB299" s="378"/>
      <c r="AC299" s="378" t="str">
        <f>IF($N299 = "", "",
IF(OR($N299 = Lists_and_controls!$AO$9, $N299 = Lists_and_controls!$AO$11, $N299 = Lists_and_controls!$AO$14, $N299 = Lists_and_controls!$AO$16), MAX(Day_30),
IF(OR($N299 = Lists_and_controls!$AO$6, $N299 = Lists_and_controls!$AO$8, $N299 = Lists_and_controls!$AO$10, $N299 = Lists_and_controls!$AO$12, $N299 = Lists_and_controls!$AO$13, $N299 = Lists_and_controls!$AO$15, $N299 = Lists_and_controls!$AO$17), MAX(Day_31),
IF($N299 = Lists_and_controls!$AO$7, IF(INDEX(Leap_Year_YN, MATCH($M299, Year_2, 0)) = 1, MAX(Day_Feb_LY), MAX(Day_Feb) )))))</f>
        <v/>
      </c>
    </row>
    <row r="300" spans="1:29" s="379" customFormat="1" hidden="1" x14ac:dyDescent="0.35">
      <c r="A300" s="368"/>
      <c r="B300" s="367" t="str">
        <f xml:space="preserve"> IF(A300="", "", $B$2 &amp; COUNTIFS($A$7:$A300, $A300))</f>
        <v/>
      </c>
      <c r="C300" s="367" t="str">
        <f>IF($A300 = "", "", INDEX(Main_Form!$A:$A, MATCH($A300, Main_Form!$EV:$EV, 0)) &amp; $B300)</f>
        <v/>
      </c>
      <c r="D300" s="368"/>
      <c r="E300" s="368"/>
      <c r="F300" s="367" t="str">
        <f>IF(E300="", "", INDEX(Main_Form!$A:$A, MATCH($E300, Main_Form!$EV:$EV, 0)))</f>
        <v/>
      </c>
      <c r="G300" s="368"/>
      <c r="H300" s="368"/>
      <c r="I300" s="368"/>
      <c r="J300" s="368"/>
      <c r="K300" s="368"/>
      <c r="L300" s="368"/>
      <c r="M300" s="368"/>
      <c r="N300" s="368"/>
      <c r="O300" s="368"/>
      <c r="P300" s="398" t="str">
        <f t="shared" si="4"/>
        <v/>
      </c>
      <c r="Q300" s="395"/>
      <c r="R300" s="372"/>
      <c r="AB300" s="378"/>
      <c r="AC300" s="378" t="str">
        <f>IF($N300 = "", "",
IF(OR($N300 = Lists_and_controls!$AO$9, $N300 = Lists_and_controls!$AO$11, $N300 = Lists_and_controls!$AO$14, $N300 = Lists_and_controls!$AO$16), MAX(Day_30),
IF(OR($N300 = Lists_and_controls!$AO$6, $N300 = Lists_and_controls!$AO$8, $N300 = Lists_and_controls!$AO$10, $N300 = Lists_and_controls!$AO$12, $N300 = Lists_and_controls!$AO$13, $N300 = Lists_and_controls!$AO$15, $N300 = Lists_and_controls!$AO$17), MAX(Day_31),
IF($N300 = Lists_and_controls!$AO$7, IF(INDEX(Leap_Year_YN, MATCH($M300, Year_2, 0)) = 1, MAX(Day_Feb_LY), MAX(Day_Feb) )))))</f>
        <v/>
      </c>
    </row>
    <row r="301" spans="1:29" s="379" customFormat="1" hidden="1" x14ac:dyDescent="0.35">
      <c r="A301" s="368"/>
      <c r="B301" s="367" t="str">
        <f xml:space="preserve"> IF(A301="", "", $B$2 &amp; COUNTIFS($A$7:$A301, $A301))</f>
        <v/>
      </c>
      <c r="C301" s="367" t="str">
        <f>IF($A301 = "", "", INDEX(Main_Form!$A:$A, MATCH($A301, Main_Form!$EV:$EV, 0)) &amp; $B301)</f>
        <v/>
      </c>
      <c r="D301" s="368"/>
      <c r="E301" s="368"/>
      <c r="F301" s="367" t="str">
        <f>IF(E301="", "", INDEX(Main_Form!$A:$A, MATCH($E301, Main_Form!$EV:$EV, 0)))</f>
        <v/>
      </c>
      <c r="G301" s="368"/>
      <c r="H301" s="368"/>
      <c r="I301" s="368"/>
      <c r="J301" s="368"/>
      <c r="K301" s="368"/>
      <c r="L301" s="368"/>
      <c r="M301" s="368"/>
      <c r="N301" s="368"/>
      <c r="O301" s="368"/>
      <c r="P301" s="398" t="str">
        <f t="shared" si="4"/>
        <v/>
      </c>
      <c r="Q301" s="395"/>
      <c r="R301" s="372"/>
      <c r="AB301" s="378"/>
      <c r="AC301" s="378" t="str">
        <f>IF($N301 = "", "",
IF(OR($N301 = Lists_and_controls!$AO$9, $N301 = Lists_and_controls!$AO$11, $N301 = Lists_and_controls!$AO$14, $N301 = Lists_and_controls!$AO$16), MAX(Day_30),
IF(OR($N301 = Lists_and_controls!$AO$6, $N301 = Lists_and_controls!$AO$8, $N301 = Lists_and_controls!$AO$10, $N301 = Lists_and_controls!$AO$12, $N301 = Lists_and_controls!$AO$13, $N301 = Lists_and_controls!$AO$15, $N301 = Lists_and_controls!$AO$17), MAX(Day_31),
IF($N301 = Lists_and_controls!$AO$7, IF(INDEX(Leap_Year_YN, MATCH($M301, Year_2, 0)) = 1, MAX(Day_Feb_LY), MAX(Day_Feb) )))))</f>
        <v/>
      </c>
    </row>
    <row r="302" spans="1:29" s="379" customFormat="1" hidden="1" x14ac:dyDescent="0.35">
      <c r="A302" s="368"/>
      <c r="B302" s="367" t="str">
        <f xml:space="preserve"> IF(A302="", "", $B$2 &amp; COUNTIFS($A$7:$A302, $A302))</f>
        <v/>
      </c>
      <c r="C302" s="367" t="str">
        <f>IF($A302 = "", "", INDEX(Main_Form!$A:$A, MATCH($A302, Main_Form!$EV:$EV, 0)) &amp; $B302)</f>
        <v/>
      </c>
      <c r="D302" s="368"/>
      <c r="E302" s="368"/>
      <c r="F302" s="367" t="str">
        <f>IF(E302="", "", INDEX(Main_Form!$A:$A, MATCH($E302, Main_Form!$EV:$EV, 0)))</f>
        <v/>
      </c>
      <c r="G302" s="368"/>
      <c r="H302" s="368"/>
      <c r="I302" s="368"/>
      <c r="J302" s="368"/>
      <c r="K302" s="368"/>
      <c r="L302" s="368"/>
      <c r="M302" s="368"/>
      <c r="N302" s="368"/>
      <c r="O302" s="368"/>
      <c r="P302" s="398" t="str">
        <f t="shared" si="4"/>
        <v/>
      </c>
      <c r="Q302" s="395"/>
      <c r="R302" s="372"/>
      <c r="AB302" s="378"/>
      <c r="AC302" s="378" t="str">
        <f>IF($N302 = "", "",
IF(OR($N302 = Lists_and_controls!$AO$9, $N302 = Lists_and_controls!$AO$11, $N302 = Lists_and_controls!$AO$14, $N302 = Lists_and_controls!$AO$16), MAX(Day_30),
IF(OR($N302 = Lists_and_controls!$AO$6, $N302 = Lists_and_controls!$AO$8, $N302 = Lists_and_controls!$AO$10, $N302 = Lists_and_controls!$AO$12, $N302 = Lists_and_controls!$AO$13, $N302 = Lists_and_controls!$AO$15, $N302 = Lists_and_controls!$AO$17), MAX(Day_31),
IF($N302 = Lists_and_controls!$AO$7, IF(INDEX(Leap_Year_YN, MATCH($M302, Year_2, 0)) = 1, MAX(Day_Feb_LY), MAX(Day_Feb) )))))</f>
        <v/>
      </c>
    </row>
    <row r="303" spans="1:29" s="379" customFormat="1" hidden="1" x14ac:dyDescent="0.35">
      <c r="A303" s="368"/>
      <c r="B303" s="367" t="str">
        <f xml:space="preserve"> IF(A303="", "", $B$2 &amp; COUNTIFS($A$7:$A303, $A303))</f>
        <v/>
      </c>
      <c r="C303" s="367" t="str">
        <f>IF($A303 = "", "", INDEX(Main_Form!$A:$A, MATCH($A303, Main_Form!$EV:$EV, 0)) &amp; $B303)</f>
        <v/>
      </c>
      <c r="D303" s="368"/>
      <c r="E303" s="368"/>
      <c r="F303" s="367" t="str">
        <f>IF(E303="", "", INDEX(Main_Form!$A:$A, MATCH($E303, Main_Form!$EV:$EV, 0)))</f>
        <v/>
      </c>
      <c r="G303" s="368"/>
      <c r="H303" s="368"/>
      <c r="I303" s="368"/>
      <c r="J303" s="368"/>
      <c r="K303" s="368"/>
      <c r="L303" s="368"/>
      <c r="M303" s="368"/>
      <c r="N303" s="368"/>
      <c r="O303" s="368"/>
      <c r="P303" s="398" t="str">
        <f t="shared" si="4"/>
        <v/>
      </c>
      <c r="Q303" s="395"/>
      <c r="R303" s="372"/>
      <c r="AB303" s="378"/>
      <c r="AC303" s="378" t="str">
        <f>IF($N303 = "", "",
IF(OR($N303 = Lists_and_controls!$AO$9, $N303 = Lists_and_controls!$AO$11, $N303 = Lists_and_controls!$AO$14, $N303 = Lists_and_controls!$AO$16), MAX(Day_30),
IF(OR($N303 = Lists_and_controls!$AO$6, $N303 = Lists_and_controls!$AO$8, $N303 = Lists_and_controls!$AO$10, $N303 = Lists_and_controls!$AO$12, $N303 = Lists_and_controls!$AO$13, $N303 = Lists_and_controls!$AO$15, $N303 = Lists_and_controls!$AO$17), MAX(Day_31),
IF($N303 = Lists_and_controls!$AO$7, IF(INDEX(Leap_Year_YN, MATCH($M303, Year_2, 0)) = 1, MAX(Day_Feb_LY), MAX(Day_Feb) )))))</f>
        <v/>
      </c>
    </row>
    <row r="304" spans="1:29" s="379" customFormat="1" hidden="1" x14ac:dyDescent="0.35">
      <c r="A304" s="368"/>
      <c r="B304" s="367" t="str">
        <f xml:space="preserve"> IF(A304="", "", $B$2 &amp; COUNTIFS($A$7:$A304, $A304))</f>
        <v/>
      </c>
      <c r="C304" s="367" t="str">
        <f>IF($A304 = "", "", INDEX(Main_Form!$A:$A, MATCH($A304, Main_Form!$EV:$EV, 0)) &amp; $B304)</f>
        <v/>
      </c>
      <c r="D304" s="368"/>
      <c r="E304" s="368"/>
      <c r="F304" s="367" t="str">
        <f>IF(E304="", "", INDEX(Main_Form!$A:$A, MATCH($E304, Main_Form!$EV:$EV, 0)))</f>
        <v/>
      </c>
      <c r="G304" s="368"/>
      <c r="H304" s="368"/>
      <c r="I304" s="368"/>
      <c r="J304" s="368"/>
      <c r="K304" s="368"/>
      <c r="L304" s="368"/>
      <c r="M304" s="368"/>
      <c r="N304" s="368"/>
      <c r="O304" s="368"/>
      <c r="P304" s="398" t="str">
        <f t="shared" si="4"/>
        <v/>
      </c>
      <c r="Q304" s="395"/>
      <c r="R304" s="372"/>
      <c r="AB304" s="378"/>
      <c r="AC304" s="378" t="str">
        <f>IF($N304 = "", "",
IF(OR($N304 = Lists_and_controls!$AO$9, $N304 = Lists_and_controls!$AO$11, $N304 = Lists_and_controls!$AO$14, $N304 = Lists_and_controls!$AO$16), MAX(Day_30),
IF(OR($N304 = Lists_and_controls!$AO$6, $N304 = Lists_and_controls!$AO$8, $N304 = Lists_and_controls!$AO$10, $N304 = Lists_and_controls!$AO$12, $N304 = Lists_and_controls!$AO$13, $N304 = Lists_and_controls!$AO$15, $N304 = Lists_and_controls!$AO$17), MAX(Day_31),
IF($N304 = Lists_and_controls!$AO$7, IF(INDEX(Leap_Year_YN, MATCH($M304, Year_2, 0)) = 1, MAX(Day_Feb_LY), MAX(Day_Feb) )))))</f>
        <v/>
      </c>
    </row>
    <row r="305" spans="1:29" s="379" customFormat="1" hidden="1" x14ac:dyDescent="0.35">
      <c r="A305" s="368"/>
      <c r="B305" s="367" t="str">
        <f xml:space="preserve"> IF(A305="", "", $B$2 &amp; COUNTIFS($A$7:$A305, $A305))</f>
        <v/>
      </c>
      <c r="C305" s="367" t="str">
        <f>IF($A305 = "", "", INDEX(Main_Form!$A:$A, MATCH($A305, Main_Form!$EV:$EV, 0)) &amp; $B305)</f>
        <v/>
      </c>
      <c r="D305" s="368"/>
      <c r="E305" s="368"/>
      <c r="F305" s="367" t="str">
        <f>IF(E305="", "", INDEX(Main_Form!$A:$A, MATCH($E305, Main_Form!$EV:$EV, 0)))</f>
        <v/>
      </c>
      <c r="G305" s="368"/>
      <c r="H305" s="368"/>
      <c r="I305" s="368"/>
      <c r="J305" s="368"/>
      <c r="K305" s="368"/>
      <c r="L305" s="368"/>
      <c r="M305" s="368"/>
      <c r="N305" s="368"/>
      <c r="O305" s="368"/>
      <c r="P305" s="398" t="str">
        <f t="shared" si="4"/>
        <v/>
      </c>
      <c r="Q305" s="395"/>
      <c r="R305" s="372"/>
      <c r="AB305" s="378"/>
      <c r="AC305" s="378" t="str">
        <f>IF($N305 = "", "",
IF(OR($N305 = Lists_and_controls!$AO$9, $N305 = Lists_and_controls!$AO$11, $N305 = Lists_and_controls!$AO$14, $N305 = Lists_and_controls!$AO$16), MAX(Day_30),
IF(OR($N305 = Lists_and_controls!$AO$6, $N305 = Lists_and_controls!$AO$8, $N305 = Lists_and_controls!$AO$10, $N305 = Lists_and_controls!$AO$12, $N305 = Lists_and_controls!$AO$13, $N305 = Lists_and_controls!$AO$15, $N305 = Lists_and_controls!$AO$17), MAX(Day_31),
IF($N305 = Lists_and_controls!$AO$7, IF(INDEX(Leap_Year_YN, MATCH($M305, Year_2, 0)) = 1, MAX(Day_Feb_LY), MAX(Day_Feb) )))))</f>
        <v/>
      </c>
    </row>
    <row r="306" spans="1:29" s="379" customFormat="1" hidden="1" x14ac:dyDescent="0.35">
      <c r="A306" s="368"/>
      <c r="B306" s="367" t="str">
        <f xml:space="preserve"> IF(A306="", "", $B$2 &amp; COUNTIFS($A$7:$A306, $A306))</f>
        <v/>
      </c>
      <c r="C306" s="367" t="str">
        <f>IF($A306 = "", "", INDEX(Main_Form!$A:$A, MATCH($A306, Main_Form!$EV:$EV, 0)) &amp; $B306)</f>
        <v/>
      </c>
      <c r="D306" s="368"/>
      <c r="E306" s="368"/>
      <c r="F306" s="367" t="str">
        <f>IF(E306="", "", INDEX(Main_Form!$A:$A, MATCH($E306, Main_Form!$EV:$EV, 0)))</f>
        <v/>
      </c>
      <c r="G306" s="368"/>
      <c r="H306" s="368"/>
      <c r="I306" s="368"/>
      <c r="J306" s="368"/>
      <c r="K306" s="368"/>
      <c r="L306" s="368"/>
      <c r="M306" s="368"/>
      <c r="N306" s="368"/>
      <c r="O306" s="368"/>
      <c r="P306" s="398" t="str">
        <f t="shared" si="4"/>
        <v/>
      </c>
      <c r="Q306" s="395"/>
      <c r="R306" s="372"/>
      <c r="AB306" s="378"/>
      <c r="AC306" s="378" t="str">
        <f>IF($N306 = "", "",
IF(OR($N306 = Lists_and_controls!$AO$9, $N306 = Lists_and_controls!$AO$11, $N306 = Lists_and_controls!$AO$14, $N306 = Lists_and_controls!$AO$16), MAX(Day_30),
IF(OR($N306 = Lists_and_controls!$AO$6, $N306 = Lists_and_controls!$AO$8, $N306 = Lists_and_controls!$AO$10, $N306 = Lists_and_controls!$AO$12, $N306 = Lists_and_controls!$AO$13, $N306 = Lists_and_controls!$AO$15, $N306 = Lists_and_controls!$AO$17), MAX(Day_31),
IF($N306 = Lists_and_controls!$AO$7, IF(INDEX(Leap_Year_YN, MATCH($M306, Year_2, 0)) = 1, MAX(Day_Feb_LY), MAX(Day_Feb) )))))</f>
        <v/>
      </c>
    </row>
    <row r="307" spans="1:29" s="379" customFormat="1" hidden="1" x14ac:dyDescent="0.35">
      <c r="A307" s="368"/>
      <c r="B307" s="367" t="str">
        <f xml:space="preserve"> IF(A307="", "", $B$2 &amp; COUNTIFS($A$7:$A307, $A307))</f>
        <v/>
      </c>
      <c r="C307" s="367" t="str">
        <f>IF($A307 = "", "", INDEX(Main_Form!$A:$A, MATCH($A307, Main_Form!$EV:$EV, 0)) &amp; $B307)</f>
        <v/>
      </c>
      <c r="D307" s="368"/>
      <c r="E307" s="368"/>
      <c r="F307" s="367" t="str">
        <f>IF(E307="", "", INDEX(Main_Form!$A:$A, MATCH($E307, Main_Form!$EV:$EV, 0)))</f>
        <v/>
      </c>
      <c r="G307" s="368"/>
      <c r="H307" s="368"/>
      <c r="I307" s="368"/>
      <c r="J307" s="368"/>
      <c r="K307" s="368"/>
      <c r="L307" s="368"/>
      <c r="M307" s="368"/>
      <c r="N307" s="368"/>
      <c r="O307" s="368"/>
      <c r="P307" s="398" t="str">
        <f t="shared" si="4"/>
        <v/>
      </c>
      <c r="Q307" s="395"/>
      <c r="R307" s="372"/>
      <c r="AB307" s="378"/>
      <c r="AC307" s="378" t="str">
        <f>IF($N307 = "", "",
IF(OR($N307 = Lists_and_controls!$AO$9, $N307 = Lists_and_controls!$AO$11, $N307 = Lists_and_controls!$AO$14, $N307 = Lists_and_controls!$AO$16), MAX(Day_30),
IF(OR($N307 = Lists_and_controls!$AO$6, $N307 = Lists_and_controls!$AO$8, $N307 = Lists_and_controls!$AO$10, $N307 = Lists_and_controls!$AO$12, $N307 = Lists_and_controls!$AO$13, $N307 = Lists_and_controls!$AO$15, $N307 = Lists_and_controls!$AO$17), MAX(Day_31),
IF($N307 = Lists_and_controls!$AO$7, IF(INDEX(Leap_Year_YN, MATCH($M307, Year_2, 0)) = 1, MAX(Day_Feb_LY), MAX(Day_Feb) )))))</f>
        <v/>
      </c>
    </row>
    <row r="308" spans="1:29" s="379" customFormat="1" hidden="1" x14ac:dyDescent="0.35">
      <c r="A308" s="368"/>
      <c r="B308" s="367" t="str">
        <f xml:space="preserve"> IF(A308="", "", $B$2 &amp; COUNTIFS($A$7:$A308, $A308))</f>
        <v/>
      </c>
      <c r="C308" s="367" t="str">
        <f>IF($A308 = "", "", INDEX(Main_Form!$A:$A, MATCH($A308, Main_Form!$EV:$EV, 0)) &amp; $B308)</f>
        <v/>
      </c>
      <c r="D308" s="368"/>
      <c r="E308" s="368"/>
      <c r="F308" s="367" t="str">
        <f>IF(E308="", "", INDEX(Main_Form!$A:$A, MATCH($E308, Main_Form!$EV:$EV, 0)))</f>
        <v/>
      </c>
      <c r="G308" s="368"/>
      <c r="H308" s="368"/>
      <c r="I308" s="368"/>
      <c r="J308" s="368"/>
      <c r="K308" s="368"/>
      <c r="L308" s="368"/>
      <c r="M308" s="368"/>
      <c r="N308" s="368"/>
      <c r="O308" s="368"/>
      <c r="P308" s="398" t="str">
        <f t="shared" si="4"/>
        <v/>
      </c>
      <c r="Q308" s="395"/>
      <c r="R308" s="372"/>
      <c r="AB308" s="378"/>
      <c r="AC308" s="378" t="str">
        <f>IF($N308 = "", "",
IF(OR($N308 = Lists_and_controls!$AO$9, $N308 = Lists_and_controls!$AO$11, $N308 = Lists_and_controls!$AO$14, $N308 = Lists_and_controls!$AO$16), MAX(Day_30),
IF(OR($N308 = Lists_and_controls!$AO$6, $N308 = Lists_and_controls!$AO$8, $N308 = Lists_and_controls!$AO$10, $N308 = Lists_and_controls!$AO$12, $N308 = Lists_and_controls!$AO$13, $N308 = Lists_and_controls!$AO$15, $N308 = Lists_and_controls!$AO$17), MAX(Day_31),
IF($N308 = Lists_and_controls!$AO$7, IF(INDEX(Leap_Year_YN, MATCH($M308, Year_2, 0)) = 1, MAX(Day_Feb_LY), MAX(Day_Feb) )))))</f>
        <v/>
      </c>
    </row>
    <row r="309" spans="1:29" s="379" customFormat="1" hidden="1" x14ac:dyDescent="0.35">
      <c r="A309" s="368"/>
      <c r="B309" s="367" t="str">
        <f xml:space="preserve"> IF(A309="", "", $B$2 &amp; COUNTIFS($A$7:$A309, $A309))</f>
        <v/>
      </c>
      <c r="C309" s="367" t="str">
        <f>IF($A309 = "", "", INDEX(Main_Form!$A:$A, MATCH($A309, Main_Form!$EV:$EV, 0)) &amp; $B309)</f>
        <v/>
      </c>
      <c r="D309" s="368"/>
      <c r="E309" s="368"/>
      <c r="F309" s="367" t="str">
        <f>IF(E309="", "", INDEX(Main_Form!$A:$A, MATCH($E309, Main_Form!$EV:$EV, 0)))</f>
        <v/>
      </c>
      <c r="G309" s="368"/>
      <c r="H309" s="368"/>
      <c r="I309" s="368"/>
      <c r="J309" s="368"/>
      <c r="K309" s="368"/>
      <c r="L309" s="368"/>
      <c r="M309" s="368"/>
      <c r="N309" s="368"/>
      <c r="O309" s="368"/>
      <c r="P309" s="398" t="str">
        <f t="shared" si="4"/>
        <v/>
      </c>
      <c r="Q309" s="395"/>
      <c r="R309" s="372"/>
      <c r="AB309" s="378"/>
      <c r="AC309" s="378" t="str">
        <f>IF($N309 = "", "",
IF(OR($N309 = Lists_and_controls!$AO$9, $N309 = Lists_and_controls!$AO$11, $N309 = Lists_and_controls!$AO$14, $N309 = Lists_and_controls!$AO$16), MAX(Day_30),
IF(OR($N309 = Lists_and_controls!$AO$6, $N309 = Lists_and_controls!$AO$8, $N309 = Lists_and_controls!$AO$10, $N309 = Lists_and_controls!$AO$12, $N309 = Lists_and_controls!$AO$13, $N309 = Lists_and_controls!$AO$15, $N309 = Lists_and_controls!$AO$17), MAX(Day_31),
IF($N309 = Lists_and_controls!$AO$7, IF(INDEX(Leap_Year_YN, MATCH($M309, Year_2, 0)) = 1, MAX(Day_Feb_LY), MAX(Day_Feb) )))))</f>
        <v/>
      </c>
    </row>
    <row r="310" spans="1:29" s="379" customFormat="1" hidden="1" x14ac:dyDescent="0.35">
      <c r="A310" s="368"/>
      <c r="B310" s="367" t="str">
        <f xml:space="preserve"> IF(A310="", "", $B$2 &amp; COUNTIFS($A$7:$A310, $A310))</f>
        <v/>
      </c>
      <c r="C310" s="367" t="str">
        <f>IF($A310 = "", "", INDEX(Main_Form!$A:$A, MATCH($A310, Main_Form!$EV:$EV, 0)) &amp; $B310)</f>
        <v/>
      </c>
      <c r="D310" s="368"/>
      <c r="E310" s="368"/>
      <c r="F310" s="367" t="str">
        <f>IF(E310="", "", INDEX(Main_Form!$A:$A, MATCH($E310, Main_Form!$EV:$EV, 0)))</f>
        <v/>
      </c>
      <c r="G310" s="368"/>
      <c r="H310" s="368"/>
      <c r="I310" s="368"/>
      <c r="J310" s="368"/>
      <c r="K310" s="368"/>
      <c r="L310" s="368"/>
      <c r="M310" s="368"/>
      <c r="N310" s="368"/>
      <c r="O310" s="368"/>
      <c r="P310" s="398" t="str">
        <f t="shared" si="4"/>
        <v/>
      </c>
      <c r="Q310" s="395"/>
      <c r="R310" s="372"/>
      <c r="AB310" s="378"/>
      <c r="AC310" s="378" t="str">
        <f>IF($N310 = "", "",
IF(OR($N310 = Lists_and_controls!$AO$9, $N310 = Lists_and_controls!$AO$11, $N310 = Lists_and_controls!$AO$14, $N310 = Lists_and_controls!$AO$16), MAX(Day_30),
IF(OR($N310 = Lists_and_controls!$AO$6, $N310 = Lists_and_controls!$AO$8, $N310 = Lists_and_controls!$AO$10, $N310 = Lists_and_controls!$AO$12, $N310 = Lists_and_controls!$AO$13, $N310 = Lists_and_controls!$AO$15, $N310 = Lists_and_controls!$AO$17), MAX(Day_31),
IF($N310 = Lists_and_controls!$AO$7, IF(INDEX(Leap_Year_YN, MATCH($M310, Year_2, 0)) = 1, MAX(Day_Feb_LY), MAX(Day_Feb) )))))</f>
        <v/>
      </c>
    </row>
    <row r="311" spans="1:29" s="379" customFormat="1" hidden="1" x14ac:dyDescent="0.35">
      <c r="A311" s="368"/>
      <c r="B311" s="367" t="str">
        <f xml:space="preserve"> IF(A311="", "", $B$2 &amp; COUNTIFS($A$7:$A311, $A311))</f>
        <v/>
      </c>
      <c r="C311" s="367" t="str">
        <f>IF($A311 = "", "", INDEX(Main_Form!$A:$A, MATCH($A311, Main_Form!$EV:$EV, 0)) &amp; $B311)</f>
        <v/>
      </c>
      <c r="D311" s="368"/>
      <c r="E311" s="368"/>
      <c r="F311" s="367" t="str">
        <f>IF(E311="", "", INDEX(Main_Form!$A:$A, MATCH($E311, Main_Form!$EV:$EV, 0)))</f>
        <v/>
      </c>
      <c r="G311" s="368"/>
      <c r="H311" s="368"/>
      <c r="I311" s="368"/>
      <c r="J311" s="368"/>
      <c r="K311" s="368"/>
      <c r="L311" s="368"/>
      <c r="M311" s="368"/>
      <c r="N311" s="368"/>
      <c r="O311" s="368"/>
      <c r="P311" s="398" t="str">
        <f t="shared" si="4"/>
        <v/>
      </c>
      <c r="Q311" s="395"/>
      <c r="R311" s="372"/>
      <c r="AB311" s="378"/>
      <c r="AC311" s="378" t="str">
        <f>IF($N311 = "", "",
IF(OR($N311 = Lists_and_controls!$AO$9, $N311 = Lists_and_controls!$AO$11, $N311 = Lists_and_controls!$AO$14, $N311 = Lists_and_controls!$AO$16), MAX(Day_30),
IF(OR($N311 = Lists_and_controls!$AO$6, $N311 = Lists_and_controls!$AO$8, $N311 = Lists_and_controls!$AO$10, $N311 = Lists_and_controls!$AO$12, $N311 = Lists_and_controls!$AO$13, $N311 = Lists_and_controls!$AO$15, $N311 = Lists_and_controls!$AO$17), MAX(Day_31),
IF($N311 = Lists_and_controls!$AO$7, IF(INDEX(Leap_Year_YN, MATCH($M311, Year_2, 0)) = 1, MAX(Day_Feb_LY), MAX(Day_Feb) )))))</f>
        <v/>
      </c>
    </row>
    <row r="312" spans="1:29" s="379" customFormat="1" hidden="1" x14ac:dyDescent="0.35">
      <c r="A312" s="368"/>
      <c r="B312" s="367" t="str">
        <f xml:space="preserve"> IF(A312="", "", $B$2 &amp; COUNTIFS($A$7:$A312, $A312))</f>
        <v/>
      </c>
      <c r="C312" s="367" t="str">
        <f>IF($A312 = "", "", INDEX(Main_Form!$A:$A, MATCH($A312, Main_Form!$EV:$EV, 0)) &amp; $B312)</f>
        <v/>
      </c>
      <c r="D312" s="368"/>
      <c r="E312" s="368"/>
      <c r="F312" s="367" t="str">
        <f>IF(E312="", "", INDEX(Main_Form!$A:$A, MATCH($E312, Main_Form!$EV:$EV, 0)))</f>
        <v/>
      </c>
      <c r="G312" s="368"/>
      <c r="H312" s="368"/>
      <c r="I312" s="368"/>
      <c r="J312" s="368"/>
      <c r="K312" s="368"/>
      <c r="L312" s="368"/>
      <c r="M312" s="368"/>
      <c r="N312" s="368"/>
      <c r="O312" s="368"/>
      <c r="P312" s="398" t="str">
        <f t="shared" si="4"/>
        <v/>
      </c>
      <c r="Q312" s="395"/>
      <c r="R312" s="372"/>
      <c r="AB312" s="378"/>
      <c r="AC312" s="378" t="str">
        <f>IF($N312 = "", "",
IF(OR($N312 = Lists_and_controls!$AO$9, $N312 = Lists_and_controls!$AO$11, $N312 = Lists_and_controls!$AO$14, $N312 = Lists_and_controls!$AO$16), MAX(Day_30),
IF(OR($N312 = Lists_and_controls!$AO$6, $N312 = Lists_and_controls!$AO$8, $N312 = Lists_and_controls!$AO$10, $N312 = Lists_and_controls!$AO$12, $N312 = Lists_and_controls!$AO$13, $N312 = Lists_and_controls!$AO$15, $N312 = Lists_and_controls!$AO$17), MAX(Day_31),
IF($N312 = Lists_and_controls!$AO$7, IF(INDEX(Leap_Year_YN, MATCH($M312, Year_2, 0)) = 1, MAX(Day_Feb_LY), MAX(Day_Feb) )))))</f>
        <v/>
      </c>
    </row>
    <row r="313" spans="1:29" s="379" customFormat="1" hidden="1" x14ac:dyDescent="0.35">
      <c r="A313" s="368"/>
      <c r="B313" s="367" t="str">
        <f xml:space="preserve"> IF(A313="", "", $B$2 &amp; COUNTIFS($A$7:$A313, $A313))</f>
        <v/>
      </c>
      <c r="C313" s="367" t="str">
        <f>IF($A313 = "", "", INDEX(Main_Form!$A:$A, MATCH($A313, Main_Form!$EV:$EV, 0)) &amp; $B313)</f>
        <v/>
      </c>
      <c r="D313" s="368"/>
      <c r="E313" s="368"/>
      <c r="F313" s="367" t="str">
        <f>IF(E313="", "", INDEX(Main_Form!$A:$A, MATCH($E313, Main_Form!$EV:$EV, 0)))</f>
        <v/>
      </c>
      <c r="G313" s="368"/>
      <c r="H313" s="368"/>
      <c r="I313" s="368"/>
      <c r="J313" s="368"/>
      <c r="K313" s="368"/>
      <c r="L313" s="368"/>
      <c r="M313" s="368"/>
      <c r="N313" s="368"/>
      <c r="O313" s="368"/>
      <c r="P313" s="398" t="str">
        <f t="shared" si="4"/>
        <v/>
      </c>
      <c r="Q313" s="395"/>
      <c r="R313" s="372"/>
      <c r="AB313" s="378"/>
      <c r="AC313" s="378" t="str">
        <f>IF($N313 = "", "",
IF(OR($N313 = Lists_and_controls!$AO$9, $N313 = Lists_and_controls!$AO$11, $N313 = Lists_and_controls!$AO$14, $N313 = Lists_and_controls!$AO$16), MAX(Day_30),
IF(OR($N313 = Lists_and_controls!$AO$6, $N313 = Lists_and_controls!$AO$8, $N313 = Lists_and_controls!$AO$10, $N313 = Lists_and_controls!$AO$12, $N313 = Lists_and_controls!$AO$13, $N313 = Lists_and_controls!$AO$15, $N313 = Lists_and_controls!$AO$17), MAX(Day_31),
IF($N313 = Lists_and_controls!$AO$7, IF(INDEX(Leap_Year_YN, MATCH($M313, Year_2, 0)) = 1, MAX(Day_Feb_LY), MAX(Day_Feb) )))))</f>
        <v/>
      </c>
    </row>
    <row r="314" spans="1:29" s="379" customFormat="1" hidden="1" x14ac:dyDescent="0.35">
      <c r="A314" s="368"/>
      <c r="B314" s="367" t="str">
        <f xml:space="preserve"> IF(A314="", "", $B$2 &amp; COUNTIFS($A$7:$A314, $A314))</f>
        <v/>
      </c>
      <c r="C314" s="367" t="str">
        <f>IF($A314 = "", "", INDEX(Main_Form!$A:$A, MATCH($A314, Main_Form!$EV:$EV, 0)) &amp; $B314)</f>
        <v/>
      </c>
      <c r="D314" s="368"/>
      <c r="E314" s="368"/>
      <c r="F314" s="367" t="str">
        <f>IF(E314="", "", INDEX(Main_Form!$A:$A, MATCH($E314, Main_Form!$EV:$EV, 0)))</f>
        <v/>
      </c>
      <c r="G314" s="368"/>
      <c r="H314" s="368"/>
      <c r="I314" s="368"/>
      <c r="J314" s="368"/>
      <c r="K314" s="368"/>
      <c r="L314" s="368"/>
      <c r="M314" s="368"/>
      <c r="N314" s="368"/>
      <c r="O314" s="368"/>
      <c r="P314" s="398" t="str">
        <f t="shared" si="4"/>
        <v/>
      </c>
      <c r="Q314" s="395"/>
      <c r="R314" s="372"/>
      <c r="AB314" s="378"/>
      <c r="AC314" s="378" t="str">
        <f>IF($N314 = "", "",
IF(OR($N314 = Lists_and_controls!$AO$9, $N314 = Lists_and_controls!$AO$11, $N314 = Lists_and_controls!$AO$14, $N314 = Lists_and_controls!$AO$16), MAX(Day_30),
IF(OR($N314 = Lists_and_controls!$AO$6, $N314 = Lists_and_controls!$AO$8, $N314 = Lists_and_controls!$AO$10, $N314 = Lists_and_controls!$AO$12, $N314 = Lists_and_controls!$AO$13, $N314 = Lists_and_controls!$AO$15, $N314 = Lists_and_controls!$AO$17), MAX(Day_31),
IF($N314 = Lists_and_controls!$AO$7, IF(INDEX(Leap_Year_YN, MATCH($M314, Year_2, 0)) = 1, MAX(Day_Feb_LY), MAX(Day_Feb) )))))</f>
        <v/>
      </c>
    </row>
    <row r="315" spans="1:29" s="379" customFormat="1" hidden="1" x14ac:dyDescent="0.35">
      <c r="A315" s="368"/>
      <c r="B315" s="367" t="str">
        <f xml:space="preserve"> IF(A315="", "", $B$2 &amp; COUNTIFS($A$7:$A315, $A315))</f>
        <v/>
      </c>
      <c r="C315" s="367" t="str">
        <f>IF($A315 = "", "", INDEX(Main_Form!$A:$A, MATCH($A315, Main_Form!$EV:$EV, 0)) &amp; $B315)</f>
        <v/>
      </c>
      <c r="D315" s="368"/>
      <c r="E315" s="368"/>
      <c r="F315" s="367" t="str">
        <f>IF(E315="", "", INDEX(Main_Form!$A:$A, MATCH($E315, Main_Form!$EV:$EV, 0)))</f>
        <v/>
      </c>
      <c r="G315" s="368"/>
      <c r="H315" s="368"/>
      <c r="I315" s="368"/>
      <c r="J315" s="368"/>
      <c r="K315" s="368"/>
      <c r="L315" s="368"/>
      <c r="M315" s="368"/>
      <c r="N315" s="368"/>
      <c r="O315" s="368"/>
      <c r="P315" s="398" t="str">
        <f t="shared" si="4"/>
        <v/>
      </c>
      <c r="Q315" s="395"/>
      <c r="R315" s="372"/>
      <c r="AB315" s="378"/>
      <c r="AC315" s="378" t="str">
        <f>IF($N315 = "", "",
IF(OR($N315 = Lists_and_controls!$AO$9, $N315 = Lists_and_controls!$AO$11, $N315 = Lists_and_controls!$AO$14, $N315 = Lists_and_controls!$AO$16), MAX(Day_30),
IF(OR($N315 = Lists_and_controls!$AO$6, $N315 = Lists_and_controls!$AO$8, $N315 = Lists_and_controls!$AO$10, $N315 = Lists_and_controls!$AO$12, $N315 = Lists_and_controls!$AO$13, $N315 = Lists_and_controls!$AO$15, $N315 = Lists_and_controls!$AO$17), MAX(Day_31),
IF($N315 = Lists_and_controls!$AO$7, IF(INDEX(Leap_Year_YN, MATCH($M315, Year_2, 0)) = 1, MAX(Day_Feb_LY), MAX(Day_Feb) )))))</f>
        <v/>
      </c>
    </row>
    <row r="316" spans="1:29" s="379" customFormat="1" hidden="1" x14ac:dyDescent="0.35">
      <c r="A316" s="368"/>
      <c r="B316" s="367" t="str">
        <f xml:space="preserve"> IF(A316="", "", $B$2 &amp; COUNTIFS($A$7:$A316, $A316))</f>
        <v/>
      </c>
      <c r="C316" s="367" t="str">
        <f>IF($A316 = "", "", INDEX(Main_Form!$A:$A, MATCH($A316, Main_Form!$EV:$EV, 0)) &amp; $B316)</f>
        <v/>
      </c>
      <c r="D316" s="368"/>
      <c r="E316" s="368"/>
      <c r="F316" s="367" t="str">
        <f>IF(E316="", "", INDEX(Main_Form!$A:$A, MATCH($E316, Main_Form!$EV:$EV, 0)))</f>
        <v/>
      </c>
      <c r="G316" s="368"/>
      <c r="H316" s="368"/>
      <c r="I316" s="368"/>
      <c r="J316" s="368"/>
      <c r="K316" s="368"/>
      <c r="L316" s="368"/>
      <c r="M316" s="368"/>
      <c r="N316" s="368"/>
      <c r="O316" s="368"/>
      <c r="P316" s="398" t="str">
        <f t="shared" si="4"/>
        <v/>
      </c>
      <c r="Q316" s="395"/>
      <c r="R316" s="372"/>
      <c r="AB316" s="378"/>
      <c r="AC316" s="378" t="str">
        <f>IF($N316 = "", "",
IF(OR($N316 = Lists_and_controls!$AO$9, $N316 = Lists_and_controls!$AO$11, $N316 = Lists_and_controls!$AO$14, $N316 = Lists_and_controls!$AO$16), MAX(Day_30),
IF(OR($N316 = Lists_and_controls!$AO$6, $N316 = Lists_and_controls!$AO$8, $N316 = Lists_and_controls!$AO$10, $N316 = Lists_and_controls!$AO$12, $N316 = Lists_and_controls!$AO$13, $N316 = Lists_and_controls!$AO$15, $N316 = Lists_and_controls!$AO$17), MAX(Day_31),
IF($N316 = Lists_and_controls!$AO$7, IF(INDEX(Leap_Year_YN, MATCH($M316, Year_2, 0)) = 1, MAX(Day_Feb_LY), MAX(Day_Feb) )))))</f>
        <v/>
      </c>
    </row>
    <row r="317" spans="1:29" s="379" customFormat="1" hidden="1" x14ac:dyDescent="0.35">
      <c r="A317" s="368"/>
      <c r="B317" s="367" t="str">
        <f xml:space="preserve"> IF(A317="", "", $B$2 &amp; COUNTIFS($A$7:$A317, $A317))</f>
        <v/>
      </c>
      <c r="C317" s="367" t="str">
        <f>IF($A317 = "", "", INDEX(Main_Form!$A:$A, MATCH($A317, Main_Form!$EV:$EV, 0)) &amp; $B317)</f>
        <v/>
      </c>
      <c r="D317" s="368"/>
      <c r="E317" s="368"/>
      <c r="F317" s="367" t="str">
        <f>IF(E317="", "", INDEX(Main_Form!$A:$A, MATCH($E317, Main_Form!$EV:$EV, 0)))</f>
        <v/>
      </c>
      <c r="G317" s="368"/>
      <c r="H317" s="368"/>
      <c r="I317" s="368"/>
      <c r="J317" s="368"/>
      <c r="K317" s="368"/>
      <c r="L317" s="368"/>
      <c r="M317" s="368"/>
      <c r="N317" s="368"/>
      <c r="O317" s="368"/>
      <c r="P317" s="398" t="str">
        <f t="shared" si="4"/>
        <v/>
      </c>
      <c r="Q317" s="395"/>
      <c r="R317" s="372"/>
      <c r="AB317" s="378"/>
      <c r="AC317" s="378" t="str">
        <f>IF($N317 = "", "",
IF(OR($N317 = Lists_and_controls!$AO$9, $N317 = Lists_and_controls!$AO$11, $N317 = Lists_and_controls!$AO$14, $N317 = Lists_and_controls!$AO$16), MAX(Day_30),
IF(OR($N317 = Lists_and_controls!$AO$6, $N317 = Lists_and_controls!$AO$8, $N317 = Lists_and_controls!$AO$10, $N317 = Lists_and_controls!$AO$12, $N317 = Lists_and_controls!$AO$13, $N317 = Lists_and_controls!$AO$15, $N317 = Lists_and_controls!$AO$17), MAX(Day_31),
IF($N317 = Lists_and_controls!$AO$7, IF(INDEX(Leap_Year_YN, MATCH($M317, Year_2, 0)) = 1, MAX(Day_Feb_LY), MAX(Day_Feb) )))))</f>
        <v/>
      </c>
    </row>
    <row r="318" spans="1:29" s="379" customFormat="1" hidden="1" x14ac:dyDescent="0.35">
      <c r="A318" s="368"/>
      <c r="B318" s="367" t="str">
        <f xml:space="preserve"> IF(A318="", "", $B$2 &amp; COUNTIFS($A$7:$A318, $A318))</f>
        <v/>
      </c>
      <c r="C318" s="367" t="str">
        <f>IF($A318 = "", "", INDEX(Main_Form!$A:$A, MATCH($A318, Main_Form!$EV:$EV, 0)) &amp; $B318)</f>
        <v/>
      </c>
      <c r="D318" s="368"/>
      <c r="E318" s="368"/>
      <c r="F318" s="367" t="str">
        <f>IF(E318="", "", INDEX(Main_Form!$A:$A, MATCH($E318, Main_Form!$EV:$EV, 0)))</f>
        <v/>
      </c>
      <c r="G318" s="368"/>
      <c r="H318" s="368"/>
      <c r="I318" s="368"/>
      <c r="J318" s="368"/>
      <c r="K318" s="368"/>
      <c r="L318" s="368"/>
      <c r="M318" s="368"/>
      <c r="N318" s="368"/>
      <c r="O318" s="368"/>
      <c r="P318" s="398" t="str">
        <f t="shared" si="4"/>
        <v/>
      </c>
      <c r="Q318" s="395"/>
      <c r="R318" s="372"/>
      <c r="AB318" s="378"/>
      <c r="AC318" s="378" t="str">
        <f>IF($N318 = "", "",
IF(OR($N318 = Lists_and_controls!$AO$9, $N318 = Lists_and_controls!$AO$11, $N318 = Lists_and_controls!$AO$14, $N318 = Lists_and_controls!$AO$16), MAX(Day_30),
IF(OR($N318 = Lists_and_controls!$AO$6, $N318 = Lists_and_controls!$AO$8, $N318 = Lists_and_controls!$AO$10, $N318 = Lists_and_controls!$AO$12, $N318 = Lists_and_controls!$AO$13, $N318 = Lists_and_controls!$AO$15, $N318 = Lists_and_controls!$AO$17), MAX(Day_31),
IF($N318 = Lists_and_controls!$AO$7, IF(INDEX(Leap_Year_YN, MATCH($M318, Year_2, 0)) = 1, MAX(Day_Feb_LY), MAX(Day_Feb) )))))</f>
        <v/>
      </c>
    </row>
    <row r="319" spans="1:29" s="379" customFormat="1" hidden="1" x14ac:dyDescent="0.35">
      <c r="A319" s="368"/>
      <c r="B319" s="367" t="str">
        <f xml:space="preserve"> IF(A319="", "", $B$2 &amp; COUNTIFS($A$7:$A319, $A319))</f>
        <v/>
      </c>
      <c r="C319" s="367" t="str">
        <f>IF($A319 = "", "", INDEX(Main_Form!$A:$A, MATCH($A319, Main_Form!$EV:$EV, 0)) &amp; $B319)</f>
        <v/>
      </c>
      <c r="D319" s="368"/>
      <c r="E319" s="368"/>
      <c r="F319" s="367" t="str">
        <f>IF(E319="", "", INDEX(Main_Form!$A:$A, MATCH($E319, Main_Form!$EV:$EV, 0)))</f>
        <v/>
      </c>
      <c r="G319" s="368"/>
      <c r="H319" s="368"/>
      <c r="I319" s="368"/>
      <c r="J319" s="368"/>
      <c r="K319" s="368"/>
      <c r="L319" s="368"/>
      <c r="M319" s="368"/>
      <c r="N319" s="368"/>
      <c r="O319" s="368"/>
      <c r="P319" s="398" t="str">
        <f t="shared" si="4"/>
        <v/>
      </c>
      <c r="Q319" s="395"/>
      <c r="R319" s="372"/>
      <c r="AB319" s="378"/>
      <c r="AC319" s="378" t="str">
        <f>IF($N319 = "", "",
IF(OR($N319 = Lists_and_controls!$AO$9, $N319 = Lists_and_controls!$AO$11, $N319 = Lists_and_controls!$AO$14, $N319 = Lists_and_controls!$AO$16), MAX(Day_30),
IF(OR($N319 = Lists_and_controls!$AO$6, $N319 = Lists_and_controls!$AO$8, $N319 = Lists_and_controls!$AO$10, $N319 = Lists_and_controls!$AO$12, $N319 = Lists_and_controls!$AO$13, $N319 = Lists_and_controls!$AO$15, $N319 = Lists_and_controls!$AO$17), MAX(Day_31),
IF($N319 = Lists_and_controls!$AO$7, IF(INDEX(Leap_Year_YN, MATCH($M319, Year_2, 0)) = 1, MAX(Day_Feb_LY), MAX(Day_Feb) )))))</f>
        <v/>
      </c>
    </row>
    <row r="320" spans="1:29" s="379" customFormat="1" hidden="1" x14ac:dyDescent="0.35">
      <c r="A320" s="368"/>
      <c r="B320" s="367" t="str">
        <f xml:space="preserve"> IF(A320="", "", $B$2 &amp; COUNTIFS($A$7:$A320, $A320))</f>
        <v/>
      </c>
      <c r="C320" s="367" t="str">
        <f>IF($A320 = "", "", INDEX(Main_Form!$A:$A, MATCH($A320, Main_Form!$EV:$EV, 0)) &amp; $B320)</f>
        <v/>
      </c>
      <c r="D320" s="368"/>
      <c r="E320" s="368"/>
      <c r="F320" s="367" t="str">
        <f>IF(E320="", "", INDEX(Main_Form!$A:$A, MATCH($E320, Main_Form!$EV:$EV, 0)))</f>
        <v/>
      </c>
      <c r="G320" s="368"/>
      <c r="H320" s="368"/>
      <c r="I320" s="368"/>
      <c r="J320" s="368"/>
      <c r="K320" s="368"/>
      <c r="L320" s="368"/>
      <c r="M320" s="368"/>
      <c r="N320" s="368"/>
      <c r="O320" s="368"/>
      <c r="P320" s="398" t="str">
        <f t="shared" si="4"/>
        <v/>
      </c>
      <c r="Q320" s="395"/>
      <c r="R320" s="372"/>
      <c r="AB320" s="378"/>
      <c r="AC320" s="378" t="str">
        <f>IF($N320 = "", "",
IF(OR($N320 = Lists_and_controls!$AO$9, $N320 = Lists_and_controls!$AO$11, $N320 = Lists_and_controls!$AO$14, $N320 = Lists_and_controls!$AO$16), MAX(Day_30),
IF(OR($N320 = Lists_and_controls!$AO$6, $N320 = Lists_and_controls!$AO$8, $N320 = Lists_and_controls!$AO$10, $N320 = Lists_and_controls!$AO$12, $N320 = Lists_and_controls!$AO$13, $N320 = Lists_and_controls!$AO$15, $N320 = Lists_and_controls!$AO$17), MAX(Day_31),
IF($N320 = Lists_and_controls!$AO$7, IF(INDEX(Leap_Year_YN, MATCH($M320, Year_2, 0)) = 1, MAX(Day_Feb_LY), MAX(Day_Feb) )))))</f>
        <v/>
      </c>
    </row>
    <row r="321" spans="1:29" s="379" customFormat="1" hidden="1" x14ac:dyDescent="0.35">
      <c r="A321" s="368"/>
      <c r="B321" s="367" t="str">
        <f xml:space="preserve"> IF(A321="", "", $B$2 &amp; COUNTIFS($A$7:$A321, $A321))</f>
        <v/>
      </c>
      <c r="C321" s="367" t="str">
        <f>IF($A321 = "", "", INDEX(Main_Form!$A:$A, MATCH($A321, Main_Form!$EV:$EV, 0)) &amp; $B321)</f>
        <v/>
      </c>
      <c r="D321" s="368"/>
      <c r="E321" s="368"/>
      <c r="F321" s="367" t="str">
        <f>IF(E321="", "", INDEX(Main_Form!$A:$A, MATCH($E321, Main_Form!$EV:$EV, 0)))</f>
        <v/>
      </c>
      <c r="G321" s="368"/>
      <c r="H321" s="368"/>
      <c r="I321" s="368"/>
      <c r="J321" s="368"/>
      <c r="K321" s="368"/>
      <c r="L321" s="368"/>
      <c r="M321" s="368"/>
      <c r="N321" s="368"/>
      <c r="O321" s="368"/>
      <c r="P321" s="398" t="str">
        <f t="shared" si="4"/>
        <v/>
      </c>
      <c r="Q321" s="395"/>
      <c r="R321" s="372"/>
      <c r="AB321" s="378"/>
      <c r="AC321" s="378" t="str">
        <f>IF($N321 = "", "",
IF(OR($N321 = Lists_and_controls!$AO$9, $N321 = Lists_and_controls!$AO$11, $N321 = Lists_and_controls!$AO$14, $N321 = Lists_and_controls!$AO$16), MAX(Day_30),
IF(OR($N321 = Lists_and_controls!$AO$6, $N321 = Lists_and_controls!$AO$8, $N321 = Lists_and_controls!$AO$10, $N321 = Lists_and_controls!$AO$12, $N321 = Lists_and_controls!$AO$13, $N321 = Lists_and_controls!$AO$15, $N321 = Lists_and_controls!$AO$17), MAX(Day_31),
IF($N321 = Lists_and_controls!$AO$7, IF(INDEX(Leap_Year_YN, MATCH($M321, Year_2, 0)) = 1, MAX(Day_Feb_LY), MAX(Day_Feb) )))))</f>
        <v/>
      </c>
    </row>
    <row r="322" spans="1:29" s="379" customFormat="1" hidden="1" x14ac:dyDescent="0.35">
      <c r="A322" s="368"/>
      <c r="B322" s="367" t="str">
        <f xml:space="preserve"> IF(A322="", "", $B$2 &amp; COUNTIFS($A$7:$A322, $A322))</f>
        <v/>
      </c>
      <c r="C322" s="367" t="str">
        <f>IF($A322 = "", "", INDEX(Main_Form!$A:$A, MATCH($A322, Main_Form!$EV:$EV, 0)) &amp; $B322)</f>
        <v/>
      </c>
      <c r="D322" s="368"/>
      <c r="E322" s="368"/>
      <c r="F322" s="367" t="str">
        <f>IF(E322="", "", INDEX(Main_Form!$A:$A, MATCH($E322, Main_Form!$EV:$EV, 0)))</f>
        <v/>
      </c>
      <c r="G322" s="368"/>
      <c r="H322" s="368"/>
      <c r="I322" s="368"/>
      <c r="J322" s="368"/>
      <c r="K322" s="368"/>
      <c r="L322" s="368"/>
      <c r="M322" s="368"/>
      <c r="N322" s="368"/>
      <c r="O322" s="368"/>
      <c r="P322" s="398" t="str">
        <f t="shared" si="4"/>
        <v/>
      </c>
      <c r="Q322" s="395"/>
      <c r="R322" s="372"/>
      <c r="AB322" s="378"/>
      <c r="AC322" s="378" t="str">
        <f>IF($N322 = "", "",
IF(OR($N322 = Lists_and_controls!$AO$9, $N322 = Lists_and_controls!$AO$11, $N322 = Lists_and_controls!$AO$14, $N322 = Lists_and_controls!$AO$16), MAX(Day_30),
IF(OR($N322 = Lists_and_controls!$AO$6, $N322 = Lists_and_controls!$AO$8, $N322 = Lists_and_controls!$AO$10, $N322 = Lists_and_controls!$AO$12, $N322 = Lists_and_controls!$AO$13, $N322 = Lists_and_controls!$AO$15, $N322 = Lists_and_controls!$AO$17), MAX(Day_31),
IF($N322 = Lists_and_controls!$AO$7, IF(INDEX(Leap_Year_YN, MATCH($M322, Year_2, 0)) = 1, MAX(Day_Feb_LY), MAX(Day_Feb) )))))</f>
        <v/>
      </c>
    </row>
    <row r="323" spans="1:29" s="379" customFormat="1" hidden="1" x14ac:dyDescent="0.35">
      <c r="A323" s="368"/>
      <c r="B323" s="367" t="str">
        <f xml:space="preserve"> IF(A323="", "", $B$2 &amp; COUNTIFS($A$7:$A323, $A323))</f>
        <v/>
      </c>
      <c r="C323" s="367" t="str">
        <f>IF($A323 = "", "", INDEX(Main_Form!$A:$A, MATCH($A323, Main_Form!$EV:$EV, 0)) &amp; $B323)</f>
        <v/>
      </c>
      <c r="D323" s="368"/>
      <c r="E323" s="368"/>
      <c r="F323" s="367" t="str">
        <f>IF(E323="", "", INDEX(Main_Form!$A:$A, MATCH($E323, Main_Form!$EV:$EV, 0)))</f>
        <v/>
      </c>
      <c r="G323" s="368"/>
      <c r="H323" s="368"/>
      <c r="I323" s="368"/>
      <c r="J323" s="368"/>
      <c r="K323" s="368"/>
      <c r="L323" s="368"/>
      <c r="M323" s="368"/>
      <c r="N323" s="368"/>
      <c r="O323" s="368"/>
      <c r="P323" s="398" t="str">
        <f t="shared" si="4"/>
        <v/>
      </c>
      <c r="Q323" s="395"/>
      <c r="R323" s="372"/>
      <c r="AB323" s="378"/>
      <c r="AC323" s="378" t="str">
        <f>IF($N323 = "", "",
IF(OR($N323 = Lists_and_controls!$AO$9, $N323 = Lists_and_controls!$AO$11, $N323 = Lists_and_controls!$AO$14, $N323 = Lists_and_controls!$AO$16), MAX(Day_30),
IF(OR($N323 = Lists_and_controls!$AO$6, $N323 = Lists_and_controls!$AO$8, $N323 = Lists_and_controls!$AO$10, $N323 = Lists_and_controls!$AO$12, $N323 = Lists_and_controls!$AO$13, $N323 = Lists_and_controls!$AO$15, $N323 = Lists_and_controls!$AO$17), MAX(Day_31),
IF($N323 = Lists_and_controls!$AO$7, IF(INDEX(Leap_Year_YN, MATCH($M323, Year_2, 0)) = 1, MAX(Day_Feb_LY), MAX(Day_Feb) )))))</f>
        <v/>
      </c>
    </row>
    <row r="324" spans="1:29" s="379" customFormat="1" hidden="1" x14ac:dyDescent="0.35">
      <c r="A324" s="368"/>
      <c r="B324" s="367" t="str">
        <f xml:space="preserve"> IF(A324="", "", $B$2 &amp; COUNTIFS($A$7:$A324, $A324))</f>
        <v/>
      </c>
      <c r="C324" s="367" t="str">
        <f>IF($A324 = "", "", INDEX(Main_Form!$A:$A, MATCH($A324, Main_Form!$EV:$EV, 0)) &amp; $B324)</f>
        <v/>
      </c>
      <c r="D324" s="368"/>
      <c r="E324" s="368"/>
      <c r="F324" s="367" t="str">
        <f>IF(E324="", "", INDEX(Main_Form!$A:$A, MATCH($E324, Main_Form!$EV:$EV, 0)))</f>
        <v/>
      </c>
      <c r="G324" s="368"/>
      <c r="H324" s="368"/>
      <c r="I324" s="368"/>
      <c r="J324" s="368"/>
      <c r="K324" s="368"/>
      <c r="L324" s="368"/>
      <c r="M324" s="368"/>
      <c r="N324" s="368"/>
      <c r="O324" s="368"/>
      <c r="P324" s="398" t="str">
        <f t="shared" si="4"/>
        <v/>
      </c>
      <c r="Q324" s="395"/>
      <c r="R324" s="372"/>
      <c r="AB324" s="378"/>
      <c r="AC324" s="378" t="str">
        <f>IF($N324 = "", "",
IF(OR($N324 = Lists_and_controls!$AO$9, $N324 = Lists_and_controls!$AO$11, $N324 = Lists_and_controls!$AO$14, $N324 = Lists_and_controls!$AO$16), MAX(Day_30),
IF(OR($N324 = Lists_and_controls!$AO$6, $N324 = Lists_and_controls!$AO$8, $N324 = Lists_and_controls!$AO$10, $N324 = Lists_and_controls!$AO$12, $N324 = Lists_and_controls!$AO$13, $N324 = Lists_and_controls!$AO$15, $N324 = Lists_and_controls!$AO$17), MAX(Day_31),
IF($N324 = Lists_and_controls!$AO$7, IF(INDEX(Leap_Year_YN, MATCH($M324, Year_2, 0)) = 1, MAX(Day_Feb_LY), MAX(Day_Feb) )))))</f>
        <v/>
      </c>
    </row>
    <row r="325" spans="1:29" s="379" customFormat="1" hidden="1" x14ac:dyDescent="0.35">
      <c r="A325" s="368"/>
      <c r="B325" s="367" t="str">
        <f xml:space="preserve"> IF(A325="", "", $B$2 &amp; COUNTIFS($A$7:$A325, $A325))</f>
        <v/>
      </c>
      <c r="C325" s="367" t="str">
        <f>IF($A325 = "", "", INDEX(Main_Form!$A:$A, MATCH($A325, Main_Form!$EV:$EV, 0)) &amp; $B325)</f>
        <v/>
      </c>
      <c r="D325" s="368"/>
      <c r="E325" s="368"/>
      <c r="F325" s="367" t="str">
        <f>IF(E325="", "", INDEX(Main_Form!$A:$A, MATCH($E325, Main_Form!$EV:$EV, 0)))</f>
        <v/>
      </c>
      <c r="G325" s="368"/>
      <c r="H325" s="368"/>
      <c r="I325" s="368"/>
      <c r="J325" s="368"/>
      <c r="K325" s="368"/>
      <c r="L325" s="368"/>
      <c r="M325" s="368"/>
      <c r="N325" s="368"/>
      <c r="O325" s="368"/>
      <c r="P325" s="398" t="str">
        <f t="shared" si="4"/>
        <v/>
      </c>
      <c r="Q325" s="395"/>
      <c r="R325" s="372"/>
      <c r="AB325" s="378"/>
      <c r="AC325" s="378" t="str">
        <f>IF($N325 = "", "",
IF(OR($N325 = Lists_and_controls!$AO$9, $N325 = Lists_and_controls!$AO$11, $N325 = Lists_and_controls!$AO$14, $N325 = Lists_and_controls!$AO$16), MAX(Day_30),
IF(OR($N325 = Lists_and_controls!$AO$6, $N325 = Lists_and_controls!$AO$8, $N325 = Lists_and_controls!$AO$10, $N325 = Lists_and_controls!$AO$12, $N325 = Lists_and_controls!$AO$13, $N325 = Lists_and_controls!$AO$15, $N325 = Lists_and_controls!$AO$17), MAX(Day_31),
IF($N325 = Lists_and_controls!$AO$7, IF(INDEX(Leap_Year_YN, MATCH($M325, Year_2, 0)) = 1, MAX(Day_Feb_LY), MAX(Day_Feb) )))))</f>
        <v/>
      </c>
    </row>
    <row r="326" spans="1:29" s="379" customFormat="1" hidden="1" x14ac:dyDescent="0.35">
      <c r="A326" s="368"/>
      <c r="B326" s="367" t="str">
        <f xml:space="preserve"> IF(A326="", "", $B$2 &amp; COUNTIFS($A$7:$A326, $A326))</f>
        <v/>
      </c>
      <c r="C326" s="367" t="str">
        <f>IF($A326 = "", "", INDEX(Main_Form!$A:$A, MATCH($A326, Main_Form!$EV:$EV, 0)) &amp; $B326)</f>
        <v/>
      </c>
      <c r="D326" s="368"/>
      <c r="E326" s="368"/>
      <c r="F326" s="367" t="str">
        <f>IF(E326="", "", INDEX(Main_Form!$A:$A, MATCH($E326, Main_Form!$EV:$EV, 0)))</f>
        <v/>
      </c>
      <c r="G326" s="368"/>
      <c r="H326" s="368"/>
      <c r="I326" s="368"/>
      <c r="J326" s="368"/>
      <c r="K326" s="368"/>
      <c r="L326" s="368"/>
      <c r="M326" s="368"/>
      <c r="N326" s="368"/>
      <c r="O326" s="368"/>
      <c r="P326" s="398" t="str">
        <f t="shared" si="4"/>
        <v/>
      </c>
      <c r="Q326" s="395"/>
      <c r="R326" s="372"/>
      <c r="AB326" s="378"/>
      <c r="AC326" s="378" t="str">
        <f>IF($N326 = "", "",
IF(OR($N326 = Lists_and_controls!$AO$9, $N326 = Lists_and_controls!$AO$11, $N326 = Lists_and_controls!$AO$14, $N326 = Lists_and_controls!$AO$16), MAX(Day_30),
IF(OR($N326 = Lists_and_controls!$AO$6, $N326 = Lists_and_controls!$AO$8, $N326 = Lists_and_controls!$AO$10, $N326 = Lists_and_controls!$AO$12, $N326 = Lists_and_controls!$AO$13, $N326 = Lists_and_controls!$AO$15, $N326 = Lists_and_controls!$AO$17), MAX(Day_31),
IF($N326 = Lists_and_controls!$AO$7, IF(INDEX(Leap_Year_YN, MATCH($M326, Year_2, 0)) = 1, MAX(Day_Feb_LY), MAX(Day_Feb) )))))</f>
        <v/>
      </c>
    </row>
    <row r="327" spans="1:29" s="379" customFormat="1" hidden="1" x14ac:dyDescent="0.35">
      <c r="A327" s="368"/>
      <c r="B327" s="367" t="str">
        <f xml:space="preserve"> IF(A327="", "", $B$2 &amp; COUNTIFS($A$7:$A327, $A327))</f>
        <v/>
      </c>
      <c r="C327" s="367" t="str">
        <f>IF($A327 = "", "", INDEX(Main_Form!$A:$A, MATCH($A327, Main_Form!$EV:$EV, 0)) &amp; $B327)</f>
        <v/>
      </c>
      <c r="D327" s="368"/>
      <c r="E327" s="368"/>
      <c r="F327" s="367" t="str">
        <f>IF(E327="", "", INDEX(Main_Form!$A:$A, MATCH($E327, Main_Form!$EV:$EV, 0)))</f>
        <v/>
      </c>
      <c r="G327" s="368"/>
      <c r="H327" s="368"/>
      <c r="I327" s="368"/>
      <c r="J327" s="368"/>
      <c r="K327" s="368"/>
      <c r="L327" s="368"/>
      <c r="M327" s="368"/>
      <c r="N327" s="368"/>
      <c r="O327" s="368"/>
      <c r="P327" s="398" t="str">
        <f t="shared" ref="P327:P390" si="5">IF(AND($M327 &lt;&gt; "", $N327 &lt;&gt; "", $O327 &lt;&gt; ""), DATE($M327, INDEX(Month_value, MATCH($N327, Month, 0)), $O327), "")</f>
        <v/>
      </c>
      <c r="Q327" s="395"/>
      <c r="R327" s="372"/>
      <c r="AB327" s="378"/>
      <c r="AC327" s="378" t="str">
        <f>IF($N327 = "", "",
IF(OR($N327 = Lists_and_controls!$AO$9, $N327 = Lists_and_controls!$AO$11, $N327 = Lists_and_controls!$AO$14, $N327 = Lists_and_controls!$AO$16), MAX(Day_30),
IF(OR($N327 = Lists_and_controls!$AO$6, $N327 = Lists_and_controls!$AO$8, $N327 = Lists_and_controls!$AO$10, $N327 = Lists_and_controls!$AO$12, $N327 = Lists_and_controls!$AO$13, $N327 = Lists_and_controls!$AO$15, $N327 = Lists_and_controls!$AO$17), MAX(Day_31),
IF($N327 = Lists_and_controls!$AO$7, IF(INDEX(Leap_Year_YN, MATCH($M327, Year_2, 0)) = 1, MAX(Day_Feb_LY), MAX(Day_Feb) )))))</f>
        <v/>
      </c>
    </row>
    <row r="328" spans="1:29" s="379" customFormat="1" hidden="1" x14ac:dyDescent="0.35">
      <c r="A328" s="368"/>
      <c r="B328" s="367" t="str">
        <f xml:space="preserve"> IF(A328="", "", $B$2 &amp; COUNTIFS($A$7:$A328, $A328))</f>
        <v/>
      </c>
      <c r="C328" s="367" t="str">
        <f>IF($A328 = "", "", INDEX(Main_Form!$A:$A, MATCH($A328, Main_Form!$EV:$EV, 0)) &amp; $B328)</f>
        <v/>
      </c>
      <c r="D328" s="368"/>
      <c r="E328" s="368"/>
      <c r="F328" s="367" t="str">
        <f>IF(E328="", "", INDEX(Main_Form!$A:$A, MATCH($E328, Main_Form!$EV:$EV, 0)))</f>
        <v/>
      </c>
      <c r="G328" s="368"/>
      <c r="H328" s="368"/>
      <c r="I328" s="368"/>
      <c r="J328" s="368"/>
      <c r="K328" s="368"/>
      <c r="L328" s="368"/>
      <c r="M328" s="368"/>
      <c r="N328" s="368"/>
      <c r="O328" s="368"/>
      <c r="P328" s="398" t="str">
        <f t="shared" si="5"/>
        <v/>
      </c>
      <c r="Q328" s="395"/>
      <c r="R328" s="372"/>
      <c r="AB328" s="378"/>
      <c r="AC328" s="378" t="str">
        <f>IF($N328 = "", "",
IF(OR($N328 = Lists_and_controls!$AO$9, $N328 = Lists_and_controls!$AO$11, $N328 = Lists_and_controls!$AO$14, $N328 = Lists_and_controls!$AO$16), MAX(Day_30),
IF(OR($N328 = Lists_and_controls!$AO$6, $N328 = Lists_and_controls!$AO$8, $N328 = Lists_and_controls!$AO$10, $N328 = Lists_and_controls!$AO$12, $N328 = Lists_and_controls!$AO$13, $N328 = Lists_and_controls!$AO$15, $N328 = Lists_and_controls!$AO$17), MAX(Day_31),
IF($N328 = Lists_and_controls!$AO$7, IF(INDEX(Leap_Year_YN, MATCH($M328, Year_2, 0)) = 1, MAX(Day_Feb_LY), MAX(Day_Feb) )))))</f>
        <v/>
      </c>
    </row>
    <row r="329" spans="1:29" s="379" customFormat="1" hidden="1" x14ac:dyDescent="0.35">
      <c r="A329" s="368"/>
      <c r="B329" s="367" t="str">
        <f xml:space="preserve"> IF(A329="", "", $B$2 &amp; COUNTIFS($A$7:$A329, $A329))</f>
        <v/>
      </c>
      <c r="C329" s="367" t="str">
        <f>IF($A329 = "", "", INDEX(Main_Form!$A:$A, MATCH($A329, Main_Form!$EV:$EV, 0)) &amp; $B329)</f>
        <v/>
      </c>
      <c r="D329" s="368"/>
      <c r="E329" s="368"/>
      <c r="F329" s="367" t="str">
        <f>IF(E329="", "", INDEX(Main_Form!$A:$A, MATCH($E329, Main_Form!$EV:$EV, 0)))</f>
        <v/>
      </c>
      <c r="G329" s="368"/>
      <c r="H329" s="368"/>
      <c r="I329" s="368"/>
      <c r="J329" s="368"/>
      <c r="K329" s="368"/>
      <c r="L329" s="368"/>
      <c r="M329" s="368"/>
      <c r="N329" s="368"/>
      <c r="O329" s="368"/>
      <c r="P329" s="398" t="str">
        <f t="shared" si="5"/>
        <v/>
      </c>
      <c r="Q329" s="395"/>
      <c r="R329" s="372"/>
      <c r="AB329" s="378"/>
      <c r="AC329" s="378" t="str">
        <f>IF($N329 = "", "",
IF(OR($N329 = Lists_and_controls!$AO$9, $N329 = Lists_and_controls!$AO$11, $N329 = Lists_and_controls!$AO$14, $N329 = Lists_and_controls!$AO$16), MAX(Day_30),
IF(OR($N329 = Lists_and_controls!$AO$6, $N329 = Lists_and_controls!$AO$8, $N329 = Lists_and_controls!$AO$10, $N329 = Lists_and_controls!$AO$12, $N329 = Lists_and_controls!$AO$13, $N329 = Lists_and_controls!$AO$15, $N329 = Lists_and_controls!$AO$17), MAX(Day_31),
IF($N329 = Lists_and_controls!$AO$7, IF(INDEX(Leap_Year_YN, MATCH($M329, Year_2, 0)) = 1, MAX(Day_Feb_LY), MAX(Day_Feb) )))))</f>
        <v/>
      </c>
    </row>
    <row r="330" spans="1:29" s="379" customFormat="1" hidden="1" x14ac:dyDescent="0.35">
      <c r="A330" s="368"/>
      <c r="B330" s="367" t="str">
        <f xml:space="preserve"> IF(A330="", "", $B$2 &amp; COUNTIFS($A$7:$A330, $A330))</f>
        <v/>
      </c>
      <c r="C330" s="367" t="str">
        <f>IF($A330 = "", "", INDEX(Main_Form!$A:$A, MATCH($A330, Main_Form!$EV:$EV, 0)) &amp; $B330)</f>
        <v/>
      </c>
      <c r="D330" s="368"/>
      <c r="E330" s="368"/>
      <c r="F330" s="367" t="str">
        <f>IF(E330="", "", INDEX(Main_Form!$A:$A, MATCH($E330, Main_Form!$EV:$EV, 0)))</f>
        <v/>
      </c>
      <c r="G330" s="368"/>
      <c r="H330" s="368"/>
      <c r="I330" s="368"/>
      <c r="J330" s="368"/>
      <c r="K330" s="368"/>
      <c r="L330" s="368"/>
      <c r="M330" s="368"/>
      <c r="N330" s="368"/>
      <c r="O330" s="368"/>
      <c r="P330" s="398" t="str">
        <f t="shared" si="5"/>
        <v/>
      </c>
      <c r="Q330" s="395"/>
      <c r="R330" s="372"/>
      <c r="AB330" s="378"/>
      <c r="AC330" s="378" t="str">
        <f>IF($N330 = "", "",
IF(OR($N330 = Lists_and_controls!$AO$9, $N330 = Lists_and_controls!$AO$11, $N330 = Lists_and_controls!$AO$14, $N330 = Lists_and_controls!$AO$16), MAX(Day_30),
IF(OR($N330 = Lists_and_controls!$AO$6, $N330 = Lists_and_controls!$AO$8, $N330 = Lists_and_controls!$AO$10, $N330 = Lists_and_controls!$AO$12, $N330 = Lists_and_controls!$AO$13, $N330 = Lists_and_controls!$AO$15, $N330 = Lists_and_controls!$AO$17), MAX(Day_31),
IF($N330 = Lists_and_controls!$AO$7, IF(INDEX(Leap_Year_YN, MATCH($M330, Year_2, 0)) = 1, MAX(Day_Feb_LY), MAX(Day_Feb) )))))</f>
        <v/>
      </c>
    </row>
    <row r="331" spans="1:29" s="379" customFormat="1" hidden="1" x14ac:dyDescent="0.35">
      <c r="A331" s="368"/>
      <c r="B331" s="367" t="str">
        <f xml:space="preserve"> IF(A331="", "", $B$2 &amp; COUNTIFS($A$7:$A331, $A331))</f>
        <v/>
      </c>
      <c r="C331" s="367" t="str">
        <f>IF($A331 = "", "", INDEX(Main_Form!$A:$A, MATCH($A331, Main_Form!$EV:$EV, 0)) &amp; $B331)</f>
        <v/>
      </c>
      <c r="D331" s="368"/>
      <c r="E331" s="368"/>
      <c r="F331" s="367" t="str">
        <f>IF(E331="", "", INDEX(Main_Form!$A:$A, MATCH($E331, Main_Form!$EV:$EV, 0)))</f>
        <v/>
      </c>
      <c r="G331" s="368"/>
      <c r="H331" s="368"/>
      <c r="I331" s="368"/>
      <c r="J331" s="368"/>
      <c r="K331" s="368"/>
      <c r="L331" s="368"/>
      <c r="M331" s="368"/>
      <c r="N331" s="368"/>
      <c r="O331" s="368"/>
      <c r="P331" s="398" t="str">
        <f t="shared" si="5"/>
        <v/>
      </c>
      <c r="Q331" s="395"/>
      <c r="R331" s="372"/>
      <c r="AB331" s="378"/>
      <c r="AC331" s="378" t="str">
        <f>IF($N331 = "", "",
IF(OR($N331 = Lists_and_controls!$AO$9, $N331 = Lists_and_controls!$AO$11, $N331 = Lists_and_controls!$AO$14, $N331 = Lists_and_controls!$AO$16), MAX(Day_30),
IF(OR($N331 = Lists_and_controls!$AO$6, $N331 = Lists_and_controls!$AO$8, $N331 = Lists_and_controls!$AO$10, $N331 = Lists_and_controls!$AO$12, $N331 = Lists_and_controls!$AO$13, $N331 = Lists_and_controls!$AO$15, $N331 = Lists_and_controls!$AO$17), MAX(Day_31),
IF($N331 = Lists_and_controls!$AO$7, IF(INDEX(Leap_Year_YN, MATCH($M331, Year_2, 0)) = 1, MAX(Day_Feb_LY), MAX(Day_Feb) )))))</f>
        <v/>
      </c>
    </row>
    <row r="332" spans="1:29" s="379" customFormat="1" hidden="1" x14ac:dyDescent="0.35">
      <c r="A332" s="368"/>
      <c r="B332" s="367" t="str">
        <f xml:space="preserve"> IF(A332="", "", $B$2 &amp; COUNTIFS($A$7:$A332, $A332))</f>
        <v/>
      </c>
      <c r="C332" s="367" t="str">
        <f>IF($A332 = "", "", INDEX(Main_Form!$A:$A, MATCH($A332, Main_Form!$EV:$EV, 0)) &amp; $B332)</f>
        <v/>
      </c>
      <c r="D332" s="368"/>
      <c r="E332" s="368"/>
      <c r="F332" s="367" t="str">
        <f>IF(E332="", "", INDEX(Main_Form!$A:$A, MATCH($E332, Main_Form!$EV:$EV, 0)))</f>
        <v/>
      </c>
      <c r="G332" s="368"/>
      <c r="H332" s="368"/>
      <c r="I332" s="368"/>
      <c r="J332" s="368"/>
      <c r="K332" s="368"/>
      <c r="L332" s="368"/>
      <c r="M332" s="368"/>
      <c r="N332" s="368"/>
      <c r="O332" s="368"/>
      <c r="P332" s="398" t="str">
        <f t="shared" si="5"/>
        <v/>
      </c>
      <c r="Q332" s="395"/>
      <c r="R332" s="372"/>
      <c r="AB332" s="378"/>
      <c r="AC332" s="378" t="str">
        <f>IF($N332 = "", "",
IF(OR($N332 = Lists_and_controls!$AO$9, $N332 = Lists_and_controls!$AO$11, $N332 = Lists_and_controls!$AO$14, $N332 = Lists_and_controls!$AO$16), MAX(Day_30),
IF(OR($N332 = Lists_and_controls!$AO$6, $N332 = Lists_and_controls!$AO$8, $N332 = Lists_and_controls!$AO$10, $N332 = Lists_and_controls!$AO$12, $N332 = Lists_and_controls!$AO$13, $N332 = Lists_and_controls!$AO$15, $N332 = Lists_and_controls!$AO$17), MAX(Day_31),
IF($N332 = Lists_and_controls!$AO$7, IF(INDEX(Leap_Year_YN, MATCH($M332, Year_2, 0)) = 1, MAX(Day_Feb_LY), MAX(Day_Feb) )))))</f>
        <v/>
      </c>
    </row>
    <row r="333" spans="1:29" s="379" customFormat="1" hidden="1" x14ac:dyDescent="0.35">
      <c r="A333" s="368"/>
      <c r="B333" s="367" t="str">
        <f xml:space="preserve"> IF(A333="", "", $B$2 &amp; COUNTIFS($A$7:$A333, $A333))</f>
        <v/>
      </c>
      <c r="C333" s="367" t="str">
        <f>IF($A333 = "", "", INDEX(Main_Form!$A:$A, MATCH($A333, Main_Form!$EV:$EV, 0)) &amp; $B333)</f>
        <v/>
      </c>
      <c r="D333" s="368"/>
      <c r="E333" s="368"/>
      <c r="F333" s="367" t="str">
        <f>IF(E333="", "", INDEX(Main_Form!$A:$A, MATCH($E333, Main_Form!$EV:$EV, 0)))</f>
        <v/>
      </c>
      <c r="G333" s="368"/>
      <c r="H333" s="368"/>
      <c r="I333" s="368"/>
      <c r="J333" s="368"/>
      <c r="K333" s="368"/>
      <c r="L333" s="368"/>
      <c r="M333" s="368"/>
      <c r="N333" s="368"/>
      <c r="O333" s="368"/>
      <c r="P333" s="398" t="str">
        <f t="shared" si="5"/>
        <v/>
      </c>
      <c r="Q333" s="395"/>
      <c r="R333" s="372"/>
      <c r="AB333" s="378"/>
      <c r="AC333" s="378" t="str">
        <f>IF($N333 = "", "",
IF(OR($N333 = Lists_and_controls!$AO$9, $N333 = Lists_and_controls!$AO$11, $N333 = Lists_and_controls!$AO$14, $N333 = Lists_and_controls!$AO$16), MAX(Day_30),
IF(OR($N333 = Lists_and_controls!$AO$6, $N333 = Lists_and_controls!$AO$8, $N333 = Lists_and_controls!$AO$10, $N333 = Lists_and_controls!$AO$12, $N333 = Lists_and_controls!$AO$13, $N333 = Lists_and_controls!$AO$15, $N333 = Lists_and_controls!$AO$17), MAX(Day_31),
IF($N333 = Lists_and_controls!$AO$7, IF(INDEX(Leap_Year_YN, MATCH($M333, Year_2, 0)) = 1, MAX(Day_Feb_LY), MAX(Day_Feb) )))))</f>
        <v/>
      </c>
    </row>
    <row r="334" spans="1:29" s="379" customFormat="1" hidden="1" x14ac:dyDescent="0.35">
      <c r="A334" s="368"/>
      <c r="B334" s="367" t="str">
        <f xml:space="preserve"> IF(A334="", "", $B$2 &amp; COUNTIFS($A$7:$A334, $A334))</f>
        <v/>
      </c>
      <c r="C334" s="367" t="str">
        <f>IF($A334 = "", "", INDEX(Main_Form!$A:$A, MATCH($A334, Main_Form!$EV:$EV, 0)) &amp; $B334)</f>
        <v/>
      </c>
      <c r="D334" s="368"/>
      <c r="E334" s="368"/>
      <c r="F334" s="367" t="str">
        <f>IF(E334="", "", INDEX(Main_Form!$A:$A, MATCH($E334, Main_Form!$EV:$EV, 0)))</f>
        <v/>
      </c>
      <c r="G334" s="368"/>
      <c r="H334" s="368"/>
      <c r="I334" s="368"/>
      <c r="J334" s="368"/>
      <c r="K334" s="368"/>
      <c r="L334" s="368"/>
      <c r="M334" s="368"/>
      <c r="N334" s="368"/>
      <c r="O334" s="368"/>
      <c r="P334" s="398" t="str">
        <f t="shared" si="5"/>
        <v/>
      </c>
      <c r="Q334" s="395"/>
      <c r="R334" s="372"/>
      <c r="AB334" s="378"/>
      <c r="AC334" s="378" t="str">
        <f>IF($N334 = "", "",
IF(OR($N334 = Lists_and_controls!$AO$9, $N334 = Lists_and_controls!$AO$11, $N334 = Lists_and_controls!$AO$14, $N334 = Lists_and_controls!$AO$16), MAX(Day_30),
IF(OR($N334 = Lists_and_controls!$AO$6, $N334 = Lists_and_controls!$AO$8, $N334 = Lists_and_controls!$AO$10, $N334 = Lists_and_controls!$AO$12, $N334 = Lists_and_controls!$AO$13, $N334 = Lists_and_controls!$AO$15, $N334 = Lists_and_controls!$AO$17), MAX(Day_31),
IF($N334 = Lists_and_controls!$AO$7, IF(INDEX(Leap_Year_YN, MATCH($M334, Year_2, 0)) = 1, MAX(Day_Feb_LY), MAX(Day_Feb) )))))</f>
        <v/>
      </c>
    </row>
    <row r="335" spans="1:29" s="379" customFormat="1" hidden="1" x14ac:dyDescent="0.35">
      <c r="A335" s="368"/>
      <c r="B335" s="367" t="str">
        <f xml:space="preserve"> IF(A335="", "", $B$2 &amp; COUNTIFS($A$7:$A335, $A335))</f>
        <v/>
      </c>
      <c r="C335" s="367" t="str">
        <f>IF($A335 = "", "", INDEX(Main_Form!$A:$A, MATCH($A335, Main_Form!$EV:$EV, 0)) &amp; $B335)</f>
        <v/>
      </c>
      <c r="D335" s="368"/>
      <c r="E335" s="368"/>
      <c r="F335" s="367" t="str">
        <f>IF(E335="", "", INDEX(Main_Form!$A:$A, MATCH($E335, Main_Form!$EV:$EV, 0)))</f>
        <v/>
      </c>
      <c r="G335" s="368"/>
      <c r="H335" s="368"/>
      <c r="I335" s="368"/>
      <c r="J335" s="368"/>
      <c r="K335" s="368"/>
      <c r="L335" s="368"/>
      <c r="M335" s="368"/>
      <c r="N335" s="368"/>
      <c r="O335" s="368"/>
      <c r="P335" s="398" t="str">
        <f t="shared" si="5"/>
        <v/>
      </c>
      <c r="Q335" s="395"/>
      <c r="R335" s="372"/>
      <c r="AB335" s="378"/>
      <c r="AC335" s="378" t="str">
        <f>IF($N335 = "", "",
IF(OR($N335 = Lists_and_controls!$AO$9, $N335 = Lists_and_controls!$AO$11, $N335 = Lists_and_controls!$AO$14, $N335 = Lists_and_controls!$AO$16), MAX(Day_30),
IF(OR($N335 = Lists_and_controls!$AO$6, $N335 = Lists_and_controls!$AO$8, $N335 = Lists_and_controls!$AO$10, $N335 = Lists_and_controls!$AO$12, $N335 = Lists_and_controls!$AO$13, $N335 = Lists_and_controls!$AO$15, $N335 = Lists_and_controls!$AO$17), MAX(Day_31),
IF($N335 = Lists_and_controls!$AO$7, IF(INDEX(Leap_Year_YN, MATCH($M335, Year_2, 0)) = 1, MAX(Day_Feb_LY), MAX(Day_Feb) )))))</f>
        <v/>
      </c>
    </row>
    <row r="336" spans="1:29" s="379" customFormat="1" hidden="1" x14ac:dyDescent="0.35">
      <c r="A336" s="368"/>
      <c r="B336" s="367" t="str">
        <f xml:space="preserve"> IF(A336="", "", $B$2 &amp; COUNTIFS($A$7:$A336, $A336))</f>
        <v/>
      </c>
      <c r="C336" s="367" t="str">
        <f>IF($A336 = "", "", INDEX(Main_Form!$A:$A, MATCH($A336, Main_Form!$EV:$EV, 0)) &amp; $B336)</f>
        <v/>
      </c>
      <c r="D336" s="368"/>
      <c r="E336" s="368"/>
      <c r="F336" s="367" t="str">
        <f>IF(E336="", "", INDEX(Main_Form!$A:$A, MATCH($E336, Main_Form!$EV:$EV, 0)))</f>
        <v/>
      </c>
      <c r="G336" s="368"/>
      <c r="H336" s="368"/>
      <c r="I336" s="368"/>
      <c r="J336" s="368"/>
      <c r="K336" s="368"/>
      <c r="L336" s="368"/>
      <c r="M336" s="368"/>
      <c r="N336" s="368"/>
      <c r="O336" s="368"/>
      <c r="P336" s="398" t="str">
        <f t="shared" si="5"/>
        <v/>
      </c>
      <c r="Q336" s="395"/>
      <c r="R336" s="372"/>
      <c r="AB336" s="378"/>
      <c r="AC336" s="378" t="str">
        <f>IF($N336 = "", "",
IF(OR($N336 = Lists_and_controls!$AO$9, $N336 = Lists_and_controls!$AO$11, $N336 = Lists_and_controls!$AO$14, $N336 = Lists_and_controls!$AO$16), MAX(Day_30),
IF(OR($N336 = Lists_and_controls!$AO$6, $N336 = Lists_and_controls!$AO$8, $N336 = Lists_and_controls!$AO$10, $N336 = Lists_and_controls!$AO$12, $N336 = Lists_and_controls!$AO$13, $N336 = Lists_and_controls!$AO$15, $N336 = Lists_and_controls!$AO$17), MAX(Day_31),
IF($N336 = Lists_and_controls!$AO$7, IF(INDEX(Leap_Year_YN, MATCH($M336, Year_2, 0)) = 1, MAX(Day_Feb_LY), MAX(Day_Feb) )))))</f>
        <v/>
      </c>
    </row>
    <row r="337" spans="1:29" s="379" customFormat="1" hidden="1" x14ac:dyDescent="0.35">
      <c r="A337" s="368"/>
      <c r="B337" s="367" t="str">
        <f xml:space="preserve"> IF(A337="", "", $B$2 &amp; COUNTIFS($A$7:$A337, $A337))</f>
        <v/>
      </c>
      <c r="C337" s="367" t="str">
        <f>IF($A337 = "", "", INDEX(Main_Form!$A:$A, MATCH($A337, Main_Form!$EV:$EV, 0)) &amp; $B337)</f>
        <v/>
      </c>
      <c r="D337" s="368"/>
      <c r="E337" s="368"/>
      <c r="F337" s="367" t="str">
        <f>IF(E337="", "", INDEX(Main_Form!$A:$A, MATCH($E337, Main_Form!$EV:$EV, 0)))</f>
        <v/>
      </c>
      <c r="G337" s="368"/>
      <c r="H337" s="368"/>
      <c r="I337" s="368"/>
      <c r="J337" s="368"/>
      <c r="K337" s="368"/>
      <c r="L337" s="368"/>
      <c r="M337" s="368"/>
      <c r="N337" s="368"/>
      <c r="O337" s="368"/>
      <c r="P337" s="398" t="str">
        <f t="shared" si="5"/>
        <v/>
      </c>
      <c r="Q337" s="395"/>
      <c r="R337" s="372"/>
      <c r="AB337" s="378"/>
      <c r="AC337" s="378" t="str">
        <f>IF($N337 = "", "",
IF(OR($N337 = Lists_and_controls!$AO$9, $N337 = Lists_and_controls!$AO$11, $N337 = Lists_and_controls!$AO$14, $N337 = Lists_and_controls!$AO$16), MAX(Day_30),
IF(OR($N337 = Lists_and_controls!$AO$6, $N337 = Lists_and_controls!$AO$8, $N337 = Lists_and_controls!$AO$10, $N337 = Lists_and_controls!$AO$12, $N337 = Lists_and_controls!$AO$13, $N337 = Lists_and_controls!$AO$15, $N337 = Lists_and_controls!$AO$17), MAX(Day_31),
IF($N337 = Lists_and_controls!$AO$7, IF(INDEX(Leap_Year_YN, MATCH($M337, Year_2, 0)) = 1, MAX(Day_Feb_LY), MAX(Day_Feb) )))))</f>
        <v/>
      </c>
    </row>
    <row r="338" spans="1:29" s="379" customFormat="1" hidden="1" x14ac:dyDescent="0.35">
      <c r="A338" s="368"/>
      <c r="B338" s="367" t="str">
        <f xml:space="preserve"> IF(A338="", "", $B$2 &amp; COUNTIFS($A$7:$A338, $A338))</f>
        <v/>
      </c>
      <c r="C338" s="367" t="str">
        <f>IF($A338 = "", "", INDEX(Main_Form!$A:$A, MATCH($A338, Main_Form!$EV:$EV, 0)) &amp; $B338)</f>
        <v/>
      </c>
      <c r="D338" s="368"/>
      <c r="E338" s="368"/>
      <c r="F338" s="367" t="str">
        <f>IF(E338="", "", INDEX(Main_Form!$A:$A, MATCH($E338, Main_Form!$EV:$EV, 0)))</f>
        <v/>
      </c>
      <c r="G338" s="368"/>
      <c r="H338" s="368"/>
      <c r="I338" s="368"/>
      <c r="J338" s="368"/>
      <c r="K338" s="368"/>
      <c r="L338" s="368"/>
      <c r="M338" s="368"/>
      <c r="N338" s="368"/>
      <c r="O338" s="368"/>
      <c r="P338" s="398" t="str">
        <f t="shared" si="5"/>
        <v/>
      </c>
      <c r="Q338" s="395"/>
      <c r="R338" s="372"/>
      <c r="AB338" s="378"/>
      <c r="AC338" s="378" t="str">
        <f>IF($N338 = "", "",
IF(OR($N338 = Lists_and_controls!$AO$9, $N338 = Lists_and_controls!$AO$11, $N338 = Lists_and_controls!$AO$14, $N338 = Lists_and_controls!$AO$16), MAX(Day_30),
IF(OR($N338 = Lists_and_controls!$AO$6, $N338 = Lists_and_controls!$AO$8, $N338 = Lists_and_controls!$AO$10, $N338 = Lists_and_controls!$AO$12, $N338 = Lists_and_controls!$AO$13, $N338 = Lists_and_controls!$AO$15, $N338 = Lists_and_controls!$AO$17), MAX(Day_31),
IF($N338 = Lists_and_controls!$AO$7, IF(INDEX(Leap_Year_YN, MATCH($M338, Year_2, 0)) = 1, MAX(Day_Feb_LY), MAX(Day_Feb) )))))</f>
        <v/>
      </c>
    </row>
    <row r="339" spans="1:29" s="379" customFormat="1" hidden="1" x14ac:dyDescent="0.35">
      <c r="A339" s="368"/>
      <c r="B339" s="367" t="str">
        <f xml:space="preserve"> IF(A339="", "", $B$2 &amp; COUNTIFS($A$7:$A339, $A339))</f>
        <v/>
      </c>
      <c r="C339" s="367" t="str">
        <f>IF($A339 = "", "", INDEX(Main_Form!$A:$A, MATCH($A339, Main_Form!$EV:$EV, 0)) &amp; $B339)</f>
        <v/>
      </c>
      <c r="D339" s="368"/>
      <c r="E339" s="368"/>
      <c r="F339" s="367" t="str">
        <f>IF(E339="", "", INDEX(Main_Form!$A:$A, MATCH($E339, Main_Form!$EV:$EV, 0)))</f>
        <v/>
      </c>
      <c r="G339" s="368"/>
      <c r="H339" s="368"/>
      <c r="I339" s="368"/>
      <c r="J339" s="368"/>
      <c r="K339" s="368"/>
      <c r="L339" s="368"/>
      <c r="M339" s="368"/>
      <c r="N339" s="368"/>
      <c r="O339" s="368"/>
      <c r="P339" s="398" t="str">
        <f t="shared" si="5"/>
        <v/>
      </c>
      <c r="Q339" s="395"/>
      <c r="R339" s="372"/>
      <c r="AB339" s="378"/>
      <c r="AC339" s="378" t="str">
        <f>IF($N339 = "", "",
IF(OR($N339 = Lists_and_controls!$AO$9, $N339 = Lists_and_controls!$AO$11, $N339 = Lists_and_controls!$AO$14, $N339 = Lists_and_controls!$AO$16), MAX(Day_30),
IF(OR($N339 = Lists_and_controls!$AO$6, $N339 = Lists_and_controls!$AO$8, $N339 = Lists_and_controls!$AO$10, $N339 = Lists_and_controls!$AO$12, $N339 = Lists_and_controls!$AO$13, $N339 = Lists_and_controls!$AO$15, $N339 = Lists_and_controls!$AO$17), MAX(Day_31),
IF($N339 = Lists_and_controls!$AO$7, IF(INDEX(Leap_Year_YN, MATCH($M339, Year_2, 0)) = 1, MAX(Day_Feb_LY), MAX(Day_Feb) )))))</f>
        <v/>
      </c>
    </row>
    <row r="340" spans="1:29" s="379" customFormat="1" hidden="1" x14ac:dyDescent="0.35">
      <c r="A340" s="368"/>
      <c r="B340" s="367" t="str">
        <f xml:space="preserve"> IF(A340="", "", $B$2 &amp; COUNTIFS($A$7:$A340, $A340))</f>
        <v/>
      </c>
      <c r="C340" s="367" t="str">
        <f>IF($A340 = "", "", INDEX(Main_Form!$A:$A, MATCH($A340, Main_Form!$EV:$EV, 0)) &amp; $B340)</f>
        <v/>
      </c>
      <c r="D340" s="368"/>
      <c r="E340" s="368"/>
      <c r="F340" s="367" t="str">
        <f>IF(E340="", "", INDEX(Main_Form!$A:$A, MATCH($E340, Main_Form!$EV:$EV, 0)))</f>
        <v/>
      </c>
      <c r="G340" s="368"/>
      <c r="H340" s="368"/>
      <c r="I340" s="368"/>
      <c r="J340" s="368"/>
      <c r="K340" s="368"/>
      <c r="L340" s="368"/>
      <c r="M340" s="368"/>
      <c r="N340" s="368"/>
      <c r="O340" s="368"/>
      <c r="P340" s="398" t="str">
        <f t="shared" si="5"/>
        <v/>
      </c>
      <c r="Q340" s="395"/>
      <c r="R340" s="372"/>
      <c r="AB340" s="378"/>
      <c r="AC340" s="378" t="str">
        <f>IF($N340 = "", "",
IF(OR($N340 = Lists_and_controls!$AO$9, $N340 = Lists_and_controls!$AO$11, $N340 = Lists_and_controls!$AO$14, $N340 = Lists_and_controls!$AO$16), MAX(Day_30),
IF(OR($N340 = Lists_and_controls!$AO$6, $N340 = Lists_and_controls!$AO$8, $N340 = Lists_and_controls!$AO$10, $N340 = Lists_and_controls!$AO$12, $N340 = Lists_and_controls!$AO$13, $N340 = Lists_and_controls!$AO$15, $N340 = Lists_and_controls!$AO$17), MAX(Day_31),
IF($N340 = Lists_and_controls!$AO$7, IF(INDEX(Leap_Year_YN, MATCH($M340, Year_2, 0)) = 1, MAX(Day_Feb_LY), MAX(Day_Feb) )))))</f>
        <v/>
      </c>
    </row>
    <row r="341" spans="1:29" s="379" customFormat="1" hidden="1" x14ac:dyDescent="0.35">
      <c r="A341" s="368"/>
      <c r="B341" s="367" t="str">
        <f xml:space="preserve"> IF(A341="", "", $B$2 &amp; COUNTIFS($A$7:$A341, $A341))</f>
        <v/>
      </c>
      <c r="C341" s="367" t="str">
        <f>IF($A341 = "", "", INDEX(Main_Form!$A:$A, MATCH($A341, Main_Form!$EV:$EV, 0)) &amp; $B341)</f>
        <v/>
      </c>
      <c r="D341" s="368"/>
      <c r="E341" s="368"/>
      <c r="F341" s="367" t="str">
        <f>IF(E341="", "", INDEX(Main_Form!$A:$A, MATCH($E341, Main_Form!$EV:$EV, 0)))</f>
        <v/>
      </c>
      <c r="G341" s="368"/>
      <c r="H341" s="368"/>
      <c r="I341" s="368"/>
      <c r="J341" s="368"/>
      <c r="K341" s="368"/>
      <c r="L341" s="368"/>
      <c r="M341" s="368"/>
      <c r="N341" s="368"/>
      <c r="O341" s="368"/>
      <c r="P341" s="398" t="str">
        <f t="shared" si="5"/>
        <v/>
      </c>
      <c r="Q341" s="395"/>
      <c r="R341" s="372"/>
      <c r="AB341" s="378"/>
      <c r="AC341" s="378" t="str">
        <f>IF($N341 = "", "",
IF(OR($N341 = Lists_and_controls!$AO$9, $N341 = Lists_and_controls!$AO$11, $N341 = Lists_and_controls!$AO$14, $N341 = Lists_and_controls!$AO$16), MAX(Day_30),
IF(OR($N341 = Lists_and_controls!$AO$6, $N341 = Lists_and_controls!$AO$8, $N341 = Lists_and_controls!$AO$10, $N341 = Lists_and_controls!$AO$12, $N341 = Lists_and_controls!$AO$13, $N341 = Lists_and_controls!$AO$15, $N341 = Lists_and_controls!$AO$17), MAX(Day_31),
IF($N341 = Lists_and_controls!$AO$7, IF(INDEX(Leap_Year_YN, MATCH($M341, Year_2, 0)) = 1, MAX(Day_Feb_LY), MAX(Day_Feb) )))))</f>
        <v/>
      </c>
    </row>
    <row r="342" spans="1:29" s="379" customFormat="1" hidden="1" x14ac:dyDescent="0.35">
      <c r="A342" s="368"/>
      <c r="B342" s="367" t="str">
        <f xml:space="preserve"> IF(A342="", "", $B$2 &amp; COUNTIFS($A$7:$A342, $A342))</f>
        <v/>
      </c>
      <c r="C342" s="367" t="str">
        <f>IF($A342 = "", "", INDEX(Main_Form!$A:$A, MATCH($A342, Main_Form!$EV:$EV, 0)) &amp; $B342)</f>
        <v/>
      </c>
      <c r="D342" s="368"/>
      <c r="E342" s="368"/>
      <c r="F342" s="367" t="str">
        <f>IF(E342="", "", INDEX(Main_Form!$A:$A, MATCH($E342, Main_Form!$EV:$EV, 0)))</f>
        <v/>
      </c>
      <c r="G342" s="368"/>
      <c r="H342" s="368"/>
      <c r="I342" s="368"/>
      <c r="J342" s="368"/>
      <c r="K342" s="368"/>
      <c r="L342" s="368"/>
      <c r="M342" s="368"/>
      <c r="N342" s="368"/>
      <c r="O342" s="368"/>
      <c r="P342" s="398" t="str">
        <f t="shared" si="5"/>
        <v/>
      </c>
      <c r="Q342" s="395"/>
      <c r="R342" s="372"/>
      <c r="AB342" s="378"/>
      <c r="AC342" s="378" t="str">
        <f>IF($N342 = "", "",
IF(OR($N342 = Lists_and_controls!$AO$9, $N342 = Lists_and_controls!$AO$11, $N342 = Lists_and_controls!$AO$14, $N342 = Lists_and_controls!$AO$16), MAX(Day_30),
IF(OR($N342 = Lists_and_controls!$AO$6, $N342 = Lists_and_controls!$AO$8, $N342 = Lists_and_controls!$AO$10, $N342 = Lists_and_controls!$AO$12, $N342 = Lists_and_controls!$AO$13, $N342 = Lists_and_controls!$AO$15, $N342 = Lists_and_controls!$AO$17), MAX(Day_31),
IF($N342 = Lists_and_controls!$AO$7, IF(INDEX(Leap_Year_YN, MATCH($M342, Year_2, 0)) = 1, MAX(Day_Feb_LY), MAX(Day_Feb) )))))</f>
        <v/>
      </c>
    </row>
    <row r="343" spans="1:29" s="379" customFormat="1" hidden="1" x14ac:dyDescent="0.35">
      <c r="A343" s="368"/>
      <c r="B343" s="367" t="str">
        <f xml:space="preserve"> IF(A343="", "", $B$2 &amp; COUNTIFS($A$7:$A343, $A343))</f>
        <v/>
      </c>
      <c r="C343" s="367" t="str">
        <f>IF($A343 = "", "", INDEX(Main_Form!$A:$A, MATCH($A343, Main_Form!$EV:$EV, 0)) &amp; $B343)</f>
        <v/>
      </c>
      <c r="D343" s="368"/>
      <c r="E343" s="368"/>
      <c r="F343" s="367" t="str">
        <f>IF(E343="", "", INDEX(Main_Form!$A:$A, MATCH($E343, Main_Form!$EV:$EV, 0)))</f>
        <v/>
      </c>
      <c r="G343" s="368"/>
      <c r="H343" s="368"/>
      <c r="I343" s="368"/>
      <c r="J343" s="368"/>
      <c r="K343" s="368"/>
      <c r="L343" s="368"/>
      <c r="M343" s="368"/>
      <c r="N343" s="368"/>
      <c r="O343" s="368"/>
      <c r="P343" s="398" t="str">
        <f t="shared" si="5"/>
        <v/>
      </c>
      <c r="Q343" s="395"/>
      <c r="R343" s="372"/>
      <c r="AB343" s="378"/>
      <c r="AC343" s="378" t="str">
        <f>IF($N343 = "", "",
IF(OR($N343 = Lists_and_controls!$AO$9, $N343 = Lists_and_controls!$AO$11, $N343 = Lists_and_controls!$AO$14, $N343 = Lists_and_controls!$AO$16), MAX(Day_30),
IF(OR($N343 = Lists_and_controls!$AO$6, $N343 = Lists_and_controls!$AO$8, $N343 = Lists_and_controls!$AO$10, $N343 = Lists_and_controls!$AO$12, $N343 = Lists_and_controls!$AO$13, $N343 = Lists_and_controls!$AO$15, $N343 = Lists_and_controls!$AO$17), MAX(Day_31),
IF($N343 = Lists_and_controls!$AO$7, IF(INDEX(Leap_Year_YN, MATCH($M343, Year_2, 0)) = 1, MAX(Day_Feb_LY), MAX(Day_Feb) )))))</f>
        <v/>
      </c>
    </row>
    <row r="344" spans="1:29" s="379" customFormat="1" hidden="1" x14ac:dyDescent="0.35">
      <c r="A344" s="368"/>
      <c r="B344" s="367" t="str">
        <f xml:space="preserve"> IF(A344="", "", $B$2 &amp; COUNTIFS($A$7:$A344, $A344))</f>
        <v/>
      </c>
      <c r="C344" s="367" t="str">
        <f>IF($A344 = "", "", INDEX(Main_Form!$A:$A, MATCH($A344, Main_Form!$EV:$EV, 0)) &amp; $B344)</f>
        <v/>
      </c>
      <c r="D344" s="368"/>
      <c r="E344" s="368"/>
      <c r="F344" s="367" t="str">
        <f>IF(E344="", "", INDEX(Main_Form!$A:$A, MATCH($E344, Main_Form!$EV:$EV, 0)))</f>
        <v/>
      </c>
      <c r="G344" s="368"/>
      <c r="H344" s="368"/>
      <c r="I344" s="368"/>
      <c r="J344" s="368"/>
      <c r="K344" s="368"/>
      <c r="L344" s="368"/>
      <c r="M344" s="368"/>
      <c r="N344" s="368"/>
      <c r="O344" s="368"/>
      <c r="P344" s="398" t="str">
        <f t="shared" si="5"/>
        <v/>
      </c>
      <c r="Q344" s="395"/>
      <c r="R344" s="372"/>
      <c r="AB344" s="378"/>
      <c r="AC344" s="378" t="str">
        <f>IF($N344 = "", "",
IF(OR($N344 = Lists_and_controls!$AO$9, $N344 = Lists_and_controls!$AO$11, $N344 = Lists_and_controls!$AO$14, $N344 = Lists_and_controls!$AO$16), MAX(Day_30),
IF(OR($N344 = Lists_and_controls!$AO$6, $N344 = Lists_and_controls!$AO$8, $N344 = Lists_and_controls!$AO$10, $N344 = Lists_and_controls!$AO$12, $N344 = Lists_and_controls!$AO$13, $N344 = Lists_and_controls!$AO$15, $N344 = Lists_and_controls!$AO$17), MAX(Day_31),
IF($N344 = Lists_and_controls!$AO$7, IF(INDEX(Leap_Year_YN, MATCH($M344, Year_2, 0)) = 1, MAX(Day_Feb_LY), MAX(Day_Feb) )))))</f>
        <v/>
      </c>
    </row>
    <row r="345" spans="1:29" s="379" customFormat="1" hidden="1" x14ac:dyDescent="0.35">
      <c r="A345" s="368"/>
      <c r="B345" s="367" t="str">
        <f xml:space="preserve"> IF(A345="", "", $B$2 &amp; COUNTIFS($A$7:$A345, $A345))</f>
        <v/>
      </c>
      <c r="C345" s="367" t="str">
        <f>IF($A345 = "", "", INDEX(Main_Form!$A:$A, MATCH($A345, Main_Form!$EV:$EV, 0)) &amp; $B345)</f>
        <v/>
      </c>
      <c r="D345" s="368"/>
      <c r="E345" s="368"/>
      <c r="F345" s="367" t="str">
        <f>IF(E345="", "", INDEX(Main_Form!$A:$A, MATCH($E345, Main_Form!$EV:$EV, 0)))</f>
        <v/>
      </c>
      <c r="G345" s="368"/>
      <c r="H345" s="368"/>
      <c r="I345" s="368"/>
      <c r="J345" s="368"/>
      <c r="K345" s="368"/>
      <c r="L345" s="368"/>
      <c r="M345" s="368"/>
      <c r="N345" s="368"/>
      <c r="O345" s="368"/>
      <c r="P345" s="398" t="str">
        <f t="shared" si="5"/>
        <v/>
      </c>
      <c r="Q345" s="395"/>
      <c r="R345" s="372"/>
      <c r="AB345" s="378"/>
      <c r="AC345" s="378" t="str">
        <f>IF($N345 = "", "",
IF(OR($N345 = Lists_and_controls!$AO$9, $N345 = Lists_and_controls!$AO$11, $N345 = Lists_and_controls!$AO$14, $N345 = Lists_and_controls!$AO$16), MAX(Day_30),
IF(OR($N345 = Lists_and_controls!$AO$6, $N345 = Lists_and_controls!$AO$8, $N345 = Lists_and_controls!$AO$10, $N345 = Lists_and_controls!$AO$12, $N345 = Lists_and_controls!$AO$13, $N345 = Lists_and_controls!$AO$15, $N345 = Lists_and_controls!$AO$17), MAX(Day_31),
IF($N345 = Lists_and_controls!$AO$7, IF(INDEX(Leap_Year_YN, MATCH($M345, Year_2, 0)) = 1, MAX(Day_Feb_LY), MAX(Day_Feb) )))))</f>
        <v/>
      </c>
    </row>
    <row r="346" spans="1:29" s="379" customFormat="1" hidden="1" x14ac:dyDescent="0.35">
      <c r="A346" s="368"/>
      <c r="B346" s="367" t="str">
        <f xml:space="preserve"> IF(A346="", "", $B$2 &amp; COUNTIFS($A$7:$A346, $A346))</f>
        <v/>
      </c>
      <c r="C346" s="367" t="str">
        <f>IF($A346 = "", "", INDEX(Main_Form!$A:$A, MATCH($A346, Main_Form!$EV:$EV, 0)) &amp; $B346)</f>
        <v/>
      </c>
      <c r="D346" s="368"/>
      <c r="E346" s="368"/>
      <c r="F346" s="367" t="str">
        <f>IF(E346="", "", INDEX(Main_Form!$A:$A, MATCH($E346, Main_Form!$EV:$EV, 0)))</f>
        <v/>
      </c>
      <c r="G346" s="368"/>
      <c r="H346" s="368"/>
      <c r="I346" s="368"/>
      <c r="J346" s="368"/>
      <c r="K346" s="368"/>
      <c r="L346" s="368"/>
      <c r="M346" s="368"/>
      <c r="N346" s="368"/>
      <c r="O346" s="368"/>
      <c r="P346" s="398" t="str">
        <f t="shared" si="5"/>
        <v/>
      </c>
      <c r="Q346" s="395"/>
      <c r="R346" s="372"/>
      <c r="AB346" s="378"/>
      <c r="AC346" s="378" t="str">
        <f>IF($N346 = "", "",
IF(OR($N346 = Lists_and_controls!$AO$9, $N346 = Lists_and_controls!$AO$11, $N346 = Lists_and_controls!$AO$14, $N346 = Lists_and_controls!$AO$16), MAX(Day_30),
IF(OR($N346 = Lists_and_controls!$AO$6, $N346 = Lists_and_controls!$AO$8, $N346 = Lists_and_controls!$AO$10, $N346 = Lists_and_controls!$AO$12, $N346 = Lists_and_controls!$AO$13, $N346 = Lists_and_controls!$AO$15, $N346 = Lists_and_controls!$AO$17), MAX(Day_31),
IF($N346 = Lists_and_controls!$AO$7, IF(INDEX(Leap_Year_YN, MATCH($M346, Year_2, 0)) = 1, MAX(Day_Feb_LY), MAX(Day_Feb) )))))</f>
        <v/>
      </c>
    </row>
    <row r="347" spans="1:29" s="379" customFormat="1" hidden="1" x14ac:dyDescent="0.35">
      <c r="A347" s="368"/>
      <c r="B347" s="367" t="str">
        <f xml:space="preserve"> IF(A347="", "", $B$2 &amp; COUNTIFS($A$7:$A347, $A347))</f>
        <v/>
      </c>
      <c r="C347" s="367" t="str">
        <f>IF($A347 = "", "", INDEX(Main_Form!$A:$A, MATCH($A347, Main_Form!$EV:$EV, 0)) &amp; $B347)</f>
        <v/>
      </c>
      <c r="D347" s="368"/>
      <c r="E347" s="368"/>
      <c r="F347" s="367" t="str">
        <f>IF(E347="", "", INDEX(Main_Form!$A:$A, MATCH($E347, Main_Form!$EV:$EV, 0)))</f>
        <v/>
      </c>
      <c r="G347" s="368"/>
      <c r="H347" s="368"/>
      <c r="I347" s="368"/>
      <c r="J347" s="368"/>
      <c r="K347" s="368"/>
      <c r="L347" s="368"/>
      <c r="M347" s="368"/>
      <c r="N347" s="368"/>
      <c r="O347" s="368"/>
      <c r="P347" s="398" t="str">
        <f t="shared" si="5"/>
        <v/>
      </c>
      <c r="Q347" s="395"/>
      <c r="R347" s="372"/>
      <c r="AB347" s="378"/>
      <c r="AC347" s="378" t="str">
        <f>IF($N347 = "", "",
IF(OR($N347 = Lists_and_controls!$AO$9, $N347 = Lists_and_controls!$AO$11, $N347 = Lists_and_controls!$AO$14, $N347 = Lists_and_controls!$AO$16), MAX(Day_30),
IF(OR($N347 = Lists_and_controls!$AO$6, $N347 = Lists_and_controls!$AO$8, $N347 = Lists_and_controls!$AO$10, $N347 = Lists_and_controls!$AO$12, $N347 = Lists_and_controls!$AO$13, $N347 = Lists_and_controls!$AO$15, $N347 = Lists_and_controls!$AO$17), MAX(Day_31),
IF($N347 = Lists_and_controls!$AO$7, IF(INDEX(Leap_Year_YN, MATCH($M347, Year_2, 0)) = 1, MAX(Day_Feb_LY), MAX(Day_Feb) )))))</f>
        <v/>
      </c>
    </row>
    <row r="348" spans="1:29" s="379" customFormat="1" hidden="1" x14ac:dyDescent="0.35">
      <c r="A348" s="368"/>
      <c r="B348" s="367" t="str">
        <f xml:space="preserve"> IF(A348="", "", $B$2 &amp; COUNTIFS($A$7:$A348, $A348))</f>
        <v/>
      </c>
      <c r="C348" s="367" t="str">
        <f>IF($A348 = "", "", INDEX(Main_Form!$A:$A, MATCH($A348, Main_Form!$EV:$EV, 0)) &amp; $B348)</f>
        <v/>
      </c>
      <c r="D348" s="368"/>
      <c r="E348" s="368"/>
      <c r="F348" s="367" t="str">
        <f>IF(E348="", "", INDEX(Main_Form!$A:$A, MATCH($E348, Main_Form!$EV:$EV, 0)))</f>
        <v/>
      </c>
      <c r="G348" s="368"/>
      <c r="H348" s="368"/>
      <c r="I348" s="368"/>
      <c r="J348" s="368"/>
      <c r="K348" s="368"/>
      <c r="L348" s="368"/>
      <c r="M348" s="368"/>
      <c r="N348" s="368"/>
      <c r="O348" s="368"/>
      <c r="P348" s="398" t="str">
        <f t="shared" si="5"/>
        <v/>
      </c>
      <c r="Q348" s="395"/>
      <c r="R348" s="372"/>
      <c r="AB348" s="378"/>
      <c r="AC348" s="378" t="str">
        <f>IF($N348 = "", "",
IF(OR($N348 = Lists_and_controls!$AO$9, $N348 = Lists_and_controls!$AO$11, $N348 = Lists_and_controls!$AO$14, $N348 = Lists_and_controls!$AO$16), MAX(Day_30),
IF(OR($N348 = Lists_and_controls!$AO$6, $N348 = Lists_and_controls!$AO$8, $N348 = Lists_and_controls!$AO$10, $N348 = Lists_and_controls!$AO$12, $N348 = Lists_and_controls!$AO$13, $N348 = Lists_and_controls!$AO$15, $N348 = Lists_and_controls!$AO$17), MAX(Day_31),
IF($N348 = Lists_and_controls!$AO$7, IF(INDEX(Leap_Year_YN, MATCH($M348, Year_2, 0)) = 1, MAX(Day_Feb_LY), MAX(Day_Feb) )))))</f>
        <v/>
      </c>
    </row>
    <row r="349" spans="1:29" s="379" customFormat="1" hidden="1" x14ac:dyDescent="0.35">
      <c r="A349" s="368"/>
      <c r="B349" s="367" t="str">
        <f xml:space="preserve"> IF(A349="", "", $B$2 &amp; COUNTIFS($A$7:$A349, $A349))</f>
        <v/>
      </c>
      <c r="C349" s="367" t="str">
        <f>IF($A349 = "", "", INDEX(Main_Form!$A:$A, MATCH($A349, Main_Form!$EV:$EV, 0)) &amp; $B349)</f>
        <v/>
      </c>
      <c r="D349" s="368"/>
      <c r="E349" s="368"/>
      <c r="F349" s="367" t="str">
        <f>IF(E349="", "", INDEX(Main_Form!$A:$A, MATCH($E349, Main_Form!$EV:$EV, 0)))</f>
        <v/>
      </c>
      <c r="G349" s="368"/>
      <c r="H349" s="368"/>
      <c r="I349" s="368"/>
      <c r="J349" s="368"/>
      <c r="K349" s="368"/>
      <c r="L349" s="368"/>
      <c r="M349" s="368"/>
      <c r="N349" s="368"/>
      <c r="O349" s="368"/>
      <c r="P349" s="398" t="str">
        <f t="shared" si="5"/>
        <v/>
      </c>
      <c r="Q349" s="395"/>
      <c r="R349" s="372"/>
      <c r="AB349" s="378"/>
      <c r="AC349" s="378" t="str">
        <f>IF($N349 = "", "",
IF(OR($N349 = Lists_and_controls!$AO$9, $N349 = Lists_and_controls!$AO$11, $N349 = Lists_and_controls!$AO$14, $N349 = Lists_and_controls!$AO$16), MAX(Day_30),
IF(OR($N349 = Lists_and_controls!$AO$6, $N349 = Lists_and_controls!$AO$8, $N349 = Lists_and_controls!$AO$10, $N349 = Lists_and_controls!$AO$12, $N349 = Lists_and_controls!$AO$13, $N349 = Lists_and_controls!$AO$15, $N349 = Lists_and_controls!$AO$17), MAX(Day_31),
IF($N349 = Lists_and_controls!$AO$7, IF(INDEX(Leap_Year_YN, MATCH($M349, Year_2, 0)) = 1, MAX(Day_Feb_LY), MAX(Day_Feb) )))))</f>
        <v/>
      </c>
    </row>
    <row r="350" spans="1:29" s="379" customFormat="1" hidden="1" x14ac:dyDescent="0.35">
      <c r="A350" s="368"/>
      <c r="B350" s="367" t="str">
        <f xml:space="preserve"> IF(A350="", "", $B$2 &amp; COUNTIFS($A$7:$A350, $A350))</f>
        <v/>
      </c>
      <c r="C350" s="367" t="str">
        <f>IF($A350 = "", "", INDEX(Main_Form!$A:$A, MATCH($A350, Main_Form!$EV:$EV, 0)) &amp; $B350)</f>
        <v/>
      </c>
      <c r="D350" s="368"/>
      <c r="E350" s="368"/>
      <c r="F350" s="367" t="str">
        <f>IF(E350="", "", INDEX(Main_Form!$A:$A, MATCH($E350, Main_Form!$EV:$EV, 0)))</f>
        <v/>
      </c>
      <c r="G350" s="368"/>
      <c r="H350" s="368"/>
      <c r="I350" s="368"/>
      <c r="J350" s="368"/>
      <c r="K350" s="368"/>
      <c r="L350" s="368"/>
      <c r="M350" s="368"/>
      <c r="N350" s="368"/>
      <c r="O350" s="368"/>
      <c r="P350" s="398" t="str">
        <f t="shared" si="5"/>
        <v/>
      </c>
      <c r="Q350" s="395"/>
      <c r="R350" s="372"/>
      <c r="AB350" s="378"/>
      <c r="AC350" s="378" t="str">
        <f>IF($N350 = "", "",
IF(OR($N350 = Lists_and_controls!$AO$9, $N350 = Lists_and_controls!$AO$11, $N350 = Lists_and_controls!$AO$14, $N350 = Lists_and_controls!$AO$16), MAX(Day_30),
IF(OR($N350 = Lists_and_controls!$AO$6, $N350 = Lists_and_controls!$AO$8, $N350 = Lists_and_controls!$AO$10, $N350 = Lists_and_controls!$AO$12, $N350 = Lists_and_controls!$AO$13, $N350 = Lists_and_controls!$AO$15, $N350 = Lists_and_controls!$AO$17), MAX(Day_31),
IF($N350 = Lists_and_controls!$AO$7, IF(INDEX(Leap_Year_YN, MATCH($M350, Year_2, 0)) = 1, MAX(Day_Feb_LY), MAX(Day_Feb) )))))</f>
        <v/>
      </c>
    </row>
    <row r="351" spans="1:29" s="379" customFormat="1" hidden="1" x14ac:dyDescent="0.35">
      <c r="A351" s="368"/>
      <c r="B351" s="367" t="str">
        <f xml:space="preserve"> IF(A351="", "", $B$2 &amp; COUNTIFS($A$7:$A351, $A351))</f>
        <v/>
      </c>
      <c r="C351" s="367" t="str">
        <f>IF($A351 = "", "", INDEX(Main_Form!$A:$A, MATCH($A351, Main_Form!$EV:$EV, 0)) &amp; $B351)</f>
        <v/>
      </c>
      <c r="D351" s="368"/>
      <c r="E351" s="368"/>
      <c r="F351" s="367" t="str">
        <f>IF(E351="", "", INDEX(Main_Form!$A:$A, MATCH($E351, Main_Form!$EV:$EV, 0)))</f>
        <v/>
      </c>
      <c r="G351" s="368"/>
      <c r="H351" s="368"/>
      <c r="I351" s="368"/>
      <c r="J351" s="368"/>
      <c r="K351" s="368"/>
      <c r="L351" s="368"/>
      <c r="M351" s="368"/>
      <c r="N351" s="368"/>
      <c r="O351" s="368"/>
      <c r="P351" s="398" t="str">
        <f t="shared" si="5"/>
        <v/>
      </c>
      <c r="Q351" s="395"/>
      <c r="R351" s="372"/>
      <c r="AB351" s="378"/>
      <c r="AC351" s="378" t="str">
        <f>IF($N351 = "", "",
IF(OR($N351 = Lists_and_controls!$AO$9, $N351 = Lists_and_controls!$AO$11, $N351 = Lists_and_controls!$AO$14, $N351 = Lists_and_controls!$AO$16), MAX(Day_30),
IF(OR($N351 = Lists_and_controls!$AO$6, $N351 = Lists_and_controls!$AO$8, $N351 = Lists_and_controls!$AO$10, $N351 = Lists_and_controls!$AO$12, $N351 = Lists_and_controls!$AO$13, $N351 = Lists_and_controls!$AO$15, $N351 = Lists_and_controls!$AO$17), MAX(Day_31),
IF($N351 = Lists_and_controls!$AO$7, IF(INDEX(Leap_Year_YN, MATCH($M351, Year_2, 0)) = 1, MAX(Day_Feb_LY), MAX(Day_Feb) )))))</f>
        <v/>
      </c>
    </row>
    <row r="352" spans="1:29" s="379" customFormat="1" hidden="1" x14ac:dyDescent="0.35">
      <c r="A352" s="368"/>
      <c r="B352" s="367" t="str">
        <f xml:space="preserve"> IF(A352="", "", $B$2 &amp; COUNTIFS($A$7:$A352, $A352))</f>
        <v/>
      </c>
      <c r="C352" s="367" t="str">
        <f>IF($A352 = "", "", INDEX(Main_Form!$A:$A, MATCH($A352, Main_Form!$EV:$EV, 0)) &amp; $B352)</f>
        <v/>
      </c>
      <c r="D352" s="368"/>
      <c r="E352" s="368"/>
      <c r="F352" s="367" t="str">
        <f>IF(E352="", "", INDEX(Main_Form!$A:$A, MATCH($E352, Main_Form!$EV:$EV, 0)))</f>
        <v/>
      </c>
      <c r="G352" s="368"/>
      <c r="H352" s="368"/>
      <c r="I352" s="368"/>
      <c r="J352" s="368"/>
      <c r="K352" s="368"/>
      <c r="L352" s="368"/>
      <c r="M352" s="368"/>
      <c r="N352" s="368"/>
      <c r="O352" s="368"/>
      <c r="P352" s="398" t="str">
        <f t="shared" si="5"/>
        <v/>
      </c>
      <c r="Q352" s="395"/>
      <c r="R352" s="372"/>
      <c r="AB352" s="378"/>
      <c r="AC352" s="378" t="str">
        <f>IF($N352 = "", "",
IF(OR($N352 = Lists_and_controls!$AO$9, $N352 = Lists_and_controls!$AO$11, $N352 = Lists_and_controls!$AO$14, $N352 = Lists_and_controls!$AO$16), MAX(Day_30),
IF(OR($N352 = Lists_and_controls!$AO$6, $N352 = Lists_and_controls!$AO$8, $N352 = Lists_and_controls!$AO$10, $N352 = Lists_and_controls!$AO$12, $N352 = Lists_and_controls!$AO$13, $N352 = Lists_and_controls!$AO$15, $N352 = Lists_and_controls!$AO$17), MAX(Day_31),
IF($N352 = Lists_and_controls!$AO$7, IF(INDEX(Leap_Year_YN, MATCH($M352, Year_2, 0)) = 1, MAX(Day_Feb_LY), MAX(Day_Feb) )))))</f>
        <v/>
      </c>
    </row>
    <row r="353" spans="1:29" s="379" customFormat="1" hidden="1" x14ac:dyDescent="0.35">
      <c r="A353" s="368"/>
      <c r="B353" s="367" t="str">
        <f xml:space="preserve"> IF(A353="", "", $B$2 &amp; COUNTIFS($A$7:$A353, $A353))</f>
        <v/>
      </c>
      <c r="C353" s="367" t="str">
        <f>IF($A353 = "", "", INDEX(Main_Form!$A:$A, MATCH($A353, Main_Form!$EV:$EV, 0)) &amp; $B353)</f>
        <v/>
      </c>
      <c r="D353" s="368"/>
      <c r="E353" s="368"/>
      <c r="F353" s="367" t="str">
        <f>IF(E353="", "", INDEX(Main_Form!$A:$A, MATCH($E353, Main_Form!$EV:$EV, 0)))</f>
        <v/>
      </c>
      <c r="G353" s="368"/>
      <c r="H353" s="368"/>
      <c r="I353" s="368"/>
      <c r="J353" s="368"/>
      <c r="K353" s="368"/>
      <c r="L353" s="368"/>
      <c r="M353" s="368"/>
      <c r="N353" s="368"/>
      <c r="O353" s="368"/>
      <c r="P353" s="398" t="str">
        <f t="shared" si="5"/>
        <v/>
      </c>
      <c r="Q353" s="395"/>
      <c r="R353" s="372"/>
      <c r="AB353" s="378"/>
      <c r="AC353" s="378" t="str">
        <f>IF($N353 = "", "",
IF(OR($N353 = Lists_and_controls!$AO$9, $N353 = Lists_and_controls!$AO$11, $N353 = Lists_and_controls!$AO$14, $N353 = Lists_and_controls!$AO$16), MAX(Day_30),
IF(OR($N353 = Lists_and_controls!$AO$6, $N353 = Lists_and_controls!$AO$8, $N353 = Lists_and_controls!$AO$10, $N353 = Lists_and_controls!$AO$12, $N353 = Lists_and_controls!$AO$13, $N353 = Lists_and_controls!$AO$15, $N353 = Lists_and_controls!$AO$17), MAX(Day_31),
IF($N353 = Lists_and_controls!$AO$7, IF(INDEX(Leap_Year_YN, MATCH($M353, Year_2, 0)) = 1, MAX(Day_Feb_LY), MAX(Day_Feb) )))))</f>
        <v/>
      </c>
    </row>
    <row r="354" spans="1:29" s="379" customFormat="1" hidden="1" x14ac:dyDescent="0.35">
      <c r="A354" s="368"/>
      <c r="B354" s="367" t="str">
        <f xml:space="preserve"> IF(A354="", "", $B$2 &amp; COUNTIFS($A$7:$A354, $A354))</f>
        <v/>
      </c>
      <c r="C354" s="367" t="str">
        <f>IF($A354 = "", "", INDEX(Main_Form!$A:$A, MATCH($A354, Main_Form!$EV:$EV, 0)) &amp; $B354)</f>
        <v/>
      </c>
      <c r="D354" s="368"/>
      <c r="E354" s="368"/>
      <c r="F354" s="367" t="str">
        <f>IF(E354="", "", INDEX(Main_Form!$A:$A, MATCH($E354, Main_Form!$EV:$EV, 0)))</f>
        <v/>
      </c>
      <c r="G354" s="368"/>
      <c r="H354" s="368"/>
      <c r="I354" s="368"/>
      <c r="J354" s="368"/>
      <c r="K354" s="368"/>
      <c r="L354" s="368"/>
      <c r="M354" s="368"/>
      <c r="N354" s="368"/>
      <c r="O354" s="368"/>
      <c r="P354" s="398" t="str">
        <f t="shared" si="5"/>
        <v/>
      </c>
      <c r="Q354" s="395"/>
      <c r="R354" s="372"/>
      <c r="AB354" s="378"/>
      <c r="AC354" s="378" t="str">
        <f>IF($N354 = "", "",
IF(OR($N354 = Lists_and_controls!$AO$9, $N354 = Lists_and_controls!$AO$11, $N354 = Lists_and_controls!$AO$14, $N354 = Lists_and_controls!$AO$16), MAX(Day_30),
IF(OR($N354 = Lists_and_controls!$AO$6, $N354 = Lists_and_controls!$AO$8, $N354 = Lists_and_controls!$AO$10, $N354 = Lists_and_controls!$AO$12, $N354 = Lists_and_controls!$AO$13, $N354 = Lists_and_controls!$AO$15, $N354 = Lists_and_controls!$AO$17), MAX(Day_31),
IF($N354 = Lists_and_controls!$AO$7, IF(INDEX(Leap_Year_YN, MATCH($M354, Year_2, 0)) = 1, MAX(Day_Feb_LY), MAX(Day_Feb) )))))</f>
        <v/>
      </c>
    </row>
    <row r="355" spans="1:29" s="379" customFormat="1" hidden="1" x14ac:dyDescent="0.35">
      <c r="A355" s="368"/>
      <c r="B355" s="367" t="str">
        <f xml:space="preserve"> IF(A355="", "", $B$2 &amp; COUNTIFS($A$7:$A355, $A355))</f>
        <v/>
      </c>
      <c r="C355" s="367" t="str">
        <f>IF($A355 = "", "", INDEX(Main_Form!$A:$A, MATCH($A355, Main_Form!$EV:$EV, 0)) &amp; $B355)</f>
        <v/>
      </c>
      <c r="D355" s="368"/>
      <c r="E355" s="368"/>
      <c r="F355" s="367" t="str">
        <f>IF(E355="", "", INDEX(Main_Form!$A:$A, MATCH($E355, Main_Form!$EV:$EV, 0)))</f>
        <v/>
      </c>
      <c r="G355" s="368"/>
      <c r="H355" s="368"/>
      <c r="I355" s="368"/>
      <c r="J355" s="368"/>
      <c r="K355" s="368"/>
      <c r="L355" s="368"/>
      <c r="M355" s="368"/>
      <c r="N355" s="368"/>
      <c r="O355" s="368"/>
      <c r="P355" s="398" t="str">
        <f t="shared" si="5"/>
        <v/>
      </c>
      <c r="Q355" s="395"/>
      <c r="R355" s="372"/>
      <c r="AB355" s="378"/>
      <c r="AC355" s="378" t="str">
        <f>IF($N355 = "", "",
IF(OR($N355 = Lists_and_controls!$AO$9, $N355 = Lists_and_controls!$AO$11, $N355 = Lists_and_controls!$AO$14, $N355 = Lists_and_controls!$AO$16), MAX(Day_30),
IF(OR($N355 = Lists_and_controls!$AO$6, $N355 = Lists_and_controls!$AO$8, $N355 = Lists_and_controls!$AO$10, $N355 = Lists_and_controls!$AO$12, $N355 = Lists_and_controls!$AO$13, $N355 = Lists_and_controls!$AO$15, $N355 = Lists_and_controls!$AO$17), MAX(Day_31),
IF($N355 = Lists_and_controls!$AO$7, IF(INDEX(Leap_Year_YN, MATCH($M355, Year_2, 0)) = 1, MAX(Day_Feb_LY), MAX(Day_Feb) )))))</f>
        <v/>
      </c>
    </row>
    <row r="356" spans="1:29" s="379" customFormat="1" hidden="1" x14ac:dyDescent="0.35">
      <c r="A356" s="368"/>
      <c r="B356" s="367" t="str">
        <f xml:space="preserve"> IF(A356="", "", $B$2 &amp; COUNTIFS($A$7:$A356, $A356))</f>
        <v/>
      </c>
      <c r="C356" s="367" t="str">
        <f>IF($A356 = "", "", INDEX(Main_Form!$A:$A, MATCH($A356, Main_Form!$EV:$EV, 0)) &amp; $B356)</f>
        <v/>
      </c>
      <c r="D356" s="368"/>
      <c r="E356" s="368"/>
      <c r="F356" s="367" t="str">
        <f>IF(E356="", "", INDEX(Main_Form!$A:$A, MATCH($E356, Main_Form!$EV:$EV, 0)))</f>
        <v/>
      </c>
      <c r="G356" s="368"/>
      <c r="H356" s="368"/>
      <c r="I356" s="368"/>
      <c r="J356" s="368"/>
      <c r="K356" s="368"/>
      <c r="L356" s="368"/>
      <c r="M356" s="368"/>
      <c r="N356" s="368"/>
      <c r="O356" s="368"/>
      <c r="P356" s="398" t="str">
        <f t="shared" si="5"/>
        <v/>
      </c>
      <c r="Q356" s="395"/>
      <c r="R356" s="372"/>
      <c r="AB356" s="378"/>
      <c r="AC356" s="378" t="str">
        <f>IF($N356 = "", "",
IF(OR($N356 = Lists_and_controls!$AO$9, $N356 = Lists_and_controls!$AO$11, $N356 = Lists_and_controls!$AO$14, $N356 = Lists_and_controls!$AO$16), MAX(Day_30),
IF(OR($N356 = Lists_and_controls!$AO$6, $N356 = Lists_and_controls!$AO$8, $N356 = Lists_and_controls!$AO$10, $N356 = Lists_and_controls!$AO$12, $N356 = Lists_and_controls!$AO$13, $N356 = Lists_and_controls!$AO$15, $N356 = Lists_and_controls!$AO$17), MAX(Day_31),
IF($N356 = Lists_and_controls!$AO$7, IF(INDEX(Leap_Year_YN, MATCH($M356, Year_2, 0)) = 1, MAX(Day_Feb_LY), MAX(Day_Feb) )))))</f>
        <v/>
      </c>
    </row>
    <row r="357" spans="1:29" s="379" customFormat="1" hidden="1" x14ac:dyDescent="0.35">
      <c r="A357" s="368"/>
      <c r="B357" s="367" t="str">
        <f xml:space="preserve"> IF(A357="", "", $B$2 &amp; COUNTIFS($A$7:$A357, $A357))</f>
        <v/>
      </c>
      <c r="C357" s="367" t="str">
        <f>IF($A357 = "", "", INDEX(Main_Form!$A:$A, MATCH($A357, Main_Form!$EV:$EV, 0)) &amp; $B357)</f>
        <v/>
      </c>
      <c r="D357" s="368"/>
      <c r="E357" s="368"/>
      <c r="F357" s="367" t="str">
        <f>IF(E357="", "", INDEX(Main_Form!$A:$A, MATCH($E357, Main_Form!$EV:$EV, 0)))</f>
        <v/>
      </c>
      <c r="G357" s="368"/>
      <c r="H357" s="368"/>
      <c r="I357" s="368"/>
      <c r="J357" s="368"/>
      <c r="K357" s="368"/>
      <c r="L357" s="368"/>
      <c r="M357" s="368"/>
      <c r="N357" s="368"/>
      <c r="O357" s="368"/>
      <c r="P357" s="398" t="str">
        <f t="shared" si="5"/>
        <v/>
      </c>
      <c r="Q357" s="395"/>
      <c r="R357" s="372"/>
      <c r="AB357" s="378"/>
      <c r="AC357" s="378" t="str">
        <f>IF($N357 = "", "",
IF(OR($N357 = Lists_and_controls!$AO$9, $N357 = Lists_and_controls!$AO$11, $N357 = Lists_and_controls!$AO$14, $N357 = Lists_and_controls!$AO$16), MAX(Day_30),
IF(OR($N357 = Lists_and_controls!$AO$6, $N357 = Lists_and_controls!$AO$8, $N357 = Lists_and_controls!$AO$10, $N357 = Lists_and_controls!$AO$12, $N357 = Lists_and_controls!$AO$13, $N357 = Lists_and_controls!$AO$15, $N357 = Lists_and_controls!$AO$17), MAX(Day_31),
IF($N357 = Lists_and_controls!$AO$7, IF(INDEX(Leap_Year_YN, MATCH($M357, Year_2, 0)) = 1, MAX(Day_Feb_LY), MAX(Day_Feb) )))))</f>
        <v/>
      </c>
    </row>
    <row r="358" spans="1:29" s="379" customFormat="1" hidden="1" x14ac:dyDescent="0.35">
      <c r="A358" s="368"/>
      <c r="B358" s="367" t="str">
        <f xml:space="preserve"> IF(A358="", "", $B$2 &amp; COUNTIFS($A$7:$A358, $A358))</f>
        <v/>
      </c>
      <c r="C358" s="367" t="str">
        <f>IF($A358 = "", "", INDEX(Main_Form!$A:$A, MATCH($A358, Main_Form!$EV:$EV, 0)) &amp; $B358)</f>
        <v/>
      </c>
      <c r="D358" s="368"/>
      <c r="E358" s="368"/>
      <c r="F358" s="367" t="str">
        <f>IF(E358="", "", INDEX(Main_Form!$A:$A, MATCH($E358, Main_Form!$EV:$EV, 0)))</f>
        <v/>
      </c>
      <c r="G358" s="368"/>
      <c r="H358" s="368"/>
      <c r="I358" s="368"/>
      <c r="J358" s="368"/>
      <c r="K358" s="368"/>
      <c r="L358" s="368"/>
      <c r="M358" s="368"/>
      <c r="N358" s="368"/>
      <c r="O358" s="368"/>
      <c r="P358" s="398" t="str">
        <f t="shared" si="5"/>
        <v/>
      </c>
      <c r="Q358" s="395"/>
      <c r="R358" s="372"/>
      <c r="AB358" s="378"/>
      <c r="AC358" s="378" t="str">
        <f>IF($N358 = "", "",
IF(OR($N358 = Lists_and_controls!$AO$9, $N358 = Lists_and_controls!$AO$11, $N358 = Lists_and_controls!$AO$14, $N358 = Lists_and_controls!$AO$16), MAX(Day_30),
IF(OR($N358 = Lists_and_controls!$AO$6, $N358 = Lists_and_controls!$AO$8, $N358 = Lists_and_controls!$AO$10, $N358 = Lists_and_controls!$AO$12, $N358 = Lists_and_controls!$AO$13, $N358 = Lists_and_controls!$AO$15, $N358 = Lists_and_controls!$AO$17), MAX(Day_31),
IF($N358 = Lists_and_controls!$AO$7, IF(INDEX(Leap_Year_YN, MATCH($M358, Year_2, 0)) = 1, MAX(Day_Feb_LY), MAX(Day_Feb) )))))</f>
        <v/>
      </c>
    </row>
    <row r="359" spans="1:29" s="379" customFormat="1" hidden="1" x14ac:dyDescent="0.35">
      <c r="A359" s="368"/>
      <c r="B359" s="367" t="str">
        <f xml:space="preserve"> IF(A359="", "", $B$2 &amp; COUNTIFS($A$7:$A359, $A359))</f>
        <v/>
      </c>
      <c r="C359" s="367" t="str">
        <f>IF($A359 = "", "", INDEX(Main_Form!$A:$A, MATCH($A359, Main_Form!$EV:$EV, 0)) &amp; $B359)</f>
        <v/>
      </c>
      <c r="D359" s="368"/>
      <c r="E359" s="368"/>
      <c r="F359" s="367" t="str">
        <f>IF(E359="", "", INDEX(Main_Form!$A:$A, MATCH($E359, Main_Form!$EV:$EV, 0)))</f>
        <v/>
      </c>
      <c r="G359" s="368"/>
      <c r="H359" s="368"/>
      <c r="I359" s="368"/>
      <c r="J359" s="368"/>
      <c r="K359" s="368"/>
      <c r="L359" s="368"/>
      <c r="M359" s="368"/>
      <c r="N359" s="368"/>
      <c r="O359" s="368"/>
      <c r="P359" s="398" t="str">
        <f t="shared" si="5"/>
        <v/>
      </c>
      <c r="Q359" s="395"/>
      <c r="R359" s="372"/>
      <c r="AB359" s="378"/>
      <c r="AC359" s="378" t="str">
        <f>IF($N359 = "", "",
IF(OR($N359 = Lists_and_controls!$AO$9, $N359 = Lists_and_controls!$AO$11, $N359 = Lists_and_controls!$AO$14, $N359 = Lists_and_controls!$AO$16), MAX(Day_30),
IF(OR($N359 = Lists_and_controls!$AO$6, $N359 = Lists_and_controls!$AO$8, $N359 = Lists_and_controls!$AO$10, $N359 = Lists_and_controls!$AO$12, $N359 = Lists_and_controls!$AO$13, $N359 = Lists_and_controls!$AO$15, $N359 = Lists_and_controls!$AO$17), MAX(Day_31),
IF($N359 = Lists_and_controls!$AO$7, IF(INDEX(Leap_Year_YN, MATCH($M359, Year_2, 0)) = 1, MAX(Day_Feb_LY), MAX(Day_Feb) )))))</f>
        <v/>
      </c>
    </row>
    <row r="360" spans="1:29" s="379" customFormat="1" hidden="1" x14ac:dyDescent="0.35">
      <c r="A360" s="368"/>
      <c r="B360" s="367" t="str">
        <f xml:space="preserve"> IF(A360="", "", $B$2 &amp; COUNTIFS($A$7:$A360, $A360))</f>
        <v/>
      </c>
      <c r="C360" s="367" t="str">
        <f>IF($A360 = "", "", INDEX(Main_Form!$A:$A, MATCH($A360, Main_Form!$EV:$EV, 0)) &amp; $B360)</f>
        <v/>
      </c>
      <c r="D360" s="368"/>
      <c r="E360" s="368"/>
      <c r="F360" s="367" t="str">
        <f>IF(E360="", "", INDEX(Main_Form!$A:$A, MATCH($E360, Main_Form!$EV:$EV, 0)))</f>
        <v/>
      </c>
      <c r="G360" s="368"/>
      <c r="H360" s="368"/>
      <c r="I360" s="368"/>
      <c r="J360" s="368"/>
      <c r="K360" s="368"/>
      <c r="L360" s="368"/>
      <c r="M360" s="368"/>
      <c r="N360" s="368"/>
      <c r="O360" s="368"/>
      <c r="P360" s="398" t="str">
        <f t="shared" si="5"/>
        <v/>
      </c>
      <c r="Q360" s="395"/>
      <c r="R360" s="372"/>
      <c r="AB360" s="378"/>
      <c r="AC360" s="378" t="str">
        <f>IF($N360 = "", "",
IF(OR($N360 = Lists_and_controls!$AO$9, $N360 = Lists_and_controls!$AO$11, $N360 = Lists_and_controls!$AO$14, $N360 = Lists_and_controls!$AO$16), MAX(Day_30),
IF(OR($N360 = Lists_and_controls!$AO$6, $N360 = Lists_and_controls!$AO$8, $N360 = Lists_and_controls!$AO$10, $N360 = Lists_and_controls!$AO$12, $N360 = Lists_and_controls!$AO$13, $N360 = Lists_and_controls!$AO$15, $N360 = Lists_and_controls!$AO$17), MAX(Day_31),
IF($N360 = Lists_and_controls!$AO$7, IF(INDEX(Leap_Year_YN, MATCH($M360, Year_2, 0)) = 1, MAX(Day_Feb_LY), MAX(Day_Feb) )))))</f>
        <v/>
      </c>
    </row>
    <row r="361" spans="1:29" s="379" customFormat="1" hidden="1" x14ac:dyDescent="0.35">
      <c r="A361" s="368"/>
      <c r="B361" s="367" t="str">
        <f xml:space="preserve"> IF(A361="", "", $B$2 &amp; COUNTIFS($A$7:$A361, $A361))</f>
        <v/>
      </c>
      <c r="C361" s="367" t="str">
        <f>IF($A361 = "", "", INDEX(Main_Form!$A:$A, MATCH($A361, Main_Form!$EV:$EV, 0)) &amp; $B361)</f>
        <v/>
      </c>
      <c r="D361" s="368"/>
      <c r="E361" s="368"/>
      <c r="F361" s="367" t="str">
        <f>IF(E361="", "", INDEX(Main_Form!$A:$A, MATCH($E361, Main_Form!$EV:$EV, 0)))</f>
        <v/>
      </c>
      <c r="G361" s="368"/>
      <c r="H361" s="368"/>
      <c r="I361" s="368"/>
      <c r="J361" s="368"/>
      <c r="K361" s="368"/>
      <c r="L361" s="368"/>
      <c r="M361" s="368"/>
      <c r="N361" s="368"/>
      <c r="O361" s="368"/>
      <c r="P361" s="398" t="str">
        <f t="shared" si="5"/>
        <v/>
      </c>
      <c r="Q361" s="395"/>
      <c r="R361" s="372"/>
      <c r="AB361" s="378"/>
      <c r="AC361" s="378" t="str">
        <f>IF($N361 = "", "",
IF(OR($N361 = Lists_and_controls!$AO$9, $N361 = Lists_and_controls!$AO$11, $N361 = Lists_and_controls!$AO$14, $N361 = Lists_and_controls!$AO$16), MAX(Day_30),
IF(OR($N361 = Lists_and_controls!$AO$6, $N361 = Lists_and_controls!$AO$8, $N361 = Lists_and_controls!$AO$10, $N361 = Lists_and_controls!$AO$12, $N361 = Lists_and_controls!$AO$13, $N361 = Lists_and_controls!$AO$15, $N361 = Lists_and_controls!$AO$17), MAX(Day_31),
IF($N361 = Lists_and_controls!$AO$7, IF(INDEX(Leap_Year_YN, MATCH($M361, Year_2, 0)) = 1, MAX(Day_Feb_LY), MAX(Day_Feb) )))))</f>
        <v/>
      </c>
    </row>
    <row r="362" spans="1:29" s="379" customFormat="1" hidden="1" x14ac:dyDescent="0.35">
      <c r="A362" s="368"/>
      <c r="B362" s="367" t="str">
        <f xml:space="preserve"> IF(A362="", "", $B$2 &amp; COUNTIFS($A$7:$A362, $A362))</f>
        <v/>
      </c>
      <c r="C362" s="367" t="str">
        <f>IF($A362 = "", "", INDEX(Main_Form!$A:$A, MATCH($A362, Main_Form!$EV:$EV, 0)) &amp; $B362)</f>
        <v/>
      </c>
      <c r="D362" s="368"/>
      <c r="E362" s="368"/>
      <c r="F362" s="367" t="str">
        <f>IF(E362="", "", INDEX(Main_Form!$A:$A, MATCH($E362, Main_Form!$EV:$EV, 0)))</f>
        <v/>
      </c>
      <c r="G362" s="368"/>
      <c r="H362" s="368"/>
      <c r="I362" s="368"/>
      <c r="J362" s="368"/>
      <c r="K362" s="368"/>
      <c r="L362" s="368"/>
      <c r="M362" s="368"/>
      <c r="N362" s="368"/>
      <c r="O362" s="368"/>
      <c r="P362" s="398" t="str">
        <f t="shared" si="5"/>
        <v/>
      </c>
      <c r="Q362" s="395"/>
      <c r="R362" s="372"/>
      <c r="AB362" s="378"/>
      <c r="AC362" s="378" t="str">
        <f>IF($N362 = "", "",
IF(OR($N362 = Lists_and_controls!$AO$9, $N362 = Lists_and_controls!$AO$11, $N362 = Lists_and_controls!$AO$14, $N362 = Lists_and_controls!$AO$16), MAX(Day_30),
IF(OR($N362 = Lists_and_controls!$AO$6, $N362 = Lists_and_controls!$AO$8, $N362 = Lists_and_controls!$AO$10, $N362 = Lists_and_controls!$AO$12, $N362 = Lists_and_controls!$AO$13, $N362 = Lists_and_controls!$AO$15, $N362 = Lists_and_controls!$AO$17), MAX(Day_31),
IF($N362 = Lists_and_controls!$AO$7, IF(INDEX(Leap_Year_YN, MATCH($M362, Year_2, 0)) = 1, MAX(Day_Feb_LY), MAX(Day_Feb) )))))</f>
        <v/>
      </c>
    </row>
    <row r="363" spans="1:29" s="379" customFormat="1" hidden="1" x14ac:dyDescent="0.35">
      <c r="A363" s="368"/>
      <c r="B363" s="367" t="str">
        <f xml:space="preserve"> IF(A363="", "", $B$2 &amp; COUNTIFS($A$7:$A363, $A363))</f>
        <v/>
      </c>
      <c r="C363" s="367" t="str">
        <f>IF($A363 = "", "", INDEX(Main_Form!$A:$A, MATCH($A363, Main_Form!$EV:$EV, 0)) &amp; $B363)</f>
        <v/>
      </c>
      <c r="D363" s="368"/>
      <c r="E363" s="368"/>
      <c r="F363" s="367" t="str">
        <f>IF(E363="", "", INDEX(Main_Form!$A:$A, MATCH($E363, Main_Form!$EV:$EV, 0)))</f>
        <v/>
      </c>
      <c r="G363" s="368"/>
      <c r="H363" s="368"/>
      <c r="I363" s="368"/>
      <c r="J363" s="368"/>
      <c r="K363" s="368"/>
      <c r="L363" s="368"/>
      <c r="M363" s="368"/>
      <c r="N363" s="368"/>
      <c r="O363" s="368"/>
      <c r="P363" s="398" t="str">
        <f t="shared" si="5"/>
        <v/>
      </c>
      <c r="Q363" s="395"/>
      <c r="R363" s="372"/>
      <c r="AB363" s="378"/>
      <c r="AC363" s="378" t="str">
        <f>IF($N363 = "", "",
IF(OR($N363 = Lists_and_controls!$AO$9, $N363 = Lists_and_controls!$AO$11, $N363 = Lists_and_controls!$AO$14, $N363 = Lists_and_controls!$AO$16), MAX(Day_30),
IF(OR($N363 = Lists_and_controls!$AO$6, $N363 = Lists_and_controls!$AO$8, $N363 = Lists_and_controls!$AO$10, $N363 = Lists_and_controls!$AO$12, $N363 = Lists_and_controls!$AO$13, $N363 = Lists_and_controls!$AO$15, $N363 = Lists_and_controls!$AO$17), MAX(Day_31),
IF($N363 = Lists_and_controls!$AO$7, IF(INDEX(Leap_Year_YN, MATCH($M363, Year_2, 0)) = 1, MAX(Day_Feb_LY), MAX(Day_Feb) )))))</f>
        <v/>
      </c>
    </row>
    <row r="364" spans="1:29" s="379" customFormat="1" hidden="1" x14ac:dyDescent="0.35">
      <c r="A364" s="368"/>
      <c r="B364" s="367" t="str">
        <f xml:space="preserve"> IF(A364="", "", $B$2 &amp; COUNTIFS($A$7:$A364, $A364))</f>
        <v/>
      </c>
      <c r="C364" s="367" t="str">
        <f>IF($A364 = "", "", INDEX(Main_Form!$A:$A, MATCH($A364, Main_Form!$EV:$EV, 0)) &amp; $B364)</f>
        <v/>
      </c>
      <c r="D364" s="368"/>
      <c r="E364" s="368"/>
      <c r="F364" s="367" t="str">
        <f>IF(E364="", "", INDEX(Main_Form!$A:$A, MATCH($E364, Main_Form!$EV:$EV, 0)))</f>
        <v/>
      </c>
      <c r="G364" s="368"/>
      <c r="H364" s="368"/>
      <c r="I364" s="368"/>
      <c r="J364" s="368"/>
      <c r="K364" s="368"/>
      <c r="L364" s="368"/>
      <c r="M364" s="368"/>
      <c r="N364" s="368"/>
      <c r="O364" s="368"/>
      <c r="P364" s="398" t="str">
        <f t="shared" si="5"/>
        <v/>
      </c>
      <c r="Q364" s="395"/>
      <c r="R364" s="372"/>
      <c r="AB364" s="378"/>
      <c r="AC364" s="378" t="str">
        <f>IF($N364 = "", "",
IF(OR($N364 = Lists_and_controls!$AO$9, $N364 = Lists_and_controls!$AO$11, $N364 = Lists_and_controls!$AO$14, $N364 = Lists_and_controls!$AO$16), MAX(Day_30),
IF(OR($N364 = Lists_and_controls!$AO$6, $N364 = Lists_and_controls!$AO$8, $N364 = Lists_and_controls!$AO$10, $N364 = Lists_and_controls!$AO$12, $N364 = Lists_and_controls!$AO$13, $N364 = Lists_and_controls!$AO$15, $N364 = Lists_and_controls!$AO$17), MAX(Day_31),
IF($N364 = Lists_and_controls!$AO$7, IF(INDEX(Leap_Year_YN, MATCH($M364, Year_2, 0)) = 1, MAX(Day_Feb_LY), MAX(Day_Feb) )))))</f>
        <v/>
      </c>
    </row>
    <row r="365" spans="1:29" s="379" customFormat="1" hidden="1" x14ac:dyDescent="0.35">
      <c r="A365" s="368"/>
      <c r="B365" s="367" t="str">
        <f xml:space="preserve"> IF(A365="", "", $B$2 &amp; COUNTIFS($A$7:$A365, $A365))</f>
        <v/>
      </c>
      <c r="C365" s="367" t="str">
        <f>IF($A365 = "", "", INDEX(Main_Form!$A:$A, MATCH($A365, Main_Form!$EV:$EV, 0)) &amp; $B365)</f>
        <v/>
      </c>
      <c r="D365" s="368"/>
      <c r="E365" s="368"/>
      <c r="F365" s="367" t="str">
        <f>IF(E365="", "", INDEX(Main_Form!$A:$A, MATCH($E365, Main_Form!$EV:$EV, 0)))</f>
        <v/>
      </c>
      <c r="G365" s="368"/>
      <c r="H365" s="368"/>
      <c r="I365" s="368"/>
      <c r="J365" s="368"/>
      <c r="K365" s="368"/>
      <c r="L365" s="368"/>
      <c r="M365" s="368"/>
      <c r="N365" s="368"/>
      <c r="O365" s="368"/>
      <c r="P365" s="398" t="str">
        <f t="shared" si="5"/>
        <v/>
      </c>
      <c r="Q365" s="395"/>
      <c r="R365" s="372"/>
      <c r="AB365" s="378"/>
      <c r="AC365" s="378" t="str">
        <f>IF($N365 = "", "",
IF(OR($N365 = Lists_and_controls!$AO$9, $N365 = Lists_and_controls!$AO$11, $N365 = Lists_and_controls!$AO$14, $N365 = Lists_and_controls!$AO$16), MAX(Day_30),
IF(OR($N365 = Lists_and_controls!$AO$6, $N365 = Lists_and_controls!$AO$8, $N365 = Lists_and_controls!$AO$10, $N365 = Lists_and_controls!$AO$12, $N365 = Lists_and_controls!$AO$13, $N365 = Lists_and_controls!$AO$15, $N365 = Lists_and_controls!$AO$17), MAX(Day_31),
IF($N365 = Lists_and_controls!$AO$7, IF(INDEX(Leap_Year_YN, MATCH($M365, Year_2, 0)) = 1, MAX(Day_Feb_LY), MAX(Day_Feb) )))))</f>
        <v/>
      </c>
    </row>
    <row r="366" spans="1:29" s="379" customFormat="1" hidden="1" x14ac:dyDescent="0.35">
      <c r="A366" s="368"/>
      <c r="B366" s="367" t="str">
        <f xml:space="preserve"> IF(A366="", "", $B$2 &amp; COUNTIFS($A$7:$A366, $A366))</f>
        <v/>
      </c>
      <c r="C366" s="367" t="str">
        <f>IF($A366 = "", "", INDEX(Main_Form!$A:$A, MATCH($A366, Main_Form!$EV:$EV, 0)) &amp; $B366)</f>
        <v/>
      </c>
      <c r="D366" s="368"/>
      <c r="E366" s="368"/>
      <c r="F366" s="367" t="str">
        <f>IF(E366="", "", INDEX(Main_Form!$A:$A, MATCH($E366, Main_Form!$EV:$EV, 0)))</f>
        <v/>
      </c>
      <c r="G366" s="368"/>
      <c r="H366" s="368"/>
      <c r="I366" s="368"/>
      <c r="J366" s="368"/>
      <c r="K366" s="368"/>
      <c r="L366" s="368"/>
      <c r="M366" s="368"/>
      <c r="N366" s="368"/>
      <c r="O366" s="368"/>
      <c r="P366" s="398" t="str">
        <f t="shared" si="5"/>
        <v/>
      </c>
      <c r="Q366" s="395"/>
      <c r="R366" s="372"/>
      <c r="AB366" s="378"/>
      <c r="AC366" s="378" t="str">
        <f>IF($N366 = "", "",
IF(OR($N366 = Lists_and_controls!$AO$9, $N366 = Lists_and_controls!$AO$11, $N366 = Lists_and_controls!$AO$14, $N366 = Lists_and_controls!$AO$16), MAX(Day_30),
IF(OR($N366 = Lists_and_controls!$AO$6, $N366 = Lists_and_controls!$AO$8, $N366 = Lists_and_controls!$AO$10, $N366 = Lists_and_controls!$AO$12, $N366 = Lists_and_controls!$AO$13, $N366 = Lists_and_controls!$AO$15, $N366 = Lists_and_controls!$AO$17), MAX(Day_31),
IF($N366 = Lists_and_controls!$AO$7, IF(INDEX(Leap_Year_YN, MATCH($M366, Year_2, 0)) = 1, MAX(Day_Feb_LY), MAX(Day_Feb) )))))</f>
        <v/>
      </c>
    </row>
    <row r="367" spans="1:29" s="379" customFormat="1" hidden="1" x14ac:dyDescent="0.35">
      <c r="A367" s="368"/>
      <c r="B367" s="367" t="str">
        <f xml:space="preserve"> IF(A367="", "", $B$2 &amp; COUNTIFS($A$7:$A367, $A367))</f>
        <v/>
      </c>
      <c r="C367" s="367" t="str">
        <f>IF($A367 = "", "", INDEX(Main_Form!$A:$A, MATCH($A367, Main_Form!$EV:$EV, 0)) &amp; $B367)</f>
        <v/>
      </c>
      <c r="D367" s="368"/>
      <c r="E367" s="368"/>
      <c r="F367" s="367" t="str">
        <f>IF(E367="", "", INDEX(Main_Form!$A:$A, MATCH($E367, Main_Form!$EV:$EV, 0)))</f>
        <v/>
      </c>
      <c r="G367" s="368"/>
      <c r="H367" s="368"/>
      <c r="I367" s="368"/>
      <c r="J367" s="368"/>
      <c r="K367" s="368"/>
      <c r="L367" s="368"/>
      <c r="M367" s="368"/>
      <c r="N367" s="368"/>
      <c r="O367" s="368"/>
      <c r="P367" s="398" t="str">
        <f t="shared" si="5"/>
        <v/>
      </c>
      <c r="Q367" s="395"/>
      <c r="R367" s="372"/>
      <c r="AB367" s="378"/>
      <c r="AC367" s="378" t="str">
        <f>IF($N367 = "", "",
IF(OR($N367 = Lists_and_controls!$AO$9, $N367 = Lists_and_controls!$AO$11, $N367 = Lists_and_controls!$AO$14, $N367 = Lists_and_controls!$AO$16), MAX(Day_30),
IF(OR($N367 = Lists_and_controls!$AO$6, $N367 = Lists_and_controls!$AO$8, $N367 = Lists_and_controls!$AO$10, $N367 = Lists_and_controls!$AO$12, $N367 = Lists_and_controls!$AO$13, $N367 = Lists_and_controls!$AO$15, $N367 = Lists_and_controls!$AO$17), MAX(Day_31),
IF($N367 = Lists_and_controls!$AO$7, IF(INDEX(Leap_Year_YN, MATCH($M367, Year_2, 0)) = 1, MAX(Day_Feb_LY), MAX(Day_Feb) )))))</f>
        <v/>
      </c>
    </row>
    <row r="368" spans="1:29" s="379" customFormat="1" hidden="1" x14ac:dyDescent="0.35">
      <c r="A368" s="368"/>
      <c r="B368" s="367" t="str">
        <f xml:space="preserve"> IF(A368="", "", $B$2 &amp; COUNTIFS($A$7:$A368, $A368))</f>
        <v/>
      </c>
      <c r="C368" s="367" t="str">
        <f>IF($A368 = "", "", INDEX(Main_Form!$A:$A, MATCH($A368, Main_Form!$EV:$EV, 0)) &amp; $B368)</f>
        <v/>
      </c>
      <c r="D368" s="368"/>
      <c r="E368" s="368"/>
      <c r="F368" s="367" t="str">
        <f>IF(E368="", "", INDEX(Main_Form!$A:$A, MATCH($E368, Main_Form!$EV:$EV, 0)))</f>
        <v/>
      </c>
      <c r="G368" s="368"/>
      <c r="H368" s="368"/>
      <c r="I368" s="368"/>
      <c r="J368" s="368"/>
      <c r="K368" s="368"/>
      <c r="L368" s="368"/>
      <c r="M368" s="368"/>
      <c r="N368" s="368"/>
      <c r="O368" s="368"/>
      <c r="P368" s="398" t="str">
        <f t="shared" si="5"/>
        <v/>
      </c>
      <c r="Q368" s="395"/>
      <c r="R368" s="372"/>
      <c r="AB368" s="378"/>
      <c r="AC368" s="378" t="str">
        <f>IF($N368 = "", "",
IF(OR($N368 = Lists_and_controls!$AO$9, $N368 = Lists_and_controls!$AO$11, $N368 = Lists_and_controls!$AO$14, $N368 = Lists_and_controls!$AO$16), MAX(Day_30),
IF(OR($N368 = Lists_and_controls!$AO$6, $N368 = Lists_and_controls!$AO$8, $N368 = Lists_and_controls!$AO$10, $N368 = Lists_and_controls!$AO$12, $N368 = Lists_and_controls!$AO$13, $N368 = Lists_and_controls!$AO$15, $N368 = Lists_and_controls!$AO$17), MAX(Day_31),
IF($N368 = Lists_and_controls!$AO$7, IF(INDEX(Leap_Year_YN, MATCH($M368, Year_2, 0)) = 1, MAX(Day_Feb_LY), MAX(Day_Feb) )))))</f>
        <v/>
      </c>
    </row>
    <row r="369" spans="1:29" s="379" customFormat="1" hidden="1" x14ac:dyDescent="0.35">
      <c r="A369" s="368"/>
      <c r="B369" s="367" t="str">
        <f xml:space="preserve"> IF(A369="", "", $B$2 &amp; COUNTIFS($A$7:$A369, $A369))</f>
        <v/>
      </c>
      <c r="C369" s="367" t="str">
        <f>IF($A369 = "", "", INDEX(Main_Form!$A:$A, MATCH($A369, Main_Form!$EV:$EV, 0)) &amp; $B369)</f>
        <v/>
      </c>
      <c r="D369" s="368"/>
      <c r="E369" s="368"/>
      <c r="F369" s="367" t="str">
        <f>IF(E369="", "", INDEX(Main_Form!$A:$A, MATCH($E369, Main_Form!$EV:$EV, 0)))</f>
        <v/>
      </c>
      <c r="G369" s="368"/>
      <c r="H369" s="368"/>
      <c r="I369" s="368"/>
      <c r="J369" s="368"/>
      <c r="K369" s="368"/>
      <c r="L369" s="368"/>
      <c r="M369" s="368"/>
      <c r="N369" s="368"/>
      <c r="O369" s="368"/>
      <c r="P369" s="398" t="str">
        <f t="shared" si="5"/>
        <v/>
      </c>
      <c r="Q369" s="395"/>
      <c r="R369" s="372"/>
      <c r="AB369" s="378"/>
      <c r="AC369" s="378" t="str">
        <f>IF($N369 = "", "",
IF(OR($N369 = Lists_and_controls!$AO$9, $N369 = Lists_and_controls!$AO$11, $N369 = Lists_and_controls!$AO$14, $N369 = Lists_and_controls!$AO$16), MAX(Day_30),
IF(OR($N369 = Lists_and_controls!$AO$6, $N369 = Lists_and_controls!$AO$8, $N369 = Lists_and_controls!$AO$10, $N369 = Lists_and_controls!$AO$12, $N369 = Lists_and_controls!$AO$13, $N369 = Lists_and_controls!$AO$15, $N369 = Lists_and_controls!$AO$17), MAX(Day_31),
IF($N369 = Lists_and_controls!$AO$7, IF(INDEX(Leap_Year_YN, MATCH($M369, Year_2, 0)) = 1, MAX(Day_Feb_LY), MAX(Day_Feb) )))))</f>
        <v/>
      </c>
    </row>
    <row r="370" spans="1:29" s="379" customFormat="1" hidden="1" x14ac:dyDescent="0.35">
      <c r="A370" s="368"/>
      <c r="B370" s="367" t="str">
        <f xml:space="preserve"> IF(A370="", "", $B$2 &amp; COUNTIFS($A$7:$A370, $A370))</f>
        <v/>
      </c>
      <c r="C370" s="367" t="str">
        <f>IF($A370 = "", "", INDEX(Main_Form!$A:$A, MATCH($A370, Main_Form!$EV:$EV, 0)) &amp; $B370)</f>
        <v/>
      </c>
      <c r="D370" s="368"/>
      <c r="E370" s="368"/>
      <c r="F370" s="367" t="str">
        <f>IF(E370="", "", INDEX(Main_Form!$A:$A, MATCH($E370, Main_Form!$EV:$EV, 0)))</f>
        <v/>
      </c>
      <c r="G370" s="368"/>
      <c r="H370" s="368"/>
      <c r="I370" s="368"/>
      <c r="J370" s="368"/>
      <c r="K370" s="368"/>
      <c r="L370" s="368"/>
      <c r="M370" s="368"/>
      <c r="N370" s="368"/>
      <c r="O370" s="368"/>
      <c r="P370" s="398" t="str">
        <f t="shared" si="5"/>
        <v/>
      </c>
      <c r="Q370" s="395"/>
      <c r="R370" s="372"/>
      <c r="AB370" s="378"/>
      <c r="AC370" s="378" t="str">
        <f>IF($N370 = "", "",
IF(OR($N370 = Lists_and_controls!$AO$9, $N370 = Lists_and_controls!$AO$11, $N370 = Lists_and_controls!$AO$14, $N370 = Lists_and_controls!$AO$16), MAX(Day_30),
IF(OR($N370 = Lists_and_controls!$AO$6, $N370 = Lists_and_controls!$AO$8, $N370 = Lists_and_controls!$AO$10, $N370 = Lists_and_controls!$AO$12, $N370 = Lists_and_controls!$AO$13, $N370 = Lists_and_controls!$AO$15, $N370 = Lists_and_controls!$AO$17), MAX(Day_31),
IF($N370 = Lists_and_controls!$AO$7, IF(INDEX(Leap_Year_YN, MATCH($M370, Year_2, 0)) = 1, MAX(Day_Feb_LY), MAX(Day_Feb) )))))</f>
        <v/>
      </c>
    </row>
    <row r="371" spans="1:29" s="379" customFormat="1" hidden="1" x14ac:dyDescent="0.35">
      <c r="A371" s="368"/>
      <c r="B371" s="367" t="str">
        <f xml:space="preserve"> IF(A371="", "", $B$2 &amp; COUNTIFS($A$7:$A371, $A371))</f>
        <v/>
      </c>
      <c r="C371" s="367" t="str">
        <f>IF($A371 = "", "", INDEX(Main_Form!$A:$A, MATCH($A371, Main_Form!$EV:$EV, 0)) &amp; $B371)</f>
        <v/>
      </c>
      <c r="D371" s="368"/>
      <c r="E371" s="368"/>
      <c r="F371" s="367" t="str">
        <f>IF(E371="", "", INDEX(Main_Form!$A:$A, MATCH($E371, Main_Form!$EV:$EV, 0)))</f>
        <v/>
      </c>
      <c r="G371" s="368"/>
      <c r="H371" s="368"/>
      <c r="I371" s="368"/>
      <c r="J371" s="368"/>
      <c r="K371" s="368"/>
      <c r="L371" s="368"/>
      <c r="M371" s="368"/>
      <c r="N371" s="368"/>
      <c r="O371" s="368"/>
      <c r="P371" s="398" t="str">
        <f t="shared" si="5"/>
        <v/>
      </c>
      <c r="Q371" s="395"/>
      <c r="R371" s="372"/>
      <c r="AB371" s="378"/>
      <c r="AC371" s="378" t="str">
        <f>IF($N371 = "", "",
IF(OR($N371 = Lists_and_controls!$AO$9, $N371 = Lists_and_controls!$AO$11, $N371 = Lists_and_controls!$AO$14, $N371 = Lists_and_controls!$AO$16), MAX(Day_30),
IF(OR($N371 = Lists_and_controls!$AO$6, $N371 = Lists_and_controls!$AO$8, $N371 = Lists_and_controls!$AO$10, $N371 = Lists_and_controls!$AO$12, $N371 = Lists_and_controls!$AO$13, $N371 = Lists_and_controls!$AO$15, $N371 = Lists_and_controls!$AO$17), MAX(Day_31),
IF($N371 = Lists_and_controls!$AO$7, IF(INDEX(Leap_Year_YN, MATCH($M371, Year_2, 0)) = 1, MAX(Day_Feb_LY), MAX(Day_Feb) )))))</f>
        <v/>
      </c>
    </row>
    <row r="372" spans="1:29" s="379" customFormat="1" hidden="1" x14ac:dyDescent="0.35">
      <c r="A372" s="368"/>
      <c r="B372" s="367" t="str">
        <f xml:space="preserve"> IF(A372="", "", $B$2 &amp; COUNTIFS($A$7:$A372, $A372))</f>
        <v/>
      </c>
      <c r="C372" s="367" t="str">
        <f>IF($A372 = "", "", INDEX(Main_Form!$A:$A, MATCH($A372, Main_Form!$EV:$EV, 0)) &amp; $B372)</f>
        <v/>
      </c>
      <c r="D372" s="368"/>
      <c r="E372" s="368"/>
      <c r="F372" s="367" t="str">
        <f>IF(E372="", "", INDEX(Main_Form!$A:$A, MATCH($E372, Main_Form!$EV:$EV, 0)))</f>
        <v/>
      </c>
      <c r="G372" s="368"/>
      <c r="H372" s="368"/>
      <c r="I372" s="368"/>
      <c r="J372" s="368"/>
      <c r="K372" s="368"/>
      <c r="L372" s="368"/>
      <c r="M372" s="368"/>
      <c r="N372" s="368"/>
      <c r="O372" s="368"/>
      <c r="P372" s="398" t="str">
        <f t="shared" si="5"/>
        <v/>
      </c>
      <c r="Q372" s="395"/>
      <c r="R372" s="372"/>
      <c r="AB372" s="378"/>
      <c r="AC372" s="378" t="str">
        <f>IF($N372 = "", "",
IF(OR($N372 = Lists_and_controls!$AO$9, $N372 = Lists_and_controls!$AO$11, $N372 = Lists_and_controls!$AO$14, $N372 = Lists_and_controls!$AO$16), MAX(Day_30),
IF(OR($N372 = Lists_and_controls!$AO$6, $N372 = Lists_and_controls!$AO$8, $N372 = Lists_and_controls!$AO$10, $N372 = Lists_and_controls!$AO$12, $N372 = Lists_and_controls!$AO$13, $N372 = Lists_and_controls!$AO$15, $N372 = Lists_and_controls!$AO$17), MAX(Day_31),
IF($N372 = Lists_and_controls!$AO$7, IF(INDEX(Leap_Year_YN, MATCH($M372, Year_2, 0)) = 1, MAX(Day_Feb_LY), MAX(Day_Feb) )))))</f>
        <v/>
      </c>
    </row>
    <row r="373" spans="1:29" s="379" customFormat="1" hidden="1" x14ac:dyDescent="0.35">
      <c r="A373" s="368"/>
      <c r="B373" s="367" t="str">
        <f xml:space="preserve"> IF(A373="", "", $B$2 &amp; COUNTIFS($A$7:$A373, $A373))</f>
        <v/>
      </c>
      <c r="C373" s="367" t="str">
        <f>IF($A373 = "", "", INDEX(Main_Form!$A:$A, MATCH($A373, Main_Form!$EV:$EV, 0)) &amp; $B373)</f>
        <v/>
      </c>
      <c r="D373" s="368"/>
      <c r="E373" s="368"/>
      <c r="F373" s="367" t="str">
        <f>IF(E373="", "", INDEX(Main_Form!$A:$A, MATCH($E373, Main_Form!$EV:$EV, 0)))</f>
        <v/>
      </c>
      <c r="G373" s="368"/>
      <c r="H373" s="368"/>
      <c r="I373" s="368"/>
      <c r="J373" s="368"/>
      <c r="K373" s="368"/>
      <c r="L373" s="368"/>
      <c r="M373" s="368"/>
      <c r="N373" s="368"/>
      <c r="O373" s="368"/>
      <c r="P373" s="398" t="str">
        <f t="shared" si="5"/>
        <v/>
      </c>
      <c r="Q373" s="395"/>
      <c r="R373" s="372"/>
      <c r="AB373" s="378"/>
      <c r="AC373" s="378" t="str">
        <f>IF($N373 = "", "",
IF(OR($N373 = Lists_and_controls!$AO$9, $N373 = Lists_and_controls!$AO$11, $N373 = Lists_and_controls!$AO$14, $N373 = Lists_and_controls!$AO$16), MAX(Day_30),
IF(OR($N373 = Lists_and_controls!$AO$6, $N373 = Lists_and_controls!$AO$8, $N373 = Lists_and_controls!$AO$10, $N373 = Lists_and_controls!$AO$12, $N373 = Lists_and_controls!$AO$13, $N373 = Lists_and_controls!$AO$15, $N373 = Lists_and_controls!$AO$17), MAX(Day_31),
IF($N373 = Lists_and_controls!$AO$7, IF(INDEX(Leap_Year_YN, MATCH($M373, Year_2, 0)) = 1, MAX(Day_Feb_LY), MAX(Day_Feb) )))))</f>
        <v/>
      </c>
    </row>
    <row r="374" spans="1:29" s="379" customFormat="1" hidden="1" x14ac:dyDescent="0.35">
      <c r="A374" s="368"/>
      <c r="B374" s="367" t="str">
        <f xml:space="preserve"> IF(A374="", "", $B$2 &amp; COUNTIFS($A$7:$A374, $A374))</f>
        <v/>
      </c>
      <c r="C374" s="367" t="str">
        <f>IF($A374 = "", "", INDEX(Main_Form!$A:$A, MATCH($A374, Main_Form!$EV:$EV, 0)) &amp; $B374)</f>
        <v/>
      </c>
      <c r="D374" s="368"/>
      <c r="E374" s="368"/>
      <c r="F374" s="367" t="str">
        <f>IF(E374="", "", INDEX(Main_Form!$A:$A, MATCH($E374, Main_Form!$EV:$EV, 0)))</f>
        <v/>
      </c>
      <c r="G374" s="368"/>
      <c r="H374" s="368"/>
      <c r="I374" s="368"/>
      <c r="J374" s="368"/>
      <c r="K374" s="368"/>
      <c r="L374" s="368"/>
      <c r="M374" s="368"/>
      <c r="N374" s="368"/>
      <c r="O374" s="368"/>
      <c r="P374" s="398" t="str">
        <f t="shared" si="5"/>
        <v/>
      </c>
      <c r="Q374" s="395"/>
      <c r="R374" s="372"/>
      <c r="AB374" s="378"/>
      <c r="AC374" s="378" t="str">
        <f>IF($N374 = "", "",
IF(OR($N374 = Lists_and_controls!$AO$9, $N374 = Lists_and_controls!$AO$11, $N374 = Lists_and_controls!$AO$14, $N374 = Lists_and_controls!$AO$16), MAX(Day_30),
IF(OR($N374 = Lists_and_controls!$AO$6, $N374 = Lists_and_controls!$AO$8, $N374 = Lists_and_controls!$AO$10, $N374 = Lists_and_controls!$AO$12, $N374 = Lists_and_controls!$AO$13, $N374 = Lists_and_controls!$AO$15, $N374 = Lists_and_controls!$AO$17), MAX(Day_31),
IF($N374 = Lists_and_controls!$AO$7, IF(INDEX(Leap_Year_YN, MATCH($M374, Year_2, 0)) = 1, MAX(Day_Feb_LY), MAX(Day_Feb) )))))</f>
        <v/>
      </c>
    </row>
    <row r="375" spans="1:29" s="379" customFormat="1" hidden="1" x14ac:dyDescent="0.35">
      <c r="A375" s="368"/>
      <c r="B375" s="367" t="str">
        <f xml:space="preserve"> IF(A375="", "", $B$2 &amp; COUNTIFS($A$7:$A375, $A375))</f>
        <v/>
      </c>
      <c r="C375" s="367" t="str">
        <f>IF($A375 = "", "", INDEX(Main_Form!$A:$A, MATCH($A375, Main_Form!$EV:$EV, 0)) &amp; $B375)</f>
        <v/>
      </c>
      <c r="D375" s="368"/>
      <c r="E375" s="368"/>
      <c r="F375" s="367" t="str">
        <f>IF(E375="", "", INDEX(Main_Form!$A:$A, MATCH($E375, Main_Form!$EV:$EV, 0)))</f>
        <v/>
      </c>
      <c r="G375" s="368"/>
      <c r="H375" s="368"/>
      <c r="I375" s="368"/>
      <c r="J375" s="368"/>
      <c r="K375" s="368"/>
      <c r="L375" s="368"/>
      <c r="M375" s="368"/>
      <c r="N375" s="368"/>
      <c r="O375" s="368"/>
      <c r="P375" s="398" t="str">
        <f t="shared" si="5"/>
        <v/>
      </c>
      <c r="Q375" s="395"/>
      <c r="R375" s="372"/>
      <c r="AB375" s="378"/>
      <c r="AC375" s="378" t="str">
        <f>IF($N375 = "", "",
IF(OR($N375 = Lists_and_controls!$AO$9, $N375 = Lists_and_controls!$AO$11, $N375 = Lists_and_controls!$AO$14, $N375 = Lists_and_controls!$AO$16), MAX(Day_30),
IF(OR($N375 = Lists_and_controls!$AO$6, $N375 = Lists_and_controls!$AO$8, $N375 = Lists_and_controls!$AO$10, $N375 = Lists_and_controls!$AO$12, $N375 = Lists_and_controls!$AO$13, $N375 = Lists_and_controls!$AO$15, $N375 = Lists_and_controls!$AO$17), MAX(Day_31),
IF($N375 = Lists_and_controls!$AO$7, IF(INDEX(Leap_Year_YN, MATCH($M375, Year_2, 0)) = 1, MAX(Day_Feb_LY), MAX(Day_Feb) )))))</f>
        <v/>
      </c>
    </row>
    <row r="376" spans="1:29" s="379" customFormat="1" hidden="1" x14ac:dyDescent="0.35">
      <c r="A376" s="368"/>
      <c r="B376" s="367" t="str">
        <f xml:space="preserve"> IF(A376="", "", $B$2 &amp; COUNTIFS($A$7:$A376, $A376))</f>
        <v/>
      </c>
      <c r="C376" s="367" t="str">
        <f>IF($A376 = "", "", INDEX(Main_Form!$A:$A, MATCH($A376, Main_Form!$EV:$EV, 0)) &amp; $B376)</f>
        <v/>
      </c>
      <c r="D376" s="368"/>
      <c r="E376" s="368"/>
      <c r="F376" s="367" t="str">
        <f>IF(E376="", "", INDEX(Main_Form!$A:$A, MATCH($E376, Main_Form!$EV:$EV, 0)))</f>
        <v/>
      </c>
      <c r="G376" s="368"/>
      <c r="H376" s="368"/>
      <c r="I376" s="368"/>
      <c r="J376" s="368"/>
      <c r="K376" s="368"/>
      <c r="L376" s="368"/>
      <c r="M376" s="368"/>
      <c r="N376" s="368"/>
      <c r="O376" s="368"/>
      <c r="P376" s="398" t="str">
        <f t="shared" si="5"/>
        <v/>
      </c>
      <c r="Q376" s="395"/>
      <c r="R376" s="372"/>
      <c r="AB376" s="378"/>
      <c r="AC376" s="378" t="str">
        <f>IF($N376 = "", "",
IF(OR($N376 = Lists_and_controls!$AO$9, $N376 = Lists_and_controls!$AO$11, $N376 = Lists_and_controls!$AO$14, $N376 = Lists_and_controls!$AO$16), MAX(Day_30),
IF(OR($N376 = Lists_and_controls!$AO$6, $N376 = Lists_and_controls!$AO$8, $N376 = Lists_and_controls!$AO$10, $N376 = Lists_and_controls!$AO$12, $N376 = Lists_and_controls!$AO$13, $N376 = Lists_and_controls!$AO$15, $N376 = Lists_and_controls!$AO$17), MAX(Day_31),
IF($N376 = Lists_and_controls!$AO$7, IF(INDEX(Leap_Year_YN, MATCH($M376, Year_2, 0)) = 1, MAX(Day_Feb_LY), MAX(Day_Feb) )))))</f>
        <v/>
      </c>
    </row>
    <row r="377" spans="1:29" s="379" customFormat="1" hidden="1" x14ac:dyDescent="0.35">
      <c r="A377" s="368"/>
      <c r="B377" s="367" t="str">
        <f xml:space="preserve"> IF(A377="", "", $B$2 &amp; COUNTIFS($A$7:$A377, $A377))</f>
        <v/>
      </c>
      <c r="C377" s="367" t="str">
        <f>IF($A377 = "", "", INDEX(Main_Form!$A:$A, MATCH($A377, Main_Form!$EV:$EV, 0)) &amp; $B377)</f>
        <v/>
      </c>
      <c r="D377" s="368"/>
      <c r="E377" s="368"/>
      <c r="F377" s="367" t="str">
        <f>IF(E377="", "", INDEX(Main_Form!$A:$A, MATCH($E377, Main_Form!$EV:$EV, 0)))</f>
        <v/>
      </c>
      <c r="G377" s="368"/>
      <c r="H377" s="368"/>
      <c r="I377" s="368"/>
      <c r="J377" s="368"/>
      <c r="K377" s="368"/>
      <c r="L377" s="368"/>
      <c r="M377" s="368"/>
      <c r="N377" s="368"/>
      <c r="O377" s="368"/>
      <c r="P377" s="398" t="str">
        <f t="shared" si="5"/>
        <v/>
      </c>
      <c r="Q377" s="395"/>
      <c r="R377" s="372"/>
      <c r="AB377" s="378"/>
      <c r="AC377" s="378" t="str">
        <f>IF($N377 = "", "",
IF(OR($N377 = Lists_and_controls!$AO$9, $N377 = Lists_and_controls!$AO$11, $N377 = Lists_and_controls!$AO$14, $N377 = Lists_and_controls!$AO$16), MAX(Day_30),
IF(OR($N377 = Lists_and_controls!$AO$6, $N377 = Lists_and_controls!$AO$8, $N377 = Lists_and_controls!$AO$10, $N377 = Lists_and_controls!$AO$12, $N377 = Lists_and_controls!$AO$13, $N377 = Lists_and_controls!$AO$15, $N377 = Lists_and_controls!$AO$17), MAX(Day_31),
IF($N377 = Lists_and_controls!$AO$7, IF(INDEX(Leap_Year_YN, MATCH($M377, Year_2, 0)) = 1, MAX(Day_Feb_LY), MAX(Day_Feb) )))))</f>
        <v/>
      </c>
    </row>
    <row r="378" spans="1:29" s="379" customFormat="1" hidden="1" x14ac:dyDescent="0.35">
      <c r="A378" s="368"/>
      <c r="B378" s="367" t="str">
        <f xml:space="preserve"> IF(A378="", "", $B$2 &amp; COUNTIFS($A$7:$A378, $A378))</f>
        <v/>
      </c>
      <c r="C378" s="367" t="str">
        <f>IF($A378 = "", "", INDEX(Main_Form!$A:$A, MATCH($A378, Main_Form!$EV:$EV, 0)) &amp; $B378)</f>
        <v/>
      </c>
      <c r="D378" s="368"/>
      <c r="E378" s="368"/>
      <c r="F378" s="367" t="str">
        <f>IF(E378="", "", INDEX(Main_Form!$A:$A, MATCH($E378, Main_Form!$EV:$EV, 0)))</f>
        <v/>
      </c>
      <c r="G378" s="368"/>
      <c r="H378" s="368"/>
      <c r="I378" s="368"/>
      <c r="J378" s="368"/>
      <c r="K378" s="368"/>
      <c r="L378" s="368"/>
      <c r="M378" s="368"/>
      <c r="N378" s="368"/>
      <c r="O378" s="368"/>
      <c r="P378" s="398" t="str">
        <f t="shared" si="5"/>
        <v/>
      </c>
      <c r="Q378" s="395"/>
      <c r="R378" s="372"/>
      <c r="AB378" s="378"/>
      <c r="AC378" s="378" t="str">
        <f>IF($N378 = "", "",
IF(OR($N378 = Lists_and_controls!$AO$9, $N378 = Lists_and_controls!$AO$11, $N378 = Lists_and_controls!$AO$14, $N378 = Lists_and_controls!$AO$16), MAX(Day_30),
IF(OR($N378 = Lists_and_controls!$AO$6, $N378 = Lists_and_controls!$AO$8, $N378 = Lists_and_controls!$AO$10, $N378 = Lists_and_controls!$AO$12, $N378 = Lists_and_controls!$AO$13, $N378 = Lists_and_controls!$AO$15, $N378 = Lists_and_controls!$AO$17), MAX(Day_31),
IF($N378 = Lists_and_controls!$AO$7, IF(INDEX(Leap_Year_YN, MATCH($M378, Year_2, 0)) = 1, MAX(Day_Feb_LY), MAX(Day_Feb) )))))</f>
        <v/>
      </c>
    </row>
    <row r="379" spans="1:29" s="379" customFormat="1" hidden="1" x14ac:dyDescent="0.35">
      <c r="A379" s="368"/>
      <c r="B379" s="367" t="str">
        <f xml:space="preserve"> IF(A379="", "", $B$2 &amp; COUNTIFS($A$7:$A379, $A379))</f>
        <v/>
      </c>
      <c r="C379" s="367" t="str">
        <f>IF($A379 = "", "", INDEX(Main_Form!$A:$A, MATCH($A379, Main_Form!$EV:$EV, 0)) &amp; $B379)</f>
        <v/>
      </c>
      <c r="D379" s="368"/>
      <c r="E379" s="368"/>
      <c r="F379" s="367" t="str">
        <f>IF(E379="", "", INDEX(Main_Form!$A:$A, MATCH($E379, Main_Form!$EV:$EV, 0)))</f>
        <v/>
      </c>
      <c r="G379" s="368"/>
      <c r="H379" s="368"/>
      <c r="I379" s="368"/>
      <c r="J379" s="368"/>
      <c r="K379" s="368"/>
      <c r="L379" s="368"/>
      <c r="M379" s="368"/>
      <c r="N379" s="368"/>
      <c r="O379" s="368"/>
      <c r="P379" s="398" t="str">
        <f t="shared" si="5"/>
        <v/>
      </c>
      <c r="Q379" s="395"/>
      <c r="R379" s="372"/>
      <c r="AB379" s="378"/>
      <c r="AC379" s="378" t="str">
        <f>IF($N379 = "", "",
IF(OR($N379 = Lists_and_controls!$AO$9, $N379 = Lists_and_controls!$AO$11, $N379 = Lists_and_controls!$AO$14, $N379 = Lists_and_controls!$AO$16), MAX(Day_30),
IF(OR($N379 = Lists_and_controls!$AO$6, $N379 = Lists_and_controls!$AO$8, $N379 = Lists_and_controls!$AO$10, $N379 = Lists_and_controls!$AO$12, $N379 = Lists_and_controls!$AO$13, $N379 = Lists_and_controls!$AO$15, $N379 = Lists_and_controls!$AO$17), MAX(Day_31),
IF($N379 = Lists_and_controls!$AO$7, IF(INDEX(Leap_Year_YN, MATCH($M379, Year_2, 0)) = 1, MAX(Day_Feb_LY), MAX(Day_Feb) )))))</f>
        <v/>
      </c>
    </row>
    <row r="380" spans="1:29" s="379" customFormat="1" hidden="1" x14ac:dyDescent="0.35">
      <c r="A380" s="368"/>
      <c r="B380" s="367" t="str">
        <f xml:space="preserve"> IF(A380="", "", $B$2 &amp; COUNTIFS($A$7:$A380, $A380))</f>
        <v/>
      </c>
      <c r="C380" s="367" t="str">
        <f>IF($A380 = "", "", INDEX(Main_Form!$A:$A, MATCH($A380, Main_Form!$EV:$EV, 0)) &amp; $B380)</f>
        <v/>
      </c>
      <c r="D380" s="368"/>
      <c r="E380" s="368"/>
      <c r="F380" s="367" t="str">
        <f>IF(E380="", "", INDEX(Main_Form!$A:$A, MATCH($E380, Main_Form!$EV:$EV, 0)))</f>
        <v/>
      </c>
      <c r="G380" s="368"/>
      <c r="H380" s="368"/>
      <c r="I380" s="368"/>
      <c r="J380" s="368"/>
      <c r="K380" s="368"/>
      <c r="L380" s="368"/>
      <c r="M380" s="368"/>
      <c r="N380" s="368"/>
      <c r="O380" s="368"/>
      <c r="P380" s="398" t="str">
        <f t="shared" si="5"/>
        <v/>
      </c>
      <c r="Q380" s="395"/>
      <c r="R380" s="372"/>
      <c r="AB380" s="378"/>
      <c r="AC380" s="378" t="str">
        <f>IF($N380 = "", "",
IF(OR($N380 = Lists_and_controls!$AO$9, $N380 = Lists_and_controls!$AO$11, $N380 = Lists_and_controls!$AO$14, $N380 = Lists_and_controls!$AO$16), MAX(Day_30),
IF(OR($N380 = Lists_and_controls!$AO$6, $N380 = Lists_and_controls!$AO$8, $N380 = Lists_and_controls!$AO$10, $N380 = Lists_and_controls!$AO$12, $N380 = Lists_and_controls!$AO$13, $N380 = Lists_and_controls!$AO$15, $N380 = Lists_and_controls!$AO$17), MAX(Day_31),
IF($N380 = Lists_and_controls!$AO$7, IF(INDEX(Leap_Year_YN, MATCH($M380, Year_2, 0)) = 1, MAX(Day_Feb_LY), MAX(Day_Feb) )))))</f>
        <v/>
      </c>
    </row>
    <row r="381" spans="1:29" s="379" customFormat="1" hidden="1" x14ac:dyDescent="0.35">
      <c r="A381" s="368"/>
      <c r="B381" s="367" t="str">
        <f xml:space="preserve"> IF(A381="", "", $B$2 &amp; COUNTIFS($A$7:$A381, $A381))</f>
        <v/>
      </c>
      <c r="C381" s="367" t="str">
        <f>IF($A381 = "", "", INDEX(Main_Form!$A:$A, MATCH($A381, Main_Form!$EV:$EV, 0)) &amp; $B381)</f>
        <v/>
      </c>
      <c r="D381" s="368"/>
      <c r="E381" s="368"/>
      <c r="F381" s="367" t="str">
        <f>IF(E381="", "", INDEX(Main_Form!$A:$A, MATCH($E381, Main_Form!$EV:$EV, 0)))</f>
        <v/>
      </c>
      <c r="G381" s="368"/>
      <c r="H381" s="368"/>
      <c r="I381" s="368"/>
      <c r="J381" s="368"/>
      <c r="K381" s="368"/>
      <c r="L381" s="368"/>
      <c r="M381" s="368"/>
      <c r="N381" s="368"/>
      <c r="O381" s="368"/>
      <c r="P381" s="398" t="str">
        <f t="shared" si="5"/>
        <v/>
      </c>
      <c r="Q381" s="395"/>
      <c r="R381" s="372"/>
      <c r="AB381" s="378"/>
      <c r="AC381" s="378" t="str">
        <f>IF($N381 = "", "",
IF(OR($N381 = Lists_and_controls!$AO$9, $N381 = Lists_and_controls!$AO$11, $N381 = Lists_and_controls!$AO$14, $N381 = Lists_and_controls!$AO$16), MAX(Day_30),
IF(OR($N381 = Lists_and_controls!$AO$6, $N381 = Lists_and_controls!$AO$8, $N381 = Lists_and_controls!$AO$10, $N381 = Lists_and_controls!$AO$12, $N381 = Lists_and_controls!$AO$13, $N381 = Lists_and_controls!$AO$15, $N381 = Lists_and_controls!$AO$17), MAX(Day_31),
IF($N381 = Lists_and_controls!$AO$7, IF(INDEX(Leap_Year_YN, MATCH($M381, Year_2, 0)) = 1, MAX(Day_Feb_LY), MAX(Day_Feb) )))))</f>
        <v/>
      </c>
    </row>
    <row r="382" spans="1:29" s="379" customFormat="1" hidden="1" x14ac:dyDescent="0.35">
      <c r="A382" s="368"/>
      <c r="B382" s="367" t="str">
        <f xml:space="preserve"> IF(A382="", "", $B$2 &amp; COUNTIFS($A$7:$A382, $A382))</f>
        <v/>
      </c>
      <c r="C382" s="367" t="str">
        <f>IF($A382 = "", "", INDEX(Main_Form!$A:$A, MATCH($A382, Main_Form!$EV:$EV, 0)) &amp; $B382)</f>
        <v/>
      </c>
      <c r="D382" s="368"/>
      <c r="E382" s="368"/>
      <c r="F382" s="367" t="str">
        <f>IF(E382="", "", INDEX(Main_Form!$A:$A, MATCH($E382, Main_Form!$EV:$EV, 0)))</f>
        <v/>
      </c>
      <c r="G382" s="368"/>
      <c r="H382" s="368"/>
      <c r="I382" s="368"/>
      <c r="J382" s="368"/>
      <c r="K382" s="368"/>
      <c r="L382" s="368"/>
      <c r="M382" s="368"/>
      <c r="N382" s="368"/>
      <c r="O382" s="368"/>
      <c r="P382" s="398" t="str">
        <f t="shared" si="5"/>
        <v/>
      </c>
      <c r="Q382" s="395"/>
      <c r="R382" s="372"/>
      <c r="AB382" s="378"/>
      <c r="AC382" s="378" t="str">
        <f>IF($N382 = "", "",
IF(OR($N382 = Lists_and_controls!$AO$9, $N382 = Lists_and_controls!$AO$11, $N382 = Lists_and_controls!$AO$14, $N382 = Lists_and_controls!$AO$16), MAX(Day_30),
IF(OR($N382 = Lists_and_controls!$AO$6, $N382 = Lists_and_controls!$AO$8, $N382 = Lists_and_controls!$AO$10, $N382 = Lists_and_controls!$AO$12, $N382 = Lists_and_controls!$AO$13, $N382 = Lists_and_controls!$AO$15, $N382 = Lists_and_controls!$AO$17), MAX(Day_31),
IF($N382 = Lists_and_controls!$AO$7, IF(INDEX(Leap_Year_YN, MATCH($M382, Year_2, 0)) = 1, MAX(Day_Feb_LY), MAX(Day_Feb) )))))</f>
        <v/>
      </c>
    </row>
    <row r="383" spans="1:29" s="379" customFormat="1" hidden="1" x14ac:dyDescent="0.35">
      <c r="A383" s="368"/>
      <c r="B383" s="367" t="str">
        <f xml:space="preserve"> IF(A383="", "", $B$2 &amp; COUNTIFS($A$7:$A383, $A383))</f>
        <v/>
      </c>
      <c r="C383" s="367" t="str">
        <f>IF($A383 = "", "", INDEX(Main_Form!$A:$A, MATCH($A383, Main_Form!$EV:$EV, 0)) &amp; $B383)</f>
        <v/>
      </c>
      <c r="D383" s="368"/>
      <c r="E383" s="368"/>
      <c r="F383" s="367" t="str">
        <f>IF(E383="", "", INDEX(Main_Form!$A:$A, MATCH($E383, Main_Form!$EV:$EV, 0)))</f>
        <v/>
      </c>
      <c r="G383" s="368"/>
      <c r="H383" s="368"/>
      <c r="I383" s="368"/>
      <c r="J383" s="368"/>
      <c r="K383" s="368"/>
      <c r="L383" s="368"/>
      <c r="M383" s="368"/>
      <c r="N383" s="368"/>
      <c r="O383" s="368"/>
      <c r="P383" s="398" t="str">
        <f t="shared" si="5"/>
        <v/>
      </c>
      <c r="Q383" s="395"/>
      <c r="R383" s="372"/>
      <c r="AB383" s="378"/>
      <c r="AC383" s="378" t="str">
        <f>IF($N383 = "", "",
IF(OR($N383 = Lists_and_controls!$AO$9, $N383 = Lists_and_controls!$AO$11, $N383 = Lists_and_controls!$AO$14, $N383 = Lists_and_controls!$AO$16), MAX(Day_30),
IF(OR($N383 = Lists_and_controls!$AO$6, $N383 = Lists_and_controls!$AO$8, $N383 = Lists_and_controls!$AO$10, $N383 = Lists_and_controls!$AO$12, $N383 = Lists_and_controls!$AO$13, $N383 = Lists_and_controls!$AO$15, $N383 = Lists_and_controls!$AO$17), MAX(Day_31),
IF($N383 = Lists_and_controls!$AO$7, IF(INDEX(Leap_Year_YN, MATCH($M383, Year_2, 0)) = 1, MAX(Day_Feb_LY), MAX(Day_Feb) )))))</f>
        <v/>
      </c>
    </row>
    <row r="384" spans="1:29" s="379" customFormat="1" hidden="1" x14ac:dyDescent="0.35">
      <c r="A384" s="368"/>
      <c r="B384" s="367" t="str">
        <f xml:space="preserve"> IF(A384="", "", $B$2 &amp; COUNTIFS($A$7:$A384, $A384))</f>
        <v/>
      </c>
      <c r="C384" s="367" t="str">
        <f>IF($A384 = "", "", INDEX(Main_Form!$A:$A, MATCH($A384, Main_Form!$EV:$EV, 0)) &amp; $B384)</f>
        <v/>
      </c>
      <c r="D384" s="368"/>
      <c r="E384" s="368"/>
      <c r="F384" s="367" t="str">
        <f>IF(E384="", "", INDEX(Main_Form!$A:$A, MATCH($E384, Main_Form!$EV:$EV, 0)))</f>
        <v/>
      </c>
      <c r="G384" s="368"/>
      <c r="H384" s="368"/>
      <c r="I384" s="368"/>
      <c r="J384" s="368"/>
      <c r="K384" s="368"/>
      <c r="L384" s="368"/>
      <c r="M384" s="368"/>
      <c r="N384" s="368"/>
      <c r="O384" s="368"/>
      <c r="P384" s="398" t="str">
        <f t="shared" si="5"/>
        <v/>
      </c>
      <c r="Q384" s="395"/>
      <c r="R384" s="372"/>
      <c r="AB384" s="378"/>
      <c r="AC384" s="378" t="str">
        <f>IF($N384 = "", "",
IF(OR($N384 = Lists_and_controls!$AO$9, $N384 = Lists_and_controls!$AO$11, $N384 = Lists_and_controls!$AO$14, $N384 = Lists_and_controls!$AO$16), MAX(Day_30),
IF(OR($N384 = Lists_and_controls!$AO$6, $N384 = Lists_and_controls!$AO$8, $N384 = Lists_and_controls!$AO$10, $N384 = Lists_and_controls!$AO$12, $N384 = Lists_and_controls!$AO$13, $N384 = Lists_and_controls!$AO$15, $N384 = Lists_and_controls!$AO$17), MAX(Day_31),
IF($N384 = Lists_and_controls!$AO$7, IF(INDEX(Leap_Year_YN, MATCH($M384, Year_2, 0)) = 1, MAX(Day_Feb_LY), MAX(Day_Feb) )))))</f>
        <v/>
      </c>
    </row>
    <row r="385" spans="1:29" s="379" customFormat="1" hidden="1" x14ac:dyDescent="0.35">
      <c r="A385" s="368"/>
      <c r="B385" s="367" t="str">
        <f xml:space="preserve"> IF(A385="", "", $B$2 &amp; COUNTIFS($A$7:$A385, $A385))</f>
        <v/>
      </c>
      <c r="C385" s="367" t="str">
        <f>IF($A385 = "", "", INDEX(Main_Form!$A:$A, MATCH($A385, Main_Form!$EV:$EV, 0)) &amp; $B385)</f>
        <v/>
      </c>
      <c r="D385" s="368"/>
      <c r="E385" s="368"/>
      <c r="F385" s="367" t="str">
        <f>IF(E385="", "", INDEX(Main_Form!$A:$A, MATCH($E385, Main_Form!$EV:$EV, 0)))</f>
        <v/>
      </c>
      <c r="G385" s="368"/>
      <c r="H385" s="368"/>
      <c r="I385" s="368"/>
      <c r="J385" s="368"/>
      <c r="K385" s="368"/>
      <c r="L385" s="368"/>
      <c r="M385" s="368"/>
      <c r="N385" s="368"/>
      <c r="O385" s="368"/>
      <c r="P385" s="398" t="str">
        <f t="shared" si="5"/>
        <v/>
      </c>
      <c r="Q385" s="395"/>
      <c r="R385" s="372"/>
      <c r="AB385" s="378"/>
      <c r="AC385" s="378" t="str">
        <f>IF($N385 = "", "",
IF(OR($N385 = Lists_and_controls!$AO$9, $N385 = Lists_and_controls!$AO$11, $N385 = Lists_and_controls!$AO$14, $N385 = Lists_and_controls!$AO$16), MAX(Day_30),
IF(OR($N385 = Lists_and_controls!$AO$6, $N385 = Lists_and_controls!$AO$8, $N385 = Lists_and_controls!$AO$10, $N385 = Lists_and_controls!$AO$12, $N385 = Lists_and_controls!$AO$13, $N385 = Lists_and_controls!$AO$15, $N385 = Lists_and_controls!$AO$17), MAX(Day_31),
IF($N385 = Lists_and_controls!$AO$7, IF(INDEX(Leap_Year_YN, MATCH($M385, Year_2, 0)) = 1, MAX(Day_Feb_LY), MAX(Day_Feb) )))))</f>
        <v/>
      </c>
    </row>
    <row r="386" spans="1:29" s="379" customFormat="1" hidden="1" x14ac:dyDescent="0.35">
      <c r="A386" s="368"/>
      <c r="B386" s="367" t="str">
        <f xml:space="preserve"> IF(A386="", "", $B$2 &amp; COUNTIFS($A$7:$A386, $A386))</f>
        <v/>
      </c>
      <c r="C386" s="367" t="str">
        <f>IF($A386 = "", "", INDEX(Main_Form!$A:$A, MATCH($A386, Main_Form!$EV:$EV, 0)) &amp; $B386)</f>
        <v/>
      </c>
      <c r="D386" s="368"/>
      <c r="E386" s="368"/>
      <c r="F386" s="367" t="str">
        <f>IF(E386="", "", INDEX(Main_Form!$A:$A, MATCH($E386, Main_Form!$EV:$EV, 0)))</f>
        <v/>
      </c>
      <c r="G386" s="368"/>
      <c r="H386" s="368"/>
      <c r="I386" s="368"/>
      <c r="J386" s="368"/>
      <c r="K386" s="368"/>
      <c r="L386" s="368"/>
      <c r="M386" s="368"/>
      <c r="N386" s="368"/>
      <c r="O386" s="368"/>
      <c r="P386" s="398" t="str">
        <f t="shared" si="5"/>
        <v/>
      </c>
      <c r="Q386" s="395"/>
      <c r="R386" s="372"/>
      <c r="AB386" s="378"/>
      <c r="AC386" s="378" t="str">
        <f>IF($N386 = "", "",
IF(OR($N386 = Lists_and_controls!$AO$9, $N386 = Lists_and_controls!$AO$11, $N386 = Lists_and_controls!$AO$14, $N386 = Lists_and_controls!$AO$16), MAX(Day_30),
IF(OR($N386 = Lists_and_controls!$AO$6, $N386 = Lists_and_controls!$AO$8, $N386 = Lists_and_controls!$AO$10, $N386 = Lists_and_controls!$AO$12, $N386 = Lists_and_controls!$AO$13, $N386 = Lists_and_controls!$AO$15, $N386 = Lists_and_controls!$AO$17), MAX(Day_31),
IF($N386 = Lists_and_controls!$AO$7, IF(INDEX(Leap_Year_YN, MATCH($M386, Year_2, 0)) = 1, MAX(Day_Feb_LY), MAX(Day_Feb) )))))</f>
        <v/>
      </c>
    </row>
    <row r="387" spans="1:29" s="379" customFormat="1" hidden="1" x14ac:dyDescent="0.35">
      <c r="A387" s="368"/>
      <c r="B387" s="367" t="str">
        <f xml:space="preserve"> IF(A387="", "", $B$2 &amp; COUNTIFS($A$7:$A387, $A387))</f>
        <v/>
      </c>
      <c r="C387" s="367" t="str">
        <f>IF($A387 = "", "", INDEX(Main_Form!$A:$A, MATCH($A387, Main_Form!$EV:$EV, 0)) &amp; $B387)</f>
        <v/>
      </c>
      <c r="D387" s="368"/>
      <c r="E387" s="368"/>
      <c r="F387" s="367" t="str">
        <f>IF(E387="", "", INDEX(Main_Form!$A:$A, MATCH($E387, Main_Form!$EV:$EV, 0)))</f>
        <v/>
      </c>
      <c r="G387" s="368"/>
      <c r="H387" s="368"/>
      <c r="I387" s="368"/>
      <c r="J387" s="368"/>
      <c r="K387" s="368"/>
      <c r="L387" s="368"/>
      <c r="M387" s="368"/>
      <c r="N387" s="368"/>
      <c r="O387" s="368"/>
      <c r="P387" s="398" t="str">
        <f t="shared" si="5"/>
        <v/>
      </c>
      <c r="Q387" s="395"/>
      <c r="R387" s="372"/>
      <c r="AB387" s="378"/>
      <c r="AC387" s="378" t="str">
        <f>IF($N387 = "", "",
IF(OR($N387 = Lists_and_controls!$AO$9, $N387 = Lists_and_controls!$AO$11, $N387 = Lists_and_controls!$AO$14, $N387 = Lists_and_controls!$AO$16), MAX(Day_30),
IF(OR($N387 = Lists_and_controls!$AO$6, $N387 = Lists_and_controls!$AO$8, $N387 = Lists_and_controls!$AO$10, $N387 = Lists_and_controls!$AO$12, $N387 = Lists_and_controls!$AO$13, $N387 = Lists_and_controls!$AO$15, $N387 = Lists_and_controls!$AO$17), MAX(Day_31),
IF($N387 = Lists_and_controls!$AO$7, IF(INDEX(Leap_Year_YN, MATCH($M387, Year_2, 0)) = 1, MAX(Day_Feb_LY), MAX(Day_Feb) )))))</f>
        <v/>
      </c>
    </row>
    <row r="388" spans="1:29" s="379" customFormat="1" hidden="1" x14ac:dyDescent="0.35">
      <c r="A388" s="368"/>
      <c r="B388" s="367" t="str">
        <f xml:space="preserve"> IF(A388="", "", $B$2 &amp; COUNTIFS($A$7:$A388, $A388))</f>
        <v/>
      </c>
      <c r="C388" s="367" t="str">
        <f>IF($A388 = "", "", INDEX(Main_Form!$A:$A, MATCH($A388, Main_Form!$EV:$EV, 0)) &amp; $B388)</f>
        <v/>
      </c>
      <c r="D388" s="368"/>
      <c r="E388" s="368"/>
      <c r="F388" s="367" t="str">
        <f>IF(E388="", "", INDEX(Main_Form!$A:$A, MATCH($E388, Main_Form!$EV:$EV, 0)))</f>
        <v/>
      </c>
      <c r="G388" s="368"/>
      <c r="H388" s="368"/>
      <c r="I388" s="368"/>
      <c r="J388" s="368"/>
      <c r="K388" s="368"/>
      <c r="L388" s="368"/>
      <c r="M388" s="368"/>
      <c r="N388" s="368"/>
      <c r="O388" s="368"/>
      <c r="P388" s="398" t="str">
        <f t="shared" si="5"/>
        <v/>
      </c>
      <c r="Q388" s="395"/>
      <c r="R388" s="372"/>
      <c r="AB388" s="378"/>
      <c r="AC388" s="378" t="str">
        <f>IF($N388 = "", "",
IF(OR($N388 = Lists_and_controls!$AO$9, $N388 = Lists_and_controls!$AO$11, $N388 = Lists_and_controls!$AO$14, $N388 = Lists_and_controls!$AO$16), MAX(Day_30),
IF(OR($N388 = Lists_and_controls!$AO$6, $N388 = Lists_and_controls!$AO$8, $N388 = Lists_and_controls!$AO$10, $N388 = Lists_and_controls!$AO$12, $N388 = Lists_and_controls!$AO$13, $N388 = Lists_and_controls!$AO$15, $N388 = Lists_and_controls!$AO$17), MAX(Day_31),
IF($N388 = Lists_and_controls!$AO$7, IF(INDEX(Leap_Year_YN, MATCH($M388, Year_2, 0)) = 1, MAX(Day_Feb_LY), MAX(Day_Feb) )))))</f>
        <v/>
      </c>
    </row>
    <row r="389" spans="1:29" s="379" customFormat="1" hidden="1" x14ac:dyDescent="0.35">
      <c r="A389" s="368"/>
      <c r="B389" s="367" t="str">
        <f xml:space="preserve"> IF(A389="", "", $B$2 &amp; COUNTIFS($A$7:$A389, $A389))</f>
        <v/>
      </c>
      <c r="C389" s="367" t="str">
        <f>IF($A389 = "", "", INDEX(Main_Form!$A:$A, MATCH($A389, Main_Form!$EV:$EV, 0)) &amp; $B389)</f>
        <v/>
      </c>
      <c r="D389" s="368"/>
      <c r="E389" s="368"/>
      <c r="F389" s="367" t="str">
        <f>IF(E389="", "", INDEX(Main_Form!$A:$A, MATCH($E389, Main_Form!$EV:$EV, 0)))</f>
        <v/>
      </c>
      <c r="G389" s="368"/>
      <c r="H389" s="368"/>
      <c r="I389" s="368"/>
      <c r="J389" s="368"/>
      <c r="K389" s="368"/>
      <c r="L389" s="368"/>
      <c r="M389" s="368"/>
      <c r="N389" s="368"/>
      <c r="O389" s="368"/>
      <c r="P389" s="398" t="str">
        <f t="shared" si="5"/>
        <v/>
      </c>
      <c r="Q389" s="395"/>
      <c r="R389" s="372"/>
      <c r="AB389" s="378"/>
      <c r="AC389" s="378" t="str">
        <f>IF($N389 = "", "",
IF(OR($N389 = Lists_and_controls!$AO$9, $N389 = Lists_and_controls!$AO$11, $N389 = Lists_and_controls!$AO$14, $N389 = Lists_and_controls!$AO$16), MAX(Day_30),
IF(OR($N389 = Lists_and_controls!$AO$6, $N389 = Lists_and_controls!$AO$8, $N389 = Lists_and_controls!$AO$10, $N389 = Lists_and_controls!$AO$12, $N389 = Lists_and_controls!$AO$13, $N389 = Lists_and_controls!$AO$15, $N389 = Lists_and_controls!$AO$17), MAX(Day_31),
IF($N389 = Lists_and_controls!$AO$7, IF(INDEX(Leap_Year_YN, MATCH($M389, Year_2, 0)) = 1, MAX(Day_Feb_LY), MAX(Day_Feb) )))))</f>
        <v/>
      </c>
    </row>
    <row r="390" spans="1:29" s="379" customFormat="1" hidden="1" x14ac:dyDescent="0.35">
      <c r="A390" s="368"/>
      <c r="B390" s="367" t="str">
        <f xml:space="preserve"> IF(A390="", "", $B$2 &amp; COUNTIFS($A$7:$A390, $A390))</f>
        <v/>
      </c>
      <c r="C390" s="367" t="str">
        <f>IF($A390 = "", "", INDEX(Main_Form!$A:$A, MATCH($A390, Main_Form!$EV:$EV, 0)) &amp; $B390)</f>
        <v/>
      </c>
      <c r="D390" s="368"/>
      <c r="E390" s="368"/>
      <c r="F390" s="367" t="str">
        <f>IF(E390="", "", INDEX(Main_Form!$A:$A, MATCH($E390, Main_Form!$EV:$EV, 0)))</f>
        <v/>
      </c>
      <c r="G390" s="368"/>
      <c r="H390" s="368"/>
      <c r="I390" s="368"/>
      <c r="J390" s="368"/>
      <c r="K390" s="368"/>
      <c r="L390" s="368"/>
      <c r="M390" s="368"/>
      <c r="N390" s="368"/>
      <c r="O390" s="368"/>
      <c r="P390" s="398" t="str">
        <f t="shared" si="5"/>
        <v/>
      </c>
      <c r="Q390" s="395"/>
      <c r="R390" s="372"/>
      <c r="AB390" s="378"/>
      <c r="AC390" s="378" t="str">
        <f>IF($N390 = "", "",
IF(OR($N390 = Lists_and_controls!$AO$9, $N390 = Lists_and_controls!$AO$11, $N390 = Lists_and_controls!$AO$14, $N390 = Lists_and_controls!$AO$16), MAX(Day_30),
IF(OR($N390 = Lists_and_controls!$AO$6, $N390 = Lists_and_controls!$AO$8, $N390 = Lists_and_controls!$AO$10, $N390 = Lists_and_controls!$AO$12, $N390 = Lists_and_controls!$AO$13, $N390 = Lists_and_controls!$AO$15, $N390 = Lists_and_controls!$AO$17), MAX(Day_31),
IF($N390 = Lists_and_controls!$AO$7, IF(INDEX(Leap_Year_YN, MATCH($M390, Year_2, 0)) = 1, MAX(Day_Feb_LY), MAX(Day_Feb) )))))</f>
        <v/>
      </c>
    </row>
    <row r="391" spans="1:29" s="379" customFormat="1" hidden="1" x14ac:dyDescent="0.35">
      <c r="A391" s="368"/>
      <c r="B391" s="367" t="str">
        <f xml:space="preserve"> IF(A391="", "", $B$2 &amp; COUNTIFS($A$7:$A391, $A391))</f>
        <v/>
      </c>
      <c r="C391" s="367" t="str">
        <f>IF($A391 = "", "", INDEX(Main_Form!$A:$A, MATCH($A391, Main_Form!$EV:$EV, 0)) &amp; $B391)</f>
        <v/>
      </c>
      <c r="D391" s="368"/>
      <c r="E391" s="368"/>
      <c r="F391" s="367" t="str">
        <f>IF(E391="", "", INDEX(Main_Form!$A:$A, MATCH($E391, Main_Form!$EV:$EV, 0)))</f>
        <v/>
      </c>
      <c r="G391" s="368"/>
      <c r="H391" s="368"/>
      <c r="I391" s="368"/>
      <c r="J391" s="368"/>
      <c r="K391" s="368"/>
      <c r="L391" s="368"/>
      <c r="M391" s="368"/>
      <c r="N391" s="368"/>
      <c r="O391" s="368"/>
      <c r="P391" s="398" t="str">
        <f t="shared" ref="P391:P454" si="6">IF(AND($M391 &lt;&gt; "", $N391 &lt;&gt; "", $O391 &lt;&gt; ""), DATE($M391, INDEX(Month_value, MATCH($N391, Month, 0)), $O391), "")</f>
        <v/>
      </c>
      <c r="Q391" s="395"/>
      <c r="R391" s="372"/>
      <c r="AB391" s="378"/>
      <c r="AC391" s="378" t="str">
        <f>IF($N391 = "", "",
IF(OR($N391 = Lists_and_controls!$AO$9, $N391 = Lists_and_controls!$AO$11, $N391 = Lists_and_controls!$AO$14, $N391 = Lists_and_controls!$AO$16), MAX(Day_30),
IF(OR($N391 = Lists_and_controls!$AO$6, $N391 = Lists_and_controls!$AO$8, $N391 = Lists_and_controls!$AO$10, $N391 = Lists_and_controls!$AO$12, $N391 = Lists_and_controls!$AO$13, $N391 = Lists_and_controls!$AO$15, $N391 = Lists_and_controls!$AO$17), MAX(Day_31),
IF($N391 = Lists_and_controls!$AO$7, IF(INDEX(Leap_Year_YN, MATCH($M391, Year_2, 0)) = 1, MAX(Day_Feb_LY), MAX(Day_Feb) )))))</f>
        <v/>
      </c>
    </row>
    <row r="392" spans="1:29" s="379" customFormat="1" hidden="1" x14ac:dyDescent="0.35">
      <c r="A392" s="368"/>
      <c r="B392" s="367" t="str">
        <f xml:space="preserve"> IF(A392="", "", $B$2 &amp; COUNTIFS($A$7:$A392, $A392))</f>
        <v/>
      </c>
      <c r="C392" s="367" t="str">
        <f>IF($A392 = "", "", INDEX(Main_Form!$A:$A, MATCH($A392, Main_Form!$EV:$EV, 0)) &amp; $B392)</f>
        <v/>
      </c>
      <c r="D392" s="368"/>
      <c r="E392" s="368"/>
      <c r="F392" s="367" t="str">
        <f>IF(E392="", "", INDEX(Main_Form!$A:$A, MATCH($E392, Main_Form!$EV:$EV, 0)))</f>
        <v/>
      </c>
      <c r="G392" s="368"/>
      <c r="H392" s="368"/>
      <c r="I392" s="368"/>
      <c r="J392" s="368"/>
      <c r="K392" s="368"/>
      <c r="L392" s="368"/>
      <c r="M392" s="368"/>
      <c r="N392" s="368"/>
      <c r="O392" s="368"/>
      <c r="P392" s="398" t="str">
        <f t="shared" si="6"/>
        <v/>
      </c>
      <c r="Q392" s="395"/>
      <c r="R392" s="372"/>
      <c r="AB392" s="378"/>
      <c r="AC392" s="378" t="str">
        <f>IF($N392 = "", "",
IF(OR($N392 = Lists_and_controls!$AO$9, $N392 = Lists_and_controls!$AO$11, $N392 = Lists_and_controls!$AO$14, $N392 = Lists_and_controls!$AO$16), MAX(Day_30),
IF(OR($N392 = Lists_and_controls!$AO$6, $N392 = Lists_and_controls!$AO$8, $N392 = Lists_and_controls!$AO$10, $N392 = Lists_and_controls!$AO$12, $N392 = Lists_and_controls!$AO$13, $N392 = Lists_and_controls!$AO$15, $N392 = Lists_and_controls!$AO$17), MAX(Day_31),
IF($N392 = Lists_and_controls!$AO$7, IF(INDEX(Leap_Year_YN, MATCH($M392, Year_2, 0)) = 1, MAX(Day_Feb_LY), MAX(Day_Feb) )))))</f>
        <v/>
      </c>
    </row>
    <row r="393" spans="1:29" s="379" customFormat="1" hidden="1" x14ac:dyDescent="0.35">
      <c r="A393" s="368"/>
      <c r="B393" s="367" t="str">
        <f xml:space="preserve"> IF(A393="", "", $B$2 &amp; COUNTIFS($A$7:$A393, $A393))</f>
        <v/>
      </c>
      <c r="C393" s="367" t="str">
        <f>IF($A393 = "", "", INDEX(Main_Form!$A:$A, MATCH($A393, Main_Form!$EV:$EV, 0)) &amp; $B393)</f>
        <v/>
      </c>
      <c r="D393" s="368"/>
      <c r="E393" s="368"/>
      <c r="F393" s="367" t="str">
        <f>IF(E393="", "", INDEX(Main_Form!$A:$A, MATCH($E393, Main_Form!$EV:$EV, 0)))</f>
        <v/>
      </c>
      <c r="G393" s="368"/>
      <c r="H393" s="368"/>
      <c r="I393" s="368"/>
      <c r="J393" s="368"/>
      <c r="K393" s="368"/>
      <c r="L393" s="368"/>
      <c r="M393" s="368"/>
      <c r="N393" s="368"/>
      <c r="O393" s="368"/>
      <c r="P393" s="398" t="str">
        <f t="shared" si="6"/>
        <v/>
      </c>
      <c r="Q393" s="395"/>
      <c r="R393" s="372"/>
      <c r="AB393" s="378"/>
      <c r="AC393" s="378" t="str">
        <f>IF($N393 = "", "",
IF(OR($N393 = Lists_and_controls!$AO$9, $N393 = Lists_and_controls!$AO$11, $N393 = Lists_and_controls!$AO$14, $N393 = Lists_and_controls!$AO$16), MAX(Day_30),
IF(OR($N393 = Lists_and_controls!$AO$6, $N393 = Lists_and_controls!$AO$8, $N393 = Lists_and_controls!$AO$10, $N393 = Lists_and_controls!$AO$12, $N393 = Lists_and_controls!$AO$13, $N393 = Lists_and_controls!$AO$15, $N393 = Lists_and_controls!$AO$17), MAX(Day_31),
IF($N393 = Lists_and_controls!$AO$7, IF(INDEX(Leap_Year_YN, MATCH($M393, Year_2, 0)) = 1, MAX(Day_Feb_LY), MAX(Day_Feb) )))))</f>
        <v/>
      </c>
    </row>
    <row r="394" spans="1:29" s="379" customFormat="1" hidden="1" x14ac:dyDescent="0.35">
      <c r="A394" s="368"/>
      <c r="B394" s="367" t="str">
        <f xml:space="preserve"> IF(A394="", "", $B$2 &amp; COUNTIFS($A$7:$A394, $A394))</f>
        <v/>
      </c>
      <c r="C394" s="367" t="str">
        <f>IF($A394 = "", "", INDEX(Main_Form!$A:$A, MATCH($A394, Main_Form!$EV:$EV, 0)) &amp; $B394)</f>
        <v/>
      </c>
      <c r="D394" s="368"/>
      <c r="E394" s="368"/>
      <c r="F394" s="367" t="str">
        <f>IF(E394="", "", INDEX(Main_Form!$A:$A, MATCH($E394, Main_Form!$EV:$EV, 0)))</f>
        <v/>
      </c>
      <c r="G394" s="368"/>
      <c r="H394" s="368"/>
      <c r="I394" s="368"/>
      <c r="J394" s="368"/>
      <c r="K394" s="368"/>
      <c r="L394" s="368"/>
      <c r="M394" s="368"/>
      <c r="N394" s="368"/>
      <c r="O394" s="368"/>
      <c r="P394" s="398" t="str">
        <f t="shared" si="6"/>
        <v/>
      </c>
      <c r="Q394" s="395"/>
      <c r="R394" s="372"/>
      <c r="AB394" s="378"/>
      <c r="AC394" s="378" t="str">
        <f>IF($N394 = "", "",
IF(OR($N394 = Lists_and_controls!$AO$9, $N394 = Lists_and_controls!$AO$11, $N394 = Lists_and_controls!$AO$14, $N394 = Lists_and_controls!$AO$16), MAX(Day_30),
IF(OR($N394 = Lists_and_controls!$AO$6, $N394 = Lists_and_controls!$AO$8, $N394 = Lists_and_controls!$AO$10, $N394 = Lists_and_controls!$AO$12, $N394 = Lists_and_controls!$AO$13, $N394 = Lists_and_controls!$AO$15, $N394 = Lists_and_controls!$AO$17), MAX(Day_31),
IF($N394 = Lists_and_controls!$AO$7, IF(INDEX(Leap_Year_YN, MATCH($M394, Year_2, 0)) = 1, MAX(Day_Feb_LY), MAX(Day_Feb) )))))</f>
        <v/>
      </c>
    </row>
    <row r="395" spans="1:29" s="379" customFormat="1" hidden="1" x14ac:dyDescent="0.35">
      <c r="A395" s="368"/>
      <c r="B395" s="367" t="str">
        <f xml:space="preserve"> IF(A395="", "", $B$2 &amp; COUNTIFS($A$7:$A395, $A395))</f>
        <v/>
      </c>
      <c r="C395" s="367" t="str">
        <f>IF($A395 = "", "", INDEX(Main_Form!$A:$A, MATCH($A395, Main_Form!$EV:$EV, 0)) &amp; $B395)</f>
        <v/>
      </c>
      <c r="D395" s="368"/>
      <c r="E395" s="368"/>
      <c r="F395" s="367" t="str">
        <f>IF(E395="", "", INDEX(Main_Form!$A:$A, MATCH($E395, Main_Form!$EV:$EV, 0)))</f>
        <v/>
      </c>
      <c r="G395" s="368"/>
      <c r="H395" s="368"/>
      <c r="I395" s="368"/>
      <c r="J395" s="368"/>
      <c r="K395" s="368"/>
      <c r="L395" s="368"/>
      <c r="M395" s="368"/>
      <c r="N395" s="368"/>
      <c r="O395" s="368"/>
      <c r="P395" s="398" t="str">
        <f t="shared" si="6"/>
        <v/>
      </c>
      <c r="Q395" s="395"/>
      <c r="R395" s="372"/>
      <c r="AB395" s="378"/>
      <c r="AC395" s="378" t="str">
        <f>IF($N395 = "", "",
IF(OR($N395 = Lists_and_controls!$AO$9, $N395 = Lists_and_controls!$AO$11, $N395 = Lists_and_controls!$AO$14, $N395 = Lists_and_controls!$AO$16), MAX(Day_30),
IF(OR($N395 = Lists_and_controls!$AO$6, $N395 = Lists_and_controls!$AO$8, $N395 = Lists_and_controls!$AO$10, $N395 = Lists_and_controls!$AO$12, $N395 = Lists_and_controls!$AO$13, $N395 = Lists_and_controls!$AO$15, $N395 = Lists_and_controls!$AO$17), MAX(Day_31),
IF($N395 = Lists_and_controls!$AO$7, IF(INDEX(Leap_Year_YN, MATCH($M395, Year_2, 0)) = 1, MAX(Day_Feb_LY), MAX(Day_Feb) )))))</f>
        <v/>
      </c>
    </row>
    <row r="396" spans="1:29" s="379" customFormat="1" hidden="1" x14ac:dyDescent="0.35">
      <c r="A396" s="368"/>
      <c r="B396" s="367" t="str">
        <f xml:space="preserve"> IF(A396="", "", $B$2 &amp; COUNTIFS($A$7:$A396, $A396))</f>
        <v/>
      </c>
      <c r="C396" s="367" t="str">
        <f>IF($A396 = "", "", INDEX(Main_Form!$A:$A, MATCH($A396, Main_Form!$EV:$EV, 0)) &amp; $B396)</f>
        <v/>
      </c>
      <c r="D396" s="368"/>
      <c r="E396" s="368"/>
      <c r="F396" s="367" t="str">
        <f>IF(E396="", "", INDEX(Main_Form!$A:$A, MATCH($E396, Main_Form!$EV:$EV, 0)))</f>
        <v/>
      </c>
      <c r="G396" s="368"/>
      <c r="H396" s="368"/>
      <c r="I396" s="368"/>
      <c r="J396" s="368"/>
      <c r="K396" s="368"/>
      <c r="L396" s="368"/>
      <c r="M396" s="368"/>
      <c r="N396" s="368"/>
      <c r="O396" s="368"/>
      <c r="P396" s="398" t="str">
        <f t="shared" si="6"/>
        <v/>
      </c>
      <c r="Q396" s="395"/>
      <c r="R396" s="372"/>
      <c r="AB396" s="378"/>
      <c r="AC396" s="378" t="str">
        <f>IF($N396 = "", "",
IF(OR($N396 = Lists_and_controls!$AO$9, $N396 = Lists_and_controls!$AO$11, $N396 = Lists_and_controls!$AO$14, $N396 = Lists_and_controls!$AO$16), MAX(Day_30),
IF(OR($N396 = Lists_and_controls!$AO$6, $N396 = Lists_and_controls!$AO$8, $N396 = Lists_and_controls!$AO$10, $N396 = Lists_and_controls!$AO$12, $N396 = Lists_and_controls!$AO$13, $N396 = Lists_and_controls!$AO$15, $N396 = Lists_and_controls!$AO$17), MAX(Day_31),
IF($N396 = Lists_and_controls!$AO$7, IF(INDEX(Leap_Year_YN, MATCH($M396, Year_2, 0)) = 1, MAX(Day_Feb_LY), MAX(Day_Feb) )))))</f>
        <v/>
      </c>
    </row>
    <row r="397" spans="1:29" s="379" customFormat="1" hidden="1" x14ac:dyDescent="0.35">
      <c r="A397" s="368"/>
      <c r="B397" s="367" t="str">
        <f xml:space="preserve"> IF(A397="", "", $B$2 &amp; COUNTIFS($A$7:$A397, $A397))</f>
        <v/>
      </c>
      <c r="C397" s="367" t="str">
        <f>IF($A397 = "", "", INDEX(Main_Form!$A:$A, MATCH($A397, Main_Form!$EV:$EV, 0)) &amp; $B397)</f>
        <v/>
      </c>
      <c r="D397" s="368"/>
      <c r="E397" s="368"/>
      <c r="F397" s="367" t="str">
        <f>IF(E397="", "", INDEX(Main_Form!$A:$A, MATCH($E397, Main_Form!$EV:$EV, 0)))</f>
        <v/>
      </c>
      <c r="G397" s="368"/>
      <c r="H397" s="368"/>
      <c r="I397" s="368"/>
      <c r="J397" s="368"/>
      <c r="K397" s="368"/>
      <c r="L397" s="368"/>
      <c r="M397" s="368"/>
      <c r="N397" s="368"/>
      <c r="O397" s="368"/>
      <c r="P397" s="398" t="str">
        <f t="shared" si="6"/>
        <v/>
      </c>
      <c r="Q397" s="395"/>
      <c r="R397" s="372"/>
      <c r="AB397" s="378"/>
      <c r="AC397" s="378" t="str">
        <f>IF($N397 = "", "",
IF(OR($N397 = Lists_and_controls!$AO$9, $N397 = Lists_and_controls!$AO$11, $N397 = Lists_and_controls!$AO$14, $N397 = Lists_and_controls!$AO$16), MAX(Day_30),
IF(OR($N397 = Lists_and_controls!$AO$6, $N397 = Lists_and_controls!$AO$8, $N397 = Lists_and_controls!$AO$10, $N397 = Lists_and_controls!$AO$12, $N397 = Lists_and_controls!$AO$13, $N397 = Lists_and_controls!$AO$15, $N397 = Lists_and_controls!$AO$17), MAX(Day_31),
IF($N397 = Lists_and_controls!$AO$7, IF(INDEX(Leap_Year_YN, MATCH($M397, Year_2, 0)) = 1, MAX(Day_Feb_LY), MAX(Day_Feb) )))))</f>
        <v/>
      </c>
    </row>
    <row r="398" spans="1:29" s="379" customFormat="1" hidden="1" x14ac:dyDescent="0.35">
      <c r="A398" s="368"/>
      <c r="B398" s="367" t="str">
        <f xml:space="preserve"> IF(A398="", "", $B$2 &amp; COUNTIFS($A$7:$A398, $A398))</f>
        <v/>
      </c>
      <c r="C398" s="367" t="str">
        <f>IF($A398 = "", "", INDEX(Main_Form!$A:$A, MATCH($A398, Main_Form!$EV:$EV, 0)) &amp; $B398)</f>
        <v/>
      </c>
      <c r="D398" s="368"/>
      <c r="E398" s="368"/>
      <c r="F398" s="367" t="str">
        <f>IF(E398="", "", INDEX(Main_Form!$A:$A, MATCH($E398, Main_Form!$EV:$EV, 0)))</f>
        <v/>
      </c>
      <c r="G398" s="368"/>
      <c r="H398" s="368"/>
      <c r="I398" s="368"/>
      <c r="J398" s="368"/>
      <c r="K398" s="368"/>
      <c r="L398" s="368"/>
      <c r="M398" s="368"/>
      <c r="N398" s="368"/>
      <c r="O398" s="368"/>
      <c r="P398" s="398" t="str">
        <f t="shared" si="6"/>
        <v/>
      </c>
      <c r="Q398" s="395"/>
      <c r="R398" s="372"/>
      <c r="AB398" s="378"/>
      <c r="AC398" s="378" t="str">
        <f>IF($N398 = "", "",
IF(OR($N398 = Lists_and_controls!$AO$9, $N398 = Lists_and_controls!$AO$11, $N398 = Lists_and_controls!$AO$14, $N398 = Lists_and_controls!$AO$16), MAX(Day_30),
IF(OR($N398 = Lists_and_controls!$AO$6, $N398 = Lists_and_controls!$AO$8, $N398 = Lists_and_controls!$AO$10, $N398 = Lists_and_controls!$AO$12, $N398 = Lists_and_controls!$AO$13, $N398 = Lists_and_controls!$AO$15, $N398 = Lists_and_controls!$AO$17), MAX(Day_31),
IF($N398 = Lists_and_controls!$AO$7, IF(INDEX(Leap_Year_YN, MATCH($M398, Year_2, 0)) = 1, MAX(Day_Feb_LY), MAX(Day_Feb) )))))</f>
        <v/>
      </c>
    </row>
    <row r="399" spans="1:29" s="379" customFormat="1" hidden="1" x14ac:dyDescent="0.35">
      <c r="A399" s="368"/>
      <c r="B399" s="367" t="str">
        <f xml:space="preserve"> IF(A399="", "", $B$2 &amp; COUNTIFS($A$7:$A399, $A399))</f>
        <v/>
      </c>
      <c r="C399" s="367" t="str">
        <f>IF($A399 = "", "", INDEX(Main_Form!$A:$A, MATCH($A399, Main_Form!$EV:$EV, 0)) &amp; $B399)</f>
        <v/>
      </c>
      <c r="D399" s="368"/>
      <c r="E399" s="368"/>
      <c r="F399" s="367" t="str">
        <f>IF(E399="", "", INDEX(Main_Form!$A:$A, MATCH($E399, Main_Form!$EV:$EV, 0)))</f>
        <v/>
      </c>
      <c r="G399" s="368"/>
      <c r="H399" s="368"/>
      <c r="I399" s="368"/>
      <c r="J399" s="368"/>
      <c r="K399" s="368"/>
      <c r="L399" s="368"/>
      <c r="M399" s="368"/>
      <c r="N399" s="368"/>
      <c r="O399" s="368"/>
      <c r="P399" s="398" t="str">
        <f t="shared" si="6"/>
        <v/>
      </c>
      <c r="Q399" s="395"/>
      <c r="R399" s="372"/>
      <c r="AB399" s="378"/>
      <c r="AC399" s="378" t="str">
        <f>IF($N399 = "", "",
IF(OR($N399 = Lists_and_controls!$AO$9, $N399 = Lists_and_controls!$AO$11, $N399 = Lists_and_controls!$AO$14, $N399 = Lists_and_controls!$AO$16), MAX(Day_30),
IF(OR($N399 = Lists_and_controls!$AO$6, $N399 = Lists_and_controls!$AO$8, $N399 = Lists_and_controls!$AO$10, $N399 = Lists_and_controls!$AO$12, $N399 = Lists_and_controls!$AO$13, $N399 = Lists_and_controls!$AO$15, $N399 = Lists_and_controls!$AO$17), MAX(Day_31),
IF($N399 = Lists_and_controls!$AO$7, IF(INDEX(Leap_Year_YN, MATCH($M399, Year_2, 0)) = 1, MAX(Day_Feb_LY), MAX(Day_Feb) )))))</f>
        <v/>
      </c>
    </row>
    <row r="400" spans="1:29" s="379" customFormat="1" hidden="1" x14ac:dyDescent="0.35">
      <c r="A400" s="368"/>
      <c r="B400" s="367" t="str">
        <f xml:space="preserve"> IF(A400="", "", $B$2 &amp; COUNTIFS($A$7:$A400, $A400))</f>
        <v/>
      </c>
      <c r="C400" s="367" t="str">
        <f>IF($A400 = "", "", INDEX(Main_Form!$A:$A, MATCH($A400, Main_Form!$EV:$EV, 0)) &amp; $B400)</f>
        <v/>
      </c>
      <c r="D400" s="368"/>
      <c r="E400" s="368"/>
      <c r="F400" s="367" t="str">
        <f>IF(E400="", "", INDEX(Main_Form!$A:$A, MATCH($E400, Main_Form!$EV:$EV, 0)))</f>
        <v/>
      </c>
      <c r="G400" s="368"/>
      <c r="H400" s="368"/>
      <c r="I400" s="368"/>
      <c r="J400" s="368"/>
      <c r="K400" s="368"/>
      <c r="L400" s="368"/>
      <c r="M400" s="368"/>
      <c r="N400" s="368"/>
      <c r="O400" s="368"/>
      <c r="P400" s="398" t="str">
        <f t="shared" si="6"/>
        <v/>
      </c>
      <c r="Q400" s="395"/>
      <c r="R400" s="372"/>
      <c r="AB400" s="378"/>
      <c r="AC400" s="378" t="str">
        <f>IF($N400 = "", "",
IF(OR($N400 = Lists_and_controls!$AO$9, $N400 = Lists_and_controls!$AO$11, $N400 = Lists_and_controls!$AO$14, $N400 = Lists_and_controls!$AO$16), MAX(Day_30),
IF(OR($N400 = Lists_and_controls!$AO$6, $N400 = Lists_and_controls!$AO$8, $N400 = Lists_and_controls!$AO$10, $N400 = Lists_and_controls!$AO$12, $N400 = Lists_and_controls!$AO$13, $N400 = Lists_and_controls!$AO$15, $N400 = Lists_and_controls!$AO$17), MAX(Day_31),
IF($N400 = Lists_and_controls!$AO$7, IF(INDEX(Leap_Year_YN, MATCH($M400, Year_2, 0)) = 1, MAX(Day_Feb_LY), MAX(Day_Feb) )))))</f>
        <v/>
      </c>
    </row>
    <row r="401" spans="1:29" s="379" customFormat="1" hidden="1" x14ac:dyDescent="0.35">
      <c r="A401" s="368"/>
      <c r="B401" s="367" t="str">
        <f xml:space="preserve"> IF(A401="", "", $B$2 &amp; COUNTIFS($A$7:$A401, $A401))</f>
        <v/>
      </c>
      <c r="C401" s="367" t="str">
        <f>IF($A401 = "", "", INDEX(Main_Form!$A:$A, MATCH($A401, Main_Form!$EV:$EV, 0)) &amp; $B401)</f>
        <v/>
      </c>
      <c r="D401" s="368"/>
      <c r="E401" s="368"/>
      <c r="F401" s="367" t="str">
        <f>IF(E401="", "", INDEX(Main_Form!$A:$A, MATCH($E401, Main_Form!$EV:$EV, 0)))</f>
        <v/>
      </c>
      <c r="G401" s="368"/>
      <c r="H401" s="368"/>
      <c r="I401" s="368"/>
      <c r="J401" s="368"/>
      <c r="K401" s="368"/>
      <c r="L401" s="368"/>
      <c r="M401" s="368"/>
      <c r="N401" s="368"/>
      <c r="O401" s="368"/>
      <c r="P401" s="398" t="str">
        <f t="shared" si="6"/>
        <v/>
      </c>
      <c r="Q401" s="395"/>
      <c r="R401" s="372"/>
      <c r="AB401" s="378"/>
      <c r="AC401" s="378" t="str">
        <f>IF($N401 = "", "",
IF(OR($N401 = Lists_and_controls!$AO$9, $N401 = Lists_and_controls!$AO$11, $N401 = Lists_and_controls!$AO$14, $N401 = Lists_and_controls!$AO$16), MAX(Day_30),
IF(OR($N401 = Lists_and_controls!$AO$6, $N401 = Lists_and_controls!$AO$8, $N401 = Lists_and_controls!$AO$10, $N401 = Lists_and_controls!$AO$12, $N401 = Lists_and_controls!$AO$13, $N401 = Lists_and_controls!$AO$15, $N401 = Lists_and_controls!$AO$17), MAX(Day_31),
IF($N401 = Lists_and_controls!$AO$7, IF(INDEX(Leap_Year_YN, MATCH($M401, Year_2, 0)) = 1, MAX(Day_Feb_LY), MAX(Day_Feb) )))))</f>
        <v/>
      </c>
    </row>
    <row r="402" spans="1:29" s="379" customFormat="1" hidden="1" x14ac:dyDescent="0.35">
      <c r="A402" s="368"/>
      <c r="B402" s="367" t="str">
        <f xml:space="preserve"> IF(A402="", "", $B$2 &amp; COUNTIFS($A$7:$A402, $A402))</f>
        <v/>
      </c>
      <c r="C402" s="367" t="str">
        <f>IF($A402 = "", "", INDEX(Main_Form!$A:$A, MATCH($A402, Main_Form!$EV:$EV, 0)) &amp; $B402)</f>
        <v/>
      </c>
      <c r="D402" s="368"/>
      <c r="E402" s="368"/>
      <c r="F402" s="367" t="str">
        <f>IF(E402="", "", INDEX(Main_Form!$A:$A, MATCH($E402, Main_Form!$EV:$EV, 0)))</f>
        <v/>
      </c>
      <c r="G402" s="368"/>
      <c r="H402" s="368"/>
      <c r="I402" s="368"/>
      <c r="J402" s="368"/>
      <c r="K402" s="368"/>
      <c r="L402" s="368"/>
      <c r="M402" s="368"/>
      <c r="N402" s="368"/>
      <c r="O402" s="368"/>
      <c r="P402" s="398" t="str">
        <f t="shared" si="6"/>
        <v/>
      </c>
      <c r="Q402" s="395"/>
      <c r="R402" s="372"/>
      <c r="AB402" s="378"/>
      <c r="AC402" s="378" t="str">
        <f>IF($N402 = "", "",
IF(OR($N402 = Lists_and_controls!$AO$9, $N402 = Lists_and_controls!$AO$11, $N402 = Lists_and_controls!$AO$14, $N402 = Lists_and_controls!$AO$16), MAX(Day_30),
IF(OR($N402 = Lists_and_controls!$AO$6, $N402 = Lists_and_controls!$AO$8, $N402 = Lists_and_controls!$AO$10, $N402 = Lists_and_controls!$AO$12, $N402 = Lists_and_controls!$AO$13, $N402 = Lists_and_controls!$AO$15, $N402 = Lists_and_controls!$AO$17), MAX(Day_31),
IF($N402 = Lists_and_controls!$AO$7, IF(INDEX(Leap_Year_YN, MATCH($M402, Year_2, 0)) = 1, MAX(Day_Feb_LY), MAX(Day_Feb) )))))</f>
        <v/>
      </c>
    </row>
    <row r="403" spans="1:29" s="379" customFormat="1" hidden="1" x14ac:dyDescent="0.35">
      <c r="A403" s="368"/>
      <c r="B403" s="367" t="str">
        <f xml:space="preserve"> IF(A403="", "", $B$2 &amp; COUNTIFS($A$7:$A403, $A403))</f>
        <v/>
      </c>
      <c r="C403" s="367" t="str">
        <f>IF($A403 = "", "", INDEX(Main_Form!$A:$A, MATCH($A403, Main_Form!$EV:$EV, 0)) &amp; $B403)</f>
        <v/>
      </c>
      <c r="D403" s="368"/>
      <c r="E403" s="368"/>
      <c r="F403" s="367" t="str">
        <f>IF(E403="", "", INDEX(Main_Form!$A:$A, MATCH($E403, Main_Form!$EV:$EV, 0)))</f>
        <v/>
      </c>
      <c r="G403" s="368"/>
      <c r="H403" s="368"/>
      <c r="I403" s="368"/>
      <c r="J403" s="368"/>
      <c r="K403" s="368"/>
      <c r="L403" s="368"/>
      <c r="M403" s="368"/>
      <c r="N403" s="368"/>
      <c r="O403" s="368"/>
      <c r="P403" s="398" t="str">
        <f t="shared" si="6"/>
        <v/>
      </c>
      <c r="Q403" s="395"/>
      <c r="R403" s="372"/>
      <c r="AB403" s="378"/>
      <c r="AC403" s="378" t="str">
        <f>IF($N403 = "", "",
IF(OR($N403 = Lists_and_controls!$AO$9, $N403 = Lists_and_controls!$AO$11, $N403 = Lists_and_controls!$AO$14, $N403 = Lists_and_controls!$AO$16), MAX(Day_30),
IF(OR($N403 = Lists_and_controls!$AO$6, $N403 = Lists_and_controls!$AO$8, $N403 = Lists_and_controls!$AO$10, $N403 = Lists_and_controls!$AO$12, $N403 = Lists_and_controls!$AO$13, $N403 = Lists_and_controls!$AO$15, $N403 = Lists_and_controls!$AO$17), MAX(Day_31),
IF($N403 = Lists_and_controls!$AO$7, IF(INDEX(Leap_Year_YN, MATCH($M403, Year_2, 0)) = 1, MAX(Day_Feb_LY), MAX(Day_Feb) )))))</f>
        <v/>
      </c>
    </row>
    <row r="404" spans="1:29" s="379" customFormat="1" hidden="1" x14ac:dyDescent="0.35">
      <c r="A404" s="368"/>
      <c r="B404" s="367" t="str">
        <f xml:space="preserve"> IF(A404="", "", $B$2 &amp; COUNTIFS($A$7:$A404, $A404))</f>
        <v/>
      </c>
      <c r="C404" s="367" t="str">
        <f>IF($A404 = "", "", INDEX(Main_Form!$A:$A, MATCH($A404, Main_Form!$EV:$EV, 0)) &amp; $B404)</f>
        <v/>
      </c>
      <c r="D404" s="368"/>
      <c r="E404" s="368"/>
      <c r="F404" s="367" t="str">
        <f>IF(E404="", "", INDEX(Main_Form!$A:$A, MATCH($E404, Main_Form!$EV:$EV, 0)))</f>
        <v/>
      </c>
      <c r="G404" s="368"/>
      <c r="H404" s="368"/>
      <c r="I404" s="368"/>
      <c r="J404" s="368"/>
      <c r="K404" s="368"/>
      <c r="L404" s="368"/>
      <c r="M404" s="368"/>
      <c r="N404" s="368"/>
      <c r="O404" s="368"/>
      <c r="P404" s="398" t="str">
        <f t="shared" si="6"/>
        <v/>
      </c>
      <c r="Q404" s="395"/>
      <c r="R404" s="372"/>
      <c r="AB404" s="378"/>
      <c r="AC404" s="378" t="str">
        <f>IF($N404 = "", "",
IF(OR($N404 = Lists_and_controls!$AO$9, $N404 = Lists_and_controls!$AO$11, $N404 = Lists_and_controls!$AO$14, $N404 = Lists_and_controls!$AO$16), MAX(Day_30),
IF(OR($N404 = Lists_and_controls!$AO$6, $N404 = Lists_and_controls!$AO$8, $N404 = Lists_and_controls!$AO$10, $N404 = Lists_and_controls!$AO$12, $N404 = Lists_and_controls!$AO$13, $N404 = Lists_and_controls!$AO$15, $N404 = Lists_and_controls!$AO$17), MAX(Day_31),
IF($N404 = Lists_and_controls!$AO$7, IF(INDEX(Leap_Year_YN, MATCH($M404, Year_2, 0)) = 1, MAX(Day_Feb_LY), MAX(Day_Feb) )))))</f>
        <v/>
      </c>
    </row>
    <row r="405" spans="1:29" s="379" customFormat="1" hidden="1" x14ac:dyDescent="0.35">
      <c r="A405" s="368"/>
      <c r="B405" s="367" t="str">
        <f xml:space="preserve"> IF(A405="", "", $B$2 &amp; COUNTIFS($A$7:$A405, $A405))</f>
        <v/>
      </c>
      <c r="C405" s="367" t="str">
        <f>IF($A405 = "", "", INDEX(Main_Form!$A:$A, MATCH($A405, Main_Form!$EV:$EV, 0)) &amp; $B405)</f>
        <v/>
      </c>
      <c r="D405" s="368"/>
      <c r="E405" s="368"/>
      <c r="F405" s="367" t="str">
        <f>IF(E405="", "", INDEX(Main_Form!$A:$A, MATCH($E405, Main_Form!$EV:$EV, 0)))</f>
        <v/>
      </c>
      <c r="G405" s="368"/>
      <c r="H405" s="368"/>
      <c r="I405" s="368"/>
      <c r="J405" s="368"/>
      <c r="K405" s="368"/>
      <c r="L405" s="368"/>
      <c r="M405" s="368"/>
      <c r="N405" s="368"/>
      <c r="O405" s="368"/>
      <c r="P405" s="398" t="str">
        <f t="shared" si="6"/>
        <v/>
      </c>
      <c r="Q405" s="395"/>
      <c r="R405" s="372"/>
      <c r="AB405" s="378"/>
      <c r="AC405" s="378" t="str">
        <f>IF($N405 = "", "",
IF(OR($N405 = Lists_and_controls!$AO$9, $N405 = Lists_and_controls!$AO$11, $N405 = Lists_and_controls!$AO$14, $N405 = Lists_and_controls!$AO$16), MAX(Day_30),
IF(OR($N405 = Lists_and_controls!$AO$6, $N405 = Lists_and_controls!$AO$8, $N405 = Lists_and_controls!$AO$10, $N405 = Lists_and_controls!$AO$12, $N405 = Lists_and_controls!$AO$13, $N405 = Lists_and_controls!$AO$15, $N405 = Lists_and_controls!$AO$17), MAX(Day_31),
IF($N405 = Lists_and_controls!$AO$7, IF(INDEX(Leap_Year_YN, MATCH($M405, Year_2, 0)) = 1, MAX(Day_Feb_LY), MAX(Day_Feb) )))))</f>
        <v/>
      </c>
    </row>
    <row r="406" spans="1:29" s="379" customFormat="1" hidden="1" x14ac:dyDescent="0.35">
      <c r="A406" s="368"/>
      <c r="B406" s="367" t="str">
        <f xml:space="preserve"> IF(A406="", "", $B$2 &amp; COUNTIFS($A$7:$A406, $A406))</f>
        <v/>
      </c>
      <c r="C406" s="367" t="str">
        <f>IF($A406 = "", "", INDEX(Main_Form!$A:$A, MATCH($A406, Main_Form!$EV:$EV, 0)) &amp; $B406)</f>
        <v/>
      </c>
      <c r="D406" s="368"/>
      <c r="E406" s="368"/>
      <c r="F406" s="367" t="str">
        <f>IF(E406="", "", INDEX(Main_Form!$A:$A, MATCH($E406, Main_Form!$EV:$EV, 0)))</f>
        <v/>
      </c>
      <c r="G406" s="368"/>
      <c r="H406" s="368"/>
      <c r="I406" s="368"/>
      <c r="J406" s="368"/>
      <c r="K406" s="368"/>
      <c r="L406" s="368"/>
      <c r="M406" s="368"/>
      <c r="N406" s="368"/>
      <c r="O406" s="368"/>
      <c r="P406" s="398" t="str">
        <f t="shared" si="6"/>
        <v/>
      </c>
      <c r="Q406" s="395"/>
      <c r="R406" s="372"/>
      <c r="AB406" s="378"/>
      <c r="AC406" s="378" t="str">
        <f>IF($N406 = "", "",
IF(OR($N406 = Lists_and_controls!$AO$9, $N406 = Lists_and_controls!$AO$11, $N406 = Lists_and_controls!$AO$14, $N406 = Lists_and_controls!$AO$16), MAX(Day_30),
IF(OR($N406 = Lists_and_controls!$AO$6, $N406 = Lists_and_controls!$AO$8, $N406 = Lists_and_controls!$AO$10, $N406 = Lists_and_controls!$AO$12, $N406 = Lists_and_controls!$AO$13, $N406 = Lists_and_controls!$AO$15, $N406 = Lists_and_controls!$AO$17), MAX(Day_31),
IF($N406 = Lists_and_controls!$AO$7, IF(INDEX(Leap_Year_YN, MATCH($M406, Year_2, 0)) = 1, MAX(Day_Feb_LY), MAX(Day_Feb) )))))</f>
        <v/>
      </c>
    </row>
    <row r="407" spans="1:29" s="379" customFormat="1" hidden="1" x14ac:dyDescent="0.35">
      <c r="A407" s="368"/>
      <c r="B407" s="367" t="str">
        <f xml:space="preserve"> IF(A407="", "", $B$2 &amp; COUNTIFS($A$7:$A407, $A407))</f>
        <v/>
      </c>
      <c r="C407" s="367" t="str">
        <f>IF($A407 = "", "", INDEX(Main_Form!$A:$A, MATCH($A407, Main_Form!$EV:$EV, 0)) &amp; $B407)</f>
        <v/>
      </c>
      <c r="D407" s="368"/>
      <c r="E407" s="368"/>
      <c r="F407" s="367" t="str">
        <f>IF(E407="", "", INDEX(Main_Form!$A:$A, MATCH($E407, Main_Form!$EV:$EV, 0)))</f>
        <v/>
      </c>
      <c r="G407" s="368"/>
      <c r="H407" s="368"/>
      <c r="I407" s="368"/>
      <c r="J407" s="368"/>
      <c r="K407" s="368"/>
      <c r="L407" s="368"/>
      <c r="M407" s="368"/>
      <c r="N407" s="368"/>
      <c r="O407" s="368"/>
      <c r="P407" s="398" t="str">
        <f t="shared" si="6"/>
        <v/>
      </c>
      <c r="Q407" s="395"/>
      <c r="R407" s="372"/>
      <c r="AB407" s="378"/>
      <c r="AC407" s="378" t="str">
        <f>IF($N407 = "", "",
IF(OR($N407 = Lists_and_controls!$AO$9, $N407 = Lists_and_controls!$AO$11, $N407 = Lists_and_controls!$AO$14, $N407 = Lists_and_controls!$AO$16), MAX(Day_30),
IF(OR($N407 = Lists_and_controls!$AO$6, $N407 = Lists_and_controls!$AO$8, $N407 = Lists_and_controls!$AO$10, $N407 = Lists_and_controls!$AO$12, $N407 = Lists_and_controls!$AO$13, $N407 = Lists_and_controls!$AO$15, $N407 = Lists_and_controls!$AO$17), MAX(Day_31),
IF($N407 = Lists_and_controls!$AO$7, IF(INDEX(Leap_Year_YN, MATCH($M407, Year_2, 0)) = 1, MAX(Day_Feb_LY), MAX(Day_Feb) )))))</f>
        <v/>
      </c>
    </row>
    <row r="408" spans="1:29" s="379" customFormat="1" hidden="1" x14ac:dyDescent="0.35">
      <c r="A408" s="368"/>
      <c r="B408" s="367" t="str">
        <f xml:space="preserve"> IF(A408="", "", $B$2 &amp; COUNTIFS($A$7:$A408, $A408))</f>
        <v/>
      </c>
      <c r="C408" s="367" t="str">
        <f>IF($A408 = "", "", INDEX(Main_Form!$A:$A, MATCH($A408, Main_Form!$EV:$EV, 0)) &amp; $B408)</f>
        <v/>
      </c>
      <c r="D408" s="368"/>
      <c r="E408" s="368"/>
      <c r="F408" s="367" t="str">
        <f>IF(E408="", "", INDEX(Main_Form!$A:$A, MATCH($E408, Main_Form!$EV:$EV, 0)))</f>
        <v/>
      </c>
      <c r="G408" s="368"/>
      <c r="H408" s="368"/>
      <c r="I408" s="368"/>
      <c r="J408" s="368"/>
      <c r="K408" s="368"/>
      <c r="L408" s="368"/>
      <c r="M408" s="368"/>
      <c r="N408" s="368"/>
      <c r="O408" s="368"/>
      <c r="P408" s="398" t="str">
        <f t="shared" si="6"/>
        <v/>
      </c>
      <c r="Q408" s="395"/>
      <c r="R408" s="372"/>
      <c r="AB408" s="378"/>
      <c r="AC408" s="378" t="str">
        <f>IF($N408 = "", "",
IF(OR($N408 = Lists_and_controls!$AO$9, $N408 = Lists_and_controls!$AO$11, $N408 = Lists_and_controls!$AO$14, $N408 = Lists_and_controls!$AO$16), MAX(Day_30),
IF(OR($N408 = Lists_and_controls!$AO$6, $N408 = Lists_and_controls!$AO$8, $N408 = Lists_and_controls!$AO$10, $N408 = Lists_and_controls!$AO$12, $N408 = Lists_and_controls!$AO$13, $N408 = Lists_and_controls!$AO$15, $N408 = Lists_and_controls!$AO$17), MAX(Day_31),
IF($N408 = Lists_and_controls!$AO$7, IF(INDEX(Leap_Year_YN, MATCH($M408, Year_2, 0)) = 1, MAX(Day_Feb_LY), MAX(Day_Feb) )))))</f>
        <v/>
      </c>
    </row>
    <row r="409" spans="1:29" s="379" customFormat="1" hidden="1" x14ac:dyDescent="0.35">
      <c r="A409" s="368"/>
      <c r="B409" s="367" t="str">
        <f xml:space="preserve"> IF(A409="", "", $B$2 &amp; COUNTIFS($A$7:$A409, $A409))</f>
        <v/>
      </c>
      <c r="C409" s="367" t="str">
        <f>IF($A409 = "", "", INDEX(Main_Form!$A:$A, MATCH($A409, Main_Form!$EV:$EV, 0)) &amp; $B409)</f>
        <v/>
      </c>
      <c r="D409" s="368"/>
      <c r="E409" s="368"/>
      <c r="F409" s="367" t="str">
        <f>IF(E409="", "", INDEX(Main_Form!$A:$A, MATCH($E409, Main_Form!$EV:$EV, 0)))</f>
        <v/>
      </c>
      <c r="G409" s="368"/>
      <c r="H409" s="368"/>
      <c r="I409" s="368"/>
      <c r="J409" s="368"/>
      <c r="K409" s="368"/>
      <c r="L409" s="368"/>
      <c r="M409" s="368"/>
      <c r="N409" s="368"/>
      <c r="O409" s="368"/>
      <c r="P409" s="398" t="str">
        <f t="shared" si="6"/>
        <v/>
      </c>
      <c r="Q409" s="395"/>
      <c r="R409" s="372"/>
      <c r="AB409" s="378"/>
      <c r="AC409" s="378" t="str">
        <f>IF($N409 = "", "",
IF(OR($N409 = Lists_and_controls!$AO$9, $N409 = Lists_and_controls!$AO$11, $N409 = Lists_and_controls!$AO$14, $N409 = Lists_and_controls!$AO$16), MAX(Day_30),
IF(OR($N409 = Lists_and_controls!$AO$6, $N409 = Lists_and_controls!$AO$8, $N409 = Lists_and_controls!$AO$10, $N409 = Lists_and_controls!$AO$12, $N409 = Lists_and_controls!$AO$13, $N409 = Lists_and_controls!$AO$15, $N409 = Lists_and_controls!$AO$17), MAX(Day_31),
IF($N409 = Lists_and_controls!$AO$7, IF(INDEX(Leap_Year_YN, MATCH($M409, Year_2, 0)) = 1, MAX(Day_Feb_LY), MAX(Day_Feb) )))))</f>
        <v/>
      </c>
    </row>
    <row r="410" spans="1:29" s="379" customFormat="1" hidden="1" x14ac:dyDescent="0.35">
      <c r="A410" s="368"/>
      <c r="B410" s="367" t="str">
        <f xml:space="preserve"> IF(A410="", "", $B$2 &amp; COUNTIFS($A$7:$A410, $A410))</f>
        <v/>
      </c>
      <c r="C410" s="367" t="str">
        <f>IF($A410 = "", "", INDEX(Main_Form!$A:$A, MATCH($A410, Main_Form!$EV:$EV, 0)) &amp; $B410)</f>
        <v/>
      </c>
      <c r="D410" s="368"/>
      <c r="E410" s="368"/>
      <c r="F410" s="367" t="str">
        <f>IF(E410="", "", INDEX(Main_Form!$A:$A, MATCH($E410, Main_Form!$EV:$EV, 0)))</f>
        <v/>
      </c>
      <c r="G410" s="368"/>
      <c r="H410" s="368"/>
      <c r="I410" s="368"/>
      <c r="J410" s="368"/>
      <c r="K410" s="368"/>
      <c r="L410" s="368"/>
      <c r="M410" s="368"/>
      <c r="N410" s="368"/>
      <c r="O410" s="368"/>
      <c r="P410" s="398" t="str">
        <f t="shared" si="6"/>
        <v/>
      </c>
      <c r="Q410" s="395"/>
      <c r="R410" s="372"/>
      <c r="AB410" s="378"/>
      <c r="AC410" s="378" t="str">
        <f>IF($N410 = "", "",
IF(OR($N410 = Lists_and_controls!$AO$9, $N410 = Lists_and_controls!$AO$11, $N410 = Lists_and_controls!$AO$14, $N410 = Lists_and_controls!$AO$16), MAX(Day_30),
IF(OR($N410 = Lists_and_controls!$AO$6, $N410 = Lists_and_controls!$AO$8, $N410 = Lists_and_controls!$AO$10, $N410 = Lists_and_controls!$AO$12, $N410 = Lists_and_controls!$AO$13, $N410 = Lists_and_controls!$AO$15, $N410 = Lists_and_controls!$AO$17), MAX(Day_31),
IF($N410 = Lists_and_controls!$AO$7, IF(INDEX(Leap_Year_YN, MATCH($M410, Year_2, 0)) = 1, MAX(Day_Feb_LY), MAX(Day_Feb) )))))</f>
        <v/>
      </c>
    </row>
    <row r="411" spans="1:29" s="379" customFormat="1" hidden="1" x14ac:dyDescent="0.35">
      <c r="A411" s="368"/>
      <c r="B411" s="367" t="str">
        <f xml:space="preserve"> IF(A411="", "", $B$2 &amp; COUNTIFS($A$7:$A411, $A411))</f>
        <v/>
      </c>
      <c r="C411" s="367" t="str">
        <f>IF($A411 = "", "", INDEX(Main_Form!$A:$A, MATCH($A411, Main_Form!$EV:$EV, 0)) &amp; $B411)</f>
        <v/>
      </c>
      <c r="D411" s="368"/>
      <c r="E411" s="368"/>
      <c r="F411" s="367" t="str">
        <f>IF(E411="", "", INDEX(Main_Form!$A:$A, MATCH($E411, Main_Form!$EV:$EV, 0)))</f>
        <v/>
      </c>
      <c r="G411" s="368"/>
      <c r="H411" s="368"/>
      <c r="I411" s="368"/>
      <c r="J411" s="368"/>
      <c r="K411" s="368"/>
      <c r="L411" s="368"/>
      <c r="M411" s="368"/>
      <c r="N411" s="368"/>
      <c r="O411" s="368"/>
      <c r="P411" s="398" t="str">
        <f t="shared" si="6"/>
        <v/>
      </c>
      <c r="Q411" s="395"/>
      <c r="R411" s="372"/>
      <c r="AB411" s="378"/>
      <c r="AC411" s="378" t="str">
        <f>IF($N411 = "", "",
IF(OR($N411 = Lists_and_controls!$AO$9, $N411 = Lists_and_controls!$AO$11, $N411 = Lists_and_controls!$AO$14, $N411 = Lists_and_controls!$AO$16), MAX(Day_30),
IF(OR($N411 = Lists_and_controls!$AO$6, $N411 = Lists_and_controls!$AO$8, $N411 = Lists_and_controls!$AO$10, $N411 = Lists_and_controls!$AO$12, $N411 = Lists_and_controls!$AO$13, $N411 = Lists_and_controls!$AO$15, $N411 = Lists_and_controls!$AO$17), MAX(Day_31),
IF($N411 = Lists_and_controls!$AO$7, IF(INDEX(Leap_Year_YN, MATCH($M411, Year_2, 0)) = 1, MAX(Day_Feb_LY), MAX(Day_Feb) )))))</f>
        <v/>
      </c>
    </row>
    <row r="412" spans="1:29" s="379" customFormat="1" hidden="1" x14ac:dyDescent="0.35">
      <c r="A412" s="368"/>
      <c r="B412" s="367" t="str">
        <f xml:space="preserve"> IF(A412="", "", $B$2 &amp; COUNTIFS($A$7:$A412, $A412))</f>
        <v/>
      </c>
      <c r="C412" s="367" t="str">
        <f>IF($A412 = "", "", INDEX(Main_Form!$A:$A, MATCH($A412, Main_Form!$EV:$EV, 0)) &amp; $B412)</f>
        <v/>
      </c>
      <c r="D412" s="368"/>
      <c r="E412" s="368"/>
      <c r="F412" s="367" t="str">
        <f>IF(E412="", "", INDEX(Main_Form!$A:$A, MATCH($E412, Main_Form!$EV:$EV, 0)))</f>
        <v/>
      </c>
      <c r="G412" s="368"/>
      <c r="H412" s="368"/>
      <c r="I412" s="368"/>
      <c r="J412" s="368"/>
      <c r="K412" s="368"/>
      <c r="L412" s="368"/>
      <c r="M412" s="368"/>
      <c r="N412" s="368"/>
      <c r="O412" s="368"/>
      <c r="P412" s="398" t="str">
        <f t="shared" si="6"/>
        <v/>
      </c>
      <c r="Q412" s="395"/>
      <c r="R412" s="372"/>
      <c r="AB412" s="378"/>
      <c r="AC412" s="378" t="str">
        <f>IF($N412 = "", "",
IF(OR($N412 = Lists_and_controls!$AO$9, $N412 = Lists_and_controls!$AO$11, $N412 = Lists_and_controls!$AO$14, $N412 = Lists_and_controls!$AO$16), MAX(Day_30),
IF(OR($N412 = Lists_and_controls!$AO$6, $N412 = Lists_and_controls!$AO$8, $N412 = Lists_and_controls!$AO$10, $N412 = Lists_and_controls!$AO$12, $N412 = Lists_and_controls!$AO$13, $N412 = Lists_and_controls!$AO$15, $N412 = Lists_and_controls!$AO$17), MAX(Day_31),
IF($N412 = Lists_and_controls!$AO$7, IF(INDEX(Leap_Year_YN, MATCH($M412, Year_2, 0)) = 1, MAX(Day_Feb_LY), MAX(Day_Feb) )))))</f>
        <v/>
      </c>
    </row>
    <row r="413" spans="1:29" s="379" customFormat="1" hidden="1" x14ac:dyDescent="0.35">
      <c r="A413" s="368"/>
      <c r="B413" s="367" t="str">
        <f xml:space="preserve"> IF(A413="", "", $B$2 &amp; COUNTIFS($A$7:$A413, $A413))</f>
        <v/>
      </c>
      <c r="C413" s="367" t="str">
        <f>IF($A413 = "", "", INDEX(Main_Form!$A:$A, MATCH($A413, Main_Form!$EV:$EV, 0)) &amp; $B413)</f>
        <v/>
      </c>
      <c r="D413" s="368"/>
      <c r="E413" s="368"/>
      <c r="F413" s="367" t="str">
        <f>IF(E413="", "", INDEX(Main_Form!$A:$A, MATCH($E413, Main_Form!$EV:$EV, 0)))</f>
        <v/>
      </c>
      <c r="G413" s="368"/>
      <c r="H413" s="368"/>
      <c r="I413" s="368"/>
      <c r="J413" s="368"/>
      <c r="K413" s="368"/>
      <c r="L413" s="368"/>
      <c r="M413" s="368"/>
      <c r="N413" s="368"/>
      <c r="O413" s="368"/>
      <c r="P413" s="398" t="str">
        <f t="shared" si="6"/>
        <v/>
      </c>
      <c r="Q413" s="395"/>
      <c r="R413" s="372"/>
      <c r="AB413" s="378"/>
      <c r="AC413" s="378" t="str">
        <f>IF($N413 = "", "",
IF(OR($N413 = Lists_and_controls!$AO$9, $N413 = Lists_and_controls!$AO$11, $N413 = Lists_and_controls!$AO$14, $N413 = Lists_and_controls!$AO$16), MAX(Day_30),
IF(OR($N413 = Lists_and_controls!$AO$6, $N413 = Lists_and_controls!$AO$8, $N413 = Lists_and_controls!$AO$10, $N413 = Lists_and_controls!$AO$12, $N413 = Lists_and_controls!$AO$13, $N413 = Lists_and_controls!$AO$15, $N413 = Lists_and_controls!$AO$17), MAX(Day_31),
IF($N413 = Lists_and_controls!$AO$7, IF(INDEX(Leap_Year_YN, MATCH($M413, Year_2, 0)) = 1, MAX(Day_Feb_LY), MAX(Day_Feb) )))))</f>
        <v/>
      </c>
    </row>
    <row r="414" spans="1:29" s="379" customFormat="1" hidden="1" x14ac:dyDescent="0.35">
      <c r="A414" s="368"/>
      <c r="B414" s="367" t="str">
        <f xml:space="preserve"> IF(A414="", "", $B$2 &amp; COUNTIFS($A$7:$A414, $A414))</f>
        <v/>
      </c>
      <c r="C414" s="367" t="str">
        <f>IF($A414 = "", "", INDEX(Main_Form!$A:$A, MATCH($A414, Main_Form!$EV:$EV, 0)) &amp; $B414)</f>
        <v/>
      </c>
      <c r="D414" s="368"/>
      <c r="E414" s="368"/>
      <c r="F414" s="367" t="str">
        <f>IF(E414="", "", INDEX(Main_Form!$A:$A, MATCH($E414, Main_Form!$EV:$EV, 0)))</f>
        <v/>
      </c>
      <c r="G414" s="368"/>
      <c r="H414" s="368"/>
      <c r="I414" s="368"/>
      <c r="J414" s="368"/>
      <c r="K414" s="368"/>
      <c r="L414" s="368"/>
      <c r="M414" s="368"/>
      <c r="N414" s="368"/>
      <c r="O414" s="368"/>
      <c r="P414" s="398" t="str">
        <f t="shared" si="6"/>
        <v/>
      </c>
      <c r="Q414" s="395"/>
      <c r="R414" s="372"/>
      <c r="AB414" s="378"/>
      <c r="AC414" s="378" t="str">
        <f>IF($N414 = "", "",
IF(OR($N414 = Lists_and_controls!$AO$9, $N414 = Lists_and_controls!$AO$11, $N414 = Lists_and_controls!$AO$14, $N414 = Lists_and_controls!$AO$16), MAX(Day_30),
IF(OR($N414 = Lists_and_controls!$AO$6, $N414 = Lists_and_controls!$AO$8, $N414 = Lists_and_controls!$AO$10, $N414 = Lists_and_controls!$AO$12, $N414 = Lists_and_controls!$AO$13, $N414 = Lists_and_controls!$AO$15, $N414 = Lists_and_controls!$AO$17), MAX(Day_31),
IF($N414 = Lists_and_controls!$AO$7, IF(INDEX(Leap_Year_YN, MATCH($M414, Year_2, 0)) = 1, MAX(Day_Feb_LY), MAX(Day_Feb) )))))</f>
        <v/>
      </c>
    </row>
    <row r="415" spans="1:29" s="379" customFormat="1" hidden="1" x14ac:dyDescent="0.35">
      <c r="A415" s="368"/>
      <c r="B415" s="367" t="str">
        <f xml:space="preserve"> IF(A415="", "", $B$2 &amp; COUNTIFS($A$7:$A415, $A415))</f>
        <v/>
      </c>
      <c r="C415" s="367" t="str">
        <f>IF($A415 = "", "", INDEX(Main_Form!$A:$A, MATCH($A415, Main_Form!$EV:$EV, 0)) &amp; $B415)</f>
        <v/>
      </c>
      <c r="D415" s="368"/>
      <c r="E415" s="368"/>
      <c r="F415" s="367" t="str">
        <f>IF(E415="", "", INDEX(Main_Form!$A:$A, MATCH($E415, Main_Form!$EV:$EV, 0)))</f>
        <v/>
      </c>
      <c r="G415" s="368"/>
      <c r="H415" s="368"/>
      <c r="I415" s="368"/>
      <c r="J415" s="368"/>
      <c r="K415" s="368"/>
      <c r="L415" s="368"/>
      <c r="M415" s="368"/>
      <c r="N415" s="368"/>
      <c r="O415" s="368"/>
      <c r="P415" s="398" t="str">
        <f t="shared" si="6"/>
        <v/>
      </c>
      <c r="Q415" s="395"/>
      <c r="R415" s="372"/>
      <c r="AB415" s="378"/>
      <c r="AC415" s="378" t="str">
        <f>IF($N415 = "", "",
IF(OR($N415 = Lists_and_controls!$AO$9, $N415 = Lists_and_controls!$AO$11, $N415 = Lists_and_controls!$AO$14, $N415 = Lists_and_controls!$AO$16), MAX(Day_30),
IF(OR($N415 = Lists_and_controls!$AO$6, $N415 = Lists_and_controls!$AO$8, $N415 = Lists_and_controls!$AO$10, $N415 = Lists_and_controls!$AO$12, $N415 = Lists_and_controls!$AO$13, $N415 = Lists_and_controls!$AO$15, $N415 = Lists_and_controls!$AO$17), MAX(Day_31),
IF($N415 = Lists_and_controls!$AO$7, IF(INDEX(Leap_Year_YN, MATCH($M415, Year_2, 0)) = 1, MAX(Day_Feb_LY), MAX(Day_Feb) )))))</f>
        <v/>
      </c>
    </row>
    <row r="416" spans="1:29" s="379" customFormat="1" hidden="1" x14ac:dyDescent="0.35">
      <c r="A416" s="368"/>
      <c r="B416" s="367" t="str">
        <f xml:space="preserve"> IF(A416="", "", $B$2 &amp; COUNTIFS($A$7:$A416, $A416))</f>
        <v/>
      </c>
      <c r="C416" s="367" t="str">
        <f>IF($A416 = "", "", INDEX(Main_Form!$A:$A, MATCH($A416, Main_Form!$EV:$EV, 0)) &amp; $B416)</f>
        <v/>
      </c>
      <c r="D416" s="368"/>
      <c r="E416" s="368"/>
      <c r="F416" s="367" t="str">
        <f>IF(E416="", "", INDEX(Main_Form!$A:$A, MATCH($E416, Main_Form!$EV:$EV, 0)))</f>
        <v/>
      </c>
      <c r="G416" s="368"/>
      <c r="H416" s="368"/>
      <c r="I416" s="368"/>
      <c r="J416" s="368"/>
      <c r="K416" s="368"/>
      <c r="L416" s="368"/>
      <c r="M416" s="368"/>
      <c r="N416" s="368"/>
      <c r="O416" s="368"/>
      <c r="P416" s="398" t="str">
        <f t="shared" si="6"/>
        <v/>
      </c>
      <c r="Q416" s="395"/>
      <c r="R416" s="372"/>
      <c r="AB416" s="378"/>
      <c r="AC416" s="378" t="str">
        <f>IF($N416 = "", "",
IF(OR($N416 = Lists_and_controls!$AO$9, $N416 = Lists_and_controls!$AO$11, $N416 = Lists_and_controls!$AO$14, $N416 = Lists_and_controls!$AO$16), MAX(Day_30),
IF(OR($N416 = Lists_and_controls!$AO$6, $N416 = Lists_and_controls!$AO$8, $N416 = Lists_and_controls!$AO$10, $N416 = Lists_and_controls!$AO$12, $N416 = Lists_and_controls!$AO$13, $N416 = Lists_and_controls!$AO$15, $N416 = Lists_and_controls!$AO$17), MAX(Day_31),
IF($N416 = Lists_and_controls!$AO$7, IF(INDEX(Leap_Year_YN, MATCH($M416, Year_2, 0)) = 1, MAX(Day_Feb_LY), MAX(Day_Feb) )))))</f>
        <v/>
      </c>
    </row>
    <row r="417" spans="1:29" s="379" customFormat="1" hidden="1" x14ac:dyDescent="0.35">
      <c r="A417" s="368"/>
      <c r="B417" s="367" t="str">
        <f xml:space="preserve"> IF(A417="", "", $B$2 &amp; COUNTIFS($A$7:$A417, $A417))</f>
        <v/>
      </c>
      <c r="C417" s="367" t="str">
        <f>IF($A417 = "", "", INDEX(Main_Form!$A:$A, MATCH($A417, Main_Form!$EV:$EV, 0)) &amp; $B417)</f>
        <v/>
      </c>
      <c r="D417" s="368"/>
      <c r="E417" s="368"/>
      <c r="F417" s="367" t="str">
        <f>IF(E417="", "", INDEX(Main_Form!$A:$A, MATCH($E417, Main_Form!$EV:$EV, 0)))</f>
        <v/>
      </c>
      <c r="G417" s="368"/>
      <c r="H417" s="368"/>
      <c r="I417" s="368"/>
      <c r="J417" s="368"/>
      <c r="K417" s="368"/>
      <c r="L417" s="368"/>
      <c r="M417" s="368"/>
      <c r="N417" s="368"/>
      <c r="O417" s="368"/>
      <c r="P417" s="398" t="str">
        <f t="shared" si="6"/>
        <v/>
      </c>
      <c r="Q417" s="395"/>
      <c r="R417" s="372"/>
      <c r="AB417" s="378"/>
      <c r="AC417" s="378" t="str">
        <f>IF($N417 = "", "",
IF(OR($N417 = Lists_and_controls!$AO$9, $N417 = Lists_and_controls!$AO$11, $N417 = Lists_and_controls!$AO$14, $N417 = Lists_and_controls!$AO$16), MAX(Day_30),
IF(OR($N417 = Lists_and_controls!$AO$6, $N417 = Lists_and_controls!$AO$8, $N417 = Lists_and_controls!$AO$10, $N417 = Lists_and_controls!$AO$12, $N417 = Lists_and_controls!$AO$13, $N417 = Lists_and_controls!$AO$15, $N417 = Lists_and_controls!$AO$17), MAX(Day_31),
IF($N417 = Lists_and_controls!$AO$7, IF(INDEX(Leap_Year_YN, MATCH($M417, Year_2, 0)) = 1, MAX(Day_Feb_LY), MAX(Day_Feb) )))))</f>
        <v/>
      </c>
    </row>
    <row r="418" spans="1:29" s="379" customFormat="1" hidden="1" x14ac:dyDescent="0.35">
      <c r="A418" s="368"/>
      <c r="B418" s="367" t="str">
        <f xml:space="preserve"> IF(A418="", "", $B$2 &amp; COUNTIFS($A$7:$A418, $A418))</f>
        <v/>
      </c>
      <c r="C418" s="367" t="str">
        <f>IF($A418 = "", "", INDEX(Main_Form!$A:$A, MATCH($A418, Main_Form!$EV:$EV, 0)) &amp; $B418)</f>
        <v/>
      </c>
      <c r="D418" s="368"/>
      <c r="E418" s="368"/>
      <c r="F418" s="367" t="str">
        <f>IF(E418="", "", INDEX(Main_Form!$A:$A, MATCH($E418, Main_Form!$EV:$EV, 0)))</f>
        <v/>
      </c>
      <c r="G418" s="368"/>
      <c r="H418" s="368"/>
      <c r="I418" s="368"/>
      <c r="J418" s="368"/>
      <c r="K418" s="368"/>
      <c r="L418" s="368"/>
      <c r="M418" s="368"/>
      <c r="N418" s="368"/>
      <c r="O418" s="368"/>
      <c r="P418" s="398" t="str">
        <f t="shared" si="6"/>
        <v/>
      </c>
      <c r="Q418" s="395"/>
      <c r="R418" s="372"/>
      <c r="AB418" s="378"/>
      <c r="AC418" s="378" t="str">
        <f>IF($N418 = "", "",
IF(OR($N418 = Lists_and_controls!$AO$9, $N418 = Lists_and_controls!$AO$11, $N418 = Lists_and_controls!$AO$14, $N418 = Lists_and_controls!$AO$16), MAX(Day_30),
IF(OR($N418 = Lists_and_controls!$AO$6, $N418 = Lists_and_controls!$AO$8, $N418 = Lists_and_controls!$AO$10, $N418 = Lists_and_controls!$AO$12, $N418 = Lists_and_controls!$AO$13, $N418 = Lists_and_controls!$AO$15, $N418 = Lists_and_controls!$AO$17), MAX(Day_31),
IF($N418 = Lists_and_controls!$AO$7, IF(INDEX(Leap_Year_YN, MATCH($M418, Year_2, 0)) = 1, MAX(Day_Feb_LY), MAX(Day_Feb) )))))</f>
        <v/>
      </c>
    </row>
    <row r="419" spans="1:29" s="379" customFormat="1" hidden="1" x14ac:dyDescent="0.35">
      <c r="A419" s="368"/>
      <c r="B419" s="367" t="str">
        <f xml:space="preserve"> IF(A419="", "", $B$2 &amp; COUNTIFS($A$7:$A419, $A419))</f>
        <v/>
      </c>
      <c r="C419" s="367" t="str">
        <f>IF($A419 = "", "", INDEX(Main_Form!$A:$A, MATCH($A419, Main_Form!$EV:$EV, 0)) &amp; $B419)</f>
        <v/>
      </c>
      <c r="D419" s="368"/>
      <c r="E419" s="368"/>
      <c r="F419" s="367" t="str">
        <f>IF(E419="", "", INDEX(Main_Form!$A:$A, MATCH($E419, Main_Form!$EV:$EV, 0)))</f>
        <v/>
      </c>
      <c r="G419" s="368"/>
      <c r="H419" s="368"/>
      <c r="I419" s="368"/>
      <c r="J419" s="368"/>
      <c r="K419" s="368"/>
      <c r="L419" s="368"/>
      <c r="M419" s="368"/>
      <c r="N419" s="368"/>
      <c r="O419" s="368"/>
      <c r="P419" s="398" t="str">
        <f t="shared" si="6"/>
        <v/>
      </c>
      <c r="Q419" s="395"/>
      <c r="R419" s="372"/>
      <c r="AB419" s="378"/>
      <c r="AC419" s="378" t="str">
        <f>IF($N419 = "", "",
IF(OR($N419 = Lists_and_controls!$AO$9, $N419 = Lists_and_controls!$AO$11, $N419 = Lists_and_controls!$AO$14, $N419 = Lists_and_controls!$AO$16), MAX(Day_30),
IF(OR($N419 = Lists_and_controls!$AO$6, $N419 = Lists_and_controls!$AO$8, $N419 = Lists_and_controls!$AO$10, $N419 = Lists_and_controls!$AO$12, $N419 = Lists_and_controls!$AO$13, $N419 = Lists_and_controls!$AO$15, $N419 = Lists_and_controls!$AO$17), MAX(Day_31),
IF($N419 = Lists_and_controls!$AO$7, IF(INDEX(Leap_Year_YN, MATCH($M419, Year_2, 0)) = 1, MAX(Day_Feb_LY), MAX(Day_Feb) )))))</f>
        <v/>
      </c>
    </row>
    <row r="420" spans="1:29" s="379" customFormat="1" hidden="1" x14ac:dyDescent="0.35">
      <c r="A420" s="368"/>
      <c r="B420" s="367" t="str">
        <f xml:space="preserve"> IF(A420="", "", $B$2 &amp; COUNTIFS($A$7:$A420, $A420))</f>
        <v/>
      </c>
      <c r="C420" s="367" t="str">
        <f>IF($A420 = "", "", INDEX(Main_Form!$A:$A, MATCH($A420, Main_Form!$EV:$EV, 0)) &amp; $B420)</f>
        <v/>
      </c>
      <c r="D420" s="368"/>
      <c r="E420" s="368"/>
      <c r="F420" s="367" t="str">
        <f>IF(E420="", "", INDEX(Main_Form!$A:$A, MATCH($E420, Main_Form!$EV:$EV, 0)))</f>
        <v/>
      </c>
      <c r="G420" s="368"/>
      <c r="H420" s="368"/>
      <c r="I420" s="368"/>
      <c r="J420" s="368"/>
      <c r="K420" s="368"/>
      <c r="L420" s="368"/>
      <c r="M420" s="368"/>
      <c r="N420" s="368"/>
      <c r="O420" s="368"/>
      <c r="P420" s="398" t="str">
        <f t="shared" si="6"/>
        <v/>
      </c>
      <c r="Q420" s="395"/>
      <c r="R420" s="372"/>
      <c r="AB420" s="378"/>
      <c r="AC420" s="378" t="str">
        <f>IF($N420 = "", "",
IF(OR($N420 = Lists_and_controls!$AO$9, $N420 = Lists_and_controls!$AO$11, $N420 = Lists_and_controls!$AO$14, $N420 = Lists_and_controls!$AO$16), MAX(Day_30),
IF(OR($N420 = Lists_and_controls!$AO$6, $N420 = Lists_and_controls!$AO$8, $N420 = Lists_and_controls!$AO$10, $N420 = Lists_and_controls!$AO$12, $N420 = Lists_and_controls!$AO$13, $N420 = Lists_and_controls!$AO$15, $N420 = Lists_and_controls!$AO$17), MAX(Day_31),
IF($N420 = Lists_and_controls!$AO$7, IF(INDEX(Leap_Year_YN, MATCH($M420, Year_2, 0)) = 1, MAX(Day_Feb_LY), MAX(Day_Feb) )))))</f>
        <v/>
      </c>
    </row>
    <row r="421" spans="1:29" s="379" customFormat="1" hidden="1" x14ac:dyDescent="0.35">
      <c r="A421" s="368"/>
      <c r="B421" s="367" t="str">
        <f xml:space="preserve"> IF(A421="", "", $B$2 &amp; COUNTIFS($A$7:$A421, $A421))</f>
        <v/>
      </c>
      <c r="C421" s="367" t="str">
        <f>IF($A421 = "", "", INDEX(Main_Form!$A:$A, MATCH($A421, Main_Form!$EV:$EV, 0)) &amp; $B421)</f>
        <v/>
      </c>
      <c r="D421" s="368"/>
      <c r="E421" s="368"/>
      <c r="F421" s="367" t="str">
        <f>IF(E421="", "", INDEX(Main_Form!$A:$A, MATCH($E421, Main_Form!$EV:$EV, 0)))</f>
        <v/>
      </c>
      <c r="G421" s="368"/>
      <c r="H421" s="368"/>
      <c r="I421" s="368"/>
      <c r="J421" s="368"/>
      <c r="K421" s="368"/>
      <c r="L421" s="368"/>
      <c r="M421" s="368"/>
      <c r="N421" s="368"/>
      <c r="O421" s="368"/>
      <c r="P421" s="398" t="str">
        <f t="shared" si="6"/>
        <v/>
      </c>
      <c r="Q421" s="395"/>
      <c r="R421" s="372"/>
      <c r="AB421" s="378"/>
      <c r="AC421" s="378" t="str">
        <f>IF($N421 = "", "",
IF(OR($N421 = Lists_and_controls!$AO$9, $N421 = Lists_and_controls!$AO$11, $N421 = Lists_and_controls!$AO$14, $N421 = Lists_and_controls!$AO$16), MAX(Day_30),
IF(OR($N421 = Lists_and_controls!$AO$6, $N421 = Lists_and_controls!$AO$8, $N421 = Lists_and_controls!$AO$10, $N421 = Lists_and_controls!$AO$12, $N421 = Lists_and_controls!$AO$13, $N421 = Lists_and_controls!$AO$15, $N421 = Lists_and_controls!$AO$17), MAX(Day_31),
IF($N421 = Lists_and_controls!$AO$7, IF(INDEX(Leap_Year_YN, MATCH($M421, Year_2, 0)) = 1, MAX(Day_Feb_LY), MAX(Day_Feb) )))))</f>
        <v/>
      </c>
    </row>
    <row r="422" spans="1:29" s="379" customFormat="1" hidden="1" x14ac:dyDescent="0.35">
      <c r="A422" s="368"/>
      <c r="B422" s="367" t="str">
        <f xml:space="preserve"> IF(A422="", "", $B$2 &amp; COUNTIFS($A$7:$A422, $A422))</f>
        <v/>
      </c>
      <c r="C422" s="367" t="str">
        <f>IF($A422 = "", "", INDEX(Main_Form!$A:$A, MATCH($A422, Main_Form!$EV:$EV, 0)) &amp; $B422)</f>
        <v/>
      </c>
      <c r="D422" s="368"/>
      <c r="E422" s="368"/>
      <c r="F422" s="367" t="str">
        <f>IF(E422="", "", INDEX(Main_Form!$A:$A, MATCH($E422, Main_Form!$EV:$EV, 0)))</f>
        <v/>
      </c>
      <c r="G422" s="368"/>
      <c r="H422" s="368"/>
      <c r="I422" s="368"/>
      <c r="J422" s="368"/>
      <c r="K422" s="368"/>
      <c r="L422" s="368"/>
      <c r="M422" s="368"/>
      <c r="N422" s="368"/>
      <c r="O422" s="368"/>
      <c r="P422" s="398" t="str">
        <f t="shared" si="6"/>
        <v/>
      </c>
      <c r="Q422" s="395"/>
      <c r="R422" s="372"/>
      <c r="AB422" s="378"/>
      <c r="AC422" s="378" t="str">
        <f>IF($N422 = "", "",
IF(OR($N422 = Lists_and_controls!$AO$9, $N422 = Lists_and_controls!$AO$11, $N422 = Lists_and_controls!$AO$14, $N422 = Lists_and_controls!$AO$16), MAX(Day_30),
IF(OR($N422 = Lists_and_controls!$AO$6, $N422 = Lists_and_controls!$AO$8, $N422 = Lists_and_controls!$AO$10, $N422 = Lists_and_controls!$AO$12, $N422 = Lists_and_controls!$AO$13, $N422 = Lists_and_controls!$AO$15, $N422 = Lists_and_controls!$AO$17), MAX(Day_31),
IF($N422 = Lists_and_controls!$AO$7, IF(INDEX(Leap_Year_YN, MATCH($M422, Year_2, 0)) = 1, MAX(Day_Feb_LY), MAX(Day_Feb) )))))</f>
        <v/>
      </c>
    </row>
    <row r="423" spans="1:29" s="379" customFormat="1" hidden="1" x14ac:dyDescent="0.35">
      <c r="A423" s="368"/>
      <c r="B423" s="367" t="str">
        <f xml:space="preserve"> IF(A423="", "", $B$2 &amp; COUNTIFS($A$7:$A423, $A423))</f>
        <v/>
      </c>
      <c r="C423" s="367" t="str">
        <f>IF($A423 = "", "", INDEX(Main_Form!$A:$A, MATCH($A423, Main_Form!$EV:$EV, 0)) &amp; $B423)</f>
        <v/>
      </c>
      <c r="D423" s="368"/>
      <c r="E423" s="368"/>
      <c r="F423" s="367" t="str">
        <f>IF(E423="", "", INDEX(Main_Form!$A:$A, MATCH($E423, Main_Form!$EV:$EV, 0)))</f>
        <v/>
      </c>
      <c r="G423" s="368"/>
      <c r="H423" s="368"/>
      <c r="I423" s="368"/>
      <c r="J423" s="368"/>
      <c r="K423" s="368"/>
      <c r="L423" s="368"/>
      <c r="M423" s="368"/>
      <c r="N423" s="368"/>
      <c r="O423" s="368"/>
      <c r="P423" s="398" t="str">
        <f t="shared" si="6"/>
        <v/>
      </c>
      <c r="Q423" s="395"/>
      <c r="R423" s="372"/>
      <c r="AB423" s="378"/>
      <c r="AC423" s="378" t="str">
        <f>IF($N423 = "", "",
IF(OR($N423 = Lists_and_controls!$AO$9, $N423 = Lists_and_controls!$AO$11, $N423 = Lists_and_controls!$AO$14, $N423 = Lists_and_controls!$AO$16), MAX(Day_30),
IF(OR($N423 = Lists_and_controls!$AO$6, $N423 = Lists_and_controls!$AO$8, $N423 = Lists_and_controls!$AO$10, $N423 = Lists_and_controls!$AO$12, $N423 = Lists_and_controls!$AO$13, $N423 = Lists_and_controls!$AO$15, $N423 = Lists_and_controls!$AO$17), MAX(Day_31),
IF($N423 = Lists_and_controls!$AO$7, IF(INDEX(Leap_Year_YN, MATCH($M423, Year_2, 0)) = 1, MAX(Day_Feb_LY), MAX(Day_Feb) )))))</f>
        <v/>
      </c>
    </row>
    <row r="424" spans="1:29" s="379" customFormat="1" hidden="1" x14ac:dyDescent="0.35">
      <c r="A424" s="368"/>
      <c r="B424" s="367" t="str">
        <f xml:space="preserve"> IF(A424="", "", $B$2 &amp; COUNTIFS($A$7:$A424, $A424))</f>
        <v/>
      </c>
      <c r="C424" s="367" t="str">
        <f>IF($A424 = "", "", INDEX(Main_Form!$A:$A, MATCH($A424, Main_Form!$EV:$EV, 0)) &amp; $B424)</f>
        <v/>
      </c>
      <c r="D424" s="368"/>
      <c r="E424" s="368"/>
      <c r="F424" s="367" t="str">
        <f>IF(E424="", "", INDEX(Main_Form!$A:$A, MATCH($E424, Main_Form!$EV:$EV, 0)))</f>
        <v/>
      </c>
      <c r="G424" s="368"/>
      <c r="H424" s="368"/>
      <c r="I424" s="368"/>
      <c r="J424" s="368"/>
      <c r="K424" s="368"/>
      <c r="L424" s="368"/>
      <c r="M424" s="368"/>
      <c r="N424" s="368"/>
      <c r="O424" s="368"/>
      <c r="P424" s="398" t="str">
        <f t="shared" si="6"/>
        <v/>
      </c>
      <c r="Q424" s="395"/>
      <c r="R424" s="372"/>
      <c r="AB424" s="378"/>
      <c r="AC424" s="378" t="str">
        <f>IF($N424 = "", "",
IF(OR($N424 = Lists_and_controls!$AO$9, $N424 = Lists_and_controls!$AO$11, $N424 = Lists_and_controls!$AO$14, $N424 = Lists_and_controls!$AO$16), MAX(Day_30),
IF(OR($N424 = Lists_and_controls!$AO$6, $N424 = Lists_and_controls!$AO$8, $N424 = Lists_and_controls!$AO$10, $N424 = Lists_and_controls!$AO$12, $N424 = Lists_and_controls!$AO$13, $N424 = Lists_and_controls!$AO$15, $N424 = Lists_and_controls!$AO$17), MAX(Day_31),
IF($N424 = Lists_and_controls!$AO$7, IF(INDEX(Leap_Year_YN, MATCH($M424, Year_2, 0)) = 1, MAX(Day_Feb_LY), MAX(Day_Feb) )))))</f>
        <v/>
      </c>
    </row>
    <row r="425" spans="1:29" s="379" customFormat="1" hidden="1" x14ac:dyDescent="0.35">
      <c r="A425" s="368"/>
      <c r="B425" s="367" t="str">
        <f xml:space="preserve"> IF(A425="", "", $B$2 &amp; COUNTIFS($A$7:$A425, $A425))</f>
        <v/>
      </c>
      <c r="C425" s="367" t="str">
        <f>IF($A425 = "", "", INDEX(Main_Form!$A:$A, MATCH($A425, Main_Form!$EV:$EV, 0)) &amp; $B425)</f>
        <v/>
      </c>
      <c r="D425" s="368"/>
      <c r="E425" s="368"/>
      <c r="F425" s="367" t="str">
        <f>IF(E425="", "", INDEX(Main_Form!$A:$A, MATCH($E425, Main_Form!$EV:$EV, 0)))</f>
        <v/>
      </c>
      <c r="G425" s="368"/>
      <c r="H425" s="368"/>
      <c r="I425" s="368"/>
      <c r="J425" s="368"/>
      <c r="K425" s="368"/>
      <c r="L425" s="368"/>
      <c r="M425" s="368"/>
      <c r="N425" s="368"/>
      <c r="O425" s="368"/>
      <c r="P425" s="398" t="str">
        <f t="shared" si="6"/>
        <v/>
      </c>
      <c r="Q425" s="395"/>
      <c r="R425" s="372"/>
      <c r="AB425" s="378"/>
      <c r="AC425" s="378" t="str">
        <f>IF($N425 = "", "",
IF(OR($N425 = Lists_and_controls!$AO$9, $N425 = Lists_and_controls!$AO$11, $N425 = Lists_and_controls!$AO$14, $N425 = Lists_and_controls!$AO$16), MAX(Day_30),
IF(OR($N425 = Lists_and_controls!$AO$6, $N425 = Lists_and_controls!$AO$8, $N425 = Lists_and_controls!$AO$10, $N425 = Lists_and_controls!$AO$12, $N425 = Lists_and_controls!$AO$13, $N425 = Lists_and_controls!$AO$15, $N425 = Lists_and_controls!$AO$17), MAX(Day_31),
IF($N425 = Lists_and_controls!$AO$7, IF(INDEX(Leap_Year_YN, MATCH($M425, Year_2, 0)) = 1, MAX(Day_Feb_LY), MAX(Day_Feb) )))))</f>
        <v/>
      </c>
    </row>
    <row r="426" spans="1:29" s="379" customFormat="1" hidden="1" x14ac:dyDescent="0.35">
      <c r="A426" s="368"/>
      <c r="B426" s="367" t="str">
        <f xml:space="preserve"> IF(A426="", "", $B$2 &amp; COUNTIFS($A$7:$A426, $A426))</f>
        <v/>
      </c>
      <c r="C426" s="367" t="str">
        <f>IF($A426 = "", "", INDEX(Main_Form!$A:$A, MATCH($A426, Main_Form!$EV:$EV, 0)) &amp; $B426)</f>
        <v/>
      </c>
      <c r="D426" s="368"/>
      <c r="E426" s="368"/>
      <c r="F426" s="367" t="str">
        <f>IF(E426="", "", INDEX(Main_Form!$A:$A, MATCH($E426, Main_Form!$EV:$EV, 0)))</f>
        <v/>
      </c>
      <c r="G426" s="368"/>
      <c r="H426" s="368"/>
      <c r="I426" s="368"/>
      <c r="J426" s="368"/>
      <c r="K426" s="368"/>
      <c r="L426" s="368"/>
      <c r="M426" s="368"/>
      <c r="N426" s="368"/>
      <c r="O426" s="368"/>
      <c r="P426" s="398" t="str">
        <f t="shared" si="6"/>
        <v/>
      </c>
      <c r="Q426" s="395"/>
      <c r="R426" s="372"/>
      <c r="AB426" s="378"/>
      <c r="AC426" s="378" t="str">
        <f>IF($N426 = "", "",
IF(OR($N426 = Lists_and_controls!$AO$9, $N426 = Lists_and_controls!$AO$11, $N426 = Lists_and_controls!$AO$14, $N426 = Lists_and_controls!$AO$16), MAX(Day_30),
IF(OR($N426 = Lists_and_controls!$AO$6, $N426 = Lists_and_controls!$AO$8, $N426 = Lists_and_controls!$AO$10, $N426 = Lists_and_controls!$AO$12, $N426 = Lists_and_controls!$AO$13, $N426 = Lists_and_controls!$AO$15, $N426 = Lists_and_controls!$AO$17), MAX(Day_31),
IF($N426 = Lists_and_controls!$AO$7, IF(INDEX(Leap_Year_YN, MATCH($M426, Year_2, 0)) = 1, MAX(Day_Feb_LY), MAX(Day_Feb) )))))</f>
        <v/>
      </c>
    </row>
    <row r="427" spans="1:29" s="379" customFormat="1" hidden="1" x14ac:dyDescent="0.35">
      <c r="A427" s="368"/>
      <c r="B427" s="367" t="str">
        <f xml:space="preserve"> IF(A427="", "", $B$2 &amp; COUNTIFS($A$7:$A427, $A427))</f>
        <v/>
      </c>
      <c r="C427" s="367" t="str">
        <f>IF($A427 = "", "", INDEX(Main_Form!$A:$A, MATCH($A427, Main_Form!$EV:$EV, 0)) &amp; $B427)</f>
        <v/>
      </c>
      <c r="D427" s="368"/>
      <c r="E427" s="368"/>
      <c r="F427" s="367" t="str">
        <f>IF(E427="", "", INDEX(Main_Form!$A:$A, MATCH($E427, Main_Form!$EV:$EV, 0)))</f>
        <v/>
      </c>
      <c r="G427" s="368"/>
      <c r="H427" s="368"/>
      <c r="I427" s="368"/>
      <c r="J427" s="368"/>
      <c r="K427" s="368"/>
      <c r="L427" s="368"/>
      <c r="M427" s="368"/>
      <c r="N427" s="368"/>
      <c r="O427" s="368"/>
      <c r="P427" s="398" t="str">
        <f t="shared" si="6"/>
        <v/>
      </c>
      <c r="Q427" s="395"/>
      <c r="R427" s="372"/>
      <c r="AB427" s="378"/>
      <c r="AC427" s="378" t="str">
        <f>IF($N427 = "", "",
IF(OR($N427 = Lists_and_controls!$AO$9, $N427 = Lists_and_controls!$AO$11, $N427 = Lists_and_controls!$AO$14, $N427 = Lists_and_controls!$AO$16), MAX(Day_30),
IF(OR($N427 = Lists_and_controls!$AO$6, $N427 = Lists_and_controls!$AO$8, $N427 = Lists_and_controls!$AO$10, $N427 = Lists_and_controls!$AO$12, $N427 = Lists_and_controls!$AO$13, $N427 = Lists_and_controls!$AO$15, $N427 = Lists_and_controls!$AO$17), MAX(Day_31),
IF($N427 = Lists_and_controls!$AO$7, IF(INDEX(Leap_Year_YN, MATCH($M427, Year_2, 0)) = 1, MAX(Day_Feb_LY), MAX(Day_Feb) )))))</f>
        <v/>
      </c>
    </row>
    <row r="428" spans="1:29" s="379" customFormat="1" hidden="1" x14ac:dyDescent="0.35">
      <c r="A428" s="368"/>
      <c r="B428" s="367" t="str">
        <f xml:space="preserve"> IF(A428="", "", $B$2 &amp; COUNTIFS($A$7:$A428, $A428))</f>
        <v/>
      </c>
      <c r="C428" s="367" t="str">
        <f>IF($A428 = "", "", INDEX(Main_Form!$A:$A, MATCH($A428, Main_Form!$EV:$EV, 0)) &amp; $B428)</f>
        <v/>
      </c>
      <c r="D428" s="368"/>
      <c r="E428" s="368"/>
      <c r="F428" s="367" t="str">
        <f>IF(E428="", "", INDEX(Main_Form!$A:$A, MATCH($E428, Main_Form!$EV:$EV, 0)))</f>
        <v/>
      </c>
      <c r="G428" s="368"/>
      <c r="H428" s="368"/>
      <c r="I428" s="368"/>
      <c r="J428" s="368"/>
      <c r="K428" s="368"/>
      <c r="L428" s="368"/>
      <c r="M428" s="368"/>
      <c r="N428" s="368"/>
      <c r="O428" s="368"/>
      <c r="P428" s="398" t="str">
        <f t="shared" si="6"/>
        <v/>
      </c>
      <c r="Q428" s="395"/>
      <c r="R428" s="372"/>
      <c r="AB428" s="378"/>
      <c r="AC428" s="378" t="str">
        <f>IF($N428 = "", "",
IF(OR($N428 = Lists_and_controls!$AO$9, $N428 = Lists_and_controls!$AO$11, $N428 = Lists_and_controls!$AO$14, $N428 = Lists_and_controls!$AO$16), MAX(Day_30),
IF(OR($N428 = Lists_and_controls!$AO$6, $N428 = Lists_and_controls!$AO$8, $N428 = Lists_and_controls!$AO$10, $N428 = Lists_and_controls!$AO$12, $N428 = Lists_and_controls!$AO$13, $N428 = Lists_and_controls!$AO$15, $N428 = Lists_and_controls!$AO$17), MAX(Day_31),
IF($N428 = Lists_and_controls!$AO$7, IF(INDEX(Leap_Year_YN, MATCH($M428, Year_2, 0)) = 1, MAX(Day_Feb_LY), MAX(Day_Feb) )))))</f>
        <v/>
      </c>
    </row>
    <row r="429" spans="1:29" s="379" customFormat="1" hidden="1" x14ac:dyDescent="0.35">
      <c r="A429" s="368"/>
      <c r="B429" s="367" t="str">
        <f xml:space="preserve"> IF(A429="", "", $B$2 &amp; COUNTIFS($A$7:$A429, $A429))</f>
        <v/>
      </c>
      <c r="C429" s="367" t="str">
        <f>IF($A429 = "", "", INDEX(Main_Form!$A:$A, MATCH($A429, Main_Form!$EV:$EV, 0)) &amp; $B429)</f>
        <v/>
      </c>
      <c r="D429" s="368"/>
      <c r="E429" s="368"/>
      <c r="F429" s="367" t="str">
        <f>IF(E429="", "", INDEX(Main_Form!$A:$A, MATCH($E429, Main_Form!$EV:$EV, 0)))</f>
        <v/>
      </c>
      <c r="G429" s="368"/>
      <c r="H429" s="368"/>
      <c r="I429" s="368"/>
      <c r="J429" s="368"/>
      <c r="K429" s="368"/>
      <c r="L429" s="368"/>
      <c r="M429" s="368"/>
      <c r="N429" s="368"/>
      <c r="O429" s="368"/>
      <c r="P429" s="398" t="str">
        <f t="shared" si="6"/>
        <v/>
      </c>
      <c r="Q429" s="395"/>
      <c r="R429" s="372"/>
      <c r="AB429" s="378"/>
      <c r="AC429" s="378" t="str">
        <f>IF($N429 = "", "",
IF(OR($N429 = Lists_and_controls!$AO$9, $N429 = Lists_and_controls!$AO$11, $N429 = Lists_and_controls!$AO$14, $N429 = Lists_and_controls!$AO$16), MAX(Day_30),
IF(OR($N429 = Lists_and_controls!$AO$6, $N429 = Lists_and_controls!$AO$8, $N429 = Lists_and_controls!$AO$10, $N429 = Lists_and_controls!$AO$12, $N429 = Lists_and_controls!$AO$13, $N429 = Lists_and_controls!$AO$15, $N429 = Lists_and_controls!$AO$17), MAX(Day_31),
IF($N429 = Lists_and_controls!$AO$7, IF(INDEX(Leap_Year_YN, MATCH($M429, Year_2, 0)) = 1, MAX(Day_Feb_LY), MAX(Day_Feb) )))))</f>
        <v/>
      </c>
    </row>
    <row r="430" spans="1:29" s="379" customFormat="1" hidden="1" x14ac:dyDescent="0.35">
      <c r="A430" s="368"/>
      <c r="B430" s="367" t="str">
        <f xml:space="preserve"> IF(A430="", "", $B$2 &amp; COUNTIFS($A$7:$A430, $A430))</f>
        <v/>
      </c>
      <c r="C430" s="367" t="str">
        <f>IF($A430 = "", "", INDEX(Main_Form!$A:$A, MATCH($A430, Main_Form!$EV:$EV, 0)) &amp; $B430)</f>
        <v/>
      </c>
      <c r="D430" s="368"/>
      <c r="E430" s="368"/>
      <c r="F430" s="367" t="str">
        <f>IF(E430="", "", INDEX(Main_Form!$A:$A, MATCH($E430, Main_Form!$EV:$EV, 0)))</f>
        <v/>
      </c>
      <c r="G430" s="368"/>
      <c r="H430" s="368"/>
      <c r="I430" s="368"/>
      <c r="J430" s="368"/>
      <c r="K430" s="368"/>
      <c r="L430" s="368"/>
      <c r="M430" s="368"/>
      <c r="N430" s="368"/>
      <c r="O430" s="368"/>
      <c r="P430" s="398" t="str">
        <f t="shared" si="6"/>
        <v/>
      </c>
      <c r="Q430" s="395"/>
      <c r="R430" s="372"/>
      <c r="AB430" s="378"/>
      <c r="AC430" s="378" t="str">
        <f>IF($N430 = "", "",
IF(OR($N430 = Lists_and_controls!$AO$9, $N430 = Lists_and_controls!$AO$11, $N430 = Lists_and_controls!$AO$14, $N430 = Lists_and_controls!$AO$16), MAX(Day_30),
IF(OR($N430 = Lists_and_controls!$AO$6, $N430 = Lists_and_controls!$AO$8, $N430 = Lists_and_controls!$AO$10, $N430 = Lists_and_controls!$AO$12, $N430 = Lists_and_controls!$AO$13, $N430 = Lists_and_controls!$AO$15, $N430 = Lists_and_controls!$AO$17), MAX(Day_31),
IF($N430 = Lists_and_controls!$AO$7, IF(INDEX(Leap_Year_YN, MATCH($M430, Year_2, 0)) = 1, MAX(Day_Feb_LY), MAX(Day_Feb) )))))</f>
        <v/>
      </c>
    </row>
    <row r="431" spans="1:29" s="379" customFormat="1" hidden="1" x14ac:dyDescent="0.35">
      <c r="A431" s="368"/>
      <c r="B431" s="367" t="str">
        <f xml:space="preserve"> IF(A431="", "", $B$2 &amp; COUNTIFS($A$7:$A431, $A431))</f>
        <v/>
      </c>
      <c r="C431" s="367" t="str">
        <f>IF($A431 = "", "", INDEX(Main_Form!$A:$A, MATCH($A431, Main_Form!$EV:$EV, 0)) &amp; $B431)</f>
        <v/>
      </c>
      <c r="D431" s="368"/>
      <c r="E431" s="368"/>
      <c r="F431" s="367" t="str">
        <f>IF(E431="", "", INDEX(Main_Form!$A:$A, MATCH($E431, Main_Form!$EV:$EV, 0)))</f>
        <v/>
      </c>
      <c r="G431" s="368"/>
      <c r="H431" s="368"/>
      <c r="I431" s="368"/>
      <c r="J431" s="368"/>
      <c r="K431" s="368"/>
      <c r="L431" s="368"/>
      <c r="M431" s="368"/>
      <c r="N431" s="368"/>
      <c r="O431" s="368"/>
      <c r="P431" s="398" t="str">
        <f t="shared" si="6"/>
        <v/>
      </c>
      <c r="Q431" s="395"/>
      <c r="R431" s="372"/>
      <c r="AB431" s="378"/>
      <c r="AC431" s="378" t="str">
        <f>IF($N431 = "", "",
IF(OR($N431 = Lists_and_controls!$AO$9, $N431 = Lists_and_controls!$AO$11, $N431 = Lists_and_controls!$AO$14, $N431 = Lists_and_controls!$AO$16), MAX(Day_30),
IF(OR($N431 = Lists_and_controls!$AO$6, $N431 = Lists_and_controls!$AO$8, $N431 = Lists_and_controls!$AO$10, $N431 = Lists_and_controls!$AO$12, $N431 = Lists_and_controls!$AO$13, $N431 = Lists_and_controls!$AO$15, $N431 = Lists_and_controls!$AO$17), MAX(Day_31),
IF($N431 = Lists_and_controls!$AO$7, IF(INDEX(Leap_Year_YN, MATCH($M431, Year_2, 0)) = 1, MAX(Day_Feb_LY), MAX(Day_Feb) )))))</f>
        <v/>
      </c>
    </row>
    <row r="432" spans="1:29" s="379" customFormat="1" hidden="1" x14ac:dyDescent="0.35">
      <c r="A432" s="368"/>
      <c r="B432" s="367" t="str">
        <f xml:space="preserve"> IF(A432="", "", $B$2 &amp; COUNTIFS($A$7:$A432, $A432))</f>
        <v/>
      </c>
      <c r="C432" s="367" t="str">
        <f>IF($A432 = "", "", INDEX(Main_Form!$A:$A, MATCH($A432, Main_Form!$EV:$EV, 0)) &amp; $B432)</f>
        <v/>
      </c>
      <c r="D432" s="368"/>
      <c r="E432" s="368"/>
      <c r="F432" s="367" t="str">
        <f>IF(E432="", "", INDEX(Main_Form!$A:$A, MATCH($E432, Main_Form!$EV:$EV, 0)))</f>
        <v/>
      </c>
      <c r="G432" s="368"/>
      <c r="H432" s="368"/>
      <c r="I432" s="368"/>
      <c r="J432" s="368"/>
      <c r="K432" s="368"/>
      <c r="L432" s="368"/>
      <c r="M432" s="368"/>
      <c r="N432" s="368"/>
      <c r="O432" s="368"/>
      <c r="P432" s="398" t="str">
        <f t="shared" si="6"/>
        <v/>
      </c>
      <c r="Q432" s="395"/>
      <c r="R432" s="372"/>
      <c r="AB432" s="378"/>
      <c r="AC432" s="378" t="str">
        <f>IF($N432 = "", "",
IF(OR($N432 = Lists_and_controls!$AO$9, $N432 = Lists_and_controls!$AO$11, $N432 = Lists_and_controls!$AO$14, $N432 = Lists_and_controls!$AO$16), MAX(Day_30),
IF(OR($N432 = Lists_and_controls!$AO$6, $N432 = Lists_and_controls!$AO$8, $N432 = Lists_and_controls!$AO$10, $N432 = Lists_and_controls!$AO$12, $N432 = Lists_and_controls!$AO$13, $N432 = Lists_and_controls!$AO$15, $N432 = Lists_and_controls!$AO$17), MAX(Day_31),
IF($N432 = Lists_and_controls!$AO$7, IF(INDEX(Leap_Year_YN, MATCH($M432, Year_2, 0)) = 1, MAX(Day_Feb_LY), MAX(Day_Feb) )))))</f>
        <v/>
      </c>
    </row>
    <row r="433" spans="1:29" s="379" customFormat="1" hidden="1" x14ac:dyDescent="0.35">
      <c r="A433" s="368"/>
      <c r="B433" s="367" t="str">
        <f xml:space="preserve"> IF(A433="", "", $B$2 &amp; COUNTIFS($A$7:$A433, $A433))</f>
        <v/>
      </c>
      <c r="C433" s="367" t="str">
        <f>IF($A433 = "", "", INDEX(Main_Form!$A:$A, MATCH($A433, Main_Form!$EV:$EV, 0)) &amp; $B433)</f>
        <v/>
      </c>
      <c r="D433" s="368"/>
      <c r="E433" s="368"/>
      <c r="F433" s="367" t="str">
        <f>IF(E433="", "", INDEX(Main_Form!$A:$A, MATCH($E433, Main_Form!$EV:$EV, 0)))</f>
        <v/>
      </c>
      <c r="G433" s="368"/>
      <c r="H433" s="368"/>
      <c r="I433" s="368"/>
      <c r="J433" s="368"/>
      <c r="K433" s="368"/>
      <c r="L433" s="368"/>
      <c r="M433" s="368"/>
      <c r="N433" s="368"/>
      <c r="O433" s="368"/>
      <c r="P433" s="398" t="str">
        <f t="shared" si="6"/>
        <v/>
      </c>
      <c r="Q433" s="395"/>
      <c r="R433" s="372"/>
      <c r="AB433" s="378"/>
      <c r="AC433" s="378" t="str">
        <f>IF($N433 = "", "",
IF(OR($N433 = Lists_and_controls!$AO$9, $N433 = Lists_and_controls!$AO$11, $N433 = Lists_and_controls!$AO$14, $N433 = Lists_and_controls!$AO$16), MAX(Day_30),
IF(OR($N433 = Lists_and_controls!$AO$6, $N433 = Lists_and_controls!$AO$8, $N433 = Lists_and_controls!$AO$10, $N433 = Lists_and_controls!$AO$12, $N433 = Lists_and_controls!$AO$13, $N433 = Lists_and_controls!$AO$15, $N433 = Lists_and_controls!$AO$17), MAX(Day_31),
IF($N433 = Lists_and_controls!$AO$7, IF(INDEX(Leap_Year_YN, MATCH($M433, Year_2, 0)) = 1, MAX(Day_Feb_LY), MAX(Day_Feb) )))))</f>
        <v/>
      </c>
    </row>
    <row r="434" spans="1:29" s="379" customFormat="1" hidden="1" x14ac:dyDescent="0.35">
      <c r="A434" s="368"/>
      <c r="B434" s="367" t="str">
        <f xml:space="preserve"> IF(A434="", "", $B$2 &amp; COUNTIFS($A$7:$A434, $A434))</f>
        <v/>
      </c>
      <c r="C434" s="367" t="str">
        <f>IF($A434 = "", "", INDEX(Main_Form!$A:$A, MATCH($A434, Main_Form!$EV:$EV, 0)) &amp; $B434)</f>
        <v/>
      </c>
      <c r="D434" s="368"/>
      <c r="E434" s="368"/>
      <c r="F434" s="367" t="str">
        <f>IF(E434="", "", INDEX(Main_Form!$A:$A, MATCH($E434, Main_Form!$EV:$EV, 0)))</f>
        <v/>
      </c>
      <c r="G434" s="368"/>
      <c r="H434" s="368"/>
      <c r="I434" s="368"/>
      <c r="J434" s="368"/>
      <c r="K434" s="368"/>
      <c r="L434" s="368"/>
      <c r="M434" s="368"/>
      <c r="N434" s="368"/>
      <c r="O434" s="368"/>
      <c r="P434" s="398" t="str">
        <f t="shared" si="6"/>
        <v/>
      </c>
      <c r="Q434" s="395"/>
      <c r="R434" s="372"/>
      <c r="AB434" s="378"/>
      <c r="AC434" s="378" t="str">
        <f>IF($N434 = "", "",
IF(OR($N434 = Lists_and_controls!$AO$9, $N434 = Lists_and_controls!$AO$11, $N434 = Lists_and_controls!$AO$14, $N434 = Lists_and_controls!$AO$16), MAX(Day_30),
IF(OR($N434 = Lists_and_controls!$AO$6, $N434 = Lists_and_controls!$AO$8, $N434 = Lists_and_controls!$AO$10, $N434 = Lists_and_controls!$AO$12, $N434 = Lists_and_controls!$AO$13, $N434 = Lists_and_controls!$AO$15, $N434 = Lists_and_controls!$AO$17), MAX(Day_31),
IF($N434 = Lists_and_controls!$AO$7, IF(INDEX(Leap_Year_YN, MATCH($M434, Year_2, 0)) = 1, MAX(Day_Feb_LY), MAX(Day_Feb) )))))</f>
        <v/>
      </c>
    </row>
    <row r="435" spans="1:29" s="379" customFormat="1" hidden="1" x14ac:dyDescent="0.35">
      <c r="A435" s="368"/>
      <c r="B435" s="367" t="str">
        <f xml:space="preserve"> IF(A435="", "", $B$2 &amp; COUNTIFS($A$7:$A435, $A435))</f>
        <v/>
      </c>
      <c r="C435" s="367" t="str">
        <f>IF($A435 = "", "", INDEX(Main_Form!$A:$A, MATCH($A435, Main_Form!$EV:$EV, 0)) &amp; $B435)</f>
        <v/>
      </c>
      <c r="D435" s="368"/>
      <c r="E435" s="368"/>
      <c r="F435" s="367" t="str">
        <f>IF(E435="", "", INDEX(Main_Form!$A:$A, MATCH($E435, Main_Form!$EV:$EV, 0)))</f>
        <v/>
      </c>
      <c r="G435" s="368"/>
      <c r="H435" s="368"/>
      <c r="I435" s="368"/>
      <c r="J435" s="368"/>
      <c r="K435" s="368"/>
      <c r="L435" s="368"/>
      <c r="M435" s="368"/>
      <c r="N435" s="368"/>
      <c r="O435" s="368"/>
      <c r="P435" s="398" t="str">
        <f t="shared" si="6"/>
        <v/>
      </c>
      <c r="Q435" s="395"/>
      <c r="R435" s="372"/>
      <c r="AB435" s="378"/>
      <c r="AC435" s="378" t="str">
        <f>IF($N435 = "", "",
IF(OR($N435 = Lists_and_controls!$AO$9, $N435 = Lists_and_controls!$AO$11, $N435 = Lists_and_controls!$AO$14, $N435 = Lists_and_controls!$AO$16), MAX(Day_30),
IF(OR($N435 = Lists_and_controls!$AO$6, $N435 = Lists_and_controls!$AO$8, $N435 = Lists_and_controls!$AO$10, $N435 = Lists_and_controls!$AO$12, $N435 = Lists_and_controls!$AO$13, $N435 = Lists_and_controls!$AO$15, $N435 = Lists_and_controls!$AO$17), MAX(Day_31),
IF($N435 = Lists_and_controls!$AO$7, IF(INDEX(Leap_Year_YN, MATCH($M435, Year_2, 0)) = 1, MAX(Day_Feb_LY), MAX(Day_Feb) )))))</f>
        <v/>
      </c>
    </row>
    <row r="436" spans="1:29" s="379" customFormat="1" hidden="1" x14ac:dyDescent="0.35">
      <c r="A436" s="368"/>
      <c r="B436" s="367" t="str">
        <f xml:space="preserve"> IF(A436="", "", $B$2 &amp; COUNTIFS($A$7:$A436, $A436))</f>
        <v/>
      </c>
      <c r="C436" s="367" t="str">
        <f>IF($A436 = "", "", INDEX(Main_Form!$A:$A, MATCH($A436, Main_Form!$EV:$EV, 0)) &amp; $B436)</f>
        <v/>
      </c>
      <c r="D436" s="368"/>
      <c r="E436" s="368"/>
      <c r="F436" s="367" t="str">
        <f>IF(E436="", "", INDEX(Main_Form!$A:$A, MATCH($E436, Main_Form!$EV:$EV, 0)))</f>
        <v/>
      </c>
      <c r="G436" s="368"/>
      <c r="H436" s="368"/>
      <c r="I436" s="368"/>
      <c r="J436" s="368"/>
      <c r="K436" s="368"/>
      <c r="L436" s="368"/>
      <c r="M436" s="368"/>
      <c r="N436" s="368"/>
      <c r="O436" s="368"/>
      <c r="P436" s="398" t="str">
        <f t="shared" si="6"/>
        <v/>
      </c>
      <c r="Q436" s="395"/>
      <c r="R436" s="372"/>
      <c r="AB436" s="378"/>
      <c r="AC436" s="378" t="str">
        <f>IF($N436 = "", "",
IF(OR($N436 = Lists_and_controls!$AO$9, $N436 = Lists_and_controls!$AO$11, $N436 = Lists_and_controls!$AO$14, $N436 = Lists_and_controls!$AO$16), MAX(Day_30),
IF(OR($N436 = Lists_and_controls!$AO$6, $N436 = Lists_and_controls!$AO$8, $N436 = Lists_and_controls!$AO$10, $N436 = Lists_and_controls!$AO$12, $N436 = Lists_and_controls!$AO$13, $N436 = Lists_and_controls!$AO$15, $N436 = Lists_and_controls!$AO$17), MAX(Day_31),
IF($N436 = Lists_and_controls!$AO$7, IF(INDEX(Leap_Year_YN, MATCH($M436, Year_2, 0)) = 1, MAX(Day_Feb_LY), MAX(Day_Feb) )))))</f>
        <v/>
      </c>
    </row>
    <row r="437" spans="1:29" s="379" customFormat="1" hidden="1" x14ac:dyDescent="0.35">
      <c r="A437" s="368"/>
      <c r="B437" s="367" t="str">
        <f xml:space="preserve"> IF(A437="", "", $B$2 &amp; COUNTIFS($A$7:$A437, $A437))</f>
        <v/>
      </c>
      <c r="C437" s="367" t="str">
        <f>IF($A437 = "", "", INDEX(Main_Form!$A:$A, MATCH($A437, Main_Form!$EV:$EV, 0)) &amp; $B437)</f>
        <v/>
      </c>
      <c r="D437" s="368"/>
      <c r="E437" s="368"/>
      <c r="F437" s="367" t="str">
        <f>IF(E437="", "", INDEX(Main_Form!$A:$A, MATCH($E437, Main_Form!$EV:$EV, 0)))</f>
        <v/>
      </c>
      <c r="G437" s="368"/>
      <c r="H437" s="368"/>
      <c r="I437" s="368"/>
      <c r="J437" s="368"/>
      <c r="K437" s="368"/>
      <c r="L437" s="368"/>
      <c r="M437" s="368"/>
      <c r="N437" s="368"/>
      <c r="O437" s="368"/>
      <c r="P437" s="398" t="str">
        <f t="shared" si="6"/>
        <v/>
      </c>
      <c r="Q437" s="395"/>
      <c r="R437" s="372"/>
      <c r="AB437" s="378"/>
      <c r="AC437" s="378" t="str">
        <f>IF($N437 = "", "",
IF(OR($N437 = Lists_and_controls!$AO$9, $N437 = Lists_and_controls!$AO$11, $N437 = Lists_and_controls!$AO$14, $N437 = Lists_and_controls!$AO$16), MAX(Day_30),
IF(OR($N437 = Lists_and_controls!$AO$6, $N437 = Lists_and_controls!$AO$8, $N437 = Lists_and_controls!$AO$10, $N437 = Lists_and_controls!$AO$12, $N437 = Lists_and_controls!$AO$13, $N437 = Lists_and_controls!$AO$15, $N437 = Lists_and_controls!$AO$17), MAX(Day_31),
IF($N437 = Lists_and_controls!$AO$7, IF(INDEX(Leap_Year_YN, MATCH($M437, Year_2, 0)) = 1, MAX(Day_Feb_LY), MAX(Day_Feb) )))))</f>
        <v/>
      </c>
    </row>
    <row r="438" spans="1:29" s="379" customFormat="1" hidden="1" x14ac:dyDescent="0.35">
      <c r="A438" s="368"/>
      <c r="B438" s="367" t="str">
        <f xml:space="preserve"> IF(A438="", "", $B$2 &amp; COUNTIFS($A$7:$A438, $A438))</f>
        <v/>
      </c>
      <c r="C438" s="367" t="str">
        <f>IF($A438 = "", "", INDEX(Main_Form!$A:$A, MATCH($A438, Main_Form!$EV:$EV, 0)) &amp; $B438)</f>
        <v/>
      </c>
      <c r="D438" s="368"/>
      <c r="E438" s="368"/>
      <c r="F438" s="367" t="str">
        <f>IF(E438="", "", INDEX(Main_Form!$A:$A, MATCH($E438, Main_Form!$EV:$EV, 0)))</f>
        <v/>
      </c>
      <c r="G438" s="368"/>
      <c r="H438" s="368"/>
      <c r="I438" s="368"/>
      <c r="J438" s="368"/>
      <c r="K438" s="368"/>
      <c r="L438" s="368"/>
      <c r="M438" s="368"/>
      <c r="N438" s="368"/>
      <c r="O438" s="368"/>
      <c r="P438" s="398" t="str">
        <f t="shared" si="6"/>
        <v/>
      </c>
      <c r="Q438" s="395"/>
      <c r="R438" s="372"/>
      <c r="AB438" s="378"/>
      <c r="AC438" s="378" t="str">
        <f>IF($N438 = "", "",
IF(OR($N438 = Lists_and_controls!$AO$9, $N438 = Lists_and_controls!$AO$11, $N438 = Lists_and_controls!$AO$14, $N438 = Lists_and_controls!$AO$16), MAX(Day_30),
IF(OR($N438 = Lists_and_controls!$AO$6, $N438 = Lists_and_controls!$AO$8, $N438 = Lists_and_controls!$AO$10, $N438 = Lists_and_controls!$AO$12, $N438 = Lists_and_controls!$AO$13, $N438 = Lists_and_controls!$AO$15, $N438 = Lists_and_controls!$AO$17), MAX(Day_31),
IF($N438 = Lists_and_controls!$AO$7, IF(INDEX(Leap_Year_YN, MATCH($M438, Year_2, 0)) = 1, MAX(Day_Feb_LY), MAX(Day_Feb) )))))</f>
        <v/>
      </c>
    </row>
    <row r="439" spans="1:29" s="379" customFormat="1" hidden="1" x14ac:dyDescent="0.35">
      <c r="A439" s="368"/>
      <c r="B439" s="367" t="str">
        <f xml:space="preserve"> IF(A439="", "", $B$2 &amp; COUNTIFS($A$7:$A439, $A439))</f>
        <v/>
      </c>
      <c r="C439" s="367" t="str">
        <f>IF($A439 = "", "", INDEX(Main_Form!$A:$A, MATCH($A439, Main_Form!$EV:$EV, 0)) &amp; $B439)</f>
        <v/>
      </c>
      <c r="D439" s="368"/>
      <c r="E439" s="368"/>
      <c r="F439" s="367" t="str">
        <f>IF(E439="", "", INDEX(Main_Form!$A:$A, MATCH($E439, Main_Form!$EV:$EV, 0)))</f>
        <v/>
      </c>
      <c r="G439" s="368"/>
      <c r="H439" s="368"/>
      <c r="I439" s="368"/>
      <c r="J439" s="368"/>
      <c r="K439" s="368"/>
      <c r="L439" s="368"/>
      <c r="M439" s="368"/>
      <c r="N439" s="368"/>
      <c r="O439" s="368"/>
      <c r="P439" s="398" t="str">
        <f t="shared" si="6"/>
        <v/>
      </c>
      <c r="Q439" s="395"/>
      <c r="R439" s="372"/>
      <c r="AB439" s="378"/>
      <c r="AC439" s="378" t="str">
        <f>IF($N439 = "", "",
IF(OR($N439 = Lists_and_controls!$AO$9, $N439 = Lists_and_controls!$AO$11, $N439 = Lists_and_controls!$AO$14, $N439 = Lists_and_controls!$AO$16), MAX(Day_30),
IF(OR($N439 = Lists_and_controls!$AO$6, $N439 = Lists_and_controls!$AO$8, $N439 = Lists_and_controls!$AO$10, $N439 = Lists_and_controls!$AO$12, $N439 = Lists_and_controls!$AO$13, $N439 = Lists_and_controls!$AO$15, $N439 = Lists_and_controls!$AO$17), MAX(Day_31),
IF($N439 = Lists_and_controls!$AO$7, IF(INDEX(Leap_Year_YN, MATCH($M439, Year_2, 0)) = 1, MAX(Day_Feb_LY), MAX(Day_Feb) )))))</f>
        <v/>
      </c>
    </row>
    <row r="440" spans="1:29" s="379" customFormat="1" hidden="1" x14ac:dyDescent="0.35">
      <c r="A440" s="368"/>
      <c r="B440" s="367" t="str">
        <f xml:space="preserve"> IF(A440="", "", $B$2 &amp; COUNTIFS($A$7:$A440, $A440))</f>
        <v/>
      </c>
      <c r="C440" s="367" t="str">
        <f>IF($A440 = "", "", INDEX(Main_Form!$A:$A, MATCH($A440, Main_Form!$EV:$EV, 0)) &amp; $B440)</f>
        <v/>
      </c>
      <c r="D440" s="368"/>
      <c r="E440" s="368"/>
      <c r="F440" s="367" t="str">
        <f>IF(E440="", "", INDEX(Main_Form!$A:$A, MATCH($E440, Main_Form!$EV:$EV, 0)))</f>
        <v/>
      </c>
      <c r="G440" s="368"/>
      <c r="H440" s="368"/>
      <c r="I440" s="368"/>
      <c r="J440" s="368"/>
      <c r="K440" s="368"/>
      <c r="L440" s="368"/>
      <c r="M440" s="368"/>
      <c r="N440" s="368"/>
      <c r="O440" s="368"/>
      <c r="P440" s="398" t="str">
        <f t="shared" si="6"/>
        <v/>
      </c>
      <c r="Q440" s="395"/>
      <c r="R440" s="372"/>
      <c r="AB440" s="378"/>
      <c r="AC440" s="378" t="str">
        <f>IF($N440 = "", "",
IF(OR($N440 = Lists_and_controls!$AO$9, $N440 = Lists_and_controls!$AO$11, $N440 = Lists_and_controls!$AO$14, $N440 = Lists_and_controls!$AO$16), MAX(Day_30),
IF(OR($N440 = Lists_and_controls!$AO$6, $N440 = Lists_and_controls!$AO$8, $N440 = Lists_and_controls!$AO$10, $N440 = Lists_and_controls!$AO$12, $N440 = Lists_and_controls!$AO$13, $N440 = Lists_and_controls!$AO$15, $N440 = Lists_and_controls!$AO$17), MAX(Day_31),
IF($N440 = Lists_and_controls!$AO$7, IF(INDEX(Leap_Year_YN, MATCH($M440, Year_2, 0)) = 1, MAX(Day_Feb_LY), MAX(Day_Feb) )))))</f>
        <v/>
      </c>
    </row>
    <row r="441" spans="1:29" s="379" customFormat="1" hidden="1" x14ac:dyDescent="0.35">
      <c r="A441" s="368"/>
      <c r="B441" s="367" t="str">
        <f xml:space="preserve"> IF(A441="", "", $B$2 &amp; COUNTIFS($A$7:$A441, $A441))</f>
        <v/>
      </c>
      <c r="C441" s="367" t="str">
        <f>IF($A441 = "", "", INDEX(Main_Form!$A:$A, MATCH($A441, Main_Form!$EV:$EV, 0)) &amp; $B441)</f>
        <v/>
      </c>
      <c r="D441" s="368"/>
      <c r="E441" s="368"/>
      <c r="F441" s="367" t="str">
        <f>IF(E441="", "", INDEX(Main_Form!$A:$A, MATCH($E441, Main_Form!$EV:$EV, 0)))</f>
        <v/>
      </c>
      <c r="G441" s="368"/>
      <c r="H441" s="368"/>
      <c r="I441" s="368"/>
      <c r="J441" s="368"/>
      <c r="K441" s="368"/>
      <c r="L441" s="368"/>
      <c r="M441" s="368"/>
      <c r="N441" s="368"/>
      <c r="O441" s="368"/>
      <c r="P441" s="398" t="str">
        <f t="shared" si="6"/>
        <v/>
      </c>
      <c r="Q441" s="395"/>
      <c r="R441" s="372"/>
      <c r="AB441" s="378"/>
      <c r="AC441" s="378" t="str">
        <f>IF($N441 = "", "",
IF(OR($N441 = Lists_and_controls!$AO$9, $N441 = Lists_and_controls!$AO$11, $N441 = Lists_and_controls!$AO$14, $N441 = Lists_and_controls!$AO$16), MAX(Day_30),
IF(OR($N441 = Lists_and_controls!$AO$6, $N441 = Lists_and_controls!$AO$8, $N441 = Lists_and_controls!$AO$10, $N441 = Lists_and_controls!$AO$12, $N441 = Lists_and_controls!$AO$13, $N441 = Lists_and_controls!$AO$15, $N441 = Lists_and_controls!$AO$17), MAX(Day_31),
IF($N441 = Lists_and_controls!$AO$7, IF(INDEX(Leap_Year_YN, MATCH($M441, Year_2, 0)) = 1, MAX(Day_Feb_LY), MAX(Day_Feb) )))))</f>
        <v/>
      </c>
    </row>
    <row r="442" spans="1:29" s="379" customFormat="1" hidden="1" x14ac:dyDescent="0.35">
      <c r="A442" s="368"/>
      <c r="B442" s="367" t="str">
        <f xml:space="preserve"> IF(A442="", "", $B$2 &amp; COUNTIFS($A$7:$A442, $A442))</f>
        <v/>
      </c>
      <c r="C442" s="367" t="str">
        <f>IF($A442 = "", "", INDEX(Main_Form!$A:$A, MATCH($A442, Main_Form!$EV:$EV, 0)) &amp; $B442)</f>
        <v/>
      </c>
      <c r="D442" s="368"/>
      <c r="E442" s="368"/>
      <c r="F442" s="367" t="str">
        <f>IF(E442="", "", INDEX(Main_Form!$A:$A, MATCH($E442, Main_Form!$EV:$EV, 0)))</f>
        <v/>
      </c>
      <c r="G442" s="368"/>
      <c r="H442" s="368"/>
      <c r="I442" s="368"/>
      <c r="J442" s="368"/>
      <c r="K442" s="368"/>
      <c r="L442" s="368"/>
      <c r="M442" s="368"/>
      <c r="N442" s="368"/>
      <c r="O442" s="368"/>
      <c r="P442" s="398" t="str">
        <f t="shared" si="6"/>
        <v/>
      </c>
      <c r="Q442" s="395"/>
      <c r="R442" s="372"/>
      <c r="AB442" s="378"/>
      <c r="AC442" s="378" t="str">
        <f>IF($N442 = "", "",
IF(OR($N442 = Lists_and_controls!$AO$9, $N442 = Lists_and_controls!$AO$11, $N442 = Lists_and_controls!$AO$14, $N442 = Lists_and_controls!$AO$16), MAX(Day_30),
IF(OR($N442 = Lists_and_controls!$AO$6, $N442 = Lists_and_controls!$AO$8, $N442 = Lists_and_controls!$AO$10, $N442 = Lists_and_controls!$AO$12, $N442 = Lists_and_controls!$AO$13, $N442 = Lists_and_controls!$AO$15, $N442 = Lists_and_controls!$AO$17), MAX(Day_31),
IF($N442 = Lists_and_controls!$AO$7, IF(INDEX(Leap_Year_YN, MATCH($M442, Year_2, 0)) = 1, MAX(Day_Feb_LY), MAX(Day_Feb) )))))</f>
        <v/>
      </c>
    </row>
    <row r="443" spans="1:29" s="379" customFormat="1" hidden="1" x14ac:dyDescent="0.35">
      <c r="A443" s="368"/>
      <c r="B443" s="367" t="str">
        <f xml:space="preserve"> IF(A443="", "", $B$2 &amp; COUNTIFS($A$7:$A443, $A443))</f>
        <v/>
      </c>
      <c r="C443" s="367" t="str">
        <f>IF($A443 = "", "", INDEX(Main_Form!$A:$A, MATCH($A443, Main_Form!$EV:$EV, 0)) &amp; $B443)</f>
        <v/>
      </c>
      <c r="D443" s="368"/>
      <c r="E443" s="368"/>
      <c r="F443" s="367" t="str">
        <f>IF(E443="", "", INDEX(Main_Form!$A:$A, MATCH($E443, Main_Form!$EV:$EV, 0)))</f>
        <v/>
      </c>
      <c r="G443" s="368"/>
      <c r="H443" s="368"/>
      <c r="I443" s="368"/>
      <c r="J443" s="368"/>
      <c r="K443" s="368"/>
      <c r="L443" s="368"/>
      <c r="M443" s="368"/>
      <c r="N443" s="368"/>
      <c r="O443" s="368"/>
      <c r="P443" s="398" t="str">
        <f t="shared" si="6"/>
        <v/>
      </c>
      <c r="Q443" s="395"/>
      <c r="R443" s="372"/>
      <c r="AB443" s="378"/>
      <c r="AC443" s="378" t="str">
        <f>IF($N443 = "", "",
IF(OR($N443 = Lists_and_controls!$AO$9, $N443 = Lists_and_controls!$AO$11, $N443 = Lists_and_controls!$AO$14, $N443 = Lists_and_controls!$AO$16), MAX(Day_30),
IF(OR($N443 = Lists_and_controls!$AO$6, $N443 = Lists_and_controls!$AO$8, $N443 = Lists_and_controls!$AO$10, $N443 = Lists_and_controls!$AO$12, $N443 = Lists_and_controls!$AO$13, $N443 = Lists_and_controls!$AO$15, $N443 = Lists_and_controls!$AO$17), MAX(Day_31),
IF($N443 = Lists_and_controls!$AO$7, IF(INDEX(Leap_Year_YN, MATCH($M443, Year_2, 0)) = 1, MAX(Day_Feb_LY), MAX(Day_Feb) )))))</f>
        <v/>
      </c>
    </row>
    <row r="444" spans="1:29" s="379" customFormat="1" hidden="1" x14ac:dyDescent="0.35">
      <c r="A444" s="368"/>
      <c r="B444" s="367" t="str">
        <f xml:space="preserve"> IF(A444="", "", $B$2 &amp; COUNTIFS($A$7:$A444, $A444))</f>
        <v/>
      </c>
      <c r="C444" s="367" t="str">
        <f>IF($A444 = "", "", INDEX(Main_Form!$A:$A, MATCH($A444, Main_Form!$EV:$EV, 0)) &amp; $B444)</f>
        <v/>
      </c>
      <c r="D444" s="368"/>
      <c r="E444" s="368"/>
      <c r="F444" s="367" t="str">
        <f>IF(E444="", "", INDEX(Main_Form!$A:$A, MATCH($E444, Main_Form!$EV:$EV, 0)))</f>
        <v/>
      </c>
      <c r="G444" s="368"/>
      <c r="H444" s="368"/>
      <c r="I444" s="368"/>
      <c r="J444" s="368"/>
      <c r="K444" s="368"/>
      <c r="L444" s="368"/>
      <c r="M444" s="368"/>
      <c r="N444" s="368"/>
      <c r="O444" s="368"/>
      <c r="P444" s="398" t="str">
        <f t="shared" si="6"/>
        <v/>
      </c>
      <c r="Q444" s="395"/>
      <c r="R444" s="372"/>
      <c r="AB444" s="378"/>
      <c r="AC444" s="378" t="str">
        <f>IF($N444 = "", "",
IF(OR($N444 = Lists_and_controls!$AO$9, $N444 = Lists_and_controls!$AO$11, $N444 = Lists_and_controls!$AO$14, $N444 = Lists_and_controls!$AO$16), MAX(Day_30),
IF(OR($N444 = Lists_and_controls!$AO$6, $N444 = Lists_and_controls!$AO$8, $N444 = Lists_and_controls!$AO$10, $N444 = Lists_and_controls!$AO$12, $N444 = Lists_and_controls!$AO$13, $N444 = Lists_and_controls!$AO$15, $N444 = Lists_and_controls!$AO$17), MAX(Day_31),
IF($N444 = Lists_and_controls!$AO$7, IF(INDEX(Leap_Year_YN, MATCH($M444, Year_2, 0)) = 1, MAX(Day_Feb_LY), MAX(Day_Feb) )))))</f>
        <v/>
      </c>
    </row>
    <row r="445" spans="1:29" s="379" customFormat="1" hidden="1" x14ac:dyDescent="0.35">
      <c r="A445" s="368"/>
      <c r="B445" s="367" t="str">
        <f xml:space="preserve"> IF(A445="", "", $B$2 &amp; COUNTIFS($A$7:$A445, $A445))</f>
        <v/>
      </c>
      <c r="C445" s="367" t="str">
        <f>IF($A445 = "", "", INDEX(Main_Form!$A:$A, MATCH($A445, Main_Form!$EV:$EV, 0)) &amp; $B445)</f>
        <v/>
      </c>
      <c r="D445" s="368"/>
      <c r="E445" s="368"/>
      <c r="F445" s="367" t="str">
        <f>IF(E445="", "", INDEX(Main_Form!$A:$A, MATCH($E445, Main_Form!$EV:$EV, 0)))</f>
        <v/>
      </c>
      <c r="G445" s="368"/>
      <c r="H445" s="368"/>
      <c r="I445" s="368"/>
      <c r="J445" s="368"/>
      <c r="K445" s="368"/>
      <c r="L445" s="368"/>
      <c r="M445" s="368"/>
      <c r="N445" s="368"/>
      <c r="O445" s="368"/>
      <c r="P445" s="398" t="str">
        <f t="shared" si="6"/>
        <v/>
      </c>
      <c r="Q445" s="395"/>
      <c r="R445" s="372"/>
      <c r="AB445" s="378"/>
      <c r="AC445" s="378" t="str">
        <f>IF($N445 = "", "",
IF(OR($N445 = Lists_and_controls!$AO$9, $N445 = Lists_and_controls!$AO$11, $N445 = Lists_and_controls!$AO$14, $N445 = Lists_and_controls!$AO$16), MAX(Day_30),
IF(OR($N445 = Lists_and_controls!$AO$6, $N445 = Lists_and_controls!$AO$8, $N445 = Lists_and_controls!$AO$10, $N445 = Lists_and_controls!$AO$12, $N445 = Lists_and_controls!$AO$13, $N445 = Lists_and_controls!$AO$15, $N445 = Lists_and_controls!$AO$17), MAX(Day_31),
IF($N445 = Lists_and_controls!$AO$7, IF(INDEX(Leap_Year_YN, MATCH($M445, Year_2, 0)) = 1, MAX(Day_Feb_LY), MAX(Day_Feb) )))))</f>
        <v/>
      </c>
    </row>
    <row r="446" spans="1:29" s="379" customFormat="1" hidden="1" x14ac:dyDescent="0.35">
      <c r="A446" s="368"/>
      <c r="B446" s="367" t="str">
        <f xml:space="preserve"> IF(A446="", "", $B$2 &amp; COUNTIFS($A$7:$A446, $A446))</f>
        <v/>
      </c>
      <c r="C446" s="367" t="str">
        <f>IF($A446 = "", "", INDEX(Main_Form!$A:$A, MATCH($A446, Main_Form!$EV:$EV, 0)) &amp; $B446)</f>
        <v/>
      </c>
      <c r="D446" s="368"/>
      <c r="E446" s="368"/>
      <c r="F446" s="367" t="str">
        <f>IF(E446="", "", INDEX(Main_Form!$A:$A, MATCH($E446, Main_Form!$EV:$EV, 0)))</f>
        <v/>
      </c>
      <c r="G446" s="368"/>
      <c r="H446" s="368"/>
      <c r="I446" s="368"/>
      <c r="J446" s="368"/>
      <c r="K446" s="368"/>
      <c r="L446" s="368"/>
      <c r="M446" s="368"/>
      <c r="N446" s="368"/>
      <c r="O446" s="368"/>
      <c r="P446" s="398" t="str">
        <f t="shared" si="6"/>
        <v/>
      </c>
      <c r="Q446" s="395"/>
      <c r="R446" s="372"/>
      <c r="AB446" s="378"/>
      <c r="AC446" s="378" t="str">
        <f>IF($N446 = "", "",
IF(OR($N446 = Lists_and_controls!$AO$9, $N446 = Lists_and_controls!$AO$11, $N446 = Lists_and_controls!$AO$14, $N446 = Lists_and_controls!$AO$16), MAX(Day_30),
IF(OR($N446 = Lists_and_controls!$AO$6, $N446 = Lists_and_controls!$AO$8, $N446 = Lists_and_controls!$AO$10, $N446 = Lists_and_controls!$AO$12, $N446 = Lists_and_controls!$AO$13, $N446 = Lists_and_controls!$AO$15, $N446 = Lists_and_controls!$AO$17), MAX(Day_31),
IF($N446 = Lists_and_controls!$AO$7, IF(INDEX(Leap_Year_YN, MATCH($M446, Year_2, 0)) = 1, MAX(Day_Feb_LY), MAX(Day_Feb) )))))</f>
        <v/>
      </c>
    </row>
    <row r="447" spans="1:29" s="379" customFormat="1" hidden="1" x14ac:dyDescent="0.35">
      <c r="A447" s="368"/>
      <c r="B447" s="367" t="str">
        <f xml:space="preserve"> IF(A447="", "", $B$2 &amp; COUNTIFS($A$7:$A447, $A447))</f>
        <v/>
      </c>
      <c r="C447" s="367" t="str">
        <f>IF($A447 = "", "", INDEX(Main_Form!$A:$A, MATCH($A447, Main_Form!$EV:$EV, 0)) &amp; $B447)</f>
        <v/>
      </c>
      <c r="D447" s="368"/>
      <c r="E447" s="368"/>
      <c r="F447" s="367" t="str">
        <f>IF(E447="", "", INDEX(Main_Form!$A:$A, MATCH($E447, Main_Form!$EV:$EV, 0)))</f>
        <v/>
      </c>
      <c r="G447" s="368"/>
      <c r="H447" s="368"/>
      <c r="I447" s="368"/>
      <c r="J447" s="368"/>
      <c r="K447" s="368"/>
      <c r="L447" s="368"/>
      <c r="M447" s="368"/>
      <c r="N447" s="368"/>
      <c r="O447" s="368"/>
      <c r="P447" s="398" t="str">
        <f t="shared" si="6"/>
        <v/>
      </c>
      <c r="Q447" s="395"/>
      <c r="R447" s="372"/>
      <c r="AB447" s="378"/>
      <c r="AC447" s="378" t="str">
        <f>IF($N447 = "", "",
IF(OR($N447 = Lists_and_controls!$AO$9, $N447 = Lists_and_controls!$AO$11, $N447 = Lists_and_controls!$AO$14, $N447 = Lists_and_controls!$AO$16), MAX(Day_30),
IF(OR($N447 = Lists_and_controls!$AO$6, $N447 = Lists_and_controls!$AO$8, $N447 = Lists_and_controls!$AO$10, $N447 = Lists_and_controls!$AO$12, $N447 = Lists_and_controls!$AO$13, $N447 = Lists_and_controls!$AO$15, $N447 = Lists_and_controls!$AO$17), MAX(Day_31),
IF($N447 = Lists_and_controls!$AO$7, IF(INDEX(Leap_Year_YN, MATCH($M447, Year_2, 0)) = 1, MAX(Day_Feb_LY), MAX(Day_Feb) )))))</f>
        <v/>
      </c>
    </row>
    <row r="448" spans="1:29" s="379" customFormat="1" hidden="1" x14ac:dyDescent="0.35">
      <c r="A448" s="368"/>
      <c r="B448" s="367" t="str">
        <f xml:space="preserve"> IF(A448="", "", $B$2 &amp; COUNTIFS($A$7:$A448, $A448))</f>
        <v/>
      </c>
      <c r="C448" s="367" t="str">
        <f>IF($A448 = "", "", INDEX(Main_Form!$A:$A, MATCH($A448, Main_Form!$EV:$EV, 0)) &amp; $B448)</f>
        <v/>
      </c>
      <c r="D448" s="368"/>
      <c r="E448" s="368"/>
      <c r="F448" s="367" t="str">
        <f>IF(E448="", "", INDEX(Main_Form!$A:$A, MATCH($E448, Main_Form!$EV:$EV, 0)))</f>
        <v/>
      </c>
      <c r="G448" s="368"/>
      <c r="H448" s="368"/>
      <c r="I448" s="368"/>
      <c r="J448" s="368"/>
      <c r="K448" s="368"/>
      <c r="L448" s="368"/>
      <c r="M448" s="368"/>
      <c r="N448" s="368"/>
      <c r="O448" s="368"/>
      <c r="P448" s="398" t="str">
        <f t="shared" si="6"/>
        <v/>
      </c>
      <c r="Q448" s="395"/>
      <c r="R448" s="372"/>
      <c r="AB448" s="378"/>
      <c r="AC448" s="378" t="str">
        <f>IF($N448 = "", "",
IF(OR($N448 = Lists_and_controls!$AO$9, $N448 = Lists_and_controls!$AO$11, $N448 = Lists_and_controls!$AO$14, $N448 = Lists_and_controls!$AO$16), MAX(Day_30),
IF(OR($N448 = Lists_and_controls!$AO$6, $N448 = Lists_and_controls!$AO$8, $N448 = Lists_and_controls!$AO$10, $N448 = Lists_and_controls!$AO$12, $N448 = Lists_and_controls!$AO$13, $N448 = Lists_and_controls!$AO$15, $N448 = Lists_and_controls!$AO$17), MAX(Day_31),
IF($N448 = Lists_and_controls!$AO$7, IF(INDEX(Leap_Year_YN, MATCH($M448, Year_2, 0)) = 1, MAX(Day_Feb_LY), MAX(Day_Feb) )))))</f>
        <v/>
      </c>
    </row>
    <row r="449" spans="1:29" s="379" customFormat="1" hidden="1" x14ac:dyDescent="0.35">
      <c r="A449" s="368"/>
      <c r="B449" s="367" t="str">
        <f xml:space="preserve"> IF(A449="", "", $B$2 &amp; COUNTIFS($A$7:$A449, $A449))</f>
        <v/>
      </c>
      <c r="C449" s="367" t="str">
        <f>IF($A449 = "", "", INDEX(Main_Form!$A:$A, MATCH($A449, Main_Form!$EV:$EV, 0)) &amp; $B449)</f>
        <v/>
      </c>
      <c r="D449" s="368"/>
      <c r="E449" s="368"/>
      <c r="F449" s="367" t="str">
        <f>IF(E449="", "", INDEX(Main_Form!$A:$A, MATCH($E449, Main_Form!$EV:$EV, 0)))</f>
        <v/>
      </c>
      <c r="G449" s="368"/>
      <c r="H449" s="368"/>
      <c r="I449" s="368"/>
      <c r="J449" s="368"/>
      <c r="K449" s="368"/>
      <c r="L449" s="368"/>
      <c r="M449" s="368"/>
      <c r="N449" s="368"/>
      <c r="O449" s="368"/>
      <c r="P449" s="398" t="str">
        <f t="shared" si="6"/>
        <v/>
      </c>
      <c r="Q449" s="395"/>
      <c r="R449" s="372"/>
      <c r="AB449" s="378"/>
      <c r="AC449" s="378" t="str">
        <f>IF($N449 = "", "",
IF(OR($N449 = Lists_and_controls!$AO$9, $N449 = Lists_and_controls!$AO$11, $N449 = Lists_and_controls!$AO$14, $N449 = Lists_and_controls!$AO$16), MAX(Day_30),
IF(OR($N449 = Lists_and_controls!$AO$6, $N449 = Lists_and_controls!$AO$8, $N449 = Lists_and_controls!$AO$10, $N449 = Lists_and_controls!$AO$12, $N449 = Lists_and_controls!$AO$13, $N449 = Lists_and_controls!$AO$15, $N449 = Lists_and_controls!$AO$17), MAX(Day_31),
IF($N449 = Lists_and_controls!$AO$7, IF(INDEX(Leap_Year_YN, MATCH($M449, Year_2, 0)) = 1, MAX(Day_Feb_LY), MAX(Day_Feb) )))))</f>
        <v/>
      </c>
    </row>
    <row r="450" spans="1:29" s="379" customFormat="1" hidden="1" x14ac:dyDescent="0.35">
      <c r="A450" s="368"/>
      <c r="B450" s="367" t="str">
        <f xml:space="preserve"> IF(A450="", "", $B$2 &amp; COUNTIFS($A$7:$A450, $A450))</f>
        <v/>
      </c>
      <c r="C450" s="367" t="str">
        <f>IF($A450 = "", "", INDEX(Main_Form!$A:$A, MATCH($A450, Main_Form!$EV:$EV, 0)) &amp; $B450)</f>
        <v/>
      </c>
      <c r="D450" s="368"/>
      <c r="E450" s="368"/>
      <c r="F450" s="367" t="str">
        <f>IF(E450="", "", INDEX(Main_Form!$A:$A, MATCH($E450, Main_Form!$EV:$EV, 0)))</f>
        <v/>
      </c>
      <c r="G450" s="368"/>
      <c r="H450" s="368"/>
      <c r="I450" s="368"/>
      <c r="J450" s="368"/>
      <c r="K450" s="368"/>
      <c r="L450" s="368"/>
      <c r="M450" s="368"/>
      <c r="N450" s="368"/>
      <c r="O450" s="368"/>
      <c r="P450" s="398" t="str">
        <f t="shared" si="6"/>
        <v/>
      </c>
      <c r="Q450" s="395"/>
      <c r="R450" s="372"/>
      <c r="AB450" s="378"/>
      <c r="AC450" s="378" t="str">
        <f>IF($N450 = "", "",
IF(OR($N450 = Lists_and_controls!$AO$9, $N450 = Lists_and_controls!$AO$11, $N450 = Lists_and_controls!$AO$14, $N450 = Lists_and_controls!$AO$16), MAX(Day_30),
IF(OR($N450 = Lists_and_controls!$AO$6, $N450 = Lists_and_controls!$AO$8, $N450 = Lists_and_controls!$AO$10, $N450 = Lists_and_controls!$AO$12, $N450 = Lists_and_controls!$AO$13, $N450 = Lists_and_controls!$AO$15, $N450 = Lists_and_controls!$AO$17), MAX(Day_31),
IF($N450 = Lists_and_controls!$AO$7, IF(INDEX(Leap_Year_YN, MATCH($M450, Year_2, 0)) = 1, MAX(Day_Feb_LY), MAX(Day_Feb) )))))</f>
        <v/>
      </c>
    </row>
    <row r="451" spans="1:29" s="379" customFormat="1" hidden="1" x14ac:dyDescent="0.35">
      <c r="A451" s="368"/>
      <c r="B451" s="367" t="str">
        <f xml:space="preserve"> IF(A451="", "", $B$2 &amp; COUNTIFS($A$7:$A451, $A451))</f>
        <v/>
      </c>
      <c r="C451" s="367" t="str">
        <f>IF($A451 = "", "", INDEX(Main_Form!$A:$A, MATCH($A451, Main_Form!$EV:$EV, 0)) &amp; $B451)</f>
        <v/>
      </c>
      <c r="D451" s="368"/>
      <c r="E451" s="368"/>
      <c r="F451" s="367" t="str">
        <f>IF(E451="", "", INDEX(Main_Form!$A:$A, MATCH($E451, Main_Form!$EV:$EV, 0)))</f>
        <v/>
      </c>
      <c r="G451" s="368"/>
      <c r="H451" s="368"/>
      <c r="I451" s="368"/>
      <c r="J451" s="368"/>
      <c r="K451" s="368"/>
      <c r="L451" s="368"/>
      <c r="M451" s="368"/>
      <c r="N451" s="368"/>
      <c r="O451" s="368"/>
      <c r="P451" s="398" t="str">
        <f t="shared" si="6"/>
        <v/>
      </c>
      <c r="Q451" s="395"/>
      <c r="R451" s="372"/>
      <c r="AB451" s="378"/>
      <c r="AC451" s="378" t="str">
        <f>IF($N451 = "", "",
IF(OR($N451 = Lists_and_controls!$AO$9, $N451 = Lists_and_controls!$AO$11, $N451 = Lists_and_controls!$AO$14, $N451 = Lists_and_controls!$AO$16), MAX(Day_30),
IF(OR($N451 = Lists_and_controls!$AO$6, $N451 = Lists_and_controls!$AO$8, $N451 = Lists_and_controls!$AO$10, $N451 = Lists_and_controls!$AO$12, $N451 = Lists_and_controls!$AO$13, $N451 = Lists_and_controls!$AO$15, $N451 = Lists_and_controls!$AO$17), MAX(Day_31),
IF($N451 = Lists_and_controls!$AO$7, IF(INDEX(Leap_Year_YN, MATCH($M451, Year_2, 0)) = 1, MAX(Day_Feb_LY), MAX(Day_Feb) )))))</f>
        <v/>
      </c>
    </row>
    <row r="452" spans="1:29" s="379" customFormat="1" hidden="1" x14ac:dyDescent="0.35">
      <c r="A452" s="368"/>
      <c r="B452" s="367" t="str">
        <f xml:space="preserve"> IF(A452="", "", $B$2 &amp; COUNTIFS($A$7:$A452, $A452))</f>
        <v/>
      </c>
      <c r="C452" s="367" t="str">
        <f>IF($A452 = "", "", INDEX(Main_Form!$A:$A, MATCH($A452, Main_Form!$EV:$EV, 0)) &amp; $B452)</f>
        <v/>
      </c>
      <c r="D452" s="368"/>
      <c r="E452" s="368"/>
      <c r="F452" s="367" t="str">
        <f>IF(E452="", "", INDEX(Main_Form!$A:$A, MATCH($E452, Main_Form!$EV:$EV, 0)))</f>
        <v/>
      </c>
      <c r="G452" s="368"/>
      <c r="H452" s="368"/>
      <c r="I452" s="368"/>
      <c r="J452" s="368"/>
      <c r="K452" s="368"/>
      <c r="L452" s="368"/>
      <c r="M452" s="368"/>
      <c r="N452" s="368"/>
      <c r="O452" s="368"/>
      <c r="P452" s="398" t="str">
        <f t="shared" si="6"/>
        <v/>
      </c>
      <c r="Q452" s="395"/>
      <c r="R452" s="372"/>
      <c r="AB452" s="378"/>
      <c r="AC452" s="378" t="str">
        <f>IF($N452 = "", "",
IF(OR($N452 = Lists_and_controls!$AO$9, $N452 = Lists_and_controls!$AO$11, $N452 = Lists_and_controls!$AO$14, $N452 = Lists_and_controls!$AO$16), MAX(Day_30),
IF(OR($N452 = Lists_and_controls!$AO$6, $N452 = Lists_and_controls!$AO$8, $N452 = Lists_and_controls!$AO$10, $N452 = Lists_and_controls!$AO$12, $N452 = Lists_and_controls!$AO$13, $N452 = Lists_and_controls!$AO$15, $N452 = Lists_and_controls!$AO$17), MAX(Day_31),
IF($N452 = Lists_and_controls!$AO$7, IF(INDEX(Leap_Year_YN, MATCH($M452, Year_2, 0)) = 1, MAX(Day_Feb_LY), MAX(Day_Feb) )))))</f>
        <v/>
      </c>
    </row>
    <row r="453" spans="1:29" s="379" customFormat="1" hidden="1" x14ac:dyDescent="0.35">
      <c r="A453" s="368"/>
      <c r="B453" s="367" t="str">
        <f xml:space="preserve"> IF(A453="", "", $B$2 &amp; COUNTIFS($A$7:$A453, $A453))</f>
        <v/>
      </c>
      <c r="C453" s="367" t="str">
        <f>IF($A453 = "", "", INDEX(Main_Form!$A:$A, MATCH($A453, Main_Form!$EV:$EV, 0)) &amp; $B453)</f>
        <v/>
      </c>
      <c r="D453" s="368"/>
      <c r="E453" s="368"/>
      <c r="F453" s="367" t="str">
        <f>IF(E453="", "", INDEX(Main_Form!$A:$A, MATCH($E453, Main_Form!$EV:$EV, 0)))</f>
        <v/>
      </c>
      <c r="G453" s="368"/>
      <c r="H453" s="368"/>
      <c r="I453" s="368"/>
      <c r="J453" s="368"/>
      <c r="K453" s="368"/>
      <c r="L453" s="368"/>
      <c r="M453" s="368"/>
      <c r="N453" s="368"/>
      <c r="O453" s="368"/>
      <c r="P453" s="398" t="str">
        <f t="shared" si="6"/>
        <v/>
      </c>
      <c r="Q453" s="395"/>
      <c r="R453" s="372"/>
      <c r="AB453" s="378"/>
      <c r="AC453" s="378" t="str">
        <f>IF($N453 = "", "",
IF(OR($N453 = Lists_and_controls!$AO$9, $N453 = Lists_and_controls!$AO$11, $N453 = Lists_and_controls!$AO$14, $N453 = Lists_and_controls!$AO$16), MAX(Day_30),
IF(OR($N453 = Lists_and_controls!$AO$6, $N453 = Lists_and_controls!$AO$8, $N453 = Lists_and_controls!$AO$10, $N453 = Lists_and_controls!$AO$12, $N453 = Lists_and_controls!$AO$13, $N453 = Lists_and_controls!$AO$15, $N453 = Lists_and_controls!$AO$17), MAX(Day_31),
IF($N453 = Lists_and_controls!$AO$7, IF(INDEX(Leap_Year_YN, MATCH($M453, Year_2, 0)) = 1, MAX(Day_Feb_LY), MAX(Day_Feb) )))))</f>
        <v/>
      </c>
    </row>
    <row r="454" spans="1:29" s="379" customFormat="1" hidden="1" x14ac:dyDescent="0.35">
      <c r="A454" s="368"/>
      <c r="B454" s="367" t="str">
        <f xml:space="preserve"> IF(A454="", "", $B$2 &amp; COUNTIFS($A$7:$A454, $A454))</f>
        <v/>
      </c>
      <c r="C454" s="367" t="str">
        <f>IF($A454 = "", "", INDEX(Main_Form!$A:$A, MATCH($A454, Main_Form!$EV:$EV, 0)) &amp; $B454)</f>
        <v/>
      </c>
      <c r="D454" s="368"/>
      <c r="E454" s="368"/>
      <c r="F454" s="367" t="str">
        <f>IF(E454="", "", INDEX(Main_Form!$A:$A, MATCH($E454, Main_Form!$EV:$EV, 0)))</f>
        <v/>
      </c>
      <c r="G454" s="368"/>
      <c r="H454" s="368"/>
      <c r="I454" s="368"/>
      <c r="J454" s="368"/>
      <c r="K454" s="368"/>
      <c r="L454" s="368"/>
      <c r="M454" s="368"/>
      <c r="N454" s="368"/>
      <c r="O454" s="368"/>
      <c r="P454" s="398" t="str">
        <f t="shared" si="6"/>
        <v/>
      </c>
      <c r="Q454" s="395"/>
      <c r="R454" s="372"/>
      <c r="AB454" s="378"/>
      <c r="AC454" s="378" t="str">
        <f>IF($N454 = "", "",
IF(OR($N454 = Lists_and_controls!$AO$9, $N454 = Lists_and_controls!$AO$11, $N454 = Lists_and_controls!$AO$14, $N454 = Lists_and_controls!$AO$16), MAX(Day_30),
IF(OR($N454 = Lists_and_controls!$AO$6, $N454 = Lists_and_controls!$AO$8, $N454 = Lists_and_controls!$AO$10, $N454 = Lists_and_controls!$AO$12, $N454 = Lists_and_controls!$AO$13, $N454 = Lists_and_controls!$AO$15, $N454 = Lists_and_controls!$AO$17), MAX(Day_31),
IF($N454 = Lists_and_controls!$AO$7, IF(INDEX(Leap_Year_YN, MATCH($M454, Year_2, 0)) = 1, MAX(Day_Feb_LY), MAX(Day_Feb) )))))</f>
        <v/>
      </c>
    </row>
    <row r="455" spans="1:29" s="379" customFormat="1" hidden="1" x14ac:dyDescent="0.35">
      <c r="A455" s="368"/>
      <c r="B455" s="367" t="str">
        <f xml:space="preserve"> IF(A455="", "", $B$2 &amp; COUNTIFS($A$7:$A455, $A455))</f>
        <v/>
      </c>
      <c r="C455" s="367" t="str">
        <f>IF($A455 = "", "", INDEX(Main_Form!$A:$A, MATCH($A455, Main_Form!$EV:$EV, 0)) &amp; $B455)</f>
        <v/>
      </c>
      <c r="D455" s="368"/>
      <c r="E455" s="368"/>
      <c r="F455" s="367" t="str">
        <f>IF(E455="", "", INDEX(Main_Form!$A:$A, MATCH($E455, Main_Form!$EV:$EV, 0)))</f>
        <v/>
      </c>
      <c r="G455" s="368"/>
      <c r="H455" s="368"/>
      <c r="I455" s="368"/>
      <c r="J455" s="368"/>
      <c r="K455" s="368"/>
      <c r="L455" s="368"/>
      <c r="M455" s="368"/>
      <c r="N455" s="368"/>
      <c r="O455" s="368"/>
      <c r="P455" s="398" t="str">
        <f t="shared" ref="P455:P518" si="7">IF(AND($M455 &lt;&gt; "", $N455 &lt;&gt; "", $O455 &lt;&gt; ""), DATE($M455, INDEX(Month_value, MATCH($N455, Month, 0)), $O455), "")</f>
        <v/>
      </c>
      <c r="Q455" s="395"/>
      <c r="R455" s="372"/>
      <c r="AB455" s="378"/>
      <c r="AC455" s="378" t="str">
        <f>IF($N455 = "", "",
IF(OR($N455 = Lists_and_controls!$AO$9, $N455 = Lists_and_controls!$AO$11, $N455 = Lists_and_controls!$AO$14, $N455 = Lists_and_controls!$AO$16), MAX(Day_30),
IF(OR($N455 = Lists_and_controls!$AO$6, $N455 = Lists_and_controls!$AO$8, $N455 = Lists_and_controls!$AO$10, $N455 = Lists_and_controls!$AO$12, $N455 = Lists_and_controls!$AO$13, $N455 = Lists_and_controls!$AO$15, $N455 = Lists_and_controls!$AO$17), MAX(Day_31),
IF($N455 = Lists_and_controls!$AO$7, IF(INDEX(Leap_Year_YN, MATCH($M455, Year_2, 0)) = 1, MAX(Day_Feb_LY), MAX(Day_Feb) )))))</f>
        <v/>
      </c>
    </row>
    <row r="456" spans="1:29" s="379" customFormat="1" hidden="1" x14ac:dyDescent="0.35">
      <c r="A456" s="368"/>
      <c r="B456" s="367" t="str">
        <f xml:space="preserve"> IF(A456="", "", $B$2 &amp; COUNTIFS($A$7:$A456, $A456))</f>
        <v/>
      </c>
      <c r="C456" s="367" t="str">
        <f>IF($A456 = "", "", INDEX(Main_Form!$A:$A, MATCH($A456, Main_Form!$EV:$EV, 0)) &amp; $B456)</f>
        <v/>
      </c>
      <c r="D456" s="368"/>
      <c r="E456" s="368"/>
      <c r="F456" s="367" t="str">
        <f>IF(E456="", "", INDEX(Main_Form!$A:$A, MATCH($E456, Main_Form!$EV:$EV, 0)))</f>
        <v/>
      </c>
      <c r="G456" s="368"/>
      <c r="H456" s="368"/>
      <c r="I456" s="368"/>
      <c r="J456" s="368"/>
      <c r="K456" s="368"/>
      <c r="L456" s="368"/>
      <c r="M456" s="368"/>
      <c r="N456" s="368"/>
      <c r="O456" s="368"/>
      <c r="P456" s="398" t="str">
        <f t="shared" si="7"/>
        <v/>
      </c>
      <c r="Q456" s="395"/>
      <c r="R456" s="372"/>
      <c r="AB456" s="378"/>
      <c r="AC456" s="378" t="str">
        <f>IF($N456 = "", "",
IF(OR($N456 = Lists_and_controls!$AO$9, $N456 = Lists_and_controls!$AO$11, $N456 = Lists_and_controls!$AO$14, $N456 = Lists_and_controls!$AO$16), MAX(Day_30),
IF(OR($N456 = Lists_and_controls!$AO$6, $N456 = Lists_and_controls!$AO$8, $N456 = Lists_and_controls!$AO$10, $N456 = Lists_and_controls!$AO$12, $N456 = Lists_and_controls!$AO$13, $N456 = Lists_and_controls!$AO$15, $N456 = Lists_and_controls!$AO$17), MAX(Day_31),
IF($N456 = Lists_and_controls!$AO$7, IF(INDEX(Leap_Year_YN, MATCH($M456, Year_2, 0)) = 1, MAX(Day_Feb_LY), MAX(Day_Feb) )))))</f>
        <v/>
      </c>
    </row>
    <row r="457" spans="1:29" s="379" customFormat="1" hidden="1" x14ac:dyDescent="0.35">
      <c r="A457" s="368"/>
      <c r="B457" s="367" t="str">
        <f xml:space="preserve"> IF(A457="", "", $B$2 &amp; COUNTIFS($A$7:$A457, $A457))</f>
        <v/>
      </c>
      <c r="C457" s="367" t="str">
        <f>IF($A457 = "", "", INDEX(Main_Form!$A:$A, MATCH($A457, Main_Form!$EV:$EV, 0)) &amp; $B457)</f>
        <v/>
      </c>
      <c r="D457" s="368"/>
      <c r="E457" s="368"/>
      <c r="F457" s="367" t="str">
        <f>IF(E457="", "", INDEX(Main_Form!$A:$A, MATCH($E457, Main_Form!$EV:$EV, 0)))</f>
        <v/>
      </c>
      <c r="G457" s="368"/>
      <c r="H457" s="368"/>
      <c r="I457" s="368"/>
      <c r="J457" s="368"/>
      <c r="K457" s="368"/>
      <c r="L457" s="368"/>
      <c r="M457" s="368"/>
      <c r="N457" s="368"/>
      <c r="O457" s="368"/>
      <c r="P457" s="398" t="str">
        <f t="shared" si="7"/>
        <v/>
      </c>
      <c r="Q457" s="395"/>
      <c r="R457" s="372"/>
      <c r="AB457" s="378"/>
      <c r="AC457" s="378" t="str">
        <f>IF($N457 = "", "",
IF(OR($N457 = Lists_and_controls!$AO$9, $N457 = Lists_and_controls!$AO$11, $N457 = Lists_and_controls!$AO$14, $N457 = Lists_and_controls!$AO$16), MAX(Day_30),
IF(OR($N457 = Lists_and_controls!$AO$6, $N457 = Lists_and_controls!$AO$8, $N457 = Lists_and_controls!$AO$10, $N457 = Lists_and_controls!$AO$12, $N457 = Lists_and_controls!$AO$13, $N457 = Lists_and_controls!$AO$15, $N457 = Lists_and_controls!$AO$17), MAX(Day_31),
IF($N457 = Lists_and_controls!$AO$7, IF(INDEX(Leap_Year_YN, MATCH($M457, Year_2, 0)) = 1, MAX(Day_Feb_LY), MAX(Day_Feb) )))))</f>
        <v/>
      </c>
    </row>
    <row r="458" spans="1:29" s="379" customFormat="1" hidden="1" x14ac:dyDescent="0.35">
      <c r="A458" s="368"/>
      <c r="B458" s="367" t="str">
        <f xml:space="preserve"> IF(A458="", "", $B$2 &amp; COUNTIFS($A$7:$A458, $A458))</f>
        <v/>
      </c>
      <c r="C458" s="367" t="str">
        <f>IF($A458 = "", "", INDEX(Main_Form!$A:$A, MATCH($A458, Main_Form!$EV:$EV, 0)) &amp; $B458)</f>
        <v/>
      </c>
      <c r="D458" s="368"/>
      <c r="E458" s="368"/>
      <c r="F458" s="367" t="str">
        <f>IF(E458="", "", INDEX(Main_Form!$A:$A, MATCH($E458, Main_Form!$EV:$EV, 0)))</f>
        <v/>
      </c>
      <c r="G458" s="368"/>
      <c r="H458" s="368"/>
      <c r="I458" s="368"/>
      <c r="J458" s="368"/>
      <c r="K458" s="368"/>
      <c r="L458" s="368"/>
      <c r="M458" s="368"/>
      <c r="N458" s="368"/>
      <c r="O458" s="368"/>
      <c r="P458" s="398" t="str">
        <f t="shared" si="7"/>
        <v/>
      </c>
      <c r="Q458" s="395"/>
      <c r="R458" s="372"/>
      <c r="AB458" s="378"/>
      <c r="AC458" s="378" t="str">
        <f>IF($N458 = "", "",
IF(OR($N458 = Lists_and_controls!$AO$9, $N458 = Lists_and_controls!$AO$11, $N458 = Lists_and_controls!$AO$14, $N458 = Lists_and_controls!$AO$16), MAX(Day_30),
IF(OR($N458 = Lists_and_controls!$AO$6, $N458 = Lists_and_controls!$AO$8, $N458 = Lists_and_controls!$AO$10, $N458 = Lists_and_controls!$AO$12, $N458 = Lists_and_controls!$AO$13, $N458 = Lists_and_controls!$AO$15, $N458 = Lists_and_controls!$AO$17), MAX(Day_31),
IF($N458 = Lists_and_controls!$AO$7, IF(INDEX(Leap_Year_YN, MATCH($M458, Year_2, 0)) = 1, MAX(Day_Feb_LY), MAX(Day_Feb) )))))</f>
        <v/>
      </c>
    </row>
    <row r="459" spans="1:29" s="379" customFormat="1" hidden="1" x14ac:dyDescent="0.35">
      <c r="A459" s="368"/>
      <c r="B459" s="367" t="str">
        <f xml:space="preserve"> IF(A459="", "", $B$2 &amp; COUNTIFS($A$7:$A459, $A459))</f>
        <v/>
      </c>
      <c r="C459" s="367" t="str">
        <f>IF($A459 = "", "", INDEX(Main_Form!$A:$A, MATCH($A459, Main_Form!$EV:$EV, 0)) &amp; $B459)</f>
        <v/>
      </c>
      <c r="D459" s="368"/>
      <c r="E459" s="368"/>
      <c r="F459" s="367" t="str">
        <f>IF(E459="", "", INDEX(Main_Form!$A:$A, MATCH($E459, Main_Form!$EV:$EV, 0)))</f>
        <v/>
      </c>
      <c r="G459" s="368"/>
      <c r="H459" s="368"/>
      <c r="I459" s="368"/>
      <c r="J459" s="368"/>
      <c r="K459" s="368"/>
      <c r="L459" s="368"/>
      <c r="M459" s="368"/>
      <c r="N459" s="368"/>
      <c r="O459" s="368"/>
      <c r="P459" s="398" t="str">
        <f t="shared" si="7"/>
        <v/>
      </c>
      <c r="Q459" s="395"/>
      <c r="R459" s="372"/>
      <c r="AB459" s="378"/>
      <c r="AC459" s="378" t="str">
        <f>IF($N459 = "", "",
IF(OR($N459 = Lists_and_controls!$AO$9, $N459 = Lists_and_controls!$AO$11, $N459 = Lists_and_controls!$AO$14, $N459 = Lists_and_controls!$AO$16), MAX(Day_30),
IF(OR($N459 = Lists_and_controls!$AO$6, $N459 = Lists_and_controls!$AO$8, $N459 = Lists_and_controls!$AO$10, $N459 = Lists_and_controls!$AO$12, $N459 = Lists_and_controls!$AO$13, $N459 = Lists_and_controls!$AO$15, $N459 = Lists_and_controls!$AO$17), MAX(Day_31),
IF($N459 = Lists_and_controls!$AO$7, IF(INDEX(Leap_Year_YN, MATCH($M459, Year_2, 0)) = 1, MAX(Day_Feb_LY), MAX(Day_Feb) )))))</f>
        <v/>
      </c>
    </row>
    <row r="460" spans="1:29" s="379" customFormat="1" hidden="1" x14ac:dyDescent="0.35">
      <c r="A460" s="368"/>
      <c r="B460" s="367" t="str">
        <f xml:space="preserve"> IF(A460="", "", $B$2 &amp; COUNTIFS($A$7:$A460, $A460))</f>
        <v/>
      </c>
      <c r="C460" s="367" t="str">
        <f>IF($A460 = "", "", INDEX(Main_Form!$A:$A, MATCH($A460, Main_Form!$EV:$EV, 0)) &amp; $B460)</f>
        <v/>
      </c>
      <c r="D460" s="368"/>
      <c r="E460" s="368"/>
      <c r="F460" s="367" t="str">
        <f>IF(E460="", "", INDEX(Main_Form!$A:$A, MATCH($E460, Main_Form!$EV:$EV, 0)))</f>
        <v/>
      </c>
      <c r="G460" s="368"/>
      <c r="H460" s="368"/>
      <c r="I460" s="368"/>
      <c r="J460" s="368"/>
      <c r="K460" s="368"/>
      <c r="L460" s="368"/>
      <c r="M460" s="368"/>
      <c r="N460" s="368"/>
      <c r="O460" s="368"/>
      <c r="P460" s="398" t="str">
        <f t="shared" si="7"/>
        <v/>
      </c>
      <c r="Q460" s="395"/>
      <c r="R460" s="372"/>
      <c r="AB460" s="378"/>
      <c r="AC460" s="378" t="str">
        <f>IF($N460 = "", "",
IF(OR($N460 = Lists_and_controls!$AO$9, $N460 = Lists_and_controls!$AO$11, $N460 = Lists_and_controls!$AO$14, $N460 = Lists_and_controls!$AO$16), MAX(Day_30),
IF(OR($N460 = Lists_and_controls!$AO$6, $N460 = Lists_and_controls!$AO$8, $N460 = Lists_and_controls!$AO$10, $N460 = Lists_and_controls!$AO$12, $N460 = Lists_and_controls!$AO$13, $N460 = Lists_and_controls!$AO$15, $N460 = Lists_and_controls!$AO$17), MAX(Day_31),
IF($N460 = Lists_and_controls!$AO$7, IF(INDEX(Leap_Year_YN, MATCH($M460, Year_2, 0)) = 1, MAX(Day_Feb_LY), MAX(Day_Feb) )))))</f>
        <v/>
      </c>
    </row>
    <row r="461" spans="1:29" s="379" customFormat="1" hidden="1" x14ac:dyDescent="0.35">
      <c r="A461" s="368"/>
      <c r="B461" s="367" t="str">
        <f xml:space="preserve"> IF(A461="", "", $B$2 &amp; COUNTIFS($A$7:$A461, $A461))</f>
        <v/>
      </c>
      <c r="C461" s="367" t="str">
        <f>IF($A461 = "", "", INDEX(Main_Form!$A:$A, MATCH($A461, Main_Form!$EV:$EV, 0)) &amp; $B461)</f>
        <v/>
      </c>
      <c r="D461" s="368"/>
      <c r="E461" s="368"/>
      <c r="F461" s="367" t="str">
        <f>IF(E461="", "", INDEX(Main_Form!$A:$A, MATCH($E461, Main_Form!$EV:$EV, 0)))</f>
        <v/>
      </c>
      <c r="G461" s="368"/>
      <c r="H461" s="368"/>
      <c r="I461" s="368"/>
      <c r="J461" s="368"/>
      <c r="K461" s="368"/>
      <c r="L461" s="368"/>
      <c r="M461" s="368"/>
      <c r="N461" s="368"/>
      <c r="O461" s="368"/>
      <c r="P461" s="398" t="str">
        <f t="shared" si="7"/>
        <v/>
      </c>
      <c r="Q461" s="395"/>
      <c r="R461" s="372"/>
      <c r="AB461" s="378"/>
      <c r="AC461" s="378" t="str">
        <f>IF($N461 = "", "",
IF(OR($N461 = Lists_and_controls!$AO$9, $N461 = Lists_and_controls!$AO$11, $N461 = Lists_and_controls!$AO$14, $N461 = Lists_and_controls!$AO$16), MAX(Day_30),
IF(OR($N461 = Lists_and_controls!$AO$6, $N461 = Lists_and_controls!$AO$8, $N461 = Lists_and_controls!$AO$10, $N461 = Lists_and_controls!$AO$12, $N461 = Lists_and_controls!$AO$13, $N461 = Lists_and_controls!$AO$15, $N461 = Lists_and_controls!$AO$17), MAX(Day_31),
IF($N461 = Lists_and_controls!$AO$7, IF(INDEX(Leap_Year_YN, MATCH($M461, Year_2, 0)) = 1, MAX(Day_Feb_LY), MAX(Day_Feb) )))))</f>
        <v/>
      </c>
    </row>
    <row r="462" spans="1:29" s="379" customFormat="1" hidden="1" x14ac:dyDescent="0.35">
      <c r="A462" s="368"/>
      <c r="B462" s="367" t="str">
        <f xml:space="preserve"> IF(A462="", "", $B$2 &amp; COUNTIFS($A$7:$A462, $A462))</f>
        <v/>
      </c>
      <c r="C462" s="367" t="str">
        <f>IF($A462 = "", "", INDEX(Main_Form!$A:$A, MATCH($A462, Main_Form!$EV:$EV, 0)) &amp; $B462)</f>
        <v/>
      </c>
      <c r="D462" s="368"/>
      <c r="E462" s="368"/>
      <c r="F462" s="367" t="str">
        <f>IF(E462="", "", INDEX(Main_Form!$A:$A, MATCH($E462, Main_Form!$EV:$EV, 0)))</f>
        <v/>
      </c>
      <c r="G462" s="368"/>
      <c r="H462" s="368"/>
      <c r="I462" s="368"/>
      <c r="J462" s="368"/>
      <c r="K462" s="368"/>
      <c r="L462" s="368"/>
      <c r="M462" s="368"/>
      <c r="N462" s="368"/>
      <c r="O462" s="368"/>
      <c r="P462" s="398" t="str">
        <f t="shared" si="7"/>
        <v/>
      </c>
      <c r="Q462" s="395"/>
      <c r="R462" s="372"/>
      <c r="AB462" s="378"/>
      <c r="AC462" s="378" t="str">
        <f>IF($N462 = "", "",
IF(OR($N462 = Lists_and_controls!$AO$9, $N462 = Lists_and_controls!$AO$11, $N462 = Lists_and_controls!$AO$14, $N462 = Lists_and_controls!$AO$16), MAX(Day_30),
IF(OR($N462 = Lists_and_controls!$AO$6, $N462 = Lists_and_controls!$AO$8, $N462 = Lists_and_controls!$AO$10, $N462 = Lists_and_controls!$AO$12, $N462 = Lists_and_controls!$AO$13, $N462 = Lists_and_controls!$AO$15, $N462 = Lists_and_controls!$AO$17), MAX(Day_31),
IF($N462 = Lists_and_controls!$AO$7, IF(INDEX(Leap_Year_YN, MATCH($M462, Year_2, 0)) = 1, MAX(Day_Feb_LY), MAX(Day_Feb) )))))</f>
        <v/>
      </c>
    </row>
    <row r="463" spans="1:29" s="379" customFormat="1" hidden="1" x14ac:dyDescent="0.35">
      <c r="A463" s="368"/>
      <c r="B463" s="367" t="str">
        <f xml:space="preserve"> IF(A463="", "", $B$2 &amp; COUNTIFS($A$7:$A463, $A463))</f>
        <v/>
      </c>
      <c r="C463" s="367" t="str">
        <f>IF($A463 = "", "", INDEX(Main_Form!$A:$A, MATCH($A463, Main_Form!$EV:$EV, 0)) &amp; $B463)</f>
        <v/>
      </c>
      <c r="D463" s="368"/>
      <c r="E463" s="368"/>
      <c r="F463" s="367" t="str">
        <f>IF(E463="", "", INDEX(Main_Form!$A:$A, MATCH($E463, Main_Form!$EV:$EV, 0)))</f>
        <v/>
      </c>
      <c r="G463" s="368"/>
      <c r="H463" s="368"/>
      <c r="I463" s="368"/>
      <c r="J463" s="368"/>
      <c r="K463" s="368"/>
      <c r="L463" s="368"/>
      <c r="M463" s="368"/>
      <c r="N463" s="368"/>
      <c r="O463" s="368"/>
      <c r="P463" s="398" t="str">
        <f t="shared" si="7"/>
        <v/>
      </c>
      <c r="Q463" s="395"/>
      <c r="R463" s="372"/>
      <c r="AB463" s="378"/>
      <c r="AC463" s="378" t="str">
        <f>IF($N463 = "", "",
IF(OR($N463 = Lists_and_controls!$AO$9, $N463 = Lists_and_controls!$AO$11, $N463 = Lists_and_controls!$AO$14, $N463 = Lists_and_controls!$AO$16), MAX(Day_30),
IF(OR($N463 = Lists_and_controls!$AO$6, $N463 = Lists_and_controls!$AO$8, $N463 = Lists_and_controls!$AO$10, $N463 = Lists_and_controls!$AO$12, $N463 = Lists_and_controls!$AO$13, $N463 = Lists_and_controls!$AO$15, $N463 = Lists_and_controls!$AO$17), MAX(Day_31),
IF($N463 = Lists_and_controls!$AO$7, IF(INDEX(Leap_Year_YN, MATCH($M463, Year_2, 0)) = 1, MAX(Day_Feb_LY), MAX(Day_Feb) )))))</f>
        <v/>
      </c>
    </row>
    <row r="464" spans="1:29" s="379" customFormat="1" hidden="1" x14ac:dyDescent="0.35">
      <c r="A464" s="368"/>
      <c r="B464" s="367" t="str">
        <f xml:space="preserve"> IF(A464="", "", $B$2 &amp; COUNTIFS($A$7:$A464, $A464))</f>
        <v/>
      </c>
      <c r="C464" s="367" t="str">
        <f>IF($A464 = "", "", INDEX(Main_Form!$A:$A, MATCH($A464, Main_Form!$EV:$EV, 0)) &amp; $B464)</f>
        <v/>
      </c>
      <c r="D464" s="368"/>
      <c r="E464" s="368"/>
      <c r="F464" s="367" t="str">
        <f>IF(E464="", "", INDEX(Main_Form!$A:$A, MATCH($E464, Main_Form!$EV:$EV, 0)))</f>
        <v/>
      </c>
      <c r="G464" s="368"/>
      <c r="H464" s="368"/>
      <c r="I464" s="368"/>
      <c r="J464" s="368"/>
      <c r="K464" s="368"/>
      <c r="L464" s="368"/>
      <c r="M464" s="368"/>
      <c r="N464" s="368"/>
      <c r="O464" s="368"/>
      <c r="P464" s="398" t="str">
        <f t="shared" si="7"/>
        <v/>
      </c>
      <c r="Q464" s="395"/>
      <c r="R464" s="372"/>
      <c r="AB464" s="378"/>
      <c r="AC464" s="378" t="str">
        <f>IF($N464 = "", "",
IF(OR($N464 = Lists_and_controls!$AO$9, $N464 = Lists_and_controls!$AO$11, $N464 = Lists_and_controls!$AO$14, $N464 = Lists_and_controls!$AO$16), MAX(Day_30),
IF(OR($N464 = Lists_and_controls!$AO$6, $N464 = Lists_and_controls!$AO$8, $N464 = Lists_and_controls!$AO$10, $N464 = Lists_and_controls!$AO$12, $N464 = Lists_and_controls!$AO$13, $N464 = Lists_and_controls!$AO$15, $N464 = Lists_and_controls!$AO$17), MAX(Day_31),
IF($N464 = Lists_and_controls!$AO$7, IF(INDEX(Leap_Year_YN, MATCH($M464, Year_2, 0)) = 1, MAX(Day_Feb_LY), MAX(Day_Feb) )))))</f>
        <v/>
      </c>
    </row>
    <row r="465" spans="1:29" s="379" customFormat="1" hidden="1" x14ac:dyDescent="0.35">
      <c r="A465" s="368"/>
      <c r="B465" s="367" t="str">
        <f xml:space="preserve"> IF(A465="", "", $B$2 &amp; COUNTIFS($A$7:$A465, $A465))</f>
        <v/>
      </c>
      <c r="C465" s="367" t="str">
        <f>IF($A465 = "", "", INDEX(Main_Form!$A:$A, MATCH($A465, Main_Form!$EV:$EV, 0)) &amp; $B465)</f>
        <v/>
      </c>
      <c r="D465" s="368"/>
      <c r="E465" s="368"/>
      <c r="F465" s="367" t="str">
        <f>IF(E465="", "", INDEX(Main_Form!$A:$A, MATCH($E465, Main_Form!$EV:$EV, 0)))</f>
        <v/>
      </c>
      <c r="G465" s="368"/>
      <c r="H465" s="368"/>
      <c r="I465" s="368"/>
      <c r="J465" s="368"/>
      <c r="K465" s="368"/>
      <c r="L465" s="368"/>
      <c r="M465" s="368"/>
      <c r="N465" s="368"/>
      <c r="O465" s="368"/>
      <c r="P465" s="398" t="str">
        <f t="shared" si="7"/>
        <v/>
      </c>
      <c r="Q465" s="395"/>
      <c r="R465" s="372"/>
      <c r="AB465" s="378"/>
      <c r="AC465" s="378" t="str">
        <f>IF($N465 = "", "",
IF(OR($N465 = Lists_and_controls!$AO$9, $N465 = Lists_and_controls!$AO$11, $N465 = Lists_and_controls!$AO$14, $N465 = Lists_and_controls!$AO$16), MAX(Day_30),
IF(OR($N465 = Lists_and_controls!$AO$6, $N465 = Lists_and_controls!$AO$8, $N465 = Lists_and_controls!$AO$10, $N465 = Lists_and_controls!$AO$12, $N465 = Lists_and_controls!$AO$13, $N465 = Lists_and_controls!$AO$15, $N465 = Lists_and_controls!$AO$17), MAX(Day_31),
IF($N465 = Lists_and_controls!$AO$7, IF(INDEX(Leap_Year_YN, MATCH($M465, Year_2, 0)) = 1, MAX(Day_Feb_LY), MAX(Day_Feb) )))))</f>
        <v/>
      </c>
    </row>
    <row r="466" spans="1:29" s="379" customFormat="1" hidden="1" x14ac:dyDescent="0.35">
      <c r="A466" s="368"/>
      <c r="B466" s="367" t="str">
        <f xml:space="preserve"> IF(A466="", "", $B$2 &amp; COUNTIFS($A$7:$A466, $A466))</f>
        <v/>
      </c>
      <c r="C466" s="367" t="str">
        <f>IF($A466 = "", "", INDEX(Main_Form!$A:$A, MATCH($A466, Main_Form!$EV:$EV, 0)) &amp; $B466)</f>
        <v/>
      </c>
      <c r="D466" s="368"/>
      <c r="E466" s="368"/>
      <c r="F466" s="367" t="str">
        <f>IF(E466="", "", INDEX(Main_Form!$A:$A, MATCH($E466, Main_Form!$EV:$EV, 0)))</f>
        <v/>
      </c>
      <c r="G466" s="368"/>
      <c r="H466" s="368"/>
      <c r="I466" s="368"/>
      <c r="J466" s="368"/>
      <c r="K466" s="368"/>
      <c r="L466" s="368"/>
      <c r="M466" s="368"/>
      <c r="N466" s="368"/>
      <c r="O466" s="368"/>
      <c r="P466" s="398" t="str">
        <f t="shared" si="7"/>
        <v/>
      </c>
      <c r="Q466" s="395"/>
      <c r="R466" s="372"/>
      <c r="AB466" s="378"/>
      <c r="AC466" s="378" t="str">
        <f>IF($N466 = "", "",
IF(OR($N466 = Lists_and_controls!$AO$9, $N466 = Lists_and_controls!$AO$11, $N466 = Lists_and_controls!$AO$14, $N466 = Lists_and_controls!$AO$16), MAX(Day_30),
IF(OR($N466 = Lists_and_controls!$AO$6, $N466 = Lists_and_controls!$AO$8, $N466 = Lists_and_controls!$AO$10, $N466 = Lists_and_controls!$AO$12, $N466 = Lists_and_controls!$AO$13, $N466 = Lists_and_controls!$AO$15, $N466 = Lists_and_controls!$AO$17), MAX(Day_31),
IF($N466 = Lists_and_controls!$AO$7, IF(INDEX(Leap_Year_YN, MATCH($M466, Year_2, 0)) = 1, MAX(Day_Feb_LY), MAX(Day_Feb) )))))</f>
        <v/>
      </c>
    </row>
    <row r="467" spans="1:29" s="379" customFormat="1" hidden="1" x14ac:dyDescent="0.35">
      <c r="A467" s="368"/>
      <c r="B467" s="367" t="str">
        <f xml:space="preserve"> IF(A467="", "", $B$2 &amp; COUNTIFS($A$7:$A467, $A467))</f>
        <v/>
      </c>
      <c r="C467" s="367" t="str">
        <f>IF($A467 = "", "", INDEX(Main_Form!$A:$A, MATCH($A467, Main_Form!$EV:$EV, 0)) &amp; $B467)</f>
        <v/>
      </c>
      <c r="D467" s="368"/>
      <c r="E467" s="368"/>
      <c r="F467" s="367" t="str">
        <f>IF(E467="", "", INDEX(Main_Form!$A:$A, MATCH($E467, Main_Form!$EV:$EV, 0)))</f>
        <v/>
      </c>
      <c r="G467" s="368"/>
      <c r="H467" s="368"/>
      <c r="I467" s="368"/>
      <c r="J467" s="368"/>
      <c r="K467" s="368"/>
      <c r="L467" s="368"/>
      <c r="M467" s="368"/>
      <c r="N467" s="368"/>
      <c r="O467" s="368"/>
      <c r="P467" s="398" t="str">
        <f t="shared" si="7"/>
        <v/>
      </c>
      <c r="Q467" s="395"/>
      <c r="R467" s="372"/>
      <c r="AB467" s="378"/>
      <c r="AC467" s="378" t="str">
        <f>IF($N467 = "", "",
IF(OR($N467 = Lists_and_controls!$AO$9, $N467 = Lists_and_controls!$AO$11, $N467 = Lists_and_controls!$AO$14, $N467 = Lists_and_controls!$AO$16), MAX(Day_30),
IF(OR($N467 = Lists_and_controls!$AO$6, $N467 = Lists_and_controls!$AO$8, $N467 = Lists_and_controls!$AO$10, $N467 = Lists_and_controls!$AO$12, $N467 = Lists_and_controls!$AO$13, $N467 = Lists_and_controls!$AO$15, $N467 = Lists_and_controls!$AO$17), MAX(Day_31),
IF($N467 = Lists_and_controls!$AO$7, IF(INDEX(Leap_Year_YN, MATCH($M467, Year_2, 0)) = 1, MAX(Day_Feb_LY), MAX(Day_Feb) )))))</f>
        <v/>
      </c>
    </row>
    <row r="468" spans="1:29" s="379" customFormat="1" hidden="1" x14ac:dyDescent="0.35">
      <c r="A468" s="368"/>
      <c r="B468" s="367" t="str">
        <f xml:space="preserve"> IF(A468="", "", $B$2 &amp; COUNTIFS($A$7:$A468, $A468))</f>
        <v/>
      </c>
      <c r="C468" s="367" t="str">
        <f>IF($A468 = "", "", INDEX(Main_Form!$A:$A, MATCH($A468, Main_Form!$EV:$EV, 0)) &amp; $B468)</f>
        <v/>
      </c>
      <c r="D468" s="368"/>
      <c r="E468" s="368"/>
      <c r="F468" s="367" t="str">
        <f>IF(E468="", "", INDEX(Main_Form!$A:$A, MATCH($E468, Main_Form!$EV:$EV, 0)))</f>
        <v/>
      </c>
      <c r="G468" s="368"/>
      <c r="H468" s="368"/>
      <c r="I468" s="368"/>
      <c r="J468" s="368"/>
      <c r="K468" s="368"/>
      <c r="L468" s="368"/>
      <c r="M468" s="368"/>
      <c r="N468" s="368"/>
      <c r="O468" s="368"/>
      <c r="P468" s="398" t="str">
        <f t="shared" si="7"/>
        <v/>
      </c>
      <c r="Q468" s="395"/>
      <c r="R468" s="372"/>
      <c r="AB468" s="378"/>
      <c r="AC468" s="378" t="str">
        <f>IF($N468 = "", "",
IF(OR($N468 = Lists_and_controls!$AO$9, $N468 = Lists_and_controls!$AO$11, $N468 = Lists_and_controls!$AO$14, $N468 = Lists_and_controls!$AO$16), MAX(Day_30),
IF(OR($N468 = Lists_and_controls!$AO$6, $N468 = Lists_and_controls!$AO$8, $N468 = Lists_and_controls!$AO$10, $N468 = Lists_and_controls!$AO$12, $N468 = Lists_and_controls!$AO$13, $N468 = Lists_and_controls!$AO$15, $N468 = Lists_and_controls!$AO$17), MAX(Day_31),
IF($N468 = Lists_and_controls!$AO$7, IF(INDEX(Leap_Year_YN, MATCH($M468, Year_2, 0)) = 1, MAX(Day_Feb_LY), MAX(Day_Feb) )))))</f>
        <v/>
      </c>
    </row>
    <row r="469" spans="1:29" s="379" customFormat="1" hidden="1" x14ac:dyDescent="0.35">
      <c r="A469" s="368"/>
      <c r="B469" s="367" t="str">
        <f xml:space="preserve"> IF(A469="", "", $B$2 &amp; COUNTIFS($A$7:$A469, $A469))</f>
        <v/>
      </c>
      <c r="C469" s="367" t="str">
        <f>IF($A469 = "", "", INDEX(Main_Form!$A:$A, MATCH($A469, Main_Form!$EV:$EV, 0)) &amp; $B469)</f>
        <v/>
      </c>
      <c r="D469" s="368"/>
      <c r="E469" s="368"/>
      <c r="F469" s="367" t="str">
        <f>IF(E469="", "", INDEX(Main_Form!$A:$A, MATCH($E469, Main_Form!$EV:$EV, 0)))</f>
        <v/>
      </c>
      <c r="G469" s="368"/>
      <c r="H469" s="368"/>
      <c r="I469" s="368"/>
      <c r="J469" s="368"/>
      <c r="K469" s="368"/>
      <c r="L469" s="368"/>
      <c r="M469" s="368"/>
      <c r="N469" s="368"/>
      <c r="O469" s="368"/>
      <c r="P469" s="398" t="str">
        <f t="shared" si="7"/>
        <v/>
      </c>
      <c r="Q469" s="395"/>
      <c r="R469" s="372"/>
      <c r="AB469" s="378"/>
      <c r="AC469" s="378" t="str">
        <f>IF($N469 = "", "",
IF(OR($N469 = Lists_and_controls!$AO$9, $N469 = Lists_and_controls!$AO$11, $N469 = Lists_and_controls!$AO$14, $N469 = Lists_and_controls!$AO$16), MAX(Day_30),
IF(OR($N469 = Lists_and_controls!$AO$6, $N469 = Lists_and_controls!$AO$8, $N469 = Lists_and_controls!$AO$10, $N469 = Lists_and_controls!$AO$12, $N469 = Lists_and_controls!$AO$13, $N469 = Lists_and_controls!$AO$15, $N469 = Lists_and_controls!$AO$17), MAX(Day_31),
IF($N469 = Lists_and_controls!$AO$7, IF(INDEX(Leap_Year_YN, MATCH($M469, Year_2, 0)) = 1, MAX(Day_Feb_LY), MAX(Day_Feb) )))))</f>
        <v/>
      </c>
    </row>
    <row r="470" spans="1:29" s="379" customFormat="1" hidden="1" x14ac:dyDescent="0.35">
      <c r="A470" s="368"/>
      <c r="B470" s="367" t="str">
        <f xml:space="preserve"> IF(A470="", "", $B$2 &amp; COUNTIFS($A$7:$A470, $A470))</f>
        <v/>
      </c>
      <c r="C470" s="367" t="str">
        <f>IF($A470 = "", "", INDEX(Main_Form!$A:$A, MATCH($A470, Main_Form!$EV:$EV, 0)) &amp; $B470)</f>
        <v/>
      </c>
      <c r="D470" s="368"/>
      <c r="E470" s="368"/>
      <c r="F470" s="367" t="str">
        <f>IF(E470="", "", INDEX(Main_Form!$A:$A, MATCH($E470, Main_Form!$EV:$EV, 0)))</f>
        <v/>
      </c>
      <c r="G470" s="368"/>
      <c r="H470" s="368"/>
      <c r="I470" s="368"/>
      <c r="J470" s="368"/>
      <c r="K470" s="368"/>
      <c r="L470" s="368"/>
      <c r="M470" s="368"/>
      <c r="N470" s="368"/>
      <c r="O470" s="368"/>
      <c r="P470" s="398" t="str">
        <f t="shared" si="7"/>
        <v/>
      </c>
      <c r="Q470" s="395"/>
      <c r="R470" s="372"/>
      <c r="AB470" s="378"/>
      <c r="AC470" s="378" t="str">
        <f>IF($N470 = "", "",
IF(OR($N470 = Lists_and_controls!$AO$9, $N470 = Lists_and_controls!$AO$11, $N470 = Lists_and_controls!$AO$14, $N470 = Lists_and_controls!$AO$16), MAX(Day_30),
IF(OR($N470 = Lists_and_controls!$AO$6, $N470 = Lists_and_controls!$AO$8, $N470 = Lists_and_controls!$AO$10, $N470 = Lists_and_controls!$AO$12, $N470 = Lists_and_controls!$AO$13, $N470 = Lists_and_controls!$AO$15, $N470 = Lists_and_controls!$AO$17), MAX(Day_31),
IF($N470 = Lists_and_controls!$AO$7, IF(INDEX(Leap_Year_YN, MATCH($M470, Year_2, 0)) = 1, MAX(Day_Feb_LY), MAX(Day_Feb) )))))</f>
        <v/>
      </c>
    </row>
    <row r="471" spans="1:29" s="379" customFormat="1" hidden="1" x14ac:dyDescent="0.35">
      <c r="A471" s="368"/>
      <c r="B471" s="367" t="str">
        <f xml:space="preserve"> IF(A471="", "", $B$2 &amp; COUNTIFS($A$7:$A471, $A471))</f>
        <v/>
      </c>
      <c r="C471" s="367" t="str">
        <f>IF($A471 = "", "", INDEX(Main_Form!$A:$A, MATCH($A471, Main_Form!$EV:$EV, 0)) &amp; $B471)</f>
        <v/>
      </c>
      <c r="D471" s="368"/>
      <c r="E471" s="368"/>
      <c r="F471" s="367" t="str">
        <f>IF(E471="", "", INDEX(Main_Form!$A:$A, MATCH($E471, Main_Form!$EV:$EV, 0)))</f>
        <v/>
      </c>
      <c r="G471" s="368"/>
      <c r="H471" s="368"/>
      <c r="I471" s="368"/>
      <c r="J471" s="368"/>
      <c r="K471" s="368"/>
      <c r="L471" s="368"/>
      <c r="M471" s="368"/>
      <c r="N471" s="368"/>
      <c r="O471" s="368"/>
      <c r="P471" s="398" t="str">
        <f t="shared" si="7"/>
        <v/>
      </c>
      <c r="Q471" s="395"/>
      <c r="R471" s="372"/>
      <c r="AB471" s="378"/>
      <c r="AC471" s="378" t="str">
        <f>IF($N471 = "", "",
IF(OR($N471 = Lists_and_controls!$AO$9, $N471 = Lists_and_controls!$AO$11, $N471 = Lists_and_controls!$AO$14, $N471 = Lists_and_controls!$AO$16), MAX(Day_30),
IF(OR($N471 = Lists_and_controls!$AO$6, $N471 = Lists_and_controls!$AO$8, $N471 = Lists_and_controls!$AO$10, $N471 = Lists_and_controls!$AO$12, $N471 = Lists_and_controls!$AO$13, $N471 = Lists_and_controls!$AO$15, $N471 = Lists_and_controls!$AO$17), MAX(Day_31),
IF($N471 = Lists_and_controls!$AO$7, IF(INDEX(Leap_Year_YN, MATCH($M471, Year_2, 0)) = 1, MAX(Day_Feb_LY), MAX(Day_Feb) )))))</f>
        <v/>
      </c>
    </row>
    <row r="472" spans="1:29" s="379" customFormat="1" hidden="1" x14ac:dyDescent="0.35">
      <c r="A472" s="368"/>
      <c r="B472" s="367" t="str">
        <f xml:space="preserve"> IF(A472="", "", $B$2 &amp; COUNTIFS($A$7:$A472, $A472))</f>
        <v/>
      </c>
      <c r="C472" s="367" t="str">
        <f>IF($A472 = "", "", INDEX(Main_Form!$A:$A, MATCH($A472, Main_Form!$EV:$EV, 0)) &amp; $B472)</f>
        <v/>
      </c>
      <c r="D472" s="368"/>
      <c r="E472" s="368"/>
      <c r="F472" s="367" t="str">
        <f>IF(E472="", "", INDEX(Main_Form!$A:$A, MATCH($E472, Main_Form!$EV:$EV, 0)))</f>
        <v/>
      </c>
      <c r="G472" s="368"/>
      <c r="H472" s="368"/>
      <c r="I472" s="368"/>
      <c r="J472" s="368"/>
      <c r="K472" s="368"/>
      <c r="L472" s="368"/>
      <c r="M472" s="368"/>
      <c r="N472" s="368"/>
      <c r="O472" s="368"/>
      <c r="P472" s="398" t="str">
        <f t="shared" si="7"/>
        <v/>
      </c>
      <c r="Q472" s="395"/>
      <c r="R472" s="372"/>
      <c r="AB472" s="378"/>
      <c r="AC472" s="378" t="str">
        <f>IF($N472 = "", "",
IF(OR($N472 = Lists_and_controls!$AO$9, $N472 = Lists_and_controls!$AO$11, $N472 = Lists_and_controls!$AO$14, $N472 = Lists_and_controls!$AO$16), MAX(Day_30),
IF(OR($N472 = Lists_and_controls!$AO$6, $N472 = Lists_and_controls!$AO$8, $N472 = Lists_and_controls!$AO$10, $N472 = Lists_and_controls!$AO$12, $N472 = Lists_and_controls!$AO$13, $N472 = Lists_and_controls!$AO$15, $N472 = Lists_and_controls!$AO$17), MAX(Day_31),
IF($N472 = Lists_and_controls!$AO$7, IF(INDEX(Leap_Year_YN, MATCH($M472, Year_2, 0)) = 1, MAX(Day_Feb_LY), MAX(Day_Feb) )))))</f>
        <v/>
      </c>
    </row>
    <row r="473" spans="1:29" s="379" customFormat="1" hidden="1" x14ac:dyDescent="0.35">
      <c r="A473" s="368"/>
      <c r="B473" s="367" t="str">
        <f xml:space="preserve"> IF(A473="", "", $B$2 &amp; COUNTIFS($A$7:$A473, $A473))</f>
        <v/>
      </c>
      <c r="C473" s="367" t="str">
        <f>IF($A473 = "", "", INDEX(Main_Form!$A:$A, MATCH($A473, Main_Form!$EV:$EV, 0)) &amp; $B473)</f>
        <v/>
      </c>
      <c r="D473" s="368"/>
      <c r="E473" s="368"/>
      <c r="F473" s="367" t="str">
        <f>IF(E473="", "", INDEX(Main_Form!$A:$A, MATCH($E473, Main_Form!$EV:$EV, 0)))</f>
        <v/>
      </c>
      <c r="G473" s="368"/>
      <c r="H473" s="368"/>
      <c r="I473" s="368"/>
      <c r="J473" s="368"/>
      <c r="K473" s="368"/>
      <c r="L473" s="368"/>
      <c r="M473" s="368"/>
      <c r="N473" s="368"/>
      <c r="O473" s="368"/>
      <c r="P473" s="398" t="str">
        <f t="shared" si="7"/>
        <v/>
      </c>
      <c r="Q473" s="395"/>
      <c r="R473" s="372"/>
      <c r="AB473" s="378"/>
      <c r="AC473" s="378" t="str">
        <f>IF($N473 = "", "",
IF(OR($N473 = Lists_and_controls!$AO$9, $N473 = Lists_and_controls!$AO$11, $N473 = Lists_and_controls!$AO$14, $N473 = Lists_and_controls!$AO$16), MAX(Day_30),
IF(OR($N473 = Lists_and_controls!$AO$6, $N473 = Lists_and_controls!$AO$8, $N473 = Lists_and_controls!$AO$10, $N473 = Lists_and_controls!$AO$12, $N473 = Lists_and_controls!$AO$13, $N473 = Lists_and_controls!$AO$15, $N473 = Lists_and_controls!$AO$17), MAX(Day_31),
IF($N473 = Lists_and_controls!$AO$7, IF(INDEX(Leap_Year_YN, MATCH($M473, Year_2, 0)) = 1, MAX(Day_Feb_LY), MAX(Day_Feb) )))))</f>
        <v/>
      </c>
    </row>
    <row r="474" spans="1:29" s="379" customFormat="1" hidden="1" x14ac:dyDescent="0.35">
      <c r="A474" s="368"/>
      <c r="B474" s="367" t="str">
        <f xml:space="preserve"> IF(A474="", "", $B$2 &amp; COUNTIFS($A$7:$A474, $A474))</f>
        <v/>
      </c>
      <c r="C474" s="367" t="str">
        <f>IF($A474 = "", "", INDEX(Main_Form!$A:$A, MATCH($A474, Main_Form!$EV:$EV, 0)) &amp; $B474)</f>
        <v/>
      </c>
      <c r="D474" s="368"/>
      <c r="E474" s="368"/>
      <c r="F474" s="367" t="str">
        <f>IF(E474="", "", INDEX(Main_Form!$A:$A, MATCH($E474, Main_Form!$EV:$EV, 0)))</f>
        <v/>
      </c>
      <c r="G474" s="368"/>
      <c r="H474" s="368"/>
      <c r="I474" s="368"/>
      <c r="J474" s="368"/>
      <c r="K474" s="368"/>
      <c r="L474" s="368"/>
      <c r="M474" s="368"/>
      <c r="N474" s="368"/>
      <c r="O474" s="368"/>
      <c r="P474" s="398" t="str">
        <f t="shared" si="7"/>
        <v/>
      </c>
      <c r="Q474" s="395"/>
      <c r="R474" s="372"/>
      <c r="AB474" s="378"/>
      <c r="AC474" s="378" t="str">
        <f>IF($N474 = "", "",
IF(OR($N474 = Lists_and_controls!$AO$9, $N474 = Lists_and_controls!$AO$11, $N474 = Lists_and_controls!$AO$14, $N474 = Lists_and_controls!$AO$16), MAX(Day_30),
IF(OR($N474 = Lists_and_controls!$AO$6, $N474 = Lists_and_controls!$AO$8, $N474 = Lists_and_controls!$AO$10, $N474 = Lists_and_controls!$AO$12, $N474 = Lists_and_controls!$AO$13, $N474 = Lists_and_controls!$AO$15, $N474 = Lists_and_controls!$AO$17), MAX(Day_31),
IF($N474 = Lists_and_controls!$AO$7, IF(INDEX(Leap_Year_YN, MATCH($M474, Year_2, 0)) = 1, MAX(Day_Feb_LY), MAX(Day_Feb) )))))</f>
        <v/>
      </c>
    </row>
    <row r="475" spans="1:29" s="379" customFormat="1" hidden="1" x14ac:dyDescent="0.35">
      <c r="A475" s="368"/>
      <c r="B475" s="367" t="str">
        <f xml:space="preserve"> IF(A475="", "", $B$2 &amp; COUNTIFS($A$7:$A475, $A475))</f>
        <v/>
      </c>
      <c r="C475" s="367" t="str">
        <f>IF($A475 = "", "", INDEX(Main_Form!$A:$A, MATCH($A475, Main_Form!$EV:$EV, 0)) &amp; $B475)</f>
        <v/>
      </c>
      <c r="D475" s="368"/>
      <c r="E475" s="368"/>
      <c r="F475" s="367" t="str">
        <f>IF(E475="", "", INDEX(Main_Form!$A:$A, MATCH($E475, Main_Form!$EV:$EV, 0)))</f>
        <v/>
      </c>
      <c r="G475" s="368"/>
      <c r="H475" s="368"/>
      <c r="I475" s="368"/>
      <c r="J475" s="368"/>
      <c r="K475" s="368"/>
      <c r="L475" s="368"/>
      <c r="M475" s="368"/>
      <c r="N475" s="368"/>
      <c r="O475" s="368"/>
      <c r="P475" s="398" t="str">
        <f t="shared" si="7"/>
        <v/>
      </c>
      <c r="Q475" s="395"/>
      <c r="R475" s="372"/>
      <c r="AB475" s="378"/>
      <c r="AC475" s="378" t="str">
        <f>IF($N475 = "", "",
IF(OR($N475 = Lists_and_controls!$AO$9, $N475 = Lists_and_controls!$AO$11, $N475 = Lists_and_controls!$AO$14, $N475 = Lists_and_controls!$AO$16), MAX(Day_30),
IF(OR($N475 = Lists_and_controls!$AO$6, $N475 = Lists_and_controls!$AO$8, $N475 = Lists_and_controls!$AO$10, $N475 = Lists_and_controls!$AO$12, $N475 = Lists_and_controls!$AO$13, $N475 = Lists_and_controls!$AO$15, $N475 = Lists_and_controls!$AO$17), MAX(Day_31),
IF($N475 = Lists_and_controls!$AO$7, IF(INDEX(Leap_Year_YN, MATCH($M475, Year_2, 0)) = 1, MAX(Day_Feb_LY), MAX(Day_Feb) )))))</f>
        <v/>
      </c>
    </row>
    <row r="476" spans="1:29" s="379" customFormat="1" hidden="1" x14ac:dyDescent="0.35">
      <c r="A476" s="368"/>
      <c r="B476" s="367" t="str">
        <f xml:space="preserve"> IF(A476="", "", $B$2 &amp; COUNTIFS($A$7:$A476, $A476))</f>
        <v/>
      </c>
      <c r="C476" s="367" t="str">
        <f>IF($A476 = "", "", INDEX(Main_Form!$A:$A, MATCH($A476, Main_Form!$EV:$EV, 0)) &amp; $B476)</f>
        <v/>
      </c>
      <c r="D476" s="368"/>
      <c r="E476" s="368"/>
      <c r="F476" s="367" t="str">
        <f>IF(E476="", "", INDEX(Main_Form!$A:$A, MATCH($E476, Main_Form!$EV:$EV, 0)))</f>
        <v/>
      </c>
      <c r="G476" s="368"/>
      <c r="H476" s="368"/>
      <c r="I476" s="368"/>
      <c r="J476" s="368"/>
      <c r="K476" s="368"/>
      <c r="L476" s="368"/>
      <c r="M476" s="368"/>
      <c r="N476" s="368"/>
      <c r="O476" s="368"/>
      <c r="P476" s="398" t="str">
        <f t="shared" si="7"/>
        <v/>
      </c>
      <c r="Q476" s="395"/>
      <c r="R476" s="372"/>
      <c r="AB476" s="378"/>
      <c r="AC476" s="378" t="str">
        <f>IF($N476 = "", "",
IF(OR($N476 = Lists_and_controls!$AO$9, $N476 = Lists_and_controls!$AO$11, $N476 = Lists_and_controls!$AO$14, $N476 = Lists_and_controls!$AO$16), MAX(Day_30),
IF(OR($N476 = Lists_and_controls!$AO$6, $N476 = Lists_and_controls!$AO$8, $N476 = Lists_and_controls!$AO$10, $N476 = Lists_and_controls!$AO$12, $N476 = Lists_and_controls!$AO$13, $N476 = Lists_and_controls!$AO$15, $N476 = Lists_and_controls!$AO$17), MAX(Day_31),
IF($N476 = Lists_and_controls!$AO$7, IF(INDEX(Leap_Year_YN, MATCH($M476, Year_2, 0)) = 1, MAX(Day_Feb_LY), MAX(Day_Feb) )))))</f>
        <v/>
      </c>
    </row>
    <row r="477" spans="1:29" s="379" customFormat="1" hidden="1" x14ac:dyDescent="0.35">
      <c r="A477" s="368"/>
      <c r="B477" s="367" t="str">
        <f xml:space="preserve"> IF(A477="", "", $B$2 &amp; COUNTIFS($A$7:$A477, $A477))</f>
        <v/>
      </c>
      <c r="C477" s="367" t="str">
        <f>IF($A477 = "", "", INDEX(Main_Form!$A:$A, MATCH($A477, Main_Form!$EV:$EV, 0)) &amp; $B477)</f>
        <v/>
      </c>
      <c r="D477" s="368"/>
      <c r="E477" s="368"/>
      <c r="F477" s="367" t="str">
        <f>IF(E477="", "", INDEX(Main_Form!$A:$A, MATCH($E477, Main_Form!$EV:$EV, 0)))</f>
        <v/>
      </c>
      <c r="G477" s="368"/>
      <c r="H477" s="368"/>
      <c r="I477" s="368"/>
      <c r="J477" s="368"/>
      <c r="K477" s="368"/>
      <c r="L477" s="368"/>
      <c r="M477" s="368"/>
      <c r="N477" s="368"/>
      <c r="O477" s="368"/>
      <c r="P477" s="398" t="str">
        <f t="shared" si="7"/>
        <v/>
      </c>
      <c r="Q477" s="395"/>
      <c r="R477" s="372"/>
      <c r="AB477" s="378"/>
      <c r="AC477" s="378" t="str">
        <f>IF($N477 = "", "",
IF(OR($N477 = Lists_and_controls!$AO$9, $N477 = Lists_and_controls!$AO$11, $N477 = Lists_and_controls!$AO$14, $N477 = Lists_and_controls!$AO$16), MAX(Day_30),
IF(OR($N477 = Lists_and_controls!$AO$6, $N477 = Lists_and_controls!$AO$8, $N477 = Lists_and_controls!$AO$10, $N477 = Lists_and_controls!$AO$12, $N477 = Lists_and_controls!$AO$13, $N477 = Lists_and_controls!$AO$15, $N477 = Lists_and_controls!$AO$17), MAX(Day_31),
IF($N477 = Lists_and_controls!$AO$7, IF(INDEX(Leap_Year_YN, MATCH($M477, Year_2, 0)) = 1, MAX(Day_Feb_LY), MAX(Day_Feb) )))))</f>
        <v/>
      </c>
    </row>
    <row r="478" spans="1:29" s="379" customFormat="1" hidden="1" x14ac:dyDescent="0.35">
      <c r="A478" s="368"/>
      <c r="B478" s="367" t="str">
        <f xml:space="preserve"> IF(A478="", "", $B$2 &amp; COUNTIFS($A$7:$A478, $A478))</f>
        <v/>
      </c>
      <c r="C478" s="367" t="str">
        <f>IF($A478 = "", "", INDEX(Main_Form!$A:$A, MATCH($A478, Main_Form!$EV:$EV, 0)) &amp; $B478)</f>
        <v/>
      </c>
      <c r="D478" s="368"/>
      <c r="E478" s="368"/>
      <c r="F478" s="367" t="str">
        <f>IF(E478="", "", INDEX(Main_Form!$A:$A, MATCH($E478, Main_Form!$EV:$EV, 0)))</f>
        <v/>
      </c>
      <c r="G478" s="368"/>
      <c r="H478" s="368"/>
      <c r="I478" s="368"/>
      <c r="J478" s="368"/>
      <c r="K478" s="368"/>
      <c r="L478" s="368"/>
      <c r="M478" s="368"/>
      <c r="N478" s="368"/>
      <c r="O478" s="368"/>
      <c r="P478" s="398" t="str">
        <f t="shared" si="7"/>
        <v/>
      </c>
      <c r="Q478" s="395"/>
      <c r="R478" s="372"/>
      <c r="AB478" s="378"/>
      <c r="AC478" s="378" t="str">
        <f>IF($N478 = "", "",
IF(OR($N478 = Lists_and_controls!$AO$9, $N478 = Lists_and_controls!$AO$11, $N478 = Lists_and_controls!$AO$14, $N478 = Lists_and_controls!$AO$16), MAX(Day_30),
IF(OR($N478 = Lists_and_controls!$AO$6, $N478 = Lists_and_controls!$AO$8, $N478 = Lists_and_controls!$AO$10, $N478 = Lists_and_controls!$AO$12, $N478 = Lists_and_controls!$AO$13, $N478 = Lists_and_controls!$AO$15, $N478 = Lists_and_controls!$AO$17), MAX(Day_31),
IF($N478 = Lists_and_controls!$AO$7, IF(INDEX(Leap_Year_YN, MATCH($M478, Year_2, 0)) = 1, MAX(Day_Feb_LY), MAX(Day_Feb) )))))</f>
        <v/>
      </c>
    </row>
    <row r="479" spans="1:29" s="379" customFormat="1" hidden="1" x14ac:dyDescent="0.35">
      <c r="A479" s="368"/>
      <c r="B479" s="367" t="str">
        <f xml:space="preserve"> IF(A479="", "", $B$2 &amp; COUNTIFS($A$7:$A479, $A479))</f>
        <v/>
      </c>
      <c r="C479" s="367" t="str">
        <f>IF($A479 = "", "", INDEX(Main_Form!$A:$A, MATCH($A479, Main_Form!$EV:$EV, 0)) &amp; $B479)</f>
        <v/>
      </c>
      <c r="D479" s="368"/>
      <c r="E479" s="368"/>
      <c r="F479" s="367" t="str">
        <f>IF(E479="", "", INDEX(Main_Form!$A:$A, MATCH($E479, Main_Form!$EV:$EV, 0)))</f>
        <v/>
      </c>
      <c r="G479" s="368"/>
      <c r="H479" s="368"/>
      <c r="I479" s="368"/>
      <c r="J479" s="368"/>
      <c r="K479" s="368"/>
      <c r="L479" s="368"/>
      <c r="M479" s="368"/>
      <c r="N479" s="368"/>
      <c r="O479" s="368"/>
      <c r="P479" s="398" t="str">
        <f t="shared" si="7"/>
        <v/>
      </c>
      <c r="Q479" s="395"/>
      <c r="R479" s="372"/>
      <c r="AB479" s="378"/>
      <c r="AC479" s="378" t="str">
        <f>IF($N479 = "", "",
IF(OR($N479 = Lists_and_controls!$AO$9, $N479 = Lists_and_controls!$AO$11, $N479 = Lists_and_controls!$AO$14, $N479 = Lists_and_controls!$AO$16), MAX(Day_30),
IF(OR($N479 = Lists_and_controls!$AO$6, $N479 = Lists_and_controls!$AO$8, $N479 = Lists_and_controls!$AO$10, $N479 = Lists_and_controls!$AO$12, $N479 = Lists_and_controls!$AO$13, $N479 = Lists_and_controls!$AO$15, $N479 = Lists_and_controls!$AO$17), MAX(Day_31),
IF($N479 = Lists_and_controls!$AO$7, IF(INDEX(Leap_Year_YN, MATCH($M479, Year_2, 0)) = 1, MAX(Day_Feb_LY), MAX(Day_Feb) )))))</f>
        <v/>
      </c>
    </row>
    <row r="480" spans="1:29" s="379" customFormat="1" hidden="1" x14ac:dyDescent="0.35">
      <c r="A480" s="368"/>
      <c r="B480" s="367" t="str">
        <f xml:space="preserve"> IF(A480="", "", $B$2 &amp; COUNTIFS($A$7:$A480, $A480))</f>
        <v/>
      </c>
      <c r="C480" s="367" t="str">
        <f>IF($A480 = "", "", INDEX(Main_Form!$A:$A, MATCH($A480, Main_Form!$EV:$EV, 0)) &amp; $B480)</f>
        <v/>
      </c>
      <c r="D480" s="368"/>
      <c r="E480" s="368"/>
      <c r="F480" s="367" t="str">
        <f>IF(E480="", "", INDEX(Main_Form!$A:$A, MATCH($E480, Main_Form!$EV:$EV, 0)))</f>
        <v/>
      </c>
      <c r="G480" s="368"/>
      <c r="H480" s="368"/>
      <c r="I480" s="368"/>
      <c r="J480" s="368"/>
      <c r="K480" s="368"/>
      <c r="L480" s="368"/>
      <c r="M480" s="368"/>
      <c r="N480" s="368"/>
      <c r="O480" s="368"/>
      <c r="P480" s="398" t="str">
        <f t="shared" si="7"/>
        <v/>
      </c>
      <c r="Q480" s="395"/>
      <c r="R480" s="372"/>
      <c r="AB480" s="378"/>
      <c r="AC480" s="378" t="str">
        <f>IF($N480 = "", "",
IF(OR($N480 = Lists_and_controls!$AO$9, $N480 = Lists_and_controls!$AO$11, $N480 = Lists_and_controls!$AO$14, $N480 = Lists_and_controls!$AO$16), MAX(Day_30),
IF(OR($N480 = Lists_and_controls!$AO$6, $N480 = Lists_and_controls!$AO$8, $N480 = Lists_and_controls!$AO$10, $N480 = Lists_and_controls!$AO$12, $N480 = Lists_and_controls!$AO$13, $N480 = Lists_and_controls!$AO$15, $N480 = Lists_and_controls!$AO$17), MAX(Day_31),
IF($N480 = Lists_and_controls!$AO$7, IF(INDEX(Leap_Year_YN, MATCH($M480, Year_2, 0)) = 1, MAX(Day_Feb_LY), MAX(Day_Feb) )))))</f>
        <v/>
      </c>
    </row>
    <row r="481" spans="1:29" s="379" customFormat="1" hidden="1" x14ac:dyDescent="0.35">
      <c r="A481" s="368"/>
      <c r="B481" s="367" t="str">
        <f xml:space="preserve"> IF(A481="", "", $B$2 &amp; COUNTIFS($A$7:$A481, $A481))</f>
        <v/>
      </c>
      <c r="C481" s="367" t="str">
        <f>IF($A481 = "", "", INDEX(Main_Form!$A:$A, MATCH($A481, Main_Form!$EV:$EV, 0)) &amp; $B481)</f>
        <v/>
      </c>
      <c r="D481" s="368"/>
      <c r="E481" s="368"/>
      <c r="F481" s="367" t="str">
        <f>IF(E481="", "", INDEX(Main_Form!$A:$A, MATCH($E481, Main_Form!$EV:$EV, 0)))</f>
        <v/>
      </c>
      <c r="G481" s="368"/>
      <c r="H481" s="368"/>
      <c r="I481" s="368"/>
      <c r="J481" s="368"/>
      <c r="K481" s="368"/>
      <c r="L481" s="368"/>
      <c r="M481" s="368"/>
      <c r="N481" s="368"/>
      <c r="O481" s="368"/>
      <c r="P481" s="398" t="str">
        <f t="shared" si="7"/>
        <v/>
      </c>
      <c r="Q481" s="395"/>
      <c r="R481" s="372"/>
      <c r="AB481" s="378"/>
      <c r="AC481" s="378" t="str">
        <f>IF($N481 = "", "",
IF(OR($N481 = Lists_and_controls!$AO$9, $N481 = Lists_and_controls!$AO$11, $N481 = Lists_and_controls!$AO$14, $N481 = Lists_and_controls!$AO$16), MAX(Day_30),
IF(OR($N481 = Lists_and_controls!$AO$6, $N481 = Lists_and_controls!$AO$8, $N481 = Lists_and_controls!$AO$10, $N481 = Lists_and_controls!$AO$12, $N481 = Lists_and_controls!$AO$13, $N481 = Lists_and_controls!$AO$15, $N481 = Lists_and_controls!$AO$17), MAX(Day_31),
IF($N481 = Lists_and_controls!$AO$7, IF(INDEX(Leap_Year_YN, MATCH($M481, Year_2, 0)) = 1, MAX(Day_Feb_LY), MAX(Day_Feb) )))))</f>
        <v/>
      </c>
    </row>
    <row r="482" spans="1:29" s="379" customFormat="1" hidden="1" x14ac:dyDescent="0.35">
      <c r="A482" s="368"/>
      <c r="B482" s="367" t="str">
        <f xml:space="preserve"> IF(A482="", "", $B$2 &amp; COUNTIFS($A$7:$A482, $A482))</f>
        <v/>
      </c>
      <c r="C482" s="367" t="str">
        <f>IF($A482 = "", "", INDEX(Main_Form!$A:$A, MATCH($A482, Main_Form!$EV:$EV, 0)) &amp; $B482)</f>
        <v/>
      </c>
      <c r="D482" s="368"/>
      <c r="E482" s="368"/>
      <c r="F482" s="367" t="str">
        <f>IF(E482="", "", INDEX(Main_Form!$A:$A, MATCH($E482, Main_Form!$EV:$EV, 0)))</f>
        <v/>
      </c>
      <c r="G482" s="368"/>
      <c r="H482" s="368"/>
      <c r="I482" s="368"/>
      <c r="J482" s="368"/>
      <c r="K482" s="368"/>
      <c r="L482" s="368"/>
      <c r="M482" s="368"/>
      <c r="N482" s="368"/>
      <c r="O482" s="368"/>
      <c r="P482" s="398" t="str">
        <f t="shared" si="7"/>
        <v/>
      </c>
      <c r="Q482" s="395"/>
      <c r="R482" s="372"/>
      <c r="AB482" s="378"/>
      <c r="AC482" s="378" t="str">
        <f>IF($N482 = "", "",
IF(OR($N482 = Lists_and_controls!$AO$9, $N482 = Lists_and_controls!$AO$11, $N482 = Lists_and_controls!$AO$14, $N482 = Lists_and_controls!$AO$16), MAX(Day_30),
IF(OR($N482 = Lists_and_controls!$AO$6, $N482 = Lists_and_controls!$AO$8, $N482 = Lists_and_controls!$AO$10, $N482 = Lists_and_controls!$AO$12, $N482 = Lists_and_controls!$AO$13, $N482 = Lists_and_controls!$AO$15, $N482 = Lists_and_controls!$AO$17), MAX(Day_31),
IF($N482 = Lists_and_controls!$AO$7, IF(INDEX(Leap_Year_YN, MATCH($M482, Year_2, 0)) = 1, MAX(Day_Feb_LY), MAX(Day_Feb) )))))</f>
        <v/>
      </c>
    </row>
    <row r="483" spans="1:29" s="379" customFormat="1" hidden="1" x14ac:dyDescent="0.35">
      <c r="A483" s="368"/>
      <c r="B483" s="367" t="str">
        <f xml:space="preserve"> IF(A483="", "", $B$2 &amp; COUNTIFS($A$7:$A483, $A483))</f>
        <v/>
      </c>
      <c r="C483" s="367" t="str">
        <f>IF($A483 = "", "", INDEX(Main_Form!$A:$A, MATCH($A483, Main_Form!$EV:$EV, 0)) &amp; $B483)</f>
        <v/>
      </c>
      <c r="D483" s="368"/>
      <c r="E483" s="368"/>
      <c r="F483" s="367" t="str">
        <f>IF(E483="", "", INDEX(Main_Form!$A:$A, MATCH($E483, Main_Form!$EV:$EV, 0)))</f>
        <v/>
      </c>
      <c r="G483" s="368"/>
      <c r="H483" s="368"/>
      <c r="I483" s="368"/>
      <c r="J483" s="368"/>
      <c r="K483" s="368"/>
      <c r="L483" s="368"/>
      <c r="M483" s="368"/>
      <c r="N483" s="368"/>
      <c r="O483" s="368"/>
      <c r="P483" s="398" t="str">
        <f t="shared" si="7"/>
        <v/>
      </c>
      <c r="Q483" s="395"/>
      <c r="R483" s="372"/>
      <c r="AB483" s="378"/>
      <c r="AC483" s="378" t="str">
        <f>IF($N483 = "", "",
IF(OR($N483 = Lists_and_controls!$AO$9, $N483 = Lists_and_controls!$AO$11, $N483 = Lists_and_controls!$AO$14, $N483 = Lists_and_controls!$AO$16), MAX(Day_30),
IF(OR($N483 = Lists_and_controls!$AO$6, $N483 = Lists_and_controls!$AO$8, $N483 = Lists_and_controls!$AO$10, $N483 = Lists_and_controls!$AO$12, $N483 = Lists_and_controls!$AO$13, $N483 = Lists_and_controls!$AO$15, $N483 = Lists_and_controls!$AO$17), MAX(Day_31),
IF($N483 = Lists_and_controls!$AO$7, IF(INDEX(Leap_Year_YN, MATCH($M483, Year_2, 0)) = 1, MAX(Day_Feb_LY), MAX(Day_Feb) )))))</f>
        <v/>
      </c>
    </row>
    <row r="484" spans="1:29" s="379" customFormat="1" hidden="1" x14ac:dyDescent="0.35">
      <c r="A484" s="368"/>
      <c r="B484" s="367" t="str">
        <f xml:space="preserve"> IF(A484="", "", $B$2 &amp; COUNTIFS($A$7:$A484, $A484))</f>
        <v/>
      </c>
      <c r="C484" s="367" t="str">
        <f>IF($A484 = "", "", INDEX(Main_Form!$A:$A, MATCH($A484, Main_Form!$EV:$EV, 0)) &amp; $B484)</f>
        <v/>
      </c>
      <c r="D484" s="368"/>
      <c r="E484" s="368"/>
      <c r="F484" s="367" t="str">
        <f>IF(E484="", "", INDEX(Main_Form!$A:$A, MATCH($E484, Main_Form!$EV:$EV, 0)))</f>
        <v/>
      </c>
      <c r="G484" s="368"/>
      <c r="H484" s="368"/>
      <c r="I484" s="368"/>
      <c r="J484" s="368"/>
      <c r="K484" s="368"/>
      <c r="L484" s="368"/>
      <c r="M484" s="368"/>
      <c r="N484" s="368"/>
      <c r="O484" s="368"/>
      <c r="P484" s="398" t="str">
        <f t="shared" si="7"/>
        <v/>
      </c>
      <c r="Q484" s="395"/>
      <c r="R484" s="372"/>
      <c r="AB484" s="378"/>
      <c r="AC484" s="378" t="str">
        <f>IF($N484 = "", "",
IF(OR($N484 = Lists_and_controls!$AO$9, $N484 = Lists_and_controls!$AO$11, $N484 = Lists_and_controls!$AO$14, $N484 = Lists_and_controls!$AO$16), MAX(Day_30),
IF(OR($N484 = Lists_and_controls!$AO$6, $N484 = Lists_and_controls!$AO$8, $N484 = Lists_and_controls!$AO$10, $N484 = Lists_and_controls!$AO$12, $N484 = Lists_and_controls!$AO$13, $N484 = Lists_and_controls!$AO$15, $N484 = Lists_and_controls!$AO$17), MAX(Day_31),
IF($N484 = Lists_and_controls!$AO$7, IF(INDEX(Leap_Year_YN, MATCH($M484, Year_2, 0)) = 1, MAX(Day_Feb_LY), MAX(Day_Feb) )))))</f>
        <v/>
      </c>
    </row>
    <row r="485" spans="1:29" s="379" customFormat="1" hidden="1" x14ac:dyDescent="0.35">
      <c r="A485" s="368"/>
      <c r="B485" s="367" t="str">
        <f xml:space="preserve"> IF(A485="", "", $B$2 &amp; COUNTIFS($A$7:$A485, $A485))</f>
        <v/>
      </c>
      <c r="C485" s="367" t="str">
        <f>IF($A485 = "", "", INDEX(Main_Form!$A:$A, MATCH($A485, Main_Form!$EV:$EV, 0)) &amp; $B485)</f>
        <v/>
      </c>
      <c r="D485" s="368"/>
      <c r="E485" s="368"/>
      <c r="F485" s="367" t="str">
        <f>IF(E485="", "", INDEX(Main_Form!$A:$A, MATCH($E485, Main_Form!$EV:$EV, 0)))</f>
        <v/>
      </c>
      <c r="G485" s="368"/>
      <c r="H485" s="368"/>
      <c r="I485" s="368"/>
      <c r="J485" s="368"/>
      <c r="K485" s="368"/>
      <c r="L485" s="368"/>
      <c r="M485" s="368"/>
      <c r="N485" s="368"/>
      <c r="O485" s="368"/>
      <c r="P485" s="398" t="str">
        <f t="shared" si="7"/>
        <v/>
      </c>
      <c r="Q485" s="395"/>
      <c r="R485" s="372"/>
      <c r="AB485" s="378"/>
      <c r="AC485" s="378" t="str">
        <f>IF($N485 = "", "",
IF(OR($N485 = Lists_and_controls!$AO$9, $N485 = Lists_and_controls!$AO$11, $N485 = Lists_and_controls!$AO$14, $N485 = Lists_and_controls!$AO$16), MAX(Day_30),
IF(OR($N485 = Lists_and_controls!$AO$6, $N485 = Lists_and_controls!$AO$8, $N485 = Lists_and_controls!$AO$10, $N485 = Lists_and_controls!$AO$12, $N485 = Lists_and_controls!$AO$13, $N485 = Lists_and_controls!$AO$15, $N485 = Lists_and_controls!$AO$17), MAX(Day_31),
IF($N485 = Lists_and_controls!$AO$7, IF(INDEX(Leap_Year_YN, MATCH($M485, Year_2, 0)) = 1, MAX(Day_Feb_LY), MAX(Day_Feb) )))))</f>
        <v/>
      </c>
    </row>
    <row r="486" spans="1:29" s="379" customFormat="1" hidden="1" x14ac:dyDescent="0.35">
      <c r="A486" s="368"/>
      <c r="B486" s="367" t="str">
        <f xml:space="preserve"> IF(A486="", "", $B$2 &amp; COUNTIFS($A$7:$A486, $A486))</f>
        <v/>
      </c>
      <c r="C486" s="367" t="str">
        <f>IF($A486 = "", "", INDEX(Main_Form!$A:$A, MATCH($A486, Main_Form!$EV:$EV, 0)) &amp; $B486)</f>
        <v/>
      </c>
      <c r="D486" s="368"/>
      <c r="E486" s="368"/>
      <c r="F486" s="367" t="str">
        <f>IF(E486="", "", INDEX(Main_Form!$A:$A, MATCH($E486, Main_Form!$EV:$EV, 0)))</f>
        <v/>
      </c>
      <c r="G486" s="368"/>
      <c r="H486" s="368"/>
      <c r="I486" s="368"/>
      <c r="J486" s="368"/>
      <c r="K486" s="368"/>
      <c r="L486" s="368"/>
      <c r="M486" s="368"/>
      <c r="N486" s="368"/>
      <c r="O486" s="368"/>
      <c r="P486" s="398" t="str">
        <f t="shared" si="7"/>
        <v/>
      </c>
      <c r="Q486" s="395"/>
      <c r="R486" s="372"/>
      <c r="AB486" s="378"/>
      <c r="AC486" s="378" t="str">
        <f>IF($N486 = "", "",
IF(OR($N486 = Lists_and_controls!$AO$9, $N486 = Lists_and_controls!$AO$11, $N486 = Lists_and_controls!$AO$14, $N486 = Lists_and_controls!$AO$16), MAX(Day_30),
IF(OR($N486 = Lists_and_controls!$AO$6, $N486 = Lists_and_controls!$AO$8, $N486 = Lists_and_controls!$AO$10, $N486 = Lists_and_controls!$AO$12, $N486 = Lists_and_controls!$AO$13, $N486 = Lists_and_controls!$AO$15, $N486 = Lists_and_controls!$AO$17), MAX(Day_31),
IF($N486 = Lists_and_controls!$AO$7, IF(INDEX(Leap_Year_YN, MATCH($M486, Year_2, 0)) = 1, MAX(Day_Feb_LY), MAX(Day_Feb) )))))</f>
        <v/>
      </c>
    </row>
    <row r="487" spans="1:29" s="379" customFormat="1" hidden="1" x14ac:dyDescent="0.35">
      <c r="A487" s="368"/>
      <c r="B487" s="367" t="str">
        <f xml:space="preserve"> IF(A487="", "", $B$2 &amp; COUNTIFS($A$7:$A487, $A487))</f>
        <v/>
      </c>
      <c r="C487" s="367" t="str">
        <f>IF($A487 = "", "", INDEX(Main_Form!$A:$A, MATCH($A487, Main_Form!$EV:$EV, 0)) &amp; $B487)</f>
        <v/>
      </c>
      <c r="D487" s="368"/>
      <c r="E487" s="368"/>
      <c r="F487" s="367" t="str">
        <f>IF(E487="", "", INDEX(Main_Form!$A:$A, MATCH($E487, Main_Form!$EV:$EV, 0)))</f>
        <v/>
      </c>
      <c r="G487" s="368"/>
      <c r="H487" s="368"/>
      <c r="I487" s="368"/>
      <c r="J487" s="368"/>
      <c r="K487" s="368"/>
      <c r="L487" s="368"/>
      <c r="M487" s="368"/>
      <c r="N487" s="368"/>
      <c r="O487" s="368"/>
      <c r="P487" s="398" t="str">
        <f t="shared" si="7"/>
        <v/>
      </c>
      <c r="Q487" s="395"/>
      <c r="R487" s="372"/>
      <c r="AB487" s="378"/>
      <c r="AC487" s="378" t="str">
        <f>IF($N487 = "", "",
IF(OR($N487 = Lists_and_controls!$AO$9, $N487 = Lists_and_controls!$AO$11, $N487 = Lists_and_controls!$AO$14, $N487 = Lists_and_controls!$AO$16), MAX(Day_30),
IF(OR($N487 = Lists_and_controls!$AO$6, $N487 = Lists_and_controls!$AO$8, $N487 = Lists_and_controls!$AO$10, $N487 = Lists_and_controls!$AO$12, $N487 = Lists_and_controls!$AO$13, $N487 = Lists_and_controls!$AO$15, $N487 = Lists_and_controls!$AO$17), MAX(Day_31),
IF($N487 = Lists_and_controls!$AO$7, IF(INDEX(Leap_Year_YN, MATCH($M487, Year_2, 0)) = 1, MAX(Day_Feb_LY), MAX(Day_Feb) )))))</f>
        <v/>
      </c>
    </row>
    <row r="488" spans="1:29" s="379" customFormat="1" hidden="1" x14ac:dyDescent="0.35">
      <c r="A488" s="368"/>
      <c r="B488" s="367" t="str">
        <f xml:space="preserve"> IF(A488="", "", $B$2 &amp; COUNTIFS($A$7:$A488, $A488))</f>
        <v/>
      </c>
      <c r="C488" s="367" t="str">
        <f>IF($A488 = "", "", INDEX(Main_Form!$A:$A, MATCH($A488, Main_Form!$EV:$EV, 0)) &amp; $B488)</f>
        <v/>
      </c>
      <c r="D488" s="368"/>
      <c r="E488" s="368"/>
      <c r="F488" s="367" t="str">
        <f>IF(E488="", "", INDEX(Main_Form!$A:$A, MATCH($E488, Main_Form!$EV:$EV, 0)))</f>
        <v/>
      </c>
      <c r="G488" s="368"/>
      <c r="H488" s="368"/>
      <c r="I488" s="368"/>
      <c r="J488" s="368"/>
      <c r="K488" s="368"/>
      <c r="L488" s="368"/>
      <c r="M488" s="368"/>
      <c r="N488" s="368"/>
      <c r="O488" s="368"/>
      <c r="P488" s="398" t="str">
        <f t="shared" si="7"/>
        <v/>
      </c>
      <c r="Q488" s="395"/>
      <c r="R488" s="372"/>
      <c r="AB488" s="378"/>
      <c r="AC488" s="378" t="str">
        <f>IF($N488 = "", "",
IF(OR($N488 = Lists_and_controls!$AO$9, $N488 = Lists_and_controls!$AO$11, $N488 = Lists_and_controls!$AO$14, $N488 = Lists_and_controls!$AO$16), MAX(Day_30),
IF(OR($N488 = Lists_and_controls!$AO$6, $N488 = Lists_and_controls!$AO$8, $N488 = Lists_and_controls!$AO$10, $N488 = Lists_and_controls!$AO$12, $N488 = Lists_and_controls!$AO$13, $N488 = Lists_and_controls!$AO$15, $N488 = Lists_and_controls!$AO$17), MAX(Day_31),
IF($N488 = Lists_and_controls!$AO$7, IF(INDEX(Leap_Year_YN, MATCH($M488, Year_2, 0)) = 1, MAX(Day_Feb_LY), MAX(Day_Feb) )))))</f>
        <v/>
      </c>
    </row>
    <row r="489" spans="1:29" s="379" customFormat="1" hidden="1" x14ac:dyDescent="0.35">
      <c r="A489" s="368"/>
      <c r="B489" s="367" t="str">
        <f xml:space="preserve"> IF(A489="", "", $B$2 &amp; COUNTIFS($A$7:$A489, $A489))</f>
        <v/>
      </c>
      <c r="C489" s="367" t="str">
        <f>IF($A489 = "", "", INDEX(Main_Form!$A:$A, MATCH($A489, Main_Form!$EV:$EV, 0)) &amp; $B489)</f>
        <v/>
      </c>
      <c r="D489" s="368"/>
      <c r="E489" s="368"/>
      <c r="F489" s="367" t="str">
        <f>IF(E489="", "", INDEX(Main_Form!$A:$A, MATCH($E489, Main_Form!$EV:$EV, 0)))</f>
        <v/>
      </c>
      <c r="G489" s="368"/>
      <c r="H489" s="368"/>
      <c r="I489" s="368"/>
      <c r="J489" s="368"/>
      <c r="K489" s="368"/>
      <c r="L489" s="368"/>
      <c r="M489" s="368"/>
      <c r="N489" s="368"/>
      <c r="O489" s="368"/>
      <c r="P489" s="398" t="str">
        <f t="shared" si="7"/>
        <v/>
      </c>
      <c r="Q489" s="395"/>
      <c r="R489" s="372"/>
      <c r="AB489" s="378"/>
      <c r="AC489" s="378" t="str">
        <f>IF($N489 = "", "",
IF(OR($N489 = Lists_and_controls!$AO$9, $N489 = Lists_and_controls!$AO$11, $N489 = Lists_and_controls!$AO$14, $N489 = Lists_and_controls!$AO$16), MAX(Day_30),
IF(OR($N489 = Lists_and_controls!$AO$6, $N489 = Lists_and_controls!$AO$8, $N489 = Lists_and_controls!$AO$10, $N489 = Lists_and_controls!$AO$12, $N489 = Lists_and_controls!$AO$13, $N489 = Lists_and_controls!$AO$15, $N489 = Lists_and_controls!$AO$17), MAX(Day_31),
IF($N489 = Lists_and_controls!$AO$7, IF(INDEX(Leap_Year_YN, MATCH($M489, Year_2, 0)) = 1, MAX(Day_Feb_LY), MAX(Day_Feb) )))))</f>
        <v/>
      </c>
    </row>
    <row r="490" spans="1:29" s="379" customFormat="1" hidden="1" x14ac:dyDescent="0.35">
      <c r="A490" s="368"/>
      <c r="B490" s="367" t="str">
        <f xml:space="preserve"> IF(A490="", "", $B$2 &amp; COUNTIFS($A$7:$A490, $A490))</f>
        <v/>
      </c>
      <c r="C490" s="367" t="str">
        <f>IF($A490 = "", "", INDEX(Main_Form!$A:$A, MATCH($A490, Main_Form!$EV:$EV, 0)) &amp; $B490)</f>
        <v/>
      </c>
      <c r="D490" s="368"/>
      <c r="E490" s="368"/>
      <c r="F490" s="367" t="str">
        <f>IF(E490="", "", INDEX(Main_Form!$A:$A, MATCH($E490, Main_Form!$EV:$EV, 0)))</f>
        <v/>
      </c>
      <c r="G490" s="368"/>
      <c r="H490" s="368"/>
      <c r="I490" s="368"/>
      <c r="J490" s="368"/>
      <c r="K490" s="368"/>
      <c r="L490" s="368"/>
      <c r="M490" s="368"/>
      <c r="N490" s="368"/>
      <c r="O490" s="368"/>
      <c r="P490" s="398" t="str">
        <f t="shared" si="7"/>
        <v/>
      </c>
      <c r="Q490" s="395"/>
      <c r="R490" s="372"/>
      <c r="AB490" s="378"/>
      <c r="AC490" s="378" t="str">
        <f>IF($N490 = "", "",
IF(OR($N490 = Lists_and_controls!$AO$9, $N490 = Lists_and_controls!$AO$11, $N490 = Lists_and_controls!$AO$14, $N490 = Lists_and_controls!$AO$16), MAX(Day_30),
IF(OR($N490 = Lists_and_controls!$AO$6, $N490 = Lists_and_controls!$AO$8, $N490 = Lists_and_controls!$AO$10, $N490 = Lists_and_controls!$AO$12, $N490 = Lists_and_controls!$AO$13, $N490 = Lists_and_controls!$AO$15, $N490 = Lists_and_controls!$AO$17), MAX(Day_31),
IF($N490 = Lists_and_controls!$AO$7, IF(INDEX(Leap_Year_YN, MATCH($M490, Year_2, 0)) = 1, MAX(Day_Feb_LY), MAX(Day_Feb) )))))</f>
        <v/>
      </c>
    </row>
    <row r="491" spans="1:29" s="379" customFormat="1" hidden="1" x14ac:dyDescent="0.35">
      <c r="A491" s="368"/>
      <c r="B491" s="367" t="str">
        <f xml:space="preserve"> IF(A491="", "", $B$2 &amp; COUNTIFS($A$7:$A491, $A491))</f>
        <v/>
      </c>
      <c r="C491" s="367" t="str">
        <f>IF($A491 = "", "", INDEX(Main_Form!$A:$A, MATCH($A491, Main_Form!$EV:$EV, 0)) &amp; $B491)</f>
        <v/>
      </c>
      <c r="D491" s="368"/>
      <c r="E491" s="368"/>
      <c r="F491" s="367" t="str">
        <f>IF(E491="", "", INDEX(Main_Form!$A:$A, MATCH($E491, Main_Form!$EV:$EV, 0)))</f>
        <v/>
      </c>
      <c r="G491" s="368"/>
      <c r="H491" s="368"/>
      <c r="I491" s="368"/>
      <c r="J491" s="368"/>
      <c r="K491" s="368"/>
      <c r="L491" s="368"/>
      <c r="M491" s="368"/>
      <c r="N491" s="368"/>
      <c r="O491" s="368"/>
      <c r="P491" s="398" t="str">
        <f t="shared" si="7"/>
        <v/>
      </c>
      <c r="Q491" s="395"/>
      <c r="R491" s="372"/>
      <c r="AB491" s="378"/>
      <c r="AC491" s="378" t="str">
        <f>IF($N491 = "", "",
IF(OR($N491 = Lists_and_controls!$AO$9, $N491 = Lists_and_controls!$AO$11, $N491 = Lists_and_controls!$AO$14, $N491 = Lists_and_controls!$AO$16), MAX(Day_30),
IF(OR($N491 = Lists_and_controls!$AO$6, $N491 = Lists_and_controls!$AO$8, $N491 = Lists_and_controls!$AO$10, $N491 = Lists_and_controls!$AO$12, $N491 = Lists_and_controls!$AO$13, $N491 = Lists_and_controls!$AO$15, $N491 = Lists_and_controls!$AO$17), MAX(Day_31),
IF($N491 = Lists_and_controls!$AO$7, IF(INDEX(Leap_Year_YN, MATCH($M491, Year_2, 0)) = 1, MAX(Day_Feb_LY), MAX(Day_Feb) )))))</f>
        <v/>
      </c>
    </row>
    <row r="492" spans="1:29" s="379" customFormat="1" hidden="1" x14ac:dyDescent="0.35">
      <c r="A492" s="368"/>
      <c r="B492" s="367" t="str">
        <f xml:space="preserve"> IF(A492="", "", $B$2 &amp; COUNTIFS($A$7:$A492, $A492))</f>
        <v/>
      </c>
      <c r="C492" s="367" t="str">
        <f>IF($A492 = "", "", INDEX(Main_Form!$A:$A, MATCH($A492, Main_Form!$EV:$EV, 0)) &amp; $B492)</f>
        <v/>
      </c>
      <c r="D492" s="368"/>
      <c r="E492" s="368"/>
      <c r="F492" s="367" t="str">
        <f>IF(E492="", "", INDEX(Main_Form!$A:$A, MATCH($E492, Main_Form!$EV:$EV, 0)))</f>
        <v/>
      </c>
      <c r="G492" s="368"/>
      <c r="H492" s="368"/>
      <c r="I492" s="368"/>
      <c r="J492" s="368"/>
      <c r="K492" s="368"/>
      <c r="L492" s="368"/>
      <c r="M492" s="368"/>
      <c r="N492" s="368"/>
      <c r="O492" s="368"/>
      <c r="P492" s="398" t="str">
        <f t="shared" si="7"/>
        <v/>
      </c>
      <c r="Q492" s="395"/>
      <c r="R492" s="372"/>
      <c r="AB492" s="378"/>
      <c r="AC492" s="378" t="str">
        <f>IF($N492 = "", "",
IF(OR($N492 = Lists_and_controls!$AO$9, $N492 = Lists_and_controls!$AO$11, $N492 = Lists_and_controls!$AO$14, $N492 = Lists_and_controls!$AO$16), MAX(Day_30),
IF(OR($N492 = Lists_and_controls!$AO$6, $N492 = Lists_and_controls!$AO$8, $N492 = Lists_and_controls!$AO$10, $N492 = Lists_and_controls!$AO$12, $N492 = Lists_and_controls!$AO$13, $N492 = Lists_and_controls!$AO$15, $N492 = Lists_and_controls!$AO$17), MAX(Day_31),
IF($N492 = Lists_and_controls!$AO$7, IF(INDEX(Leap_Year_YN, MATCH($M492, Year_2, 0)) = 1, MAX(Day_Feb_LY), MAX(Day_Feb) )))))</f>
        <v/>
      </c>
    </row>
    <row r="493" spans="1:29" s="379" customFormat="1" hidden="1" x14ac:dyDescent="0.35">
      <c r="A493" s="368"/>
      <c r="B493" s="367" t="str">
        <f xml:space="preserve"> IF(A493="", "", $B$2 &amp; COUNTIFS($A$7:$A493, $A493))</f>
        <v/>
      </c>
      <c r="C493" s="367" t="str">
        <f>IF($A493 = "", "", INDEX(Main_Form!$A:$A, MATCH($A493, Main_Form!$EV:$EV, 0)) &amp; $B493)</f>
        <v/>
      </c>
      <c r="D493" s="368"/>
      <c r="E493" s="368"/>
      <c r="F493" s="367" t="str">
        <f>IF(E493="", "", INDEX(Main_Form!$A:$A, MATCH($E493, Main_Form!$EV:$EV, 0)))</f>
        <v/>
      </c>
      <c r="G493" s="368"/>
      <c r="H493" s="368"/>
      <c r="I493" s="368"/>
      <c r="J493" s="368"/>
      <c r="K493" s="368"/>
      <c r="L493" s="368"/>
      <c r="M493" s="368"/>
      <c r="N493" s="368"/>
      <c r="O493" s="368"/>
      <c r="P493" s="398" t="str">
        <f t="shared" si="7"/>
        <v/>
      </c>
      <c r="Q493" s="395"/>
      <c r="R493" s="372"/>
      <c r="AB493" s="378"/>
      <c r="AC493" s="378" t="str">
        <f>IF($N493 = "", "",
IF(OR($N493 = Lists_and_controls!$AO$9, $N493 = Lists_and_controls!$AO$11, $N493 = Lists_and_controls!$AO$14, $N493 = Lists_and_controls!$AO$16), MAX(Day_30),
IF(OR($N493 = Lists_and_controls!$AO$6, $N493 = Lists_and_controls!$AO$8, $N493 = Lists_and_controls!$AO$10, $N493 = Lists_and_controls!$AO$12, $N493 = Lists_and_controls!$AO$13, $N493 = Lists_and_controls!$AO$15, $N493 = Lists_and_controls!$AO$17), MAX(Day_31),
IF($N493 = Lists_and_controls!$AO$7, IF(INDEX(Leap_Year_YN, MATCH($M493, Year_2, 0)) = 1, MAX(Day_Feb_LY), MAX(Day_Feb) )))))</f>
        <v/>
      </c>
    </row>
    <row r="494" spans="1:29" s="379" customFormat="1" hidden="1" x14ac:dyDescent="0.35">
      <c r="A494" s="368"/>
      <c r="B494" s="367" t="str">
        <f xml:space="preserve"> IF(A494="", "", $B$2 &amp; COUNTIFS($A$7:$A494, $A494))</f>
        <v/>
      </c>
      <c r="C494" s="367" t="str">
        <f>IF($A494 = "", "", INDEX(Main_Form!$A:$A, MATCH($A494, Main_Form!$EV:$EV, 0)) &amp; $B494)</f>
        <v/>
      </c>
      <c r="D494" s="368"/>
      <c r="E494" s="368"/>
      <c r="F494" s="367" t="str">
        <f>IF(E494="", "", INDEX(Main_Form!$A:$A, MATCH($E494, Main_Form!$EV:$EV, 0)))</f>
        <v/>
      </c>
      <c r="G494" s="368"/>
      <c r="H494" s="368"/>
      <c r="I494" s="368"/>
      <c r="J494" s="368"/>
      <c r="K494" s="368"/>
      <c r="L494" s="368"/>
      <c r="M494" s="368"/>
      <c r="N494" s="368"/>
      <c r="O494" s="368"/>
      <c r="P494" s="398" t="str">
        <f t="shared" si="7"/>
        <v/>
      </c>
      <c r="Q494" s="395"/>
      <c r="R494" s="372"/>
      <c r="AB494" s="378"/>
      <c r="AC494" s="378" t="str">
        <f>IF($N494 = "", "",
IF(OR($N494 = Lists_and_controls!$AO$9, $N494 = Lists_and_controls!$AO$11, $N494 = Lists_and_controls!$AO$14, $N494 = Lists_and_controls!$AO$16), MAX(Day_30),
IF(OR($N494 = Lists_and_controls!$AO$6, $N494 = Lists_and_controls!$AO$8, $N494 = Lists_and_controls!$AO$10, $N494 = Lists_and_controls!$AO$12, $N494 = Lists_and_controls!$AO$13, $N494 = Lists_and_controls!$AO$15, $N494 = Lists_and_controls!$AO$17), MAX(Day_31),
IF($N494 = Lists_and_controls!$AO$7, IF(INDEX(Leap_Year_YN, MATCH($M494, Year_2, 0)) = 1, MAX(Day_Feb_LY), MAX(Day_Feb) )))))</f>
        <v/>
      </c>
    </row>
    <row r="495" spans="1:29" s="379" customFormat="1" hidden="1" x14ac:dyDescent="0.35">
      <c r="A495" s="368"/>
      <c r="B495" s="367" t="str">
        <f xml:space="preserve"> IF(A495="", "", $B$2 &amp; COUNTIFS($A$7:$A495, $A495))</f>
        <v/>
      </c>
      <c r="C495" s="367" t="str">
        <f>IF($A495 = "", "", INDEX(Main_Form!$A:$A, MATCH($A495, Main_Form!$EV:$EV, 0)) &amp; $B495)</f>
        <v/>
      </c>
      <c r="D495" s="368"/>
      <c r="E495" s="368"/>
      <c r="F495" s="367" t="str">
        <f>IF(E495="", "", INDEX(Main_Form!$A:$A, MATCH($E495, Main_Form!$EV:$EV, 0)))</f>
        <v/>
      </c>
      <c r="G495" s="368"/>
      <c r="H495" s="368"/>
      <c r="I495" s="368"/>
      <c r="J495" s="368"/>
      <c r="K495" s="368"/>
      <c r="L495" s="368"/>
      <c r="M495" s="368"/>
      <c r="N495" s="368"/>
      <c r="O495" s="368"/>
      <c r="P495" s="398" t="str">
        <f t="shared" si="7"/>
        <v/>
      </c>
      <c r="Q495" s="395"/>
      <c r="R495" s="372"/>
      <c r="AB495" s="378"/>
      <c r="AC495" s="378" t="str">
        <f>IF($N495 = "", "",
IF(OR($N495 = Lists_and_controls!$AO$9, $N495 = Lists_and_controls!$AO$11, $N495 = Lists_and_controls!$AO$14, $N495 = Lists_and_controls!$AO$16), MAX(Day_30),
IF(OR($N495 = Lists_and_controls!$AO$6, $N495 = Lists_and_controls!$AO$8, $N495 = Lists_and_controls!$AO$10, $N495 = Lists_and_controls!$AO$12, $N495 = Lists_and_controls!$AO$13, $N495 = Lists_and_controls!$AO$15, $N495 = Lists_and_controls!$AO$17), MAX(Day_31),
IF($N495 = Lists_and_controls!$AO$7, IF(INDEX(Leap_Year_YN, MATCH($M495, Year_2, 0)) = 1, MAX(Day_Feb_LY), MAX(Day_Feb) )))))</f>
        <v/>
      </c>
    </row>
    <row r="496" spans="1:29" s="379" customFormat="1" hidden="1" x14ac:dyDescent="0.35">
      <c r="A496" s="368"/>
      <c r="B496" s="367" t="str">
        <f xml:space="preserve"> IF(A496="", "", $B$2 &amp; COUNTIFS($A$7:$A496, $A496))</f>
        <v/>
      </c>
      <c r="C496" s="367" t="str">
        <f>IF($A496 = "", "", INDEX(Main_Form!$A:$A, MATCH($A496, Main_Form!$EV:$EV, 0)) &amp; $B496)</f>
        <v/>
      </c>
      <c r="D496" s="368"/>
      <c r="E496" s="368"/>
      <c r="F496" s="367" t="str">
        <f>IF(E496="", "", INDEX(Main_Form!$A:$A, MATCH($E496, Main_Form!$EV:$EV, 0)))</f>
        <v/>
      </c>
      <c r="G496" s="368"/>
      <c r="H496" s="368"/>
      <c r="I496" s="368"/>
      <c r="J496" s="368"/>
      <c r="K496" s="368"/>
      <c r="L496" s="368"/>
      <c r="M496" s="368"/>
      <c r="N496" s="368"/>
      <c r="O496" s="368"/>
      <c r="P496" s="398" t="str">
        <f t="shared" si="7"/>
        <v/>
      </c>
      <c r="Q496" s="395"/>
      <c r="R496" s="372"/>
      <c r="AB496" s="378"/>
      <c r="AC496" s="378" t="str">
        <f>IF($N496 = "", "",
IF(OR($N496 = Lists_and_controls!$AO$9, $N496 = Lists_and_controls!$AO$11, $N496 = Lists_and_controls!$AO$14, $N496 = Lists_and_controls!$AO$16), MAX(Day_30),
IF(OR($N496 = Lists_and_controls!$AO$6, $N496 = Lists_and_controls!$AO$8, $N496 = Lists_and_controls!$AO$10, $N496 = Lists_and_controls!$AO$12, $N496 = Lists_and_controls!$AO$13, $N496 = Lists_and_controls!$AO$15, $N496 = Lists_and_controls!$AO$17), MAX(Day_31),
IF($N496 = Lists_and_controls!$AO$7, IF(INDEX(Leap_Year_YN, MATCH($M496, Year_2, 0)) = 1, MAX(Day_Feb_LY), MAX(Day_Feb) )))))</f>
        <v/>
      </c>
    </row>
    <row r="497" spans="1:29" s="379" customFormat="1" hidden="1" x14ac:dyDescent="0.35">
      <c r="A497" s="368"/>
      <c r="B497" s="367" t="str">
        <f xml:space="preserve"> IF(A497="", "", $B$2 &amp; COUNTIFS($A$7:$A497, $A497))</f>
        <v/>
      </c>
      <c r="C497" s="367" t="str">
        <f>IF($A497 = "", "", INDEX(Main_Form!$A:$A, MATCH($A497, Main_Form!$EV:$EV, 0)) &amp; $B497)</f>
        <v/>
      </c>
      <c r="D497" s="368"/>
      <c r="E497" s="368"/>
      <c r="F497" s="367" t="str">
        <f>IF(E497="", "", INDEX(Main_Form!$A:$A, MATCH($E497, Main_Form!$EV:$EV, 0)))</f>
        <v/>
      </c>
      <c r="G497" s="368"/>
      <c r="H497" s="368"/>
      <c r="I497" s="368"/>
      <c r="J497" s="368"/>
      <c r="K497" s="368"/>
      <c r="L497" s="368"/>
      <c r="M497" s="368"/>
      <c r="N497" s="368"/>
      <c r="O497" s="368"/>
      <c r="P497" s="398" t="str">
        <f t="shared" si="7"/>
        <v/>
      </c>
      <c r="Q497" s="395"/>
      <c r="R497" s="372"/>
      <c r="AB497" s="378"/>
      <c r="AC497" s="378" t="str">
        <f>IF($N497 = "", "",
IF(OR($N497 = Lists_and_controls!$AO$9, $N497 = Lists_and_controls!$AO$11, $N497 = Lists_and_controls!$AO$14, $N497 = Lists_and_controls!$AO$16), MAX(Day_30),
IF(OR($N497 = Lists_and_controls!$AO$6, $N497 = Lists_and_controls!$AO$8, $N497 = Lists_and_controls!$AO$10, $N497 = Lists_and_controls!$AO$12, $N497 = Lists_and_controls!$AO$13, $N497 = Lists_and_controls!$AO$15, $N497 = Lists_and_controls!$AO$17), MAX(Day_31),
IF($N497 = Lists_and_controls!$AO$7, IF(INDEX(Leap_Year_YN, MATCH($M497, Year_2, 0)) = 1, MAX(Day_Feb_LY), MAX(Day_Feb) )))))</f>
        <v/>
      </c>
    </row>
    <row r="498" spans="1:29" s="379" customFormat="1" hidden="1" x14ac:dyDescent="0.35">
      <c r="A498" s="368"/>
      <c r="B498" s="367" t="str">
        <f xml:space="preserve"> IF(A498="", "", $B$2 &amp; COUNTIFS($A$7:$A498, $A498))</f>
        <v/>
      </c>
      <c r="C498" s="367" t="str">
        <f>IF($A498 = "", "", INDEX(Main_Form!$A:$A, MATCH($A498, Main_Form!$EV:$EV, 0)) &amp; $B498)</f>
        <v/>
      </c>
      <c r="D498" s="368"/>
      <c r="E498" s="368"/>
      <c r="F498" s="367" t="str">
        <f>IF(E498="", "", INDEX(Main_Form!$A:$A, MATCH($E498, Main_Form!$EV:$EV, 0)))</f>
        <v/>
      </c>
      <c r="G498" s="368"/>
      <c r="H498" s="368"/>
      <c r="I498" s="368"/>
      <c r="J498" s="368"/>
      <c r="K498" s="368"/>
      <c r="L498" s="368"/>
      <c r="M498" s="368"/>
      <c r="N498" s="368"/>
      <c r="O498" s="368"/>
      <c r="P498" s="398" t="str">
        <f t="shared" si="7"/>
        <v/>
      </c>
      <c r="Q498" s="395"/>
      <c r="R498" s="372"/>
      <c r="AB498" s="378"/>
      <c r="AC498" s="378" t="str">
        <f>IF($N498 = "", "",
IF(OR($N498 = Lists_and_controls!$AO$9, $N498 = Lists_and_controls!$AO$11, $N498 = Lists_and_controls!$AO$14, $N498 = Lists_and_controls!$AO$16), MAX(Day_30),
IF(OR($N498 = Lists_and_controls!$AO$6, $N498 = Lists_and_controls!$AO$8, $N498 = Lists_and_controls!$AO$10, $N498 = Lists_and_controls!$AO$12, $N498 = Lists_and_controls!$AO$13, $N498 = Lists_and_controls!$AO$15, $N498 = Lists_and_controls!$AO$17), MAX(Day_31),
IF($N498 = Lists_and_controls!$AO$7, IF(INDEX(Leap_Year_YN, MATCH($M498, Year_2, 0)) = 1, MAX(Day_Feb_LY), MAX(Day_Feb) )))))</f>
        <v/>
      </c>
    </row>
    <row r="499" spans="1:29" s="379" customFormat="1" hidden="1" x14ac:dyDescent="0.35">
      <c r="A499" s="368"/>
      <c r="B499" s="367" t="str">
        <f xml:space="preserve"> IF(A499="", "", $B$2 &amp; COUNTIFS($A$7:$A499, $A499))</f>
        <v/>
      </c>
      <c r="C499" s="367" t="str">
        <f>IF($A499 = "", "", INDEX(Main_Form!$A:$A, MATCH($A499, Main_Form!$EV:$EV, 0)) &amp; $B499)</f>
        <v/>
      </c>
      <c r="D499" s="368"/>
      <c r="E499" s="368"/>
      <c r="F499" s="367" t="str">
        <f>IF(E499="", "", INDEX(Main_Form!$A:$A, MATCH($E499, Main_Form!$EV:$EV, 0)))</f>
        <v/>
      </c>
      <c r="G499" s="368"/>
      <c r="H499" s="368"/>
      <c r="I499" s="368"/>
      <c r="J499" s="368"/>
      <c r="K499" s="368"/>
      <c r="L499" s="368"/>
      <c r="M499" s="368"/>
      <c r="N499" s="368"/>
      <c r="O499" s="368"/>
      <c r="P499" s="398" t="str">
        <f t="shared" si="7"/>
        <v/>
      </c>
      <c r="Q499" s="395"/>
      <c r="R499" s="372"/>
      <c r="AB499" s="378"/>
      <c r="AC499" s="378" t="str">
        <f>IF($N499 = "", "",
IF(OR($N499 = Lists_and_controls!$AO$9, $N499 = Lists_and_controls!$AO$11, $N499 = Lists_and_controls!$AO$14, $N499 = Lists_and_controls!$AO$16), MAX(Day_30),
IF(OR($N499 = Lists_and_controls!$AO$6, $N499 = Lists_and_controls!$AO$8, $N499 = Lists_and_controls!$AO$10, $N499 = Lists_and_controls!$AO$12, $N499 = Lists_and_controls!$AO$13, $N499 = Lists_and_controls!$AO$15, $N499 = Lists_and_controls!$AO$17), MAX(Day_31),
IF($N499 = Lists_and_controls!$AO$7, IF(INDEX(Leap_Year_YN, MATCH($M499, Year_2, 0)) = 1, MAX(Day_Feb_LY), MAX(Day_Feb) )))))</f>
        <v/>
      </c>
    </row>
    <row r="500" spans="1:29" s="379" customFormat="1" hidden="1" x14ac:dyDescent="0.35">
      <c r="A500" s="368"/>
      <c r="B500" s="367" t="str">
        <f xml:space="preserve"> IF(A500="", "", $B$2 &amp; COUNTIFS($A$7:$A500, $A500))</f>
        <v/>
      </c>
      <c r="C500" s="367" t="str">
        <f>IF($A500 = "", "", INDEX(Main_Form!$A:$A, MATCH($A500, Main_Form!$EV:$EV, 0)) &amp; $B500)</f>
        <v/>
      </c>
      <c r="D500" s="368"/>
      <c r="E500" s="368"/>
      <c r="F500" s="367" t="str">
        <f>IF(E500="", "", INDEX(Main_Form!$A:$A, MATCH($E500, Main_Form!$EV:$EV, 0)))</f>
        <v/>
      </c>
      <c r="G500" s="368"/>
      <c r="H500" s="368"/>
      <c r="I500" s="368"/>
      <c r="J500" s="368"/>
      <c r="K500" s="368"/>
      <c r="L500" s="368"/>
      <c r="M500" s="368"/>
      <c r="N500" s="368"/>
      <c r="O500" s="368"/>
      <c r="P500" s="398" t="str">
        <f t="shared" si="7"/>
        <v/>
      </c>
      <c r="Q500" s="395"/>
      <c r="R500" s="372"/>
      <c r="AB500" s="378"/>
      <c r="AC500" s="378" t="str">
        <f>IF($N500 = "", "",
IF(OR($N500 = Lists_and_controls!$AO$9, $N500 = Lists_and_controls!$AO$11, $N500 = Lists_and_controls!$AO$14, $N500 = Lists_and_controls!$AO$16), MAX(Day_30),
IF(OR($N500 = Lists_and_controls!$AO$6, $N500 = Lists_and_controls!$AO$8, $N500 = Lists_and_controls!$AO$10, $N500 = Lists_and_controls!$AO$12, $N500 = Lists_and_controls!$AO$13, $N500 = Lists_and_controls!$AO$15, $N500 = Lists_and_controls!$AO$17), MAX(Day_31),
IF($N500 = Lists_and_controls!$AO$7, IF(INDEX(Leap_Year_YN, MATCH($M500, Year_2, 0)) = 1, MAX(Day_Feb_LY), MAX(Day_Feb) )))))</f>
        <v/>
      </c>
    </row>
    <row r="501" spans="1:29" s="379" customFormat="1" hidden="1" x14ac:dyDescent="0.35">
      <c r="A501" s="368"/>
      <c r="B501" s="367" t="str">
        <f xml:space="preserve"> IF(A501="", "", $B$2 &amp; COUNTIFS($A$7:$A501, $A501))</f>
        <v/>
      </c>
      <c r="C501" s="367" t="str">
        <f>IF($A501 = "", "", INDEX(Main_Form!$A:$A, MATCH($A501, Main_Form!$EV:$EV, 0)) &amp; $B501)</f>
        <v/>
      </c>
      <c r="D501" s="368"/>
      <c r="E501" s="368"/>
      <c r="F501" s="367" t="str">
        <f>IF(E501="", "", INDEX(Main_Form!$A:$A, MATCH($E501, Main_Form!$EV:$EV, 0)))</f>
        <v/>
      </c>
      <c r="G501" s="368"/>
      <c r="H501" s="368"/>
      <c r="I501" s="368"/>
      <c r="J501" s="368"/>
      <c r="K501" s="368"/>
      <c r="L501" s="368"/>
      <c r="M501" s="368"/>
      <c r="N501" s="368"/>
      <c r="O501" s="368"/>
      <c r="P501" s="398" t="str">
        <f t="shared" si="7"/>
        <v/>
      </c>
      <c r="Q501" s="395"/>
      <c r="R501" s="372"/>
      <c r="AB501" s="378"/>
      <c r="AC501" s="378" t="str">
        <f>IF($N501 = "", "",
IF(OR($N501 = Lists_and_controls!$AO$9, $N501 = Lists_and_controls!$AO$11, $N501 = Lists_and_controls!$AO$14, $N501 = Lists_and_controls!$AO$16), MAX(Day_30),
IF(OR($N501 = Lists_and_controls!$AO$6, $N501 = Lists_and_controls!$AO$8, $N501 = Lists_and_controls!$AO$10, $N501 = Lists_and_controls!$AO$12, $N501 = Lists_and_controls!$AO$13, $N501 = Lists_and_controls!$AO$15, $N501 = Lists_and_controls!$AO$17), MAX(Day_31),
IF($N501 = Lists_and_controls!$AO$7, IF(INDEX(Leap_Year_YN, MATCH($M501, Year_2, 0)) = 1, MAX(Day_Feb_LY), MAX(Day_Feb) )))))</f>
        <v/>
      </c>
    </row>
    <row r="502" spans="1:29" s="379" customFormat="1" hidden="1" x14ac:dyDescent="0.35">
      <c r="A502" s="368"/>
      <c r="B502" s="367" t="str">
        <f xml:space="preserve"> IF(A502="", "", $B$2 &amp; COUNTIFS($A$7:$A502, $A502))</f>
        <v/>
      </c>
      <c r="C502" s="367" t="str">
        <f>IF($A502 = "", "", INDEX(Main_Form!$A:$A, MATCH($A502, Main_Form!$EV:$EV, 0)) &amp; $B502)</f>
        <v/>
      </c>
      <c r="D502" s="368"/>
      <c r="E502" s="368"/>
      <c r="F502" s="367" t="str">
        <f>IF(E502="", "", INDEX(Main_Form!$A:$A, MATCH($E502, Main_Form!$EV:$EV, 0)))</f>
        <v/>
      </c>
      <c r="G502" s="368"/>
      <c r="H502" s="368"/>
      <c r="I502" s="368"/>
      <c r="J502" s="368"/>
      <c r="K502" s="368"/>
      <c r="L502" s="368"/>
      <c r="M502" s="368"/>
      <c r="N502" s="368"/>
      <c r="O502" s="368"/>
      <c r="P502" s="398" t="str">
        <f t="shared" si="7"/>
        <v/>
      </c>
      <c r="Q502" s="395"/>
      <c r="R502" s="372"/>
      <c r="AB502" s="378"/>
      <c r="AC502" s="378" t="str">
        <f>IF($N502 = "", "",
IF(OR($N502 = Lists_and_controls!$AO$9, $N502 = Lists_and_controls!$AO$11, $N502 = Lists_and_controls!$AO$14, $N502 = Lists_and_controls!$AO$16), MAX(Day_30),
IF(OR($N502 = Lists_and_controls!$AO$6, $N502 = Lists_and_controls!$AO$8, $N502 = Lists_and_controls!$AO$10, $N502 = Lists_and_controls!$AO$12, $N502 = Lists_and_controls!$AO$13, $N502 = Lists_and_controls!$AO$15, $N502 = Lists_and_controls!$AO$17), MAX(Day_31),
IF($N502 = Lists_and_controls!$AO$7, IF(INDEX(Leap_Year_YN, MATCH($M502, Year_2, 0)) = 1, MAX(Day_Feb_LY), MAX(Day_Feb) )))))</f>
        <v/>
      </c>
    </row>
    <row r="503" spans="1:29" s="379" customFormat="1" hidden="1" x14ac:dyDescent="0.35">
      <c r="A503" s="368"/>
      <c r="B503" s="367" t="str">
        <f xml:space="preserve"> IF(A503="", "", $B$2 &amp; COUNTIFS($A$7:$A503, $A503))</f>
        <v/>
      </c>
      <c r="C503" s="367" t="str">
        <f>IF($A503 = "", "", INDEX(Main_Form!$A:$A, MATCH($A503, Main_Form!$EV:$EV, 0)) &amp; $B503)</f>
        <v/>
      </c>
      <c r="D503" s="368"/>
      <c r="E503" s="368"/>
      <c r="F503" s="367" t="str">
        <f>IF(E503="", "", INDEX(Main_Form!$A:$A, MATCH($E503, Main_Form!$EV:$EV, 0)))</f>
        <v/>
      </c>
      <c r="G503" s="368"/>
      <c r="H503" s="368"/>
      <c r="I503" s="368"/>
      <c r="J503" s="368"/>
      <c r="K503" s="368"/>
      <c r="L503" s="368"/>
      <c r="M503" s="368"/>
      <c r="N503" s="368"/>
      <c r="O503" s="368"/>
      <c r="P503" s="398" t="str">
        <f t="shared" si="7"/>
        <v/>
      </c>
      <c r="Q503" s="395"/>
      <c r="R503" s="372"/>
      <c r="AB503" s="378"/>
      <c r="AC503" s="378" t="str">
        <f>IF($N503 = "", "",
IF(OR($N503 = Lists_and_controls!$AO$9, $N503 = Lists_and_controls!$AO$11, $N503 = Lists_and_controls!$AO$14, $N503 = Lists_and_controls!$AO$16), MAX(Day_30),
IF(OR($N503 = Lists_and_controls!$AO$6, $N503 = Lists_and_controls!$AO$8, $N503 = Lists_and_controls!$AO$10, $N503 = Lists_and_controls!$AO$12, $N503 = Lists_and_controls!$AO$13, $N503 = Lists_and_controls!$AO$15, $N503 = Lists_and_controls!$AO$17), MAX(Day_31),
IF($N503 = Lists_and_controls!$AO$7, IF(INDEX(Leap_Year_YN, MATCH($M503, Year_2, 0)) = 1, MAX(Day_Feb_LY), MAX(Day_Feb) )))))</f>
        <v/>
      </c>
    </row>
    <row r="504" spans="1:29" s="379" customFormat="1" hidden="1" x14ac:dyDescent="0.35">
      <c r="A504" s="368"/>
      <c r="B504" s="367" t="str">
        <f xml:space="preserve"> IF(A504="", "", $B$2 &amp; COUNTIFS($A$7:$A504, $A504))</f>
        <v/>
      </c>
      <c r="C504" s="367" t="str">
        <f>IF($A504 = "", "", INDEX(Main_Form!$A:$A, MATCH($A504, Main_Form!$EV:$EV, 0)) &amp; $B504)</f>
        <v/>
      </c>
      <c r="D504" s="368"/>
      <c r="E504" s="368"/>
      <c r="F504" s="367" t="str">
        <f>IF(E504="", "", INDEX(Main_Form!$A:$A, MATCH($E504, Main_Form!$EV:$EV, 0)))</f>
        <v/>
      </c>
      <c r="G504" s="368"/>
      <c r="H504" s="368"/>
      <c r="I504" s="368"/>
      <c r="J504" s="368"/>
      <c r="K504" s="368"/>
      <c r="L504" s="368"/>
      <c r="M504" s="368"/>
      <c r="N504" s="368"/>
      <c r="O504" s="368"/>
      <c r="P504" s="398" t="str">
        <f t="shared" si="7"/>
        <v/>
      </c>
      <c r="Q504" s="395"/>
      <c r="R504" s="372"/>
      <c r="AB504" s="378"/>
      <c r="AC504" s="378" t="str">
        <f>IF($N504 = "", "",
IF(OR($N504 = Lists_and_controls!$AO$9, $N504 = Lists_and_controls!$AO$11, $N504 = Lists_and_controls!$AO$14, $N504 = Lists_and_controls!$AO$16), MAX(Day_30),
IF(OR($N504 = Lists_and_controls!$AO$6, $N504 = Lists_and_controls!$AO$8, $N504 = Lists_and_controls!$AO$10, $N504 = Lists_and_controls!$AO$12, $N504 = Lists_and_controls!$AO$13, $N504 = Lists_and_controls!$AO$15, $N504 = Lists_and_controls!$AO$17), MAX(Day_31),
IF($N504 = Lists_and_controls!$AO$7, IF(INDEX(Leap_Year_YN, MATCH($M504, Year_2, 0)) = 1, MAX(Day_Feb_LY), MAX(Day_Feb) )))))</f>
        <v/>
      </c>
    </row>
    <row r="505" spans="1:29" s="379" customFormat="1" hidden="1" x14ac:dyDescent="0.35">
      <c r="A505" s="368"/>
      <c r="B505" s="367" t="str">
        <f xml:space="preserve"> IF(A505="", "", $B$2 &amp; COUNTIFS($A$7:$A505, $A505))</f>
        <v/>
      </c>
      <c r="C505" s="367" t="str">
        <f>IF($A505 = "", "", INDEX(Main_Form!$A:$A, MATCH($A505, Main_Form!$EV:$EV, 0)) &amp; $B505)</f>
        <v/>
      </c>
      <c r="D505" s="368"/>
      <c r="E505" s="368"/>
      <c r="F505" s="367" t="str">
        <f>IF(E505="", "", INDEX(Main_Form!$A:$A, MATCH($E505, Main_Form!$EV:$EV, 0)))</f>
        <v/>
      </c>
      <c r="G505" s="368"/>
      <c r="H505" s="368"/>
      <c r="I505" s="368"/>
      <c r="J505" s="368"/>
      <c r="K505" s="368"/>
      <c r="L505" s="368"/>
      <c r="M505" s="368"/>
      <c r="N505" s="368"/>
      <c r="O505" s="368"/>
      <c r="P505" s="398" t="str">
        <f t="shared" si="7"/>
        <v/>
      </c>
      <c r="Q505" s="395"/>
      <c r="R505" s="372"/>
      <c r="AB505" s="378"/>
      <c r="AC505" s="378" t="str">
        <f>IF($N505 = "", "",
IF(OR($N505 = Lists_and_controls!$AO$9, $N505 = Lists_and_controls!$AO$11, $N505 = Lists_and_controls!$AO$14, $N505 = Lists_and_controls!$AO$16), MAX(Day_30),
IF(OR($N505 = Lists_and_controls!$AO$6, $N505 = Lists_and_controls!$AO$8, $N505 = Lists_and_controls!$AO$10, $N505 = Lists_and_controls!$AO$12, $N505 = Lists_and_controls!$AO$13, $N505 = Lists_and_controls!$AO$15, $N505 = Lists_and_controls!$AO$17), MAX(Day_31),
IF($N505 = Lists_and_controls!$AO$7, IF(INDEX(Leap_Year_YN, MATCH($M505, Year_2, 0)) = 1, MAX(Day_Feb_LY), MAX(Day_Feb) )))))</f>
        <v/>
      </c>
    </row>
    <row r="506" spans="1:29" s="379" customFormat="1" hidden="1" x14ac:dyDescent="0.35">
      <c r="A506" s="368"/>
      <c r="B506" s="367" t="str">
        <f xml:space="preserve"> IF(A506="", "", $B$2 &amp; COUNTIFS($A$7:$A506, $A506))</f>
        <v/>
      </c>
      <c r="C506" s="367" t="str">
        <f>IF($A506 = "", "", INDEX(Main_Form!$A:$A, MATCH($A506, Main_Form!$EV:$EV, 0)) &amp; $B506)</f>
        <v/>
      </c>
      <c r="D506" s="368"/>
      <c r="E506" s="368"/>
      <c r="F506" s="367" t="str">
        <f>IF(E506="", "", INDEX(Main_Form!$A:$A, MATCH($E506, Main_Form!$EV:$EV, 0)))</f>
        <v/>
      </c>
      <c r="G506" s="368"/>
      <c r="H506" s="368"/>
      <c r="I506" s="368"/>
      <c r="J506" s="368"/>
      <c r="K506" s="368"/>
      <c r="L506" s="368"/>
      <c r="M506" s="368"/>
      <c r="N506" s="368"/>
      <c r="O506" s="368"/>
      <c r="P506" s="398" t="str">
        <f t="shared" si="7"/>
        <v/>
      </c>
      <c r="Q506" s="395"/>
      <c r="R506" s="372"/>
      <c r="AB506" s="378"/>
      <c r="AC506" s="378" t="str">
        <f>IF($N506 = "", "",
IF(OR($N506 = Lists_and_controls!$AO$9, $N506 = Lists_and_controls!$AO$11, $N506 = Lists_and_controls!$AO$14, $N506 = Lists_and_controls!$AO$16), MAX(Day_30),
IF(OR($N506 = Lists_and_controls!$AO$6, $N506 = Lists_and_controls!$AO$8, $N506 = Lists_and_controls!$AO$10, $N506 = Lists_and_controls!$AO$12, $N506 = Lists_and_controls!$AO$13, $N506 = Lists_and_controls!$AO$15, $N506 = Lists_and_controls!$AO$17), MAX(Day_31),
IF($N506 = Lists_and_controls!$AO$7, IF(INDEX(Leap_Year_YN, MATCH($M506, Year_2, 0)) = 1, MAX(Day_Feb_LY), MAX(Day_Feb) )))))</f>
        <v/>
      </c>
    </row>
    <row r="507" spans="1:29" s="379" customFormat="1" hidden="1" x14ac:dyDescent="0.35">
      <c r="A507" s="368"/>
      <c r="B507" s="367" t="str">
        <f xml:space="preserve"> IF(A507="", "", $B$2 &amp; COUNTIFS($A$7:$A507, $A507))</f>
        <v/>
      </c>
      <c r="C507" s="367" t="str">
        <f>IF($A507 = "", "", INDEX(Main_Form!$A:$A, MATCH($A507, Main_Form!$EV:$EV, 0)) &amp; $B507)</f>
        <v/>
      </c>
      <c r="D507" s="368"/>
      <c r="E507" s="368"/>
      <c r="F507" s="367" t="str">
        <f>IF(E507="", "", INDEX(Main_Form!$A:$A, MATCH($E507, Main_Form!$EV:$EV, 0)))</f>
        <v/>
      </c>
      <c r="G507" s="368"/>
      <c r="H507" s="368"/>
      <c r="I507" s="368"/>
      <c r="J507" s="368"/>
      <c r="K507" s="368"/>
      <c r="L507" s="368"/>
      <c r="M507" s="368"/>
      <c r="N507" s="368"/>
      <c r="O507" s="368"/>
      <c r="P507" s="398" t="str">
        <f t="shared" si="7"/>
        <v/>
      </c>
      <c r="Q507" s="395"/>
      <c r="R507" s="372"/>
      <c r="AB507" s="378"/>
      <c r="AC507" s="378" t="str">
        <f>IF($N507 = "", "",
IF(OR($N507 = Lists_and_controls!$AO$9, $N507 = Lists_and_controls!$AO$11, $N507 = Lists_and_controls!$AO$14, $N507 = Lists_and_controls!$AO$16), MAX(Day_30),
IF(OR($N507 = Lists_and_controls!$AO$6, $N507 = Lists_and_controls!$AO$8, $N507 = Lists_and_controls!$AO$10, $N507 = Lists_and_controls!$AO$12, $N507 = Lists_and_controls!$AO$13, $N507 = Lists_and_controls!$AO$15, $N507 = Lists_and_controls!$AO$17), MAX(Day_31),
IF($N507 = Lists_and_controls!$AO$7, IF(INDEX(Leap_Year_YN, MATCH($M507, Year_2, 0)) = 1, MAX(Day_Feb_LY), MAX(Day_Feb) )))))</f>
        <v/>
      </c>
    </row>
    <row r="508" spans="1:29" s="379" customFormat="1" hidden="1" x14ac:dyDescent="0.35">
      <c r="A508" s="368"/>
      <c r="B508" s="367" t="str">
        <f xml:space="preserve"> IF(A508="", "", $B$2 &amp; COUNTIFS($A$7:$A508, $A508))</f>
        <v/>
      </c>
      <c r="C508" s="367" t="str">
        <f>IF($A508 = "", "", INDEX(Main_Form!$A:$A, MATCH($A508, Main_Form!$EV:$EV, 0)) &amp; $B508)</f>
        <v/>
      </c>
      <c r="D508" s="368"/>
      <c r="E508" s="368"/>
      <c r="F508" s="367" t="str">
        <f>IF(E508="", "", INDEX(Main_Form!$A:$A, MATCH($E508, Main_Form!$EV:$EV, 0)))</f>
        <v/>
      </c>
      <c r="G508" s="368"/>
      <c r="H508" s="368"/>
      <c r="I508" s="368"/>
      <c r="J508" s="368"/>
      <c r="K508" s="368"/>
      <c r="L508" s="368"/>
      <c r="M508" s="368"/>
      <c r="N508" s="368"/>
      <c r="O508" s="368"/>
      <c r="P508" s="398" t="str">
        <f t="shared" si="7"/>
        <v/>
      </c>
      <c r="Q508" s="403"/>
      <c r="R508" s="372"/>
      <c r="AB508" s="378"/>
      <c r="AC508" s="378" t="str">
        <f>IF($N508 = "", "",
IF(OR($N508 = Lists_and_controls!$AO$9, $N508 = Lists_and_controls!$AO$11, $N508 = Lists_and_controls!$AO$14, $N508 = Lists_and_controls!$AO$16), MAX(Day_30),
IF(OR($N508 = Lists_and_controls!$AO$6, $N508 = Lists_and_controls!$AO$8, $N508 = Lists_and_controls!$AO$10, $N508 = Lists_and_controls!$AO$12, $N508 = Lists_and_controls!$AO$13, $N508 = Lists_and_controls!$AO$15, $N508 = Lists_and_controls!$AO$17), MAX(Day_31),
IF($N508 = Lists_and_controls!$AO$7, IF(INDEX(Leap_Year_YN, MATCH($M508, Year_2, 0)) = 1, MAX(Day_Feb_LY), MAX(Day_Feb) )))))</f>
        <v/>
      </c>
    </row>
    <row r="509" spans="1:29" s="379" customFormat="1" hidden="1" x14ac:dyDescent="0.35">
      <c r="A509" s="368"/>
      <c r="B509" s="367" t="str">
        <f xml:space="preserve"> IF(A509="", "", $B$2 &amp; COUNTIFS($A$7:$A509, $A509))</f>
        <v/>
      </c>
      <c r="C509" s="367" t="str">
        <f>IF($A509 = "", "", INDEX(Main_Form!$A:$A, MATCH($A509, Main_Form!$EV:$EV, 0)) &amp; $B509)</f>
        <v/>
      </c>
      <c r="D509" s="368"/>
      <c r="E509" s="368"/>
      <c r="F509" s="367" t="str">
        <f>IF(E509="", "", INDEX(Main_Form!$A:$A, MATCH($E509, Main_Form!$EV:$EV, 0)))</f>
        <v/>
      </c>
      <c r="G509" s="368"/>
      <c r="H509" s="368"/>
      <c r="I509" s="368"/>
      <c r="J509" s="368"/>
      <c r="K509" s="368"/>
      <c r="L509" s="368"/>
      <c r="M509" s="368"/>
      <c r="N509" s="368"/>
      <c r="O509" s="368"/>
      <c r="P509" s="398" t="str">
        <f t="shared" si="7"/>
        <v/>
      </c>
      <c r="Q509" s="403"/>
      <c r="R509" s="372"/>
      <c r="AB509" s="378"/>
      <c r="AC509" s="378" t="str">
        <f>IF($N509 = "", "",
IF(OR($N509 = Lists_and_controls!$AO$9, $N509 = Lists_and_controls!$AO$11, $N509 = Lists_and_controls!$AO$14, $N509 = Lists_and_controls!$AO$16), MAX(Day_30),
IF(OR($N509 = Lists_and_controls!$AO$6, $N509 = Lists_and_controls!$AO$8, $N509 = Lists_and_controls!$AO$10, $N509 = Lists_and_controls!$AO$12, $N509 = Lists_and_controls!$AO$13, $N509 = Lists_and_controls!$AO$15, $N509 = Lists_and_controls!$AO$17), MAX(Day_31),
IF($N509 = Lists_and_controls!$AO$7, IF(INDEX(Leap_Year_YN, MATCH($M509, Year_2, 0)) = 1, MAX(Day_Feb_LY), MAX(Day_Feb) )))))</f>
        <v/>
      </c>
    </row>
    <row r="510" spans="1:29" s="379" customFormat="1" hidden="1" x14ac:dyDescent="0.35">
      <c r="A510" s="368"/>
      <c r="B510" s="367" t="str">
        <f xml:space="preserve"> IF(A510="", "", $B$2 &amp; COUNTIFS($A$7:$A510, $A510))</f>
        <v/>
      </c>
      <c r="C510" s="367" t="str">
        <f>IF($A510 = "", "", INDEX(Main_Form!$A:$A, MATCH($A510, Main_Form!$EV:$EV, 0)) &amp; $B510)</f>
        <v/>
      </c>
      <c r="D510" s="368"/>
      <c r="E510" s="368"/>
      <c r="F510" s="367" t="str">
        <f>IF(E510="", "", INDEX(Main_Form!$A:$A, MATCH($E510, Main_Form!$EV:$EV, 0)))</f>
        <v/>
      </c>
      <c r="G510" s="368"/>
      <c r="H510" s="368"/>
      <c r="I510" s="368"/>
      <c r="J510" s="368"/>
      <c r="K510" s="368"/>
      <c r="L510" s="368"/>
      <c r="M510" s="368"/>
      <c r="N510" s="368"/>
      <c r="O510" s="368"/>
      <c r="P510" s="398" t="str">
        <f t="shared" si="7"/>
        <v/>
      </c>
      <c r="Q510" s="403"/>
      <c r="R510" s="372"/>
      <c r="AB510" s="378"/>
      <c r="AC510" s="378" t="str">
        <f>IF($N510 = "", "",
IF(OR($N510 = Lists_and_controls!$AO$9, $N510 = Lists_and_controls!$AO$11, $N510 = Lists_and_controls!$AO$14, $N510 = Lists_and_controls!$AO$16), MAX(Day_30),
IF(OR($N510 = Lists_and_controls!$AO$6, $N510 = Lists_and_controls!$AO$8, $N510 = Lists_and_controls!$AO$10, $N510 = Lists_and_controls!$AO$12, $N510 = Lists_and_controls!$AO$13, $N510 = Lists_and_controls!$AO$15, $N510 = Lists_and_controls!$AO$17), MAX(Day_31),
IF($N510 = Lists_and_controls!$AO$7, IF(INDEX(Leap_Year_YN, MATCH($M510, Year_2, 0)) = 1, MAX(Day_Feb_LY), MAX(Day_Feb) )))))</f>
        <v/>
      </c>
    </row>
    <row r="511" spans="1:29" s="379" customFormat="1" hidden="1" x14ac:dyDescent="0.35">
      <c r="A511" s="368"/>
      <c r="B511" s="367" t="str">
        <f xml:space="preserve"> IF(A511="", "", $B$2 &amp; COUNTIFS($A$7:$A511, $A511))</f>
        <v/>
      </c>
      <c r="C511" s="367" t="str">
        <f>IF($A511 = "", "", INDEX(Main_Form!$A:$A, MATCH($A511, Main_Form!$EV:$EV, 0)) &amp; $B511)</f>
        <v/>
      </c>
      <c r="D511" s="368"/>
      <c r="E511" s="368"/>
      <c r="F511" s="367" t="str">
        <f>IF(E511="", "", INDEX(Main_Form!$A:$A, MATCH($E511, Main_Form!$EV:$EV, 0)))</f>
        <v/>
      </c>
      <c r="G511" s="368"/>
      <c r="H511" s="368"/>
      <c r="I511" s="368"/>
      <c r="J511" s="368"/>
      <c r="K511" s="368"/>
      <c r="L511" s="368"/>
      <c r="M511" s="368"/>
      <c r="N511" s="368"/>
      <c r="O511" s="368"/>
      <c r="P511" s="398" t="str">
        <f t="shared" si="7"/>
        <v/>
      </c>
      <c r="Q511" s="403"/>
      <c r="R511" s="372"/>
      <c r="AB511" s="378"/>
      <c r="AC511" s="378" t="str">
        <f>IF($N511 = "", "",
IF(OR($N511 = Lists_and_controls!$AO$9, $N511 = Lists_and_controls!$AO$11, $N511 = Lists_and_controls!$AO$14, $N511 = Lists_and_controls!$AO$16), MAX(Day_30),
IF(OR($N511 = Lists_and_controls!$AO$6, $N511 = Lists_and_controls!$AO$8, $N511 = Lists_and_controls!$AO$10, $N511 = Lists_and_controls!$AO$12, $N511 = Lists_and_controls!$AO$13, $N511 = Lists_and_controls!$AO$15, $N511 = Lists_and_controls!$AO$17), MAX(Day_31),
IF($N511 = Lists_and_controls!$AO$7, IF(INDEX(Leap_Year_YN, MATCH($M511, Year_2, 0)) = 1, MAX(Day_Feb_LY), MAX(Day_Feb) )))))</f>
        <v/>
      </c>
    </row>
    <row r="512" spans="1:29" s="379" customFormat="1" hidden="1" x14ac:dyDescent="0.35">
      <c r="A512" s="368"/>
      <c r="B512" s="367" t="str">
        <f xml:space="preserve"> IF(A512="", "", $B$2 &amp; COUNTIFS($A$7:$A512, $A512))</f>
        <v/>
      </c>
      <c r="C512" s="367" t="str">
        <f>IF($A512 = "", "", INDEX(Main_Form!$A:$A, MATCH($A512, Main_Form!$EV:$EV, 0)) &amp; $B512)</f>
        <v/>
      </c>
      <c r="D512" s="368"/>
      <c r="E512" s="368"/>
      <c r="F512" s="367" t="str">
        <f>IF(E512="", "", INDEX(Main_Form!$A:$A, MATCH($E512, Main_Form!$EV:$EV, 0)))</f>
        <v/>
      </c>
      <c r="G512" s="368"/>
      <c r="H512" s="368"/>
      <c r="I512" s="368"/>
      <c r="J512" s="368"/>
      <c r="K512" s="368"/>
      <c r="L512" s="368"/>
      <c r="M512" s="368"/>
      <c r="N512" s="368"/>
      <c r="O512" s="368"/>
      <c r="P512" s="398" t="str">
        <f t="shared" si="7"/>
        <v/>
      </c>
      <c r="Q512" s="403"/>
      <c r="R512" s="372"/>
      <c r="AB512" s="378"/>
      <c r="AC512" s="378" t="str">
        <f>IF($N512 = "", "",
IF(OR($N512 = Lists_and_controls!$AO$9, $N512 = Lists_and_controls!$AO$11, $N512 = Lists_and_controls!$AO$14, $N512 = Lists_and_controls!$AO$16), MAX(Day_30),
IF(OR($N512 = Lists_and_controls!$AO$6, $N512 = Lists_and_controls!$AO$8, $N512 = Lists_and_controls!$AO$10, $N512 = Lists_and_controls!$AO$12, $N512 = Lists_and_controls!$AO$13, $N512 = Lists_and_controls!$AO$15, $N512 = Lists_and_controls!$AO$17), MAX(Day_31),
IF($N512 = Lists_and_controls!$AO$7, IF(INDEX(Leap_Year_YN, MATCH($M512, Year_2, 0)) = 1, MAX(Day_Feb_LY), MAX(Day_Feb) )))))</f>
        <v/>
      </c>
    </row>
    <row r="513" spans="1:29" s="379" customFormat="1" hidden="1" x14ac:dyDescent="0.35">
      <c r="A513" s="368"/>
      <c r="B513" s="367" t="str">
        <f xml:space="preserve"> IF(A513="", "", $B$2 &amp; COUNTIFS($A$7:$A513, $A513))</f>
        <v/>
      </c>
      <c r="C513" s="367" t="str">
        <f>IF($A513 = "", "", INDEX(Main_Form!$A:$A, MATCH($A513, Main_Form!$EV:$EV, 0)) &amp; $B513)</f>
        <v/>
      </c>
      <c r="D513" s="368"/>
      <c r="E513" s="368"/>
      <c r="F513" s="367" t="str">
        <f>IF(E513="", "", INDEX(Main_Form!$A:$A, MATCH($E513, Main_Form!$EV:$EV, 0)))</f>
        <v/>
      </c>
      <c r="G513" s="368"/>
      <c r="H513" s="368"/>
      <c r="I513" s="368"/>
      <c r="J513" s="368"/>
      <c r="K513" s="368"/>
      <c r="L513" s="368"/>
      <c r="M513" s="368"/>
      <c r="N513" s="368"/>
      <c r="O513" s="368"/>
      <c r="P513" s="398" t="str">
        <f t="shared" si="7"/>
        <v/>
      </c>
      <c r="Q513" s="403"/>
      <c r="R513" s="372"/>
      <c r="AB513" s="378"/>
      <c r="AC513" s="378" t="str">
        <f>IF($N513 = "", "",
IF(OR($N513 = Lists_and_controls!$AO$9, $N513 = Lists_and_controls!$AO$11, $N513 = Lists_and_controls!$AO$14, $N513 = Lists_and_controls!$AO$16), MAX(Day_30),
IF(OR($N513 = Lists_and_controls!$AO$6, $N513 = Lists_and_controls!$AO$8, $N513 = Lists_and_controls!$AO$10, $N513 = Lists_and_controls!$AO$12, $N513 = Lists_and_controls!$AO$13, $N513 = Lists_and_controls!$AO$15, $N513 = Lists_and_controls!$AO$17), MAX(Day_31),
IF($N513 = Lists_and_controls!$AO$7, IF(INDEX(Leap_Year_YN, MATCH($M513, Year_2, 0)) = 1, MAX(Day_Feb_LY), MAX(Day_Feb) )))))</f>
        <v/>
      </c>
    </row>
    <row r="514" spans="1:29" s="379" customFormat="1" hidden="1" x14ac:dyDescent="0.35">
      <c r="A514" s="368"/>
      <c r="B514" s="367" t="str">
        <f xml:space="preserve"> IF(A514="", "", $B$2 &amp; COUNTIFS($A$7:$A514, $A514))</f>
        <v/>
      </c>
      <c r="C514" s="367" t="str">
        <f>IF($A514 = "", "", INDEX(Main_Form!$A:$A, MATCH($A514, Main_Form!$EV:$EV, 0)) &amp; $B514)</f>
        <v/>
      </c>
      <c r="D514" s="368"/>
      <c r="E514" s="368"/>
      <c r="F514" s="367" t="str">
        <f>IF(E514="", "", INDEX(Main_Form!$A:$A, MATCH($E514, Main_Form!$EV:$EV, 0)))</f>
        <v/>
      </c>
      <c r="G514" s="368"/>
      <c r="H514" s="368"/>
      <c r="I514" s="368"/>
      <c r="J514" s="368"/>
      <c r="K514" s="368"/>
      <c r="L514" s="368"/>
      <c r="M514" s="368"/>
      <c r="N514" s="368"/>
      <c r="O514" s="368"/>
      <c r="P514" s="398" t="str">
        <f t="shared" si="7"/>
        <v/>
      </c>
      <c r="Q514" s="403"/>
      <c r="R514" s="372"/>
      <c r="AB514" s="378"/>
      <c r="AC514" s="378" t="str">
        <f>IF($N514 = "", "",
IF(OR($N514 = Lists_and_controls!$AO$9, $N514 = Lists_and_controls!$AO$11, $N514 = Lists_and_controls!$AO$14, $N514 = Lists_and_controls!$AO$16), MAX(Day_30),
IF(OR($N514 = Lists_and_controls!$AO$6, $N514 = Lists_and_controls!$AO$8, $N514 = Lists_and_controls!$AO$10, $N514 = Lists_and_controls!$AO$12, $N514 = Lists_and_controls!$AO$13, $N514 = Lists_and_controls!$AO$15, $N514 = Lists_and_controls!$AO$17), MAX(Day_31),
IF($N514 = Lists_and_controls!$AO$7, IF(INDEX(Leap_Year_YN, MATCH($M514, Year_2, 0)) = 1, MAX(Day_Feb_LY), MAX(Day_Feb) )))))</f>
        <v/>
      </c>
    </row>
    <row r="515" spans="1:29" s="379" customFormat="1" hidden="1" x14ac:dyDescent="0.35">
      <c r="A515" s="368"/>
      <c r="B515" s="367" t="str">
        <f xml:space="preserve"> IF(A515="", "", $B$2 &amp; COUNTIFS($A$7:$A515, $A515))</f>
        <v/>
      </c>
      <c r="C515" s="367" t="str">
        <f>IF($A515 = "", "", INDEX(Main_Form!$A:$A, MATCH($A515, Main_Form!$EV:$EV, 0)) &amp; $B515)</f>
        <v/>
      </c>
      <c r="D515" s="368"/>
      <c r="E515" s="368"/>
      <c r="F515" s="367" t="str">
        <f>IF(E515="", "", INDEX(Main_Form!$A:$A, MATCH($E515, Main_Form!$EV:$EV, 0)))</f>
        <v/>
      </c>
      <c r="G515" s="368"/>
      <c r="H515" s="368"/>
      <c r="I515" s="368"/>
      <c r="J515" s="368"/>
      <c r="K515" s="368"/>
      <c r="L515" s="368"/>
      <c r="M515" s="368"/>
      <c r="N515" s="368"/>
      <c r="O515" s="368"/>
      <c r="P515" s="398" t="str">
        <f t="shared" si="7"/>
        <v/>
      </c>
      <c r="Q515" s="403"/>
      <c r="R515" s="372"/>
      <c r="AB515" s="378"/>
      <c r="AC515" s="378" t="str">
        <f>IF($N515 = "", "",
IF(OR($N515 = Lists_and_controls!$AO$9, $N515 = Lists_and_controls!$AO$11, $N515 = Lists_and_controls!$AO$14, $N515 = Lists_and_controls!$AO$16), MAX(Day_30),
IF(OR($N515 = Lists_and_controls!$AO$6, $N515 = Lists_and_controls!$AO$8, $N515 = Lists_and_controls!$AO$10, $N515 = Lists_and_controls!$AO$12, $N515 = Lists_and_controls!$AO$13, $N515 = Lists_and_controls!$AO$15, $N515 = Lists_and_controls!$AO$17), MAX(Day_31),
IF($N515 = Lists_and_controls!$AO$7, IF(INDEX(Leap_Year_YN, MATCH($M515, Year_2, 0)) = 1, MAX(Day_Feb_LY), MAX(Day_Feb) )))))</f>
        <v/>
      </c>
    </row>
    <row r="516" spans="1:29" s="379" customFormat="1" hidden="1" x14ac:dyDescent="0.35">
      <c r="A516" s="368"/>
      <c r="B516" s="367" t="str">
        <f xml:space="preserve"> IF(A516="", "", $B$2 &amp; COUNTIFS($A$7:$A516, $A516))</f>
        <v/>
      </c>
      <c r="C516" s="367" t="str">
        <f>IF($A516 = "", "", INDEX(Main_Form!$A:$A, MATCH($A516, Main_Form!$EV:$EV, 0)) &amp; $B516)</f>
        <v/>
      </c>
      <c r="D516" s="368"/>
      <c r="E516" s="368"/>
      <c r="F516" s="367" t="str">
        <f>IF(E516="", "", INDEX(Main_Form!$A:$A, MATCH($E516, Main_Form!$EV:$EV, 0)))</f>
        <v/>
      </c>
      <c r="G516" s="368"/>
      <c r="H516" s="368"/>
      <c r="I516" s="368"/>
      <c r="J516" s="368"/>
      <c r="K516" s="368"/>
      <c r="L516" s="368"/>
      <c r="M516" s="368"/>
      <c r="N516" s="368"/>
      <c r="O516" s="368"/>
      <c r="P516" s="398" t="str">
        <f t="shared" si="7"/>
        <v/>
      </c>
      <c r="Q516" s="403"/>
      <c r="R516" s="372"/>
      <c r="AB516" s="378"/>
      <c r="AC516" s="378" t="str">
        <f>IF($N516 = "", "",
IF(OR($N516 = Lists_and_controls!$AO$9, $N516 = Lists_and_controls!$AO$11, $N516 = Lists_and_controls!$AO$14, $N516 = Lists_and_controls!$AO$16), MAX(Day_30),
IF(OR($N516 = Lists_and_controls!$AO$6, $N516 = Lists_and_controls!$AO$8, $N516 = Lists_and_controls!$AO$10, $N516 = Lists_and_controls!$AO$12, $N516 = Lists_and_controls!$AO$13, $N516 = Lists_and_controls!$AO$15, $N516 = Lists_and_controls!$AO$17), MAX(Day_31),
IF($N516 = Lists_and_controls!$AO$7, IF(INDEX(Leap_Year_YN, MATCH($M516, Year_2, 0)) = 1, MAX(Day_Feb_LY), MAX(Day_Feb) )))))</f>
        <v/>
      </c>
    </row>
    <row r="517" spans="1:29" s="379" customFormat="1" hidden="1" x14ac:dyDescent="0.35">
      <c r="A517" s="368"/>
      <c r="B517" s="367" t="str">
        <f xml:space="preserve"> IF(A517="", "", $B$2 &amp; COUNTIFS($A$7:$A517, $A517))</f>
        <v/>
      </c>
      <c r="C517" s="367" t="str">
        <f>IF($A517 = "", "", INDEX(Main_Form!$A:$A, MATCH($A517, Main_Form!$EV:$EV, 0)) &amp; $B517)</f>
        <v/>
      </c>
      <c r="D517" s="368"/>
      <c r="E517" s="368"/>
      <c r="F517" s="367" t="str">
        <f>IF(E517="", "", INDEX(Main_Form!$A:$A, MATCH($E517, Main_Form!$EV:$EV, 0)))</f>
        <v/>
      </c>
      <c r="G517" s="368"/>
      <c r="H517" s="368"/>
      <c r="I517" s="368"/>
      <c r="J517" s="368"/>
      <c r="K517" s="368"/>
      <c r="L517" s="368"/>
      <c r="M517" s="368"/>
      <c r="N517" s="368"/>
      <c r="O517" s="368"/>
      <c r="P517" s="398" t="str">
        <f t="shared" si="7"/>
        <v/>
      </c>
      <c r="Q517" s="403"/>
      <c r="R517" s="372"/>
      <c r="AB517" s="378"/>
      <c r="AC517" s="378" t="str">
        <f>IF($N517 = "", "",
IF(OR($N517 = Lists_and_controls!$AO$9, $N517 = Lists_and_controls!$AO$11, $N517 = Lists_and_controls!$AO$14, $N517 = Lists_and_controls!$AO$16), MAX(Day_30),
IF(OR($N517 = Lists_and_controls!$AO$6, $N517 = Lists_and_controls!$AO$8, $N517 = Lists_and_controls!$AO$10, $N517 = Lists_and_controls!$AO$12, $N517 = Lists_and_controls!$AO$13, $N517 = Lists_and_controls!$AO$15, $N517 = Lists_and_controls!$AO$17), MAX(Day_31),
IF($N517 = Lists_and_controls!$AO$7, IF(INDEX(Leap_Year_YN, MATCH($M517, Year_2, 0)) = 1, MAX(Day_Feb_LY), MAX(Day_Feb) )))))</f>
        <v/>
      </c>
    </row>
    <row r="518" spans="1:29" s="379" customFormat="1" hidden="1" x14ac:dyDescent="0.35">
      <c r="A518" s="368"/>
      <c r="B518" s="367" t="str">
        <f xml:space="preserve"> IF(A518="", "", $B$2 &amp; COUNTIFS($A$7:$A518, $A518))</f>
        <v/>
      </c>
      <c r="C518" s="367" t="str">
        <f>IF($A518 = "", "", INDEX(Main_Form!$A:$A, MATCH($A518, Main_Form!$EV:$EV, 0)) &amp; $B518)</f>
        <v/>
      </c>
      <c r="D518" s="368"/>
      <c r="E518" s="368"/>
      <c r="F518" s="367" t="str">
        <f>IF(E518="", "", INDEX(Main_Form!$A:$A, MATCH($E518, Main_Form!$EV:$EV, 0)))</f>
        <v/>
      </c>
      <c r="G518" s="368"/>
      <c r="H518" s="368"/>
      <c r="I518" s="368"/>
      <c r="J518" s="368"/>
      <c r="K518" s="368"/>
      <c r="L518" s="368"/>
      <c r="M518" s="368"/>
      <c r="N518" s="368"/>
      <c r="O518" s="368"/>
      <c r="P518" s="398" t="str">
        <f t="shared" si="7"/>
        <v/>
      </c>
      <c r="Q518" s="403"/>
      <c r="R518" s="372"/>
      <c r="AB518" s="378"/>
      <c r="AC518" s="378" t="str">
        <f>IF($N518 = "", "",
IF(OR($N518 = Lists_and_controls!$AO$9, $N518 = Lists_and_controls!$AO$11, $N518 = Lists_and_controls!$AO$14, $N518 = Lists_and_controls!$AO$16), MAX(Day_30),
IF(OR($N518 = Lists_and_controls!$AO$6, $N518 = Lists_and_controls!$AO$8, $N518 = Lists_and_controls!$AO$10, $N518 = Lists_and_controls!$AO$12, $N518 = Lists_and_controls!$AO$13, $N518 = Lists_and_controls!$AO$15, $N518 = Lists_and_controls!$AO$17), MAX(Day_31),
IF($N518 = Lists_and_controls!$AO$7, IF(INDEX(Leap_Year_YN, MATCH($M518, Year_2, 0)) = 1, MAX(Day_Feb_LY), MAX(Day_Feb) )))))</f>
        <v/>
      </c>
    </row>
    <row r="519" spans="1:29" s="379" customFormat="1" hidden="1" x14ac:dyDescent="0.35">
      <c r="A519" s="368"/>
      <c r="B519" s="367" t="str">
        <f xml:space="preserve"> IF(A519="", "", $B$2 &amp; COUNTIFS($A$7:$A519, $A519))</f>
        <v/>
      </c>
      <c r="C519" s="367" t="str">
        <f>IF($A519 = "", "", INDEX(Main_Form!$A:$A, MATCH($A519, Main_Form!$EV:$EV, 0)) &amp; $B519)</f>
        <v/>
      </c>
      <c r="D519" s="368"/>
      <c r="E519" s="368"/>
      <c r="F519" s="367" t="str">
        <f>IF(E519="", "", INDEX(Main_Form!$A:$A, MATCH($E519, Main_Form!$EV:$EV, 0)))</f>
        <v/>
      </c>
      <c r="G519" s="368"/>
      <c r="H519" s="368"/>
      <c r="I519" s="368"/>
      <c r="J519" s="368"/>
      <c r="K519" s="368"/>
      <c r="L519" s="368"/>
      <c r="M519" s="368"/>
      <c r="N519" s="368"/>
      <c r="O519" s="368"/>
      <c r="P519" s="398" t="str">
        <f t="shared" ref="P519:P582" si="8">IF(AND($M519 &lt;&gt; "", $N519 &lt;&gt; "", $O519 &lt;&gt; ""), DATE($M519, INDEX(Month_value, MATCH($N519, Month, 0)), $O519), "")</f>
        <v/>
      </c>
      <c r="Q519" s="403"/>
      <c r="R519" s="372"/>
      <c r="AB519" s="378"/>
      <c r="AC519" s="378" t="str">
        <f>IF($N519 = "", "",
IF(OR($N519 = Lists_and_controls!$AO$9, $N519 = Lists_and_controls!$AO$11, $N519 = Lists_and_controls!$AO$14, $N519 = Lists_and_controls!$AO$16), MAX(Day_30),
IF(OR($N519 = Lists_and_controls!$AO$6, $N519 = Lists_and_controls!$AO$8, $N519 = Lists_and_controls!$AO$10, $N519 = Lists_and_controls!$AO$12, $N519 = Lists_and_controls!$AO$13, $N519 = Lists_and_controls!$AO$15, $N519 = Lists_and_controls!$AO$17), MAX(Day_31),
IF($N519 = Lists_and_controls!$AO$7, IF(INDEX(Leap_Year_YN, MATCH($M519, Year_2, 0)) = 1, MAX(Day_Feb_LY), MAX(Day_Feb) )))))</f>
        <v/>
      </c>
    </row>
    <row r="520" spans="1:29" s="379" customFormat="1" hidden="1" x14ac:dyDescent="0.35">
      <c r="A520" s="368"/>
      <c r="B520" s="367" t="str">
        <f xml:space="preserve"> IF(A520="", "", $B$2 &amp; COUNTIFS($A$7:$A520, $A520))</f>
        <v/>
      </c>
      <c r="C520" s="367" t="str">
        <f>IF($A520 = "", "", INDEX(Main_Form!$A:$A, MATCH($A520, Main_Form!$EV:$EV, 0)) &amp; $B520)</f>
        <v/>
      </c>
      <c r="D520" s="368"/>
      <c r="E520" s="368"/>
      <c r="F520" s="367" t="str">
        <f>IF(E520="", "", INDEX(Main_Form!$A:$A, MATCH($E520, Main_Form!$EV:$EV, 0)))</f>
        <v/>
      </c>
      <c r="G520" s="368"/>
      <c r="H520" s="368"/>
      <c r="I520" s="368"/>
      <c r="J520" s="368"/>
      <c r="K520" s="368"/>
      <c r="L520" s="368"/>
      <c r="M520" s="368"/>
      <c r="N520" s="368"/>
      <c r="O520" s="368"/>
      <c r="P520" s="398" t="str">
        <f t="shared" si="8"/>
        <v/>
      </c>
      <c r="Q520" s="403"/>
      <c r="R520" s="372"/>
      <c r="AB520" s="378"/>
      <c r="AC520" s="378" t="str">
        <f>IF($N520 = "", "",
IF(OR($N520 = Lists_and_controls!$AO$9, $N520 = Lists_and_controls!$AO$11, $N520 = Lists_and_controls!$AO$14, $N520 = Lists_and_controls!$AO$16), MAX(Day_30),
IF(OR($N520 = Lists_and_controls!$AO$6, $N520 = Lists_and_controls!$AO$8, $N520 = Lists_and_controls!$AO$10, $N520 = Lists_and_controls!$AO$12, $N520 = Lists_and_controls!$AO$13, $N520 = Lists_and_controls!$AO$15, $N520 = Lists_and_controls!$AO$17), MAX(Day_31),
IF($N520 = Lists_and_controls!$AO$7, IF(INDEX(Leap_Year_YN, MATCH($M520, Year_2, 0)) = 1, MAX(Day_Feb_LY), MAX(Day_Feb) )))))</f>
        <v/>
      </c>
    </row>
    <row r="521" spans="1:29" s="379" customFormat="1" hidden="1" x14ac:dyDescent="0.35">
      <c r="A521" s="368"/>
      <c r="B521" s="367" t="str">
        <f xml:space="preserve"> IF(A521="", "", $B$2 &amp; COUNTIFS($A$7:$A521, $A521))</f>
        <v/>
      </c>
      <c r="C521" s="367" t="str">
        <f>IF($A521 = "", "", INDEX(Main_Form!$A:$A, MATCH($A521, Main_Form!$EV:$EV, 0)) &amp; $B521)</f>
        <v/>
      </c>
      <c r="D521" s="368"/>
      <c r="E521" s="368"/>
      <c r="F521" s="367" t="str">
        <f>IF(E521="", "", INDEX(Main_Form!$A:$A, MATCH($E521, Main_Form!$EV:$EV, 0)))</f>
        <v/>
      </c>
      <c r="G521" s="368"/>
      <c r="H521" s="368"/>
      <c r="I521" s="368"/>
      <c r="J521" s="368"/>
      <c r="K521" s="368"/>
      <c r="L521" s="368"/>
      <c r="M521" s="368"/>
      <c r="N521" s="368"/>
      <c r="O521" s="368"/>
      <c r="P521" s="398" t="str">
        <f t="shared" si="8"/>
        <v/>
      </c>
      <c r="Q521" s="403"/>
      <c r="R521" s="372"/>
      <c r="AB521" s="378"/>
      <c r="AC521" s="378" t="str">
        <f>IF($N521 = "", "",
IF(OR($N521 = Lists_and_controls!$AO$9, $N521 = Lists_and_controls!$AO$11, $N521 = Lists_and_controls!$AO$14, $N521 = Lists_and_controls!$AO$16), MAX(Day_30),
IF(OR($N521 = Lists_and_controls!$AO$6, $N521 = Lists_and_controls!$AO$8, $N521 = Lists_and_controls!$AO$10, $N521 = Lists_and_controls!$AO$12, $N521 = Lists_and_controls!$AO$13, $N521 = Lists_and_controls!$AO$15, $N521 = Lists_and_controls!$AO$17), MAX(Day_31),
IF($N521 = Lists_and_controls!$AO$7, IF(INDEX(Leap_Year_YN, MATCH($M521, Year_2, 0)) = 1, MAX(Day_Feb_LY), MAX(Day_Feb) )))))</f>
        <v/>
      </c>
    </row>
    <row r="522" spans="1:29" s="379" customFormat="1" hidden="1" x14ac:dyDescent="0.35">
      <c r="A522" s="368"/>
      <c r="B522" s="367" t="str">
        <f xml:space="preserve"> IF(A522="", "", $B$2 &amp; COUNTIFS($A$7:$A522, $A522))</f>
        <v/>
      </c>
      <c r="C522" s="367" t="str">
        <f>IF($A522 = "", "", INDEX(Main_Form!$A:$A, MATCH($A522, Main_Form!$EV:$EV, 0)) &amp; $B522)</f>
        <v/>
      </c>
      <c r="D522" s="368"/>
      <c r="E522" s="368"/>
      <c r="F522" s="367" t="str">
        <f>IF(E522="", "", INDEX(Main_Form!$A:$A, MATCH($E522, Main_Form!$EV:$EV, 0)))</f>
        <v/>
      </c>
      <c r="G522" s="368"/>
      <c r="H522" s="368"/>
      <c r="I522" s="368"/>
      <c r="J522" s="368"/>
      <c r="K522" s="368"/>
      <c r="L522" s="368"/>
      <c r="M522" s="368"/>
      <c r="N522" s="368"/>
      <c r="O522" s="368"/>
      <c r="P522" s="398" t="str">
        <f t="shared" si="8"/>
        <v/>
      </c>
      <c r="Q522" s="403"/>
      <c r="R522" s="372"/>
      <c r="AB522" s="378"/>
      <c r="AC522" s="378" t="str">
        <f>IF($N522 = "", "",
IF(OR($N522 = Lists_and_controls!$AO$9, $N522 = Lists_and_controls!$AO$11, $N522 = Lists_and_controls!$AO$14, $N522 = Lists_and_controls!$AO$16), MAX(Day_30),
IF(OR($N522 = Lists_and_controls!$AO$6, $N522 = Lists_and_controls!$AO$8, $N522 = Lists_and_controls!$AO$10, $N522 = Lists_and_controls!$AO$12, $N522 = Lists_and_controls!$AO$13, $N522 = Lists_and_controls!$AO$15, $N522 = Lists_and_controls!$AO$17), MAX(Day_31),
IF($N522 = Lists_and_controls!$AO$7, IF(INDEX(Leap_Year_YN, MATCH($M522, Year_2, 0)) = 1, MAX(Day_Feb_LY), MAX(Day_Feb) )))))</f>
        <v/>
      </c>
    </row>
    <row r="523" spans="1:29" s="379" customFormat="1" hidden="1" x14ac:dyDescent="0.35">
      <c r="A523" s="368"/>
      <c r="B523" s="367" t="str">
        <f xml:space="preserve"> IF(A523="", "", $B$2 &amp; COUNTIFS($A$7:$A523, $A523))</f>
        <v/>
      </c>
      <c r="C523" s="367" t="str">
        <f>IF($A523 = "", "", INDEX(Main_Form!$A:$A, MATCH($A523, Main_Form!$EV:$EV, 0)) &amp; $B523)</f>
        <v/>
      </c>
      <c r="D523" s="368"/>
      <c r="E523" s="368"/>
      <c r="F523" s="367" t="str">
        <f>IF(E523="", "", INDEX(Main_Form!$A:$A, MATCH($E523, Main_Form!$EV:$EV, 0)))</f>
        <v/>
      </c>
      <c r="G523" s="368"/>
      <c r="H523" s="368"/>
      <c r="I523" s="368"/>
      <c r="J523" s="368"/>
      <c r="K523" s="368"/>
      <c r="L523" s="368"/>
      <c r="M523" s="368"/>
      <c r="N523" s="368"/>
      <c r="O523" s="368"/>
      <c r="P523" s="398" t="str">
        <f t="shared" si="8"/>
        <v/>
      </c>
      <c r="Q523" s="403"/>
      <c r="R523" s="372"/>
      <c r="AB523" s="378"/>
      <c r="AC523" s="378" t="str">
        <f>IF($N523 = "", "",
IF(OR($N523 = Lists_and_controls!$AO$9, $N523 = Lists_and_controls!$AO$11, $N523 = Lists_and_controls!$AO$14, $N523 = Lists_and_controls!$AO$16), MAX(Day_30),
IF(OR($N523 = Lists_and_controls!$AO$6, $N523 = Lists_and_controls!$AO$8, $N523 = Lists_and_controls!$AO$10, $N523 = Lists_and_controls!$AO$12, $N523 = Lists_and_controls!$AO$13, $N523 = Lists_and_controls!$AO$15, $N523 = Lists_and_controls!$AO$17), MAX(Day_31),
IF($N523 = Lists_and_controls!$AO$7, IF(INDEX(Leap_Year_YN, MATCH($M523, Year_2, 0)) = 1, MAX(Day_Feb_LY), MAX(Day_Feb) )))))</f>
        <v/>
      </c>
    </row>
    <row r="524" spans="1:29" s="379" customFormat="1" hidden="1" x14ac:dyDescent="0.35">
      <c r="A524" s="368"/>
      <c r="B524" s="367" t="str">
        <f xml:space="preserve"> IF(A524="", "", $B$2 &amp; COUNTIFS($A$7:$A524, $A524))</f>
        <v/>
      </c>
      <c r="C524" s="367" t="str">
        <f>IF($A524 = "", "", INDEX(Main_Form!$A:$A, MATCH($A524, Main_Form!$EV:$EV, 0)) &amp; $B524)</f>
        <v/>
      </c>
      <c r="D524" s="368"/>
      <c r="E524" s="368"/>
      <c r="F524" s="367" t="str">
        <f>IF(E524="", "", INDEX(Main_Form!$A:$A, MATCH($E524, Main_Form!$EV:$EV, 0)))</f>
        <v/>
      </c>
      <c r="G524" s="368"/>
      <c r="H524" s="368"/>
      <c r="I524" s="368"/>
      <c r="J524" s="368"/>
      <c r="K524" s="368"/>
      <c r="L524" s="368"/>
      <c r="M524" s="368"/>
      <c r="N524" s="368"/>
      <c r="O524" s="368"/>
      <c r="P524" s="398" t="str">
        <f t="shared" si="8"/>
        <v/>
      </c>
      <c r="Q524" s="403"/>
      <c r="R524" s="372"/>
      <c r="AB524" s="378"/>
      <c r="AC524" s="378" t="str">
        <f>IF($N524 = "", "",
IF(OR($N524 = Lists_and_controls!$AO$9, $N524 = Lists_and_controls!$AO$11, $N524 = Lists_and_controls!$AO$14, $N524 = Lists_and_controls!$AO$16), MAX(Day_30),
IF(OR($N524 = Lists_and_controls!$AO$6, $N524 = Lists_and_controls!$AO$8, $N524 = Lists_and_controls!$AO$10, $N524 = Lists_and_controls!$AO$12, $N524 = Lists_and_controls!$AO$13, $N524 = Lists_and_controls!$AO$15, $N524 = Lists_and_controls!$AO$17), MAX(Day_31),
IF($N524 = Lists_and_controls!$AO$7, IF(INDEX(Leap_Year_YN, MATCH($M524, Year_2, 0)) = 1, MAX(Day_Feb_LY), MAX(Day_Feb) )))))</f>
        <v/>
      </c>
    </row>
    <row r="525" spans="1:29" s="379" customFormat="1" hidden="1" x14ac:dyDescent="0.35">
      <c r="A525" s="368"/>
      <c r="B525" s="367" t="str">
        <f xml:space="preserve"> IF(A525="", "", $B$2 &amp; COUNTIFS($A$7:$A525, $A525))</f>
        <v/>
      </c>
      <c r="C525" s="367" t="str">
        <f>IF($A525 = "", "", INDEX(Main_Form!$A:$A, MATCH($A525, Main_Form!$EV:$EV, 0)) &amp; $B525)</f>
        <v/>
      </c>
      <c r="D525" s="368"/>
      <c r="E525" s="368"/>
      <c r="F525" s="367" t="str">
        <f>IF(E525="", "", INDEX(Main_Form!$A:$A, MATCH($E525, Main_Form!$EV:$EV, 0)))</f>
        <v/>
      </c>
      <c r="G525" s="368"/>
      <c r="H525" s="368"/>
      <c r="I525" s="368"/>
      <c r="J525" s="368"/>
      <c r="K525" s="368"/>
      <c r="L525" s="368"/>
      <c r="M525" s="368"/>
      <c r="N525" s="368"/>
      <c r="O525" s="368"/>
      <c r="P525" s="398" t="str">
        <f t="shared" si="8"/>
        <v/>
      </c>
      <c r="Q525" s="403"/>
      <c r="R525" s="372"/>
      <c r="AB525" s="378"/>
      <c r="AC525" s="378" t="str">
        <f>IF($N525 = "", "",
IF(OR($N525 = Lists_and_controls!$AO$9, $N525 = Lists_and_controls!$AO$11, $N525 = Lists_and_controls!$AO$14, $N525 = Lists_and_controls!$AO$16), MAX(Day_30),
IF(OR($N525 = Lists_and_controls!$AO$6, $N525 = Lists_and_controls!$AO$8, $N525 = Lists_and_controls!$AO$10, $N525 = Lists_and_controls!$AO$12, $N525 = Lists_and_controls!$AO$13, $N525 = Lists_and_controls!$AO$15, $N525 = Lists_and_controls!$AO$17), MAX(Day_31),
IF($N525 = Lists_and_controls!$AO$7, IF(INDEX(Leap_Year_YN, MATCH($M525, Year_2, 0)) = 1, MAX(Day_Feb_LY), MAX(Day_Feb) )))))</f>
        <v/>
      </c>
    </row>
    <row r="526" spans="1:29" s="379" customFormat="1" hidden="1" x14ac:dyDescent="0.35">
      <c r="A526" s="368"/>
      <c r="B526" s="367" t="str">
        <f xml:space="preserve"> IF(A526="", "", $B$2 &amp; COUNTIFS($A$7:$A526, $A526))</f>
        <v/>
      </c>
      <c r="C526" s="367" t="str">
        <f>IF($A526 = "", "", INDEX(Main_Form!$A:$A, MATCH($A526, Main_Form!$EV:$EV, 0)) &amp; $B526)</f>
        <v/>
      </c>
      <c r="D526" s="368"/>
      <c r="E526" s="368"/>
      <c r="F526" s="367" t="str">
        <f>IF(E526="", "", INDEX(Main_Form!$A:$A, MATCH($E526, Main_Form!$EV:$EV, 0)))</f>
        <v/>
      </c>
      <c r="G526" s="368"/>
      <c r="H526" s="368"/>
      <c r="I526" s="368"/>
      <c r="J526" s="368"/>
      <c r="K526" s="368"/>
      <c r="L526" s="368"/>
      <c r="M526" s="368"/>
      <c r="N526" s="368"/>
      <c r="O526" s="368"/>
      <c r="P526" s="398" t="str">
        <f t="shared" si="8"/>
        <v/>
      </c>
      <c r="Q526" s="403"/>
      <c r="R526" s="372"/>
      <c r="AB526" s="378"/>
      <c r="AC526" s="378" t="str">
        <f>IF($N526 = "", "",
IF(OR($N526 = Lists_and_controls!$AO$9, $N526 = Lists_and_controls!$AO$11, $N526 = Lists_and_controls!$AO$14, $N526 = Lists_and_controls!$AO$16), MAX(Day_30),
IF(OR($N526 = Lists_and_controls!$AO$6, $N526 = Lists_and_controls!$AO$8, $N526 = Lists_and_controls!$AO$10, $N526 = Lists_and_controls!$AO$12, $N526 = Lists_and_controls!$AO$13, $N526 = Lists_and_controls!$AO$15, $N526 = Lists_and_controls!$AO$17), MAX(Day_31),
IF($N526 = Lists_and_controls!$AO$7, IF(INDEX(Leap_Year_YN, MATCH($M526, Year_2, 0)) = 1, MAX(Day_Feb_LY), MAX(Day_Feb) )))))</f>
        <v/>
      </c>
    </row>
    <row r="527" spans="1:29" s="379" customFormat="1" hidden="1" x14ac:dyDescent="0.35">
      <c r="A527" s="368"/>
      <c r="B527" s="367" t="str">
        <f xml:space="preserve"> IF(A527="", "", $B$2 &amp; COUNTIFS($A$7:$A527, $A527))</f>
        <v/>
      </c>
      <c r="C527" s="367" t="str">
        <f>IF($A527 = "", "", INDEX(Main_Form!$A:$A, MATCH($A527, Main_Form!$EV:$EV, 0)) &amp; $B527)</f>
        <v/>
      </c>
      <c r="D527" s="368"/>
      <c r="E527" s="368"/>
      <c r="F527" s="367" t="str">
        <f>IF(E527="", "", INDEX(Main_Form!$A:$A, MATCH($E527, Main_Form!$EV:$EV, 0)))</f>
        <v/>
      </c>
      <c r="G527" s="368"/>
      <c r="H527" s="368"/>
      <c r="I527" s="368"/>
      <c r="J527" s="368"/>
      <c r="K527" s="368"/>
      <c r="L527" s="368"/>
      <c r="M527" s="368"/>
      <c r="N527" s="368"/>
      <c r="O527" s="368"/>
      <c r="P527" s="398" t="str">
        <f t="shared" si="8"/>
        <v/>
      </c>
      <c r="Q527" s="403"/>
      <c r="R527" s="372"/>
      <c r="AB527" s="378"/>
      <c r="AC527" s="378" t="str">
        <f>IF($N527 = "", "",
IF(OR($N527 = Lists_and_controls!$AO$9, $N527 = Lists_and_controls!$AO$11, $N527 = Lists_and_controls!$AO$14, $N527 = Lists_and_controls!$AO$16), MAX(Day_30),
IF(OR($N527 = Lists_and_controls!$AO$6, $N527 = Lists_and_controls!$AO$8, $N527 = Lists_and_controls!$AO$10, $N527 = Lists_and_controls!$AO$12, $N527 = Lists_and_controls!$AO$13, $N527 = Lists_and_controls!$AO$15, $N527 = Lists_and_controls!$AO$17), MAX(Day_31),
IF($N527 = Lists_and_controls!$AO$7, IF(INDEX(Leap_Year_YN, MATCH($M527, Year_2, 0)) = 1, MAX(Day_Feb_LY), MAX(Day_Feb) )))))</f>
        <v/>
      </c>
    </row>
    <row r="528" spans="1:29" s="379" customFormat="1" hidden="1" x14ac:dyDescent="0.35">
      <c r="A528" s="368"/>
      <c r="B528" s="367" t="str">
        <f xml:space="preserve"> IF(A528="", "", $B$2 &amp; COUNTIFS($A$7:$A528, $A528))</f>
        <v/>
      </c>
      <c r="C528" s="367" t="str">
        <f>IF($A528 = "", "", INDEX(Main_Form!$A:$A, MATCH($A528, Main_Form!$EV:$EV, 0)) &amp; $B528)</f>
        <v/>
      </c>
      <c r="D528" s="368"/>
      <c r="E528" s="368"/>
      <c r="F528" s="367" t="str">
        <f>IF(E528="", "", INDEX(Main_Form!$A:$A, MATCH($E528, Main_Form!$EV:$EV, 0)))</f>
        <v/>
      </c>
      <c r="G528" s="368"/>
      <c r="H528" s="368"/>
      <c r="I528" s="368"/>
      <c r="J528" s="368"/>
      <c r="K528" s="368"/>
      <c r="L528" s="368"/>
      <c r="M528" s="368"/>
      <c r="N528" s="368"/>
      <c r="O528" s="368"/>
      <c r="P528" s="398" t="str">
        <f t="shared" si="8"/>
        <v/>
      </c>
      <c r="Q528" s="403"/>
      <c r="R528" s="372"/>
      <c r="AB528" s="378"/>
      <c r="AC528" s="378" t="str">
        <f>IF($N528 = "", "",
IF(OR($N528 = Lists_and_controls!$AO$9, $N528 = Lists_and_controls!$AO$11, $N528 = Lists_and_controls!$AO$14, $N528 = Lists_and_controls!$AO$16), MAX(Day_30),
IF(OR($N528 = Lists_and_controls!$AO$6, $N528 = Lists_and_controls!$AO$8, $N528 = Lists_and_controls!$AO$10, $N528 = Lists_and_controls!$AO$12, $N528 = Lists_and_controls!$AO$13, $N528 = Lists_and_controls!$AO$15, $N528 = Lists_and_controls!$AO$17), MAX(Day_31),
IF($N528 = Lists_and_controls!$AO$7, IF(INDEX(Leap_Year_YN, MATCH($M528, Year_2, 0)) = 1, MAX(Day_Feb_LY), MAX(Day_Feb) )))))</f>
        <v/>
      </c>
    </row>
    <row r="529" spans="1:29" s="379" customFormat="1" hidden="1" x14ac:dyDescent="0.35">
      <c r="A529" s="368"/>
      <c r="B529" s="367" t="str">
        <f xml:space="preserve"> IF(A529="", "", $B$2 &amp; COUNTIFS($A$7:$A529, $A529))</f>
        <v/>
      </c>
      <c r="C529" s="367" t="str">
        <f>IF($A529 = "", "", INDEX(Main_Form!$A:$A, MATCH($A529, Main_Form!$EV:$EV, 0)) &amp; $B529)</f>
        <v/>
      </c>
      <c r="D529" s="368"/>
      <c r="E529" s="368"/>
      <c r="F529" s="367" t="str">
        <f>IF(E529="", "", INDEX(Main_Form!$A:$A, MATCH($E529, Main_Form!$EV:$EV, 0)))</f>
        <v/>
      </c>
      <c r="G529" s="368"/>
      <c r="H529" s="368"/>
      <c r="I529" s="368"/>
      <c r="J529" s="368"/>
      <c r="K529" s="368"/>
      <c r="L529" s="368"/>
      <c r="M529" s="368"/>
      <c r="N529" s="368"/>
      <c r="O529" s="368"/>
      <c r="P529" s="398" t="str">
        <f t="shared" si="8"/>
        <v/>
      </c>
      <c r="Q529" s="403"/>
      <c r="R529" s="372"/>
      <c r="AB529" s="378"/>
      <c r="AC529" s="378" t="str">
        <f>IF($N529 = "", "",
IF(OR($N529 = Lists_and_controls!$AO$9, $N529 = Lists_and_controls!$AO$11, $N529 = Lists_and_controls!$AO$14, $N529 = Lists_and_controls!$AO$16), MAX(Day_30),
IF(OR($N529 = Lists_and_controls!$AO$6, $N529 = Lists_and_controls!$AO$8, $N529 = Lists_and_controls!$AO$10, $N529 = Lists_and_controls!$AO$12, $N529 = Lists_and_controls!$AO$13, $N529 = Lists_and_controls!$AO$15, $N529 = Lists_and_controls!$AO$17), MAX(Day_31),
IF($N529 = Lists_and_controls!$AO$7, IF(INDEX(Leap_Year_YN, MATCH($M529, Year_2, 0)) = 1, MAX(Day_Feb_LY), MAX(Day_Feb) )))))</f>
        <v/>
      </c>
    </row>
    <row r="530" spans="1:29" s="379" customFormat="1" hidden="1" x14ac:dyDescent="0.35">
      <c r="A530" s="368"/>
      <c r="B530" s="367" t="str">
        <f xml:space="preserve"> IF(A530="", "", $B$2 &amp; COUNTIFS($A$7:$A530, $A530))</f>
        <v/>
      </c>
      <c r="C530" s="367" t="str">
        <f>IF($A530 = "", "", INDEX(Main_Form!$A:$A, MATCH($A530, Main_Form!$EV:$EV, 0)) &amp; $B530)</f>
        <v/>
      </c>
      <c r="D530" s="368"/>
      <c r="E530" s="368"/>
      <c r="F530" s="367" t="str">
        <f>IF(E530="", "", INDEX(Main_Form!$A:$A, MATCH($E530, Main_Form!$EV:$EV, 0)))</f>
        <v/>
      </c>
      <c r="G530" s="368"/>
      <c r="H530" s="368"/>
      <c r="I530" s="368"/>
      <c r="J530" s="368"/>
      <c r="K530" s="368"/>
      <c r="L530" s="368"/>
      <c r="M530" s="368"/>
      <c r="N530" s="368"/>
      <c r="O530" s="368"/>
      <c r="P530" s="398" t="str">
        <f t="shared" si="8"/>
        <v/>
      </c>
      <c r="Q530" s="403"/>
      <c r="R530" s="372"/>
      <c r="AB530" s="378"/>
      <c r="AC530" s="378" t="str">
        <f>IF($N530 = "", "",
IF(OR($N530 = Lists_and_controls!$AO$9, $N530 = Lists_and_controls!$AO$11, $N530 = Lists_and_controls!$AO$14, $N530 = Lists_and_controls!$AO$16), MAX(Day_30),
IF(OR($N530 = Lists_and_controls!$AO$6, $N530 = Lists_and_controls!$AO$8, $N530 = Lists_and_controls!$AO$10, $N530 = Lists_and_controls!$AO$12, $N530 = Lists_and_controls!$AO$13, $N530 = Lists_and_controls!$AO$15, $N530 = Lists_and_controls!$AO$17), MAX(Day_31),
IF($N530 = Lists_and_controls!$AO$7, IF(INDEX(Leap_Year_YN, MATCH($M530, Year_2, 0)) = 1, MAX(Day_Feb_LY), MAX(Day_Feb) )))))</f>
        <v/>
      </c>
    </row>
    <row r="531" spans="1:29" s="379" customFormat="1" hidden="1" x14ac:dyDescent="0.35">
      <c r="A531" s="368"/>
      <c r="B531" s="367" t="str">
        <f xml:space="preserve"> IF(A531="", "", $B$2 &amp; COUNTIFS($A$7:$A531, $A531))</f>
        <v/>
      </c>
      <c r="C531" s="367" t="str">
        <f>IF($A531 = "", "", INDEX(Main_Form!$A:$A, MATCH($A531, Main_Form!$EV:$EV, 0)) &amp; $B531)</f>
        <v/>
      </c>
      <c r="D531" s="368"/>
      <c r="E531" s="368"/>
      <c r="F531" s="367" t="str">
        <f>IF(E531="", "", INDEX(Main_Form!$A:$A, MATCH($E531, Main_Form!$EV:$EV, 0)))</f>
        <v/>
      </c>
      <c r="G531" s="368"/>
      <c r="H531" s="368"/>
      <c r="I531" s="368"/>
      <c r="J531" s="368"/>
      <c r="K531" s="368"/>
      <c r="L531" s="368"/>
      <c r="M531" s="368"/>
      <c r="N531" s="368"/>
      <c r="O531" s="368"/>
      <c r="P531" s="398" t="str">
        <f t="shared" si="8"/>
        <v/>
      </c>
      <c r="Q531" s="403"/>
      <c r="R531" s="372"/>
      <c r="AB531" s="378"/>
      <c r="AC531" s="378" t="str">
        <f>IF($N531 = "", "",
IF(OR($N531 = Lists_and_controls!$AO$9, $N531 = Lists_and_controls!$AO$11, $N531 = Lists_and_controls!$AO$14, $N531 = Lists_and_controls!$AO$16), MAX(Day_30),
IF(OR($N531 = Lists_and_controls!$AO$6, $N531 = Lists_and_controls!$AO$8, $N531 = Lists_and_controls!$AO$10, $N531 = Lists_and_controls!$AO$12, $N531 = Lists_and_controls!$AO$13, $N531 = Lists_and_controls!$AO$15, $N531 = Lists_and_controls!$AO$17), MAX(Day_31),
IF($N531 = Lists_and_controls!$AO$7, IF(INDEX(Leap_Year_YN, MATCH($M531, Year_2, 0)) = 1, MAX(Day_Feb_LY), MAX(Day_Feb) )))))</f>
        <v/>
      </c>
    </row>
    <row r="532" spans="1:29" s="379" customFormat="1" hidden="1" x14ac:dyDescent="0.35">
      <c r="A532" s="368"/>
      <c r="B532" s="367" t="str">
        <f xml:space="preserve"> IF(A532="", "", $B$2 &amp; COUNTIFS($A$7:$A532, $A532))</f>
        <v/>
      </c>
      <c r="C532" s="367" t="str">
        <f>IF($A532 = "", "", INDEX(Main_Form!$A:$A, MATCH($A532, Main_Form!$EV:$EV, 0)) &amp; $B532)</f>
        <v/>
      </c>
      <c r="D532" s="368"/>
      <c r="E532" s="368"/>
      <c r="F532" s="367" t="str">
        <f>IF(E532="", "", INDEX(Main_Form!$A:$A, MATCH($E532, Main_Form!$EV:$EV, 0)))</f>
        <v/>
      </c>
      <c r="G532" s="368"/>
      <c r="H532" s="368"/>
      <c r="I532" s="368"/>
      <c r="J532" s="368"/>
      <c r="K532" s="368"/>
      <c r="L532" s="368"/>
      <c r="M532" s="368"/>
      <c r="N532" s="368"/>
      <c r="O532" s="368"/>
      <c r="P532" s="398" t="str">
        <f t="shared" si="8"/>
        <v/>
      </c>
      <c r="Q532" s="403"/>
      <c r="R532" s="372"/>
      <c r="AB532" s="378"/>
      <c r="AC532" s="378" t="str">
        <f>IF($N532 = "", "",
IF(OR($N532 = Lists_and_controls!$AO$9, $N532 = Lists_and_controls!$AO$11, $N532 = Lists_and_controls!$AO$14, $N532 = Lists_and_controls!$AO$16), MAX(Day_30),
IF(OR($N532 = Lists_and_controls!$AO$6, $N532 = Lists_and_controls!$AO$8, $N532 = Lists_and_controls!$AO$10, $N532 = Lists_and_controls!$AO$12, $N532 = Lists_and_controls!$AO$13, $N532 = Lists_and_controls!$AO$15, $N532 = Lists_and_controls!$AO$17), MAX(Day_31),
IF($N532 = Lists_and_controls!$AO$7, IF(INDEX(Leap_Year_YN, MATCH($M532, Year_2, 0)) = 1, MAX(Day_Feb_LY), MAX(Day_Feb) )))))</f>
        <v/>
      </c>
    </row>
    <row r="533" spans="1:29" s="379" customFormat="1" hidden="1" x14ac:dyDescent="0.35">
      <c r="A533" s="368"/>
      <c r="B533" s="367" t="str">
        <f xml:space="preserve"> IF(A533="", "", $B$2 &amp; COUNTIFS($A$7:$A533, $A533))</f>
        <v/>
      </c>
      <c r="C533" s="367" t="str">
        <f>IF($A533 = "", "", INDEX(Main_Form!$A:$A, MATCH($A533, Main_Form!$EV:$EV, 0)) &amp; $B533)</f>
        <v/>
      </c>
      <c r="D533" s="368"/>
      <c r="E533" s="368"/>
      <c r="F533" s="367" t="str">
        <f>IF(E533="", "", INDEX(Main_Form!$A:$A, MATCH($E533, Main_Form!$EV:$EV, 0)))</f>
        <v/>
      </c>
      <c r="G533" s="368"/>
      <c r="H533" s="368"/>
      <c r="I533" s="368"/>
      <c r="J533" s="368"/>
      <c r="K533" s="368"/>
      <c r="L533" s="368"/>
      <c r="M533" s="368"/>
      <c r="N533" s="368"/>
      <c r="O533" s="368"/>
      <c r="P533" s="398" t="str">
        <f t="shared" si="8"/>
        <v/>
      </c>
      <c r="Q533" s="403"/>
      <c r="R533" s="372"/>
      <c r="AB533" s="378"/>
      <c r="AC533" s="378" t="str">
        <f>IF($N533 = "", "",
IF(OR($N533 = Lists_and_controls!$AO$9, $N533 = Lists_and_controls!$AO$11, $N533 = Lists_and_controls!$AO$14, $N533 = Lists_and_controls!$AO$16), MAX(Day_30),
IF(OR($N533 = Lists_and_controls!$AO$6, $N533 = Lists_and_controls!$AO$8, $N533 = Lists_and_controls!$AO$10, $N533 = Lists_and_controls!$AO$12, $N533 = Lists_and_controls!$AO$13, $N533 = Lists_and_controls!$AO$15, $N533 = Lists_and_controls!$AO$17), MAX(Day_31),
IF($N533 = Lists_and_controls!$AO$7, IF(INDEX(Leap_Year_YN, MATCH($M533, Year_2, 0)) = 1, MAX(Day_Feb_LY), MAX(Day_Feb) )))))</f>
        <v/>
      </c>
    </row>
    <row r="534" spans="1:29" s="379" customFormat="1" hidden="1" x14ac:dyDescent="0.35">
      <c r="A534" s="368"/>
      <c r="B534" s="367" t="str">
        <f xml:space="preserve"> IF(A534="", "", $B$2 &amp; COUNTIFS($A$7:$A534, $A534))</f>
        <v/>
      </c>
      <c r="C534" s="367" t="str">
        <f>IF($A534 = "", "", INDEX(Main_Form!$A:$A, MATCH($A534, Main_Form!$EV:$EV, 0)) &amp; $B534)</f>
        <v/>
      </c>
      <c r="D534" s="368"/>
      <c r="E534" s="368"/>
      <c r="F534" s="367" t="str">
        <f>IF(E534="", "", INDEX(Main_Form!$A:$A, MATCH($E534, Main_Form!$EV:$EV, 0)))</f>
        <v/>
      </c>
      <c r="G534" s="368"/>
      <c r="H534" s="368"/>
      <c r="I534" s="368"/>
      <c r="J534" s="368"/>
      <c r="K534" s="368"/>
      <c r="L534" s="368"/>
      <c r="M534" s="368"/>
      <c r="N534" s="368"/>
      <c r="O534" s="368"/>
      <c r="P534" s="398" t="str">
        <f t="shared" si="8"/>
        <v/>
      </c>
      <c r="Q534" s="403"/>
      <c r="R534" s="372"/>
      <c r="AB534" s="378"/>
      <c r="AC534" s="378" t="str">
        <f>IF($N534 = "", "",
IF(OR($N534 = Lists_and_controls!$AO$9, $N534 = Lists_and_controls!$AO$11, $N534 = Lists_and_controls!$AO$14, $N534 = Lists_and_controls!$AO$16), MAX(Day_30),
IF(OR($N534 = Lists_and_controls!$AO$6, $N534 = Lists_and_controls!$AO$8, $N534 = Lists_and_controls!$AO$10, $N534 = Lists_and_controls!$AO$12, $N534 = Lists_and_controls!$AO$13, $N534 = Lists_and_controls!$AO$15, $N534 = Lists_and_controls!$AO$17), MAX(Day_31),
IF($N534 = Lists_and_controls!$AO$7, IF(INDEX(Leap_Year_YN, MATCH($M534, Year_2, 0)) = 1, MAX(Day_Feb_LY), MAX(Day_Feb) )))))</f>
        <v/>
      </c>
    </row>
    <row r="535" spans="1:29" s="379" customFormat="1" hidden="1" x14ac:dyDescent="0.35">
      <c r="A535" s="368"/>
      <c r="B535" s="367" t="str">
        <f xml:space="preserve"> IF(A535="", "", $B$2 &amp; COUNTIFS($A$7:$A535, $A535))</f>
        <v/>
      </c>
      <c r="C535" s="367" t="str">
        <f>IF($A535 = "", "", INDEX(Main_Form!$A:$A, MATCH($A535, Main_Form!$EV:$EV, 0)) &amp; $B535)</f>
        <v/>
      </c>
      <c r="D535" s="368"/>
      <c r="E535" s="368"/>
      <c r="F535" s="367" t="str">
        <f>IF(E535="", "", INDEX(Main_Form!$A:$A, MATCH($E535, Main_Form!$EV:$EV, 0)))</f>
        <v/>
      </c>
      <c r="G535" s="368"/>
      <c r="H535" s="368"/>
      <c r="I535" s="368"/>
      <c r="J535" s="368"/>
      <c r="K535" s="368"/>
      <c r="L535" s="368"/>
      <c r="M535" s="368"/>
      <c r="N535" s="368"/>
      <c r="O535" s="368"/>
      <c r="P535" s="398" t="str">
        <f t="shared" si="8"/>
        <v/>
      </c>
      <c r="Q535" s="403"/>
      <c r="R535" s="372"/>
      <c r="AB535" s="378"/>
      <c r="AC535" s="378" t="str">
        <f>IF($N535 = "", "",
IF(OR($N535 = Lists_and_controls!$AO$9, $N535 = Lists_and_controls!$AO$11, $N535 = Lists_and_controls!$AO$14, $N535 = Lists_and_controls!$AO$16), MAX(Day_30),
IF(OR($N535 = Lists_and_controls!$AO$6, $N535 = Lists_and_controls!$AO$8, $N535 = Lists_and_controls!$AO$10, $N535 = Lists_and_controls!$AO$12, $N535 = Lists_and_controls!$AO$13, $N535 = Lists_and_controls!$AO$15, $N535 = Lists_and_controls!$AO$17), MAX(Day_31),
IF($N535 = Lists_and_controls!$AO$7, IF(INDEX(Leap_Year_YN, MATCH($M535, Year_2, 0)) = 1, MAX(Day_Feb_LY), MAX(Day_Feb) )))))</f>
        <v/>
      </c>
    </row>
    <row r="536" spans="1:29" s="379" customFormat="1" hidden="1" x14ac:dyDescent="0.35">
      <c r="A536" s="368"/>
      <c r="B536" s="367" t="str">
        <f xml:space="preserve"> IF(A536="", "", $B$2 &amp; COUNTIFS($A$7:$A536, $A536))</f>
        <v/>
      </c>
      <c r="C536" s="367" t="str">
        <f>IF($A536 = "", "", INDEX(Main_Form!$A:$A, MATCH($A536, Main_Form!$EV:$EV, 0)) &amp; $B536)</f>
        <v/>
      </c>
      <c r="D536" s="368"/>
      <c r="E536" s="368"/>
      <c r="F536" s="367" t="str">
        <f>IF(E536="", "", INDEX(Main_Form!$A:$A, MATCH($E536, Main_Form!$EV:$EV, 0)))</f>
        <v/>
      </c>
      <c r="G536" s="368"/>
      <c r="H536" s="368"/>
      <c r="I536" s="368"/>
      <c r="J536" s="368"/>
      <c r="K536" s="368"/>
      <c r="L536" s="368"/>
      <c r="M536" s="368"/>
      <c r="N536" s="368"/>
      <c r="O536" s="368"/>
      <c r="P536" s="398" t="str">
        <f t="shared" si="8"/>
        <v/>
      </c>
      <c r="Q536" s="403"/>
      <c r="R536" s="372"/>
      <c r="AB536" s="378"/>
      <c r="AC536" s="378" t="str">
        <f>IF($N536 = "", "",
IF(OR($N536 = Lists_and_controls!$AO$9, $N536 = Lists_and_controls!$AO$11, $N536 = Lists_and_controls!$AO$14, $N536 = Lists_and_controls!$AO$16), MAX(Day_30),
IF(OR($N536 = Lists_and_controls!$AO$6, $N536 = Lists_and_controls!$AO$8, $N536 = Lists_and_controls!$AO$10, $N536 = Lists_and_controls!$AO$12, $N536 = Lists_and_controls!$AO$13, $N536 = Lists_and_controls!$AO$15, $N536 = Lists_and_controls!$AO$17), MAX(Day_31),
IF($N536 = Lists_and_controls!$AO$7, IF(INDEX(Leap_Year_YN, MATCH($M536, Year_2, 0)) = 1, MAX(Day_Feb_LY), MAX(Day_Feb) )))))</f>
        <v/>
      </c>
    </row>
    <row r="537" spans="1:29" s="379" customFormat="1" hidden="1" x14ac:dyDescent="0.35">
      <c r="A537" s="368"/>
      <c r="B537" s="367" t="str">
        <f xml:space="preserve"> IF(A537="", "", $B$2 &amp; COUNTIFS($A$7:$A537, $A537))</f>
        <v/>
      </c>
      <c r="C537" s="367" t="str">
        <f>IF($A537 = "", "", INDEX(Main_Form!$A:$A, MATCH($A537, Main_Form!$EV:$EV, 0)) &amp; $B537)</f>
        <v/>
      </c>
      <c r="D537" s="368"/>
      <c r="E537" s="368"/>
      <c r="F537" s="367" t="str">
        <f>IF(E537="", "", INDEX(Main_Form!$A:$A, MATCH($E537, Main_Form!$EV:$EV, 0)))</f>
        <v/>
      </c>
      <c r="G537" s="368"/>
      <c r="H537" s="368"/>
      <c r="I537" s="368"/>
      <c r="J537" s="368"/>
      <c r="K537" s="368"/>
      <c r="L537" s="368"/>
      <c r="M537" s="368"/>
      <c r="N537" s="368"/>
      <c r="O537" s="368"/>
      <c r="P537" s="398" t="str">
        <f t="shared" si="8"/>
        <v/>
      </c>
      <c r="Q537" s="403"/>
      <c r="R537" s="372"/>
      <c r="AB537" s="378"/>
      <c r="AC537" s="378" t="str">
        <f>IF($N537 = "", "",
IF(OR($N537 = Lists_and_controls!$AO$9, $N537 = Lists_and_controls!$AO$11, $N537 = Lists_and_controls!$AO$14, $N537 = Lists_and_controls!$AO$16), MAX(Day_30),
IF(OR($N537 = Lists_and_controls!$AO$6, $N537 = Lists_and_controls!$AO$8, $N537 = Lists_and_controls!$AO$10, $N537 = Lists_and_controls!$AO$12, $N537 = Lists_and_controls!$AO$13, $N537 = Lists_and_controls!$AO$15, $N537 = Lists_and_controls!$AO$17), MAX(Day_31),
IF($N537 = Lists_and_controls!$AO$7, IF(INDEX(Leap_Year_YN, MATCH($M537, Year_2, 0)) = 1, MAX(Day_Feb_LY), MAX(Day_Feb) )))))</f>
        <v/>
      </c>
    </row>
    <row r="538" spans="1:29" s="379" customFormat="1" hidden="1" x14ac:dyDescent="0.35">
      <c r="A538" s="368"/>
      <c r="B538" s="367" t="str">
        <f xml:space="preserve"> IF(A538="", "", $B$2 &amp; COUNTIFS($A$7:$A538, $A538))</f>
        <v/>
      </c>
      <c r="C538" s="367" t="str">
        <f>IF($A538 = "", "", INDEX(Main_Form!$A:$A, MATCH($A538, Main_Form!$EV:$EV, 0)) &amp; $B538)</f>
        <v/>
      </c>
      <c r="D538" s="368"/>
      <c r="E538" s="368"/>
      <c r="F538" s="367" t="str">
        <f>IF(E538="", "", INDEX(Main_Form!$A:$A, MATCH($E538, Main_Form!$EV:$EV, 0)))</f>
        <v/>
      </c>
      <c r="G538" s="368"/>
      <c r="H538" s="368"/>
      <c r="I538" s="368"/>
      <c r="J538" s="368"/>
      <c r="K538" s="368"/>
      <c r="L538" s="368"/>
      <c r="M538" s="368"/>
      <c r="N538" s="368"/>
      <c r="O538" s="368"/>
      <c r="P538" s="398" t="str">
        <f t="shared" si="8"/>
        <v/>
      </c>
      <c r="Q538" s="403"/>
      <c r="R538" s="372"/>
      <c r="AB538" s="378"/>
      <c r="AC538" s="378" t="str">
        <f>IF($N538 = "", "",
IF(OR($N538 = Lists_and_controls!$AO$9, $N538 = Lists_and_controls!$AO$11, $N538 = Lists_and_controls!$AO$14, $N538 = Lists_and_controls!$AO$16), MAX(Day_30),
IF(OR($N538 = Lists_and_controls!$AO$6, $N538 = Lists_and_controls!$AO$8, $N538 = Lists_and_controls!$AO$10, $N538 = Lists_and_controls!$AO$12, $N538 = Lists_and_controls!$AO$13, $N538 = Lists_and_controls!$AO$15, $N538 = Lists_and_controls!$AO$17), MAX(Day_31),
IF($N538 = Lists_and_controls!$AO$7, IF(INDEX(Leap_Year_YN, MATCH($M538, Year_2, 0)) = 1, MAX(Day_Feb_LY), MAX(Day_Feb) )))))</f>
        <v/>
      </c>
    </row>
    <row r="539" spans="1:29" s="379" customFormat="1" hidden="1" x14ac:dyDescent="0.35">
      <c r="A539" s="368"/>
      <c r="B539" s="367" t="str">
        <f xml:space="preserve"> IF(A539="", "", $B$2 &amp; COUNTIFS($A$7:$A539, $A539))</f>
        <v/>
      </c>
      <c r="C539" s="367" t="str">
        <f>IF($A539 = "", "", INDEX(Main_Form!$A:$A, MATCH($A539, Main_Form!$EV:$EV, 0)) &amp; $B539)</f>
        <v/>
      </c>
      <c r="D539" s="368"/>
      <c r="E539" s="368"/>
      <c r="F539" s="367" t="str">
        <f>IF(E539="", "", INDEX(Main_Form!$A:$A, MATCH($E539, Main_Form!$EV:$EV, 0)))</f>
        <v/>
      </c>
      <c r="G539" s="368"/>
      <c r="H539" s="368"/>
      <c r="I539" s="368"/>
      <c r="J539" s="368"/>
      <c r="K539" s="368"/>
      <c r="L539" s="368"/>
      <c r="M539" s="368"/>
      <c r="N539" s="368"/>
      <c r="O539" s="368"/>
      <c r="P539" s="398" t="str">
        <f t="shared" si="8"/>
        <v/>
      </c>
      <c r="Q539" s="403"/>
      <c r="R539" s="372"/>
      <c r="AB539" s="378"/>
      <c r="AC539" s="378" t="str">
        <f>IF($N539 = "", "",
IF(OR($N539 = Lists_and_controls!$AO$9, $N539 = Lists_and_controls!$AO$11, $N539 = Lists_and_controls!$AO$14, $N539 = Lists_and_controls!$AO$16), MAX(Day_30),
IF(OR($N539 = Lists_and_controls!$AO$6, $N539 = Lists_and_controls!$AO$8, $N539 = Lists_and_controls!$AO$10, $N539 = Lists_and_controls!$AO$12, $N539 = Lists_and_controls!$AO$13, $N539 = Lists_and_controls!$AO$15, $N539 = Lists_and_controls!$AO$17), MAX(Day_31),
IF($N539 = Lists_and_controls!$AO$7, IF(INDEX(Leap_Year_YN, MATCH($M539, Year_2, 0)) = 1, MAX(Day_Feb_LY), MAX(Day_Feb) )))))</f>
        <v/>
      </c>
    </row>
    <row r="540" spans="1:29" s="379" customFormat="1" hidden="1" x14ac:dyDescent="0.35">
      <c r="A540" s="368"/>
      <c r="B540" s="367" t="str">
        <f xml:space="preserve"> IF(A540="", "", $B$2 &amp; COUNTIFS($A$7:$A540, $A540))</f>
        <v/>
      </c>
      <c r="C540" s="367" t="str">
        <f>IF($A540 = "", "", INDEX(Main_Form!$A:$A, MATCH($A540, Main_Form!$EV:$EV, 0)) &amp; $B540)</f>
        <v/>
      </c>
      <c r="D540" s="368"/>
      <c r="E540" s="368"/>
      <c r="F540" s="367" t="str">
        <f>IF(E540="", "", INDEX(Main_Form!$A:$A, MATCH($E540, Main_Form!$EV:$EV, 0)))</f>
        <v/>
      </c>
      <c r="G540" s="368"/>
      <c r="H540" s="368"/>
      <c r="I540" s="368"/>
      <c r="J540" s="368"/>
      <c r="K540" s="368"/>
      <c r="L540" s="368"/>
      <c r="M540" s="368"/>
      <c r="N540" s="368"/>
      <c r="O540" s="368"/>
      <c r="P540" s="398" t="str">
        <f t="shared" si="8"/>
        <v/>
      </c>
      <c r="Q540" s="403"/>
      <c r="R540" s="372"/>
      <c r="AB540" s="378"/>
      <c r="AC540" s="378" t="str">
        <f>IF($N540 = "", "",
IF(OR($N540 = Lists_and_controls!$AO$9, $N540 = Lists_and_controls!$AO$11, $N540 = Lists_and_controls!$AO$14, $N540 = Lists_and_controls!$AO$16), MAX(Day_30),
IF(OR($N540 = Lists_and_controls!$AO$6, $N540 = Lists_and_controls!$AO$8, $N540 = Lists_and_controls!$AO$10, $N540 = Lists_and_controls!$AO$12, $N540 = Lists_and_controls!$AO$13, $N540 = Lists_and_controls!$AO$15, $N540 = Lists_and_controls!$AO$17), MAX(Day_31),
IF($N540 = Lists_and_controls!$AO$7, IF(INDEX(Leap_Year_YN, MATCH($M540, Year_2, 0)) = 1, MAX(Day_Feb_LY), MAX(Day_Feb) )))))</f>
        <v/>
      </c>
    </row>
    <row r="541" spans="1:29" s="379" customFormat="1" hidden="1" x14ac:dyDescent="0.35">
      <c r="A541" s="368"/>
      <c r="B541" s="367" t="str">
        <f xml:space="preserve"> IF(A541="", "", $B$2 &amp; COUNTIFS($A$7:$A541, $A541))</f>
        <v/>
      </c>
      <c r="C541" s="367" t="str">
        <f>IF($A541 = "", "", INDEX(Main_Form!$A:$A, MATCH($A541, Main_Form!$EV:$EV, 0)) &amp; $B541)</f>
        <v/>
      </c>
      <c r="D541" s="368"/>
      <c r="E541" s="368"/>
      <c r="F541" s="367" t="str">
        <f>IF(E541="", "", INDEX(Main_Form!$A:$A, MATCH($E541, Main_Form!$EV:$EV, 0)))</f>
        <v/>
      </c>
      <c r="G541" s="368"/>
      <c r="H541" s="368"/>
      <c r="I541" s="368"/>
      <c r="J541" s="368"/>
      <c r="K541" s="368"/>
      <c r="L541" s="368"/>
      <c r="M541" s="368"/>
      <c r="N541" s="368"/>
      <c r="O541" s="368"/>
      <c r="P541" s="398" t="str">
        <f t="shared" si="8"/>
        <v/>
      </c>
      <c r="Q541" s="403"/>
      <c r="R541" s="372"/>
      <c r="AB541" s="378"/>
      <c r="AC541" s="378" t="str">
        <f>IF($N541 = "", "",
IF(OR($N541 = Lists_and_controls!$AO$9, $N541 = Lists_and_controls!$AO$11, $N541 = Lists_and_controls!$AO$14, $N541 = Lists_and_controls!$AO$16), MAX(Day_30),
IF(OR($N541 = Lists_and_controls!$AO$6, $N541 = Lists_and_controls!$AO$8, $N541 = Lists_and_controls!$AO$10, $N541 = Lists_and_controls!$AO$12, $N541 = Lists_and_controls!$AO$13, $N541 = Lists_and_controls!$AO$15, $N541 = Lists_and_controls!$AO$17), MAX(Day_31),
IF($N541 = Lists_and_controls!$AO$7, IF(INDEX(Leap_Year_YN, MATCH($M541, Year_2, 0)) = 1, MAX(Day_Feb_LY), MAX(Day_Feb) )))))</f>
        <v/>
      </c>
    </row>
    <row r="542" spans="1:29" s="379" customFormat="1" hidden="1" x14ac:dyDescent="0.35">
      <c r="A542" s="368"/>
      <c r="B542" s="367" t="str">
        <f xml:space="preserve"> IF(A542="", "", $B$2 &amp; COUNTIFS($A$7:$A542, $A542))</f>
        <v/>
      </c>
      <c r="C542" s="367" t="str">
        <f>IF($A542 = "", "", INDEX(Main_Form!$A:$A, MATCH($A542, Main_Form!$EV:$EV, 0)) &amp; $B542)</f>
        <v/>
      </c>
      <c r="D542" s="368"/>
      <c r="E542" s="368"/>
      <c r="F542" s="367" t="str">
        <f>IF(E542="", "", INDEX(Main_Form!$A:$A, MATCH($E542, Main_Form!$EV:$EV, 0)))</f>
        <v/>
      </c>
      <c r="G542" s="368"/>
      <c r="H542" s="368"/>
      <c r="I542" s="368"/>
      <c r="J542" s="368"/>
      <c r="K542" s="368"/>
      <c r="L542" s="368"/>
      <c r="M542" s="368"/>
      <c r="N542" s="368"/>
      <c r="O542" s="368"/>
      <c r="P542" s="398" t="str">
        <f t="shared" si="8"/>
        <v/>
      </c>
      <c r="Q542" s="403"/>
      <c r="R542" s="372"/>
      <c r="AB542" s="378"/>
      <c r="AC542" s="378" t="str">
        <f>IF($N542 = "", "",
IF(OR($N542 = Lists_and_controls!$AO$9, $N542 = Lists_and_controls!$AO$11, $N542 = Lists_and_controls!$AO$14, $N542 = Lists_and_controls!$AO$16), MAX(Day_30),
IF(OR($N542 = Lists_and_controls!$AO$6, $N542 = Lists_and_controls!$AO$8, $N542 = Lists_and_controls!$AO$10, $N542 = Lists_and_controls!$AO$12, $N542 = Lists_and_controls!$AO$13, $N542 = Lists_and_controls!$AO$15, $N542 = Lists_and_controls!$AO$17), MAX(Day_31),
IF($N542 = Lists_and_controls!$AO$7, IF(INDEX(Leap_Year_YN, MATCH($M542, Year_2, 0)) = 1, MAX(Day_Feb_LY), MAX(Day_Feb) )))))</f>
        <v/>
      </c>
    </row>
    <row r="543" spans="1:29" s="379" customFormat="1" hidden="1" x14ac:dyDescent="0.35">
      <c r="A543" s="368"/>
      <c r="B543" s="367" t="str">
        <f xml:space="preserve"> IF(A543="", "", $B$2 &amp; COUNTIFS($A$7:$A543, $A543))</f>
        <v/>
      </c>
      <c r="C543" s="367" t="str">
        <f>IF($A543 = "", "", INDEX(Main_Form!$A:$A, MATCH($A543, Main_Form!$EV:$EV, 0)) &amp; $B543)</f>
        <v/>
      </c>
      <c r="D543" s="368"/>
      <c r="E543" s="368"/>
      <c r="F543" s="367" t="str">
        <f>IF(E543="", "", INDEX(Main_Form!$A:$A, MATCH($E543, Main_Form!$EV:$EV, 0)))</f>
        <v/>
      </c>
      <c r="G543" s="368"/>
      <c r="H543" s="368"/>
      <c r="I543" s="368"/>
      <c r="J543" s="368"/>
      <c r="K543" s="368"/>
      <c r="L543" s="368"/>
      <c r="M543" s="368"/>
      <c r="N543" s="368"/>
      <c r="O543" s="368"/>
      <c r="P543" s="398" t="str">
        <f t="shared" si="8"/>
        <v/>
      </c>
      <c r="Q543" s="403"/>
      <c r="R543" s="372"/>
      <c r="AB543" s="378"/>
      <c r="AC543" s="378" t="str">
        <f>IF($N543 = "", "",
IF(OR($N543 = Lists_and_controls!$AO$9, $N543 = Lists_and_controls!$AO$11, $N543 = Lists_and_controls!$AO$14, $N543 = Lists_and_controls!$AO$16), MAX(Day_30),
IF(OR($N543 = Lists_and_controls!$AO$6, $N543 = Lists_and_controls!$AO$8, $N543 = Lists_and_controls!$AO$10, $N543 = Lists_and_controls!$AO$12, $N543 = Lists_and_controls!$AO$13, $N543 = Lists_and_controls!$AO$15, $N543 = Lists_and_controls!$AO$17), MAX(Day_31),
IF($N543 = Lists_and_controls!$AO$7, IF(INDEX(Leap_Year_YN, MATCH($M543, Year_2, 0)) = 1, MAX(Day_Feb_LY), MAX(Day_Feb) )))))</f>
        <v/>
      </c>
    </row>
    <row r="544" spans="1:29" s="379" customFormat="1" hidden="1" x14ac:dyDescent="0.35">
      <c r="A544" s="368"/>
      <c r="B544" s="367" t="str">
        <f xml:space="preserve"> IF(A544="", "", $B$2 &amp; COUNTIFS($A$7:$A544, $A544))</f>
        <v/>
      </c>
      <c r="C544" s="367" t="str">
        <f>IF($A544 = "", "", INDEX(Main_Form!$A:$A, MATCH($A544, Main_Form!$EV:$EV, 0)) &amp; $B544)</f>
        <v/>
      </c>
      <c r="D544" s="368"/>
      <c r="E544" s="368"/>
      <c r="F544" s="367" t="str">
        <f>IF(E544="", "", INDEX(Main_Form!$A:$A, MATCH($E544, Main_Form!$EV:$EV, 0)))</f>
        <v/>
      </c>
      <c r="G544" s="368"/>
      <c r="H544" s="368"/>
      <c r="I544" s="368"/>
      <c r="J544" s="368"/>
      <c r="K544" s="368"/>
      <c r="L544" s="368"/>
      <c r="M544" s="368"/>
      <c r="N544" s="368"/>
      <c r="O544" s="368"/>
      <c r="P544" s="398" t="str">
        <f t="shared" si="8"/>
        <v/>
      </c>
      <c r="Q544" s="403"/>
      <c r="R544" s="372"/>
      <c r="AB544" s="378"/>
      <c r="AC544" s="378" t="str">
        <f>IF($N544 = "", "",
IF(OR($N544 = Lists_and_controls!$AO$9, $N544 = Lists_and_controls!$AO$11, $N544 = Lists_and_controls!$AO$14, $N544 = Lists_and_controls!$AO$16), MAX(Day_30),
IF(OR($N544 = Lists_and_controls!$AO$6, $N544 = Lists_and_controls!$AO$8, $N544 = Lists_and_controls!$AO$10, $N544 = Lists_and_controls!$AO$12, $N544 = Lists_and_controls!$AO$13, $N544 = Lists_and_controls!$AO$15, $N544 = Lists_and_controls!$AO$17), MAX(Day_31),
IF($N544 = Lists_and_controls!$AO$7, IF(INDEX(Leap_Year_YN, MATCH($M544, Year_2, 0)) = 1, MAX(Day_Feb_LY), MAX(Day_Feb) )))))</f>
        <v/>
      </c>
    </row>
    <row r="545" spans="1:29" s="379" customFormat="1" hidden="1" x14ac:dyDescent="0.35">
      <c r="A545" s="368"/>
      <c r="B545" s="367" t="str">
        <f xml:space="preserve"> IF(A545="", "", $B$2 &amp; COUNTIFS($A$7:$A545, $A545))</f>
        <v/>
      </c>
      <c r="C545" s="367" t="str">
        <f>IF($A545 = "", "", INDEX(Main_Form!$A:$A, MATCH($A545, Main_Form!$EV:$EV, 0)) &amp; $B545)</f>
        <v/>
      </c>
      <c r="D545" s="368"/>
      <c r="E545" s="368"/>
      <c r="F545" s="367" t="str">
        <f>IF(E545="", "", INDEX(Main_Form!$A:$A, MATCH($E545, Main_Form!$EV:$EV, 0)))</f>
        <v/>
      </c>
      <c r="G545" s="368"/>
      <c r="H545" s="368"/>
      <c r="I545" s="368"/>
      <c r="J545" s="368"/>
      <c r="K545" s="368"/>
      <c r="L545" s="368"/>
      <c r="M545" s="368"/>
      <c r="N545" s="368"/>
      <c r="O545" s="368"/>
      <c r="P545" s="398" t="str">
        <f t="shared" si="8"/>
        <v/>
      </c>
      <c r="Q545" s="403"/>
      <c r="R545" s="372"/>
      <c r="AB545" s="378"/>
      <c r="AC545" s="378" t="str">
        <f>IF($N545 = "", "",
IF(OR($N545 = Lists_and_controls!$AO$9, $N545 = Lists_and_controls!$AO$11, $N545 = Lists_and_controls!$AO$14, $N545 = Lists_and_controls!$AO$16), MAX(Day_30),
IF(OR($N545 = Lists_and_controls!$AO$6, $N545 = Lists_and_controls!$AO$8, $N545 = Lists_and_controls!$AO$10, $N545 = Lists_and_controls!$AO$12, $N545 = Lists_and_controls!$AO$13, $N545 = Lists_and_controls!$AO$15, $N545 = Lists_and_controls!$AO$17), MAX(Day_31),
IF($N545 = Lists_and_controls!$AO$7, IF(INDEX(Leap_Year_YN, MATCH($M545, Year_2, 0)) = 1, MAX(Day_Feb_LY), MAX(Day_Feb) )))))</f>
        <v/>
      </c>
    </row>
    <row r="546" spans="1:29" s="379" customFormat="1" hidden="1" x14ac:dyDescent="0.35">
      <c r="A546" s="368"/>
      <c r="B546" s="367" t="str">
        <f xml:space="preserve"> IF(A546="", "", $B$2 &amp; COUNTIFS($A$7:$A546, $A546))</f>
        <v/>
      </c>
      <c r="C546" s="367" t="str">
        <f>IF($A546 = "", "", INDEX(Main_Form!$A:$A, MATCH($A546, Main_Form!$EV:$EV, 0)) &amp; $B546)</f>
        <v/>
      </c>
      <c r="D546" s="368"/>
      <c r="E546" s="368"/>
      <c r="F546" s="367" t="str">
        <f>IF(E546="", "", INDEX(Main_Form!$A:$A, MATCH($E546, Main_Form!$EV:$EV, 0)))</f>
        <v/>
      </c>
      <c r="G546" s="368"/>
      <c r="H546" s="368"/>
      <c r="I546" s="368"/>
      <c r="J546" s="368"/>
      <c r="K546" s="368"/>
      <c r="L546" s="368"/>
      <c r="M546" s="368"/>
      <c r="N546" s="368"/>
      <c r="O546" s="368"/>
      <c r="P546" s="398" t="str">
        <f t="shared" si="8"/>
        <v/>
      </c>
      <c r="Q546" s="403"/>
      <c r="R546" s="372"/>
      <c r="AB546" s="378"/>
      <c r="AC546" s="378" t="str">
        <f>IF($N546 = "", "",
IF(OR($N546 = Lists_and_controls!$AO$9, $N546 = Lists_and_controls!$AO$11, $N546 = Lists_and_controls!$AO$14, $N546 = Lists_and_controls!$AO$16), MAX(Day_30),
IF(OR($N546 = Lists_and_controls!$AO$6, $N546 = Lists_and_controls!$AO$8, $N546 = Lists_and_controls!$AO$10, $N546 = Lists_and_controls!$AO$12, $N546 = Lists_and_controls!$AO$13, $N546 = Lists_and_controls!$AO$15, $N546 = Lists_and_controls!$AO$17), MAX(Day_31),
IF($N546 = Lists_and_controls!$AO$7, IF(INDEX(Leap_Year_YN, MATCH($M546, Year_2, 0)) = 1, MAX(Day_Feb_LY), MAX(Day_Feb) )))))</f>
        <v/>
      </c>
    </row>
    <row r="547" spans="1:29" s="379" customFormat="1" hidden="1" x14ac:dyDescent="0.35">
      <c r="A547" s="368"/>
      <c r="B547" s="367" t="str">
        <f xml:space="preserve"> IF(A547="", "", $B$2 &amp; COUNTIFS($A$7:$A547, $A547))</f>
        <v/>
      </c>
      <c r="C547" s="367" t="str">
        <f>IF($A547 = "", "", INDEX(Main_Form!$A:$A, MATCH($A547, Main_Form!$EV:$EV, 0)) &amp; $B547)</f>
        <v/>
      </c>
      <c r="D547" s="368"/>
      <c r="E547" s="368"/>
      <c r="F547" s="367" t="str">
        <f>IF(E547="", "", INDEX(Main_Form!$A:$A, MATCH($E547, Main_Form!$EV:$EV, 0)))</f>
        <v/>
      </c>
      <c r="G547" s="368"/>
      <c r="H547" s="368"/>
      <c r="I547" s="368"/>
      <c r="J547" s="368"/>
      <c r="K547" s="368"/>
      <c r="L547" s="368"/>
      <c r="M547" s="368"/>
      <c r="N547" s="368"/>
      <c r="O547" s="368"/>
      <c r="P547" s="398" t="str">
        <f t="shared" si="8"/>
        <v/>
      </c>
      <c r="Q547" s="403"/>
      <c r="R547" s="372"/>
      <c r="AB547" s="378"/>
      <c r="AC547" s="378" t="str">
        <f>IF($N547 = "", "",
IF(OR($N547 = Lists_and_controls!$AO$9, $N547 = Lists_and_controls!$AO$11, $N547 = Lists_and_controls!$AO$14, $N547 = Lists_and_controls!$AO$16), MAX(Day_30),
IF(OR($N547 = Lists_and_controls!$AO$6, $N547 = Lists_and_controls!$AO$8, $N547 = Lists_and_controls!$AO$10, $N547 = Lists_and_controls!$AO$12, $N547 = Lists_and_controls!$AO$13, $N547 = Lists_and_controls!$AO$15, $N547 = Lists_and_controls!$AO$17), MAX(Day_31),
IF($N547 = Lists_and_controls!$AO$7, IF(INDEX(Leap_Year_YN, MATCH($M547, Year_2, 0)) = 1, MAX(Day_Feb_LY), MAX(Day_Feb) )))))</f>
        <v/>
      </c>
    </row>
    <row r="548" spans="1:29" s="379" customFormat="1" hidden="1" x14ac:dyDescent="0.35">
      <c r="A548" s="368"/>
      <c r="B548" s="367" t="str">
        <f xml:space="preserve"> IF(A548="", "", $B$2 &amp; COUNTIFS($A$7:$A548, $A548))</f>
        <v/>
      </c>
      <c r="C548" s="367" t="str">
        <f>IF($A548 = "", "", INDEX(Main_Form!$A:$A, MATCH($A548, Main_Form!$EV:$EV, 0)) &amp; $B548)</f>
        <v/>
      </c>
      <c r="D548" s="368"/>
      <c r="E548" s="368"/>
      <c r="F548" s="367" t="str">
        <f>IF(E548="", "", INDEX(Main_Form!$A:$A, MATCH($E548, Main_Form!$EV:$EV, 0)))</f>
        <v/>
      </c>
      <c r="G548" s="368"/>
      <c r="H548" s="368"/>
      <c r="I548" s="368"/>
      <c r="J548" s="368"/>
      <c r="K548" s="368"/>
      <c r="L548" s="368"/>
      <c r="M548" s="368"/>
      <c r="N548" s="368"/>
      <c r="O548" s="368"/>
      <c r="P548" s="398" t="str">
        <f t="shared" si="8"/>
        <v/>
      </c>
      <c r="Q548" s="403"/>
      <c r="R548" s="372"/>
      <c r="AB548" s="378"/>
      <c r="AC548" s="378" t="str">
        <f>IF($N548 = "", "",
IF(OR($N548 = Lists_and_controls!$AO$9, $N548 = Lists_and_controls!$AO$11, $N548 = Lists_and_controls!$AO$14, $N548 = Lists_and_controls!$AO$16), MAX(Day_30),
IF(OR($N548 = Lists_and_controls!$AO$6, $N548 = Lists_and_controls!$AO$8, $N548 = Lists_and_controls!$AO$10, $N548 = Lists_and_controls!$AO$12, $N548 = Lists_and_controls!$AO$13, $N548 = Lists_and_controls!$AO$15, $N548 = Lists_and_controls!$AO$17), MAX(Day_31),
IF($N548 = Lists_and_controls!$AO$7, IF(INDEX(Leap_Year_YN, MATCH($M548, Year_2, 0)) = 1, MAX(Day_Feb_LY), MAX(Day_Feb) )))))</f>
        <v/>
      </c>
    </row>
    <row r="549" spans="1:29" s="379" customFormat="1" hidden="1" x14ac:dyDescent="0.35">
      <c r="A549" s="368"/>
      <c r="B549" s="367" t="str">
        <f xml:space="preserve"> IF(A549="", "", $B$2 &amp; COUNTIFS($A$7:$A549, $A549))</f>
        <v/>
      </c>
      <c r="C549" s="367" t="str">
        <f>IF($A549 = "", "", INDEX(Main_Form!$A:$A, MATCH($A549, Main_Form!$EV:$EV, 0)) &amp; $B549)</f>
        <v/>
      </c>
      <c r="D549" s="368"/>
      <c r="E549" s="368"/>
      <c r="F549" s="367" t="str">
        <f>IF(E549="", "", INDEX(Main_Form!$A:$A, MATCH($E549, Main_Form!$EV:$EV, 0)))</f>
        <v/>
      </c>
      <c r="G549" s="368"/>
      <c r="H549" s="368"/>
      <c r="I549" s="368"/>
      <c r="J549" s="368"/>
      <c r="K549" s="368"/>
      <c r="L549" s="368"/>
      <c r="M549" s="368"/>
      <c r="N549" s="368"/>
      <c r="O549" s="368"/>
      <c r="P549" s="398" t="str">
        <f t="shared" si="8"/>
        <v/>
      </c>
      <c r="Q549" s="403"/>
      <c r="R549" s="372"/>
      <c r="AB549" s="378"/>
      <c r="AC549" s="378" t="str">
        <f>IF($N549 = "", "",
IF(OR($N549 = Lists_and_controls!$AO$9, $N549 = Lists_and_controls!$AO$11, $N549 = Lists_and_controls!$AO$14, $N549 = Lists_and_controls!$AO$16), MAX(Day_30),
IF(OR($N549 = Lists_and_controls!$AO$6, $N549 = Lists_and_controls!$AO$8, $N549 = Lists_and_controls!$AO$10, $N549 = Lists_and_controls!$AO$12, $N549 = Lists_and_controls!$AO$13, $N549 = Lists_and_controls!$AO$15, $N549 = Lists_and_controls!$AO$17), MAX(Day_31),
IF($N549 = Lists_and_controls!$AO$7, IF(INDEX(Leap_Year_YN, MATCH($M549, Year_2, 0)) = 1, MAX(Day_Feb_LY), MAX(Day_Feb) )))))</f>
        <v/>
      </c>
    </row>
    <row r="550" spans="1:29" s="379" customFormat="1" hidden="1" x14ac:dyDescent="0.35">
      <c r="A550" s="368"/>
      <c r="B550" s="367" t="str">
        <f xml:space="preserve"> IF(A550="", "", $B$2 &amp; COUNTIFS($A$7:$A550, $A550))</f>
        <v/>
      </c>
      <c r="C550" s="367" t="str">
        <f>IF($A550 = "", "", INDEX(Main_Form!$A:$A, MATCH($A550, Main_Form!$EV:$EV, 0)) &amp; $B550)</f>
        <v/>
      </c>
      <c r="D550" s="368"/>
      <c r="E550" s="368"/>
      <c r="F550" s="367" t="str">
        <f>IF(E550="", "", INDEX(Main_Form!$A:$A, MATCH($E550, Main_Form!$EV:$EV, 0)))</f>
        <v/>
      </c>
      <c r="G550" s="368"/>
      <c r="H550" s="368"/>
      <c r="I550" s="368"/>
      <c r="J550" s="368"/>
      <c r="K550" s="368"/>
      <c r="L550" s="368"/>
      <c r="M550" s="368"/>
      <c r="N550" s="368"/>
      <c r="O550" s="368"/>
      <c r="P550" s="398" t="str">
        <f t="shared" si="8"/>
        <v/>
      </c>
      <c r="Q550" s="403"/>
      <c r="R550" s="372"/>
      <c r="AB550" s="378"/>
      <c r="AC550" s="378" t="str">
        <f>IF($N550 = "", "",
IF(OR($N550 = Lists_and_controls!$AO$9, $N550 = Lists_and_controls!$AO$11, $N550 = Lists_and_controls!$AO$14, $N550 = Lists_and_controls!$AO$16), MAX(Day_30),
IF(OR($N550 = Lists_and_controls!$AO$6, $N550 = Lists_and_controls!$AO$8, $N550 = Lists_and_controls!$AO$10, $N550 = Lists_and_controls!$AO$12, $N550 = Lists_and_controls!$AO$13, $N550 = Lists_and_controls!$AO$15, $N550 = Lists_and_controls!$AO$17), MAX(Day_31),
IF($N550 = Lists_and_controls!$AO$7, IF(INDEX(Leap_Year_YN, MATCH($M550, Year_2, 0)) = 1, MAX(Day_Feb_LY), MAX(Day_Feb) )))))</f>
        <v/>
      </c>
    </row>
    <row r="551" spans="1:29" s="379" customFormat="1" hidden="1" x14ac:dyDescent="0.35">
      <c r="A551" s="368"/>
      <c r="B551" s="367" t="str">
        <f xml:space="preserve"> IF(A551="", "", $B$2 &amp; COUNTIFS($A$7:$A551, $A551))</f>
        <v/>
      </c>
      <c r="C551" s="367" t="str">
        <f>IF($A551 = "", "", INDEX(Main_Form!$A:$A, MATCH($A551, Main_Form!$EV:$EV, 0)) &amp; $B551)</f>
        <v/>
      </c>
      <c r="D551" s="368"/>
      <c r="E551" s="368"/>
      <c r="F551" s="367" t="str">
        <f>IF(E551="", "", INDEX(Main_Form!$A:$A, MATCH($E551, Main_Form!$EV:$EV, 0)))</f>
        <v/>
      </c>
      <c r="G551" s="368"/>
      <c r="H551" s="368"/>
      <c r="I551" s="368"/>
      <c r="J551" s="368"/>
      <c r="K551" s="368"/>
      <c r="L551" s="368"/>
      <c r="M551" s="368"/>
      <c r="N551" s="368"/>
      <c r="O551" s="368"/>
      <c r="P551" s="398" t="str">
        <f t="shared" si="8"/>
        <v/>
      </c>
      <c r="Q551" s="403"/>
      <c r="R551" s="372"/>
      <c r="AB551" s="378"/>
      <c r="AC551" s="378" t="str">
        <f>IF($N551 = "", "",
IF(OR($N551 = Lists_and_controls!$AO$9, $N551 = Lists_and_controls!$AO$11, $N551 = Lists_and_controls!$AO$14, $N551 = Lists_and_controls!$AO$16), MAX(Day_30),
IF(OR($N551 = Lists_and_controls!$AO$6, $N551 = Lists_and_controls!$AO$8, $N551 = Lists_and_controls!$AO$10, $N551 = Lists_and_controls!$AO$12, $N551 = Lists_and_controls!$AO$13, $N551 = Lists_and_controls!$AO$15, $N551 = Lists_and_controls!$AO$17), MAX(Day_31),
IF($N551 = Lists_and_controls!$AO$7, IF(INDEX(Leap_Year_YN, MATCH($M551, Year_2, 0)) = 1, MAX(Day_Feb_LY), MAX(Day_Feb) )))))</f>
        <v/>
      </c>
    </row>
    <row r="552" spans="1:29" s="379" customFormat="1" hidden="1" x14ac:dyDescent="0.35">
      <c r="A552" s="368"/>
      <c r="B552" s="367" t="str">
        <f xml:space="preserve"> IF(A552="", "", $B$2 &amp; COUNTIFS($A$7:$A552, $A552))</f>
        <v/>
      </c>
      <c r="C552" s="367" t="str">
        <f>IF($A552 = "", "", INDEX(Main_Form!$A:$A, MATCH($A552, Main_Form!$EV:$EV, 0)) &amp; $B552)</f>
        <v/>
      </c>
      <c r="D552" s="368"/>
      <c r="E552" s="368"/>
      <c r="F552" s="367" t="str">
        <f>IF(E552="", "", INDEX(Main_Form!$A:$A, MATCH($E552, Main_Form!$EV:$EV, 0)))</f>
        <v/>
      </c>
      <c r="G552" s="368"/>
      <c r="H552" s="368"/>
      <c r="I552" s="368"/>
      <c r="J552" s="368"/>
      <c r="K552" s="368"/>
      <c r="L552" s="368"/>
      <c r="M552" s="368"/>
      <c r="N552" s="368"/>
      <c r="O552" s="368"/>
      <c r="P552" s="398" t="str">
        <f t="shared" si="8"/>
        <v/>
      </c>
      <c r="Q552" s="403"/>
      <c r="R552" s="372"/>
      <c r="AB552" s="378"/>
      <c r="AC552" s="378" t="str">
        <f>IF($N552 = "", "",
IF(OR($N552 = Lists_and_controls!$AO$9, $N552 = Lists_and_controls!$AO$11, $N552 = Lists_and_controls!$AO$14, $N552 = Lists_and_controls!$AO$16), MAX(Day_30),
IF(OR($N552 = Lists_and_controls!$AO$6, $N552 = Lists_and_controls!$AO$8, $N552 = Lists_and_controls!$AO$10, $N552 = Lists_and_controls!$AO$12, $N552 = Lists_and_controls!$AO$13, $N552 = Lists_and_controls!$AO$15, $N552 = Lists_and_controls!$AO$17), MAX(Day_31),
IF($N552 = Lists_and_controls!$AO$7, IF(INDEX(Leap_Year_YN, MATCH($M552, Year_2, 0)) = 1, MAX(Day_Feb_LY), MAX(Day_Feb) )))))</f>
        <v/>
      </c>
    </row>
    <row r="553" spans="1:29" s="379" customFormat="1" hidden="1" x14ac:dyDescent="0.35">
      <c r="A553" s="368"/>
      <c r="B553" s="367" t="str">
        <f xml:space="preserve"> IF(A553="", "", $B$2 &amp; COUNTIFS($A$7:$A553, $A553))</f>
        <v/>
      </c>
      <c r="C553" s="367" t="str">
        <f>IF($A553 = "", "", INDEX(Main_Form!$A:$A, MATCH($A553, Main_Form!$EV:$EV, 0)) &amp; $B553)</f>
        <v/>
      </c>
      <c r="D553" s="368"/>
      <c r="E553" s="368"/>
      <c r="F553" s="367" t="str">
        <f>IF(E553="", "", INDEX(Main_Form!$A:$A, MATCH($E553, Main_Form!$EV:$EV, 0)))</f>
        <v/>
      </c>
      <c r="G553" s="368"/>
      <c r="H553" s="368"/>
      <c r="I553" s="368"/>
      <c r="J553" s="368"/>
      <c r="K553" s="368"/>
      <c r="L553" s="368"/>
      <c r="M553" s="368"/>
      <c r="N553" s="368"/>
      <c r="O553" s="368"/>
      <c r="P553" s="398" t="str">
        <f t="shared" si="8"/>
        <v/>
      </c>
      <c r="Q553" s="403"/>
      <c r="R553" s="372"/>
      <c r="AB553" s="378"/>
      <c r="AC553" s="378" t="str">
        <f>IF($N553 = "", "",
IF(OR($N553 = Lists_and_controls!$AO$9, $N553 = Lists_and_controls!$AO$11, $N553 = Lists_and_controls!$AO$14, $N553 = Lists_and_controls!$AO$16), MAX(Day_30),
IF(OR($N553 = Lists_and_controls!$AO$6, $N553 = Lists_and_controls!$AO$8, $N553 = Lists_and_controls!$AO$10, $N553 = Lists_and_controls!$AO$12, $N553 = Lists_and_controls!$AO$13, $N553 = Lists_and_controls!$AO$15, $N553 = Lists_and_controls!$AO$17), MAX(Day_31),
IF($N553 = Lists_and_controls!$AO$7, IF(INDEX(Leap_Year_YN, MATCH($M553, Year_2, 0)) = 1, MAX(Day_Feb_LY), MAX(Day_Feb) )))))</f>
        <v/>
      </c>
    </row>
    <row r="554" spans="1:29" s="379" customFormat="1" hidden="1" x14ac:dyDescent="0.35">
      <c r="A554" s="368"/>
      <c r="B554" s="367" t="str">
        <f xml:space="preserve"> IF(A554="", "", $B$2 &amp; COUNTIFS($A$7:$A554, $A554))</f>
        <v/>
      </c>
      <c r="C554" s="367" t="str">
        <f>IF($A554 = "", "", INDEX(Main_Form!$A:$A, MATCH($A554, Main_Form!$EV:$EV, 0)) &amp; $B554)</f>
        <v/>
      </c>
      <c r="D554" s="368"/>
      <c r="E554" s="368"/>
      <c r="F554" s="367" t="str">
        <f>IF(E554="", "", INDEX(Main_Form!$A:$A, MATCH($E554, Main_Form!$EV:$EV, 0)))</f>
        <v/>
      </c>
      <c r="G554" s="368"/>
      <c r="H554" s="368"/>
      <c r="I554" s="368"/>
      <c r="J554" s="368"/>
      <c r="K554" s="368"/>
      <c r="L554" s="368"/>
      <c r="M554" s="368"/>
      <c r="N554" s="368"/>
      <c r="O554" s="368"/>
      <c r="P554" s="398" t="str">
        <f t="shared" si="8"/>
        <v/>
      </c>
      <c r="Q554" s="403"/>
      <c r="R554" s="372"/>
      <c r="AB554" s="378"/>
      <c r="AC554" s="378" t="str">
        <f>IF($N554 = "", "",
IF(OR($N554 = Lists_and_controls!$AO$9, $N554 = Lists_and_controls!$AO$11, $N554 = Lists_and_controls!$AO$14, $N554 = Lists_and_controls!$AO$16), MAX(Day_30),
IF(OR($N554 = Lists_and_controls!$AO$6, $N554 = Lists_and_controls!$AO$8, $N554 = Lists_and_controls!$AO$10, $N554 = Lists_and_controls!$AO$12, $N554 = Lists_and_controls!$AO$13, $N554 = Lists_and_controls!$AO$15, $N554 = Lists_and_controls!$AO$17), MAX(Day_31),
IF($N554 = Lists_and_controls!$AO$7, IF(INDEX(Leap_Year_YN, MATCH($M554, Year_2, 0)) = 1, MAX(Day_Feb_LY), MAX(Day_Feb) )))))</f>
        <v/>
      </c>
    </row>
    <row r="555" spans="1:29" s="379" customFormat="1" hidden="1" x14ac:dyDescent="0.35">
      <c r="A555" s="368"/>
      <c r="B555" s="367" t="str">
        <f xml:space="preserve"> IF(A555="", "", $B$2 &amp; COUNTIFS($A$7:$A555, $A555))</f>
        <v/>
      </c>
      <c r="C555" s="367" t="str">
        <f>IF($A555 = "", "", INDEX(Main_Form!$A:$A, MATCH($A555, Main_Form!$EV:$EV, 0)) &amp; $B555)</f>
        <v/>
      </c>
      <c r="D555" s="368"/>
      <c r="E555" s="368"/>
      <c r="F555" s="367" t="str">
        <f>IF(E555="", "", INDEX(Main_Form!$A:$A, MATCH($E555, Main_Form!$EV:$EV, 0)))</f>
        <v/>
      </c>
      <c r="G555" s="368"/>
      <c r="H555" s="368"/>
      <c r="I555" s="368"/>
      <c r="J555" s="368"/>
      <c r="K555" s="368"/>
      <c r="L555" s="368"/>
      <c r="M555" s="368"/>
      <c r="N555" s="368"/>
      <c r="O555" s="368"/>
      <c r="P555" s="398" t="str">
        <f t="shared" si="8"/>
        <v/>
      </c>
      <c r="Q555" s="403"/>
      <c r="R555" s="372"/>
      <c r="AB555" s="378"/>
      <c r="AC555" s="378" t="str">
        <f>IF($N555 = "", "",
IF(OR($N555 = Lists_and_controls!$AO$9, $N555 = Lists_and_controls!$AO$11, $N555 = Lists_and_controls!$AO$14, $N555 = Lists_and_controls!$AO$16), MAX(Day_30),
IF(OR($N555 = Lists_and_controls!$AO$6, $N555 = Lists_and_controls!$AO$8, $N555 = Lists_and_controls!$AO$10, $N555 = Lists_and_controls!$AO$12, $N555 = Lists_and_controls!$AO$13, $N555 = Lists_and_controls!$AO$15, $N555 = Lists_and_controls!$AO$17), MAX(Day_31),
IF($N555 = Lists_and_controls!$AO$7, IF(INDEX(Leap_Year_YN, MATCH($M555, Year_2, 0)) = 1, MAX(Day_Feb_LY), MAX(Day_Feb) )))))</f>
        <v/>
      </c>
    </row>
    <row r="556" spans="1:29" s="379" customFormat="1" hidden="1" x14ac:dyDescent="0.35">
      <c r="A556" s="368"/>
      <c r="B556" s="367" t="str">
        <f xml:space="preserve"> IF(A556="", "", $B$2 &amp; COUNTIFS($A$7:$A556, $A556))</f>
        <v/>
      </c>
      <c r="C556" s="367" t="str">
        <f>IF($A556 = "", "", INDEX(Main_Form!$A:$A, MATCH($A556, Main_Form!$EV:$EV, 0)) &amp; $B556)</f>
        <v/>
      </c>
      <c r="D556" s="368"/>
      <c r="E556" s="368"/>
      <c r="F556" s="367" t="str">
        <f>IF(E556="", "", INDEX(Main_Form!$A:$A, MATCH($E556, Main_Form!$EV:$EV, 0)))</f>
        <v/>
      </c>
      <c r="G556" s="368"/>
      <c r="H556" s="368"/>
      <c r="I556" s="368"/>
      <c r="J556" s="368"/>
      <c r="K556" s="368"/>
      <c r="L556" s="368"/>
      <c r="M556" s="368"/>
      <c r="N556" s="368"/>
      <c r="O556" s="368"/>
      <c r="P556" s="398" t="str">
        <f t="shared" si="8"/>
        <v/>
      </c>
      <c r="Q556" s="403"/>
      <c r="R556" s="372"/>
      <c r="AB556" s="378"/>
      <c r="AC556" s="378" t="str">
        <f>IF($N556 = "", "",
IF(OR($N556 = Lists_and_controls!$AO$9, $N556 = Lists_and_controls!$AO$11, $N556 = Lists_and_controls!$AO$14, $N556 = Lists_and_controls!$AO$16), MAX(Day_30),
IF(OR($N556 = Lists_and_controls!$AO$6, $N556 = Lists_and_controls!$AO$8, $N556 = Lists_and_controls!$AO$10, $N556 = Lists_and_controls!$AO$12, $N556 = Lists_and_controls!$AO$13, $N556 = Lists_and_controls!$AO$15, $N556 = Lists_and_controls!$AO$17), MAX(Day_31),
IF($N556 = Lists_and_controls!$AO$7, IF(INDEX(Leap_Year_YN, MATCH($M556, Year_2, 0)) = 1, MAX(Day_Feb_LY), MAX(Day_Feb) )))))</f>
        <v/>
      </c>
    </row>
    <row r="557" spans="1:29" s="379" customFormat="1" hidden="1" x14ac:dyDescent="0.35">
      <c r="A557" s="368"/>
      <c r="B557" s="367" t="str">
        <f xml:space="preserve"> IF(A557="", "", $B$2 &amp; COUNTIFS($A$7:$A557, $A557))</f>
        <v/>
      </c>
      <c r="C557" s="367" t="str">
        <f>IF($A557 = "", "", INDEX(Main_Form!$A:$A, MATCH($A557, Main_Form!$EV:$EV, 0)) &amp; $B557)</f>
        <v/>
      </c>
      <c r="D557" s="368"/>
      <c r="E557" s="368"/>
      <c r="F557" s="367" t="str">
        <f>IF(E557="", "", INDEX(Main_Form!$A:$A, MATCH($E557, Main_Form!$EV:$EV, 0)))</f>
        <v/>
      </c>
      <c r="G557" s="368"/>
      <c r="H557" s="368"/>
      <c r="I557" s="368"/>
      <c r="J557" s="368"/>
      <c r="K557" s="368"/>
      <c r="L557" s="368"/>
      <c r="M557" s="368"/>
      <c r="N557" s="368"/>
      <c r="O557" s="368"/>
      <c r="P557" s="398" t="str">
        <f t="shared" si="8"/>
        <v/>
      </c>
      <c r="Q557" s="403"/>
      <c r="R557" s="372"/>
      <c r="AB557" s="378"/>
      <c r="AC557" s="378" t="str">
        <f>IF($N557 = "", "",
IF(OR($N557 = Lists_and_controls!$AO$9, $N557 = Lists_and_controls!$AO$11, $N557 = Lists_and_controls!$AO$14, $N557 = Lists_and_controls!$AO$16), MAX(Day_30),
IF(OR($N557 = Lists_and_controls!$AO$6, $N557 = Lists_and_controls!$AO$8, $N557 = Lists_and_controls!$AO$10, $N557 = Lists_and_controls!$AO$12, $N557 = Lists_and_controls!$AO$13, $N557 = Lists_and_controls!$AO$15, $N557 = Lists_and_controls!$AO$17), MAX(Day_31),
IF($N557 = Lists_and_controls!$AO$7, IF(INDEX(Leap_Year_YN, MATCH($M557, Year_2, 0)) = 1, MAX(Day_Feb_LY), MAX(Day_Feb) )))))</f>
        <v/>
      </c>
    </row>
    <row r="558" spans="1:29" s="379" customFormat="1" hidden="1" x14ac:dyDescent="0.35">
      <c r="A558" s="368"/>
      <c r="B558" s="367" t="str">
        <f xml:space="preserve"> IF(A558="", "", $B$2 &amp; COUNTIFS($A$7:$A558, $A558))</f>
        <v/>
      </c>
      <c r="C558" s="367" t="str">
        <f>IF($A558 = "", "", INDEX(Main_Form!$A:$A, MATCH($A558, Main_Form!$EV:$EV, 0)) &amp; $B558)</f>
        <v/>
      </c>
      <c r="D558" s="368"/>
      <c r="E558" s="368"/>
      <c r="F558" s="367" t="str">
        <f>IF(E558="", "", INDEX(Main_Form!$A:$A, MATCH($E558, Main_Form!$EV:$EV, 0)))</f>
        <v/>
      </c>
      <c r="G558" s="368"/>
      <c r="H558" s="368"/>
      <c r="I558" s="368"/>
      <c r="J558" s="368"/>
      <c r="K558" s="368"/>
      <c r="L558" s="368"/>
      <c r="M558" s="368"/>
      <c r="N558" s="368"/>
      <c r="O558" s="368"/>
      <c r="P558" s="398" t="str">
        <f t="shared" si="8"/>
        <v/>
      </c>
      <c r="Q558" s="403"/>
      <c r="R558" s="372"/>
      <c r="AB558" s="378"/>
      <c r="AC558" s="378" t="str">
        <f>IF($N558 = "", "",
IF(OR($N558 = Lists_and_controls!$AO$9, $N558 = Lists_and_controls!$AO$11, $N558 = Lists_and_controls!$AO$14, $N558 = Lists_and_controls!$AO$16), MAX(Day_30),
IF(OR($N558 = Lists_and_controls!$AO$6, $N558 = Lists_and_controls!$AO$8, $N558 = Lists_and_controls!$AO$10, $N558 = Lists_and_controls!$AO$12, $N558 = Lists_and_controls!$AO$13, $N558 = Lists_and_controls!$AO$15, $N558 = Lists_and_controls!$AO$17), MAX(Day_31),
IF($N558 = Lists_and_controls!$AO$7, IF(INDEX(Leap_Year_YN, MATCH($M558, Year_2, 0)) = 1, MAX(Day_Feb_LY), MAX(Day_Feb) )))))</f>
        <v/>
      </c>
    </row>
    <row r="559" spans="1:29" s="379" customFormat="1" hidden="1" x14ac:dyDescent="0.35">
      <c r="A559" s="368"/>
      <c r="B559" s="367" t="str">
        <f xml:space="preserve"> IF(A559="", "", $B$2 &amp; COUNTIFS($A$7:$A559, $A559))</f>
        <v/>
      </c>
      <c r="C559" s="367" t="str">
        <f>IF($A559 = "", "", INDEX(Main_Form!$A:$A, MATCH($A559, Main_Form!$EV:$EV, 0)) &amp; $B559)</f>
        <v/>
      </c>
      <c r="D559" s="368"/>
      <c r="E559" s="368"/>
      <c r="F559" s="367" t="str">
        <f>IF(E559="", "", INDEX(Main_Form!$A:$A, MATCH($E559, Main_Form!$EV:$EV, 0)))</f>
        <v/>
      </c>
      <c r="G559" s="368"/>
      <c r="H559" s="368"/>
      <c r="I559" s="368"/>
      <c r="J559" s="368"/>
      <c r="K559" s="368"/>
      <c r="L559" s="368"/>
      <c r="M559" s="368"/>
      <c r="N559" s="368"/>
      <c r="O559" s="368"/>
      <c r="P559" s="398" t="str">
        <f t="shared" si="8"/>
        <v/>
      </c>
      <c r="Q559" s="403"/>
      <c r="R559" s="372"/>
      <c r="AB559" s="378"/>
      <c r="AC559" s="378" t="str">
        <f>IF($N559 = "", "",
IF(OR($N559 = Lists_and_controls!$AO$9, $N559 = Lists_and_controls!$AO$11, $N559 = Lists_and_controls!$AO$14, $N559 = Lists_and_controls!$AO$16), MAX(Day_30),
IF(OR($N559 = Lists_and_controls!$AO$6, $N559 = Lists_and_controls!$AO$8, $N559 = Lists_and_controls!$AO$10, $N559 = Lists_and_controls!$AO$12, $N559 = Lists_and_controls!$AO$13, $N559 = Lists_and_controls!$AO$15, $N559 = Lists_and_controls!$AO$17), MAX(Day_31),
IF($N559 = Lists_and_controls!$AO$7, IF(INDEX(Leap_Year_YN, MATCH($M559, Year_2, 0)) = 1, MAX(Day_Feb_LY), MAX(Day_Feb) )))))</f>
        <v/>
      </c>
    </row>
    <row r="560" spans="1:29" s="379" customFormat="1" hidden="1" x14ac:dyDescent="0.35">
      <c r="A560" s="368"/>
      <c r="B560" s="367" t="str">
        <f xml:space="preserve"> IF(A560="", "", $B$2 &amp; COUNTIFS($A$7:$A560, $A560))</f>
        <v/>
      </c>
      <c r="C560" s="367" t="str">
        <f>IF($A560 = "", "", INDEX(Main_Form!$A:$A, MATCH($A560, Main_Form!$EV:$EV, 0)) &amp; $B560)</f>
        <v/>
      </c>
      <c r="D560" s="368"/>
      <c r="E560" s="368"/>
      <c r="F560" s="367" t="str">
        <f>IF(E560="", "", INDEX(Main_Form!$A:$A, MATCH($E560, Main_Form!$EV:$EV, 0)))</f>
        <v/>
      </c>
      <c r="G560" s="368"/>
      <c r="H560" s="368"/>
      <c r="I560" s="368"/>
      <c r="J560" s="368"/>
      <c r="K560" s="368"/>
      <c r="L560" s="368"/>
      <c r="M560" s="368"/>
      <c r="N560" s="368"/>
      <c r="O560" s="368"/>
      <c r="P560" s="398" t="str">
        <f t="shared" si="8"/>
        <v/>
      </c>
      <c r="Q560" s="403"/>
      <c r="R560" s="372"/>
      <c r="AB560" s="378"/>
      <c r="AC560" s="378" t="str">
        <f>IF($N560 = "", "",
IF(OR($N560 = Lists_and_controls!$AO$9, $N560 = Lists_and_controls!$AO$11, $N560 = Lists_and_controls!$AO$14, $N560 = Lists_and_controls!$AO$16), MAX(Day_30),
IF(OR($N560 = Lists_and_controls!$AO$6, $N560 = Lists_and_controls!$AO$8, $N560 = Lists_and_controls!$AO$10, $N560 = Lists_and_controls!$AO$12, $N560 = Lists_and_controls!$AO$13, $N560 = Lists_and_controls!$AO$15, $N560 = Lists_and_controls!$AO$17), MAX(Day_31),
IF($N560 = Lists_and_controls!$AO$7, IF(INDEX(Leap_Year_YN, MATCH($M560, Year_2, 0)) = 1, MAX(Day_Feb_LY), MAX(Day_Feb) )))))</f>
        <v/>
      </c>
    </row>
    <row r="561" spans="1:29" s="379" customFormat="1" hidden="1" x14ac:dyDescent="0.35">
      <c r="A561" s="368"/>
      <c r="B561" s="367" t="str">
        <f xml:space="preserve"> IF(A561="", "", $B$2 &amp; COUNTIFS($A$7:$A561, $A561))</f>
        <v/>
      </c>
      <c r="C561" s="367" t="str">
        <f>IF($A561 = "", "", INDEX(Main_Form!$A:$A, MATCH($A561, Main_Form!$EV:$EV, 0)) &amp; $B561)</f>
        <v/>
      </c>
      <c r="D561" s="368"/>
      <c r="E561" s="368"/>
      <c r="F561" s="367" t="str">
        <f>IF(E561="", "", INDEX(Main_Form!$A:$A, MATCH($E561, Main_Form!$EV:$EV, 0)))</f>
        <v/>
      </c>
      <c r="G561" s="368"/>
      <c r="H561" s="368"/>
      <c r="I561" s="368"/>
      <c r="J561" s="368"/>
      <c r="K561" s="368"/>
      <c r="L561" s="368"/>
      <c r="M561" s="368"/>
      <c r="N561" s="368"/>
      <c r="O561" s="368"/>
      <c r="P561" s="398" t="str">
        <f t="shared" si="8"/>
        <v/>
      </c>
      <c r="Q561" s="403"/>
      <c r="R561" s="372"/>
      <c r="AB561" s="378"/>
      <c r="AC561" s="378" t="str">
        <f>IF($N561 = "", "",
IF(OR($N561 = Lists_and_controls!$AO$9, $N561 = Lists_and_controls!$AO$11, $N561 = Lists_and_controls!$AO$14, $N561 = Lists_and_controls!$AO$16), MAX(Day_30),
IF(OR($N561 = Lists_and_controls!$AO$6, $N561 = Lists_and_controls!$AO$8, $N561 = Lists_and_controls!$AO$10, $N561 = Lists_and_controls!$AO$12, $N561 = Lists_and_controls!$AO$13, $N561 = Lists_and_controls!$AO$15, $N561 = Lists_and_controls!$AO$17), MAX(Day_31),
IF($N561 = Lists_and_controls!$AO$7, IF(INDEX(Leap_Year_YN, MATCH($M561, Year_2, 0)) = 1, MAX(Day_Feb_LY), MAX(Day_Feb) )))))</f>
        <v/>
      </c>
    </row>
    <row r="562" spans="1:29" s="379" customFormat="1" hidden="1" x14ac:dyDescent="0.35">
      <c r="A562" s="368"/>
      <c r="B562" s="367" t="str">
        <f xml:space="preserve"> IF(A562="", "", $B$2 &amp; COUNTIFS($A$7:$A562, $A562))</f>
        <v/>
      </c>
      <c r="C562" s="367" t="str">
        <f>IF($A562 = "", "", INDEX(Main_Form!$A:$A, MATCH($A562, Main_Form!$EV:$EV, 0)) &amp; $B562)</f>
        <v/>
      </c>
      <c r="D562" s="368"/>
      <c r="E562" s="368"/>
      <c r="F562" s="367" t="str">
        <f>IF(E562="", "", INDEX(Main_Form!$A:$A, MATCH($E562, Main_Form!$EV:$EV, 0)))</f>
        <v/>
      </c>
      <c r="G562" s="368"/>
      <c r="H562" s="368"/>
      <c r="I562" s="368"/>
      <c r="J562" s="368"/>
      <c r="K562" s="368"/>
      <c r="L562" s="368"/>
      <c r="M562" s="368"/>
      <c r="N562" s="368"/>
      <c r="O562" s="368"/>
      <c r="P562" s="398" t="str">
        <f t="shared" si="8"/>
        <v/>
      </c>
      <c r="Q562" s="403"/>
      <c r="R562" s="372"/>
      <c r="AB562" s="378"/>
      <c r="AC562" s="378" t="str">
        <f>IF($N562 = "", "",
IF(OR($N562 = Lists_and_controls!$AO$9, $N562 = Lists_and_controls!$AO$11, $N562 = Lists_and_controls!$AO$14, $N562 = Lists_and_controls!$AO$16), MAX(Day_30),
IF(OR($N562 = Lists_and_controls!$AO$6, $N562 = Lists_and_controls!$AO$8, $N562 = Lists_and_controls!$AO$10, $N562 = Lists_and_controls!$AO$12, $N562 = Lists_and_controls!$AO$13, $N562 = Lists_and_controls!$AO$15, $N562 = Lists_and_controls!$AO$17), MAX(Day_31),
IF($N562 = Lists_and_controls!$AO$7, IF(INDEX(Leap_Year_YN, MATCH($M562, Year_2, 0)) = 1, MAX(Day_Feb_LY), MAX(Day_Feb) )))))</f>
        <v/>
      </c>
    </row>
    <row r="563" spans="1:29" s="379" customFormat="1" hidden="1" x14ac:dyDescent="0.35">
      <c r="A563" s="368"/>
      <c r="B563" s="367" t="str">
        <f xml:space="preserve"> IF(A563="", "", $B$2 &amp; COUNTIFS($A$7:$A563, $A563))</f>
        <v/>
      </c>
      <c r="C563" s="367" t="str">
        <f>IF($A563 = "", "", INDEX(Main_Form!$A:$A, MATCH($A563, Main_Form!$EV:$EV, 0)) &amp; $B563)</f>
        <v/>
      </c>
      <c r="D563" s="368"/>
      <c r="E563" s="368"/>
      <c r="F563" s="367" t="str">
        <f>IF(E563="", "", INDEX(Main_Form!$A:$A, MATCH($E563, Main_Form!$EV:$EV, 0)))</f>
        <v/>
      </c>
      <c r="G563" s="368"/>
      <c r="H563" s="368"/>
      <c r="I563" s="368"/>
      <c r="J563" s="368"/>
      <c r="K563" s="368"/>
      <c r="L563" s="368"/>
      <c r="M563" s="368"/>
      <c r="N563" s="368"/>
      <c r="O563" s="368"/>
      <c r="P563" s="398" t="str">
        <f t="shared" si="8"/>
        <v/>
      </c>
      <c r="Q563" s="403"/>
      <c r="R563" s="372"/>
      <c r="AB563" s="378"/>
      <c r="AC563" s="378" t="str">
        <f>IF($N563 = "", "",
IF(OR($N563 = Lists_and_controls!$AO$9, $N563 = Lists_and_controls!$AO$11, $N563 = Lists_and_controls!$AO$14, $N563 = Lists_and_controls!$AO$16), MAX(Day_30),
IF(OR($N563 = Lists_and_controls!$AO$6, $N563 = Lists_and_controls!$AO$8, $N563 = Lists_and_controls!$AO$10, $N563 = Lists_and_controls!$AO$12, $N563 = Lists_and_controls!$AO$13, $N563 = Lists_and_controls!$AO$15, $N563 = Lists_and_controls!$AO$17), MAX(Day_31),
IF($N563 = Lists_and_controls!$AO$7, IF(INDEX(Leap_Year_YN, MATCH($M563, Year_2, 0)) = 1, MAX(Day_Feb_LY), MAX(Day_Feb) )))))</f>
        <v/>
      </c>
    </row>
    <row r="564" spans="1:29" s="379" customFormat="1" hidden="1" x14ac:dyDescent="0.35">
      <c r="A564" s="368"/>
      <c r="B564" s="367" t="str">
        <f xml:space="preserve"> IF(A564="", "", $B$2 &amp; COUNTIFS($A$7:$A564, $A564))</f>
        <v/>
      </c>
      <c r="C564" s="367" t="str">
        <f>IF($A564 = "", "", INDEX(Main_Form!$A:$A, MATCH($A564, Main_Form!$EV:$EV, 0)) &amp; $B564)</f>
        <v/>
      </c>
      <c r="D564" s="368"/>
      <c r="E564" s="368"/>
      <c r="F564" s="367" t="str">
        <f>IF(E564="", "", INDEX(Main_Form!$A:$A, MATCH($E564, Main_Form!$EV:$EV, 0)))</f>
        <v/>
      </c>
      <c r="G564" s="368"/>
      <c r="H564" s="368"/>
      <c r="I564" s="368"/>
      <c r="J564" s="368"/>
      <c r="K564" s="368"/>
      <c r="L564" s="368"/>
      <c r="M564" s="368"/>
      <c r="N564" s="368"/>
      <c r="O564" s="368"/>
      <c r="P564" s="398" t="str">
        <f t="shared" si="8"/>
        <v/>
      </c>
      <c r="Q564" s="403"/>
      <c r="R564" s="372"/>
      <c r="AB564" s="378"/>
      <c r="AC564" s="378" t="str">
        <f>IF($N564 = "", "",
IF(OR($N564 = Lists_and_controls!$AO$9, $N564 = Lists_and_controls!$AO$11, $N564 = Lists_and_controls!$AO$14, $N564 = Lists_and_controls!$AO$16), MAX(Day_30),
IF(OR($N564 = Lists_and_controls!$AO$6, $N564 = Lists_and_controls!$AO$8, $N564 = Lists_and_controls!$AO$10, $N564 = Lists_and_controls!$AO$12, $N564 = Lists_and_controls!$AO$13, $N564 = Lists_and_controls!$AO$15, $N564 = Lists_and_controls!$AO$17), MAX(Day_31),
IF($N564 = Lists_and_controls!$AO$7, IF(INDEX(Leap_Year_YN, MATCH($M564, Year_2, 0)) = 1, MAX(Day_Feb_LY), MAX(Day_Feb) )))))</f>
        <v/>
      </c>
    </row>
    <row r="565" spans="1:29" s="379" customFormat="1" hidden="1" x14ac:dyDescent="0.35">
      <c r="A565" s="368"/>
      <c r="B565" s="367" t="str">
        <f xml:space="preserve"> IF(A565="", "", $B$2 &amp; COUNTIFS($A$7:$A565, $A565))</f>
        <v/>
      </c>
      <c r="C565" s="367" t="str">
        <f>IF($A565 = "", "", INDEX(Main_Form!$A:$A, MATCH($A565, Main_Form!$EV:$EV, 0)) &amp; $B565)</f>
        <v/>
      </c>
      <c r="D565" s="368"/>
      <c r="E565" s="368"/>
      <c r="F565" s="367" t="str">
        <f>IF(E565="", "", INDEX(Main_Form!$A:$A, MATCH($E565, Main_Form!$EV:$EV, 0)))</f>
        <v/>
      </c>
      <c r="G565" s="368"/>
      <c r="H565" s="368"/>
      <c r="I565" s="368"/>
      <c r="J565" s="368"/>
      <c r="K565" s="368"/>
      <c r="L565" s="368"/>
      <c r="M565" s="368"/>
      <c r="N565" s="368"/>
      <c r="O565" s="368"/>
      <c r="P565" s="398" t="str">
        <f t="shared" si="8"/>
        <v/>
      </c>
      <c r="Q565" s="403"/>
      <c r="R565" s="372"/>
      <c r="AB565" s="378"/>
      <c r="AC565" s="378" t="str">
        <f>IF($N565 = "", "",
IF(OR($N565 = Lists_and_controls!$AO$9, $N565 = Lists_and_controls!$AO$11, $N565 = Lists_and_controls!$AO$14, $N565 = Lists_and_controls!$AO$16), MAX(Day_30),
IF(OR($N565 = Lists_and_controls!$AO$6, $N565 = Lists_and_controls!$AO$8, $N565 = Lists_and_controls!$AO$10, $N565 = Lists_and_controls!$AO$12, $N565 = Lists_and_controls!$AO$13, $N565 = Lists_and_controls!$AO$15, $N565 = Lists_and_controls!$AO$17), MAX(Day_31),
IF($N565 = Lists_and_controls!$AO$7, IF(INDEX(Leap_Year_YN, MATCH($M565, Year_2, 0)) = 1, MAX(Day_Feb_LY), MAX(Day_Feb) )))))</f>
        <v/>
      </c>
    </row>
    <row r="566" spans="1:29" s="379" customFormat="1" hidden="1" x14ac:dyDescent="0.35">
      <c r="A566" s="368"/>
      <c r="B566" s="367" t="str">
        <f xml:space="preserve"> IF(A566="", "", $B$2 &amp; COUNTIFS($A$7:$A566, $A566))</f>
        <v/>
      </c>
      <c r="C566" s="367" t="str">
        <f>IF($A566 = "", "", INDEX(Main_Form!$A:$A, MATCH($A566, Main_Form!$EV:$EV, 0)) &amp; $B566)</f>
        <v/>
      </c>
      <c r="D566" s="368"/>
      <c r="E566" s="368"/>
      <c r="F566" s="367" t="str">
        <f>IF(E566="", "", INDEX(Main_Form!$A:$A, MATCH($E566, Main_Form!$EV:$EV, 0)))</f>
        <v/>
      </c>
      <c r="G566" s="368"/>
      <c r="H566" s="368"/>
      <c r="I566" s="368"/>
      <c r="J566" s="368"/>
      <c r="K566" s="368"/>
      <c r="L566" s="368"/>
      <c r="M566" s="368"/>
      <c r="N566" s="368"/>
      <c r="O566" s="368"/>
      <c r="P566" s="398" t="str">
        <f t="shared" si="8"/>
        <v/>
      </c>
      <c r="Q566" s="403"/>
      <c r="R566" s="372"/>
      <c r="AB566" s="378"/>
      <c r="AC566" s="378" t="str">
        <f>IF($N566 = "", "",
IF(OR($N566 = Lists_and_controls!$AO$9, $N566 = Lists_and_controls!$AO$11, $N566 = Lists_and_controls!$AO$14, $N566 = Lists_and_controls!$AO$16), MAX(Day_30),
IF(OR($N566 = Lists_and_controls!$AO$6, $N566 = Lists_and_controls!$AO$8, $N566 = Lists_and_controls!$AO$10, $N566 = Lists_and_controls!$AO$12, $N566 = Lists_and_controls!$AO$13, $N566 = Lists_and_controls!$AO$15, $N566 = Lists_and_controls!$AO$17), MAX(Day_31),
IF($N566 = Lists_and_controls!$AO$7, IF(INDEX(Leap_Year_YN, MATCH($M566, Year_2, 0)) = 1, MAX(Day_Feb_LY), MAX(Day_Feb) )))))</f>
        <v/>
      </c>
    </row>
    <row r="567" spans="1:29" s="379" customFormat="1" hidden="1" x14ac:dyDescent="0.35">
      <c r="A567" s="368"/>
      <c r="B567" s="367" t="str">
        <f xml:space="preserve"> IF(A567="", "", $B$2 &amp; COUNTIFS($A$7:$A567, $A567))</f>
        <v/>
      </c>
      <c r="C567" s="367" t="str">
        <f>IF($A567 = "", "", INDEX(Main_Form!$A:$A, MATCH($A567, Main_Form!$EV:$EV, 0)) &amp; $B567)</f>
        <v/>
      </c>
      <c r="D567" s="368"/>
      <c r="E567" s="368"/>
      <c r="F567" s="367" t="str">
        <f>IF(E567="", "", INDEX(Main_Form!$A:$A, MATCH($E567, Main_Form!$EV:$EV, 0)))</f>
        <v/>
      </c>
      <c r="G567" s="368"/>
      <c r="H567" s="368"/>
      <c r="I567" s="368"/>
      <c r="J567" s="368"/>
      <c r="K567" s="368"/>
      <c r="L567" s="368"/>
      <c r="M567" s="368"/>
      <c r="N567" s="368"/>
      <c r="O567" s="368"/>
      <c r="P567" s="398" t="str">
        <f t="shared" si="8"/>
        <v/>
      </c>
      <c r="Q567" s="403"/>
      <c r="R567" s="372"/>
      <c r="AB567" s="378"/>
      <c r="AC567" s="378" t="str">
        <f>IF($N567 = "", "",
IF(OR($N567 = Lists_and_controls!$AO$9, $N567 = Lists_and_controls!$AO$11, $N567 = Lists_and_controls!$AO$14, $N567 = Lists_and_controls!$AO$16), MAX(Day_30),
IF(OR($N567 = Lists_and_controls!$AO$6, $N567 = Lists_and_controls!$AO$8, $N567 = Lists_and_controls!$AO$10, $N567 = Lists_and_controls!$AO$12, $N567 = Lists_and_controls!$AO$13, $N567 = Lists_and_controls!$AO$15, $N567 = Lists_and_controls!$AO$17), MAX(Day_31),
IF($N567 = Lists_and_controls!$AO$7, IF(INDEX(Leap_Year_YN, MATCH($M567, Year_2, 0)) = 1, MAX(Day_Feb_LY), MAX(Day_Feb) )))))</f>
        <v/>
      </c>
    </row>
    <row r="568" spans="1:29" s="379" customFormat="1" hidden="1" x14ac:dyDescent="0.35">
      <c r="A568" s="368"/>
      <c r="B568" s="367" t="str">
        <f xml:space="preserve"> IF(A568="", "", $B$2 &amp; COUNTIFS($A$7:$A568, $A568))</f>
        <v/>
      </c>
      <c r="C568" s="367" t="str">
        <f>IF($A568 = "", "", INDEX(Main_Form!$A:$A, MATCH($A568, Main_Form!$EV:$EV, 0)) &amp; $B568)</f>
        <v/>
      </c>
      <c r="D568" s="368"/>
      <c r="E568" s="368"/>
      <c r="F568" s="367" t="str">
        <f>IF(E568="", "", INDEX(Main_Form!$A:$A, MATCH($E568, Main_Form!$EV:$EV, 0)))</f>
        <v/>
      </c>
      <c r="G568" s="368"/>
      <c r="H568" s="368"/>
      <c r="I568" s="368"/>
      <c r="J568" s="368"/>
      <c r="K568" s="368"/>
      <c r="L568" s="368"/>
      <c r="M568" s="368"/>
      <c r="N568" s="368"/>
      <c r="O568" s="368"/>
      <c r="P568" s="398" t="str">
        <f t="shared" si="8"/>
        <v/>
      </c>
      <c r="Q568" s="403"/>
      <c r="R568" s="372"/>
      <c r="AB568" s="378"/>
      <c r="AC568" s="378" t="str">
        <f>IF($N568 = "", "",
IF(OR($N568 = Lists_and_controls!$AO$9, $N568 = Lists_and_controls!$AO$11, $N568 = Lists_and_controls!$AO$14, $N568 = Lists_and_controls!$AO$16), MAX(Day_30),
IF(OR($N568 = Lists_and_controls!$AO$6, $N568 = Lists_and_controls!$AO$8, $N568 = Lists_and_controls!$AO$10, $N568 = Lists_and_controls!$AO$12, $N568 = Lists_and_controls!$AO$13, $N568 = Lists_and_controls!$AO$15, $N568 = Lists_and_controls!$AO$17), MAX(Day_31),
IF($N568 = Lists_and_controls!$AO$7, IF(INDEX(Leap_Year_YN, MATCH($M568, Year_2, 0)) = 1, MAX(Day_Feb_LY), MAX(Day_Feb) )))))</f>
        <v/>
      </c>
    </row>
    <row r="569" spans="1:29" s="379" customFormat="1" hidden="1" x14ac:dyDescent="0.35">
      <c r="A569" s="368"/>
      <c r="B569" s="367" t="str">
        <f xml:space="preserve"> IF(A569="", "", $B$2 &amp; COUNTIFS($A$7:$A569, $A569))</f>
        <v/>
      </c>
      <c r="C569" s="367" t="str">
        <f>IF($A569 = "", "", INDEX(Main_Form!$A:$A, MATCH($A569, Main_Form!$EV:$EV, 0)) &amp; $B569)</f>
        <v/>
      </c>
      <c r="D569" s="368"/>
      <c r="E569" s="368"/>
      <c r="F569" s="367" t="str">
        <f>IF(E569="", "", INDEX(Main_Form!$A:$A, MATCH($E569, Main_Form!$EV:$EV, 0)))</f>
        <v/>
      </c>
      <c r="G569" s="368"/>
      <c r="H569" s="368"/>
      <c r="I569" s="368"/>
      <c r="J569" s="368"/>
      <c r="K569" s="368"/>
      <c r="L569" s="368"/>
      <c r="M569" s="368"/>
      <c r="N569" s="368"/>
      <c r="O569" s="368"/>
      <c r="P569" s="398" t="str">
        <f t="shared" si="8"/>
        <v/>
      </c>
      <c r="Q569" s="403"/>
      <c r="R569" s="372"/>
      <c r="AB569" s="378"/>
      <c r="AC569" s="378" t="str">
        <f>IF($N569 = "", "",
IF(OR($N569 = Lists_and_controls!$AO$9, $N569 = Lists_and_controls!$AO$11, $N569 = Lists_and_controls!$AO$14, $N569 = Lists_and_controls!$AO$16), MAX(Day_30),
IF(OR($N569 = Lists_and_controls!$AO$6, $N569 = Lists_and_controls!$AO$8, $N569 = Lists_and_controls!$AO$10, $N569 = Lists_and_controls!$AO$12, $N569 = Lists_and_controls!$AO$13, $N569 = Lists_and_controls!$AO$15, $N569 = Lists_and_controls!$AO$17), MAX(Day_31),
IF($N569 = Lists_and_controls!$AO$7, IF(INDEX(Leap_Year_YN, MATCH($M569, Year_2, 0)) = 1, MAX(Day_Feb_LY), MAX(Day_Feb) )))))</f>
        <v/>
      </c>
    </row>
    <row r="570" spans="1:29" s="379" customFormat="1" hidden="1" x14ac:dyDescent="0.35">
      <c r="A570" s="368"/>
      <c r="B570" s="367" t="str">
        <f xml:space="preserve"> IF(A570="", "", $B$2 &amp; COUNTIFS($A$7:$A570, $A570))</f>
        <v/>
      </c>
      <c r="C570" s="367" t="str">
        <f>IF($A570 = "", "", INDEX(Main_Form!$A:$A, MATCH($A570, Main_Form!$EV:$EV, 0)) &amp; $B570)</f>
        <v/>
      </c>
      <c r="D570" s="368"/>
      <c r="E570" s="368"/>
      <c r="F570" s="367" t="str">
        <f>IF(E570="", "", INDEX(Main_Form!$A:$A, MATCH($E570, Main_Form!$EV:$EV, 0)))</f>
        <v/>
      </c>
      <c r="G570" s="368"/>
      <c r="H570" s="368"/>
      <c r="I570" s="368"/>
      <c r="J570" s="368"/>
      <c r="K570" s="368"/>
      <c r="L570" s="368"/>
      <c r="M570" s="368"/>
      <c r="N570" s="368"/>
      <c r="O570" s="368"/>
      <c r="P570" s="398" t="str">
        <f t="shared" si="8"/>
        <v/>
      </c>
      <c r="Q570" s="403"/>
      <c r="R570" s="372"/>
      <c r="AB570" s="378"/>
      <c r="AC570" s="378" t="str">
        <f>IF($N570 = "", "",
IF(OR($N570 = Lists_and_controls!$AO$9, $N570 = Lists_and_controls!$AO$11, $N570 = Lists_and_controls!$AO$14, $N570 = Lists_and_controls!$AO$16), MAX(Day_30),
IF(OR($N570 = Lists_and_controls!$AO$6, $N570 = Lists_and_controls!$AO$8, $N570 = Lists_and_controls!$AO$10, $N570 = Lists_and_controls!$AO$12, $N570 = Lists_and_controls!$AO$13, $N570 = Lists_and_controls!$AO$15, $N570 = Lists_and_controls!$AO$17), MAX(Day_31),
IF($N570 = Lists_and_controls!$AO$7, IF(INDEX(Leap_Year_YN, MATCH($M570, Year_2, 0)) = 1, MAX(Day_Feb_LY), MAX(Day_Feb) )))))</f>
        <v/>
      </c>
    </row>
    <row r="571" spans="1:29" s="379" customFormat="1" hidden="1" x14ac:dyDescent="0.35">
      <c r="A571" s="368"/>
      <c r="B571" s="367" t="str">
        <f xml:space="preserve"> IF(A571="", "", $B$2 &amp; COUNTIFS($A$7:$A571, $A571))</f>
        <v/>
      </c>
      <c r="C571" s="367" t="str">
        <f>IF($A571 = "", "", INDEX(Main_Form!$A:$A, MATCH($A571, Main_Form!$EV:$EV, 0)) &amp; $B571)</f>
        <v/>
      </c>
      <c r="D571" s="368"/>
      <c r="E571" s="368"/>
      <c r="F571" s="367" t="str">
        <f>IF(E571="", "", INDEX(Main_Form!$A:$A, MATCH($E571, Main_Form!$EV:$EV, 0)))</f>
        <v/>
      </c>
      <c r="G571" s="368"/>
      <c r="H571" s="368"/>
      <c r="I571" s="368"/>
      <c r="J571" s="368"/>
      <c r="K571" s="368"/>
      <c r="L571" s="368"/>
      <c r="M571" s="368"/>
      <c r="N571" s="368"/>
      <c r="O571" s="368"/>
      <c r="P571" s="398" t="str">
        <f t="shared" si="8"/>
        <v/>
      </c>
      <c r="Q571" s="403"/>
      <c r="R571" s="372"/>
      <c r="AB571" s="378"/>
      <c r="AC571" s="378" t="str">
        <f>IF($N571 = "", "",
IF(OR($N571 = Lists_and_controls!$AO$9, $N571 = Lists_and_controls!$AO$11, $N571 = Lists_and_controls!$AO$14, $N571 = Lists_and_controls!$AO$16), MAX(Day_30),
IF(OR($N571 = Lists_and_controls!$AO$6, $N571 = Lists_and_controls!$AO$8, $N571 = Lists_and_controls!$AO$10, $N571 = Lists_and_controls!$AO$12, $N571 = Lists_and_controls!$AO$13, $N571 = Lists_and_controls!$AO$15, $N571 = Lists_and_controls!$AO$17), MAX(Day_31),
IF($N571 = Lists_and_controls!$AO$7, IF(INDEX(Leap_Year_YN, MATCH($M571, Year_2, 0)) = 1, MAX(Day_Feb_LY), MAX(Day_Feb) )))))</f>
        <v/>
      </c>
    </row>
    <row r="572" spans="1:29" s="379" customFormat="1" hidden="1" x14ac:dyDescent="0.35">
      <c r="A572" s="368"/>
      <c r="B572" s="367" t="str">
        <f xml:space="preserve"> IF(A572="", "", $B$2 &amp; COUNTIFS($A$7:$A572, $A572))</f>
        <v/>
      </c>
      <c r="C572" s="367" t="str">
        <f>IF($A572 = "", "", INDEX(Main_Form!$A:$A, MATCH($A572, Main_Form!$EV:$EV, 0)) &amp; $B572)</f>
        <v/>
      </c>
      <c r="D572" s="368"/>
      <c r="E572" s="368"/>
      <c r="F572" s="367" t="str">
        <f>IF(E572="", "", INDEX(Main_Form!$A:$A, MATCH($E572, Main_Form!$EV:$EV, 0)))</f>
        <v/>
      </c>
      <c r="G572" s="368"/>
      <c r="H572" s="368"/>
      <c r="I572" s="368"/>
      <c r="J572" s="368"/>
      <c r="K572" s="368"/>
      <c r="L572" s="368"/>
      <c r="M572" s="368"/>
      <c r="N572" s="368"/>
      <c r="O572" s="368"/>
      <c r="P572" s="398" t="str">
        <f t="shared" si="8"/>
        <v/>
      </c>
      <c r="Q572" s="403"/>
      <c r="R572" s="372"/>
      <c r="AB572" s="378"/>
      <c r="AC572" s="378" t="str">
        <f>IF($N572 = "", "",
IF(OR($N572 = Lists_and_controls!$AO$9, $N572 = Lists_and_controls!$AO$11, $N572 = Lists_and_controls!$AO$14, $N572 = Lists_and_controls!$AO$16), MAX(Day_30),
IF(OR($N572 = Lists_and_controls!$AO$6, $N572 = Lists_and_controls!$AO$8, $N572 = Lists_and_controls!$AO$10, $N572 = Lists_and_controls!$AO$12, $N572 = Lists_and_controls!$AO$13, $N572 = Lists_and_controls!$AO$15, $N572 = Lists_and_controls!$AO$17), MAX(Day_31),
IF($N572 = Lists_and_controls!$AO$7, IF(INDEX(Leap_Year_YN, MATCH($M572, Year_2, 0)) = 1, MAX(Day_Feb_LY), MAX(Day_Feb) )))))</f>
        <v/>
      </c>
    </row>
    <row r="573" spans="1:29" s="379" customFormat="1" hidden="1" x14ac:dyDescent="0.35">
      <c r="A573" s="368"/>
      <c r="B573" s="367" t="str">
        <f xml:space="preserve"> IF(A573="", "", $B$2 &amp; COUNTIFS($A$7:$A573, $A573))</f>
        <v/>
      </c>
      <c r="C573" s="367" t="str">
        <f>IF($A573 = "", "", INDEX(Main_Form!$A:$A, MATCH($A573, Main_Form!$EV:$EV, 0)) &amp; $B573)</f>
        <v/>
      </c>
      <c r="D573" s="368"/>
      <c r="E573" s="368"/>
      <c r="F573" s="367" t="str">
        <f>IF(E573="", "", INDEX(Main_Form!$A:$A, MATCH($E573, Main_Form!$EV:$EV, 0)))</f>
        <v/>
      </c>
      <c r="G573" s="368"/>
      <c r="H573" s="368"/>
      <c r="I573" s="368"/>
      <c r="J573" s="368"/>
      <c r="K573" s="368"/>
      <c r="L573" s="368"/>
      <c r="M573" s="368"/>
      <c r="N573" s="368"/>
      <c r="O573" s="368"/>
      <c r="P573" s="398" t="str">
        <f t="shared" si="8"/>
        <v/>
      </c>
      <c r="Q573" s="403"/>
      <c r="R573" s="372"/>
      <c r="AB573" s="378"/>
      <c r="AC573" s="378" t="str">
        <f>IF($N573 = "", "",
IF(OR($N573 = Lists_and_controls!$AO$9, $N573 = Lists_and_controls!$AO$11, $N573 = Lists_and_controls!$AO$14, $N573 = Lists_and_controls!$AO$16), MAX(Day_30),
IF(OR($N573 = Lists_and_controls!$AO$6, $N573 = Lists_and_controls!$AO$8, $N573 = Lists_and_controls!$AO$10, $N573 = Lists_and_controls!$AO$12, $N573 = Lists_and_controls!$AO$13, $N573 = Lists_and_controls!$AO$15, $N573 = Lists_and_controls!$AO$17), MAX(Day_31),
IF($N573 = Lists_and_controls!$AO$7, IF(INDEX(Leap_Year_YN, MATCH($M573, Year_2, 0)) = 1, MAX(Day_Feb_LY), MAX(Day_Feb) )))))</f>
        <v/>
      </c>
    </row>
    <row r="574" spans="1:29" s="379" customFormat="1" hidden="1" x14ac:dyDescent="0.35">
      <c r="A574" s="368"/>
      <c r="B574" s="367" t="str">
        <f xml:space="preserve"> IF(A574="", "", $B$2 &amp; COUNTIFS($A$7:$A574, $A574))</f>
        <v/>
      </c>
      <c r="C574" s="367" t="str">
        <f>IF($A574 = "", "", INDEX(Main_Form!$A:$A, MATCH($A574, Main_Form!$EV:$EV, 0)) &amp; $B574)</f>
        <v/>
      </c>
      <c r="D574" s="368"/>
      <c r="E574" s="368"/>
      <c r="F574" s="367" t="str">
        <f>IF(E574="", "", INDEX(Main_Form!$A:$A, MATCH($E574, Main_Form!$EV:$EV, 0)))</f>
        <v/>
      </c>
      <c r="G574" s="368"/>
      <c r="H574" s="368"/>
      <c r="I574" s="368"/>
      <c r="J574" s="368"/>
      <c r="K574" s="368"/>
      <c r="L574" s="368"/>
      <c r="M574" s="368"/>
      <c r="N574" s="368"/>
      <c r="O574" s="368"/>
      <c r="P574" s="398" t="str">
        <f t="shared" si="8"/>
        <v/>
      </c>
      <c r="Q574" s="403"/>
      <c r="R574" s="372"/>
      <c r="AB574" s="378"/>
      <c r="AC574" s="378" t="str">
        <f>IF($N574 = "", "",
IF(OR($N574 = Lists_and_controls!$AO$9, $N574 = Lists_and_controls!$AO$11, $N574 = Lists_and_controls!$AO$14, $N574 = Lists_and_controls!$AO$16), MAX(Day_30),
IF(OR($N574 = Lists_and_controls!$AO$6, $N574 = Lists_and_controls!$AO$8, $N574 = Lists_and_controls!$AO$10, $N574 = Lists_and_controls!$AO$12, $N574 = Lists_and_controls!$AO$13, $N574 = Lists_and_controls!$AO$15, $N574 = Lists_and_controls!$AO$17), MAX(Day_31),
IF($N574 = Lists_and_controls!$AO$7, IF(INDEX(Leap_Year_YN, MATCH($M574, Year_2, 0)) = 1, MAX(Day_Feb_LY), MAX(Day_Feb) )))))</f>
        <v/>
      </c>
    </row>
    <row r="575" spans="1:29" s="379" customFormat="1" hidden="1" x14ac:dyDescent="0.35">
      <c r="A575" s="368"/>
      <c r="B575" s="367" t="str">
        <f xml:space="preserve"> IF(A575="", "", $B$2 &amp; COUNTIFS($A$7:$A575, $A575))</f>
        <v/>
      </c>
      <c r="C575" s="367" t="str">
        <f>IF($A575 = "", "", INDEX(Main_Form!$A:$A, MATCH($A575, Main_Form!$EV:$EV, 0)) &amp; $B575)</f>
        <v/>
      </c>
      <c r="D575" s="368"/>
      <c r="E575" s="368"/>
      <c r="F575" s="367" t="str">
        <f>IF(E575="", "", INDEX(Main_Form!$A:$A, MATCH($E575, Main_Form!$EV:$EV, 0)))</f>
        <v/>
      </c>
      <c r="G575" s="368"/>
      <c r="H575" s="368"/>
      <c r="I575" s="368"/>
      <c r="J575" s="368"/>
      <c r="K575" s="368"/>
      <c r="L575" s="368"/>
      <c r="M575" s="368"/>
      <c r="N575" s="368"/>
      <c r="O575" s="368"/>
      <c r="P575" s="398" t="str">
        <f t="shared" si="8"/>
        <v/>
      </c>
      <c r="Q575" s="403"/>
      <c r="R575" s="372"/>
      <c r="AB575" s="378"/>
      <c r="AC575" s="378" t="str">
        <f>IF($N575 = "", "",
IF(OR($N575 = Lists_and_controls!$AO$9, $N575 = Lists_and_controls!$AO$11, $N575 = Lists_and_controls!$AO$14, $N575 = Lists_and_controls!$AO$16), MAX(Day_30),
IF(OR($N575 = Lists_and_controls!$AO$6, $N575 = Lists_and_controls!$AO$8, $N575 = Lists_and_controls!$AO$10, $N575 = Lists_and_controls!$AO$12, $N575 = Lists_and_controls!$AO$13, $N575 = Lists_and_controls!$AO$15, $N575 = Lists_and_controls!$AO$17), MAX(Day_31),
IF($N575 = Lists_and_controls!$AO$7, IF(INDEX(Leap_Year_YN, MATCH($M575, Year_2, 0)) = 1, MAX(Day_Feb_LY), MAX(Day_Feb) )))))</f>
        <v/>
      </c>
    </row>
    <row r="576" spans="1:29" s="379" customFormat="1" hidden="1" x14ac:dyDescent="0.35">
      <c r="A576" s="368"/>
      <c r="B576" s="367" t="str">
        <f xml:space="preserve"> IF(A576="", "", $B$2 &amp; COUNTIFS($A$7:$A576, $A576))</f>
        <v/>
      </c>
      <c r="C576" s="367" t="str">
        <f>IF($A576 = "", "", INDEX(Main_Form!$A:$A, MATCH($A576, Main_Form!$EV:$EV, 0)) &amp; $B576)</f>
        <v/>
      </c>
      <c r="D576" s="368"/>
      <c r="E576" s="368"/>
      <c r="F576" s="367" t="str">
        <f>IF(E576="", "", INDEX(Main_Form!$A:$A, MATCH($E576, Main_Form!$EV:$EV, 0)))</f>
        <v/>
      </c>
      <c r="G576" s="368"/>
      <c r="H576" s="368"/>
      <c r="I576" s="368"/>
      <c r="J576" s="368"/>
      <c r="K576" s="368"/>
      <c r="L576" s="368"/>
      <c r="M576" s="368"/>
      <c r="N576" s="368"/>
      <c r="O576" s="368"/>
      <c r="P576" s="398" t="str">
        <f t="shared" si="8"/>
        <v/>
      </c>
      <c r="Q576" s="403"/>
      <c r="R576" s="372"/>
      <c r="AB576" s="378"/>
      <c r="AC576" s="378" t="str">
        <f>IF($N576 = "", "",
IF(OR($N576 = Lists_and_controls!$AO$9, $N576 = Lists_and_controls!$AO$11, $N576 = Lists_and_controls!$AO$14, $N576 = Lists_and_controls!$AO$16), MAX(Day_30),
IF(OR($N576 = Lists_and_controls!$AO$6, $N576 = Lists_and_controls!$AO$8, $N576 = Lists_and_controls!$AO$10, $N576 = Lists_and_controls!$AO$12, $N576 = Lists_and_controls!$AO$13, $N576 = Lists_and_controls!$AO$15, $N576 = Lists_and_controls!$AO$17), MAX(Day_31),
IF($N576 = Lists_and_controls!$AO$7, IF(INDEX(Leap_Year_YN, MATCH($M576, Year_2, 0)) = 1, MAX(Day_Feb_LY), MAX(Day_Feb) )))))</f>
        <v/>
      </c>
    </row>
    <row r="577" spans="1:29" s="379" customFormat="1" hidden="1" x14ac:dyDescent="0.35">
      <c r="A577" s="368"/>
      <c r="B577" s="367" t="str">
        <f xml:space="preserve"> IF(A577="", "", $B$2 &amp; COUNTIFS($A$7:$A577, $A577))</f>
        <v/>
      </c>
      <c r="C577" s="367" t="str">
        <f>IF($A577 = "", "", INDEX(Main_Form!$A:$A, MATCH($A577, Main_Form!$EV:$EV, 0)) &amp; $B577)</f>
        <v/>
      </c>
      <c r="D577" s="368"/>
      <c r="E577" s="368"/>
      <c r="F577" s="367" t="str">
        <f>IF(E577="", "", INDEX(Main_Form!$A:$A, MATCH($E577, Main_Form!$EV:$EV, 0)))</f>
        <v/>
      </c>
      <c r="G577" s="368"/>
      <c r="H577" s="368"/>
      <c r="I577" s="368"/>
      <c r="J577" s="368"/>
      <c r="K577" s="368"/>
      <c r="L577" s="368"/>
      <c r="M577" s="368"/>
      <c r="N577" s="368"/>
      <c r="O577" s="368"/>
      <c r="P577" s="398" t="str">
        <f t="shared" si="8"/>
        <v/>
      </c>
      <c r="Q577" s="403"/>
      <c r="R577" s="372"/>
      <c r="AB577" s="378"/>
      <c r="AC577" s="378" t="str">
        <f>IF($N577 = "", "",
IF(OR($N577 = Lists_and_controls!$AO$9, $N577 = Lists_and_controls!$AO$11, $N577 = Lists_and_controls!$AO$14, $N577 = Lists_and_controls!$AO$16), MAX(Day_30),
IF(OR($N577 = Lists_and_controls!$AO$6, $N577 = Lists_and_controls!$AO$8, $N577 = Lists_and_controls!$AO$10, $N577 = Lists_and_controls!$AO$12, $N577 = Lists_and_controls!$AO$13, $N577 = Lists_and_controls!$AO$15, $N577 = Lists_and_controls!$AO$17), MAX(Day_31),
IF($N577 = Lists_and_controls!$AO$7, IF(INDEX(Leap_Year_YN, MATCH($M577, Year_2, 0)) = 1, MAX(Day_Feb_LY), MAX(Day_Feb) )))))</f>
        <v/>
      </c>
    </row>
    <row r="578" spans="1:29" s="379" customFormat="1" hidden="1" x14ac:dyDescent="0.35">
      <c r="A578" s="368"/>
      <c r="B578" s="367" t="str">
        <f xml:space="preserve"> IF(A578="", "", $B$2 &amp; COUNTIFS($A$7:$A578, $A578))</f>
        <v/>
      </c>
      <c r="C578" s="367" t="str">
        <f>IF($A578 = "", "", INDEX(Main_Form!$A:$A, MATCH($A578, Main_Form!$EV:$EV, 0)) &amp; $B578)</f>
        <v/>
      </c>
      <c r="D578" s="368"/>
      <c r="E578" s="368"/>
      <c r="F578" s="367" t="str">
        <f>IF(E578="", "", INDEX(Main_Form!$A:$A, MATCH($E578, Main_Form!$EV:$EV, 0)))</f>
        <v/>
      </c>
      <c r="G578" s="368"/>
      <c r="H578" s="368"/>
      <c r="I578" s="368"/>
      <c r="J578" s="368"/>
      <c r="K578" s="368"/>
      <c r="L578" s="368"/>
      <c r="M578" s="368"/>
      <c r="N578" s="368"/>
      <c r="O578" s="368"/>
      <c r="P578" s="398" t="str">
        <f t="shared" si="8"/>
        <v/>
      </c>
      <c r="Q578" s="403"/>
      <c r="R578" s="372"/>
      <c r="AB578" s="378"/>
      <c r="AC578" s="378" t="str">
        <f>IF($N578 = "", "",
IF(OR($N578 = Lists_and_controls!$AO$9, $N578 = Lists_and_controls!$AO$11, $N578 = Lists_and_controls!$AO$14, $N578 = Lists_and_controls!$AO$16), MAX(Day_30),
IF(OR($N578 = Lists_and_controls!$AO$6, $N578 = Lists_and_controls!$AO$8, $N578 = Lists_and_controls!$AO$10, $N578 = Lists_and_controls!$AO$12, $N578 = Lists_and_controls!$AO$13, $N578 = Lists_and_controls!$AO$15, $N578 = Lists_and_controls!$AO$17), MAX(Day_31),
IF($N578 = Lists_and_controls!$AO$7, IF(INDEX(Leap_Year_YN, MATCH($M578, Year_2, 0)) = 1, MAX(Day_Feb_LY), MAX(Day_Feb) )))))</f>
        <v/>
      </c>
    </row>
    <row r="579" spans="1:29" s="379" customFormat="1" hidden="1" x14ac:dyDescent="0.35">
      <c r="A579" s="368"/>
      <c r="B579" s="367" t="str">
        <f xml:space="preserve"> IF(A579="", "", $B$2 &amp; COUNTIFS($A$7:$A579, $A579))</f>
        <v/>
      </c>
      <c r="C579" s="367" t="str">
        <f>IF($A579 = "", "", INDEX(Main_Form!$A:$A, MATCH($A579, Main_Form!$EV:$EV, 0)) &amp; $B579)</f>
        <v/>
      </c>
      <c r="D579" s="368"/>
      <c r="E579" s="368"/>
      <c r="F579" s="367" t="str">
        <f>IF(E579="", "", INDEX(Main_Form!$A:$A, MATCH($E579, Main_Form!$EV:$EV, 0)))</f>
        <v/>
      </c>
      <c r="G579" s="368"/>
      <c r="H579" s="368"/>
      <c r="I579" s="368"/>
      <c r="J579" s="368"/>
      <c r="K579" s="368"/>
      <c r="L579" s="368"/>
      <c r="M579" s="368"/>
      <c r="N579" s="368"/>
      <c r="O579" s="368"/>
      <c r="P579" s="398" t="str">
        <f t="shared" si="8"/>
        <v/>
      </c>
      <c r="Q579" s="403"/>
      <c r="R579" s="372"/>
      <c r="AB579" s="378"/>
      <c r="AC579" s="378" t="str">
        <f>IF($N579 = "", "",
IF(OR($N579 = Lists_and_controls!$AO$9, $N579 = Lists_and_controls!$AO$11, $N579 = Lists_and_controls!$AO$14, $N579 = Lists_and_controls!$AO$16), MAX(Day_30),
IF(OR($N579 = Lists_and_controls!$AO$6, $N579 = Lists_and_controls!$AO$8, $N579 = Lists_and_controls!$AO$10, $N579 = Lists_and_controls!$AO$12, $N579 = Lists_and_controls!$AO$13, $N579 = Lists_and_controls!$AO$15, $N579 = Lists_and_controls!$AO$17), MAX(Day_31),
IF($N579 = Lists_and_controls!$AO$7, IF(INDEX(Leap_Year_YN, MATCH($M579, Year_2, 0)) = 1, MAX(Day_Feb_LY), MAX(Day_Feb) )))))</f>
        <v/>
      </c>
    </row>
    <row r="580" spans="1:29" s="379" customFormat="1" hidden="1" x14ac:dyDescent="0.35">
      <c r="A580" s="368"/>
      <c r="B580" s="367" t="str">
        <f xml:space="preserve"> IF(A580="", "", $B$2 &amp; COUNTIFS($A$7:$A580, $A580))</f>
        <v/>
      </c>
      <c r="C580" s="367" t="str">
        <f>IF($A580 = "", "", INDEX(Main_Form!$A:$A, MATCH($A580, Main_Form!$EV:$EV, 0)) &amp; $B580)</f>
        <v/>
      </c>
      <c r="D580" s="368"/>
      <c r="E580" s="368"/>
      <c r="F580" s="367" t="str">
        <f>IF(E580="", "", INDEX(Main_Form!$A:$A, MATCH($E580, Main_Form!$EV:$EV, 0)))</f>
        <v/>
      </c>
      <c r="G580" s="368"/>
      <c r="H580" s="368"/>
      <c r="I580" s="368"/>
      <c r="J580" s="368"/>
      <c r="K580" s="368"/>
      <c r="L580" s="368"/>
      <c r="M580" s="368"/>
      <c r="N580" s="368"/>
      <c r="O580" s="368"/>
      <c r="P580" s="398" t="str">
        <f t="shared" si="8"/>
        <v/>
      </c>
      <c r="Q580" s="403"/>
      <c r="R580" s="372"/>
      <c r="AB580" s="378"/>
      <c r="AC580" s="378" t="str">
        <f>IF($N580 = "", "",
IF(OR($N580 = Lists_and_controls!$AO$9, $N580 = Lists_and_controls!$AO$11, $N580 = Lists_and_controls!$AO$14, $N580 = Lists_and_controls!$AO$16), MAX(Day_30),
IF(OR($N580 = Lists_and_controls!$AO$6, $N580 = Lists_and_controls!$AO$8, $N580 = Lists_and_controls!$AO$10, $N580 = Lists_and_controls!$AO$12, $N580 = Lists_and_controls!$AO$13, $N580 = Lists_and_controls!$AO$15, $N580 = Lists_and_controls!$AO$17), MAX(Day_31),
IF($N580 = Lists_and_controls!$AO$7, IF(INDEX(Leap_Year_YN, MATCH($M580, Year_2, 0)) = 1, MAX(Day_Feb_LY), MAX(Day_Feb) )))))</f>
        <v/>
      </c>
    </row>
    <row r="581" spans="1:29" s="379" customFormat="1" hidden="1" x14ac:dyDescent="0.35">
      <c r="A581" s="368"/>
      <c r="B581" s="367" t="str">
        <f xml:space="preserve"> IF(A581="", "", $B$2 &amp; COUNTIFS($A$7:$A581, $A581))</f>
        <v/>
      </c>
      <c r="C581" s="367" t="str">
        <f>IF($A581 = "", "", INDEX(Main_Form!$A:$A, MATCH($A581, Main_Form!$EV:$EV, 0)) &amp; $B581)</f>
        <v/>
      </c>
      <c r="D581" s="368"/>
      <c r="E581" s="368"/>
      <c r="F581" s="367" t="str">
        <f>IF(E581="", "", INDEX(Main_Form!$A:$A, MATCH($E581, Main_Form!$EV:$EV, 0)))</f>
        <v/>
      </c>
      <c r="G581" s="368"/>
      <c r="H581" s="368"/>
      <c r="I581" s="368"/>
      <c r="J581" s="368"/>
      <c r="K581" s="368"/>
      <c r="L581" s="368"/>
      <c r="M581" s="368"/>
      <c r="N581" s="368"/>
      <c r="O581" s="368"/>
      <c r="P581" s="398" t="str">
        <f t="shared" si="8"/>
        <v/>
      </c>
      <c r="Q581" s="403"/>
      <c r="R581" s="372"/>
      <c r="AB581" s="378"/>
      <c r="AC581" s="378" t="str">
        <f>IF($N581 = "", "",
IF(OR($N581 = Lists_and_controls!$AO$9, $N581 = Lists_and_controls!$AO$11, $N581 = Lists_and_controls!$AO$14, $N581 = Lists_and_controls!$AO$16), MAX(Day_30),
IF(OR($N581 = Lists_and_controls!$AO$6, $N581 = Lists_and_controls!$AO$8, $N581 = Lists_and_controls!$AO$10, $N581 = Lists_and_controls!$AO$12, $N581 = Lists_and_controls!$AO$13, $N581 = Lists_and_controls!$AO$15, $N581 = Lists_and_controls!$AO$17), MAX(Day_31),
IF($N581 = Lists_and_controls!$AO$7, IF(INDEX(Leap_Year_YN, MATCH($M581, Year_2, 0)) = 1, MAX(Day_Feb_LY), MAX(Day_Feb) )))))</f>
        <v/>
      </c>
    </row>
    <row r="582" spans="1:29" s="379" customFormat="1" hidden="1" x14ac:dyDescent="0.35">
      <c r="A582" s="368"/>
      <c r="B582" s="367" t="str">
        <f xml:space="preserve"> IF(A582="", "", $B$2 &amp; COUNTIFS($A$7:$A582, $A582))</f>
        <v/>
      </c>
      <c r="C582" s="367" t="str">
        <f>IF($A582 = "", "", INDEX(Main_Form!$A:$A, MATCH($A582, Main_Form!$EV:$EV, 0)) &amp; $B582)</f>
        <v/>
      </c>
      <c r="D582" s="368"/>
      <c r="E582" s="368"/>
      <c r="F582" s="367" t="str">
        <f>IF(E582="", "", INDEX(Main_Form!$A:$A, MATCH($E582, Main_Form!$EV:$EV, 0)))</f>
        <v/>
      </c>
      <c r="G582" s="368"/>
      <c r="H582" s="368"/>
      <c r="I582" s="368"/>
      <c r="J582" s="368"/>
      <c r="K582" s="368"/>
      <c r="L582" s="368"/>
      <c r="M582" s="368"/>
      <c r="N582" s="368"/>
      <c r="O582" s="368"/>
      <c r="P582" s="398" t="str">
        <f t="shared" si="8"/>
        <v/>
      </c>
      <c r="Q582" s="403"/>
      <c r="R582" s="372"/>
      <c r="AB582" s="378"/>
      <c r="AC582" s="378" t="str">
        <f>IF($N582 = "", "",
IF(OR($N582 = Lists_and_controls!$AO$9, $N582 = Lists_and_controls!$AO$11, $N582 = Lists_and_controls!$AO$14, $N582 = Lists_and_controls!$AO$16), MAX(Day_30),
IF(OR($N582 = Lists_and_controls!$AO$6, $N582 = Lists_and_controls!$AO$8, $N582 = Lists_and_controls!$AO$10, $N582 = Lists_and_controls!$AO$12, $N582 = Lists_and_controls!$AO$13, $N582 = Lists_and_controls!$AO$15, $N582 = Lists_and_controls!$AO$17), MAX(Day_31),
IF($N582 = Lists_and_controls!$AO$7, IF(INDEX(Leap_Year_YN, MATCH($M582, Year_2, 0)) = 1, MAX(Day_Feb_LY), MAX(Day_Feb) )))))</f>
        <v/>
      </c>
    </row>
    <row r="583" spans="1:29" s="379" customFormat="1" hidden="1" x14ac:dyDescent="0.35">
      <c r="A583" s="368"/>
      <c r="B583" s="367" t="str">
        <f xml:space="preserve"> IF(A583="", "", $B$2 &amp; COUNTIFS($A$7:$A583, $A583))</f>
        <v/>
      </c>
      <c r="C583" s="367" t="str">
        <f>IF($A583 = "", "", INDEX(Main_Form!$A:$A, MATCH($A583, Main_Form!$EV:$EV, 0)) &amp; $B583)</f>
        <v/>
      </c>
      <c r="D583" s="368"/>
      <c r="E583" s="368"/>
      <c r="F583" s="367" t="str">
        <f>IF(E583="", "", INDEX(Main_Form!$A:$A, MATCH($E583, Main_Form!$EV:$EV, 0)))</f>
        <v/>
      </c>
      <c r="G583" s="368"/>
      <c r="H583" s="368"/>
      <c r="I583" s="368"/>
      <c r="J583" s="368"/>
      <c r="K583" s="368"/>
      <c r="L583" s="368"/>
      <c r="M583" s="368"/>
      <c r="N583" s="368"/>
      <c r="O583" s="368"/>
      <c r="P583" s="398" t="str">
        <f t="shared" ref="P583:P646" si="9">IF(AND($M583 &lt;&gt; "", $N583 &lt;&gt; "", $O583 &lt;&gt; ""), DATE($M583, INDEX(Month_value, MATCH($N583, Month, 0)), $O583), "")</f>
        <v/>
      </c>
      <c r="Q583" s="403"/>
      <c r="R583" s="372"/>
      <c r="AB583" s="378"/>
      <c r="AC583" s="378" t="str">
        <f>IF($N583 = "", "",
IF(OR($N583 = Lists_and_controls!$AO$9, $N583 = Lists_and_controls!$AO$11, $N583 = Lists_and_controls!$AO$14, $N583 = Lists_and_controls!$AO$16), MAX(Day_30),
IF(OR($N583 = Lists_and_controls!$AO$6, $N583 = Lists_and_controls!$AO$8, $N583 = Lists_and_controls!$AO$10, $N583 = Lists_and_controls!$AO$12, $N583 = Lists_and_controls!$AO$13, $N583 = Lists_and_controls!$AO$15, $N583 = Lists_and_controls!$AO$17), MAX(Day_31),
IF($N583 = Lists_and_controls!$AO$7, IF(INDEX(Leap_Year_YN, MATCH($M583, Year_2, 0)) = 1, MAX(Day_Feb_LY), MAX(Day_Feb) )))))</f>
        <v/>
      </c>
    </row>
    <row r="584" spans="1:29" s="379" customFormat="1" hidden="1" x14ac:dyDescent="0.35">
      <c r="A584" s="368"/>
      <c r="B584" s="367" t="str">
        <f xml:space="preserve"> IF(A584="", "", $B$2 &amp; COUNTIFS($A$7:$A584, $A584))</f>
        <v/>
      </c>
      <c r="C584" s="367" t="str">
        <f>IF($A584 = "", "", INDEX(Main_Form!$A:$A, MATCH($A584, Main_Form!$EV:$EV, 0)) &amp; $B584)</f>
        <v/>
      </c>
      <c r="D584" s="368"/>
      <c r="E584" s="368"/>
      <c r="F584" s="367" t="str">
        <f>IF(E584="", "", INDEX(Main_Form!$A:$A, MATCH($E584, Main_Form!$EV:$EV, 0)))</f>
        <v/>
      </c>
      <c r="G584" s="368"/>
      <c r="H584" s="368"/>
      <c r="I584" s="368"/>
      <c r="J584" s="368"/>
      <c r="K584" s="368"/>
      <c r="L584" s="368"/>
      <c r="M584" s="368"/>
      <c r="N584" s="368"/>
      <c r="O584" s="368"/>
      <c r="P584" s="398" t="str">
        <f t="shared" si="9"/>
        <v/>
      </c>
      <c r="Q584" s="403"/>
      <c r="R584" s="372"/>
      <c r="AB584" s="378"/>
      <c r="AC584" s="378" t="str">
        <f>IF($N584 = "", "",
IF(OR($N584 = Lists_and_controls!$AO$9, $N584 = Lists_and_controls!$AO$11, $N584 = Lists_and_controls!$AO$14, $N584 = Lists_and_controls!$AO$16), MAX(Day_30),
IF(OR($N584 = Lists_and_controls!$AO$6, $N584 = Lists_and_controls!$AO$8, $N584 = Lists_and_controls!$AO$10, $N584 = Lists_and_controls!$AO$12, $N584 = Lists_and_controls!$AO$13, $N584 = Lists_and_controls!$AO$15, $N584 = Lists_and_controls!$AO$17), MAX(Day_31),
IF($N584 = Lists_and_controls!$AO$7, IF(INDEX(Leap_Year_YN, MATCH($M584, Year_2, 0)) = 1, MAX(Day_Feb_LY), MAX(Day_Feb) )))))</f>
        <v/>
      </c>
    </row>
    <row r="585" spans="1:29" s="379" customFormat="1" hidden="1" x14ac:dyDescent="0.35">
      <c r="A585" s="368"/>
      <c r="B585" s="367" t="str">
        <f xml:space="preserve"> IF(A585="", "", $B$2 &amp; COUNTIFS($A$7:$A585, $A585))</f>
        <v/>
      </c>
      <c r="C585" s="367" t="str">
        <f>IF($A585 = "", "", INDEX(Main_Form!$A:$A, MATCH($A585, Main_Form!$EV:$EV, 0)) &amp; $B585)</f>
        <v/>
      </c>
      <c r="D585" s="368"/>
      <c r="E585" s="368"/>
      <c r="F585" s="367" t="str">
        <f>IF(E585="", "", INDEX(Main_Form!$A:$A, MATCH($E585, Main_Form!$EV:$EV, 0)))</f>
        <v/>
      </c>
      <c r="G585" s="368"/>
      <c r="H585" s="368"/>
      <c r="I585" s="368"/>
      <c r="J585" s="368"/>
      <c r="K585" s="368"/>
      <c r="L585" s="368"/>
      <c r="M585" s="368"/>
      <c r="N585" s="368"/>
      <c r="O585" s="368"/>
      <c r="P585" s="398" t="str">
        <f t="shared" si="9"/>
        <v/>
      </c>
      <c r="Q585" s="403"/>
      <c r="R585" s="372"/>
      <c r="AB585" s="378"/>
      <c r="AC585" s="378" t="str">
        <f>IF($N585 = "", "",
IF(OR($N585 = Lists_and_controls!$AO$9, $N585 = Lists_and_controls!$AO$11, $N585 = Lists_and_controls!$AO$14, $N585 = Lists_and_controls!$AO$16), MAX(Day_30),
IF(OR($N585 = Lists_and_controls!$AO$6, $N585 = Lists_and_controls!$AO$8, $N585 = Lists_and_controls!$AO$10, $N585 = Lists_and_controls!$AO$12, $N585 = Lists_and_controls!$AO$13, $N585 = Lists_and_controls!$AO$15, $N585 = Lists_and_controls!$AO$17), MAX(Day_31),
IF($N585 = Lists_and_controls!$AO$7, IF(INDEX(Leap_Year_YN, MATCH($M585, Year_2, 0)) = 1, MAX(Day_Feb_LY), MAX(Day_Feb) )))))</f>
        <v/>
      </c>
    </row>
    <row r="586" spans="1:29" s="379" customFormat="1" hidden="1" x14ac:dyDescent="0.35">
      <c r="A586" s="368"/>
      <c r="B586" s="367" t="str">
        <f xml:space="preserve"> IF(A586="", "", $B$2 &amp; COUNTIFS($A$7:$A586, $A586))</f>
        <v/>
      </c>
      <c r="C586" s="367" t="str">
        <f>IF($A586 = "", "", INDEX(Main_Form!$A:$A, MATCH($A586, Main_Form!$EV:$EV, 0)) &amp; $B586)</f>
        <v/>
      </c>
      <c r="D586" s="368"/>
      <c r="E586" s="368"/>
      <c r="F586" s="367" t="str">
        <f>IF(E586="", "", INDEX(Main_Form!$A:$A, MATCH($E586, Main_Form!$EV:$EV, 0)))</f>
        <v/>
      </c>
      <c r="G586" s="368"/>
      <c r="H586" s="368"/>
      <c r="I586" s="368"/>
      <c r="J586" s="368"/>
      <c r="K586" s="368"/>
      <c r="L586" s="368"/>
      <c r="M586" s="368"/>
      <c r="N586" s="368"/>
      <c r="O586" s="368"/>
      <c r="P586" s="398" t="str">
        <f t="shared" si="9"/>
        <v/>
      </c>
      <c r="Q586" s="403"/>
      <c r="R586" s="372"/>
      <c r="AB586" s="378"/>
      <c r="AC586" s="378" t="str">
        <f>IF($N586 = "", "",
IF(OR($N586 = Lists_and_controls!$AO$9, $N586 = Lists_and_controls!$AO$11, $N586 = Lists_and_controls!$AO$14, $N586 = Lists_and_controls!$AO$16), MAX(Day_30),
IF(OR($N586 = Lists_and_controls!$AO$6, $N586 = Lists_and_controls!$AO$8, $N586 = Lists_and_controls!$AO$10, $N586 = Lists_and_controls!$AO$12, $N586 = Lists_and_controls!$AO$13, $N586 = Lists_and_controls!$AO$15, $N586 = Lists_and_controls!$AO$17), MAX(Day_31),
IF($N586 = Lists_and_controls!$AO$7, IF(INDEX(Leap_Year_YN, MATCH($M586, Year_2, 0)) = 1, MAX(Day_Feb_LY), MAX(Day_Feb) )))))</f>
        <v/>
      </c>
    </row>
    <row r="587" spans="1:29" s="379" customFormat="1" hidden="1" x14ac:dyDescent="0.35">
      <c r="A587" s="368"/>
      <c r="B587" s="367" t="str">
        <f xml:space="preserve"> IF(A587="", "", $B$2 &amp; COUNTIFS($A$7:$A587, $A587))</f>
        <v/>
      </c>
      <c r="C587" s="367" t="str">
        <f>IF($A587 = "", "", INDEX(Main_Form!$A:$A, MATCH($A587, Main_Form!$EV:$EV, 0)) &amp; $B587)</f>
        <v/>
      </c>
      <c r="D587" s="368"/>
      <c r="E587" s="368"/>
      <c r="F587" s="367" t="str">
        <f>IF(E587="", "", INDEX(Main_Form!$A:$A, MATCH($E587, Main_Form!$EV:$EV, 0)))</f>
        <v/>
      </c>
      <c r="G587" s="368"/>
      <c r="H587" s="368"/>
      <c r="I587" s="368"/>
      <c r="J587" s="368"/>
      <c r="K587" s="368"/>
      <c r="L587" s="368"/>
      <c r="M587" s="368"/>
      <c r="N587" s="368"/>
      <c r="O587" s="368"/>
      <c r="P587" s="398" t="str">
        <f t="shared" si="9"/>
        <v/>
      </c>
      <c r="Q587" s="403"/>
      <c r="R587" s="372"/>
      <c r="AB587" s="378"/>
      <c r="AC587" s="378" t="str">
        <f>IF($N587 = "", "",
IF(OR($N587 = Lists_and_controls!$AO$9, $N587 = Lists_and_controls!$AO$11, $N587 = Lists_and_controls!$AO$14, $N587 = Lists_and_controls!$AO$16), MAX(Day_30),
IF(OR($N587 = Lists_and_controls!$AO$6, $N587 = Lists_and_controls!$AO$8, $N587 = Lists_and_controls!$AO$10, $N587 = Lists_and_controls!$AO$12, $N587 = Lists_and_controls!$AO$13, $N587 = Lists_and_controls!$AO$15, $N587 = Lists_and_controls!$AO$17), MAX(Day_31),
IF($N587 = Lists_and_controls!$AO$7, IF(INDEX(Leap_Year_YN, MATCH($M587, Year_2, 0)) = 1, MAX(Day_Feb_LY), MAX(Day_Feb) )))))</f>
        <v/>
      </c>
    </row>
    <row r="588" spans="1:29" s="379" customFormat="1" hidden="1" x14ac:dyDescent="0.35">
      <c r="A588" s="368"/>
      <c r="B588" s="367" t="str">
        <f xml:space="preserve"> IF(A588="", "", $B$2 &amp; COUNTIFS($A$7:$A588, $A588))</f>
        <v/>
      </c>
      <c r="C588" s="367" t="str">
        <f>IF($A588 = "", "", INDEX(Main_Form!$A:$A, MATCH($A588, Main_Form!$EV:$EV, 0)) &amp; $B588)</f>
        <v/>
      </c>
      <c r="D588" s="368"/>
      <c r="E588" s="368"/>
      <c r="F588" s="367" t="str">
        <f>IF(E588="", "", INDEX(Main_Form!$A:$A, MATCH($E588, Main_Form!$EV:$EV, 0)))</f>
        <v/>
      </c>
      <c r="G588" s="368"/>
      <c r="H588" s="368"/>
      <c r="I588" s="368"/>
      <c r="J588" s="368"/>
      <c r="K588" s="368"/>
      <c r="L588" s="368"/>
      <c r="M588" s="368"/>
      <c r="N588" s="368"/>
      <c r="O588" s="368"/>
      <c r="P588" s="398" t="str">
        <f t="shared" si="9"/>
        <v/>
      </c>
      <c r="Q588" s="403"/>
      <c r="R588" s="372"/>
      <c r="AB588" s="378"/>
      <c r="AC588" s="378" t="str">
        <f>IF($N588 = "", "",
IF(OR($N588 = Lists_and_controls!$AO$9, $N588 = Lists_and_controls!$AO$11, $N588 = Lists_and_controls!$AO$14, $N588 = Lists_and_controls!$AO$16), MAX(Day_30),
IF(OR($N588 = Lists_and_controls!$AO$6, $N588 = Lists_and_controls!$AO$8, $N588 = Lists_and_controls!$AO$10, $N588 = Lists_and_controls!$AO$12, $N588 = Lists_and_controls!$AO$13, $N588 = Lists_and_controls!$AO$15, $N588 = Lists_and_controls!$AO$17), MAX(Day_31),
IF($N588 = Lists_and_controls!$AO$7, IF(INDEX(Leap_Year_YN, MATCH($M588, Year_2, 0)) = 1, MAX(Day_Feb_LY), MAX(Day_Feb) )))))</f>
        <v/>
      </c>
    </row>
    <row r="589" spans="1:29" s="379" customFormat="1" hidden="1" x14ac:dyDescent="0.35">
      <c r="A589" s="368"/>
      <c r="B589" s="367" t="str">
        <f xml:space="preserve"> IF(A589="", "", $B$2 &amp; COUNTIFS($A$7:$A589, $A589))</f>
        <v/>
      </c>
      <c r="C589" s="367" t="str">
        <f>IF($A589 = "", "", INDEX(Main_Form!$A:$A, MATCH($A589, Main_Form!$EV:$EV, 0)) &amp; $B589)</f>
        <v/>
      </c>
      <c r="D589" s="368"/>
      <c r="E589" s="368"/>
      <c r="F589" s="367" t="str">
        <f>IF(E589="", "", INDEX(Main_Form!$A:$A, MATCH($E589, Main_Form!$EV:$EV, 0)))</f>
        <v/>
      </c>
      <c r="G589" s="368"/>
      <c r="H589" s="368"/>
      <c r="I589" s="368"/>
      <c r="J589" s="368"/>
      <c r="K589" s="368"/>
      <c r="L589" s="368"/>
      <c r="M589" s="368"/>
      <c r="N589" s="368"/>
      <c r="O589" s="368"/>
      <c r="P589" s="398" t="str">
        <f t="shared" si="9"/>
        <v/>
      </c>
      <c r="Q589" s="403"/>
      <c r="R589" s="372"/>
      <c r="AB589" s="378"/>
      <c r="AC589" s="378" t="str">
        <f>IF($N589 = "", "",
IF(OR($N589 = Lists_and_controls!$AO$9, $N589 = Lists_and_controls!$AO$11, $N589 = Lists_and_controls!$AO$14, $N589 = Lists_and_controls!$AO$16), MAX(Day_30),
IF(OR($N589 = Lists_and_controls!$AO$6, $N589 = Lists_and_controls!$AO$8, $N589 = Lists_and_controls!$AO$10, $N589 = Lists_and_controls!$AO$12, $N589 = Lists_and_controls!$AO$13, $N589 = Lists_and_controls!$AO$15, $N589 = Lists_and_controls!$AO$17), MAX(Day_31),
IF($N589 = Lists_and_controls!$AO$7, IF(INDEX(Leap_Year_YN, MATCH($M589, Year_2, 0)) = 1, MAX(Day_Feb_LY), MAX(Day_Feb) )))))</f>
        <v/>
      </c>
    </row>
    <row r="590" spans="1:29" s="379" customFormat="1" hidden="1" x14ac:dyDescent="0.35">
      <c r="A590" s="368"/>
      <c r="B590" s="367" t="str">
        <f xml:space="preserve"> IF(A590="", "", $B$2 &amp; COUNTIFS($A$7:$A590, $A590))</f>
        <v/>
      </c>
      <c r="C590" s="367" t="str">
        <f>IF($A590 = "", "", INDEX(Main_Form!$A:$A, MATCH($A590, Main_Form!$EV:$EV, 0)) &amp; $B590)</f>
        <v/>
      </c>
      <c r="D590" s="368"/>
      <c r="E590" s="368"/>
      <c r="F590" s="367" t="str">
        <f>IF(E590="", "", INDEX(Main_Form!$A:$A, MATCH($E590, Main_Form!$EV:$EV, 0)))</f>
        <v/>
      </c>
      <c r="G590" s="368"/>
      <c r="H590" s="368"/>
      <c r="I590" s="368"/>
      <c r="J590" s="368"/>
      <c r="K590" s="368"/>
      <c r="L590" s="368"/>
      <c r="M590" s="368"/>
      <c r="N590" s="368"/>
      <c r="O590" s="368"/>
      <c r="P590" s="398" t="str">
        <f t="shared" si="9"/>
        <v/>
      </c>
      <c r="Q590" s="403"/>
      <c r="R590" s="372"/>
      <c r="AB590" s="378"/>
      <c r="AC590" s="378" t="str">
        <f>IF($N590 = "", "",
IF(OR($N590 = Lists_and_controls!$AO$9, $N590 = Lists_and_controls!$AO$11, $N590 = Lists_and_controls!$AO$14, $N590 = Lists_and_controls!$AO$16), MAX(Day_30),
IF(OR($N590 = Lists_and_controls!$AO$6, $N590 = Lists_and_controls!$AO$8, $N590 = Lists_and_controls!$AO$10, $N590 = Lists_and_controls!$AO$12, $N590 = Lists_and_controls!$AO$13, $N590 = Lists_and_controls!$AO$15, $N590 = Lists_and_controls!$AO$17), MAX(Day_31),
IF($N590 = Lists_and_controls!$AO$7, IF(INDEX(Leap_Year_YN, MATCH($M590, Year_2, 0)) = 1, MAX(Day_Feb_LY), MAX(Day_Feb) )))))</f>
        <v/>
      </c>
    </row>
    <row r="591" spans="1:29" s="379" customFormat="1" hidden="1" x14ac:dyDescent="0.35">
      <c r="A591" s="368"/>
      <c r="B591" s="367" t="str">
        <f xml:space="preserve"> IF(A591="", "", $B$2 &amp; COUNTIFS($A$7:$A591, $A591))</f>
        <v/>
      </c>
      <c r="C591" s="367" t="str">
        <f>IF($A591 = "", "", INDEX(Main_Form!$A:$A, MATCH($A591, Main_Form!$EV:$EV, 0)) &amp; $B591)</f>
        <v/>
      </c>
      <c r="D591" s="368"/>
      <c r="E591" s="368"/>
      <c r="F591" s="367" t="str">
        <f>IF(E591="", "", INDEX(Main_Form!$A:$A, MATCH($E591, Main_Form!$EV:$EV, 0)))</f>
        <v/>
      </c>
      <c r="G591" s="368"/>
      <c r="H591" s="368"/>
      <c r="I591" s="368"/>
      <c r="J591" s="368"/>
      <c r="K591" s="368"/>
      <c r="L591" s="368"/>
      <c r="M591" s="368"/>
      <c r="N591" s="368"/>
      <c r="O591" s="368"/>
      <c r="P591" s="398" t="str">
        <f t="shared" si="9"/>
        <v/>
      </c>
      <c r="Q591" s="403"/>
      <c r="R591" s="372"/>
      <c r="AB591" s="378"/>
      <c r="AC591" s="378" t="str">
        <f>IF($N591 = "", "",
IF(OR($N591 = Lists_and_controls!$AO$9, $N591 = Lists_and_controls!$AO$11, $N591 = Lists_and_controls!$AO$14, $N591 = Lists_and_controls!$AO$16), MAX(Day_30),
IF(OR($N591 = Lists_and_controls!$AO$6, $N591 = Lists_and_controls!$AO$8, $N591 = Lists_and_controls!$AO$10, $N591 = Lists_and_controls!$AO$12, $N591 = Lists_and_controls!$AO$13, $N591 = Lists_and_controls!$AO$15, $N591 = Lists_and_controls!$AO$17), MAX(Day_31),
IF($N591 = Lists_and_controls!$AO$7, IF(INDEX(Leap_Year_YN, MATCH($M591, Year_2, 0)) = 1, MAX(Day_Feb_LY), MAX(Day_Feb) )))))</f>
        <v/>
      </c>
    </row>
    <row r="592" spans="1:29" s="379" customFormat="1" hidden="1" x14ac:dyDescent="0.35">
      <c r="A592" s="368"/>
      <c r="B592" s="367" t="str">
        <f xml:space="preserve"> IF(A592="", "", $B$2 &amp; COUNTIFS($A$7:$A592, $A592))</f>
        <v/>
      </c>
      <c r="C592" s="367" t="str">
        <f>IF($A592 = "", "", INDEX(Main_Form!$A:$A, MATCH($A592, Main_Form!$EV:$EV, 0)) &amp; $B592)</f>
        <v/>
      </c>
      <c r="D592" s="368"/>
      <c r="E592" s="368"/>
      <c r="F592" s="367" t="str">
        <f>IF(E592="", "", INDEX(Main_Form!$A:$A, MATCH($E592, Main_Form!$EV:$EV, 0)))</f>
        <v/>
      </c>
      <c r="G592" s="368"/>
      <c r="H592" s="368"/>
      <c r="I592" s="368"/>
      <c r="J592" s="368"/>
      <c r="K592" s="368"/>
      <c r="L592" s="368"/>
      <c r="M592" s="368"/>
      <c r="N592" s="368"/>
      <c r="O592" s="368"/>
      <c r="P592" s="398" t="str">
        <f t="shared" si="9"/>
        <v/>
      </c>
      <c r="Q592" s="403"/>
      <c r="R592" s="372"/>
      <c r="AB592" s="378"/>
      <c r="AC592" s="378" t="str">
        <f>IF($N592 = "", "",
IF(OR($N592 = Lists_and_controls!$AO$9, $N592 = Lists_and_controls!$AO$11, $N592 = Lists_and_controls!$AO$14, $N592 = Lists_and_controls!$AO$16), MAX(Day_30),
IF(OR($N592 = Lists_and_controls!$AO$6, $N592 = Lists_and_controls!$AO$8, $N592 = Lists_and_controls!$AO$10, $N592 = Lists_and_controls!$AO$12, $N592 = Lists_and_controls!$AO$13, $N592 = Lists_and_controls!$AO$15, $N592 = Lists_and_controls!$AO$17), MAX(Day_31),
IF($N592 = Lists_and_controls!$AO$7, IF(INDEX(Leap_Year_YN, MATCH($M592, Year_2, 0)) = 1, MAX(Day_Feb_LY), MAX(Day_Feb) )))))</f>
        <v/>
      </c>
    </row>
    <row r="593" spans="1:29" s="379" customFormat="1" hidden="1" x14ac:dyDescent="0.35">
      <c r="A593" s="368"/>
      <c r="B593" s="367" t="str">
        <f xml:space="preserve"> IF(A593="", "", $B$2 &amp; COUNTIFS($A$7:$A593, $A593))</f>
        <v/>
      </c>
      <c r="C593" s="367" t="str">
        <f>IF($A593 = "", "", INDEX(Main_Form!$A:$A, MATCH($A593, Main_Form!$EV:$EV, 0)) &amp; $B593)</f>
        <v/>
      </c>
      <c r="D593" s="368"/>
      <c r="E593" s="368"/>
      <c r="F593" s="367" t="str">
        <f>IF(E593="", "", INDEX(Main_Form!$A:$A, MATCH($E593, Main_Form!$EV:$EV, 0)))</f>
        <v/>
      </c>
      <c r="G593" s="368"/>
      <c r="H593" s="368"/>
      <c r="I593" s="368"/>
      <c r="J593" s="368"/>
      <c r="K593" s="368"/>
      <c r="L593" s="368"/>
      <c r="M593" s="368"/>
      <c r="N593" s="368"/>
      <c r="O593" s="368"/>
      <c r="P593" s="398" t="str">
        <f t="shared" si="9"/>
        <v/>
      </c>
      <c r="Q593" s="403"/>
      <c r="R593" s="372"/>
      <c r="AB593" s="378"/>
      <c r="AC593" s="378" t="str">
        <f>IF($N593 = "", "",
IF(OR($N593 = Lists_and_controls!$AO$9, $N593 = Lists_and_controls!$AO$11, $N593 = Lists_and_controls!$AO$14, $N593 = Lists_and_controls!$AO$16), MAX(Day_30),
IF(OR($N593 = Lists_and_controls!$AO$6, $N593 = Lists_and_controls!$AO$8, $N593 = Lists_and_controls!$AO$10, $N593 = Lists_and_controls!$AO$12, $N593 = Lists_and_controls!$AO$13, $N593 = Lists_and_controls!$AO$15, $N593 = Lists_and_controls!$AO$17), MAX(Day_31),
IF($N593 = Lists_and_controls!$AO$7, IF(INDEX(Leap_Year_YN, MATCH($M593, Year_2, 0)) = 1, MAX(Day_Feb_LY), MAX(Day_Feb) )))))</f>
        <v/>
      </c>
    </row>
    <row r="594" spans="1:29" s="379" customFormat="1" hidden="1" x14ac:dyDescent="0.35">
      <c r="A594" s="368"/>
      <c r="B594" s="367" t="str">
        <f xml:space="preserve"> IF(A594="", "", $B$2 &amp; COUNTIFS($A$7:$A594, $A594))</f>
        <v/>
      </c>
      <c r="C594" s="367" t="str">
        <f>IF($A594 = "", "", INDEX(Main_Form!$A:$A, MATCH($A594, Main_Form!$EV:$EV, 0)) &amp; $B594)</f>
        <v/>
      </c>
      <c r="D594" s="368"/>
      <c r="E594" s="368"/>
      <c r="F594" s="367" t="str">
        <f>IF(E594="", "", INDEX(Main_Form!$A:$A, MATCH($E594, Main_Form!$EV:$EV, 0)))</f>
        <v/>
      </c>
      <c r="G594" s="368"/>
      <c r="H594" s="368"/>
      <c r="I594" s="368"/>
      <c r="J594" s="368"/>
      <c r="K594" s="368"/>
      <c r="L594" s="368"/>
      <c r="M594" s="368"/>
      <c r="N594" s="368"/>
      <c r="O594" s="368"/>
      <c r="P594" s="398" t="str">
        <f t="shared" si="9"/>
        <v/>
      </c>
      <c r="Q594" s="403"/>
      <c r="R594" s="372"/>
      <c r="AB594" s="378"/>
      <c r="AC594" s="378" t="str">
        <f>IF($N594 = "", "",
IF(OR($N594 = Lists_and_controls!$AO$9, $N594 = Lists_and_controls!$AO$11, $N594 = Lists_and_controls!$AO$14, $N594 = Lists_and_controls!$AO$16), MAX(Day_30),
IF(OR($N594 = Lists_and_controls!$AO$6, $N594 = Lists_and_controls!$AO$8, $N594 = Lists_and_controls!$AO$10, $N594 = Lists_and_controls!$AO$12, $N594 = Lists_and_controls!$AO$13, $N594 = Lists_and_controls!$AO$15, $N594 = Lists_and_controls!$AO$17), MAX(Day_31),
IF($N594 = Lists_and_controls!$AO$7, IF(INDEX(Leap_Year_YN, MATCH($M594, Year_2, 0)) = 1, MAX(Day_Feb_LY), MAX(Day_Feb) )))))</f>
        <v/>
      </c>
    </row>
    <row r="595" spans="1:29" s="379" customFormat="1" hidden="1" x14ac:dyDescent="0.35">
      <c r="A595" s="368"/>
      <c r="B595" s="367" t="str">
        <f xml:space="preserve"> IF(A595="", "", $B$2 &amp; COUNTIFS($A$7:$A595, $A595))</f>
        <v/>
      </c>
      <c r="C595" s="367" t="str">
        <f>IF($A595 = "", "", INDEX(Main_Form!$A:$A, MATCH($A595, Main_Form!$EV:$EV, 0)) &amp; $B595)</f>
        <v/>
      </c>
      <c r="D595" s="368"/>
      <c r="E595" s="368"/>
      <c r="F595" s="367" t="str">
        <f>IF(E595="", "", INDEX(Main_Form!$A:$A, MATCH($E595, Main_Form!$EV:$EV, 0)))</f>
        <v/>
      </c>
      <c r="G595" s="368"/>
      <c r="H595" s="368"/>
      <c r="I595" s="368"/>
      <c r="J595" s="368"/>
      <c r="K595" s="368"/>
      <c r="L595" s="368"/>
      <c r="M595" s="368"/>
      <c r="N595" s="368"/>
      <c r="O595" s="368"/>
      <c r="P595" s="398" t="str">
        <f t="shared" si="9"/>
        <v/>
      </c>
      <c r="Q595" s="403"/>
      <c r="R595" s="372"/>
      <c r="AB595" s="378"/>
      <c r="AC595" s="378" t="str">
        <f>IF($N595 = "", "",
IF(OR($N595 = Lists_and_controls!$AO$9, $N595 = Lists_and_controls!$AO$11, $N595 = Lists_and_controls!$AO$14, $N595 = Lists_and_controls!$AO$16), MAX(Day_30),
IF(OR($N595 = Lists_and_controls!$AO$6, $N595 = Lists_and_controls!$AO$8, $N595 = Lists_and_controls!$AO$10, $N595 = Lists_and_controls!$AO$12, $N595 = Lists_and_controls!$AO$13, $N595 = Lists_and_controls!$AO$15, $N595 = Lists_and_controls!$AO$17), MAX(Day_31),
IF($N595 = Lists_and_controls!$AO$7, IF(INDEX(Leap_Year_YN, MATCH($M595, Year_2, 0)) = 1, MAX(Day_Feb_LY), MAX(Day_Feb) )))))</f>
        <v/>
      </c>
    </row>
    <row r="596" spans="1:29" s="379" customFormat="1" hidden="1" x14ac:dyDescent="0.35">
      <c r="A596" s="368"/>
      <c r="B596" s="367" t="str">
        <f xml:space="preserve"> IF(A596="", "", $B$2 &amp; COUNTIFS($A$7:$A596, $A596))</f>
        <v/>
      </c>
      <c r="C596" s="367" t="str">
        <f>IF($A596 = "", "", INDEX(Main_Form!$A:$A, MATCH($A596, Main_Form!$EV:$EV, 0)) &amp; $B596)</f>
        <v/>
      </c>
      <c r="D596" s="368"/>
      <c r="E596" s="368"/>
      <c r="F596" s="367" t="str">
        <f>IF(E596="", "", INDEX(Main_Form!$A:$A, MATCH($E596, Main_Form!$EV:$EV, 0)))</f>
        <v/>
      </c>
      <c r="G596" s="368"/>
      <c r="H596" s="368"/>
      <c r="I596" s="368"/>
      <c r="J596" s="368"/>
      <c r="K596" s="368"/>
      <c r="L596" s="368"/>
      <c r="M596" s="368"/>
      <c r="N596" s="368"/>
      <c r="O596" s="368"/>
      <c r="P596" s="398" t="str">
        <f t="shared" si="9"/>
        <v/>
      </c>
      <c r="Q596" s="403"/>
      <c r="R596" s="372"/>
      <c r="AB596" s="378"/>
      <c r="AC596" s="378" t="str">
        <f>IF($N596 = "", "",
IF(OR($N596 = Lists_and_controls!$AO$9, $N596 = Lists_and_controls!$AO$11, $N596 = Lists_and_controls!$AO$14, $N596 = Lists_and_controls!$AO$16), MAX(Day_30),
IF(OR($N596 = Lists_and_controls!$AO$6, $N596 = Lists_and_controls!$AO$8, $N596 = Lists_and_controls!$AO$10, $N596 = Lists_and_controls!$AO$12, $N596 = Lists_and_controls!$AO$13, $N596 = Lists_and_controls!$AO$15, $N596 = Lists_and_controls!$AO$17), MAX(Day_31),
IF($N596 = Lists_and_controls!$AO$7, IF(INDEX(Leap_Year_YN, MATCH($M596, Year_2, 0)) = 1, MAX(Day_Feb_LY), MAX(Day_Feb) )))))</f>
        <v/>
      </c>
    </row>
    <row r="597" spans="1:29" s="379" customFormat="1" hidden="1" x14ac:dyDescent="0.35">
      <c r="A597" s="368"/>
      <c r="B597" s="367" t="str">
        <f xml:space="preserve"> IF(A597="", "", $B$2 &amp; COUNTIFS($A$7:$A597, $A597))</f>
        <v/>
      </c>
      <c r="C597" s="367" t="str">
        <f>IF($A597 = "", "", INDEX(Main_Form!$A:$A, MATCH($A597, Main_Form!$EV:$EV, 0)) &amp; $B597)</f>
        <v/>
      </c>
      <c r="D597" s="368"/>
      <c r="E597" s="368"/>
      <c r="F597" s="367" t="str">
        <f>IF(E597="", "", INDEX(Main_Form!$A:$A, MATCH($E597, Main_Form!$EV:$EV, 0)))</f>
        <v/>
      </c>
      <c r="G597" s="368"/>
      <c r="H597" s="368"/>
      <c r="I597" s="368"/>
      <c r="J597" s="368"/>
      <c r="K597" s="368"/>
      <c r="L597" s="368"/>
      <c r="M597" s="368"/>
      <c r="N597" s="368"/>
      <c r="O597" s="368"/>
      <c r="P597" s="398" t="str">
        <f t="shared" si="9"/>
        <v/>
      </c>
      <c r="Q597" s="403"/>
      <c r="R597" s="372"/>
      <c r="AB597" s="378"/>
      <c r="AC597" s="378" t="str">
        <f>IF($N597 = "", "",
IF(OR($N597 = Lists_and_controls!$AO$9, $N597 = Lists_and_controls!$AO$11, $N597 = Lists_and_controls!$AO$14, $N597 = Lists_and_controls!$AO$16), MAX(Day_30),
IF(OR($N597 = Lists_and_controls!$AO$6, $N597 = Lists_and_controls!$AO$8, $N597 = Lists_and_controls!$AO$10, $N597 = Lists_and_controls!$AO$12, $N597 = Lists_and_controls!$AO$13, $N597 = Lists_and_controls!$AO$15, $N597 = Lists_and_controls!$AO$17), MAX(Day_31),
IF($N597 = Lists_and_controls!$AO$7, IF(INDEX(Leap_Year_YN, MATCH($M597, Year_2, 0)) = 1, MAX(Day_Feb_LY), MAX(Day_Feb) )))))</f>
        <v/>
      </c>
    </row>
    <row r="598" spans="1:29" s="379" customFormat="1" hidden="1" x14ac:dyDescent="0.35">
      <c r="A598" s="368"/>
      <c r="B598" s="367" t="str">
        <f xml:space="preserve"> IF(A598="", "", $B$2 &amp; COUNTIFS($A$7:$A598, $A598))</f>
        <v/>
      </c>
      <c r="C598" s="367" t="str">
        <f>IF($A598 = "", "", INDEX(Main_Form!$A:$A, MATCH($A598, Main_Form!$EV:$EV, 0)) &amp; $B598)</f>
        <v/>
      </c>
      <c r="D598" s="368"/>
      <c r="E598" s="368"/>
      <c r="F598" s="367" t="str">
        <f>IF(E598="", "", INDEX(Main_Form!$A:$A, MATCH($E598, Main_Form!$EV:$EV, 0)))</f>
        <v/>
      </c>
      <c r="G598" s="368"/>
      <c r="H598" s="368"/>
      <c r="I598" s="368"/>
      <c r="J598" s="368"/>
      <c r="K598" s="368"/>
      <c r="L598" s="368"/>
      <c r="M598" s="368"/>
      <c r="N598" s="368"/>
      <c r="O598" s="368"/>
      <c r="P598" s="398" t="str">
        <f t="shared" si="9"/>
        <v/>
      </c>
      <c r="Q598" s="403"/>
      <c r="R598" s="372"/>
      <c r="AB598" s="378"/>
      <c r="AC598" s="378" t="str">
        <f>IF($N598 = "", "",
IF(OR($N598 = Lists_and_controls!$AO$9, $N598 = Lists_and_controls!$AO$11, $N598 = Lists_and_controls!$AO$14, $N598 = Lists_and_controls!$AO$16), MAX(Day_30),
IF(OR($N598 = Lists_and_controls!$AO$6, $N598 = Lists_and_controls!$AO$8, $N598 = Lists_and_controls!$AO$10, $N598 = Lists_and_controls!$AO$12, $N598 = Lists_and_controls!$AO$13, $N598 = Lists_and_controls!$AO$15, $N598 = Lists_and_controls!$AO$17), MAX(Day_31),
IF($N598 = Lists_and_controls!$AO$7, IF(INDEX(Leap_Year_YN, MATCH($M598, Year_2, 0)) = 1, MAX(Day_Feb_LY), MAX(Day_Feb) )))))</f>
        <v/>
      </c>
    </row>
    <row r="599" spans="1:29" s="379" customFormat="1" hidden="1" x14ac:dyDescent="0.35">
      <c r="A599" s="368"/>
      <c r="B599" s="367" t="str">
        <f xml:space="preserve"> IF(A599="", "", $B$2 &amp; COUNTIFS($A$7:$A599, $A599))</f>
        <v/>
      </c>
      <c r="C599" s="367" t="str">
        <f>IF($A599 = "", "", INDEX(Main_Form!$A:$A, MATCH($A599, Main_Form!$EV:$EV, 0)) &amp; $B599)</f>
        <v/>
      </c>
      <c r="D599" s="368"/>
      <c r="E599" s="368"/>
      <c r="F599" s="367" t="str">
        <f>IF(E599="", "", INDEX(Main_Form!$A:$A, MATCH($E599, Main_Form!$EV:$EV, 0)))</f>
        <v/>
      </c>
      <c r="G599" s="368"/>
      <c r="H599" s="368"/>
      <c r="I599" s="368"/>
      <c r="J599" s="368"/>
      <c r="K599" s="368"/>
      <c r="L599" s="368"/>
      <c r="M599" s="368"/>
      <c r="N599" s="368"/>
      <c r="O599" s="368"/>
      <c r="P599" s="398" t="str">
        <f t="shared" si="9"/>
        <v/>
      </c>
      <c r="Q599" s="403"/>
      <c r="R599" s="372"/>
      <c r="AB599" s="378"/>
      <c r="AC599" s="378" t="str">
        <f>IF($N599 = "", "",
IF(OR($N599 = Lists_and_controls!$AO$9, $N599 = Lists_and_controls!$AO$11, $N599 = Lists_and_controls!$AO$14, $N599 = Lists_and_controls!$AO$16), MAX(Day_30),
IF(OR($N599 = Lists_and_controls!$AO$6, $N599 = Lists_and_controls!$AO$8, $N599 = Lists_and_controls!$AO$10, $N599 = Lists_and_controls!$AO$12, $N599 = Lists_and_controls!$AO$13, $N599 = Lists_and_controls!$AO$15, $N599 = Lists_and_controls!$AO$17), MAX(Day_31),
IF($N599 = Lists_and_controls!$AO$7, IF(INDEX(Leap_Year_YN, MATCH($M599, Year_2, 0)) = 1, MAX(Day_Feb_LY), MAX(Day_Feb) )))))</f>
        <v/>
      </c>
    </row>
    <row r="600" spans="1:29" s="379" customFormat="1" hidden="1" x14ac:dyDescent="0.35">
      <c r="A600" s="368"/>
      <c r="B600" s="367" t="str">
        <f xml:space="preserve"> IF(A600="", "", $B$2 &amp; COUNTIFS($A$7:$A600, $A600))</f>
        <v/>
      </c>
      <c r="C600" s="367" t="str">
        <f>IF($A600 = "", "", INDEX(Main_Form!$A:$A, MATCH($A600, Main_Form!$EV:$EV, 0)) &amp; $B600)</f>
        <v/>
      </c>
      <c r="D600" s="368"/>
      <c r="E600" s="368"/>
      <c r="F600" s="367" t="str">
        <f>IF(E600="", "", INDEX(Main_Form!$A:$A, MATCH($E600, Main_Form!$EV:$EV, 0)))</f>
        <v/>
      </c>
      <c r="G600" s="368"/>
      <c r="H600" s="368"/>
      <c r="I600" s="368"/>
      <c r="J600" s="368"/>
      <c r="K600" s="368"/>
      <c r="L600" s="368"/>
      <c r="M600" s="368"/>
      <c r="N600" s="368"/>
      <c r="O600" s="368"/>
      <c r="P600" s="398" t="str">
        <f t="shared" si="9"/>
        <v/>
      </c>
      <c r="Q600" s="403"/>
      <c r="R600" s="372"/>
      <c r="AB600" s="378"/>
      <c r="AC600" s="378" t="str">
        <f>IF($N600 = "", "",
IF(OR($N600 = Lists_and_controls!$AO$9, $N600 = Lists_and_controls!$AO$11, $N600 = Lists_and_controls!$AO$14, $N600 = Lists_and_controls!$AO$16), MAX(Day_30),
IF(OR($N600 = Lists_and_controls!$AO$6, $N600 = Lists_and_controls!$AO$8, $N600 = Lists_and_controls!$AO$10, $N600 = Lists_and_controls!$AO$12, $N600 = Lists_and_controls!$AO$13, $N600 = Lists_and_controls!$AO$15, $N600 = Lists_and_controls!$AO$17), MAX(Day_31),
IF($N600 = Lists_and_controls!$AO$7, IF(INDEX(Leap_Year_YN, MATCH($M600, Year_2, 0)) = 1, MAX(Day_Feb_LY), MAX(Day_Feb) )))))</f>
        <v/>
      </c>
    </row>
    <row r="601" spans="1:29" s="379" customFormat="1" hidden="1" x14ac:dyDescent="0.35">
      <c r="A601" s="368"/>
      <c r="B601" s="367" t="str">
        <f xml:space="preserve"> IF(A601="", "", $B$2 &amp; COUNTIFS($A$7:$A601, $A601))</f>
        <v/>
      </c>
      <c r="C601" s="367" t="str">
        <f>IF($A601 = "", "", INDEX(Main_Form!$A:$A, MATCH($A601, Main_Form!$EV:$EV, 0)) &amp; $B601)</f>
        <v/>
      </c>
      <c r="D601" s="368"/>
      <c r="E601" s="368"/>
      <c r="F601" s="367" t="str">
        <f>IF(E601="", "", INDEX(Main_Form!$A:$A, MATCH($E601, Main_Form!$EV:$EV, 0)))</f>
        <v/>
      </c>
      <c r="G601" s="368"/>
      <c r="H601" s="368"/>
      <c r="I601" s="368"/>
      <c r="J601" s="368"/>
      <c r="K601" s="368"/>
      <c r="L601" s="368"/>
      <c r="M601" s="368"/>
      <c r="N601" s="368"/>
      <c r="O601" s="368"/>
      <c r="P601" s="398" t="str">
        <f t="shared" si="9"/>
        <v/>
      </c>
      <c r="Q601" s="403"/>
      <c r="R601" s="372"/>
      <c r="AB601" s="378"/>
      <c r="AC601" s="378" t="str">
        <f>IF($N601 = "", "",
IF(OR($N601 = Lists_and_controls!$AO$9, $N601 = Lists_and_controls!$AO$11, $N601 = Lists_and_controls!$AO$14, $N601 = Lists_and_controls!$AO$16), MAX(Day_30),
IF(OR($N601 = Lists_and_controls!$AO$6, $N601 = Lists_and_controls!$AO$8, $N601 = Lists_and_controls!$AO$10, $N601 = Lists_and_controls!$AO$12, $N601 = Lists_and_controls!$AO$13, $N601 = Lists_and_controls!$AO$15, $N601 = Lists_and_controls!$AO$17), MAX(Day_31),
IF($N601 = Lists_and_controls!$AO$7, IF(INDEX(Leap_Year_YN, MATCH($M601, Year_2, 0)) = 1, MAX(Day_Feb_LY), MAX(Day_Feb) )))))</f>
        <v/>
      </c>
    </row>
    <row r="602" spans="1:29" s="379" customFormat="1" hidden="1" x14ac:dyDescent="0.35">
      <c r="A602" s="368"/>
      <c r="B602" s="367" t="str">
        <f xml:space="preserve"> IF(A602="", "", $B$2 &amp; COUNTIFS($A$7:$A602, $A602))</f>
        <v/>
      </c>
      <c r="C602" s="367" t="str">
        <f>IF($A602 = "", "", INDEX(Main_Form!$A:$A, MATCH($A602, Main_Form!$EV:$EV, 0)) &amp; $B602)</f>
        <v/>
      </c>
      <c r="D602" s="368"/>
      <c r="E602" s="368"/>
      <c r="F602" s="367" t="str">
        <f>IF(E602="", "", INDEX(Main_Form!$A:$A, MATCH($E602, Main_Form!$EV:$EV, 0)))</f>
        <v/>
      </c>
      <c r="G602" s="368"/>
      <c r="H602" s="368"/>
      <c r="I602" s="368"/>
      <c r="J602" s="368"/>
      <c r="K602" s="368"/>
      <c r="L602" s="368"/>
      <c r="M602" s="368"/>
      <c r="N602" s="368"/>
      <c r="O602" s="368"/>
      <c r="P602" s="398" t="str">
        <f t="shared" si="9"/>
        <v/>
      </c>
      <c r="Q602" s="403"/>
      <c r="R602" s="372"/>
      <c r="AB602" s="378"/>
      <c r="AC602" s="378" t="str">
        <f>IF($N602 = "", "",
IF(OR($N602 = Lists_and_controls!$AO$9, $N602 = Lists_and_controls!$AO$11, $N602 = Lists_and_controls!$AO$14, $N602 = Lists_and_controls!$AO$16), MAX(Day_30),
IF(OR($N602 = Lists_and_controls!$AO$6, $N602 = Lists_and_controls!$AO$8, $N602 = Lists_and_controls!$AO$10, $N602 = Lists_and_controls!$AO$12, $N602 = Lists_and_controls!$AO$13, $N602 = Lists_and_controls!$AO$15, $N602 = Lists_and_controls!$AO$17), MAX(Day_31),
IF($N602 = Lists_and_controls!$AO$7, IF(INDEX(Leap_Year_YN, MATCH($M602, Year_2, 0)) = 1, MAX(Day_Feb_LY), MAX(Day_Feb) )))))</f>
        <v/>
      </c>
    </row>
    <row r="603" spans="1:29" s="379" customFormat="1" hidden="1" x14ac:dyDescent="0.35">
      <c r="A603" s="368"/>
      <c r="B603" s="367" t="str">
        <f xml:space="preserve"> IF(A603="", "", $B$2 &amp; COUNTIFS($A$7:$A603, $A603))</f>
        <v/>
      </c>
      <c r="C603" s="367" t="str">
        <f>IF($A603 = "", "", INDEX(Main_Form!$A:$A, MATCH($A603, Main_Form!$EV:$EV, 0)) &amp; $B603)</f>
        <v/>
      </c>
      <c r="D603" s="368"/>
      <c r="E603" s="368"/>
      <c r="F603" s="367" t="str">
        <f>IF(E603="", "", INDEX(Main_Form!$A:$A, MATCH($E603, Main_Form!$EV:$EV, 0)))</f>
        <v/>
      </c>
      <c r="G603" s="368"/>
      <c r="H603" s="368"/>
      <c r="I603" s="368"/>
      <c r="J603" s="368"/>
      <c r="K603" s="368"/>
      <c r="L603" s="368"/>
      <c r="M603" s="368"/>
      <c r="N603" s="368"/>
      <c r="O603" s="368"/>
      <c r="P603" s="398" t="str">
        <f t="shared" si="9"/>
        <v/>
      </c>
      <c r="Q603" s="403"/>
      <c r="R603" s="372"/>
      <c r="AB603" s="378"/>
      <c r="AC603" s="378" t="str">
        <f>IF($N603 = "", "",
IF(OR($N603 = Lists_and_controls!$AO$9, $N603 = Lists_and_controls!$AO$11, $N603 = Lists_and_controls!$AO$14, $N603 = Lists_and_controls!$AO$16), MAX(Day_30),
IF(OR($N603 = Lists_and_controls!$AO$6, $N603 = Lists_and_controls!$AO$8, $N603 = Lists_and_controls!$AO$10, $N603 = Lists_and_controls!$AO$12, $N603 = Lists_and_controls!$AO$13, $N603 = Lists_and_controls!$AO$15, $N603 = Lists_and_controls!$AO$17), MAX(Day_31),
IF($N603 = Lists_and_controls!$AO$7, IF(INDEX(Leap_Year_YN, MATCH($M603, Year_2, 0)) = 1, MAX(Day_Feb_LY), MAX(Day_Feb) )))))</f>
        <v/>
      </c>
    </row>
    <row r="604" spans="1:29" s="379" customFormat="1" hidden="1" x14ac:dyDescent="0.35">
      <c r="A604" s="368"/>
      <c r="B604" s="367" t="str">
        <f xml:space="preserve"> IF(A604="", "", $B$2 &amp; COUNTIFS($A$7:$A604, $A604))</f>
        <v/>
      </c>
      <c r="C604" s="367" t="str">
        <f>IF($A604 = "", "", INDEX(Main_Form!$A:$A, MATCH($A604, Main_Form!$EV:$EV, 0)) &amp; $B604)</f>
        <v/>
      </c>
      <c r="D604" s="368"/>
      <c r="E604" s="368"/>
      <c r="F604" s="367" t="str">
        <f>IF(E604="", "", INDEX(Main_Form!$A:$A, MATCH($E604, Main_Form!$EV:$EV, 0)))</f>
        <v/>
      </c>
      <c r="G604" s="368"/>
      <c r="H604" s="368"/>
      <c r="I604" s="368"/>
      <c r="J604" s="368"/>
      <c r="K604" s="368"/>
      <c r="L604" s="368"/>
      <c r="M604" s="368"/>
      <c r="N604" s="368"/>
      <c r="O604" s="368"/>
      <c r="P604" s="398" t="str">
        <f t="shared" si="9"/>
        <v/>
      </c>
      <c r="Q604" s="403"/>
      <c r="R604" s="372"/>
      <c r="AB604" s="378"/>
      <c r="AC604" s="378" t="str">
        <f>IF($N604 = "", "",
IF(OR($N604 = Lists_and_controls!$AO$9, $N604 = Lists_and_controls!$AO$11, $N604 = Lists_and_controls!$AO$14, $N604 = Lists_and_controls!$AO$16), MAX(Day_30),
IF(OR($N604 = Lists_and_controls!$AO$6, $N604 = Lists_and_controls!$AO$8, $N604 = Lists_and_controls!$AO$10, $N604 = Lists_and_controls!$AO$12, $N604 = Lists_and_controls!$AO$13, $N604 = Lists_and_controls!$AO$15, $N604 = Lists_and_controls!$AO$17), MAX(Day_31),
IF($N604 = Lists_and_controls!$AO$7, IF(INDEX(Leap_Year_YN, MATCH($M604, Year_2, 0)) = 1, MAX(Day_Feb_LY), MAX(Day_Feb) )))))</f>
        <v/>
      </c>
    </row>
    <row r="605" spans="1:29" s="379" customFormat="1" hidden="1" x14ac:dyDescent="0.35">
      <c r="A605" s="368"/>
      <c r="B605" s="367" t="str">
        <f xml:space="preserve"> IF(A605="", "", $B$2 &amp; COUNTIFS($A$7:$A605, $A605))</f>
        <v/>
      </c>
      <c r="C605" s="367" t="str">
        <f>IF($A605 = "", "", INDEX(Main_Form!$A:$A, MATCH($A605, Main_Form!$EV:$EV, 0)) &amp; $B605)</f>
        <v/>
      </c>
      <c r="D605" s="368"/>
      <c r="E605" s="368"/>
      <c r="F605" s="367" t="str">
        <f>IF(E605="", "", INDEX(Main_Form!$A:$A, MATCH($E605, Main_Form!$EV:$EV, 0)))</f>
        <v/>
      </c>
      <c r="G605" s="368"/>
      <c r="H605" s="368"/>
      <c r="I605" s="368"/>
      <c r="J605" s="368"/>
      <c r="K605" s="368"/>
      <c r="L605" s="368"/>
      <c r="M605" s="368"/>
      <c r="N605" s="368"/>
      <c r="O605" s="368"/>
      <c r="P605" s="398" t="str">
        <f t="shared" si="9"/>
        <v/>
      </c>
      <c r="Q605" s="403"/>
      <c r="R605" s="372"/>
      <c r="AB605" s="378"/>
      <c r="AC605" s="378" t="str">
        <f>IF($N605 = "", "",
IF(OR($N605 = Lists_and_controls!$AO$9, $N605 = Lists_and_controls!$AO$11, $N605 = Lists_and_controls!$AO$14, $N605 = Lists_and_controls!$AO$16), MAX(Day_30),
IF(OR($N605 = Lists_and_controls!$AO$6, $N605 = Lists_and_controls!$AO$8, $N605 = Lists_and_controls!$AO$10, $N605 = Lists_and_controls!$AO$12, $N605 = Lists_and_controls!$AO$13, $N605 = Lists_and_controls!$AO$15, $N605 = Lists_and_controls!$AO$17), MAX(Day_31),
IF($N605 = Lists_and_controls!$AO$7, IF(INDEX(Leap_Year_YN, MATCH($M605, Year_2, 0)) = 1, MAX(Day_Feb_LY), MAX(Day_Feb) )))))</f>
        <v/>
      </c>
    </row>
    <row r="606" spans="1:29" s="379" customFormat="1" hidden="1" x14ac:dyDescent="0.35">
      <c r="A606" s="368"/>
      <c r="B606" s="367" t="str">
        <f xml:space="preserve"> IF(A606="", "", $B$2 &amp; COUNTIFS($A$7:$A606, $A606))</f>
        <v/>
      </c>
      <c r="C606" s="367" t="str">
        <f>IF($A606 = "", "", INDEX(Main_Form!$A:$A, MATCH($A606, Main_Form!$EV:$EV, 0)) &amp; $B606)</f>
        <v/>
      </c>
      <c r="D606" s="368"/>
      <c r="E606" s="368"/>
      <c r="F606" s="367" t="str">
        <f>IF(E606="", "", INDEX(Main_Form!$A:$A, MATCH($E606, Main_Form!$EV:$EV, 0)))</f>
        <v/>
      </c>
      <c r="G606" s="368"/>
      <c r="H606" s="368"/>
      <c r="I606" s="368"/>
      <c r="J606" s="368"/>
      <c r="K606" s="368"/>
      <c r="L606" s="368"/>
      <c r="M606" s="368"/>
      <c r="N606" s="368"/>
      <c r="O606" s="368"/>
      <c r="P606" s="398" t="str">
        <f t="shared" si="9"/>
        <v/>
      </c>
      <c r="Q606" s="403"/>
      <c r="R606" s="372"/>
      <c r="AB606" s="378"/>
      <c r="AC606" s="378" t="str">
        <f>IF($N606 = "", "",
IF(OR($N606 = Lists_and_controls!$AO$9, $N606 = Lists_and_controls!$AO$11, $N606 = Lists_and_controls!$AO$14, $N606 = Lists_and_controls!$AO$16), MAX(Day_30),
IF(OR($N606 = Lists_and_controls!$AO$6, $N606 = Lists_and_controls!$AO$8, $N606 = Lists_and_controls!$AO$10, $N606 = Lists_and_controls!$AO$12, $N606 = Lists_and_controls!$AO$13, $N606 = Lists_and_controls!$AO$15, $N606 = Lists_and_controls!$AO$17), MAX(Day_31),
IF($N606 = Lists_and_controls!$AO$7, IF(INDEX(Leap_Year_YN, MATCH($M606, Year_2, 0)) = 1, MAX(Day_Feb_LY), MAX(Day_Feb) )))))</f>
        <v/>
      </c>
    </row>
    <row r="607" spans="1:29" s="379" customFormat="1" hidden="1" x14ac:dyDescent="0.35">
      <c r="A607" s="368"/>
      <c r="B607" s="367" t="str">
        <f xml:space="preserve"> IF(A607="", "", $B$2 &amp; COUNTIFS($A$7:$A607, $A607))</f>
        <v/>
      </c>
      <c r="C607" s="367" t="str">
        <f>IF($A607 = "", "", INDEX(Main_Form!$A:$A, MATCH($A607, Main_Form!$EV:$EV, 0)) &amp; $B607)</f>
        <v/>
      </c>
      <c r="D607" s="368"/>
      <c r="E607" s="368"/>
      <c r="F607" s="367" t="str">
        <f>IF(E607="", "", INDEX(Main_Form!$A:$A, MATCH($E607, Main_Form!$EV:$EV, 0)))</f>
        <v/>
      </c>
      <c r="G607" s="368"/>
      <c r="H607" s="368"/>
      <c r="I607" s="368"/>
      <c r="J607" s="368"/>
      <c r="K607" s="368"/>
      <c r="L607" s="368"/>
      <c r="M607" s="368"/>
      <c r="N607" s="368"/>
      <c r="O607" s="368"/>
      <c r="P607" s="398" t="str">
        <f t="shared" si="9"/>
        <v/>
      </c>
      <c r="Q607" s="403"/>
      <c r="R607" s="372"/>
      <c r="AB607" s="378"/>
      <c r="AC607" s="378" t="str">
        <f>IF($N607 = "", "",
IF(OR($N607 = Lists_and_controls!$AO$9, $N607 = Lists_and_controls!$AO$11, $N607 = Lists_and_controls!$AO$14, $N607 = Lists_and_controls!$AO$16), MAX(Day_30),
IF(OR($N607 = Lists_and_controls!$AO$6, $N607 = Lists_and_controls!$AO$8, $N607 = Lists_and_controls!$AO$10, $N607 = Lists_and_controls!$AO$12, $N607 = Lists_and_controls!$AO$13, $N607 = Lists_and_controls!$AO$15, $N607 = Lists_and_controls!$AO$17), MAX(Day_31),
IF($N607 = Lists_and_controls!$AO$7, IF(INDEX(Leap_Year_YN, MATCH($M607, Year_2, 0)) = 1, MAX(Day_Feb_LY), MAX(Day_Feb) )))))</f>
        <v/>
      </c>
    </row>
    <row r="608" spans="1:29" s="379" customFormat="1" hidden="1" x14ac:dyDescent="0.35">
      <c r="A608" s="368"/>
      <c r="B608" s="367" t="str">
        <f xml:space="preserve"> IF(A608="", "", $B$2 &amp; COUNTIFS($A$7:$A608, $A608))</f>
        <v/>
      </c>
      <c r="C608" s="367" t="str">
        <f>IF($A608 = "", "", INDEX(Main_Form!$A:$A, MATCH($A608, Main_Form!$EV:$EV, 0)) &amp; $B608)</f>
        <v/>
      </c>
      <c r="D608" s="368"/>
      <c r="E608" s="368"/>
      <c r="F608" s="367" t="str">
        <f>IF(E608="", "", INDEX(Main_Form!$A:$A, MATCH($E608, Main_Form!$EV:$EV, 0)))</f>
        <v/>
      </c>
      <c r="G608" s="368"/>
      <c r="H608" s="368"/>
      <c r="I608" s="368"/>
      <c r="J608" s="368"/>
      <c r="K608" s="368"/>
      <c r="L608" s="368"/>
      <c r="M608" s="368"/>
      <c r="N608" s="368"/>
      <c r="O608" s="368"/>
      <c r="P608" s="398" t="str">
        <f t="shared" si="9"/>
        <v/>
      </c>
      <c r="Q608" s="403"/>
      <c r="R608" s="372"/>
      <c r="AB608" s="378"/>
      <c r="AC608" s="378" t="str">
        <f>IF($N608 = "", "",
IF(OR($N608 = Lists_and_controls!$AO$9, $N608 = Lists_and_controls!$AO$11, $N608 = Lists_and_controls!$AO$14, $N608 = Lists_and_controls!$AO$16), MAX(Day_30),
IF(OR($N608 = Lists_and_controls!$AO$6, $N608 = Lists_and_controls!$AO$8, $N608 = Lists_and_controls!$AO$10, $N608 = Lists_and_controls!$AO$12, $N608 = Lists_and_controls!$AO$13, $N608 = Lists_and_controls!$AO$15, $N608 = Lists_and_controls!$AO$17), MAX(Day_31),
IF($N608 = Lists_and_controls!$AO$7, IF(INDEX(Leap_Year_YN, MATCH($M608, Year_2, 0)) = 1, MAX(Day_Feb_LY), MAX(Day_Feb) )))))</f>
        <v/>
      </c>
    </row>
    <row r="609" spans="1:29" s="379" customFormat="1" hidden="1" x14ac:dyDescent="0.35">
      <c r="A609" s="368"/>
      <c r="B609" s="367" t="str">
        <f xml:space="preserve"> IF(A609="", "", $B$2 &amp; COUNTIFS($A$7:$A609, $A609))</f>
        <v/>
      </c>
      <c r="C609" s="367" t="str">
        <f>IF($A609 = "", "", INDEX(Main_Form!$A:$A, MATCH($A609, Main_Form!$EV:$EV, 0)) &amp; $B609)</f>
        <v/>
      </c>
      <c r="D609" s="368"/>
      <c r="E609" s="368"/>
      <c r="F609" s="367" t="str">
        <f>IF(E609="", "", INDEX(Main_Form!$A:$A, MATCH($E609, Main_Form!$EV:$EV, 0)))</f>
        <v/>
      </c>
      <c r="G609" s="368"/>
      <c r="H609" s="368"/>
      <c r="I609" s="368"/>
      <c r="J609" s="368"/>
      <c r="K609" s="368"/>
      <c r="L609" s="368"/>
      <c r="M609" s="368"/>
      <c r="N609" s="368"/>
      <c r="O609" s="368"/>
      <c r="P609" s="398" t="str">
        <f t="shared" si="9"/>
        <v/>
      </c>
      <c r="Q609" s="403"/>
      <c r="R609" s="372"/>
      <c r="AB609" s="378"/>
      <c r="AC609" s="378" t="str">
        <f>IF($N609 = "", "",
IF(OR($N609 = Lists_and_controls!$AO$9, $N609 = Lists_and_controls!$AO$11, $N609 = Lists_and_controls!$AO$14, $N609 = Lists_and_controls!$AO$16), MAX(Day_30),
IF(OR($N609 = Lists_and_controls!$AO$6, $N609 = Lists_and_controls!$AO$8, $N609 = Lists_and_controls!$AO$10, $N609 = Lists_and_controls!$AO$12, $N609 = Lists_and_controls!$AO$13, $N609 = Lists_and_controls!$AO$15, $N609 = Lists_and_controls!$AO$17), MAX(Day_31),
IF($N609 = Lists_and_controls!$AO$7, IF(INDEX(Leap_Year_YN, MATCH($M609, Year_2, 0)) = 1, MAX(Day_Feb_LY), MAX(Day_Feb) )))))</f>
        <v/>
      </c>
    </row>
    <row r="610" spans="1:29" s="379" customFormat="1" hidden="1" x14ac:dyDescent="0.35">
      <c r="A610" s="368"/>
      <c r="B610" s="367" t="str">
        <f xml:space="preserve"> IF(A610="", "", $B$2 &amp; COUNTIFS($A$7:$A610, $A610))</f>
        <v/>
      </c>
      <c r="C610" s="367" t="str">
        <f>IF($A610 = "", "", INDEX(Main_Form!$A:$A, MATCH($A610, Main_Form!$EV:$EV, 0)) &amp; $B610)</f>
        <v/>
      </c>
      <c r="D610" s="368"/>
      <c r="E610" s="368"/>
      <c r="F610" s="367" t="str">
        <f>IF(E610="", "", INDEX(Main_Form!$A:$A, MATCH($E610, Main_Form!$EV:$EV, 0)))</f>
        <v/>
      </c>
      <c r="G610" s="368"/>
      <c r="H610" s="368"/>
      <c r="I610" s="368"/>
      <c r="J610" s="368"/>
      <c r="K610" s="368"/>
      <c r="L610" s="368"/>
      <c r="M610" s="368"/>
      <c r="N610" s="368"/>
      <c r="O610" s="368"/>
      <c r="P610" s="398" t="str">
        <f t="shared" si="9"/>
        <v/>
      </c>
      <c r="Q610" s="403"/>
      <c r="R610" s="372"/>
      <c r="AB610" s="378"/>
      <c r="AC610" s="378" t="str">
        <f>IF($N610 = "", "",
IF(OR($N610 = Lists_and_controls!$AO$9, $N610 = Lists_and_controls!$AO$11, $N610 = Lists_and_controls!$AO$14, $N610 = Lists_and_controls!$AO$16), MAX(Day_30),
IF(OR($N610 = Lists_and_controls!$AO$6, $N610 = Lists_and_controls!$AO$8, $N610 = Lists_and_controls!$AO$10, $N610 = Lists_and_controls!$AO$12, $N610 = Lists_and_controls!$AO$13, $N610 = Lists_and_controls!$AO$15, $N610 = Lists_and_controls!$AO$17), MAX(Day_31),
IF($N610 = Lists_and_controls!$AO$7, IF(INDEX(Leap_Year_YN, MATCH($M610, Year_2, 0)) = 1, MAX(Day_Feb_LY), MAX(Day_Feb) )))))</f>
        <v/>
      </c>
    </row>
    <row r="611" spans="1:29" s="379" customFormat="1" hidden="1" x14ac:dyDescent="0.35">
      <c r="A611" s="368"/>
      <c r="B611" s="367" t="str">
        <f xml:space="preserve"> IF(A611="", "", $B$2 &amp; COUNTIFS($A$7:$A611, $A611))</f>
        <v/>
      </c>
      <c r="C611" s="367" t="str">
        <f>IF($A611 = "", "", INDEX(Main_Form!$A:$A, MATCH($A611, Main_Form!$EV:$EV, 0)) &amp; $B611)</f>
        <v/>
      </c>
      <c r="D611" s="368"/>
      <c r="E611" s="368"/>
      <c r="F611" s="367" t="str">
        <f>IF(E611="", "", INDEX(Main_Form!$A:$A, MATCH($E611, Main_Form!$EV:$EV, 0)))</f>
        <v/>
      </c>
      <c r="G611" s="368"/>
      <c r="H611" s="368"/>
      <c r="I611" s="368"/>
      <c r="J611" s="368"/>
      <c r="K611" s="368"/>
      <c r="L611" s="368"/>
      <c r="M611" s="368"/>
      <c r="N611" s="368"/>
      <c r="O611" s="368"/>
      <c r="P611" s="398" t="str">
        <f t="shared" si="9"/>
        <v/>
      </c>
      <c r="Q611" s="403"/>
      <c r="R611" s="372"/>
      <c r="AB611" s="378"/>
      <c r="AC611" s="378" t="str">
        <f>IF($N611 = "", "",
IF(OR($N611 = Lists_and_controls!$AO$9, $N611 = Lists_and_controls!$AO$11, $N611 = Lists_and_controls!$AO$14, $N611 = Lists_and_controls!$AO$16), MAX(Day_30),
IF(OR($N611 = Lists_and_controls!$AO$6, $N611 = Lists_and_controls!$AO$8, $N611 = Lists_and_controls!$AO$10, $N611 = Lists_and_controls!$AO$12, $N611 = Lists_and_controls!$AO$13, $N611 = Lists_and_controls!$AO$15, $N611 = Lists_and_controls!$AO$17), MAX(Day_31),
IF($N611 = Lists_and_controls!$AO$7, IF(INDEX(Leap_Year_YN, MATCH($M611, Year_2, 0)) = 1, MAX(Day_Feb_LY), MAX(Day_Feb) )))))</f>
        <v/>
      </c>
    </row>
    <row r="612" spans="1:29" s="379" customFormat="1" hidden="1" x14ac:dyDescent="0.35">
      <c r="A612" s="368"/>
      <c r="B612" s="367" t="str">
        <f xml:space="preserve"> IF(A612="", "", $B$2 &amp; COUNTIFS($A$7:$A612, $A612))</f>
        <v/>
      </c>
      <c r="C612" s="367" t="str">
        <f>IF($A612 = "", "", INDEX(Main_Form!$A:$A, MATCH($A612, Main_Form!$EV:$EV, 0)) &amp; $B612)</f>
        <v/>
      </c>
      <c r="D612" s="368"/>
      <c r="E612" s="368"/>
      <c r="F612" s="367" t="str">
        <f>IF(E612="", "", INDEX(Main_Form!$A:$A, MATCH($E612, Main_Form!$EV:$EV, 0)))</f>
        <v/>
      </c>
      <c r="G612" s="368"/>
      <c r="H612" s="368"/>
      <c r="I612" s="368"/>
      <c r="J612" s="368"/>
      <c r="K612" s="368"/>
      <c r="L612" s="368"/>
      <c r="M612" s="368"/>
      <c r="N612" s="368"/>
      <c r="O612" s="368"/>
      <c r="P612" s="398" t="str">
        <f t="shared" si="9"/>
        <v/>
      </c>
      <c r="Q612" s="403"/>
      <c r="R612" s="372"/>
      <c r="AB612" s="378"/>
      <c r="AC612" s="378" t="str">
        <f>IF($N612 = "", "",
IF(OR($N612 = Lists_and_controls!$AO$9, $N612 = Lists_and_controls!$AO$11, $N612 = Lists_and_controls!$AO$14, $N612 = Lists_and_controls!$AO$16), MAX(Day_30),
IF(OR($N612 = Lists_and_controls!$AO$6, $N612 = Lists_and_controls!$AO$8, $N612 = Lists_and_controls!$AO$10, $N612 = Lists_and_controls!$AO$12, $N612 = Lists_and_controls!$AO$13, $N612 = Lists_and_controls!$AO$15, $N612 = Lists_and_controls!$AO$17), MAX(Day_31),
IF($N612 = Lists_and_controls!$AO$7, IF(INDEX(Leap_Year_YN, MATCH($M612, Year_2, 0)) = 1, MAX(Day_Feb_LY), MAX(Day_Feb) )))))</f>
        <v/>
      </c>
    </row>
    <row r="613" spans="1:29" s="379" customFormat="1" hidden="1" x14ac:dyDescent="0.35">
      <c r="A613" s="368"/>
      <c r="B613" s="367" t="str">
        <f xml:space="preserve"> IF(A613="", "", $B$2 &amp; COUNTIFS($A$7:$A613, $A613))</f>
        <v/>
      </c>
      <c r="C613" s="367" t="str">
        <f>IF($A613 = "", "", INDEX(Main_Form!$A:$A, MATCH($A613, Main_Form!$EV:$EV, 0)) &amp; $B613)</f>
        <v/>
      </c>
      <c r="D613" s="368"/>
      <c r="E613" s="368"/>
      <c r="F613" s="367" t="str">
        <f>IF(E613="", "", INDEX(Main_Form!$A:$A, MATCH($E613, Main_Form!$EV:$EV, 0)))</f>
        <v/>
      </c>
      <c r="G613" s="368"/>
      <c r="H613" s="368"/>
      <c r="I613" s="368"/>
      <c r="J613" s="368"/>
      <c r="K613" s="368"/>
      <c r="L613" s="368"/>
      <c r="M613" s="368"/>
      <c r="N613" s="368"/>
      <c r="O613" s="368"/>
      <c r="P613" s="398" t="str">
        <f t="shared" si="9"/>
        <v/>
      </c>
      <c r="Q613" s="403"/>
      <c r="R613" s="372"/>
      <c r="AB613" s="378"/>
      <c r="AC613" s="378" t="str">
        <f>IF($N613 = "", "",
IF(OR($N613 = Lists_and_controls!$AO$9, $N613 = Lists_and_controls!$AO$11, $N613 = Lists_and_controls!$AO$14, $N613 = Lists_and_controls!$AO$16), MAX(Day_30),
IF(OR($N613 = Lists_and_controls!$AO$6, $N613 = Lists_and_controls!$AO$8, $N613 = Lists_and_controls!$AO$10, $N613 = Lists_and_controls!$AO$12, $N613 = Lists_and_controls!$AO$13, $N613 = Lists_and_controls!$AO$15, $N613 = Lists_and_controls!$AO$17), MAX(Day_31),
IF($N613 = Lists_and_controls!$AO$7, IF(INDEX(Leap_Year_YN, MATCH($M613, Year_2, 0)) = 1, MAX(Day_Feb_LY), MAX(Day_Feb) )))))</f>
        <v/>
      </c>
    </row>
    <row r="614" spans="1:29" s="379" customFormat="1" hidden="1" x14ac:dyDescent="0.35">
      <c r="A614" s="368"/>
      <c r="B614" s="367" t="str">
        <f xml:space="preserve"> IF(A614="", "", $B$2 &amp; COUNTIFS($A$7:$A614, $A614))</f>
        <v/>
      </c>
      <c r="C614" s="367" t="str">
        <f>IF($A614 = "", "", INDEX(Main_Form!$A:$A, MATCH($A614, Main_Form!$EV:$EV, 0)) &amp; $B614)</f>
        <v/>
      </c>
      <c r="D614" s="368"/>
      <c r="E614" s="368"/>
      <c r="F614" s="367" t="str">
        <f>IF(E614="", "", INDEX(Main_Form!$A:$A, MATCH($E614, Main_Form!$EV:$EV, 0)))</f>
        <v/>
      </c>
      <c r="G614" s="368"/>
      <c r="H614" s="368"/>
      <c r="I614" s="368"/>
      <c r="J614" s="368"/>
      <c r="K614" s="368"/>
      <c r="L614" s="368"/>
      <c r="M614" s="368"/>
      <c r="N614" s="368"/>
      <c r="O614" s="368"/>
      <c r="P614" s="398" t="str">
        <f t="shared" si="9"/>
        <v/>
      </c>
      <c r="Q614" s="403"/>
      <c r="R614" s="372"/>
      <c r="AB614" s="378"/>
      <c r="AC614" s="378" t="str">
        <f>IF($N614 = "", "",
IF(OR($N614 = Lists_and_controls!$AO$9, $N614 = Lists_and_controls!$AO$11, $N614 = Lists_and_controls!$AO$14, $N614 = Lists_and_controls!$AO$16), MAX(Day_30),
IF(OR($N614 = Lists_and_controls!$AO$6, $N614 = Lists_and_controls!$AO$8, $N614 = Lists_and_controls!$AO$10, $N614 = Lists_and_controls!$AO$12, $N614 = Lists_and_controls!$AO$13, $N614 = Lists_and_controls!$AO$15, $N614 = Lists_and_controls!$AO$17), MAX(Day_31),
IF($N614 = Lists_and_controls!$AO$7, IF(INDEX(Leap_Year_YN, MATCH($M614, Year_2, 0)) = 1, MAX(Day_Feb_LY), MAX(Day_Feb) )))))</f>
        <v/>
      </c>
    </row>
    <row r="615" spans="1:29" s="379" customFormat="1" hidden="1" x14ac:dyDescent="0.35">
      <c r="A615" s="368"/>
      <c r="B615" s="367" t="str">
        <f xml:space="preserve"> IF(A615="", "", $B$2 &amp; COUNTIFS($A$7:$A615, $A615))</f>
        <v/>
      </c>
      <c r="C615" s="367" t="str">
        <f>IF($A615 = "", "", INDEX(Main_Form!$A:$A, MATCH($A615, Main_Form!$EV:$EV, 0)) &amp; $B615)</f>
        <v/>
      </c>
      <c r="D615" s="368"/>
      <c r="E615" s="368"/>
      <c r="F615" s="367" t="str">
        <f>IF(E615="", "", INDEX(Main_Form!$A:$A, MATCH($E615, Main_Form!$EV:$EV, 0)))</f>
        <v/>
      </c>
      <c r="G615" s="368"/>
      <c r="H615" s="368"/>
      <c r="I615" s="368"/>
      <c r="J615" s="368"/>
      <c r="K615" s="368"/>
      <c r="L615" s="368"/>
      <c r="M615" s="368"/>
      <c r="N615" s="368"/>
      <c r="O615" s="368"/>
      <c r="P615" s="398" t="str">
        <f t="shared" si="9"/>
        <v/>
      </c>
      <c r="Q615" s="403"/>
      <c r="R615" s="372"/>
      <c r="AB615" s="378"/>
      <c r="AC615" s="378" t="str">
        <f>IF($N615 = "", "",
IF(OR($N615 = Lists_and_controls!$AO$9, $N615 = Lists_and_controls!$AO$11, $N615 = Lists_and_controls!$AO$14, $N615 = Lists_and_controls!$AO$16), MAX(Day_30),
IF(OR($N615 = Lists_and_controls!$AO$6, $N615 = Lists_and_controls!$AO$8, $N615 = Lists_and_controls!$AO$10, $N615 = Lists_and_controls!$AO$12, $N615 = Lists_and_controls!$AO$13, $N615 = Lists_and_controls!$AO$15, $N615 = Lists_and_controls!$AO$17), MAX(Day_31),
IF($N615 = Lists_and_controls!$AO$7, IF(INDEX(Leap_Year_YN, MATCH($M615, Year_2, 0)) = 1, MAX(Day_Feb_LY), MAX(Day_Feb) )))))</f>
        <v/>
      </c>
    </row>
    <row r="616" spans="1:29" s="379" customFormat="1" hidden="1" x14ac:dyDescent="0.35">
      <c r="A616" s="368"/>
      <c r="B616" s="367" t="str">
        <f xml:space="preserve"> IF(A616="", "", $B$2 &amp; COUNTIFS($A$7:$A616, $A616))</f>
        <v/>
      </c>
      <c r="C616" s="367" t="str">
        <f>IF($A616 = "", "", INDEX(Main_Form!$A:$A, MATCH($A616, Main_Form!$EV:$EV, 0)) &amp; $B616)</f>
        <v/>
      </c>
      <c r="D616" s="368"/>
      <c r="E616" s="368"/>
      <c r="F616" s="367" t="str">
        <f>IF(E616="", "", INDEX(Main_Form!$A:$A, MATCH($E616, Main_Form!$EV:$EV, 0)))</f>
        <v/>
      </c>
      <c r="G616" s="368"/>
      <c r="H616" s="368"/>
      <c r="I616" s="368"/>
      <c r="J616" s="368"/>
      <c r="K616" s="368"/>
      <c r="L616" s="368"/>
      <c r="M616" s="368"/>
      <c r="N616" s="368"/>
      <c r="O616" s="368"/>
      <c r="P616" s="398" t="str">
        <f t="shared" si="9"/>
        <v/>
      </c>
      <c r="Q616" s="403"/>
      <c r="R616" s="372"/>
      <c r="AB616" s="378"/>
      <c r="AC616" s="378" t="str">
        <f>IF($N616 = "", "",
IF(OR($N616 = Lists_and_controls!$AO$9, $N616 = Lists_and_controls!$AO$11, $N616 = Lists_and_controls!$AO$14, $N616 = Lists_and_controls!$AO$16), MAX(Day_30),
IF(OR($N616 = Lists_and_controls!$AO$6, $N616 = Lists_and_controls!$AO$8, $N616 = Lists_and_controls!$AO$10, $N616 = Lists_and_controls!$AO$12, $N616 = Lists_and_controls!$AO$13, $N616 = Lists_and_controls!$AO$15, $N616 = Lists_and_controls!$AO$17), MAX(Day_31),
IF($N616 = Lists_and_controls!$AO$7, IF(INDEX(Leap_Year_YN, MATCH($M616, Year_2, 0)) = 1, MAX(Day_Feb_LY), MAX(Day_Feb) )))))</f>
        <v/>
      </c>
    </row>
    <row r="617" spans="1:29" s="379" customFormat="1" hidden="1" x14ac:dyDescent="0.35">
      <c r="A617" s="368"/>
      <c r="B617" s="367" t="str">
        <f xml:space="preserve"> IF(A617="", "", $B$2 &amp; COUNTIFS($A$7:$A617, $A617))</f>
        <v/>
      </c>
      <c r="C617" s="367" t="str">
        <f>IF($A617 = "", "", INDEX(Main_Form!$A:$A, MATCH($A617, Main_Form!$EV:$EV, 0)) &amp; $B617)</f>
        <v/>
      </c>
      <c r="D617" s="368"/>
      <c r="E617" s="368"/>
      <c r="F617" s="367" t="str">
        <f>IF(E617="", "", INDEX(Main_Form!$A:$A, MATCH($E617, Main_Form!$EV:$EV, 0)))</f>
        <v/>
      </c>
      <c r="G617" s="368"/>
      <c r="H617" s="368"/>
      <c r="I617" s="368"/>
      <c r="J617" s="368"/>
      <c r="K617" s="368"/>
      <c r="L617" s="368"/>
      <c r="M617" s="368"/>
      <c r="N617" s="368"/>
      <c r="O617" s="368"/>
      <c r="P617" s="398" t="str">
        <f t="shared" si="9"/>
        <v/>
      </c>
      <c r="Q617" s="403"/>
      <c r="R617" s="372"/>
      <c r="AB617" s="378"/>
      <c r="AC617" s="378" t="str">
        <f>IF($N617 = "", "",
IF(OR($N617 = Lists_and_controls!$AO$9, $N617 = Lists_and_controls!$AO$11, $N617 = Lists_and_controls!$AO$14, $N617 = Lists_and_controls!$AO$16), MAX(Day_30),
IF(OR($N617 = Lists_and_controls!$AO$6, $N617 = Lists_and_controls!$AO$8, $N617 = Lists_and_controls!$AO$10, $N617 = Lists_and_controls!$AO$12, $N617 = Lists_and_controls!$AO$13, $N617 = Lists_and_controls!$AO$15, $N617 = Lists_and_controls!$AO$17), MAX(Day_31),
IF($N617 = Lists_and_controls!$AO$7, IF(INDEX(Leap_Year_YN, MATCH($M617, Year_2, 0)) = 1, MAX(Day_Feb_LY), MAX(Day_Feb) )))))</f>
        <v/>
      </c>
    </row>
    <row r="618" spans="1:29" s="379" customFormat="1" hidden="1" x14ac:dyDescent="0.35">
      <c r="A618" s="368"/>
      <c r="B618" s="367" t="str">
        <f xml:space="preserve"> IF(A618="", "", $B$2 &amp; COUNTIFS($A$7:$A618, $A618))</f>
        <v/>
      </c>
      <c r="C618" s="367" t="str">
        <f>IF($A618 = "", "", INDEX(Main_Form!$A:$A, MATCH($A618, Main_Form!$EV:$EV, 0)) &amp; $B618)</f>
        <v/>
      </c>
      <c r="D618" s="368"/>
      <c r="E618" s="368"/>
      <c r="F618" s="367" t="str">
        <f>IF(E618="", "", INDEX(Main_Form!$A:$A, MATCH($E618, Main_Form!$EV:$EV, 0)))</f>
        <v/>
      </c>
      <c r="G618" s="368"/>
      <c r="H618" s="368"/>
      <c r="I618" s="368"/>
      <c r="J618" s="368"/>
      <c r="K618" s="368"/>
      <c r="L618" s="368"/>
      <c r="M618" s="368"/>
      <c r="N618" s="368"/>
      <c r="O618" s="368"/>
      <c r="P618" s="398" t="str">
        <f t="shared" si="9"/>
        <v/>
      </c>
      <c r="Q618" s="403"/>
      <c r="R618" s="372"/>
      <c r="AB618" s="378"/>
      <c r="AC618" s="378" t="str">
        <f>IF($N618 = "", "",
IF(OR($N618 = Lists_and_controls!$AO$9, $N618 = Lists_and_controls!$AO$11, $N618 = Lists_and_controls!$AO$14, $N618 = Lists_and_controls!$AO$16), MAX(Day_30),
IF(OR($N618 = Lists_and_controls!$AO$6, $N618 = Lists_and_controls!$AO$8, $N618 = Lists_and_controls!$AO$10, $N618 = Lists_and_controls!$AO$12, $N618 = Lists_and_controls!$AO$13, $N618 = Lists_and_controls!$AO$15, $N618 = Lists_and_controls!$AO$17), MAX(Day_31),
IF($N618 = Lists_and_controls!$AO$7, IF(INDEX(Leap_Year_YN, MATCH($M618, Year_2, 0)) = 1, MAX(Day_Feb_LY), MAX(Day_Feb) )))))</f>
        <v/>
      </c>
    </row>
    <row r="619" spans="1:29" s="379" customFormat="1" hidden="1" x14ac:dyDescent="0.35">
      <c r="A619" s="368"/>
      <c r="B619" s="367" t="str">
        <f xml:space="preserve"> IF(A619="", "", $B$2 &amp; COUNTIFS($A$7:$A619, $A619))</f>
        <v/>
      </c>
      <c r="C619" s="367" t="str">
        <f>IF($A619 = "", "", INDEX(Main_Form!$A:$A, MATCH($A619, Main_Form!$EV:$EV, 0)) &amp; $B619)</f>
        <v/>
      </c>
      <c r="D619" s="368"/>
      <c r="E619" s="368"/>
      <c r="F619" s="367" t="str">
        <f>IF(E619="", "", INDEX(Main_Form!$A:$A, MATCH($E619, Main_Form!$EV:$EV, 0)))</f>
        <v/>
      </c>
      <c r="G619" s="368"/>
      <c r="H619" s="368"/>
      <c r="I619" s="368"/>
      <c r="J619" s="368"/>
      <c r="K619" s="368"/>
      <c r="L619" s="368"/>
      <c r="M619" s="368"/>
      <c r="N619" s="368"/>
      <c r="O619" s="368"/>
      <c r="P619" s="398" t="str">
        <f t="shared" si="9"/>
        <v/>
      </c>
      <c r="Q619" s="403"/>
      <c r="R619" s="372"/>
      <c r="AB619" s="378"/>
      <c r="AC619" s="378" t="str">
        <f>IF($N619 = "", "",
IF(OR($N619 = Lists_and_controls!$AO$9, $N619 = Lists_and_controls!$AO$11, $N619 = Lists_and_controls!$AO$14, $N619 = Lists_and_controls!$AO$16), MAX(Day_30),
IF(OR($N619 = Lists_and_controls!$AO$6, $N619 = Lists_and_controls!$AO$8, $N619 = Lists_and_controls!$AO$10, $N619 = Lists_and_controls!$AO$12, $N619 = Lists_and_controls!$AO$13, $N619 = Lists_and_controls!$AO$15, $N619 = Lists_and_controls!$AO$17), MAX(Day_31),
IF($N619 = Lists_and_controls!$AO$7, IF(INDEX(Leap_Year_YN, MATCH($M619, Year_2, 0)) = 1, MAX(Day_Feb_LY), MAX(Day_Feb) )))))</f>
        <v/>
      </c>
    </row>
    <row r="620" spans="1:29" s="379" customFormat="1" hidden="1" x14ac:dyDescent="0.35">
      <c r="A620" s="368"/>
      <c r="B620" s="367" t="str">
        <f xml:space="preserve"> IF(A620="", "", $B$2 &amp; COUNTIFS($A$7:$A620, $A620))</f>
        <v/>
      </c>
      <c r="C620" s="367" t="str">
        <f>IF($A620 = "", "", INDEX(Main_Form!$A:$A, MATCH($A620, Main_Form!$EV:$EV, 0)) &amp; $B620)</f>
        <v/>
      </c>
      <c r="D620" s="368"/>
      <c r="E620" s="368"/>
      <c r="F620" s="367" t="str">
        <f>IF(E620="", "", INDEX(Main_Form!$A:$A, MATCH($E620, Main_Form!$EV:$EV, 0)))</f>
        <v/>
      </c>
      <c r="G620" s="368"/>
      <c r="H620" s="368"/>
      <c r="I620" s="368"/>
      <c r="J620" s="368"/>
      <c r="K620" s="368"/>
      <c r="L620" s="368"/>
      <c r="M620" s="368"/>
      <c r="N620" s="368"/>
      <c r="O620" s="368"/>
      <c r="P620" s="398" t="str">
        <f t="shared" si="9"/>
        <v/>
      </c>
      <c r="Q620" s="403"/>
      <c r="R620" s="372"/>
      <c r="AB620" s="378"/>
      <c r="AC620" s="378" t="str">
        <f>IF($N620 = "", "",
IF(OR($N620 = Lists_and_controls!$AO$9, $N620 = Lists_and_controls!$AO$11, $N620 = Lists_and_controls!$AO$14, $N620 = Lists_and_controls!$AO$16), MAX(Day_30),
IF(OR($N620 = Lists_and_controls!$AO$6, $N620 = Lists_and_controls!$AO$8, $N620 = Lists_and_controls!$AO$10, $N620 = Lists_and_controls!$AO$12, $N620 = Lists_and_controls!$AO$13, $N620 = Lists_and_controls!$AO$15, $N620 = Lists_and_controls!$AO$17), MAX(Day_31),
IF($N620 = Lists_and_controls!$AO$7, IF(INDEX(Leap_Year_YN, MATCH($M620, Year_2, 0)) = 1, MAX(Day_Feb_LY), MAX(Day_Feb) )))))</f>
        <v/>
      </c>
    </row>
    <row r="621" spans="1:29" s="379" customFormat="1" hidden="1" x14ac:dyDescent="0.35">
      <c r="A621" s="368"/>
      <c r="B621" s="367" t="str">
        <f xml:space="preserve"> IF(A621="", "", $B$2 &amp; COUNTIFS($A$7:$A621, $A621))</f>
        <v/>
      </c>
      <c r="C621" s="367" t="str">
        <f>IF($A621 = "", "", INDEX(Main_Form!$A:$A, MATCH($A621, Main_Form!$EV:$EV, 0)) &amp; $B621)</f>
        <v/>
      </c>
      <c r="D621" s="368"/>
      <c r="E621" s="368"/>
      <c r="F621" s="367" t="str">
        <f>IF(E621="", "", INDEX(Main_Form!$A:$A, MATCH($E621, Main_Form!$EV:$EV, 0)))</f>
        <v/>
      </c>
      <c r="G621" s="368"/>
      <c r="H621" s="368"/>
      <c r="I621" s="368"/>
      <c r="J621" s="368"/>
      <c r="K621" s="368"/>
      <c r="L621" s="368"/>
      <c r="M621" s="368"/>
      <c r="N621" s="368"/>
      <c r="O621" s="368"/>
      <c r="P621" s="398" t="str">
        <f t="shared" si="9"/>
        <v/>
      </c>
      <c r="Q621" s="403"/>
      <c r="R621" s="372"/>
      <c r="AB621" s="378"/>
      <c r="AC621" s="378" t="str">
        <f>IF($N621 = "", "",
IF(OR($N621 = Lists_and_controls!$AO$9, $N621 = Lists_and_controls!$AO$11, $N621 = Lists_and_controls!$AO$14, $N621 = Lists_and_controls!$AO$16), MAX(Day_30),
IF(OR($N621 = Lists_and_controls!$AO$6, $N621 = Lists_and_controls!$AO$8, $N621 = Lists_and_controls!$AO$10, $N621 = Lists_and_controls!$AO$12, $N621 = Lists_and_controls!$AO$13, $N621 = Lists_and_controls!$AO$15, $N621 = Lists_and_controls!$AO$17), MAX(Day_31),
IF($N621 = Lists_and_controls!$AO$7, IF(INDEX(Leap_Year_YN, MATCH($M621, Year_2, 0)) = 1, MAX(Day_Feb_LY), MAX(Day_Feb) )))))</f>
        <v/>
      </c>
    </row>
    <row r="622" spans="1:29" s="379" customFormat="1" hidden="1" x14ac:dyDescent="0.35">
      <c r="A622" s="368"/>
      <c r="B622" s="367" t="str">
        <f xml:space="preserve"> IF(A622="", "", $B$2 &amp; COUNTIFS($A$7:$A622, $A622))</f>
        <v/>
      </c>
      <c r="C622" s="367" t="str">
        <f>IF($A622 = "", "", INDEX(Main_Form!$A:$A, MATCH($A622, Main_Form!$EV:$EV, 0)) &amp; $B622)</f>
        <v/>
      </c>
      <c r="D622" s="368"/>
      <c r="E622" s="368"/>
      <c r="F622" s="367" t="str">
        <f>IF(E622="", "", INDEX(Main_Form!$A:$A, MATCH($E622, Main_Form!$EV:$EV, 0)))</f>
        <v/>
      </c>
      <c r="G622" s="368"/>
      <c r="H622" s="368"/>
      <c r="I622" s="368"/>
      <c r="J622" s="368"/>
      <c r="K622" s="368"/>
      <c r="L622" s="368"/>
      <c r="M622" s="368"/>
      <c r="N622" s="368"/>
      <c r="O622" s="368"/>
      <c r="P622" s="398" t="str">
        <f t="shared" si="9"/>
        <v/>
      </c>
      <c r="Q622" s="403"/>
      <c r="R622" s="372"/>
      <c r="AB622" s="378"/>
      <c r="AC622" s="378" t="str">
        <f>IF($N622 = "", "",
IF(OR($N622 = Lists_and_controls!$AO$9, $N622 = Lists_and_controls!$AO$11, $N622 = Lists_and_controls!$AO$14, $N622 = Lists_and_controls!$AO$16), MAX(Day_30),
IF(OR($N622 = Lists_and_controls!$AO$6, $N622 = Lists_and_controls!$AO$8, $N622 = Lists_and_controls!$AO$10, $N622 = Lists_and_controls!$AO$12, $N622 = Lists_and_controls!$AO$13, $N622 = Lists_and_controls!$AO$15, $N622 = Lists_and_controls!$AO$17), MAX(Day_31),
IF($N622 = Lists_and_controls!$AO$7, IF(INDEX(Leap_Year_YN, MATCH($M622, Year_2, 0)) = 1, MAX(Day_Feb_LY), MAX(Day_Feb) )))))</f>
        <v/>
      </c>
    </row>
    <row r="623" spans="1:29" s="379" customFormat="1" hidden="1" x14ac:dyDescent="0.35">
      <c r="A623" s="368"/>
      <c r="B623" s="367" t="str">
        <f xml:space="preserve"> IF(A623="", "", $B$2 &amp; COUNTIFS($A$7:$A623, $A623))</f>
        <v/>
      </c>
      <c r="C623" s="367" t="str">
        <f>IF($A623 = "", "", INDEX(Main_Form!$A:$A, MATCH($A623, Main_Form!$EV:$EV, 0)) &amp; $B623)</f>
        <v/>
      </c>
      <c r="D623" s="368"/>
      <c r="E623" s="368"/>
      <c r="F623" s="367" t="str">
        <f>IF(E623="", "", INDEX(Main_Form!$A:$A, MATCH($E623, Main_Form!$EV:$EV, 0)))</f>
        <v/>
      </c>
      <c r="G623" s="368"/>
      <c r="H623" s="368"/>
      <c r="I623" s="368"/>
      <c r="J623" s="368"/>
      <c r="K623" s="368"/>
      <c r="L623" s="368"/>
      <c r="M623" s="368"/>
      <c r="N623" s="368"/>
      <c r="O623" s="368"/>
      <c r="P623" s="398" t="str">
        <f t="shared" si="9"/>
        <v/>
      </c>
      <c r="Q623" s="403"/>
      <c r="R623" s="372"/>
      <c r="AB623" s="378"/>
      <c r="AC623" s="378" t="str">
        <f>IF($N623 = "", "",
IF(OR($N623 = Lists_and_controls!$AO$9, $N623 = Lists_and_controls!$AO$11, $N623 = Lists_and_controls!$AO$14, $N623 = Lists_and_controls!$AO$16), MAX(Day_30),
IF(OR($N623 = Lists_and_controls!$AO$6, $N623 = Lists_and_controls!$AO$8, $N623 = Lists_and_controls!$AO$10, $N623 = Lists_and_controls!$AO$12, $N623 = Lists_and_controls!$AO$13, $N623 = Lists_and_controls!$AO$15, $N623 = Lists_and_controls!$AO$17), MAX(Day_31),
IF($N623 = Lists_and_controls!$AO$7, IF(INDEX(Leap_Year_YN, MATCH($M623, Year_2, 0)) = 1, MAX(Day_Feb_LY), MAX(Day_Feb) )))))</f>
        <v/>
      </c>
    </row>
    <row r="624" spans="1:29" s="379" customFormat="1" hidden="1" x14ac:dyDescent="0.35">
      <c r="A624" s="368"/>
      <c r="B624" s="367" t="str">
        <f xml:space="preserve"> IF(A624="", "", $B$2 &amp; COUNTIFS($A$7:$A624, $A624))</f>
        <v/>
      </c>
      <c r="C624" s="367" t="str">
        <f>IF($A624 = "", "", INDEX(Main_Form!$A:$A, MATCH($A624, Main_Form!$EV:$EV, 0)) &amp; $B624)</f>
        <v/>
      </c>
      <c r="D624" s="368"/>
      <c r="E624" s="368"/>
      <c r="F624" s="367" t="str">
        <f>IF(E624="", "", INDEX(Main_Form!$A:$A, MATCH($E624, Main_Form!$EV:$EV, 0)))</f>
        <v/>
      </c>
      <c r="G624" s="368"/>
      <c r="H624" s="368"/>
      <c r="I624" s="368"/>
      <c r="J624" s="368"/>
      <c r="K624" s="368"/>
      <c r="L624" s="368"/>
      <c r="M624" s="368"/>
      <c r="N624" s="368"/>
      <c r="O624" s="368"/>
      <c r="P624" s="398" t="str">
        <f t="shared" si="9"/>
        <v/>
      </c>
      <c r="Q624" s="403"/>
      <c r="R624" s="372"/>
      <c r="AB624" s="378"/>
      <c r="AC624" s="378" t="str">
        <f>IF($N624 = "", "",
IF(OR($N624 = Lists_and_controls!$AO$9, $N624 = Lists_and_controls!$AO$11, $N624 = Lists_and_controls!$AO$14, $N624 = Lists_and_controls!$AO$16), MAX(Day_30),
IF(OR($N624 = Lists_and_controls!$AO$6, $N624 = Lists_and_controls!$AO$8, $N624 = Lists_and_controls!$AO$10, $N624 = Lists_and_controls!$AO$12, $N624 = Lists_and_controls!$AO$13, $N624 = Lists_and_controls!$AO$15, $N624 = Lists_and_controls!$AO$17), MAX(Day_31),
IF($N624 = Lists_and_controls!$AO$7, IF(INDEX(Leap_Year_YN, MATCH($M624, Year_2, 0)) = 1, MAX(Day_Feb_LY), MAX(Day_Feb) )))))</f>
        <v/>
      </c>
    </row>
    <row r="625" spans="1:29" s="379" customFormat="1" hidden="1" x14ac:dyDescent="0.35">
      <c r="A625" s="368"/>
      <c r="B625" s="367" t="str">
        <f xml:space="preserve"> IF(A625="", "", $B$2 &amp; COUNTIFS($A$7:$A625, $A625))</f>
        <v/>
      </c>
      <c r="C625" s="367" t="str">
        <f>IF($A625 = "", "", INDEX(Main_Form!$A:$A, MATCH($A625, Main_Form!$EV:$EV, 0)) &amp; $B625)</f>
        <v/>
      </c>
      <c r="D625" s="368"/>
      <c r="E625" s="368"/>
      <c r="F625" s="367" t="str">
        <f>IF(E625="", "", INDEX(Main_Form!$A:$A, MATCH($E625, Main_Form!$EV:$EV, 0)))</f>
        <v/>
      </c>
      <c r="G625" s="368"/>
      <c r="H625" s="368"/>
      <c r="I625" s="368"/>
      <c r="J625" s="368"/>
      <c r="K625" s="368"/>
      <c r="L625" s="368"/>
      <c r="M625" s="368"/>
      <c r="N625" s="368"/>
      <c r="O625" s="368"/>
      <c r="P625" s="398" t="str">
        <f t="shared" si="9"/>
        <v/>
      </c>
      <c r="Q625" s="403"/>
      <c r="R625" s="372"/>
      <c r="AB625" s="378"/>
      <c r="AC625" s="378" t="str">
        <f>IF($N625 = "", "",
IF(OR($N625 = Lists_and_controls!$AO$9, $N625 = Lists_and_controls!$AO$11, $N625 = Lists_and_controls!$AO$14, $N625 = Lists_and_controls!$AO$16), MAX(Day_30),
IF(OR($N625 = Lists_and_controls!$AO$6, $N625 = Lists_and_controls!$AO$8, $N625 = Lists_and_controls!$AO$10, $N625 = Lists_and_controls!$AO$12, $N625 = Lists_and_controls!$AO$13, $N625 = Lists_and_controls!$AO$15, $N625 = Lists_and_controls!$AO$17), MAX(Day_31),
IF($N625 = Lists_and_controls!$AO$7, IF(INDEX(Leap_Year_YN, MATCH($M625, Year_2, 0)) = 1, MAX(Day_Feb_LY), MAX(Day_Feb) )))))</f>
        <v/>
      </c>
    </row>
    <row r="626" spans="1:29" s="379" customFormat="1" hidden="1" x14ac:dyDescent="0.35">
      <c r="A626" s="368"/>
      <c r="B626" s="367" t="str">
        <f xml:space="preserve"> IF(A626="", "", $B$2 &amp; COUNTIFS($A$7:$A626, $A626))</f>
        <v/>
      </c>
      <c r="C626" s="367" t="str">
        <f>IF($A626 = "", "", INDEX(Main_Form!$A:$A, MATCH($A626, Main_Form!$EV:$EV, 0)) &amp; $B626)</f>
        <v/>
      </c>
      <c r="D626" s="368"/>
      <c r="E626" s="368"/>
      <c r="F626" s="367" t="str">
        <f>IF(E626="", "", INDEX(Main_Form!$A:$A, MATCH($E626, Main_Form!$EV:$EV, 0)))</f>
        <v/>
      </c>
      <c r="G626" s="368"/>
      <c r="H626" s="368"/>
      <c r="I626" s="368"/>
      <c r="J626" s="368"/>
      <c r="K626" s="368"/>
      <c r="L626" s="368"/>
      <c r="M626" s="368"/>
      <c r="N626" s="368"/>
      <c r="O626" s="368"/>
      <c r="P626" s="398" t="str">
        <f t="shared" si="9"/>
        <v/>
      </c>
      <c r="Q626" s="403"/>
      <c r="R626" s="372"/>
      <c r="AB626" s="378"/>
      <c r="AC626" s="378" t="str">
        <f>IF($N626 = "", "",
IF(OR($N626 = Lists_and_controls!$AO$9, $N626 = Lists_and_controls!$AO$11, $N626 = Lists_and_controls!$AO$14, $N626 = Lists_and_controls!$AO$16), MAX(Day_30),
IF(OR($N626 = Lists_and_controls!$AO$6, $N626 = Lists_and_controls!$AO$8, $N626 = Lists_and_controls!$AO$10, $N626 = Lists_and_controls!$AO$12, $N626 = Lists_and_controls!$AO$13, $N626 = Lists_and_controls!$AO$15, $N626 = Lists_and_controls!$AO$17), MAX(Day_31),
IF($N626 = Lists_and_controls!$AO$7, IF(INDEX(Leap_Year_YN, MATCH($M626, Year_2, 0)) = 1, MAX(Day_Feb_LY), MAX(Day_Feb) )))))</f>
        <v/>
      </c>
    </row>
    <row r="627" spans="1:29" s="379" customFormat="1" hidden="1" x14ac:dyDescent="0.35">
      <c r="A627" s="368"/>
      <c r="B627" s="367" t="str">
        <f xml:space="preserve"> IF(A627="", "", $B$2 &amp; COUNTIFS($A$7:$A627, $A627))</f>
        <v/>
      </c>
      <c r="C627" s="367" t="str">
        <f>IF($A627 = "", "", INDEX(Main_Form!$A:$A, MATCH($A627, Main_Form!$EV:$EV, 0)) &amp; $B627)</f>
        <v/>
      </c>
      <c r="D627" s="368"/>
      <c r="E627" s="368"/>
      <c r="F627" s="367" t="str">
        <f>IF(E627="", "", INDEX(Main_Form!$A:$A, MATCH($E627, Main_Form!$EV:$EV, 0)))</f>
        <v/>
      </c>
      <c r="G627" s="368"/>
      <c r="H627" s="368"/>
      <c r="I627" s="368"/>
      <c r="J627" s="368"/>
      <c r="K627" s="368"/>
      <c r="L627" s="368"/>
      <c r="M627" s="368"/>
      <c r="N627" s="368"/>
      <c r="O627" s="368"/>
      <c r="P627" s="398" t="str">
        <f t="shared" si="9"/>
        <v/>
      </c>
      <c r="Q627" s="403"/>
      <c r="R627" s="372"/>
      <c r="AB627" s="378"/>
      <c r="AC627" s="378" t="str">
        <f>IF($N627 = "", "",
IF(OR($N627 = Lists_and_controls!$AO$9, $N627 = Lists_and_controls!$AO$11, $N627 = Lists_and_controls!$AO$14, $N627 = Lists_and_controls!$AO$16), MAX(Day_30),
IF(OR($N627 = Lists_and_controls!$AO$6, $N627 = Lists_and_controls!$AO$8, $N627 = Lists_and_controls!$AO$10, $N627 = Lists_and_controls!$AO$12, $N627 = Lists_and_controls!$AO$13, $N627 = Lists_and_controls!$AO$15, $N627 = Lists_and_controls!$AO$17), MAX(Day_31),
IF($N627 = Lists_and_controls!$AO$7, IF(INDEX(Leap_Year_YN, MATCH($M627, Year_2, 0)) = 1, MAX(Day_Feb_LY), MAX(Day_Feb) )))))</f>
        <v/>
      </c>
    </row>
    <row r="628" spans="1:29" s="379" customFormat="1" hidden="1" x14ac:dyDescent="0.35">
      <c r="A628" s="368"/>
      <c r="B628" s="367" t="str">
        <f xml:space="preserve"> IF(A628="", "", $B$2 &amp; COUNTIFS($A$7:$A628, $A628))</f>
        <v/>
      </c>
      <c r="C628" s="367" t="str">
        <f>IF($A628 = "", "", INDEX(Main_Form!$A:$A, MATCH($A628, Main_Form!$EV:$EV, 0)) &amp; $B628)</f>
        <v/>
      </c>
      <c r="D628" s="368"/>
      <c r="E628" s="368"/>
      <c r="F628" s="367" t="str">
        <f>IF(E628="", "", INDEX(Main_Form!$A:$A, MATCH($E628, Main_Form!$EV:$EV, 0)))</f>
        <v/>
      </c>
      <c r="G628" s="368"/>
      <c r="H628" s="368"/>
      <c r="I628" s="368"/>
      <c r="J628" s="368"/>
      <c r="K628" s="368"/>
      <c r="L628" s="368"/>
      <c r="M628" s="368"/>
      <c r="N628" s="368"/>
      <c r="O628" s="368"/>
      <c r="P628" s="398" t="str">
        <f t="shared" si="9"/>
        <v/>
      </c>
      <c r="Q628" s="403"/>
      <c r="R628" s="372"/>
      <c r="AB628" s="378"/>
      <c r="AC628" s="378" t="str">
        <f>IF($N628 = "", "",
IF(OR($N628 = Lists_and_controls!$AO$9, $N628 = Lists_and_controls!$AO$11, $N628 = Lists_and_controls!$AO$14, $N628 = Lists_and_controls!$AO$16), MAX(Day_30),
IF(OR($N628 = Lists_and_controls!$AO$6, $N628 = Lists_and_controls!$AO$8, $N628 = Lists_and_controls!$AO$10, $N628 = Lists_and_controls!$AO$12, $N628 = Lists_and_controls!$AO$13, $N628 = Lists_and_controls!$AO$15, $N628 = Lists_and_controls!$AO$17), MAX(Day_31),
IF($N628 = Lists_and_controls!$AO$7, IF(INDEX(Leap_Year_YN, MATCH($M628, Year_2, 0)) = 1, MAX(Day_Feb_LY), MAX(Day_Feb) )))))</f>
        <v/>
      </c>
    </row>
    <row r="629" spans="1:29" s="379" customFormat="1" hidden="1" x14ac:dyDescent="0.35">
      <c r="A629" s="368"/>
      <c r="B629" s="367" t="str">
        <f xml:space="preserve"> IF(A629="", "", $B$2 &amp; COUNTIFS($A$7:$A629, $A629))</f>
        <v/>
      </c>
      <c r="C629" s="367" t="str">
        <f>IF($A629 = "", "", INDEX(Main_Form!$A:$A, MATCH($A629, Main_Form!$EV:$EV, 0)) &amp; $B629)</f>
        <v/>
      </c>
      <c r="D629" s="368"/>
      <c r="E629" s="368"/>
      <c r="F629" s="367" t="str">
        <f>IF(E629="", "", INDEX(Main_Form!$A:$A, MATCH($E629, Main_Form!$EV:$EV, 0)))</f>
        <v/>
      </c>
      <c r="G629" s="368"/>
      <c r="H629" s="368"/>
      <c r="I629" s="368"/>
      <c r="J629" s="368"/>
      <c r="K629" s="368"/>
      <c r="L629" s="368"/>
      <c r="M629" s="368"/>
      <c r="N629" s="368"/>
      <c r="O629" s="368"/>
      <c r="P629" s="398" t="str">
        <f t="shared" si="9"/>
        <v/>
      </c>
      <c r="Q629" s="403"/>
      <c r="R629" s="372"/>
      <c r="AB629" s="378"/>
      <c r="AC629" s="378" t="str">
        <f>IF($N629 = "", "",
IF(OR($N629 = Lists_and_controls!$AO$9, $N629 = Lists_and_controls!$AO$11, $N629 = Lists_and_controls!$AO$14, $N629 = Lists_and_controls!$AO$16), MAX(Day_30),
IF(OR($N629 = Lists_and_controls!$AO$6, $N629 = Lists_and_controls!$AO$8, $N629 = Lists_and_controls!$AO$10, $N629 = Lists_and_controls!$AO$12, $N629 = Lists_and_controls!$AO$13, $N629 = Lists_and_controls!$AO$15, $N629 = Lists_and_controls!$AO$17), MAX(Day_31),
IF($N629 = Lists_and_controls!$AO$7, IF(INDEX(Leap_Year_YN, MATCH($M629, Year_2, 0)) = 1, MAX(Day_Feb_LY), MAX(Day_Feb) )))))</f>
        <v/>
      </c>
    </row>
    <row r="630" spans="1:29" s="379" customFormat="1" hidden="1" x14ac:dyDescent="0.35">
      <c r="A630" s="368"/>
      <c r="B630" s="367" t="str">
        <f xml:space="preserve"> IF(A630="", "", $B$2 &amp; COUNTIFS($A$7:$A630, $A630))</f>
        <v/>
      </c>
      <c r="C630" s="367" t="str">
        <f>IF($A630 = "", "", INDEX(Main_Form!$A:$A, MATCH($A630, Main_Form!$EV:$EV, 0)) &amp; $B630)</f>
        <v/>
      </c>
      <c r="D630" s="368"/>
      <c r="E630" s="368"/>
      <c r="F630" s="367" t="str">
        <f>IF(E630="", "", INDEX(Main_Form!$A:$A, MATCH($E630, Main_Form!$EV:$EV, 0)))</f>
        <v/>
      </c>
      <c r="G630" s="368"/>
      <c r="H630" s="368"/>
      <c r="I630" s="368"/>
      <c r="J630" s="368"/>
      <c r="K630" s="368"/>
      <c r="L630" s="368"/>
      <c r="M630" s="368"/>
      <c r="N630" s="368"/>
      <c r="O630" s="368"/>
      <c r="P630" s="398" t="str">
        <f t="shared" si="9"/>
        <v/>
      </c>
      <c r="Q630" s="403"/>
      <c r="R630" s="372"/>
      <c r="AB630" s="378"/>
      <c r="AC630" s="378" t="str">
        <f>IF($N630 = "", "",
IF(OR($N630 = Lists_and_controls!$AO$9, $N630 = Lists_and_controls!$AO$11, $N630 = Lists_and_controls!$AO$14, $N630 = Lists_and_controls!$AO$16), MAX(Day_30),
IF(OR($N630 = Lists_and_controls!$AO$6, $N630 = Lists_and_controls!$AO$8, $N630 = Lists_and_controls!$AO$10, $N630 = Lists_and_controls!$AO$12, $N630 = Lists_and_controls!$AO$13, $N630 = Lists_and_controls!$AO$15, $N630 = Lists_and_controls!$AO$17), MAX(Day_31),
IF($N630 = Lists_and_controls!$AO$7, IF(INDEX(Leap_Year_YN, MATCH($M630, Year_2, 0)) = 1, MAX(Day_Feb_LY), MAX(Day_Feb) )))))</f>
        <v/>
      </c>
    </row>
    <row r="631" spans="1:29" s="379" customFormat="1" hidden="1" x14ac:dyDescent="0.35">
      <c r="A631" s="368"/>
      <c r="B631" s="367" t="str">
        <f xml:space="preserve"> IF(A631="", "", $B$2 &amp; COUNTIFS($A$7:$A631, $A631))</f>
        <v/>
      </c>
      <c r="C631" s="367" t="str">
        <f>IF($A631 = "", "", INDEX(Main_Form!$A:$A, MATCH($A631, Main_Form!$EV:$EV, 0)) &amp; $B631)</f>
        <v/>
      </c>
      <c r="D631" s="368"/>
      <c r="E631" s="368"/>
      <c r="F631" s="367" t="str">
        <f>IF(E631="", "", INDEX(Main_Form!$A:$A, MATCH($E631, Main_Form!$EV:$EV, 0)))</f>
        <v/>
      </c>
      <c r="G631" s="368"/>
      <c r="H631" s="368"/>
      <c r="I631" s="368"/>
      <c r="J631" s="368"/>
      <c r="K631" s="368"/>
      <c r="L631" s="368"/>
      <c r="M631" s="368"/>
      <c r="N631" s="368"/>
      <c r="O631" s="368"/>
      <c r="P631" s="398" t="str">
        <f t="shared" si="9"/>
        <v/>
      </c>
      <c r="Q631" s="403"/>
      <c r="R631" s="372"/>
      <c r="AB631" s="378"/>
      <c r="AC631" s="378" t="str">
        <f>IF($N631 = "", "",
IF(OR($N631 = Lists_and_controls!$AO$9, $N631 = Lists_and_controls!$AO$11, $N631 = Lists_and_controls!$AO$14, $N631 = Lists_and_controls!$AO$16), MAX(Day_30),
IF(OR($N631 = Lists_and_controls!$AO$6, $N631 = Lists_and_controls!$AO$8, $N631 = Lists_and_controls!$AO$10, $N631 = Lists_and_controls!$AO$12, $N631 = Lists_and_controls!$AO$13, $N631 = Lists_and_controls!$AO$15, $N631 = Lists_and_controls!$AO$17), MAX(Day_31),
IF($N631 = Lists_and_controls!$AO$7, IF(INDEX(Leap_Year_YN, MATCH($M631, Year_2, 0)) = 1, MAX(Day_Feb_LY), MAX(Day_Feb) )))))</f>
        <v/>
      </c>
    </row>
    <row r="632" spans="1:29" s="379" customFormat="1" hidden="1" x14ac:dyDescent="0.35">
      <c r="A632" s="368"/>
      <c r="B632" s="367" t="str">
        <f xml:space="preserve"> IF(A632="", "", $B$2 &amp; COUNTIFS($A$7:$A632, $A632))</f>
        <v/>
      </c>
      <c r="C632" s="367" t="str">
        <f>IF($A632 = "", "", INDEX(Main_Form!$A:$A, MATCH($A632, Main_Form!$EV:$EV, 0)) &amp; $B632)</f>
        <v/>
      </c>
      <c r="D632" s="368"/>
      <c r="E632" s="368"/>
      <c r="F632" s="367" t="str">
        <f>IF(E632="", "", INDEX(Main_Form!$A:$A, MATCH($E632, Main_Form!$EV:$EV, 0)))</f>
        <v/>
      </c>
      <c r="G632" s="368"/>
      <c r="H632" s="368"/>
      <c r="I632" s="368"/>
      <c r="J632" s="368"/>
      <c r="K632" s="368"/>
      <c r="L632" s="368"/>
      <c r="M632" s="368"/>
      <c r="N632" s="368"/>
      <c r="O632" s="368"/>
      <c r="P632" s="398" t="str">
        <f t="shared" si="9"/>
        <v/>
      </c>
      <c r="Q632" s="403"/>
      <c r="R632" s="372"/>
      <c r="AB632" s="378"/>
      <c r="AC632" s="378" t="str">
        <f>IF($N632 = "", "",
IF(OR($N632 = Lists_and_controls!$AO$9, $N632 = Lists_and_controls!$AO$11, $N632 = Lists_and_controls!$AO$14, $N632 = Lists_and_controls!$AO$16), MAX(Day_30),
IF(OR($N632 = Lists_and_controls!$AO$6, $N632 = Lists_and_controls!$AO$8, $N632 = Lists_and_controls!$AO$10, $N632 = Lists_and_controls!$AO$12, $N632 = Lists_and_controls!$AO$13, $N632 = Lists_and_controls!$AO$15, $N632 = Lists_and_controls!$AO$17), MAX(Day_31),
IF($N632 = Lists_and_controls!$AO$7, IF(INDEX(Leap_Year_YN, MATCH($M632, Year_2, 0)) = 1, MAX(Day_Feb_LY), MAX(Day_Feb) )))))</f>
        <v/>
      </c>
    </row>
    <row r="633" spans="1:29" s="379" customFormat="1" hidden="1" x14ac:dyDescent="0.35">
      <c r="A633" s="368"/>
      <c r="B633" s="367" t="str">
        <f xml:space="preserve"> IF(A633="", "", $B$2 &amp; COUNTIFS($A$7:$A633, $A633))</f>
        <v/>
      </c>
      <c r="C633" s="367" t="str">
        <f>IF($A633 = "", "", INDEX(Main_Form!$A:$A, MATCH($A633, Main_Form!$EV:$EV, 0)) &amp; $B633)</f>
        <v/>
      </c>
      <c r="D633" s="368"/>
      <c r="E633" s="368"/>
      <c r="F633" s="367" t="str">
        <f>IF(E633="", "", INDEX(Main_Form!$A:$A, MATCH($E633, Main_Form!$EV:$EV, 0)))</f>
        <v/>
      </c>
      <c r="G633" s="368"/>
      <c r="H633" s="368"/>
      <c r="I633" s="368"/>
      <c r="J633" s="368"/>
      <c r="K633" s="368"/>
      <c r="L633" s="368"/>
      <c r="M633" s="368"/>
      <c r="N633" s="368"/>
      <c r="O633" s="368"/>
      <c r="P633" s="398" t="str">
        <f t="shared" si="9"/>
        <v/>
      </c>
      <c r="Q633" s="403"/>
      <c r="R633" s="372"/>
      <c r="AB633" s="378"/>
      <c r="AC633" s="378" t="str">
        <f>IF($N633 = "", "",
IF(OR($N633 = Lists_and_controls!$AO$9, $N633 = Lists_and_controls!$AO$11, $N633 = Lists_and_controls!$AO$14, $N633 = Lists_and_controls!$AO$16), MAX(Day_30),
IF(OR($N633 = Lists_and_controls!$AO$6, $N633 = Lists_and_controls!$AO$8, $N633 = Lists_and_controls!$AO$10, $N633 = Lists_and_controls!$AO$12, $N633 = Lists_and_controls!$AO$13, $N633 = Lists_and_controls!$AO$15, $N633 = Lists_and_controls!$AO$17), MAX(Day_31),
IF($N633 = Lists_and_controls!$AO$7, IF(INDEX(Leap_Year_YN, MATCH($M633, Year_2, 0)) = 1, MAX(Day_Feb_LY), MAX(Day_Feb) )))))</f>
        <v/>
      </c>
    </row>
    <row r="634" spans="1:29" s="379" customFormat="1" hidden="1" x14ac:dyDescent="0.35">
      <c r="A634" s="368"/>
      <c r="B634" s="367" t="str">
        <f xml:space="preserve"> IF(A634="", "", $B$2 &amp; COUNTIFS($A$7:$A634, $A634))</f>
        <v/>
      </c>
      <c r="C634" s="367" t="str">
        <f>IF($A634 = "", "", INDEX(Main_Form!$A:$A, MATCH($A634, Main_Form!$EV:$EV, 0)) &amp; $B634)</f>
        <v/>
      </c>
      <c r="D634" s="368"/>
      <c r="E634" s="368"/>
      <c r="F634" s="367" t="str">
        <f>IF(E634="", "", INDEX(Main_Form!$A:$A, MATCH($E634, Main_Form!$EV:$EV, 0)))</f>
        <v/>
      </c>
      <c r="G634" s="368"/>
      <c r="H634" s="368"/>
      <c r="I634" s="368"/>
      <c r="J634" s="368"/>
      <c r="K634" s="368"/>
      <c r="L634" s="368"/>
      <c r="M634" s="368"/>
      <c r="N634" s="368"/>
      <c r="O634" s="368"/>
      <c r="P634" s="398" t="str">
        <f t="shared" si="9"/>
        <v/>
      </c>
      <c r="Q634" s="403"/>
      <c r="R634" s="372"/>
      <c r="AB634" s="378"/>
      <c r="AC634" s="378" t="str">
        <f>IF($N634 = "", "",
IF(OR($N634 = Lists_and_controls!$AO$9, $N634 = Lists_and_controls!$AO$11, $N634 = Lists_and_controls!$AO$14, $N634 = Lists_and_controls!$AO$16), MAX(Day_30),
IF(OR($N634 = Lists_and_controls!$AO$6, $N634 = Lists_and_controls!$AO$8, $N634 = Lists_and_controls!$AO$10, $N634 = Lists_and_controls!$AO$12, $N634 = Lists_and_controls!$AO$13, $N634 = Lists_and_controls!$AO$15, $N634 = Lists_and_controls!$AO$17), MAX(Day_31),
IF($N634 = Lists_and_controls!$AO$7, IF(INDEX(Leap_Year_YN, MATCH($M634, Year_2, 0)) = 1, MAX(Day_Feb_LY), MAX(Day_Feb) )))))</f>
        <v/>
      </c>
    </row>
    <row r="635" spans="1:29" s="379" customFormat="1" hidden="1" x14ac:dyDescent="0.35">
      <c r="A635" s="368"/>
      <c r="B635" s="367" t="str">
        <f xml:space="preserve"> IF(A635="", "", $B$2 &amp; COUNTIFS($A$7:$A635, $A635))</f>
        <v/>
      </c>
      <c r="C635" s="367" t="str">
        <f>IF($A635 = "", "", INDEX(Main_Form!$A:$A, MATCH($A635, Main_Form!$EV:$EV, 0)) &amp; $B635)</f>
        <v/>
      </c>
      <c r="D635" s="368"/>
      <c r="E635" s="368"/>
      <c r="F635" s="367" t="str">
        <f>IF(E635="", "", INDEX(Main_Form!$A:$A, MATCH($E635, Main_Form!$EV:$EV, 0)))</f>
        <v/>
      </c>
      <c r="G635" s="368"/>
      <c r="H635" s="368"/>
      <c r="I635" s="368"/>
      <c r="J635" s="368"/>
      <c r="K635" s="368"/>
      <c r="L635" s="368"/>
      <c r="M635" s="368"/>
      <c r="N635" s="368"/>
      <c r="O635" s="368"/>
      <c r="P635" s="398" t="str">
        <f t="shared" si="9"/>
        <v/>
      </c>
      <c r="Q635" s="403"/>
      <c r="R635" s="372"/>
      <c r="AB635" s="378"/>
      <c r="AC635" s="378" t="str">
        <f>IF($N635 = "", "",
IF(OR($N635 = Lists_and_controls!$AO$9, $N635 = Lists_and_controls!$AO$11, $N635 = Lists_and_controls!$AO$14, $N635 = Lists_and_controls!$AO$16), MAX(Day_30),
IF(OR($N635 = Lists_and_controls!$AO$6, $N635 = Lists_and_controls!$AO$8, $N635 = Lists_and_controls!$AO$10, $N635 = Lists_and_controls!$AO$12, $N635 = Lists_and_controls!$AO$13, $N635 = Lists_and_controls!$AO$15, $N635 = Lists_and_controls!$AO$17), MAX(Day_31),
IF($N635 = Lists_and_controls!$AO$7, IF(INDEX(Leap_Year_YN, MATCH($M635, Year_2, 0)) = 1, MAX(Day_Feb_LY), MAX(Day_Feb) )))))</f>
        <v/>
      </c>
    </row>
    <row r="636" spans="1:29" s="379" customFormat="1" hidden="1" x14ac:dyDescent="0.35">
      <c r="A636" s="368"/>
      <c r="B636" s="367" t="str">
        <f xml:space="preserve"> IF(A636="", "", $B$2 &amp; COUNTIFS($A$7:$A636, $A636))</f>
        <v/>
      </c>
      <c r="C636" s="367" t="str">
        <f>IF($A636 = "", "", INDEX(Main_Form!$A:$A, MATCH($A636, Main_Form!$EV:$EV, 0)) &amp; $B636)</f>
        <v/>
      </c>
      <c r="D636" s="368"/>
      <c r="E636" s="368"/>
      <c r="F636" s="367" t="str">
        <f>IF(E636="", "", INDEX(Main_Form!$A:$A, MATCH($E636, Main_Form!$EV:$EV, 0)))</f>
        <v/>
      </c>
      <c r="G636" s="368"/>
      <c r="H636" s="368"/>
      <c r="I636" s="368"/>
      <c r="J636" s="368"/>
      <c r="K636" s="368"/>
      <c r="L636" s="368"/>
      <c r="M636" s="368"/>
      <c r="N636" s="368"/>
      <c r="O636" s="368"/>
      <c r="P636" s="398" t="str">
        <f t="shared" si="9"/>
        <v/>
      </c>
      <c r="Q636" s="403"/>
      <c r="R636" s="372"/>
      <c r="AB636" s="378"/>
      <c r="AC636" s="378" t="str">
        <f>IF($N636 = "", "",
IF(OR($N636 = Lists_and_controls!$AO$9, $N636 = Lists_and_controls!$AO$11, $N636 = Lists_and_controls!$AO$14, $N636 = Lists_and_controls!$AO$16), MAX(Day_30),
IF(OR($N636 = Lists_and_controls!$AO$6, $N636 = Lists_and_controls!$AO$8, $N636 = Lists_and_controls!$AO$10, $N636 = Lists_and_controls!$AO$12, $N636 = Lists_and_controls!$AO$13, $N636 = Lists_and_controls!$AO$15, $N636 = Lists_and_controls!$AO$17), MAX(Day_31),
IF($N636 = Lists_and_controls!$AO$7, IF(INDEX(Leap_Year_YN, MATCH($M636, Year_2, 0)) = 1, MAX(Day_Feb_LY), MAX(Day_Feb) )))))</f>
        <v/>
      </c>
    </row>
    <row r="637" spans="1:29" s="379" customFormat="1" hidden="1" x14ac:dyDescent="0.35">
      <c r="A637" s="368"/>
      <c r="B637" s="367" t="str">
        <f xml:space="preserve"> IF(A637="", "", $B$2 &amp; COUNTIFS($A$7:$A637, $A637))</f>
        <v/>
      </c>
      <c r="C637" s="367" t="str">
        <f>IF($A637 = "", "", INDEX(Main_Form!$A:$A, MATCH($A637, Main_Form!$EV:$EV, 0)) &amp; $B637)</f>
        <v/>
      </c>
      <c r="D637" s="368"/>
      <c r="E637" s="368"/>
      <c r="F637" s="367" t="str">
        <f>IF(E637="", "", INDEX(Main_Form!$A:$A, MATCH($E637, Main_Form!$EV:$EV, 0)))</f>
        <v/>
      </c>
      <c r="G637" s="368"/>
      <c r="H637" s="368"/>
      <c r="I637" s="368"/>
      <c r="J637" s="368"/>
      <c r="K637" s="368"/>
      <c r="L637" s="368"/>
      <c r="M637" s="368"/>
      <c r="N637" s="368"/>
      <c r="O637" s="368"/>
      <c r="P637" s="398" t="str">
        <f t="shared" si="9"/>
        <v/>
      </c>
      <c r="Q637" s="403"/>
      <c r="R637" s="372"/>
      <c r="AB637" s="378"/>
      <c r="AC637" s="378" t="str">
        <f>IF($N637 = "", "",
IF(OR($N637 = Lists_and_controls!$AO$9, $N637 = Lists_and_controls!$AO$11, $N637 = Lists_and_controls!$AO$14, $N637 = Lists_and_controls!$AO$16), MAX(Day_30),
IF(OR($N637 = Lists_and_controls!$AO$6, $N637 = Lists_and_controls!$AO$8, $N637 = Lists_and_controls!$AO$10, $N637 = Lists_and_controls!$AO$12, $N637 = Lists_and_controls!$AO$13, $N637 = Lists_and_controls!$AO$15, $N637 = Lists_and_controls!$AO$17), MAX(Day_31),
IF($N637 = Lists_and_controls!$AO$7, IF(INDEX(Leap_Year_YN, MATCH($M637, Year_2, 0)) = 1, MAX(Day_Feb_LY), MAX(Day_Feb) )))))</f>
        <v/>
      </c>
    </row>
    <row r="638" spans="1:29" s="379" customFormat="1" hidden="1" x14ac:dyDescent="0.35">
      <c r="A638" s="368"/>
      <c r="B638" s="367" t="str">
        <f xml:space="preserve"> IF(A638="", "", $B$2 &amp; COUNTIFS($A$7:$A638, $A638))</f>
        <v/>
      </c>
      <c r="C638" s="367" t="str">
        <f>IF($A638 = "", "", INDEX(Main_Form!$A:$A, MATCH($A638, Main_Form!$EV:$EV, 0)) &amp; $B638)</f>
        <v/>
      </c>
      <c r="D638" s="368"/>
      <c r="E638" s="368"/>
      <c r="F638" s="367" t="str">
        <f>IF(E638="", "", INDEX(Main_Form!$A:$A, MATCH($E638, Main_Form!$EV:$EV, 0)))</f>
        <v/>
      </c>
      <c r="G638" s="368"/>
      <c r="H638" s="368"/>
      <c r="I638" s="368"/>
      <c r="J638" s="368"/>
      <c r="K638" s="368"/>
      <c r="L638" s="368"/>
      <c r="M638" s="368"/>
      <c r="N638" s="368"/>
      <c r="O638" s="368"/>
      <c r="P638" s="398" t="str">
        <f t="shared" si="9"/>
        <v/>
      </c>
      <c r="Q638" s="403"/>
      <c r="R638" s="372"/>
      <c r="AB638" s="378"/>
      <c r="AC638" s="378" t="str">
        <f>IF($N638 = "", "",
IF(OR($N638 = Lists_and_controls!$AO$9, $N638 = Lists_and_controls!$AO$11, $N638 = Lists_and_controls!$AO$14, $N638 = Lists_and_controls!$AO$16), MAX(Day_30),
IF(OR($N638 = Lists_and_controls!$AO$6, $N638 = Lists_and_controls!$AO$8, $N638 = Lists_and_controls!$AO$10, $N638 = Lists_and_controls!$AO$12, $N638 = Lists_and_controls!$AO$13, $N638 = Lists_and_controls!$AO$15, $N638 = Lists_and_controls!$AO$17), MAX(Day_31),
IF($N638 = Lists_and_controls!$AO$7, IF(INDEX(Leap_Year_YN, MATCH($M638, Year_2, 0)) = 1, MAX(Day_Feb_LY), MAX(Day_Feb) )))))</f>
        <v/>
      </c>
    </row>
    <row r="639" spans="1:29" s="379" customFormat="1" hidden="1" x14ac:dyDescent="0.35">
      <c r="A639" s="368"/>
      <c r="B639" s="367" t="str">
        <f xml:space="preserve"> IF(A639="", "", $B$2 &amp; COUNTIFS($A$7:$A639, $A639))</f>
        <v/>
      </c>
      <c r="C639" s="367" t="str">
        <f>IF($A639 = "", "", INDEX(Main_Form!$A:$A, MATCH($A639, Main_Form!$EV:$EV, 0)) &amp; $B639)</f>
        <v/>
      </c>
      <c r="D639" s="368"/>
      <c r="E639" s="368"/>
      <c r="F639" s="367" t="str">
        <f>IF(E639="", "", INDEX(Main_Form!$A:$A, MATCH($E639, Main_Form!$EV:$EV, 0)))</f>
        <v/>
      </c>
      <c r="G639" s="368"/>
      <c r="H639" s="368"/>
      <c r="I639" s="368"/>
      <c r="J639" s="368"/>
      <c r="K639" s="368"/>
      <c r="L639" s="368"/>
      <c r="M639" s="368"/>
      <c r="N639" s="368"/>
      <c r="O639" s="368"/>
      <c r="P639" s="398" t="str">
        <f t="shared" si="9"/>
        <v/>
      </c>
      <c r="Q639" s="403"/>
      <c r="R639" s="372"/>
      <c r="AB639" s="378"/>
      <c r="AC639" s="378" t="str">
        <f>IF($N639 = "", "",
IF(OR($N639 = Lists_and_controls!$AO$9, $N639 = Lists_and_controls!$AO$11, $N639 = Lists_and_controls!$AO$14, $N639 = Lists_and_controls!$AO$16), MAX(Day_30),
IF(OR($N639 = Lists_and_controls!$AO$6, $N639 = Lists_and_controls!$AO$8, $N639 = Lists_and_controls!$AO$10, $N639 = Lists_and_controls!$AO$12, $N639 = Lists_and_controls!$AO$13, $N639 = Lists_and_controls!$AO$15, $N639 = Lists_and_controls!$AO$17), MAX(Day_31),
IF($N639 = Lists_and_controls!$AO$7, IF(INDEX(Leap_Year_YN, MATCH($M639, Year_2, 0)) = 1, MAX(Day_Feb_LY), MAX(Day_Feb) )))))</f>
        <v/>
      </c>
    </row>
    <row r="640" spans="1:29" s="379" customFormat="1" hidden="1" x14ac:dyDescent="0.35">
      <c r="A640" s="368"/>
      <c r="B640" s="367" t="str">
        <f xml:space="preserve"> IF(A640="", "", $B$2 &amp; COUNTIFS($A$7:$A640, $A640))</f>
        <v/>
      </c>
      <c r="C640" s="367" t="str">
        <f>IF($A640 = "", "", INDEX(Main_Form!$A:$A, MATCH($A640, Main_Form!$EV:$EV, 0)) &amp; $B640)</f>
        <v/>
      </c>
      <c r="D640" s="368"/>
      <c r="E640" s="368"/>
      <c r="F640" s="367" t="str">
        <f>IF(E640="", "", INDEX(Main_Form!$A:$A, MATCH($E640, Main_Form!$EV:$EV, 0)))</f>
        <v/>
      </c>
      <c r="G640" s="368"/>
      <c r="H640" s="368"/>
      <c r="I640" s="368"/>
      <c r="J640" s="368"/>
      <c r="K640" s="368"/>
      <c r="L640" s="368"/>
      <c r="M640" s="368"/>
      <c r="N640" s="368"/>
      <c r="O640" s="368"/>
      <c r="P640" s="398" t="str">
        <f t="shared" si="9"/>
        <v/>
      </c>
      <c r="Q640" s="403"/>
      <c r="R640" s="372"/>
      <c r="AB640" s="378"/>
      <c r="AC640" s="378" t="str">
        <f>IF($N640 = "", "",
IF(OR($N640 = Lists_and_controls!$AO$9, $N640 = Lists_and_controls!$AO$11, $N640 = Lists_and_controls!$AO$14, $N640 = Lists_and_controls!$AO$16), MAX(Day_30),
IF(OR($N640 = Lists_and_controls!$AO$6, $N640 = Lists_and_controls!$AO$8, $N640 = Lists_and_controls!$AO$10, $N640 = Lists_and_controls!$AO$12, $N640 = Lists_and_controls!$AO$13, $N640 = Lists_and_controls!$AO$15, $N640 = Lists_and_controls!$AO$17), MAX(Day_31),
IF($N640 = Lists_and_controls!$AO$7, IF(INDEX(Leap_Year_YN, MATCH($M640, Year_2, 0)) = 1, MAX(Day_Feb_LY), MAX(Day_Feb) )))))</f>
        <v/>
      </c>
    </row>
    <row r="641" spans="1:29" s="379" customFormat="1" hidden="1" x14ac:dyDescent="0.35">
      <c r="A641" s="368"/>
      <c r="B641" s="367" t="str">
        <f xml:space="preserve"> IF(A641="", "", $B$2 &amp; COUNTIFS($A$7:$A641, $A641))</f>
        <v/>
      </c>
      <c r="C641" s="367" t="str">
        <f>IF($A641 = "", "", INDEX(Main_Form!$A:$A, MATCH($A641, Main_Form!$EV:$EV, 0)) &amp; $B641)</f>
        <v/>
      </c>
      <c r="D641" s="368"/>
      <c r="E641" s="368"/>
      <c r="F641" s="367" t="str">
        <f>IF(E641="", "", INDEX(Main_Form!$A:$A, MATCH($E641, Main_Form!$EV:$EV, 0)))</f>
        <v/>
      </c>
      <c r="G641" s="368"/>
      <c r="H641" s="368"/>
      <c r="I641" s="368"/>
      <c r="J641" s="368"/>
      <c r="K641" s="368"/>
      <c r="L641" s="368"/>
      <c r="M641" s="368"/>
      <c r="N641" s="368"/>
      <c r="O641" s="368"/>
      <c r="P641" s="398" t="str">
        <f t="shared" si="9"/>
        <v/>
      </c>
      <c r="Q641" s="403"/>
      <c r="R641" s="372"/>
      <c r="AB641" s="378"/>
      <c r="AC641" s="378" t="str">
        <f>IF($N641 = "", "",
IF(OR($N641 = Lists_and_controls!$AO$9, $N641 = Lists_and_controls!$AO$11, $N641 = Lists_and_controls!$AO$14, $N641 = Lists_and_controls!$AO$16), MAX(Day_30),
IF(OR($N641 = Lists_and_controls!$AO$6, $N641 = Lists_and_controls!$AO$8, $N641 = Lists_and_controls!$AO$10, $N641 = Lists_and_controls!$AO$12, $N641 = Lists_and_controls!$AO$13, $N641 = Lists_and_controls!$AO$15, $N641 = Lists_and_controls!$AO$17), MAX(Day_31),
IF($N641 = Lists_and_controls!$AO$7, IF(INDEX(Leap_Year_YN, MATCH($M641, Year_2, 0)) = 1, MAX(Day_Feb_LY), MAX(Day_Feb) )))))</f>
        <v/>
      </c>
    </row>
    <row r="642" spans="1:29" s="379" customFormat="1" hidden="1" x14ac:dyDescent="0.35">
      <c r="A642" s="368"/>
      <c r="B642" s="367" t="str">
        <f xml:space="preserve"> IF(A642="", "", $B$2 &amp; COUNTIFS($A$7:$A642, $A642))</f>
        <v/>
      </c>
      <c r="C642" s="367" t="str">
        <f>IF($A642 = "", "", INDEX(Main_Form!$A:$A, MATCH($A642, Main_Form!$EV:$EV, 0)) &amp; $B642)</f>
        <v/>
      </c>
      <c r="D642" s="368"/>
      <c r="E642" s="368"/>
      <c r="F642" s="367" t="str">
        <f>IF(E642="", "", INDEX(Main_Form!$A:$A, MATCH($E642, Main_Form!$EV:$EV, 0)))</f>
        <v/>
      </c>
      <c r="G642" s="368"/>
      <c r="H642" s="368"/>
      <c r="I642" s="368"/>
      <c r="J642" s="368"/>
      <c r="K642" s="368"/>
      <c r="L642" s="368"/>
      <c r="M642" s="368"/>
      <c r="N642" s="368"/>
      <c r="O642" s="368"/>
      <c r="P642" s="398" t="str">
        <f t="shared" si="9"/>
        <v/>
      </c>
      <c r="Q642" s="403"/>
      <c r="R642" s="372"/>
      <c r="AB642" s="378"/>
      <c r="AC642" s="378" t="str">
        <f>IF($N642 = "", "",
IF(OR($N642 = Lists_and_controls!$AO$9, $N642 = Lists_and_controls!$AO$11, $N642 = Lists_and_controls!$AO$14, $N642 = Lists_and_controls!$AO$16), MAX(Day_30),
IF(OR($N642 = Lists_and_controls!$AO$6, $N642 = Lists_and_controls!$AO$8, $N642 = Lists_and_controls!$AO$10, $N642 = Lists_and_controls!$AO$12, $N642 = Lists_and_controls!$AO$13, $N642 = Lists_and_controls!$AO$15, $N642 = Lists_and_controls!$AO$17), MAX(Day_31),
IF($N642 = Lists_and_controls!$AO$7, IF(INDEX(Leap_Year_YN, MATCH($M642, Year_2, 0)) = 1, MAX(Day_Feb_LY), MAX(Day_Feb) )))))</f>
        <v/>
      </c>
    </row>
    <row r="643" spans="1:29" s="379" customFormat="1" hidden="1" x14ac:dyDescent="0.35">
      <c r="A643" s="368"/>
      <c r="B643" s="367" t="str">
        <f xml:space="preserve"> IF(A643="", "", $B$2 &amp; COUNTIFS($A$7:$A643, $A643))</f>
        <v/>
      </c>
      <c r="C643" s="367" t="str">
        <f>IF($A643 = "", "", INDEX(Main_Form!$A:$A, MATCH($A643, Main_Form!$EV:$EV, 0)) &amp; $B643)</f>
        <v/>
      </c>
      <c r="D643" s="368"/>
      <c r="E643" s="368"/>
      <c r="F643" s="367" t="str">
        <f>IF(E643="", "", INDEX(Main_Form!$A:$A, MATCH($E643, Main_Form!$EV:$EV, 0)))</f>
        <v/>
      </c>
      <c r="G643" s="368"/>
      <c r="H643" s="368"/>
      <c r="I643" s="368"/>
      <c r="J643" s="368"/>
      <c r="K643" s="368"/>
      <c r="L643" s="368"/>
      <c r="M643" s="368"/>
      <c r="N643" s="368"/>
      <c r="O643" s="368"/>
      <c r="P643" s="398" t="str">
        <f t="shared" si="9"/>
        <v/>
      </c>
      <c r="Q643" s="403"/>
      <c r="R643" s="372"/>
      <c r="AB643" s="378"/>
      <c r="AC643" s="378" t="str">
        <f>IF($N643 = "", "",
IF(OR($N643 = Lists_and_controls!$AO$9, $N643 = Lists_and_controls!$AO$11, $N643 = Lists_and_controls!$AO$14, $N643 = Lists_and_controls!$AO$16), MAX(Day_30),
IF(OR($N643 = Lists_and_controls!$AO$6, $N643 = Lists_and_controls!$AO$8, $N643 = Lists_and_controls!$AO$10, $N643 = Lists_and_controls!$AO$12, $N643 = Lists_and_controls!$AO$13, $N643 = Lists_and_controls!$AO$15, $N643 = Lists_and_controls!$AO$17), MAX(Day_31),
IF($N643 = Lists_and_controls!$AO$7, IF(INDEX(Leap_Year_YN, MATCH($M643, Year_2, 0)) = 1, MAX(Day_Feb_LY), MAX(Day_Feb) )))))</f>
        <v/>
      </c>
    </row>
    <row r="644" spans="1:29" s="379" customFormat="1" hidden="1" x14ac:dyDescent="0.35">
      <c r="A644" s="368"/>
      <c r="B644" s="367" t="str">
        <f xml:space="preserve"> IF(A644="", "", $B$2 &amp; COUNTIFS($A$7:$A644, $A644))</f>
        <v/>
      </c>
      <c r="C644" s="367" t="str">
        <f>IF($A644 = "", "", INDEX(Main_Form!$A:$A, MATCH($A644, Main_Form!$EV:$EV, 0)) &amp; $B644)</f>
        <v/>
      </c>
      <c r="D644" s="368"/>
      <c r="E644" s="368"/>
      <c r="F644" s="367" t="str">
        <f>IF(E644="", "", INDEX(Main_Form!$A:$A, MATCH($E644, Main_Form!$EV:$EV, 0)))</f>
        <v/>
      </c>
      <c r="G644" s="368"/>
      <c r="H644" s="368"/>
      <c r="I644" s="368"/>
      <c r="J644" s="368"/>
      <c r="K644" s="368"/>
      <c r="L644" s="368"/>
      <c r="M644" s="368"/>
      <c r="N644" s="368"/>
      <c r="O644" s="368"/>
      <c r="P644" s="398" t="str">
        <f t="shared" si="9"/>
        <v/>
      </c>
      <c r="Q644" s="403"/>
      <c r="R644" s="372"/>
      <c r="AB644" s="378"/>
      <c r="AC644" s="378" t="str">
        <f>IF($N644 = "", "",
IF(OR($N644 = Lists_and_controls!$AO$9, $N644 = Lists_and_controls!$AO$11, $N644 = Lists_and_controls!$AO$14, $N644 = Lists_and_controls!$AO$16), MAX(Day_30),
IF(OR($N644 = Lists_and_controls!$AO$6, $N644 = Lists_and_controls!$AO$8, $N644 = Lists_and_controls!$AO$10, $N644 = Lists_and_controls!$AO$12, $N644 = Lists_and_controls!$AO$13, $N644 = Lists_and_controls!$AO$15, $N644 = Lists_and_controls!$AO$17), MAX(Day_31),
IF($N644 = Lists_and_controls!$AO$7, IF(INDEX(Leap_Year_YN, MATCH($M644, Year_2, 0)) = 1, MAX(Day_Feb_LY), MAX(Day_Feb) )))))</f>
        <v/>
      </c>
    </row>
    <row r="645" spans="1:29" s="379" customFormat="1" hidden="1" x14ac:dyDescent="0.35">
      <c r="A645" s="368"/>
      <c r="B645" s="367" t="str">
        <f xml:space="preserve"> IF(A645="", "", $B$2 &amp; COUNTIFS($A$7:$A645, $A645))</f>
        <v/>
      </c>
      <c r="C645" s="367" t="str">
        <f>IF($A645 = "", "", INDEX(Main_Form!$A:$A, MATCH($A645, Main_Form!$EV:$EV, 0)) &amp; $B645)</f>
        <v/>
      </c>
      <c r="D645" s="368"/>
      <c r="E645" s="368"/>
      <c r="F645" s="367" t="str">
        <f>IF(E645="", "", INDEX(Main_Form!$A:$A, MATCH($E645, Main_Form!$EV:$EV, 0)))</f>
        <v/>
      </c>
      <c r="G645" s="368"/>
      <c r="H645" s="368"/>
      <c r="I645" s="368"/>
      <c r="J645" s="368"/>
      <c r="K645" s="368"/>
      <c r="L645" s="368"/>
      <c r="M645" s="368"/>
      <c r="N645" s="368"/>
      <c r="O645" s="368"/>
      <c r="P645" s="398" t="str">
        <f t="shared" si="9"/>
        <v/>
      </c>
      <c r="Q645" s="403"/>
      <c r="R645" s="372"/>
      <c r="AB645" s="378"/>
      <c r="AC645" s="378" t="str">
        <f>IF($N645 = "", "",
IF(OR($N645 = Lists_and_controls!$AO$9, $N645 = Lists_and_controls!$AO$11, $N645 = Lists_and_controls!$AO$14, $N645 = Lists_and_controls!$AO$16), MAX(Day_30),
IF(OR($N645 = Lists_and_controls!$AO$6, $N645 = Lists_and_controls!$AO$8, $N645 = Lists_and_controls!$AO$10, $N645 = Lists_and_controls!$AO$12, $N645 = Lists_and_controls!$AO$13, $N645 = Lists_and_controls!$AO$15, $N645 = Lists_and_controls!$AO$17), MAX(Day_31),
IF($N645 = Lists_and_controls!$AO$7, IF(INDEX(Leap_Year_YN, MATCH($M645, Year_2, 0)) = 1, MAX(Day_Feb_LY), MAX(Day_Feb) )))))</f>
        <v/>
      </c>
    </row>
    <row r="646" spans="1:29" s="379" customFormat="1" hidden="1" x14ac:dyDescent="0.35">
      <c r="A646" s="368"/>
      <c r="B646" s="367" t="str">
        <f xml:space="preserve"> IF(A646="", "", $B$2 &amp; COUNTIFS($A$7:$A646, $A646))</f>
        <v/>
      </c>
      <c r="C646" s="367" t="str">
        <f>IF($A646 = "", "", INDEX(Main_Form!$A:$A, MATCH($A646, Main_Form!$EV:$EV, 0)) &amp; $B646)</f>
        <v/>
      </c>
      <c r="D646" s="368"/>
      <c r="E646" s="368"/>
      <c r="F646" s="367" t="str">
        <f>IF(E646="", "", INDEX(Main_Form!$A:$A, MATCH($E646, Main_Form!$EV:$EV, 0)))</f>
        <v/>
      </c>
      <c r="G646" s="368"/>
      <c r="H646" s="368"/>
      <c r="I646" s="368"/>
      <c r="J646" s="368"/>
      <c r="K646" s="368"/>
      <c r="L646" s="368"/>
      <c r="M646" s="368"/>
      <c r="N646" s="368"/>
      <c r="O646" s="368"/>
      <c r="P646" s="398" t="str">
        <f t="shared" si="9"/>
        <v/>
      </c>
      <c r="Q646" s="403"/>
      <c r="R646" s="372"/>
      <c r="AB646" s="378"/>
      <c r="AC646" s="378" t="str">
        <f>IF($N646 = "", "",
IF(OR($N646 = Lists_and_controls!$AO$9, $N646 = Lists_and_controls!$AO$11, $N646 = Lists_and_controls!$AO$14, $N646 = Lists_and_controls!$AO$16), MAX(Day_30),
IF(OR($N646 = Lists_and_controls!$AO$6, $N646 = Lists_and_controls!$AO$8, $N646 = Lists_and_controls!$AO$10, $N646 = Lists_and_controls!$AO$12, $N646 = Lists_and_controls!$AO$13, $N646 = Lists_and_controls!$AO$15, $N646 = Lists_and_controls!$AO$17), MAX(Day_31),
IF($N646 = Lists_and_controls!$AO$7, IF(INDEX(Leap_Year_YN, MATCH($M646, Year_2, 0)) = 1, MAX(Day_Feb_LY), MAX(Day_Feb) )))))</f>
        <v/>
      </c>
    </row>
    <row r="647" spans="1:29" s="379" customFormat="1" hidden="1" x14ac:dyDescent="0.35">
      <c r="A647" s="368"/>
      <c r="B647" s="367" t="str">
        <f xml:space="preserve"> IF(A647="", "", $B$2 &amp; COUNTIFS($A$7:$A647, $A647))</f>
        <v/>
      </c>
      <c r="C647" s="367" t="str">
        <f>IF($A647 = "", "", INDEX(Main_Form!$A:$A, MATCH($A647, Main_Form!$EV:$EV, 0)) &amp; $B647)</f>
        <v/>
      </c>
      <c r="D647" s="368"/>
      <c r="E647" s="368"/>
      <c r="F647" s="367" t="str">
        <f>IF(E647="", "", INDEX(Main_Form!$A:$A, MATCH($E647, Main_Form!$EV:$EV, 0)))</f>
        <v/>
      </c>
      <c r="G647" s="368"/>
      <c r="H647" s="368"/>
      <c r="I647" s="368"/>
      <c r="J647" s="368"/>
      <c r="K647" s="368"/>
      <c r="L647" s="368"/>
      <c r="M647" s="368"/>
      <c r="N647" s="368"/>
      <c r="O647" s="368"/>
      <c r="P647" s="398" t="str">
        <f t="shared" ref="P647:P710" si="10">IF(AND($M647 &lt;&gt; "", $N647 &lt;&gt; "", $O647 &lt;&gt; ""), DATE($M647, INDEX(Month_value, MATCH($N647, Month, 0)), $O647), "")</f>
        <v/>
      </c>
      <c r="Q647" s="403"/>
      <c r="R647" s="372"/>
      <c r="AB647" s="378"/>
      <c r="AC647" s="378" t="str">
        <f>IF($N647 = "", "",
IF(OR($N647 = Lists_and_controls!$AO$9, $N647 = Lists_and_controls!$AO$11, $N647 = Lists_and_controls!$AO$14, $N647 = Lists_and_controls!$AO$16), MAX(Day_30),
IF(OR($N647 = Lists_and_controls!$AO$6, $N647 = Lists_and_controls!$AO$8, $N647 = Lists_and_controls!$AO$10, $N647 = Lists_and_controls!$AO$12, $N647 = Lists_and_controls!$AO$13, $N647 = Lists_and_controls!$AO$15, $N647 = Lists_and_controls!$AO$17), MAX(Day_31),
IF($N647 = Lists_and_controls!$AO$7, IF(INDEX(Leap_Year_YN, MATCH($M647, Year_2, 0)) = 1, MAX(Day_Feb_LY), MAX(Day_Feb) )))))</f>
        <v/>
      </c>
    </row>
    <row r="648" spans="1:29" s="379" customFormat="1" hidden="1" x14ac:dyDescent="0.35">
      <c r="A648" s="368"/>
      <c r="B648" s="367" t="str">
        <f xml:space="preserve"> IF(A648="", "", $B$2 &amp; COUNTIFS($A$7:$A648, $A648))</f>
        <v/>
      </c>
      <c r="C648" s="367" t="str">
        <f>IF($A648 = "", "", INDEX(Main_Form!$A:$A, MATCH($A648, Main_Form!$EV:$EV, 0)) &amp; $B648)</f>
        <v/>
      </c>
      <c r="D648" s="368"/>
      <c r="E648" s="368"/>
      <c r="F648" s="367" t="str">
        <f>IF(E648="", "", INDEX(Main_Form!$A:$A, MATCH($E648, Main_Form!$EV:$EV, 0)))</f>
        <v/>
      </c>
      <c r="G648" s="368"/>
      <c r="H648" s="368"/>
      <c r="I648" s="368"/>
      <c r="J648" s="368"/>
      <c r="K648" s="368"/>
      <c r="L648" s="368"/>
      <c r="M648" s="368"/>
      <c r="N648" s="368"/>
      <c r="O648" s="368"/>
      <c r="P648" s="398" t="str">
        <f t="shared" si="10"/>
        <v/>
      </c>
      <c r="Q648" s="403"/>
      <c r="R648" s="372"/>
      <c r="AB648" s="378"/>
      <c r="AC648" s="378" t="str">
        <f>IF($N648 = "", "",
IF(OR($N648 = Lists_and_controls!$AO$9, $N648 = Lists_and_controls!$AO$11, $N648 = Lists_and_controls!$AO$14, $N648 = Lists_and_controls!$AO$16), MAX(Day_30),
IF(OR($N648 = Lists_and_controls!$AO$6, $N648 = Lists_and_controls!$AO$8, $N648 = Lists_and_controls!$AO$10, $N648 = Lists_and_controls!$AO$12, $N648 = Lists_and_controls!$AO$13, $N648 = Lists_and_controls!$AO$15, $N648 = Lists_and_controls!$AO$17), MAX(Day_31),
IF($N648 = Lists_and_controls!$AO$7, IF(INDEX(Leap_Year_YN, MATCH($M648, Year_2, 0)) = 1, MAX(Day_Feb_LY), MAX(Day_Feb) )))))</f>
        <v/>
      </c>
    </row>
    <row r="649" spans="1:29" s="379" customFormat="1" hidden="1" x14ac:dyDescent="0.35">
      <c r="A649" s="368"/>
      <c r="B649" s="367" t="str">
        <f xml:space="preserve"> IF(A649="", "", $B$2 &amp; COUNTIFS($A$7:$A649, $A649))</f>
        <v/>
      </c>
      <c r="C649" s="367" t="str">
        <f>IF($A649 = "", "", INDEX(Main_Form!$A:$A, MATCH($A649, Main_Form!$EV:$EV, 0)) &amp; $B649)</f>
        <v/>
      </c>
      <c r="D649" s="368"/>
      <c r="E649" s="368"/>
      <c r="F649" s="367" t="str">
        <f>IF(E649="", "", INDEX(Main_Form!$A:$A, MATCH($E649, Main_Form!$EV:$EV, 0)))</f>
        <v/>
      </c>
      <c r="G649" s="368"/>
      <c r="H649" s="368"/>
      <c r="I649" s="368"/>
      <c r="J649" s="368"/>
      <c r="K649" s="368"/>
      <c r="L649" s="368"/>
      <c r="M649" s="368"/>
      <c r="N649" s="368"/>
      <c r="O649" s="368"/>
      <c r="P649" s="398" t="str">
        <f t="shared" si="10"/>
        <v/>
      </c>
      <c r="Q649" s="403"/>
      <c r="R649" s="372"/>
      <c r="AB649" s="378"/>
      <c r="AC649" s="378" t="str">
        <f>IF($N649 = "", "",
IF(OR($N649 = Lists_and_controls!$AO$9, $N649 = Lists_and_controls!$AO$11, $N649 = Lists_and_controls!$AO$14, $N649 = Lists_and_controls!$AO$16), MAX(Day_30),
IF(OR($N649 = Lists_and_controls!$AO$6, $N649 = Lists_and_controls!$AO$8, $N649 = Lists_and_controls!$AO$10, $N649 = Lists_and_controls!$AO$12, $N649 = Lists_and_controls!$AO$13, $N649 = Lists_and_controls!$AO$15, $N649 = Lists_and_controls!$AO$17), MAX(Day_31),
IF($N649 = Lists_and_controls!$AO$7, IF(INDEX(Leap_Year_YN, MATCH($M649, Year_2, 0)) = 1, MAX(Day_Feb_LY), MAX(Day_Feb) )))))</f>
        <v/>
      </c>
    </row>
    <row r="650" spans="1:29" s="379" customFormat="1" hidden="1" x14ac:dyDescent="0.35">
      <c r="A650" s="368"/>
      <c r="B650" s="367" t="str">
        <f xml:space="preserve"> IF(A650="", "", $B$2 &amp; COUNTIFS($A$7:$A650, $A650))</f>
        <v/>
      </c>
      <c r="C650" s="367" t="str">
        <f>IF($A650 = "", "", INDEX(Main_Form!$A:$A, MATCH($A650, Main_Form!$EV:$EV, 0)) &amp; $B650)</f>
        <v/>
      </c>
      <c r="D650" s="368"/>
      <c r="E650" s="368"/>
      <c r="F650" s="367" t="str">
        <f>IF(E650="", "", INDEX(Main_Form!$A:$A, MATCH($E650, Main_Form!$EV:$EV, 0)))</f>
        <v/>
      </c>
      <c r="G650" s="368"/>
      <c r="H650" s="368"/>
      <c r="I650" s="368"/>
      <c r="J650" s="368"/>
      <c r="K650" s="368"/>
      <c r="L650" s="368"/>
      <c r="M650" s="368"/>
      <c r="N650" s="368"/>
      <c r="O650" s="368"/>
      <c r="P650" s="398" t="str">
        <f t="shared" si="10"/>
        <v/>
      </c>
      <c r="Q650" s="403"/>
      <c r="R650" s="372"/>
      <c r="AB650" s="378"/>
      <c r="AC650" s="378" t="str">
        <f>IF($N650 = "", "",
IF(OR($N650 = Lists_and_controls!$AO$9, $N650 = Lists_and_controls!$AO$11, $N650 = Lists_and_controls!$AO$14, $N650 = Lists_and_controls!$AO$16), MAX(Day_30),
IF(OR($N650 = Lists_and_controls!$AO$6, $N650 = Lists_and_controls!$AO$8, $N650 = Lists_and_controls!$AO$10, $N650 = Lists_and_controls!$AO$12, $N650 = Lists_and_controls!$AO$13, $N650 = Lists_and_controls!$AO$15, $N650 = Lists_and_controls!$AO$17), MAX(Day_31),
IF($N650 = Lists_and_controls!$AO$7, IF(INDEX(Leap_Year_YN, MATCH($M650, Year_2, 0)) = 1, MAX(Day_Feb_LY), MAX(Day_Feb) )))))</f>
        <v/>
      </c>
    </row>
    <row r="651" spans="1:29" s="379" customFormat="1" hidden="1" x14ac:dyDescent="0.35">
      <c r="A651" s="368"/>
      <c r="B651" s="367" t="str">
        <f xml:space="preserve"> IF(A651="", "", $B$2 &amp; COUNTIFS($A$7:$A651, $A651))</f>
        <v/>
      </c>
      <c r="C651" s="367" t="str">
        <f>IF($A651 = "", "", INDEX(Main_Form!$A:$A, MATCH($A651, Main_Form!$EV:$EV, 0)) &amp; $B651)</f>
        <v/>
      </c>
      <c r="D651" s="368"/>
      <c r="E651" s="368"/>
      <c r="F651" s="367" t="str">
        <f>IF(E651="", "", INDEX(Main_Form!$A:$A, MATCH($E651, Main_Form!$EV:$EV, 0)))</f>
        <v/>
      </c>
      <c r="G651" s="368"/>
      <c r="H651" s="368"/>
      <c r="I651" s="368"/>
      <c r="J651" s="368"/>
      <c r="K651" s="368"/>
      <c r="L651" s="368"/>
      <c r="M651" s="368"/>
      <c r="N651" s="368"/>
      <c r="O651" s="368"/>
      <c r="P651" s="398" t="str">
        <f t="shared" si="10"/>
        <v/>
      </c>
      <c r="Q651" s="403"/>
      <c r="R651" s="372"/>
      <c r="AB651" s="378"/>
      <c r="AC651" s="378" t="str">
        <f>IF($N651 = "", "",
IF(OR($N651 = Lists_and_controls!$AO$9, $N651 = Lists_and_controls!$AO$11, $N651 = Lists_and_controls!$AO$14, $N651 = Lists_and_controls!$AO$16), MAX(Day_30),
IF(OR($N651 = Lists_and_controls!$AO$6, $N651 = Lists_and_controls!$AO$8, $N651 = Lists_and_controls!$AO$10, $N651 = Lists_and_controls!$AO$12, $N651 = Lists_and_controls!$AO$13, $N651 = Lists_and_controls!$AO$15, $N651 = Lists_and_controls!$AO$17), MAX(Day_31),
IF($N651 = Lists_and_controls!$AO$7, IF(INDEX(Leap_Year_YN, MATCH($M651, Year_2, 0)) = 1, MAX(Day_Feb_LY), MAX(Day_Feb) )))))</f>
        <v/>
      </c>
    </row>
    <row r="652" spans="1:29" s="379" customFormat="1" hidden="1" x14ac:dyDescent="0.35">
      <c r="A652" s="368"/>
      <c r="B652" s="367" t="str">
        <f xml:space="preserve"> IF(A652="", "", $B$2 &amp; COUNTIFS($A$7:$A652, $A652))</f>
        <v/>
      </c>
      <c r="C652" s="367" t="str">
        <f>IF($A652 = "", "", INDEX(Main_Form!$A:$A, MATCH($A652, Main_Form!$EV:$EV, 0)) &amp; $B652)</f>
        <v/>
      </c>
      <c r="D652" s="368"/>
      <c r="E652" s="368"/>
      <c r="F652" s="367" t="str">
        <f>IF(E652="", "", INDEX(Main_Form!$A:$A, MATCH($E652, Main_Form!$EV:$EV, 0)))</f>
        <v/>
      </c>
      <c r="G652" s="368"/>
      <c r="H652" s="368"/>
      <c r="I652" s="368"/>
      <c r="J652" s="368"/>
      <c r="K652" s="368"/>
      <c r="L652" s="368"/>
      <c r="M652" s="368"/>
      <c r="N652" s="368"/>
      <c r="O652" s="368"/>
      <c r="P652" s="398" t="str">
        <f t="shared" si="10"/>
        <v/>
      </c>
      <c r="Q652" s="403"/>
      <c r="R652" s="372"/>
      <c r="AB652" s="378"/>
      <c r="AC652" s="378" t="str">
        <f>IF($N652 = "", "",
IF(OR($N652 = Lists_and_controls!$AO$9, $N652 = Lists_and_controls!$AO$11, $N652 = Lists_and_controls!$AO$14, $N652 = Lists_and_controls!$AO$16), MAX(Day_30),
IF(OR($N652 = Lists_and_controls!$AO$6, $N652 = Lists_and_controls!$AO$8, $N652 = Lists_and_controls!$AO$10, $N652 = Lists_and_controls!$AO$12, $N652 = Lists_and_controls!$AO$13, $N652 = Lists_and_controls!$AO$15, $N652 = Lists_and_controls!$AO$17), MAX(Day_31),
IF($N652 = Lists_and_controls!$AO$7, IF(INDEX(Leap_Year_YN, MATCH($M652, Year_2, 0)) = 1, MAX(Day_Feb_LY), MAX(Day_Feb) )))))</f>
        <v/>
      </c>
    </row>
    <row r="653" spans="1:29" s="379" customFormat="1" hidden="1" x14ac:dyDescent="0.35">
      <c r="A653" s="368"/>
      <c r="B653" s="367" t="str">
        <f xml:space="preserve"> IF(A653="", "", $B$2 &amp; COUNTIFS($A$7:$A653, $A653))</f>
        <v/>
      </c>
      <c r="C653" s="367" t="str">
        <f>IF($A653 = "", "", INDEX(Main_Form!$A:$A, MATCH($A653, Main_Form!$EV:$EV, 0)) &amp; $B653)</f>
        <v/>
      </c>
      <c r="D653" s="368"/>
      <c r="E653" s="368"/>
      <c r="F653" s="367" t="str">
        <f>IF(E653="", "", INDEX(Main_Form!$A:$A, MATCH($E653, Main_Form!$EV:$EV, 0)))</f>
        <v/>
      </c>
      <c r="G653" s="368"/>
      <c r="H653" s="368"/>
      <c r="I653" s="368"/>
      <c r="J653" s="368"/>
      <c r="K653" s="368"/>
      <c r="L653" s="368"/>
      <c r="M653" s="368"/>
      <c r="N653" s="368"/>
      <c r="O653" s="368"/>
      <c r="P653" s="398" t="str">
        <f t="shared" si="10"/>
        <v/>
      </c>
      <c r="Q653" s="403"/>
      <c r="R653" s="372"/>
      <c r="AB653" s="378"/>
      <c r="AC653" s="378" t="str">
        <f>IF($N653 = "", "",
IF(OR($N653 = Lists_and_controls!$AO$9, $N653 = Lists_and_controls!$AO$11, $N653 = Lists_and_controls!$AO$14, $N653 = Lists_and_controls!$AO$16), MAX(Day_30),
IF(OR($N653 = Lists_and_controls!$AO$6, $N653 = Lists_and_controls!$AO$8, $N653 = Lists_and_controls!$AO$10, $N653 = Lists_and_controls!$AO$12, $N653 = Lists_and_controls!$AO$13, $N653 = Lists_and_controls!$AO$15, $N653 = Lists_and_controls!$AO$17), MAX(Day_31),
IF($N653 = Lists_and_controls!$AO$7, IF(INDEX(Leap_Year_YN, MATCH($M653, Year_2, 0)) = 1, MAX(Day_Feb_LY), MAX(Day_Feb) )))))</f>
        <v/>
      </c>
    </row>
    <row r="654" spans="1:29" s="379" customFormat="1" hidden="1" x14ac:dyDescent="0.35">
      <c r="A654" s="368"/>
      <c r="B654" s="367" t="str">
        <f xml:space="preserve"> IF(A654="", "", $B$2 &amp; COUNTIFS($A$7:$A654, $A654))</f>
        <v/>
      </c>
      <c r="C654" s="367" t="str">
        <f>IF($A654 = "", "", INDEX(Main_Form!$A:$A, MATCH($A654, Main_Form!$EV:$EV, 0)) &amp; $B654)</f>
        <v/>
      </c>
      <c r="D654" s="368"/>
      <c r="E654" s="368"/>
      <c r="F654" s="367" t="str">
        <f>IF(E654="", "", INDEX(Main_Form!$A:$A, MATCH($E654, Main_Form!$EV:$EV, 0)))</f>
        <v/>
      </c>
      <c r="G654" s="368"/>
      <c r="H654" s="368"/>
      <c r="I654" s="368"/>
      <c r="J654" s="368"/>
      <c r="K654" s="368"/>
      <c r="L654" s="368"/>
      <c r="M654" s="368"/>
      <c r="N654" s="368"/>
      <c r="O654" s="368"/>
      <c r="P654" s="398" t="str">
        <f t="shared" si="10"/>
        <v/>
      </c>
      <c r="Q654" s="403"/>
      <c r="R654" s="372"/>
      <c r="AB654" s="378"/>
      <c r="AC654" s="378" t="str">
        <f>IF($N654 = "", "",
IF(OR($N654 = Lists_and_controls!$AO$9, $N654 = Lists_and_controls!$AO$11, $N654 = Lists_and_controls!$AO$14, $N654 = Lists_and_controls!$AO$16), MAX(Day_30),
IF(OR($N654 = Lists_and_controls!$AO$6, $N654 = Lists_and_controls!$AO$8, $N654 = Lists_and_controls!$AO$10, $N654 = Lists_and_controls!$AO$12, $N654 = Lists_and_controls!$AO$13, $N654 = Lists_and_controls!$AO$15, $N654 = Lists_and_controls!$AO$17), MAX(Day_31),
IF($N654 = Lists_and_controls!$AO$7, IF(INDEX(Leap_Year_YN, MATCH($M654, Year_2, 0)) = 1, MAX(Day_Feb_LY), MAX(Day_Feb) )))))</f>
        <v/>
      </c>
    </row>
    <row r="655" spans="1:29" s="379" customFormat="1" hidden="1" x14ac:dyDescent="0.35">
      <c r="A655" s="368"/>
      <c r="B655" s="367" t="str">
        <f xml:space="preserve"> IF(A655="", "", $B$2 &amp; COUNTIFS($A$7:$A655, $A655))</f>
        <v/>
      </c>
      <c r="C655" s="367" t="str">
        <f>IF($A655 = "", "", INDEX(Main_Form!$A:$A, MATCH($A655, Main_Form!$EV:$EV, 0)) &amp; $B655)</f>
        <v/>
      </c>
      <c r="D655" s="368"/>
      <c r="E655" s="368"/>
      <c r="F655" s="367" t="str">
        <f>IF(E655="", "", INDEX(Main_Form!$A:$A, MATCH($E655, Main_Form!$EV:$EV, 0)))</f>
        <v/>
      </c>
      <c r="G655" s="368"/>
      <c r="H655" s="368"/>
      <c r="I655" s="368"/>
      <c r="J655" s="368"/>
      <c r="K655" s="368"/>
      <c r="L655" s="368"/>
      <c r="M655" s="368"/>
      <c r="N655" s="368"/>
      <c r="O655" s="368"/>
      <c r="P655" s="398" t="str">
        <f t="shared" si="10"/>
        <v/>
      </c>
      <c r="Q655" s="403"/>
      <c r="R655" s="372"/>
      <c r="AB655" s="378"/>
      <c r="AC655" s="378" t="str">
        <f>IF($N655 = "", "",
IF(OR($N655 = Lists_and_controls!$AO$9, $N655 = Lists_and_controls!$AO$11, $N655 = Lists_and_controls!$AO$14, $N655 = Lists_and_controls!$AO$16), MAX(Day_30),
IF(OR($N655 = Lists_and_controls!$AO$6, $N655 = Lists_and_controls!$AO$8, $N655 = Lists_and_controls!$AO$10, $N655 = Lists_and_controls!$AO$12, $N655 = Lists_and_controls!$AO$13, $N655 = Lists_and_controls!$AO$15, $N655 = Lists_and_controls!$AO$17), MAX(Day_31),
IF($N655 = Lists_and_controls!$AO$7, IF(INDEX(Leap_Year_YN, MATCH($M655, Year_2, 0)) = 1, MAX(Day_Feb_LY), MAX(Day_Feb) )))))</f>
        <v/>
      </c>
    </row>
    <row r="656" spans="1:29" s="379" customFormat="1" hidden="1" x14ac:dyDescent="0.35">
      <c r="A656" s="368"/>
      <c r="B656" s="367" t="str">
        <f xml:space="preserve"> IF(A656="", "", $B$2 &amp; COUNTIFS($A$7:$A656, $A656))</f>
        <v/>
      </c>
      <c r="C656" s="367" t="str">
        <f>IF($A656 = "", "", INDEX(Main_Form!$A:$A, MATCH($A656, Main_Form!$EV:$EV, 0)) &amp; $B656)</f>
        <v/>
      </c>
      <c r="D656" s="368"/>
      <c r="E656" s="368"/>
      <c r="F656" s="367" t="str">
        <f>IF(E656="", "", INDEX(Main_Form!$A:$A, MATCH($E656, Main_Form!$EV:$EV, 0)))</f>
        <v/>
      </c>
      <c r="G656" s="368"/>
      <c r="H656" s="368"/>
      <c r="I656" s="368"/>
      <c r="J656" s="368"/>
      <c r="K656" s="368"/>
      <c r="L656" s="368"/>
      <c r="M656" s="368"/>
      <c r="N656" s="368"/>
      <c r="O656" s="368"/>
      <c r="P656" s="398" t="str">
        <f t="shared" si="10"/>
        <v/>
      </c>
      <c r="Q656" s="403"/>
      <c r="R656" s="372"/>
      <c r="AB656" s="378"/>
      <c r="AC656" s="378" t="str">
        <f>IF($N656 = "", "",
IF(OR($N656 = Lists_and_controls!$AO$9, $N656 = Lists_and_controls!$AO$11, $N656 = Lists_and_controls!$AO$14, $N656 = Lists_and_controls!$AO$16), MAX(Day_30),
IF(OR($N656 = Lists_and_controls!$AO$6, $N656 = Lists_and_controls!$AO$8, $N656 = Lists_and_controls!$AO$10, $N656 = Lists_and_controls!$AO$12, $N656 = Lists_and_controls!$AO$13, $N656 = Lists_and_controls!$AO$15, $N656 = Lists_and_controls!$AO$17), MAX(Day_31),
IF($N656 = Lists_and_controls!$AO$7, IF(INDEX(Leap_Year_YN, MATCH($M656, Year_2, 0)) = 1, MAX(Day_Feb_LY), MAX(Day_Feb) )))))</f>
        <v/>
      </c>
    </row>
    <row r="657" spans="1:29" s="379" customFormat="1" hidden="1" x14ac:dyDescent="0.35">
      <c r="A657" s="368"/>
      <c r="B657" s="367" t="str">
        <f xml:space="preserve"> IF(A657="", "", $B$2 &amp; COUNTIFS($A$7:$A657, $A657))</f>
        <v/>
      </c>
      <c r="C657" s="367" t="str">
        <f>IF($A657 = "", "", INDEX(Main_Form!$A:$A, MATCH($A657, Main_Form!$EV:$EV, 0)) &amp; $B657)</f>
        <v/>
      </c>
      <c r="D657" s="368"/>
      <c r="E657" s="368"/>
      <c r="F657" s="367" t="str">
        <f>IF(E657="", "", INDEX(Main_Form!$A:$A, MATCH($E657, Main_Form!$EV:$EV, 0)))</f>
        <v/>
      </c>
      <c r="G657" s="368"/>
      <c r="H657" s="368"/>
      <c r="I657" s="368"/>
      <c r="J657" s="368"/>
      <c r="K657" s="368"/>
      <c r="L657" s="368"/>
      <c r="M657" s="368"/>
      <c r="N657" s="368"/>
      <c r="O657" s="368"/>
      <c r="P657" s="398" t="str">
        <f t="shared" si="10"/>
        <v/>
      </c>
      <c r="Q657" s="403"/>
      <c r="R657" s="372"/>
      <c r="AB657" s="378"/>
      <c r="AC657" s="378" t="str">
        <f>IF($N657 = "", "",
IF(OR($N657 = Lists_and_controls!$AO$9, $N657 = Lists_and_controls!$AO$11, $N657 = Lists_and_controls!$AO$14, $N657 = Lists_and_controls!$AO$16), MAX(Day_30),
IF(OR($N657 = Lists_and_controls!$AO$6, $N657 = Lists_and_controls!$AO$8, $N657 = Lists_and_controls!$AO$10, $N657 = Lists_and_controls!$AO$12, $N657 = Lists_and_controls!$AO$13, $N657 = Lists_and_controls!$AO$15, $N657 = Lists_and_controls!$AO$17), MAX(Day_31),
IF($N657 = Lists_and_controls!$AO$7, IF(INDEX(Leap_Year_YN, MATCH($M657, Year_2, 0)) = 1, MAX(Day_Feb_LY), MAX(Day_Feb) )))))</f>
        <v/>
      </c>
    </row>
    <row r="658" spans="1:29" s="379" customFormat="1" hidden="1" x14ac:dyDescent="0.35">
      <c r="A658" s="368"/>
      <c r="B658" s="367" t="str">
        <f xml:space="preserve"> IF(A658="", "", $B$2 &amp; COUNTIFS($A$7:$A658, $A658))</f>
        <v/>
      </c>
      <c r="C658" s="367" t="str">
        <f>IF($A658 = "", "", INDEX(Main_Form!$A:$A, MATCH($A658, Main_Form!$EV:$EV, 0)) &amp; $B658)</f>
        <v/>
      </c>
      <c r="D658" s="368"/>
      <c r="E658" s="368"/>
      <c r="F658" s="367" t="str">
        <f>IF(E658="", "", INDEX(Main_Form!$A:$A, MATCH($E658, Main_Form!$EV:$EV, 0)))</f>
        <v/>
      </c>
      <c r="G658" s="368"/>
      <c r="H658" s="368"/>
      <c r="I658" s="368"/>
      <c r="J658" s="368"/>
      <c r="K658" s="368"/>
      <c r="L658" s="368"/>
      <c r="M658" s="368"/>
      <c r="N658" s="368"/>
      <c r="O658" s="368"/>
      <c r="P658" s="398" t="str">
        <f t="shared" si="10"/>
        <v/>
      </c>
      <c r="Q658" s="403"/>
      <c r="R658" s="372"/>
      <c r="AB658" s="378"/>
      <c r="AC658" s="378" t="str">
        <f>IF($N658 = "", "",
IF(OR($N658 = Lists_and_controls!$AO$9, $N658 = Lists_and_controls!$AO$11, $N658 = Lists_and_controls!$AO$14, $N658 = Lists_and_controls!$AO$16), MAX(Day_30),
IF(OR($N658 = Lists_and_controls!$AO$6, $N658 = Lists_and_controls!$AO$8, $N658 = Lists_and_controls!$AO$10, $N658 = Lists_and_controls!$AO$12, $N658 = Lists_and_controls!$AO$13, $N658 = Lists_and_controls!$AO$15, $N658 = Lists_and_controls!$AO$17), MAX(Day_31),
IF($N658 = Lists_and_controls!$AO$7, IF(INDEX(Leap_Year_YN, MATCH($M658, Year_2, 0)) = 1, MAX(Day_Feb_LY), MAX(Day_Feb) )))))</f>
        <v/>
      </c>
    </row>
    <row r="659" spans="1:29" s="379" customFormat="1" hidden="1" x14ac:dyDescent="0.35">
      <c r="A659" s="368"/>
      <c r="B659" s="367" t="str">
        <f xml:space="preserve"> IF(A659="", "", $B$2 &amp; COUNTIFS($A$7:$A659, $A659))</f>
        <v/>
      </c>
      <c r="C659" s="367" t="str">
        <f>IF($A659 = "", "", INDEX(Main_Form!$A:$A, MATCH($A659, Main_Form!$EV:$EV, 0)) &amp; $B659)</f>
        <v/>
      </c>
      <c r="D659" s="368"/>
      <c r="E659" s="368"/>
      <c r="F659" s="367" t="str">
        <f>IF(E659="", "", INDEX(Main_Form!$A:$A, MATCH($E659, Main_Form!$EV:$EV, 0)))</f>
        <v/>
      </c>
      <c r="G659" s="368"/>
      <c r="H659" s="368"/>
      <c r="I659" s="368"/>
      <c r="J659" s="368"/>
      <c r="K659" s="368"/>
      <c r="L659" s="368"/>
      <c r="M659" s="368"/>
      <c r="N659" s="368"/>
      <c r="O659" s="368"/>
      <c r="P659" s="398" t="str">
        <f t="shared" si="10"/>
        <v/>
      </c>
      <c r="Q659" s="403"/>
      <c r="R659" s="372"/>
      <c r="AB659" s="378"/>
      <c r="AC659" s="378" t="str">
        <f>IF($N659 = "", "",
IF(OR($N659 = Lists_and_controls!$AO$9, $N659 = Lists_and_controls!$AO$11, $N659 = Lists_and_controls!$AO$14, $N659 = Lists_and_controls!$AO$16), MAX(Day_30),
IF(OR($N659 = Lists_and_controls!$AO$6, $N659 = Lists_and_controls!$AO$8, $N659 = Lists_and_controls!$AO$10, $N659 = Lists_and_controls!$AO$12, $N659 = Lists_and_controls!$AO$13, $N659 = Lists_and_controls!$AO$15, $N659 = Lists_and_controls!$AO$17), MAX(Day_31),
IF($N659 = Lists_and_controls!$AO$7, IF(INDEX(Leap_Year_YN, MATCH($M659, Year_2, 0)) = 1, MAX(Day_Feb_LY), MAX(Day_Feb) )))))</f>
        <v/>
      </c>
    </row>
    <row r="660" spans="1:29" s="379" customFormat="1" hidden="1" x14ac:dyDescent="0.35">
      <c r="A660" s="368"/>
      <c r="B660" s="367" t="str">
        <f xml:space="preserve"> IF(A660="", "", $B$2 &amp; COUNTIFS($A$7:$A660, $A660))</f>
        <v/>
      </c>
      <c r="C660" s="367" t="str">
        <f>IF($A660 = "", "", INDEX(Main_Form!$A:$A, MATCH($A660, Main_Form!$EV:$EV, 0)) &amp; $B660)</f>
        <v/>
      </c>
      <c r="D660" s="368"/>
      <c r="E660" s="368"/>
      <c r="F660" s="367" t="str">
        <f>IF(E660="", "", INDEX(Main_Form!$A:$A, MATCH($E660, Main_Form!$EV:$EV, 0)))</f>
        <v/>
      </c>
      <c r="G660" s="368"/>
      <c r="H660" s="368"/>
      <c r="I660" s="368"/>
      <c r="J660" s="368"/>
      <c r="K660" s="368"/>
      <c r="L660" s="368"/>
      <c r="M660" s="368"/>
      <c r="N660" s="368"/>
      <c r="O660" s="368"/>
      <c r="P660" s="398" t="str">
        <f t="shared" si="10"/>
        <v/>
      </c>
      <c r="Q660" s="403"/>
      <c r="R660" s="372"/>
      <c r="AB660" s="378"/>
      <c r="AC660" s="378" t="str">
        <f>IF($N660 = "", "",
IF(OR($N660 = Lists_and_controls!$AO$9, $N660 = Lists_and_controls!$AO$11, $N660 = Lists_and_controls!$AO$14, $N660 = Lists_and_controls!$AO$16), MAX(Day_30),
IF(OR($N660 = Lists_and_controls!$AO$6, $N660 = Lists_and_controls!$AO$8, $N660 = Lists_and_controls!$AO$10, $N660 = Lists_and_controls!$AO$12, $N660 = Lists_and_controls!$AO$13, $N660 = Lists_and_controls!$AO$15, $N660 = Lists_and_controls!$AO$17), MAX(Day_31),
IF($N660 = Lists_and_controls!$AO$7, IF(INDEX(Leap_Year_YN, MATCH($M660, Year_2, 0)) = 1, MAX(Day_Feb_LY), MAX(Day_Feb) )))))</f>
        <v/>
      </c>
    </row>
    <row r="661" spans="1:29" s="379" customFormat="1" hidden="1" x14ac:dyDescent="0.35">
      <c r="A661" s="368"/>
      <c r="B661" s="367" t="str">
        <f xml:space="preserve"> IF(A661="", "", $B$2 &amp; COUNTIFS($A$7:$A661, $A661))</f>
        <v/>
      </c>
      <c r="C661" s="367" t="str">
        <f>IF($A661 = "", "", INDEX(Main_Form!$A:$A, MATCH($A661, Main_Form!$EV:$EV, 0)) &amp; $B661)</f>
        <v/>
      </c>
      <c r="D661" s="368"/>
      <c r="E661" s="368"/>
      <c r="F661" s="367" t="str">
        <f>IF(E661="", "", INDEX(Main_Form!$A:$A, MATCH($E661, Main_Form!$EV:$EV, 0)))</f>
        <v/>
      </c>
      <c r="G661" s="368"/>
      <c r="H661" s="368"/>
      <c r="I661" s="368"/>
      <c r="J661" s="368"/>
      <c r="K661" s="368"/>
      <c r="L661" s="368"/>
      <c r="M661" s="368"/>
      <c r="N661" s="368"/>
      <c r="O661" s="368"/>
      <c r="P661" s="398" t="str">
        <f t="shared" si="10"/>
        <v/>
      </c>
      <c r="Q661" s="403"/>
      <c r="R661" s="372"/>
      <c r="AB661" s="378"/>
      <c r="AC661" s="378" t="str">
        <f>IF($N661 = "", "",
IF(OR($N661 = Lists_and_controls!$AO$9, $N661 = Lists_and_controls!$AO$11, $N661 = Lists_and_controls!$AO$14, $N661 = Lists_and_controls!$AO$16), MAX(Day_30),
IF(OR($N661 = Lists_and_controls!$AO$6, $N661 = Lists_and_controls!$AO$8, $N661 = Lists_and_controls!$AO$10, $N661 = Lists_and_controls!$AO$12, $N661 = Lists_and_controls!$AO$13, $N661 = Lists_and_controls!$AO$15, $N661 = Lists_and_controls!$AO$17), MAX(Day_31),
IF($N661 = Lists_and_controls!$AO$7, IF(INDEX(Leap_Year_YN, MATCH($M661, Year_2, 0)) = 1, MAX(Day_Feb_LY), MAX(Day_Feb) )))))</f>
        <v/>
      </c>
    </row>
    <row r="662" spans="1:29" s="379" customFormat="1" hidden="1" x14ac:dyDescent="0.35">
      <c r="A662" s="368"/>
      <c r="B662" s="367" t="str">
        <f xml:space="preserve"> IF(A662="", "", $B$2 &amp; COUNTIFS($A$7:$A662, $A662))</f>
        <v/>
      </c>
      <c r="C662" s="367" t="str">
        <f>IF($A662 = "", "", INDEX(Main_Form!$A:$A, MATCH($A662, Main_Form!$EV:$EV, 0)) &amp; $B662)</f>
        <v/>
      </c>
      <c r="D662" s="368"/>
      <c r="E662" s="368"/>
      <c r="F662" s="367" t="str">
        <f>IF(E662="", "", INDEX(Main_Form!$A:$A, MATCH($E662, Main_Form!$EV:$EV, 0)))</f>
        <v/>
      </c>
      <c r="G662" s="368"/>
      <c r="H662" s="368"/>
      <c r="I662" s="368"/>
      <c r="J662" s="368"/>
      <c r="K662" s="368"/>
      <c r="L662" s="368"/>
      <c r="M662" s="368"/>
      <c r="N662" s="368"/>
      <c r="O662" s="368"/>
      <c r="P662" s="398" t="str">
        <f t="shared" si="10"/>
        <v/>
      </c>
      <c r="Q662" s="403"/>
      <c r="R662" s="372"/>
      <c r="AB662" s="378"/>
      <c r="AC662" s="378" t="str">
        <f>IF($N662 = "", "",
IF(OR($N662 = Lists_and_controls!$AO$9, $N662 = Lists_and_controls!$AO$11, $N662 = Lists_and_controls!$AO$14, $N662 = Lists_and_controls!$AO$16), MAX(Day_30),
IF(OR($N662 = Lists_and_controls!$AO$6, $N662 = Lists_and_controls!$AO$8, $N662 = Lists_and_controls!$AO$10, $N662 = Lists_and_controls!$AO$12, $N662 = Lists_and_controls!$AO$13, $N662 = Lists_and_controls!$AO$15, $N662 = Lists_and_controls!$AO$17), MAX(Day_31),
IF($N662 = Lists_and_controls!$AO$7, IF(INDEX(Leap_Year_YN, MATCH($M662, Year_2, 0)) = 1, MAX(Day_Feb_LY), MAX(Day_Feb) )))))</f>
        <v/>
      </c>
    </row>
    <row r="663" spans="1:29" s="379" customFormat="1" hidden="1" x14ac:dyDescent="0.35">
      <c r="A663" s="368"/>
      <c r="B663" s="367" t="str">
        <f xml:space="preserve"> IF(A663="", "", $B$2 &amp; COUNTIFS($A$7:$A663, $A663))</f>
        <v/>
      </c>
      <c r="C663" s="367" t="str">
        <f>IF($A663 = "", "", INDEX(Main_Form!$A:$A, MATCH($A663, Main_Form!$EV:$EV, 0)) &amp; $B663)</f>
        <v/>
      </c>
      <c r="D663" s="368"/>
      <c r="E663" s="368"/>
      <c r="F663" s="367" t="str">
        <f>IF(E663="", "", INDEX(Main_Form!$A:$A, MATCH($E663, Main_Form!$EV:$EV, 0)))</f>
        <v/>
      </c>
      <c r="G663" s="368"/>
      <c r="H663" s="368"/>
      <c r="I663" s="368"/>
      <c r="J663" s="368"/>
      <c r="K663" s="368"/>
      <c r="L663" s="368"/>
      <c r="M663" s="368"/>
      <c r="N663" s="368"/>
      <c r="O663" s="368"/>
      <c r="P663" s="398" t="str">
        <f t="shared" si="10"/>
        <v/>
      </c>
      <c r="Q663" s="403"/>
      <c r="R663" s="372"/>
      <c r="AB663" s="378"/>
      <c r="AC663" s="378" t="str">
        <f>IF($N663 = "", "",
IF(OR($N663 = Lists_and_controls!$AO$9, $N663 = Lists_and_controls!$AO$11, $N663 = Lists_and_controls!$AO$14, $N663 = Lists_and_controls!$AO$16), MAX(Day_30),
IF(OR($N663 = Lists_and_controls!$AO$6, $N663 = Lists_and_controls!$AO$8, $N663 = Lists_and_controls!$AO$10, $N663 = Lists_and_controls!$AO$12, $N663 = Lists_and_controls!$AO$13, $N663 = Lists_and_controls!$AO$15, $N663 = Lists_and_controls!$AO$17), MAX(Day_31),
IF($N663 = Lists_and_controls!$AO$7, IF(INDEX(Leap_Year_YN, MATCH($M663, Year_2, 0)) = 1, MAX(Day_Feb_LY), MAX(Day_Feb) )))))</f>
        <v/>
      </c>
    </row>
    <row r="664" spans="1:29" s="379" customFormat="1" hidden="1" x14ac:dyDescent="0.35">
      <c r="A664" s="368"/>
      <c r="B664" s="367" t="str">
        <f xml:space="preserve"> IF(A664="", "", $B$2 &amp; COUNTIFS($A$7:$A664, $A664))</f>
        <v/>
      </c>
      <c r="C664" s="367" t="str">
        <f>IF($A664 = "", "", INDEX(Main_Form!$A:$A, MATCH($A664, Main_Form!$EV:$EV, 0)) &amp; $B664)</f>
        <v/>
      </c>
      <c r="D664" s="368"/>
      <c r="E664" s="368"/>
      <c r="F664" s="367" t="str">
        <f>IF(E664="", "", INDEX(Main_Form!$A:$A, MATCH($E664, Main_Form!$EV:$EV, 0)))</f>
        <v/>
      </c>
      <c r="G664" s="368"/>
      <c r="H664" s="368"/>
      <c r="I664" s="368"/>
      <c r="J664" s="368"/>
      <c r="K664" s="368"/>
      <c r="L664" s="368"/>
      <c r="M664" s="368"/>
      <c r="N664" s="368"/>
      <c r="O664" s="368"/>
      <c r="P664" s="398" t="str">
        <f t="shared" si="10"/>
        <v/>
      </c>
      <c r="Q664" s="403"/>
      <c r="R664" s="372"/>
      <c r="AB664" s="378"/>
      <c r="AC664" s="378" t="str">
        <f>IF($N664 = "", "",
IF(OR($N664 = Lists_and_controls!$AO$9, $N664 = Lists_and_controls!$AO$11, $N664 = Lists_and_controls!$AO$14, $N664 = Lists_and_controls!$AO$16), MAX(Day_30),
IF(OR($N664 = Lists_and_controls!$AO$6, $N664 = Lists_and_controls!$AO$8, $N664 = Lists_and_controls!$AO$10, $N664 = Lists_and_controls!$AO$12, $N664 = Lists_and_controls!$AO$13, $N664 = Lists_and_controls!$AO$15, $N664 = Lists_and_controls!$AO$17), MAX(Day_31),
IF($N664 = Lists_and_controls!$AO$7, IF(INDEX(Leap_Year_YN, MATCH($M664, Year_2, 0)) = 1, MAX(Day_Feb_LY), MAX(Day_Feb) )))))</f>
        <v/>
      </c>
    </row>
    <row r="665" spans="1:29" s="379" customFormat="1" hidden="1" x14ac:dyDescent="0.35">
      <c r="A665" s="368"/>
      <c r="B665" s="367" t="str">
        <f xml:space="preserve"> IF(A665="", "", $B$2 &amp; COUNTIFS($A$7:$A665, $A665))</f>
        <v/>
      </c>
      <c r="C665" s="367" t="str">
        <f>IF($A665 = "", "", INDEX(Main_Form!$A:$A, MATCH($A665, Main_Form!$EV:$EV, 0)) &amp; $B665)</f>
        <v/>
      </c>
      <c r="D665" s="368"/>
      <c r="E665" s="368"/>
      <c r="F665" s="367" t="str">
        <f>IF(E665="", "", INDEX(Main_Form!$A:$A, MATCH($E665, Main_Form!$EV:$EV, 0)))</f>
        <v/>
      </c>
      <c r="G665" s="368"/>
      <c r="H665" s="368"/>
      <c r="I665" s="368"/>
      <c r="J665" s="368"/>
      <c r="K665" s="368"/>
      <c r="L665" s="368"/>
      <c r="M665" s="368"/>
      <c r="N665" s="368"/>
      <c r="O665" s="368"/>
      <c r="P665" s="398" t="str">
        <f t="shared" si="10"/>
        <v/>
      </c>
      <c r="Q665" s="403"/>
      <c r="R665" s="372"/>
      <c r="AB665" s="378"/>
      <c r="AC665" s="378" t="str">
        <f>IF($N665 = "", "",
IF(OR($N665 = Lists_and_controls!$AO$9, $N665 = Lists_and_controls!$AO$11, $N665 = Lists_and_controls!$AO$14, $N665 = Lists_and_controls!$AO$16), MAX(Day_30),
IF(OR($N665 = Lists_and_controls!$AO$6, $N665 = Lists_and_controls!$AO$8, $N665 = Lists_and_controls!$AO$10, $N665 = Lists_and_controls!$AO$12, $N665 = Lists_and_controls!$AO$13, $N665 = Lists_and_controls!$AO$15, $N665 = Lists_and_controls!$AO$17), MAX(Day_31),
IF($N665 = Lists_and_controls!$AO$7, IF(INDEX(Leap_Year_YN, MATCH($M665, Year_2, 0)) = 1, MAX(Day_Feb_LY), MAX(Day_Feb) )))))</f>
        <v/>
      </c>
    </row>
    <row r="666" spans="1:29" s="379" customFormat="1" hidden="1" x14ac:dyDescent="0.35">
      <c r="A666" s="368"/>
      <c r="B666" s="367" t="str">
        <f xml:space="preserve"> IF(A666="", "", $B$2 &amp; COUNTIFS($A$7:$A666, $A666))</f>
        <v/>
      </c>
      <c r="C666" s="367" t="str">
        <f>IF($A666 = "", "", INDEX(Main_Form!$A:$A, MATCH($A666, Main_Form!$EV:$EV, 0)) &amp; $B666)</f>
        <v/>
      </c>
      <c r="D666" s="368"/>
      <c r="E666" s="368"/>
      <c r="F666" s="367" t="str">
        <f>IF(E666="", "", INDEX(Main_Form!$A:$A, MATCH($E666, Main_Form!$EV:$EV, 0)))</f>
        <v/>
      </c>
      <c r="G666" s="368"/>
      <c r="H666" s="368"/>
      <c r="I666" s="368"/>
      <c r="J666" s="368"/>
      <c r="K666" s="368"/>
      <c r="L666" s="368"/>
      <c r="M666" s="368"/>
      <c r="N666" s="368"/>
      <c r="O666" s="368"/>
      <c r="P666" s="398" t="str">
        <f t="shared" si="10"/>
        <v/>
      </c>
      <c r="Q666" s="403"/>
      <c r="R666" s="372"/>
      <c r="AB666" s="378"/>
      <c r="AC666" s="378" t="str">
        <f>IF($N666 = "", "",
IF(OR($N666 = Lists_and_controls!$AO$9, $N666 = Lists_and_controls!$AO$11, $N666 = Lists_and_controls!$AO$14, $N666 = Lists_and_controls!$AO$16), MAX(Day_30),
IF(OR($N666 = Lists_and_controls!$AO$6, $N666 = Lists_and_controls!$AO$8, $N666 = Lists_and_controls!$AO$10, $N666 = Lists_and_controls!$AO$12, $N666 = Lists_and_controls!$AO$13, $N666 = Lists_and_controls!$AO$15, $N666 = Lists_and_controls!$AO$17), MAX(Day_31),
IF($N666 = Lists_and_controls!$AO$7, IF(INDEX(Leap_Year_YN, MATCH($M666, Year_2, 0)) = 1, MAX(Day_Feb_LY), MAX(Day_Feb) )))))</f>
        <v/>
      </c>
    </row>
    <row r="667" spans="1:29" s="379" customFormat="1" hidden="1" x14ac:dyDescent="0.35">
      <c r="A667" s="368"/>
      <c r="B667" s="367" t="str">
        <f xml:space="preserve"> IF(A667="", "", $B$2 &amp; COUNTIFS($A$7:$A667, $A667))</f>
        <v/>
      </c>
      <c r="C667" s="367" t="str">
        <f>IF($A667 = "", "", INDEX(Main_Form!$A:$A, MATCH($A667, Main_Form!$EV:$EV, 0)) &amp; $B667)</f>
        <v/>
      </c>
      <c r="D667" s="368"/>
      <c r="E667" s="368"/>
      <c r="F667" s="367" t="str">
        <f>IF(E667="", "", INDEX(Main_Form!$A:$A, MATCH($E667, Main_Form!$EV:$EV, 0)))</f>
        <v/>
      </c>
      <c r="G667" s="368"/>
      <c r="H667" s="368"/>
      <c r="I667" s="368"/>
      <c r="J667" s="368"/>
      <c r="K667" s="368"/>
      <c r="L667" s="368"/>
      <c r="M667" s="368"/>
      <c r="N667" s="368"/>
      <c r="O667" s="368"/>
      <c r="P667" s="398" t="str">
        <f t="shared" si="10"/>
        <v/>
      </c>
      <c r="Q667" s="403"/>
      <c r="R667" s="372"/>
      <c r="AB667" s="378"/>
      <c r="AC667" s="378" t="str">
        <f>IF($N667 = "", "",
IF(OR($N667 = Lists_and_controls!$AO$9, $N667 = Lists_and_controls!$AO$11, $N667 = Lists_and_controls!$AO$14, $N667 = Lists_and_controls!$AO$16), MAX(Day_30),
IF(OR($N667 = Lists_and_controls!$AO$6, $N667 = Lists_and_controls!$AO$8, $N667 = Lists_and_controls!$AO$10, $N667 = Lists_and_controls!$AO$12, $N667 = Lists_and_controls!$AO$13, $N667 = Lists_and_controls!$AO$15, $N667 = Lists_and_controls!$AO$17), MAX(Day_31),
IF($N667 = Lists_and_controls!$AO$7, IF(INDEX(Leap_Year_YN, MATCH($M667, Year_2, 0)) = 1, MAX(Day_Feb_LY), MAX(Day_Feb) )))))</f>
        <v/>
      </c>
    </row>
    <row r="668" spans="1:29" s="379" customFormat="1" hidden="1" x14ac:dyDescent="0.35">
      <c r="A668" s="368"/>
      <c r="B668" s="367" t="str">
        <f xml:space="preserve"> IF(A668="", "", $B$2 &amp; COUNTIFS($A$7:$A668, $A668))</f>
        <v/>
      </c>
      <c r="C668" s="367" t="str">
        <f>IF($A668 = "", "", INDEX(Main_Form!$A:$A, MATCH($A668, Main_Form!$EV:$EV, 0)) &amp; $B668)</f>
        <v/>
      </c>
      <c r="D668" s="368"/>
      <c r="E668" s="368"/>
      <c r="F668" s="367" t="str">
        <f>IF(E668="", "", INDEX(Main_Form!$A:$A, MATCH($E668, Main_Form!$EV:$EV, 0)))</f>
        <v/>
      </c>
      <c r="G668" s="368"/>
      <c r="H668" s="368"/>
      <c r="I668" s="368"/>
      <c r="J668" s="368"/>
      <c r="K668" s="368"/>
      <c r="L668" s="368"/>
      <c r="M668" s="368"/>
      <c r="N668" s="368"/>
      <c r="O668" s="368"/>
      <c r="P668" s="398" t="str">
        <f t="shared" si="10"/>
        <v/>
      </c>
      <c r="Q668" s="403"/>
      <c r="R668" s="372"/>
      <c r="AB668" s="378"/>
      <c r="AC668" s="378" t="str">
        <f>IF($N668 = "", "",
IF(OR($N668 = Lists_and_controls!$AO$9, $N668 = Lists_and_controls!$AO$11, $N668 = Lists_and_controls!$AO$14, $N668 = Lists_and_controls!$AO$16), MAX(Day_30),
IF(OR($N668 = Lists_and_controls!$AO$6, $N668 = Lists_and_controls!$AO$8, $N668 = Lists_and_controls!$AO$10, $N668 = Lists_and_controls!$AO$12, $N668 = Lists_and_controls!$AO$13, $N668 = Lists_and_controls!$AO$15, $N668 = Lists_and_controls!$AO$17), MAX(Day_31),
IF($N668 = Lists_and_controls!$AO$7, IF(INDEX(Leap_Year_YN, MATCH($M668, Year_2, 0)) = 1, MAX(Day_Feb_LY), MAX(Day_Feb) )))))</f>
        <v/>
      </c>
    </row>
    <row r="669" spans="1:29" s="379" customFormat="1" hidden="1" x14ac:dyDescent="0.35">
      <c r="A669" s="368"/>
      <c r="B669" s="367" t="str">
        <f xml:space="preserve"> IF(A669="", "", $B$2 &amp; COUNTIFS($A$7:$A669, $A669))</f>
        <v/>
      </c>
      <c r="C669" s="367" t="str">
        <f>IF($A669 = "", "", INDEX(Main_Form!$A:$A, MATCH($A669, Main_Form!$EV:$EV, 0)) &amp; $B669)</f>
        <v/>
      </c>
      <c r="D669" s="368"/>
      <c r="E669" s="368"/>
      <c r="F669" s="367" t="str">
        <f>IF(E669="", "", INDEX(Main_Form!$A:$A, MATCH($E669, Main_Form!$EV:$EV, 0)))</f>
        <v/>
      </c>
      <c r="G669" s="368"/>
      <c r="H669" s="368"/>
      <c r="I669" s="368"/>
      <c r="J669" s="368"/>
      <c r="K669" s="368"/>
      <c r="L669" s="368"/>
      <c r="M669" s="368"/>
      <c r="N669" s="368"/>
      <c r="O669" s="368"/>
      <c r="P669" s="398" t="str">
        <f t="shared" si="10"/>
        <v/>
      </c>
      <c r="Q669" s="403"/>
      <c r="R669" s="372"/>
      <c r="AB669" s="378"/>
      <c r="AC669" s="378" t="str">
        <f>IF($N669 = "", "",
IF(OR($N669 = Lists_and_controls!$AO$9, $N669 = Lists_and_controls!$AO$11, $N669 = Lists_and_controls!$AO$14, $N669 = Lists_and_controls!$AO$16), MAX(Day_30),
IF(OR($N669 = Lists_and_controls!$AO$6, $N669 = Lists_and_controls!$AO$8, $N669 = Lists_and_controls!$AO$10, $N669 = Lists_and_controls!$AO$12, $N669 = Lists_and_controls!$AO$13, $N669 = Lists_and_controls!$AO$15, $N669 = Lists_and_controls!$AO$17), MAX(Day_31),
IF($N669 = Lists_and_controls!$AO$7, IF(INDEX(Leap_Year_YN, MATCH($M669, Year_2, 0)) = 1, MAX(Day_Feb_LY), MAX(Day_Feb) )))))</f>
        <v/>
      </c>
    </row>
    <row r="670" spans="1:29" s="379" customFormat="1" hidden="1" x14ac:dyDescent="0.35">
      <c r="A670" s="368"/>
      <c r="B670" s="367" t="str">
        <f xml:space="preserve"> IF(A670="", "", $B$2 &amp; COUNTIFS($A$7:$A670, $A670))</f>
        <v/>
      </c>
      <c r="C670" s="367" t="str">
        <f>IF($A670 = "", "", INDEX(Main_Form!$A:$A, MATCH($A670, Main_Form!$EV:$EV, 0)) &amp; $B670)</f>
        <v/>
      </c>
      <c r="D670" s="368"/>
      <c r="E670" s="368"/>
      <c r="F670" s="367" t="str">
        <f>IF(E670="", "", INDEX(Main_Form!$A:$A, MATCH($E670, Main_Form!$EV:$EV, 0)))</f>
        <v/>
      </c>
      <c r="G670" s="368"/>
      <c r="H670" s="368"/>
      <c r="I670" s="368"/>
      <c r="J670" s="368"/>
      <c r="K670" s="368"/>
      <c r="L670" s="368"/>
      <c r="M670" s="368"/>
      <c r="N670" s="368"/>
      <c r="O670" s="368"/>
      <c r="P670" s="398" t="str">
        <f t="shared" si="10"/>
        <v/>
      </c>
      <c r="Q670" s="403"/>
      <c r="R670" s="372"/>
      <c r="AB670" s="378"/>
      <c r="AC670" s="378" t="str">
        <f>IF($N670 = "", "",
IF(OR($N670 = Lists_and_controls!$AO$9, $N670 = Lists_and_controls!$AO$11, $N670 = Lists_and_controls!$AO$14, $N670 = Lists_and_controls!$AO$16), MAX(Day_30),
IF(OR($N670 = Lists_and_controls!$AO$6, $N670 = Lists_and_controls!$AO$8, $N670 = Lists_and_controls!$AO$10, $N670 = Lists_and_controls!$AO$12, $N670 = Lists_and_controls!$AO$13, $N670 = Lists_and_controls!$AO$15, $N670 = Lists_and_controls!$AO$17), MAX(Day_31),
IF($N670 = Lists_and_controls!$AO$7, IF(INDEX(Leap_Year_YN, MATCH($M670, Year_2, 0)) = 1, MAX(Day_Feb_LY), MAX(Day_Feb) )))))</f>
        <v/>
      </c>
    </row>
    <row r="671" spans="1:29" s="379" customFormat="1" hidden="1" x14ac:dyDescent="0.35">
      <c r="A671" s="368"/>
      <c r="B671" s="367" t="str">
        <f xml:space="preserve"> IF(A671="", "", $B$2 &amp; COUNTIFS($A$7:$A671, $A671))</f>
        <v/>
      </c>
      <c r="C671" s="367" t="str">
        <f>IF($A671 = "", "", INDEX(Main_Form!$A:$A, MATCH($A671, Main_Form!$EV:$EV, 0)) &amp; $B671)</f>
        <v/>
      </c>
      <c r="D671" s="368"/>
      <c r="E671" s="368"/>
      <c r="F671" s="367" t="str">
        <f>IF(E671="", "", INDEX(Main_Form!$A:$A, MATCH($E671, Main_Form!$EV:$EV, 0)))</f>
        <v/>
      </c>
      <c r="G671" s="368"/>
      <c r="H671" s="368"/>
      <c r="I671" s="368"/>
      <c r="J671" s="368"/>
      <c r="K671" s="368"/>
      <c r="L671" s="368"/>
      <c r="M671" s="368"/>
      <c r="N671" s="368"/>
      <c r="O671" s="368"/>
      <c r="P671" s="398" t="str">
        <f t="shared" si="10"/>
        <v/>
      </c>
      <c r="Q671" s="403"/>
      <c r="R671" s="372"/>
      <c r="AB671" s="378"/>
      <c r="AC671" s="378" t="str">
        <f>IF($N671 = "", "",
IF(OR($N671 = Lists_and_controls!$AO$9, $N671 = Lists_and_controls!$AO$11, $N671 = Lists_and_controls!$AO$14, $N671 = Lists_and_controls!$AO$16), MAX(Day_30),
IF(OR($N671 = Lists_and_controls!$AO$6, $N671 = Lists_and_controls!$AO$8, $N671 = Lists_and_controls!$AO$10, $N671 = Lists_and_controls!$AO$12, $N671 = Lists_and_controls!$AO$13, $N671 = Lists_and_controls!$AO$15, $N671 = Lists_and_controls!$AO$17), MAX(Day_31),
IF($N671 = Lists_and_controls!$AO$7, IF(INDEX(Leap_Year_YN, MATCH($M671, Year_2, 0)) = 1, MAX(Day_Feb_LY), MAX(Day_Feb) )))))</f>
        <v/>
      </c>
    </row>
    <row r="672" spans="1:29" s="379" customFormat="1" hidden="1" x14ac:dyDescent="0.35">
      <c r="A672" s="368"/>
      <c r="B672" s="367" t="str">
        <f xml:space="preserve"> IF(A672="", "", $B$2 &amp; COUNTIFS($A$7:$A672, $A672))</f>
        <v/>
      </c>
      <c r="C672" s="367" t="str">
        <f>IF($A672 = "", "", INDEX(Main_Form!$A:$A, MATCH($A672, Main_Form!$EV:$EV, 0)) &amp; $B672)</f>
        <v/>
      </c>
      <c r="D672" s="368"/>
      <c r="E672" s="368"/>
      <c r="F672" s="367" t="str">
        <f>IF(E672="", "", INDEX(Main_Form!$A:$A, MATCH($E672, Main_Form!$EV:$EV, 0)))</f>
        <v/>
      </c>
      <c r="G672" s="368"/>
      <c r="H672" s="368"/>
      <c r="I672" s="368"/>
      <c r="J672" s="368"/>
      <c r="K672" s="368"/>
      <c r="L672" s="368"/>
      <c r="M672" s="368"/>
      <c r="N672" s="368"/>
      <c r="O672" s="368"/>
      <c r="P672" s="398" t="str">
        <f t="shared" si="10"/>
        <v/>
      </c>
      <c r="Q672" s="403"/>
      <c r="R672" s="372"/>
      <c r="AB672" s="378"/>
      <c r="AC672" s="378" t="str">
        <f>IF($N672 = "", "",
IF(OR($N672 = Lists_and_controls!$AO$9, $N672 = Lists_and_controls!$AO$11, $N672 = Lists_and_controls!$AO$14, $N672 = Lists_and_controls!$AO$16), MAX(Day_30),
IF(OR($N672 = Lists_and_controls!$AO$6, $N672 = Lists_and_controls!$AO$8, $N672 = Lists_and_controls!$AO$10, $N672 = Lists_and_controls!$AO$12, $N672 = Lists_and_controls!$AO$13, $N672 = Lists_and_controls!$AO$15, $N672 = Lists_and_controls!$AO$17), MAX(Day_31),
IF($N672 = Lists_and_controls!$AO$7, IF(INDEX(Leap_Year_YN, MATCH($M672, Year_2, 0)) = 1, MAX(Day_Feb_LY), MAX(Day_Feb) )))))</f>
        <v/>
      </c>
    </row>
    <row r="673" spans="1:29" s="379" customFormat="1" hidden="1" x14ac:dyDescent="0.35">
      <c r="A673" s="368"/>
      <c r="B673" s="367" t="str">
        <f xml:space="preserve"> IF(A673="", "", $B$2 &amp; COUNTIFS($A$7:$A673, $A673))</f>
        <v/>
      </c>
      <c r="C673" s="367" t="str">
        <f>IF($A673 = "", "", INDEX(Main_Form!$A:$A, MATCH($A673, Main_Form!$EV:$EV, 0)) &amp; $B673)</f>
        <v/>
      </c>
      <c r="D673" s="368"/>
      <c r="E673" s="368"/>
      <c r="F673" s="367" t="str">
        <f>IF(E673="", "", INDEX(Main_Form!$A:$A, MATCH($E673, Main_Form!$EV:$EV, 0)))</f>
        <v/>
      </c>
      <c r="G673" s="368"/>
      <c r="H673" s="368"/>
      <c r="I673" s="368"/>
      <c r="J673" s="368"/>
      <c r="K673" s="368"/>
      <c r="L673" s="368"/>
      <c r="M673" s="368"/>
      <c r="N673" s="368"/>
      <c r="O673" s="368"/>
      <c r="P673" s="398" t="str">
        <f t="shared" si="10"/>
        <v/>
      </c>
      <c r="Q673" s="403"/>
      <c r="R673" s="372"/>
      <c r="AB673" s="378"/>
      <c r="AC673" s="378" t="str">
        <f>IF($N673 = "", "",
IF(OR($N673 = Lists_and_controls!$AO$9, $N673 = Lists_and_controls!$AO$11, $N673 = Lists_and_controls!$AO$14, $N673 = Lists_and_controls!$AO$16), MAX(Day_30),
IF(OR($N673 = Lists_and_controls!$AO$6, $N673 = Lists_and_controls!$AO$8, $N673 = Lists_and_controls!$AO$10, $N673 = Lists_and_controls!$AO$12, $N673 = Lists_and_controls!$AO$13, $N673 = Lists_and_controls!$AO$15, $N673 = Lists_and_controls!$AO$17), MAX(Day_31),
IF($N673 = Lists_and_controls!$AO$7, IF(INDEX(Leap_Year_YN, MATCH($M673, Year_2, 0)) = 1, MAX(Day_Feb_LY), MAX(Day_Feb) )))))</f>
        <v/>
      </c>
    </row>
    <row r="674" spans="1:29" s="379" customFormat="1" hidden="1" x14ac:dyDescent="0.35">
      <c r="A674" s="368"/>
      <c r="B674" s="367" t="str">
        <f xml:space="preserve"> IF(A674="", "", $B$2 &amp; COUNTIFS($A$7:$A674, $A674))</f>
        <v/>
      </c>
      <c r="C674" s="367" t="str">
        <f>IF($A674 = "", "", INDEX(Main_Form!$A:$A, MATCH($A674, Main_Form!$EV:$EV, 0)) &amp; $B674)</f>
        <v/>
      </c>
      <c r="D674" s="368"/>
      <c r="E674" s="368"/>
      <c r="F674" s="367" t="str">
        <f>IF(E674="", "", INDEX(Main_Form!$A:$A, MATCH($E674, Main_Form!$EV:$EV, 0)))</f>
        <v/>
      </c>
      <c r="G674" s="368"/>
      <c r="H674" s="368"/>
      <c r="I674" s="368"/>
      <c r="J674" s="368"/>
      <c r="K674" s="368"/>
      <c r="L674" s="368"/>
      <c r="M674" s="368"/>
      <c r="N674" s="368"/>
      <c r="O674" s="368"/>
      <c r="P674" s="398" t="str">
        <f t="shared" si="10"/>
        <v/>
      </c>
      <c r="Q674" s="403"/>
      <c r="R674" s="372"/>
      <c r="AB674" s="378"/>
      <c r="AC674" s="378" t="str">
        <f>IF($N674 = "", "",
IF(OR($N674 = Lists_and_controls!$AO$9, $N674 = Lists_and_controls!$AO$11, $N674 = Lists_and_controls!$AO$14, $N674 = Lists_and_controls!$AO$16), MAX(Day_30),
IF(OR($N674 = Lists_and_controls!$AO$6, $N674 = Lists_and_controls!$AO$8, $N674 = Lists_and_controls!$AO$10, $N674 = Lists_and_controls!$AO$12, $N674 = Lists_and_controls!$AO$13, $N674 = Lists_and_controls!$AO$15, $N674 = Lists_and_controls!$AO$17), MAX(Day_31),
IF($N674 = Lists_and_controls!$AO$7, IF(INDEX(Leap_Year_YN, MATCH($M674, Year_2, 0)) = 1, MAX(Day_Feb_LY), MAX(Day_Feb) )))))</f>
        <v/>
      </c>
    </row>
    <row r="675" spans="1:29" s="379" customFormat="1" hidden="1" x14ac:dyDescent="0.35">
      <c r="A675" s="368"/>
      <c r="B675" s="367" t="str">
        <f xml:space="preserve"> IF(A675="", "", $B$2 &amp; COUNTIFS($A$7:$A675, $A675))</f>
        <v/>
      </c>
      <c r="C675" s="367" t="str">
        <f>IF($A675 = "", "", INDEX(Main_Form!$A:$A, MATCH($A675, Main_Form!$EV:$EV, 0)) &amp; $B675)</f>
        <v/>
      </c>
      <c r="D675" s="368"/>
      <c r="E675" s="368"/>
      <c r="F675" s="367" t="str">
        <f>IF(E675="", "", INDEX(Main_Form!$A:$A, MATCH($E675, Main_Form!$EV:$EV, 0)))</f>
        <v/>
      </c>
      <c r="G675" s="368"/>
      <c r="H675" s="368"/>
      <c r="I675" s="368"/>
      <c r="J675" s="368"/>
      <c r="K675" s="368"/>
      <c r="L675" s="368"/>
      <c r="M675" s="368"/>
      <c r="N675" s="368"/>
      <c r="O675" s="368"/>
      <c r="P675" s="398" t="str">
        <f t="shared" si="10"/>
        <v/>
      </c>
      <c r="Q675" s="403"/>
      <c r="R675" s="372"/>
      <c r="AB675" s="378"/>
      <c r="AC675" s="378" t="str">
        <f>IF($N675 = "", "",
IF(OR($N675 = Lists_and_controls!$AO$9, $N675 = Lists_and_controls!$AO$11, $N675 = Lists_and_controls!$AO$14, $N675 = Lists_and_controls!$AO$16), MAX(Day_30),
IF(OR($N675 = Lists_and_controls!$AO$6, $N675 = Lists_and_controls!$AO$8, $N675 = Lists_and_controls!$AO$10, $N675 = Lists_and_controls!$AO$12, $N675 = Lists_and_controls!$AO$13, $N675 = Lists_and_controls!$AO$15, $N675 = Lists_and_controls!$AO$17), MAX(Day_31),
IF($N675 = Lists_and_controls!$AO$7, IF(INDEX(Leap_Year_YN, MATCH($M675, Year_2, 0)) = 1, MAX(Day_Feb_LY), MAX(Day_Feb) )))))</f>
        <v/>
      </c>
    </row>
    <row r="676" spans="1:29" s="379" customFormat="1" hidden="1" x14ac:dyDescent="0.35">
      <c r="A676" s="368"/>
      <c r="B676" s="367" t="str">
        <f xml:space="preserve"> IF(A676="", "", $B$2 &amp; COUNTIFS($A$7:$A676, $A676))</f>
        <v/>
      </c>
      <c r="C676" s="367" t="str">
        <f>IF($A676 = "", "", INDEX(Main_Form!$A:$A, MATCH($A676, Main_Form!$EV:$EV, 0)) &amp; $B676)</f>
        <v/>
      </c>
      <c r="D676" s="368"/>
      <c r="E676" s="368"/>
      <c r="F676" s="367" t="str">
        <f>IF(E676="", "", INDEX(Main_Form!$A:$A, MATCH($E676, Main_Form!$EV:$EV, 0)))</f>
        <v/>
      </c>
      <c r="G676" s="368"/>
      <c r="H676" s="368"/>
      <c r="I676" s="368"/>
      <c r="J676" s="368"/>
      <c r="K676" s="368"/>
      <c r="L676" s="368"/>
      <c r="M676" s="368"/>
      <c r="N676" s="368"/>
      <c r="O676" s="368"/>
      <c r="P676" s="398" t="str">
        <f t="shared" si="10"/>
        <v/>
      </c>
      <c r="Q676" s="403"/>
      <c r="R676" s="372"/>
      <c r="AB676" s="378"/>
      <c r="AC676" s="378" t="str">
        <f>IF($N676 = "", "",
IF(OR($N676 = Lists_and_controls!$AO$9, $N676 = Lists_and_controls!$AO$11, $N676 = Lists_and_controls!$AO$14, $N676 = Lists_and_controls!$AO$16), MAX(Day_30),
IF(OR($N676 = Lists_and_controls!$AO$6, $N676 = Lists_and_controls!$AO$8, $N676 = Lists_and_controls!$AO$10, $N676 = Lists_and_controls!$AO$12, $N676 = Lists_and_controls!$AO$13, $N676 = Lists_and_controls!$AO$15, $N676 = Lists_and_controls!$AO$17), MAX(Day_31),
IF($N676 = Lists_and_controls!$AO$7, IF(INDEX(Leap_Year_YN, MATCH($M676, Year_2, 0)) = 1, MAX(Day_Feb_LY), MAX(Day_Feb) )))))</f>
        <v/>
      </c>
    </row>
    <row r="677" spans="1:29" s="379" customFormat="1" hidden="1" x14ac:dyDescent="0.35">
      <c r="A677" s="368"/>
      <c r="B677" s="367" t="str">
        <f xml:space="preserve"> IF(A677="", "", $B$2 &amp; COUNTIFS($A$7:$A677, $A677))</f>
        <v/>
      </c>
      <c r="C677" s="367" t="str">
        <f>IF($A677 = "", "", INDEX(Main_Form!$A:$A, MATCH($A677, Main_Form!$EV:$EV, 0)) &amp; $B677)</f>
        <v/>
      </c>
      <c r="D677" s="368"/>
      <c r="E677" s="368"/>
      <c r="F677" s="367" t="str">
        <f>IF(E677="", "", INDEX(Main_Form!$A:$A, MATCH($E677, Main_Form!$EV:$EV, 0)))</f>
        <v/>
      </c>
      <c r="G677" s="368"/>
      <c r="H677" s="368"/>
      <c r="I677" s="368"/>
      <c r="J677" s="368"/>
      <c r="K677" s="368"/>
      <c r="L677" s="368"/>
      <c r="M677" s="368"/>
      <c r="N677" s="368"/>
      <c r="O677" s="368"/>
      <c r="P677" s="398" t="str">
        <f t="shared" si="10"/>
        <v/>
      </c>
      <c r="Q677" s="403"/>
      <c r="R677" s="372"/>
      <c r="AB677" s="378"/>
      <c r="AC677" s="378" t="str">
        <f>IF($N677 = "", "",
IF(OR($N677 = Lists_and_controls!$AO$9, $N677 = Lists_and_controls!$AO$11, $N677 = Lists_and_controls!$AO$14, $N677 = Lists_and_controls!$AO$16), MAX(Day_30),
IF(OR($N677 = Lists_and_controls!$AO$6, $N677 = Lists_and_controls!$AO$8, $N677 = Lists_and_controls!$AO$10, $N677 = Lists_and_controls!$AO$12, $N677 = Lists_and_controls!$AO$13, $N677 = Lists_and_controls!$AO$15, $N677 = Lists_and_controls!$AO$17), MAX(Day_31),
IF($N677 = Lists_and_controls!$AO$7, IF(INDEX(Leap_Year_YN, MATCH($M677, Year_2, 0)) = 1, MAX(Day_Feb_LY), MAX(Day_Feb) )))))</f>
        <v/>
      </c>
    </row>
    <row r="678" spans="1:29" s="379" customFormat="1" hidden="1" x14ac:dyDescent="0.35">
      <c r="A678" s="368"/>
      <c r="B678" s="367" t="str">
        <f xml:space="preserve"> IF(A678="", "", $B$2 &amp; COUNTIFS($A$7:$A678, $A678))</f>
        <v/>
      </c>
      <c r="C678" s="367" t="str">
        <f>IF($A678 = "", "", INDEX(Main_Form!$A:$A, MATCH($A678, Main_Form!$EV:$EV, 0)) &amp; $B678)</f>
        <v/>
      </c>
      <c r="D678" s="368"/>
      <c r="E678" s="368"/>
      <c r="F678" s="367" t="str">
        <f>IF(E678="", "", INDEX(Main_Form!$A:$A, MATCH($E678, Main_Form!$EV:$EV, 0)))</f>
        <v/>
      </c>
      <c r="G678" s="368"/>
      <c r="H678" s="368"/>
      <c r="I678" s="368"/>
      <c r="J678" s="368"/>
      <c r="K678" s="368"/>
      <c r="L678" s="368"/>
      <c r="M678" s="368"/>
      <c r="N678" s="368"/>
      <c r="O678" s="368"/>
      <c r="P678" s="398" t="str">
        <f t="shared" si="10"/>
        <v/>
      </c>
      <c r="Q678" s="403"/>
      <c r="R678" s="372"/>
      <c r="AB678" s="378"/>
      <c r="AC678" s="378" t="str">
        <f>IF($N678 = "", "",
IF(OR($N678 = Lists_and_controls!$AO$9, $N678 = Lists_and_controls!$AO$11, $N678 = Lists_and_controls!$AO$14, $N678 = Lists_and_controls!$AO$16), MAX(Day_30),
IF(OR($N678 = Lists_and_controls!$AO$6, $N678 = Lists_and_controls!$AO$8, $N678 = Lists_and_controls!$AO$10, $N678 = Lists_and_controls!$AO$12, $N678 = Lists_and_controls!$AO$13, $N678 = Lists_and_controls!$AO$15, $N678 = Lists_and_controls!$AO$17), MAX(Day_31),
IF($N678 = Lists_and_controls!$AO$7, IF(INDEX(Leap_Year_YN, MATCH($M678, Year_2, 0)) = 1, MAX(Day_Feb_LY), MAX(Day_Feb) )))))</f>
        <v/>
      </c>
    </row>
    <row r="679" spans="1:29" s="379" customFormat="1" hidden="1" x14ac:dyDescent="0.35">
      <c r="A679" s="368"/>
      <c r="B679" s="367" t="str">
        <f xml:space="preserve"> IF(A679="", "", $B$2 &amp; COUNTIFS($A$7:$A679, $A679))</f>
        <v/>
      </c>
      <c r="C679" s="367" t="str">
        <f>IF($A679 = "", "", INDEX(Main_Form!$A:$A, MATCH($A679, Main_Form!$EV:$EV, 0)) &amp; $B679)</f>
        <v/>
      </c>
      <c r="D679" s="368"/>
      <c r="E679" s="368"/>
      <c r="F679" s="367" t="str">
        <f>IF(E679="", "", INDEX(Main_Form!$A:$A, MATCH($E679, Main_Form!$EV:$EV, 0)))</f>
        <v/>
      </c>
      <c r="G679" s="368"/>
      <c r="H679" s="368"/>
      <c r="I679" s="368"/>
      <c r="J679" s="368"/>
      <c r="K679" s="368"/>
      <c r="L679" s="368"/>
      <c r="M679" s="368"/>
      <c r="N679" s="368"/>
      <c r="O679" s="368"/>
      <c r="P679" s="398" t="str">
        <f t="shared" si="10"/>
        <v/>
      </c>
      <c r="Q679" s="403"/>
      <c r="R679" s="372"/>
      <c r="AB679" s="378"/>
      <c r="AC679" s="378" t="str">
        <f>IF($N679 = "", "",
IF(OR($N679 = Lists_and_controls!$AO$9, $N679 = Lists_and_controls!$AO$11, $N679 = Lists_and_controls!$AO$14, $N679 = Lists_and_controls!$AO$16), MAX(Day_30),
IF(OR($N679 = Lists_and_controls!$AO$6, $N679 = Lists_and_controls!$AO$8, $N679 = Lists_and_controls!$AO$10, $N679 = Lists_and_controls!$AO$12, $N679 = Lists_and_controls!$AO$13, $N679 = Lists_and_controls!$AO$15, $N679 = Lists_and_controls!$AO$17), MAX(Day_31),
IF($N679 = Lists_and_controls!$AO$7, IF(INDEX(Leap_Year_YN, MATCH($M679, Year_2, 0)) = 1, MAX(Day_Feb_LY), MAX(Day_Feb) )))))</f>
        <v/>
      </c>
    </row>
    <row r="680" spans="1:29" s="379" customFormat="1" hidden="1" x14ac:dyDescent="0.35">
      <c r="A680" s="368"/>
      <c r="B680" s="367" t="str">
        <f xml:space="preserve"> IF(A680="", "", $B$2 &amp; COUNTIFS($A$7:$A680, $A680))</f>
        <v/>
      </c>
      <c r="C680" s="367" t="str">
        <f>IF($A680 = "", "", INDEX(Main_Form!$A:$A, MATCH($A680, Main_Form!$EV:$EV, 0)) &amp; $B680)</f>
        <v/>
      </c>
      <c r="D680" s="368"/>
      <c r="E680" s="368"/>
      <c r="F680" s="367" t="str">
        <f>IF(E680="", "", INDEX(Main_Form!$A:$A, MATCH($E680, Main_Form!$EV:$EV, 0)))</f>
        <v/>
      </c>
      <c r="G680" s="368"/>
      <c r="H680" s="368"/>
      <c r="I680" s="368"/>
      <c r="J680" s="368"/>
      <c r="K680" s="368"/>
      <c r="L680" s="368"/>
      <c r="M680" s="368"/>
      <c r="N680" s="368"/>
      <c r="O680" s="368"/>
      <c r="P680" s="398" t="str">
        <f t="shared" si="10"/>
        <v/>
      </c>
      <c r="Q680" s="403"/>
      <c r="R680" s="372"/>
      <c r="AB680" s="378"/>
      <c r="AC680" s="378" t="str">
        <f>IF($N680 = "", "",
IF(OR($N680 = Lists_and_controls!$AO$9, $N680 = Lists_and_controls!$AO$11, $N680 = Lists_and_controls!$AO$14, $N680 = Lists_and_controls!$AO$16), MAX(Day_30),
IF(OR($N680 = Lists_and_controls!$AO$6, $N680 = Lists_and_controls!$AO$8, $N680 = Lists_and_controls!$AO$10, $N680 = Lists_and_controls!$AO$12, $N680 = Lists_and_controls!$AO$13, $N680 = Lists_and_controls!$AO$15, $N680 = Lists_and_controls!$AO$17), MAX(Day_31),
IF($N680 = Lists_and_controls!$AO$7, IF(INDEX(Leap_Year_YN, MATCH($M680, Year_2, 0)) = 1, MAX(Day_Feb_LY), MAX(Day_Feb) )))))</f>
        <v/>
      </c>
    </row>
    <row r="681" spans="1:29" s="379" customFormat="1" hidden="1" x14ac:dyDescent="0.35">
      <c r="A681" s="368"/>
      <c r="B681" s="367" t="str">
        <f xml:space="preserve"> IF(A681="", "", $B$2 &amp; COUNTIFS($A$7:$A681, $A681))</f>
        <v/>
      </c>
      <c r="C681" s="367" t="str">
        <f>IF($A681 = "", "", INDEX(Main_Form!$A:$A, MATCH($A681, Main_Form!$EV:$EV, 0)) &amp; $B681)</f>
        <v/>
      </c>
      <c r="D681" s="368"/>
      <c r="E681" s="368"/>
      <c r="F681" s="367" t="str">
        <f>IF(E681="", "", INDEX(Main_Form!$A:$A, MATCH($E681, Main_Form!$EV:$EV, 0)))</f>
        <v/>
      </c>
      <c r="G681" s="368"/>
      <c r="H681" s="368"/>
      <c r="I681" s="368"/>
      <c r="J681" s="368"/>
      <c r="K681" s="368"/>
      <c r="L681" s="368"/>
      <c r="M681" s="368"/>
      <c r="N681" s="368"/>
      <c r="O681" s="368"/>
      <c r="P681" s="398" t="str">
        <f t="shared" si="10"/>
        <v/>
      </c>
      <c r="Q681" s="403"/>
      <c r="R681" s="372"/>
      <c r="AB681" s="378"/>
      <c r="AC681" s="378" t="str">
        <f>IF($N681 = "", "",
IF(OR($N681 = Lists_and_controls!$AO$9, $N681 = Lists_and_controls!$AO$11, $N681 = Lists_and_controls!$AO$14, $N681 = Lists_and_controls!$AO$16), MAX(Day_30),
IF(OR($N681 = Lists_and_controls!$AO$6, $N681 = Lists_and_controls!$AO$8, $N681 = Lists_and_controls!$AO$10, $N681 = Lists_and_controls!$AO$12, $N681 = Lists_and_controls!$AO$13, $N681 = Lists_and_controls!$AO$15, $N681 = Lists_and_controls!$AO$17), MAX(Day_31),
IF($N681 = Lists_and_controls!$AO$7, IF(INDEX(Leap_Year_YN, MATCH($M681, Year_2, 0)) = 1, MAX(Day_Feb_LY), MAX(Day_Feb) )))))</f>
        <v/>
      </c>
    </row>
    <row r="682" spans="1:29" s="379" customFormat="1" hidden="1" x14ac:dyDescent="0.35">
      <c r="A682" s="368"/>
      <c r="B682" s="367" t="str">
        <f xml:space="preserve"> IF(A682="", "", $B$2 &amp; COUNTIFS($A$7:$A682, $A682))</f>
        <v/>
      </c>
      <c r="C682" s="367" t="str">
        <f>IF($A682 = "", "", INDEX(Main_Form!$A:$A, MATCH($A682, Main_Form!$EV:$EV, 0)) &amp; $B682)</f>
        <v/>
      </c>
      <c r="D682" s="368"/>
      <c r="E682" s="368"/>
      <c r="F682" s="367" t="str">
        <f>IF(E682="", "", INDEX(Main_Form!$A:$A, MATCH($E682, Main_Form!$EV:$EV, 0)))</f>
        <v/>
      </c>
      <c r="G682" s="368"/>
      <c r="H682" s="368"/>
      <c r="I682" s="368"/>
      <c r="J682" s="368"/>
      <c r="K682" s="368"/>
      <c r="L682" s="368"/>
      <c r="M682" s="368"/>
      <c r="N682" s="368"/>
      <c r="O682" s="368"/>
      <c r="P682" s="398" t="str">
        <f t="shared" si="10"/>
        <v/>
      </c>
      <c r="Q682" s="403"/>
      <c r="R682" s="372"/>
      <c r="AB682" s="378"/>
      <c r="AC682" s="378" t="str">
        <f>IF($N682 = "", "",
IF(OR($N682 = Lists_and_controls!$AO$9, $N682 = Lists_and_controls!$AO$11, $N682 = Lists_and_controls!$AO$14, $N682 = Lists_and_controls!$AO$16), MAX(Day_30),
IF(OR($N682 = Lists_and_controls!$AO$6, $N682 = Lists_and_controls!$AO$8, $N682 = Lists_and_controls!$AO$10, $N682 = Lists_and_controls!$AO$12, $N682 = Lists_and_controls!$AO$13, $N682 = Lists_and_controls!$AO$15, $N682 = Lists_and_controls!$AO$17), MAX(Day_31),
IF($N682 = Lists_and_controls!$AO$7, IF(INDEX(Leap_Year_YN, MATCH($M682, Year_2, 0)) = 1, MAX(Day_Feb_LY), MAX(Day_Feb) )))))</f>
        <v/>
      </c>
    </row>
    <row r="683" spans="1:29" s="379" customFormat="1" hidden="1" x14ac:dyDescent="0.35">
      <c r="A683" s="368"/>
      <c r="B683" s="367" t="str">
        <f xml:space="preserve"> IF(A683="", "", $B$2 &amp; COUNTIFS($A$7:$A683, $A683))</f>
        <v/>
      </c>
      <c r="C683" s="367" t="str">
        <f>IF($A683 = "", "", INDEX(Main_Form!$A:$A, MATCH($A683, Main_Form!$EV:$EV, 0)) &amp; $B683)</f>
        <v/>
      </c>
      <c r="D683" s="368"/>
      <c r="E683" s="368"/>
      <c r="F683" s="367" t="str">
        <f>IF(E683="", "", INDEX(Main_Form!$A:$A, MATCH($E683, Main_Form!$EV:$EV, 0)))</f>
        <v/>
      </c>
      <c r="G683" s="368"/>
      <c r="H683" s="368"/>
      <c r="I683" s="368"/>
      <c r="J683" s="368"/>
      <c r="K683" s="368"/>
      <c r="L683" s="368"/>
      <c r="M683" s="368"/>
      <c r="N683" s="368"/>
      <c r="O683" s="368"/>
      <c r="P683" s="398" t="str">
        <f t="shared" si="10"/>
        <v/>
      </c>
      <c r="Q683" s="403"/>
      <c r="R683" s="372"/>
      <c r="AB683" s="378"/>
      <c r="AC683" s="378" t="str">
        <f>IF($N683 = "", "",
IF(OR($N683 = Lists_and_controls!$AO$9, $N683 = Lists_and_controls!$AO$11, $N683 = Lists_and_controls!$AO$14, $N683 = Lists_and_controls!$AO$16), MAX(Day_30),
IF(OR($N683 = Lists_and_controls!$AO$6, $N683 = Lists_and_controls!$AO$8, $N683 = Lists_and_controls!$AO$10, $N683 = Lists_and_controls!$AO$12, $N683 = Lists_and_controls!$AO$13, $N683 = Lists_and_controls!$AO$15, $N683 = Lists_and_controls!$AO$17), MAX(Day_31),
IF($N683 = Lists_and_controls!$AO$7, IF(INDEX(Leap_Year_YN, MATCH($M683, Year_2, 0)) = 1, MAX(Day_Feb_LY), MAX(Day_Feb) )))))</f>
        <v/>
      </c>
    </row>
    <row r="684" spans="1:29" s="379" customFormat="1" hidden="1" x14ac:dyDescent="0.35">
      <c r="A684" s="368"/>
      <c r="B684" s="367" t="str">
        <f xml:space="preserve"> IF(A684="", "", $B$2 &amp; COUNTIFS($A$7:$A684, $A684))</f>
        <v/>
      </c>
      <c r="C684" s="367" t="str">
        <f>IF($A684 = "", "", INDEX(Main_Form!$A:$A, MATCH($A684, Main_Form!$EV:$EV, 0)) &amp; $B684)</f>
        <v/>
      </c>
      <c r="D684" s="368"/>
      <c r="E684" s="368"/>
      <c r="F684" s="367" t="str">
        <f>IF(E684="", "", INDEX(Main_Form!$A:$A, MATCH($E684, Main_Form!$EV:$EV, 0)))</f>
        <v/>
      </c>
      <c r="G684" s="368"/>
      <c r="H684" s="368"/>
      <c r="I684" s="368"/>
      <c r="J684" s="368"/>
      <c r="K684" s="368"/>
      <c r="L684" s="368"/>
      <c r="M684" s="368"/>
      <c r="N684" s="368"/>
      <c r="O684" s="368"/>
      <c r="P684" s="398" t="str">
        <f t="shared" si="10"/>
        <v/>
      </c>
      <c r="Q684" s="403"/>
      <c r="R684" s="372"/>
      <c r="AB684" s="378"/>
      <c r="AC684" s="378" t="str">
        <f>IF($N684 = "", "",
IF(OR($N684 = Lists_and_controls!$AO$9, $N684 = Lists_and_controls!$AO$11, $N684 = Lists_and_controls!$AO$14, $N684 = Lists_and_controls!$AO$16), MAX(Day_30),
IF(OR($N684 = Lists_and_controls!$AO$6, $N684 = Lists_and_controls!$AO$8, $N684 = Lists_and_controls!$AO$10, $N684 = Lists_and_controls!$AO$12, $N684 = Lists_and_controls!$AO$13, $N684 = Lists_and_controls!$AO$15, $N684 = Lists_and_controls!$AO$17), MAX(Day_31),
IF($N684 = Lists_and_controls!$AO$7, IF(INDEX(Leap_Year_YN, MATCH($M684, Year_2, 0)) = 1, MAX(Day_Feb_LY), MAX(Day_Feb) )))))</f>
        <v/>
      </c>
    </row>
    <row r="685" spans="1:29" s="379" customFormat="1" hidden="1" x14ac:dyDescent="0.35">
      <c r="A685" s="368"/>
      <c r="B685" s="367" t="str">
        <f xml:space="preserve"> IF(A685="", "", $B$2 &amp; COUNTIFS($A$7:$A685, $A685))</f>
        <v/>
      </c>
      <c r="C685" s="367" t="str">
        <f>IF($A685 = "", "", INDEX(Main_Form!$A:$A, MATCH($A685, Main_Form!$EV:$EV, 0)) &amp; $B685)</f>
        <v/>
      </c>
      <c r="D685" s="368"/>
      <c r="E685" s="368"/>
      <c r="F685" s="367" t="str">
        <f>IF(E685="", "", INDEX(Main_Form!$A:$A, MATCH($E685, Main_Form!$EV:$EV, 0)))</f>
        <v/>
      </c>
      <c r="G685" s="368"/>
      <c r="H685" s="368"/>
      <c r="I685" s="368"/>
      <c r="J685" s="368"/>
      <c r="K685" s="368"/>
      <c r="L685" s="368"/>
      <c r="M685" s="368"/>
      <c r="N685" s="368"/>
      <c r="O685" s="368"/>
      <c r="P685" s="398" t="str">
        <f t="shared" si="10"/>
        <v/>
      </c>
      <c r="Q685" s="403"/>
      <c r="R685" s="372"/>
      <c r="AB685" s="378"/>
      <c r="AC685" s="378" t="str">
        <f>IF($N685 = "", "",
IF(OR($N685 = Lists_and_controls!$AO$9, $N685 = Lists_and_controls!$AO$11, $N685 = Lists_and_controls!$AO$14, $N685 = Lists_and_controls!$AO$16), MAX(Day_30),
IF(OR($N685 = Lists_and_controls!$AO$6, $N685 = Lists_and_controls!$AO$8, $N685 = Lists_and_controls!$AO$10, $N685 = Lists_and_controls!$AO$12, $N685 = Lists_and_controls!$AO$13, $N685 = Lists_and_controls!$AO$15, $N685 = Lists_and_controls!$AO$17), MAX(Day_31),
IF($N685 = Lists_and_controls!$AO$7, IF(INDEX(Leap_Year_YN, MATCH($M685, Year_2, 0)) = 1, MAX(Day_Feb_LY), MAX(Day_Feb) )))))</f>
        <v/>
      </c>
    </row>
    <row r="686" spans="1:29" s="379" customFormat="1" hidden="1" x14ac:dyDescent="0.35">
      <c r="A686" s="368"/>
      <c r="B686" s="367" t="str">
        <f xml:space="preserve"> IF(A686="", "", $B$2 &amp; COUNTIFS($A$7:$A686, $A686))</f>
        <v/>
      </c>
      <c r="C686" s="367" t="str">
        <f>IF($A686 = "", "", INDEX(Main_Form!$A:$A, MATCH($A686, Main_Form!$EV:$EV, 0)) &amp; $B686)</f>
        <v/>
      </c>
      <c r="D686" s="368"/>
      <c r="E686" s="368"/>
      <c r="F686" s="367" t="str">
        <f>IF(E686="", "", INDEX(Main_Form!$A:$A, MATCH($E686, Main_Form!$EV:$EV, 0)))</f>
        <v/>
      </c>
      <c r="G686" s="368"/>
      <c r="H686" s="368"/>
      <c r="I686" s="368"/>
      <c r="J686" s="368"/>
      <c r="K686" s="368"/>
      <c r="L686" s="368"/>
      <c r="M686" s="368"/>
      <c r="N686" s="368"/>
      <c r="O686" s="368"/>
      <c r="P686" s="398" t="str">
        <f t="shared" si="10"/>
        <v/>
      </c>
      <c r="Q686" s="403"/>
      <c r="R686" s="372"/>
      <c r="AB686" s="378"/>
      <c r="AC686" s="378" t="str">
        <f>IF($N686 = "", "",
IF(OR($N686 = Lists_and_controls!$AO$9, $N686 = Lists_and_controls!$AO$11, $N686 = Lists_and_controls!$AO$14, $N686 = Lists_and_controls!$AO$16), MAX(Day_30),
IF(OR($N686 = Lists_and_controls!$AO$6, $N686 = Lists_and_controls!$AO$8, $N686 = Lists_and_controls!$AO$10, $N686 = Lists_and_controls!$AO$12, $N686 = Lists_and_controls!$AO$13, $N686 = Lists_and_controls!$AO$15, $N686 = Lists_and_controls!$AO$17), MAX(Day_31),
IF($N686 = Lists_and_controls!$AO$7, IF(INDEX(Leap_Year_YN, MATCH($M686, Year_2, 0)) = 1, MAX(Day_Feb_LY), MAX(Day_Feb) )))))</f>
        <v/>
      </c>
    </row>
    <row r="687" spans="1:29" s="379" customFormat="1" hidden="1" x14ac:dyDescent="0.35">
      <c r="A687" s="368"/>
      <c r="B687" s="367" t="str">
        <f xml:space="preserve"> IF(A687="", "", $B$2 &amp; COUNTIFS($A$7:$A687, $A687))</f>
        <v/>
      </c>
      <c r="C687" s="367" t="str">
        <f>IF($A687 = "", "", INDEX(Main_Form!$A:$A, MATCH($A687, Main_Form!$EV:$EV, 0)) &amp; $B687)</f>
        <v/>
      </c>
      <c r="D687" s="368"/>
      <c r="E687" s="368"/>
      <c r="F687" s="367" t="str">
        <f>IF(E687="", "", INDEX(Main_Form!$A:$A, MATCH($E687, Main_Form!$EV:$EV, 0)))</f>
        <v/>
      </c>
      <c r="G687" s="368"/>
      <c r="H687" s="368"/>
      <c r="I687" s="368"/>
      <c r="J687" s="368"/>
      <c r="K687" s="368"/>
      <c r="L687" s="368"/>
      <c r="M687" s="368"/>
      <c r="N687" s="368"/>
      <c r="O687" s="368"/>
      <c r="P687" s="398" t="str">
        <f t="shared" si="10"/>
        <v/>
      </c>
      <c r="Q687" s="403"/>
      <c r="R687" s="372"/>
      <c r="AB687" s="378"/>
      <c r="AC687" s="378" t="str">
        <f>IF($N687 = "", "",
IF(OR($N687 = Lists_and_controls!$AO$9, $N687 = Lists_and_controls!$AO$11, $N687 = Lists_and_controls!$AO$14, $N687 = Lists_and_controls!$AO$16), MAX(Day_30),
IF(OR($N687 = Lists_and_controls!$AO$6, $N687 = Lists_and_controls!$AO$8, $N687 = Lists_and_controls!$AO$10, $N687 = Lists_and_controls!$AO$12, $N687 = Lists_and_controls!$AO$13, $N687 = Lists_and_controls!$AO$15, $N687 = Lists_and_controls!$AO$17), MAX(Day_31),
IF($N687 = Lists_and_controls!$AO$7, IF(INDEX(Leap_Year_YN, MATCH($M687, Year_2, 0)) = 1, MAX(Day_Feb_LY), MAX(Day_Feb) )))))</f>
        <v/>
      </c>
    </row>
    <row r="688" spans="1:29" s="379" customFormat="1" hidden="1" x14ac:dyDescent="0.35">
      <c r="A688" s="368"/>
      <c r="B688" s="367" t="str">
        <f xml:space="preserve"> IF(A688="", "", $B$2 &amp; COUNTIFS($A$7:$A688, $A688))</f>
        <v/>
      </c>
      <c r="C688" s="367" t="str">
        <f>IF($A688 = "", "", INDEX(Main_Form!$A:$A, MATCH($A688, Main_Form!$EV:$EV, 0)) &amp; $B688)</f>
        <v/>
      </c>
      <c r="D688" s="368"/>
      <c r="E688" s="368"/>
      <c r="F688" s="367" t="str">
        <f>IF(E688="", "", INDEX(Main_Form!$A:$A, MATCH($E688, Main_Form!$EV:$EV, 0)))</f>
        <v/>
      </c>
      <c r="G688" s="368"/>
      <c r="H688" s="368"/>
      <c r="I688" s="368"/>
      <c r="J688" s="368"/>
      <c r="K688" s="368"/>
      <c r="L688" s="368"/>
      <c r="M688" s="368"/>
      <c r="N688" s="368"/>
      <c r="O688" s="368"/>
      <c r="P688" s="398" t="str">
        <f t="shared" si="10"/>
        <v/>
      </c>
      <c r="Q688" s="403"/>
      <c r="R688" s="372"/>
      <c r="AB688" s="378"/>
      <c r="AC688" s="378" t="str">
        <f>IF($N688 = "", "",
IF(OR($N688 = Lists_and_controls!$AO$9, $N688 = Lists_and_controls!$AO$11, $N688 = Lists_and_controls!$AO$14, $N688 = Lists_and_controls!$AO$16), MAX(Day_30),
IF(OR($N688 = Lists_and_controls!$AO$6, $N688 = Lists_and_controls!$AO$8, $N688 = Lists_and_controls!$AO$10, $N688 = Lists_and_controls!$AO$12, $N688 = Lists_and_controls!$AO$13, $N688 = Lists_and_controls!$AO$15, $N688 = Lists_and_controls!$AO$17), MAX(Day_31),
IF($N688 = Lists_and_controls!$AO$7, IF(INDEX(Leap_Year_YN, MATCH($M688, Year_2, 0)) = 1, MAX(Day_Feb_LY), MAX(Day_Feb) )))))</f>
        <v/>
      </c>
    </row>
    <row r="689" spans="1:29" s="379" customFormat="1" hidden="1" x14ac:dyDescent="0.35">
      <c r="A689" s="368"/>
      <c r="B689" s="367" t="str">
        <f xml:space="preserve"> IF(A689="", "", $B$2 &amp; COUNTIFS($A$7:$A689, $A689))</f>
        <v/>
      </c>
      <c r="C689" s="367" t="str">
        <f>IF($A689 = "", "", INDEX(Main_Form!$A:$A, MATCH($A689, Main_Form!$EV:$EV, 0)) &amp; $B689)</f>
        <v/>
      </c>
      <c r="D689" s="368"/>
      <c r="E689" s="368"/>
      <c r="F689" s="367" t="str">
        <f>IF(E689="", "", INDEX(Main_Form!$A:$A, MATCH($E689, Main_Form!$EV:$EV, 0)))</f>
        <v/>
      </c>
      <c r="G689" s="368"/>
      <c r="H689" s="368"/>
      <c r="I689" s="368"/>
      <c r="J689" s="368"/>
      <c r="K689" s="368"/>
      <c r="L689" s="368"/>
      <c r="M689" s="368"/>
      <c r="N689" s="368"/>
      <c r="O689" s="368"/>
      <c r="P689" s="398" t="str">
        <f t="shared" si="10"/>
        <v/>
      </c>
      <c r="Q689" s="403"/>
      <c r="R689" s="372"/>
      <c r="AB689" s="378"/>
      <c r="AC689" s="378" t="str">
        <f>IF($N689 = "", "",
IF(OR($N689 = Lists_and_controls!$AO$9, $N689 = Lists_and_controls!$AO$11, $N689 = Lists_and_controls!$AO$14, $N689 = Lists_and_controls!$AO$16), MAX(Day_30),
IF(OR($N689 = Lists_and_controls!$AO$6, $N689 = Lists_and_controls!$AO$8, $N689 = Lists_and_controls!$AO$10, $N689 = Lists_and_controls!$AO$12, $N689 = Lists_and_controls!$AO$13, $N689 = Lists_and_controls!$AO$15, $N689 = Lists_and_controls!$AO$17), MAX(Day_31),
IF($N689 = Lists_and_controls!$AO$7, IF(INDEX(Leap_Year_YN, MATCH($M689, Year_2, 0)) = 1, MAX(Day_Feb_LY), MAX(Day_Feb) )))))</f>
        <v/>
      </c>
    </row>
    <row r="690" spans="1:29" s="379" customFormat="1" hidden="1" x14ac:dyDescent="0.35">
      <c r="A690" s="368"/>
      <c r="B690" s="367" t="str">
        <f xml:space="preserve"> IF(A690="", "", $B$2 &amp; COUNTIFS($A$7:$A690, $A690))</f>
        <v/>
      </c>
      <c r="C690" s="367" t="str">
        <f>IF($A690 = "", "", INDEX(Main_Form!$A:$A, MATCH($A690, Main_Form!$EV:$EV, 0)) &amp; $B690)</f>
        <v/>
      </c>
      <c r="D690" s="368"/>
      <c r="E690" s="368"/>
      <c r="F690" s="367" t="str">
        <f>IF(E690="", "", INDEX(Main_Form!$A:$A, MATCH($E690, Main_Form!$EV:$EV, 0)))</f>
        <v/>
      </c>
      <c r="G690" s="368"/>
      <c r="H690" s="368"/>
      <c r="I690" s="368"/>
      <c r="J690" s="368"/>
      <c r="K690" s="368"/>
      <c r="L690" s="368"/>
      <c r="M690" s="368"/>
      <c r="N690" s="368"/>
      <c r="O690" s="368"/>
      <c r="P690" s="398" t="str">
        <f t="shared" si="10"/>
        <v/>
      </c>
      <c r="Q690" s="403"/>
      <c r="R690" s="372"/>
      <c r="AB690" s="378"/>
      <c r="AC690" s="378" t="str">
        <f>IF($N690 = "", "",
IF(OR($N690 = Lists_and_controls!$AO$9, $N690 = Lists_and_controls!$AO$11, $N690 = Lists_and_controls!$AO$14, $N690 = Lists_and_controls!$AO$16), MAX(Day_30),
IF(OR($N690 = Lists_and_controls!$AO$6, $N690 = Lists_and_controls!$AO$8, $N690 = Lists_and_controls!$AO$10, $N690 = Lists_and_controls!$AO$12, $N690 = Lists_and_controls!$AO$13, $N690 = Lists_and_controls!$AO$15, $N690 = Lists_and_controls!$AO$17), MAX(Day_31),
IF($N690 = Lists_and_controls!$AO$7, IF(INDEX(Leap_Year_YN, MATCH($M690, Year_2, 0)) = 1, MAX(Day_Feb_LY), MAX(Day_Feb) )))))</f>
        <v/>
      </c>
    </row>
    <row r="691" spans="1:29" s="379" customFormat="1" hidden="1" x14ac:dyDescent="0.35">
      <c r="A691" s="368"/>
      <c r="B691" s="367" t="str">
        <f xml:space="preserve"> IF(A691="", "", $B$2 &amp; COUNTIFS($A$7:$A691, $A691))</f>
        <v/>
      </c>
      <c r="C691" s="367" t="str">
        <f>IF($A691 = "", "", INDEX(Main_Form!$A:$A, MATCH($A691, Main_Form!$EV:$EV, 0)) &amp; $B691)</f>
        <v/>
      </c>
      <c r="D691" s="368"/>
      <c r="E691" s="368"/>
      <c r="F691" s="367" t="str">
        <f>IF(E691="", "", INDEX(Main_Form!$A:$A, MATCH($E691, Main_Form!$EV:$EV, 0)))</f>
        <v/>
      </c>
      <c r="G691" s="368"/>
      <c r="H691" s="368"/>
      <c r="I691" s="368"/>
      <c r="J691" s="368"/>
      <c r="K691" s="368"/>
      <c r="L691" s="368"/>
      <c r="M691" s="368"/>
      <c r="N691" s="368"/>
      <c r="O691" s="368"/>
      <c r="P691" s="398" t="str">
        <f t="shared" si="10"/>
        <v/>
      </c>
      <c r="Q691" s="403"/>
      <c r="R691" s="372"/>
      <c r="AB691" s="378"/>
      <c r="AC691" s="378" t="str">
        <f>IF($N691 = "", "",
IF(OR($N691 = Lists_and_controls!$AO$9, $N691 = Lists_and_controls!$AO$11, $N691 = Lists_and_controls!$AO$14, $N691 = Lists_and_controls!$AO$16), MAX(Day_30),
IF(OR($N691 = Lists_and_controls!$AO$6, $N691 = Lists_and_controls!$AO$8, $N691 = Lists_and_controls!$AO$10, $N691 = Lists_and_controls!$AO$12, $N691 = Lists_and_controls!$AO$13, $N691 = Lists_and_controls!$AO$15, $N691 = Lists_and_controls!$AO$17), MAX(Day_31),
IF($N691 = Lists_and_controls!$AO$7, IF(INDEX(Leap_Year_YN, MATCH($M691, Year_2, 0)) = 1, MAX(Day_Feb_LY), MAX(Day_Feb) )))))</f>
        <v/>
      </c>
    </row>
    <row r="692" spans="1:29" s="379" customFormat="1" hidden="1" x14ac:dyDescent="0.35">
      <c r="A692" s="368"/>
      <c r="B692" s="367" t="str">
        <f xml:space="preserve"> IF(A692="", "", $B$2 &amp; COUNTIFS($A$7:$A692, $A692))</f>
        <v/>
      </c>
      <c r="C692" s="367" t="str">
        <f>IF($A692 = "", "", INDEX(Main_Form!$A:$A, MATCH($A692, Main_Form!$EV:$EV, 0)) &amp; $B692)</f>
        <v/>
      </c>
      <c r="D692" s="368"/>
      <c r="E692" s="368"/>
      <c r="F692" s="367" t="str">
        <f>IF(E692="", "", INDEX(Main_Form!$A:$A, MATCH($E692, Main_Form!$EV:$EV, 0)))</f>
        <v/>
      </c>
      <c r="G692" s="368"/>
      <c r="H692" s="368"/>
      <c r="I692" s="368"/>
      <c r="J692" s="368"/>
      <c r="K692" s="368"/>
      <c r="L692" s="368"/>
      <c r="M692" s="368"/>
      <c r="N692" s="368"/>
      <c r="O692" s="368"/>
      <c r="P692" s="398" t="str">
        <f t="shared" si="10"/>
        <v/>
      </c>
      <c r="Q692" s="403"/>
      <c r="R692" s="372"/>
      <c r="AB692" s="378"/>
      <c r="AC692" s="378" t="str">
        <f>IF($N692 = "", "",
IF(OR($N692 = Lists_and_controls!$AO$9, $N692 = Lists_and_controls!$AO$11, $N692 = Lists_and_controls!$AO$14, $N692 = Lists_and_controls!$AO$16), MAX(Day_30),
IF(OR($N692 = Lists_and_controls!$AO$6, $N692 = Lists_and_controls!$AO$8, $N692 = Lists_and_controls!$AO$10, $N692 = Lists_and_controls!$AO$12, $N692 = Lists_and_controls!$AO$13, $N692 = Lists_and_controls!$AO$15, $N692 = Lists_and_controls!$AO$17), MAX(Day_31),
IF($N692 = Lists_and_controls!$AO$7, IF(INDEX(Leap_Year_YN, MATCH($M692, Year_2, 0)) = 1, MAX(Day_Feb_LY), MAX(Day_Feb) )))))</f>
        <v/>
      </c>
    </row>
    <row r="693" spans="1:29" s="379" customFormat="1" hidden="1" x14ac:dyDescent="0.35">
      <c r="A693" s="368"/>
      <c r="B693" s="367" t="str">
        <f xml:space="preserve"> IF(A693="", "", $B$2 &amp; COUNTIFS($A$7:$A693, $A693))</f>
        <v/>
      </c>
      <c r="C693" s="367" t="str">
        <f>IF($A693 = "", "", INDEX(Main_Form!$A:$A, MATCH($A693, Main_Form!$EV:$EV, 0)) &amp; $B693)</f>
        <v/>
      </c>
      <c r="D693" s="368"/>
      <c r="E693" s="368"/>
      <c r="F693" s="367" t="str">
        <f>IF(E693="", "", INDEX(Main_Form!$A:$A, MATCH($E693, Main_Form!$EV:$EV, 0)))</f>
        <v/>
      </c>
      <c r="G693" s="368"/>
      <c r="H693" s="368"/>
      <c r="I693" s="368"/>
      <c r="J693" s="368"/>
      <c r="K693" s="368"/>
      <c r="L693" s="368"/>
      <c r="M693" s="368"/>
      <c r="N693" s="368"/>
      <c r="O693" s="368"/>
      <c r="P693" s="398" t="str">
        <f t="shared" si="10"/>
        <v/>
      </c>
      <c r="Q693" s="403"/>
      <c r="R693" s="372"/>
      <c r="AB693" s="378"/>
      <c r="AC693" s="378" t="str">
        <f>IF($N693 = "", "",
IF(OR($N693 = Lists_and_controls!$AO$9, $N693 = Lists_and_controls!$AO$11, $N693 = Lists_and_controls!$AO$14, $N693 = Lists_and_controls!$AO$16), MAX(Day_30),
IF(OR($N693 = Lists_and_controls!$AO$6, $N693 = Lists_and_controls!$AO$8, $N693 = Lists_and_controls!$AO$10, $N693 = Lists_and_controls!$AO$12, $N693 = Lists_and_controls!$AO$13, $N693 = Lists_and_controls!$AO$15, $N693 = Lists_and_controls!$AO$17), MAX(Day_31),
IF($N693 = Lists_and_controls!$AO$7, IF(INDEX(Leap_Year_YN, MATCH($M693, Year_2, 0)) = 1, MAX(Day_Feb_LY), MAX(Day_Feb) )))))</f>
        <v/>
      </c>
    </row>
    <row r="694" spans="1:29" s="379" customFormat="1" hidden="1" x14ac:dyDescent="0.35">
      <c r="A694" s="368"/>
      <c r="B694" s="367" t="str">
        <f xml:space="preserve"> IF(A694="", "", $B$2 &amp; COUNTIFS($A$7:$A694, $A694))</f>
        <v/>
      </c>
      <c r="C694" s="367" t="str">
        <f>IF($A694 = "", "", INDEX(Main_Form!$A:$A, MATCH($A694, Main_Form!$EV:$EV, 0)) &amp; $B694)</f>
        <v/>
      </c>
      <c r="D694" s="368"/>
      <c r="E694" s="368"/>
      <c r="F694" s="367" t="str">
        <f>IF(E694="", "", INDEX(Main_Form!$A:$A, MATCH($E694, Main_Form!$EV:$EV, 0)))</f>
        <v/>
      </c>
      <c r="G694" s="368"/>
      <c r="H694" s="368"/>
      <c r="I694" s="368"/>
      <c r="J694" s="368"/>
      <c r="K694" s="368"/>
      <c r="L694" s="368"/>
      <c r="M694" s="368"/>
      <c r="N694" s="368"/>
      <c r="O694" s="368"/>
      <c r="P694" s="398" t="str">
        <f t="shared" si="10"/>
        <v/>
      </c>
      <c r="Q694" s="403"/>
      <c r="R694" s="372"/>
      <c r="AB694" s="378"/>
      <c r="AC694" s="378" t="str">
        <f>IF($N694 = "", "",
IF(OR($N694 = Lists_and_controls!$AO$9, $N694 = Lists_and_controls!$AO$11, $N694 = Lists_and_controls!$AO$14, $N694 = Lists_and_controls!$AO$16), MAX(Day_30),
IF(OR($N694 = Lists_and_controls!$AO$6, $N694 = Lists_and_controls!$AO$8, $N694 = Lists_and_controls!$AO$10, $N694 = Lists_and_controls!$AO$12, $N694 = Lists_and_controls!$AO$13, $N694 = Lists_and_controls!$AO$15, $N694 = Lists_and_controls!$AO$17), MAX(Day_31),
IF($N694 = Lists_and_controls!$AO$7, IF(INDEX(Leap_Year_YN, MATCH($M694, Year_2, 0)) = 1, MAX(Day_Feb_LY), MAX(Day_Feb) )))))</f>
        <v/>
      </c>
    </row>
    <row r="695" spans="1:29" s="379" customFormat="1" hidden="1" x14ac:dyDescent="0.35">
      <c r="A695" s="368"/>
      <c r="B695" s="367" t="str">
        <f xml:space="preserve"> IF(A695="", "", $B$2 &amp; COUNTIFS($A$7:$A695, $A695))</f>
        <v/>
      </c>
      <c r="C695" s="367" t="str">
        <f>IF($A695 = "", "", INDEX(Main_Form!$A:$A, MATCH($A695, Main_Form!$EV:$EV, 0)) &amp; $B695)</f>
        <v/>
      </c>
      <c r="D695" s="368"/>
      <c r="E695" s="368"/>
      <c r="F695" s="367" t="str">
        <f>IF(E695="", "", INDEX(Main_Form!$A:$A, MATCH($E695, Main_Form!$EV:$EV, 0)))</f>
        <v/>
      </c>
      <c r="G695" s="368"/>
      <c r="H695" s="368"/>
      <c r="I695" s="368"/>
      <c r="J695" s="368"/>
      <c r="K695" s="368"/>
      <c r="L695" s="368"/>
      <c r="M695" s="368"/>
      <c r="N695" s="368"/>
      <c r="O695" s="368"/>
      <c r="P695" s="398" t="str">
        <f t="shared" si="10"/>
        <v/>
      </c>
      <c r="Q695" s="403"/>
      <c r="R695" s="372"/>
      <c r="AB695" s="378"/>
      <c r="AC695" s="378" t="str">
        <f>IF($N695 = "", "",
IF(OR($N695 = Lists_and_controls!$AO$9, $N695 = Lists_and_controls!$AO$11, $N695 = Lists_and_controls!$AO$14, $N695 = Lists_and_controls!$AO$16), MAX(Day_30),
IF(OR($N695 = Lists_and_controls!$AO$6, $N695 = Lists_and_controls!$AO$8, $N695 = Lists_and_controls!$AO$10, $N695 = Lists_and_controls!$AO$12, $N695 = Lists_and_controls!$AO$13, $N695 = Lists_and_controls!$AO$15, $N695 = Lists_and_controls!$AO$17), MAX(Day_31),
IF($N695 = Lists_and_controls!$AO$7, IF(INDEX(Leap_Year_YN, MATCH($M695, Year_2, 0)) = 1, MAX(Day_Feb_LY), MAX(Day_Feb) )))))</f>
        <v/>
      </c>
    </row>
    <row r="696" spans="1:29" s="379" customFormat="1" hidden="1" x14ac:dyDescent="0.35">
      <c r="A696" s="368"/>
      <c r="B696" s="367" t="str">
        <f xml:space="preserve"> IF(A696="", "", $B$2 &amp; COUNTIFS($A$7:$A696, $A696))</f>
        <v/>
      </c>
      <c r="C696" s="367" t="str">
        <f>IF($A696 = "", "", INDEX(Main_Form!$A:$A, MATCH($A696, Main_Form!$EV:$EV, 0)) &amp; $B696)</f>
        <v/>
      </c>
      <c r="D696" s="368"/>
      <c r="E696" s="368"/>
      <c r="F696" s="367" t="str">
        <f>IF(E696="", "", INDEX(Main_Form!$A:$A, MATCH($E696, Main_Form!$EV:$EV, 0)))</f>
        <v/>
      </c>
      <c r="G696" s="368"/>
      <c r="H696" s="368"/>
      <c r="I696" s="368"/>
      <c r="J696" s="368"/>
      <c r="K696" s="368"/>
      <c r="L696" s="368"/>
      <c r="M696" s="368"/>
      <c r="N696" s="368"/>
      <c r="O696" s="368"/>
      <c r="P696" s="398" t="str">
        <f t="shared" si="10"/>
        <v/>
      </c>
      <c r="Q696" s="403"/>
      <c r="R696" s="372"/>
      <c r="AB696" s="378"/>
      <c r="AC696" s="378" t="str">
        <f>IF($N696 = "", "",
IF(OR($N696 = Lists_and_controls!$AO$9, $N696 = Lists_and_controls!$AO$11, $N696 = Lists_and_controls!$AO$14, $N696 = Lists_and_controls!$AO$16), MAX(Day_30),
IF(OR($N696 = Lists_and_controls!$AO$6, $N696 = Lists_and_controls!$AO$8, $N696 = Lists_and_controls!$AO$10, $N696 = Lists_and_controls!$AO$12, $N696 = Lists_and_controls!$AO$13, $N696 = Lists_and_controls!$AO$15, $N696 = Lists_and_controls!$AO$17), MAX(Day_31),
IF($N696 = Lists_and_controls!$AO$7, IF(INDEX(Leap_Year_YN, MATCH($M696, Year_2, 0)) = 1, MAX(Day_Feb_LY), MAX(Day_Feb) )))))</f>
        <v/>
      </c>
    </row>
    <row r="697" spans="1:29" s="379" customFormat="1" hidden="1" x14ac:dyDescent="0.35">
      <c r="A697" s="368"/>
      <c r="B697" s="367" t="str">
        <f xml:space="preserve"> IF(A697="", "", $B$2 &amp; COUNTIFS($A$7:$A697, $A697))</f>
        <v/>
      </c>
      <c r="C697" s="367" t="str">
        <f>IF($A697 = "", "", INDEX(Main_Form!$A:$A, MATCH($A697, Main_Form!$EV:$EV, 0)) &amp; $B697)</f>
        <v/>
      </c>
      <c r="D697" s="368"/>
      <c r="E697" s="368"/>
      <c r="F697" s="367" t="str">
        <f>IF(E697="", "", INDEX(Main_Form!$A:$A, MATCH($E697, Main_Form!$EV:$EV, 0)))</f>
        <v/>
      </c>
      <c r="G697" s="368"/>
      <c r="H697" s="368"/>
      <c r="I697" s="368"/>
      <c r="J697" s="368"/>
      <c r="K697" s="368"/>
      <c r="L697" s="368"/>
      <c r="M697" s="368"/>
      <c r="N697" s="368"/>
      <c r="O697" s="368"/>
      <c r="P697" s="398" t="str">
        <f t="shared" si="10"/>
        <v/>
      </c>
      <c r="Q697" s="403"/>
      <c r="R697" s="372"/>
      <c r="AB697" s="378"/>
      <c r="AC697" s="378" t="str">
        <f>IF($N697 = "", "",
IF(OR($N697 = Lists_and_controls!$AO$9, $N697 = Lists_and_controls!$AO$11, $N697 = Lists_and_controls!$AO$14, $N697 = Lists_and_controls!$AO$16), MAX(Day_30),
IF(OR($N697 = Lists_and_controls!$AO$6, $N697 = Lists_and_controls!$AO$8, $N697 = Lists_and_controls!$AO$10, $N697 = Lists_and_controls!$AO$12, $N697 = Lists_and_controls!$AO$13, $N697 = Lists_and_controls!$AO$15, $N697 = Lists_and_controls!$AO$17), MAX(Day_31),
IF($N697 = Lists_and_controls!$AO$7, IF(INDEX(Leap_Year_YN, MATCH($M697, Year_2, 0)) = 1, MAX(Day_Feb_LY), MAX(Day_Feb) )))))</f>
        <v/>
      </c>
    </row>
    <row r="698" spans="1:29" s="379" customFormat="1" hidden="1" x14ac:dyDescent="0.35">
      <c r="A698" s="368"/>
      <c r="B698" s="367" t="str">
        <f xml:space="preserve"> IF(A698="", "", $B$2 &amp; COUNTIFS($A$7:$A698, $A698))</f>
        <v/>
      </c>
      <c r="C698" s="367" t="str">
        <f>IF($A698 = "", "", INDEX(Main_Form!$A:$A, MATCH($A698, Main_Form!$EV:$EV, 0)) &amp; $B698)</f>
        <v/>
      </c>
      <c r="D698" s="368"/>
      <c r="E698" s="368"/>
      <c r="F698" s="367" t="str">
        <f>IF(E698="", "", INDEX(Main_Form!$A:$A, MATCH($E698, Main_Form!$EV:$EV, 0)))</f>
        <v/>
      </c>
      <c r="G698" s="368"/>
      <c r="H698" s="368"/>
      <c r="I698" s="368"/>
      <c r="J698" s="368"/>
      <c r="K698" s="368"/>
      <c r="L698" s="368"/>
      <c r="M698" s="368"/>
      <c r="N698" s="368"/>
      <c r="O698" s="368"/>
      <c r="P698" s="398" t="str">
        <f t="shared" si="10"/>
        <v/>
      </c>
      <c r="Q698" s="403"/>
      <c r="R698" s="372"/>
      <c r="AB698" s="378"/>
      <c r="AC698" s="378" t="str">
        <f>IF($N698 = "", "",
IF(OR($N698 = Lists_and_controls!$AO$9, $N698 = Lists_and_controls!$AO$11, $N698 = Lists_and_controls!$AO$14, $N698 = Lists_and_controls!$AO$16), MAX(Day_30),
IF(OR($N698 = Lists_and_controls!$AO$6, $N698 = Lists_and_controls!$AO$8, $N698 = Lists_and_controls!$AO$10, $N698 = Lists_and_controls!$AO$12, $N698 = Lists_and_controls!$AO$13, $N698 = Lists_and_controls!$AO$15, $N698 = Lists_and_controls!$AO$17), MAX(Day_31),
IF($N698 = Lists_and_controls!$AO$7, IF(INDEX(Leap_Year_YN, MATCH($M698, Year_2, 0)) = 1, MAX(Day_Feb_LY), MAX(Day_Feb) )))))</f>
        <v/>
      </c>
    </row>
    <row r="699" spans="1:29" s="379" customFormat="1" hidden="1" x14ac:dyDescent="0.35">
      <c r="A699" s="368"/>
      <c r="B699" s="367" t="str">
        <f xml:space="preserve"> IF(A699="", "", $B$2 &amp; COUNTIFS($A$7:$A699, $A699))</f>
        <v/>
      </c>
      <c r="C699" s="367" t="str">
        <f>IF($A699 = "", "", INDEX(Main_Form!$A:$A, MATCH($A699, Main_Form!$EV:$EV, 0)) &amp; $B699)</f>
        <v/>
      </c>
      <c r="D699" s="368"/>
      <c r="E699" s="368"/>
      <c r="F699" s="367" t="str">
        <f>IF(E699="", "", INDEX(Main_Form!$A:$A, MATCH($E699, Main_Form!$EV:$EV, 0)))</f>
        <v/>
      </c>
      <c r="G699" s="368"/>
      <c r="H699" s="368"/>
      <c r="I699" s="368"/>
      <c r="J699" s="368"/>
      <c r="K699" s="368"/>
      <c r="L699" s="368"/>
      <c r="M699" s="368"/>
      <c r="N699" s="368"/>
      <c r="O699" s="368"/>
      <c r="P699" s="398" t="str">
        <f t="shared" si="10"/>
        <v/>
      </c>
      <c r="Q699" s="403"/>
      <c r="R699" s="372"/>
      <c r="AB699" s="378"/>
      <c r="AC699" s="378" t="str">
        <f>IF($N699 = "", "",
IF(OR($N699 = Lists_and_controls!$AO$9, $N699 = Lists_and_controls!$AO$11, $N699 = Lists_and_controls!$AO$14, $N699 = Lists_and_controls!$AO$16), MAX(Day_30),
IF(OR($N699 = Lists_and_controls!$AO$6, $N699 = Lists_and_controls!$AO$8, $N699 = Lists_and_controls!$AO$10, $N699 = Lists_and_controls!$AO$12, $N699 = Lists_and_controls!$AO$13, $N699 = Lists_and_controls!$AO$15, $N699 = Lists_and_controls!$AO$17), MAX(Day_31),
IF($N699 = Lists_and_controls!$AO$7, IF(INDEX(Leap_Year_YN, MATCH($M699, Year_2, 0)) = 1, MAX(Day_Feb_LY), MAX(Day_Feb) )))))</f>
        <v/>
      </c>
    </row>
    <row r="700" spans="1:29" s="379" customFormat="1" hidden="1" x14ac:dyDescent="0.35">
      <c r="A700" s="368"/>
      <c r="B700" s="367" t="str">
        <f xml:space="preserve"> IF(A700="", "", $B$2 &amp; COUNTIFS($A$7:$A700, $A700))</f>
        <v/>
      </c>
      <c r="C700" s="367" t="str">
        <f>IF($A700 = "", "", INDEX(Main_Form!$A:$A, MATCH($A700, Main_Form!$EV:$EV, 0)) &amp; $B700)</f>
        <v/>
      </c>
      <c r="D700" s="368"/>
      <c r="E700" s="368"/>
      <c r="F700" s="367" t="str">
        <f>IF(E700="", "", INDEX(Main_Form!$A:$A, MATCH($E700, Main_Form!$EV:$EV, 0)))</f>
        <v/>
      </c>
      <c r="G700" s="368"/>
      <c r="H700" s="368"/>
      <c r="I700" s="368"/>
      <c r="J700" s="368"/>
      <c r="K700" s="368"/>
      <c r="L700" s="368"/>
      <c r="M700" s="368"/>
      <c r="N700" s="368"/>
      <c r="O700" s="368"/>
      <c r="P700" s="398" t="str">
        <f t="shared" si="10"/>
        <v/>
      </c>
      <c r="Q700" s="403"/>
      <c r="R700" s="372"/>
      <c r="AB700" s="378"/>
      <c r="AC700" s="378" t="str">
        <f>IF($N700 = "", "",
IF(OR($N700 = Lists_and_controls!$AO$9, $N700 = Lists_and_controls!$AO$11, $N700 = Lists_and_controls!$AO$14, $N700 = Lists_and_controls!$AO$16), MAX(Day_30),
IF(OR($N700 = Lists_and_controls!$AO$6, $N700 = Lists_and_controls!$AO$8, $N700 = Lists_and_controls!$AO$10, $N700 = Lists_and_controls!$AO$12, $N700 = Lists_and_controls!$AO$13, $N700 = Lists_and_controls!$AO$15, $N700 = Lists_and_controls!$AO$17), MAX(Day_31),
IF($N700 = Lists_and_controls!$AO$7, IF(INDEX(Leap_Year_YN, MATCH($M700, Year_2, 0)) = 1, MAX(Day_Feb_LY), MAX(Day_Feb) )))))</f>
        <v/>
      </c>
    </row>
    <row r="701" spans="1:29" s="379" customFormat="1" hidden="1" x14ac:dyDescent="0.35">
      <c r="A701" s="368"/>
      <c r="B701" s="367" t="str">
        <f xml:space="preserve"> IF(A701="", "", $B$2 &amp; COUNTIFS($A$7:$A701, $A701))</f>
        <v/>
      </c>
      <c r="C701" s="367" t="str">
        <f>IF($A701 = "", "", INDEX(Main_Form!$A:$A, MATCH($A701, Main_Form!$EV:$EV, 0)) &amp; $B701)</f>
        <v/>
      </c>
      <c r="D701" s="368"/>
      <c r="E701" s="368"/>
      <c r="F701" s="367" t="str">
        <f>IF(E701="", "", INDEX(Main_Form!$A:$A, MATCH($E701, Main_Form!$EV:$EV, 0)))</f>
        <v/>
      </c>
      <c r="G701" s="368"/>
      <c r="H701" s="368"/>
      <c r="I701" s="368"/>
      <c r="J701" s="368"/>
      <c r="K701" s="368"/>
      <c r="L701" s="368"/>
      <c r="M701" s="368"/>
      <c r="N701" s="368"/>
      <c r="O701" s="368"/>
      <c r="P701" s="398" t="str">
        <f t="shared" si="10"/>
        <v/>
      </c>
      <c r="Q701" s="403"/>
      <c r="R701" s="372"/>
      <c r="AB701" s="378"/>
      <c r="AC701" s="378" t="str">
        <f>IF($N701 = "", "",
IF(OR($N701 = Lists_and_controls!$AO$9, $N701 = Lists_and_controls!$AO$11, $N701 = Lists_and_controls!$AO$14, $N701 = Lists_and_controls!$AO$16), MAX(Day_30),
IF(OR($N701 = Lists_and_controls!$AO$6, $N701 = Lists_and_controls!$AO$8, $N701 = Lists_and_controls!$AO$10, $N701 = Lists_and_controls!$AO$12, $N701 = Lists_and_controls!$AO$13, $N701 = Lists_and_controls!$AO$15, $N701 = Lists_and_controls!$AO$17), MAX(Day_31),
IF($N701 = Lists_and_controls!$AO$7, IF(INDEX(Leap_Year_YN, MATCH($M701, Year_2, 0)) = 1, MAX(Day_Feb_LY), MAX(Day_Feb) )))))</f>
        <v/>
      </c>
    </row>
    <row r="702" spans="1:29" s="379" customFormat="1" hidden="1" x14ac:dyDescent="0.35">
      <c r="A702" s="368"/>
      <c r="B702" s="367" t="str">
        <f xml:space="preserve"> IF(A702="", "", $B$2 &amp; COUNTIFS($A$7:$A702, $A702))</f>
        <v/>
      </c>
      <c r="C702" s="367" t="str">
        <f>IF($A702 = "", "", INDEX(Main_Form!$A:$A, MATCH($A702, Main_Form!$EV:$EV, 0)) &amp; $B702)</f>
        <v/>
      </c>
      <c r="D702" s="368"/>
      <c r="E702" s="368"/>
      <c r="F702" s="367" t="str">
        <f>IF(E702="", "", INDEX(Main_Form!$A:$A, MATCH($E702, Main_Form!$EV:$EV, 0)))</f>
        <v/>
      </c>
      <c r="G702" s="368"/>
      <c r="H702" s="368"/>
      <c r="I702" s="368"/>
      <c r="J702" s="368"/>
      <c r="K702" s="368"/>
      <c r="L702" s="368"/>
      <c r="M702" s="368"/>
      <c r="N702" s="368"/>
      <c r="O702" s="368"/>
      <c r="P702" s="398" t="str">
        <f t="shared" si="10"/>
        <v/>
      </c>
      <c r="Q702" s="403"/>
      <c r="R702" s="372"/>
      <c r="AB702" s="378"/>
      <c r="AC702" s="378" t="str">
        <f>IF($N702 = "", "",
IF(OR($N702 = Lists_and_controls!$AO$9, $N702 = Lists_and_controls!$AO$11, $N702 = Lists_and_controls!$AO$14, $N702 = Lists_and_controls!$AO$16), MAX(Day_30),
IF(OR($N702 = Lists_and_controls!$AO$6, $N702 = Lists_and_controls!$AO$8, $N702 = Lists_and_controls!$AO$10, $N702 = Lists_and_controls!$AO$12, $N702 = Lists_and_controls!$AO$13, $N702 = Lists_and_controls!$AO$15, $N702 = Lists_and_controls!$AO$17), MAX(Day_31),
IF($N702 = Lists_and_controls!$AO$7, IF(INDEX(Leap_Year_YN, MATCH($M702, Year_2, 0)) = 1, MAX(Day_Feb_LY), MAX(Day_Feb) )))))</f>
        <v/>
      </c>
    </row>
    <row r="703" spans="1:29" s="379" customFormat="1" hidden="1" x14ac:dyDescent="0.35">
      <c r="A703" s="368"/>
      <c r="B703" s="367" t="str">
        <f xml:space="preserve"> IF(A703="", "", $B$2 &amp; COUNTIFS($A$7:$A703, $A703))</f>
        <v/>
      </c>
      <c r="C703" s="367" t="str">
        <f>IF($A703 = "", "", INDEX(Main_Form!$A:$A, MATCH($A703, Main_Form!$EV:$EV, 0)) &amp; $B703)</f>
        <v/>
      </c>
      <c r="D703" s="368"/>
      <c r="E703" s="368"/>
      <c r="F703" s="367" t="str">
        <f>IF(E703="", "", INDEX(Main_Form!$A:$A, MATCH($E703, Main_Form!$EV:$EV, 0)))</f>
        <v/>
      </c>
      <c r="G703" s="368"/>
      <c r="H703" s="368"/>
      <c r="I703" s="368"/>
      <c r="J703" s="368"/>
      <c r="K703" s="368"/>
      <c r="L703" s="368"/>
      <c r="M703" s="368"/>
      <c r="N703" s="368"/>
      <c r="O703" s="368"/>
      <c r="P703" s="398" t="str">
        <f t="shared" si="10"/>
        <v/>
      </c>
      <c r="Q703" s="403"/>
      <c r="R703" s="372"/>
      <c r="AB703" s="378"/>
      <c r="AC703" s="378" t="str">
        <f>IF($N703 = "", "",
IF(OR($N703 = Lists_and_controls!$AO$9, $N703 = Lists_and_controls!$AO$11, $N703 = Lists_and_controls!$AO$14, $N703 = Lists_and_controls!$AO$16), MAX(Day_30),
IF(OR($N703 = Lists_and_controls!$AO$6, $N703 = Lists_and_controls!$AO$8, $N703 = Lists_and_controls!$AO$10, $N703 = Lists_and_controls!$AO$12, $N703 = Lists_and_controls!$AO$13, $N703 = Lists_and_controls!$AO$15, $N703 = Lists_and_controls!$AO$17), MAX(Day_31),
IF($N703 = Lists_and_controls!$AO$7, IF(INDEX(Leap_Year_YN, MATCH($M703, Year_2, 0)) = 1, MAX(Day_Feb_LY), MAX(Day_Feb) )))))</f>
        <v/>
      </c>
    </row>
    <row r="704" spans="1:29" s="379" customFormat="1" hidden="1" x14ac:dyDescent="0.35">
      <c r="A704" s="368"/>
      <c r="B704" s="367" t="str">
        <f xml:space="preserve"> IF(A704="", "", $B$2 &amp; COUNTIFS($A$7:$A704, $A704))</f>
        <v/>
      </c>
      <c r="C704" s="367" t="str">
        <f>IF($A704 = "", "", INDEX(Main_Form!$A:$A, MATCH($A704, Main_Form!$EV:$EV, 0)) &amp; $B704)</f>
        <v/>
      </c>
      <c r="D704" s="368"/>
      <c r="E704" s="368"/>
      <c r="F704" s="367" t="str">
        <f>IF(E704="", "", INDEX(Main_Form!$A:$A, MATCH($E704, Main_Form!$EV:$EV, 0)))</f>
        <v/>
      </c>
      <c r="G704" s="368"/>
      <c r="H704" s="368"/>
      <c r="I704" s="368"/>
      <c r="J704" s="368"/>
      <c r="K704" s="368"/>
      <c r="L704" s="368"/>
      <c r="M704" s="368"/>
      <c r="N704" s="368"/>
      <c r="O704" s="368"/>
      <c r="P704" s="398" t="str">
        <f t="shared" si="10"/>
        <v/>
      </c>
      <c r="Q704" s="403"/>
      <c r="R704" s="372"/>
      <c r="AB704" s="378"/>
      <c r="AC704" s="378" t="str">
        <f>IF($N704 = "", "",
IF(OR($N704 = Lists_and_controls!$AO$9, $N704 = Lists_and_controls!$AO$11, $N704 = Lists_and_controls!$AO$14, $N704 = Lists_and_controls!$AO$16), MAX(Day_30),
IF(OR($N704 = Lists_and_controls!$AO$6, $N704 = Lists_and_controls!$AO$8, $N704 = Lists_and_controls!$AO$10, $N704 = Lists_and_controls!$AO$12, $N704 = Lists_and_controls!$AO$13, $N704 = Lists_and_controls!$AO$15, $N704 = Lists_and_controls!$AO$17), MAX(Day_31),
IF($N704 = Lists_and_controls!$AO$7, IF(INDEX(Leap_Year_YN, MATCH($M704, Year_2, 0)) = 1, MAX(Day_Feb_LY), MAX(Day_Feb) )))))</f>
        <v/>
      </c>
    </row>
    <row r="705" spans="1:29" s="379" customFormat="1" hidden="1" x14ac:dyDescent="0.35">
      <c r="A705" s="368"/>
      <c r="B705" s="367" t="str">
        <f xml:space="preserve"> IF(A705="", "", $B$2 &amp; COUNTIFS($A$7:$A705, $A705))</f>
        <v/>
      </c>
      <c r="C705" s="367" t="str">
        <f>IF($A705 = "", "", INDEX(Main_Form!$A:$A, MATCH($A705, Main_Form!$EV:$EV, 0)) &amp; $B705)</f>
        <v/>
      </c>
      <c r="D705" s="368"/>
      <c r="E705" s="368"/>
      <c r="F705" s="367" t="str">
        <f>IF(E705="", "", INDEX(Main_Form!$A:$A, MATCH($E705, Main_Form!$EV:$EV, 0)))</f>
        <v/>
      </c>
      <c r="G705" s="368"/>
      <c r="H705" s="368"/>
      <c r="I705" s="368"/>
      <c r="J705" s="368"/>
      <c r="K705" s="368"/>
      <c r="L705" s="368"/>
      <c r="M705" s="368"/>
      <c r="N705" s="368"/>
      <c r="O705" s="368"/>
      <c r="P705" s="398" t="str">
        <f t="shared" si="10"/>
        <v/>
      </c>
      <c r="Q705" s="403"/>
      <c r="R705" s="372"/>
      <c r="AB705" s="378"/>
      <c r="AC705" s="378" t="str">
        <f>IF($N705 = "", "",
IF(OR($N705 = Lists_and_controls!$AO$9, $N705 = Lists_and_controls!$AO$11, $N705 = Lists_and_controls!$AO$14, $N705 = Lists_and_controls!$AO$16), MAX(Day_30),
IF(OR($N705 = Lists_and_controls!$AO$6, $N705 = Lists_and_controls!$AO$8, $N705 = Lists_and_controls!$AO$10, $N705 = Lists_and_controls!$AO$12, $N705 = Lists_and_controls!$AO$13, $N705 = Lists_and_controls!$AO$15, $N705 = Lists_and_controls!$AO$17), MAX(Day_31),
IF($N705 = Lists_and_controls!$AO$7, IF(INDEX(Leap_Year_YN, MATCH($M705, Year_2, 0)) = 1, MAX(Day_Feb_LY), MAX(Day_Feb) )))))</f>
        <v/>
      </c>
    </row>
    <row r="706" spans="1:29" s="379" customFormat="1" hidden="1" x14ac:dyDescent="0.35">
      <c r="A706" s="368"/>
      <c r="B706" s="367" t="str">
        <f xml:space="preserve"> IF(A706="", "", $B$2 &amp; COUNTIFS($A$7:$A706, $A706))</f>
        <v/>
      </c>
      <c r="C706" s="367" t="str">
        <f>IF($A706 = "", "", INDEX(Main_Form!$A:$A, MATCH($A706, Main_Form!$EV:$EV, 0)) &amp; $B706)</f>
        <v/>
      </c>
      <c r="D706" s="368"/>
      <c r="E706" s="368"/>
      <c r="F706" s="367" t="str">
        <f>IF(E706="", "", INDEX(Main_Form!$A:$A, MATCH($E706, Main_Form!$EV:$EV, 0)))</f>
        <v/>
      </c>
      <c r="G706" s="368"/>
      <c r="H706" s="368"/>
      <c r="I706" s="368"/>
      <c r="J706" s="368"/>
      <c r="K706" s="368"/>
      <c r="L706" s="368"/>
      <c r="M706" s="368"/>
      <c r="N706" s="368"/>
      <c r="O706" s="368"/>
      <c r="P706" s="398" t="str">
        <f t="shared" si="10"/>
        <v/>
      </c>
      <c r="Q706" s="403"/>
      <c r="R706" s="372"/>
      <c r="AB706" s="378"/>
      <c r="AC706" s="378" t="str">
        <f>IF($N706 = "", "",
IF(OR($N706 = Lists_and_controls!$AO$9, $N706 = Lists_and_controls!$AO$11, $N706 = Lists_and_controls!$AO$14, $N706 = Lists_and_controls!$AO$16), MAX(Day_30),
IF(OR($N706 = Lists_and_controls!$AO$6, $N706 = Lists_and_controls!$AO$8, $N706 = Lists_and_controls!$AO$10, $N706 = Lists_and_controls!$AO$12, $N706 = Lists_and_controls!$AO$13, $N706 = Lists_and_controls!$AO$15, $N706 = Lists_and_controls!$AO$17), MAX(Day_31),
IF($N706 = Lists_and_controls!$AO$7, IF(INDEX(Leap_Year_YN, MATCH($M706, Year_2, 0)) = 1, MAX(Day_Feb_LY), MAX(Day_Feb) )))))</f>
        <v/>
      </c>
    </row>
    <row r="707" spans="1:29" s="379" customFormat="1" hidden="1" x14ac:dyDescent="0.35">
      <c r="A707" s="368"/>
      <c r="B707" s="367" t="str">
        <f xml:space="preserve"> IF(A707="", "", $B$2 &amp; COUNTIFS($A$7:$A707, $A707))</f>
        <v/>
      </c>
      <c r="C707" s="367" t="str">
        <f>IF($A707 = "", "", INDEX(Main_Form!$A:$A, MATCH($A707, Main_Form!$EV:$EV, 0)) &amp; $B707)</f>
        <v/>
      </c>
      <c r="D707" s="368"/>
      <c r="E707" s="368"/>
      <c r="F707" s="367" t="str">
        <f>IF(E707="", "", INDEX(Main_Form!$A:$A, MATCH($E707, Main_Form!$EV:$EV, 0)))</f>
        <v/>
      </c>
      <c r="G707" s="368"/>
      <c r="H707" s="368"/>
      <c r="I707" s="368"/>
      <c r="J707" s="368"/>
      <c r="K707" s="368"/>
      <c r="L707" s="368"/>
      <c r="M707" s="368"/>
      <c r="N707" s="368"/>
      <c r="O707" s="368"/>
      <c r="P707" s="398" t="str">
        <f t="shared" si="10"/>
        <v/>
      </c>
      <c r="Q707" s="403"/>
      <c r="R707" s="372"/>
      <c r="AB707" s="378"/>
      <c r="AC707" s="378" t="str">
        <f>IF($N707 = "", "",
IF(OR($N707 = Lists_and_controls!$AO$9, $N707 = Lists_and_controls!$AO$11, $N707 = Lists_and_controls!$AO$14, $N707 = Lists_and_controls!$AO$16), MAX(Day_30),
IF(OR($N707 = Lists_and_controls!$AO$6, $N707 = Lists_and_controls!$AO$8, $N707 = Lists_and_controls!$AO$10, $N707 = Lists_and_controls!$AO$12, $N707 = Lists_and_controls!$AO$13, $N707 = Lists_and_controls!$AO$15, $N707 = Lists_and_controls!$AO$17), MAX(Day_31),
IF($N707 = Lists_and_controls!$AO$7, IF(INDEX(Leap_Year_YN, MATCH($M707, Year_2, 0)) = 1, MAX(Day_Feb_LY), MAX(Day_Feb) )))))</f>
        <v/>
      </c>
    </row>
    <row r="708" spans="1:29" s="379" customFormat="1" hidden="1" x14ac:dyDescent="0.35">
      <c r="A708" s="368"/>
      <c r="B708" s="367" t="str">
        <f xml:space="preserve"> IF(A708="", "", $B$2 &amp; COUNTIFS($A$7:$A708, $A708))</f>
        <v/>
      </c>
      <c r="C708" s="367" t="str">
        <f>IF($A708 = "", "", INDEX(Main_Form!$A:$A, MATCH($A708, Main_Form!$EV:$EV, 0)) &amp; $B708)</f>
        <v/>
      </c>
      <c r="D708" s="368"/>
      <c r="E708" s="368"/>
      <c r="F708" s="367" t="str">
        <f>IF(E708="", "", INDEX(Main_Form!$A:$A, MATCH($E708, Main_Form!$EV:$EV, 0)))</f>
        <v/>
      </c>
      <c r="G708" s="368"/>
      <c r="H708" s="368"/>
      <c r="I708" s="368"/>
      <c r="J708" s="368"/>
      <c r="K708" s="368"/>
      <c r="L708" s="368"/>
      <c r="M708" s="368"/>
      <c r="N708" s="368"/>
      <c r="O708" s="368"/>
      <c r="P708" s="398" t="str">
        <f t="shared" si="10"/>
        <v/>
      </c>
      <c r="Q708" s="403"/>
      <c r="R708" s="372"/>
      <c r="AB708" s="378"/>
      <c r="AC708" s="378" t="str">
        <f>IF($N708 = "", "",
IF(OR($N708 = Lists_and_controls!$AO$9, $N708 = Lists_and_controls!$AO$11, $N708 = Lists_and_controls!$AO$14, $N708 = Lists_and_controls!$AO$16), MAX(Day_30),
IF(OR($N708 = Lists_and_controls!$AO$6, $N708 = Lists_and_controls!$AO$8, $N708 = Lists_and_controls!$AO$10, $N708 = Lists_and_controls!$AO$12, $N708 = Lists_and_controls!$AO$13, $N708 = Lists_and_controls!$AO$15, $N708 = Lists_and_controls!$AO$17), MAX(Day_31),
IF($N708 = Lists_and_controls!$AO$7, IF(INDEX(Leap_Year_YN, MATCH($M708, Year_2, 0)) = 1, MAX(Day_Feb_LY), MAX(Day_Feb) )))))</f>
        <v/>
      </c>
    </row>
    <row r="709" spans="1:29" s="379" customFormat="1" hidden="1" x14ac:dyDescent="0.35">
      <c r="A709" s="368"/>
      <c r="B709" s="367" t="str">
        <f xml:space="preserve"> IF(A709="", "", $B$2 &amp; COUNTIFS($A$7:$A709, $A709))</f>
        <v/>
      </c>
      <c r="C709" s="367" t="str">
        <f>IF($A709 = "", "", INDEX(Main_Form!$A:$A, MATCH($A709, Main_Form!$EV:$EV, 0)) &amp; $B709)</f>
        <v/>
      </c>
      <c r="D709" s="368"/>
      <c r="E709" s="368"/>
      <c r="F709" s="367" t="str">
        <f>IF(E709="", "", INDEX(Main_Form!$A:$A, MATCH($E709, Main_Form!$EV:$EV, 0)))</f>
        <v/>
      </c>
      <c r="G709" s="368"/>
      <c r="H709" s="368"/>
      <c r="I709" s="368"/>
      <c r="J709" s="368"/>
      <c r="K709" s="368"/>
      <c r="L709" s="368"/>
      <c r="M709" s="368"/>
      <c r="N709" s="368"/>
      <c r="O709" s="368"/>
      <c r="P709" s="398" t="str">
        <f t="shared" si="10"/>
        <v/>
      </c>
      <c r="Q709" s="403"/>
      <c r="R709" s="372"/>
      <c r="AB709" s="378"/>
      <c r="AC709" s="378" t="str">
        <f>IF($N709 = "", "",
IF(OR($N709 = Lists_and_controls!$AO$9, $N709 = Lists_and_controls!$AO$11, $N709 = Lists_and_controls!$AO$14, $N709 = Lists_and_controls!$AO$16), MAX(Day_30),
IF(OR($N709 = Lists_and_controls!$AO$6, $N709 = Lists_and_controls!$AO$8, $N709 = Lists_and_controls!$AO$10, $N709 = Lists_and_controls!$AO$12, $N709 = Lists_and_controls!$AO$13, $N709 = Lists_and_controls!$AO$15, $N709 = Lists_and_controls!$AO$17), MAX(Day_31),
IF($N709 = Lists_and_controls!$AO$7, IF(INDEX(Leap_Year_YN, MATCH($M709, Year_2, 0)) = 1, MAX(Day_Feb_LY), MAX(Day_Feb) )))))</f>
        <v/>
      </c>
    </row>
    <row r="710" spans="1:29" s="379" customFormat="1" hidden="1" x14ac:dyDescent="0.35">
      <c r="A710" s="368"/>
      <c r="B710" s="367" t="str">
        <f xml:space="preserve"> IF(A710="", "", $B$2 &amp; COUNTIFS($A$7:$A710, $A710))</f>
        <v/>
      </c>
      <c r="C710" s="367" t="str">
        <f>IF($A710 = "", "", INDEX(Main_Form!$A:$A, MATCH($A710, Main_Form!$EV:$EV, 0)) &amp; $B710)</f>
        <v/>
      </c>
      <c r="D710" s="368"/>
      <c r="E710" s="368"/>
      <c r="F710" s="367" t="str">
        <f>IF(E710="", "", INDEX(Main_Form!$A:$A, MATCH($E710, Main_Form!$EV:$EV, 0)))</f>
        <v/>
      </c>
      <c r="G710" s="368"/>
      <c r="H710" s="368"/>
      <c r="I710" s="368"/>
      <c r="J710" s="368"/>
      <c r="K710" s="368"/>
      <c r="L710" s="368"/>
      <c r="M710" s="368"/>
      <c r="N710" s="368"/>
      <c r="O710" s="368"/>
      <c r="P710" s="398" t="str">
        <f t="shared" si="10"/>
        <v/>
      </c>
      <c r="Q710" s="403"/>
      <c r="R710" s="372"/>
      <c r="AB710" s="378"/>
      <c r="AC710" s="378" t="str">
        <f>IF($N710 = "", "",
IF(OR($N710 = Lists_and_controls!$AO$9, $N710 = Lists_and_controls!$AO$11, $N710 = Lists_and_controls!$AO$14, $N710 = Lists_and_controls!$AO$16), MAX(Day_30),
IF(OR($N710 = Lists_and_controls!$AO$6, $N710 = Lists_and_controls!$AO$8, $N710 = Lists_and_controls!$AO$10, $N710 = Lists_and_controls!$AO$12, $N710 = Lists_and_controls!$AO$13, $N710 = Lists_and_controls!$AO$15, $N710 = Lists_and_controls!$AO$17), MAX(Day_31),
IF($N710 = Lists_and_controls!$AO$7, IF(INDEX(Leap_Year_YN, MATCH($M710, Year_2, 0)) = 1, MAX(Day_Feb_LY), MAX(Day_Feb) )))))</f>
        <v/>
      </c>
    </row>
    <row r="711" spans="1:29" s="379" customFormat="1" hidden="1" x14ac:dyDescent="0.35">
      <c r="A711" s="368"/>
      <c r="B711" s="367" t="str">
        <f xml:space="preserve"> IF(A711="", "", $B$2 &amp; COUNTIFS($A$7:$A711, $A711))</f>
        <v/>
      </c>
      <c r="C711" s="367" t="str">
        <f>IF($A711 = "", "", INDEX(Main_Form!$A:$A, MATCH($A711, Main_Form!$EV:$EV, 0)) &amp; $B711)</f>
        <v/>
      </c>
      <c r="D711" s="368"/>
      <c r="E711" s="368"/>
      <c r="F711" s="367" t="str">
        <f>IF(E711="", "", INDEX(Main_Form!$A:$A, MATCH($E711, Main_Form!$EV:$EV, 0)))</f>
        <v/>
      </c>
      <c r="G711" s="368"/>
      <c r="H711" s="368"/>
      <c r="I711" s="368"/>
      <c r="J711" s="368"/>
      <c r="K711" s="368"/>
      <c r="L711" s="368"/>
      <c r="M711" s="368"/>
      <c r="N711" s="368"/>
      <c r="O711" s="368"/>
      <c r="P711" s="398" t="str">
        <f t="shared" ref="P711:P774" si="11">IF(AND($M711 &lt;&gt; "", $N711 &lt;&gt; "", $O711 &lt;&gt; ""), DATE($M711, INDEX(Month_value, MATCH($N711, Month, 0)), $O711), "")</f>
        <v/>
      </c>
      <c r="Q711" s="403"/>
      <c r="R711" s="372"/>
      <c r="AB711" s="378"/>
      <c r="AC711" s="378" t="str">
        <f>IF($N711 = "", "",
IF(OR($N711 = Lists_and_controls!$AO$9, $N711 = Lists_and_controls!$AO$11, $N711 = Lists_and_controls!$AO$14, $N711 = Lists_and_controls!$AO$16), MAX(Day_30),
IF(OR($N711 = Lists_and_controls!$AO$6, $N711 = Lists_and_controls!$AO$8, $N711 = Lists_and_controls!$AO$10, $N711 = Lists_and_controls!$AO$12, $N711 = Lists_and_controls!$AO$13, $N711 = Lists_and_controls!$AO$15, $N711 = Lists_and_controls!$AO$17), MAX(Day_31),
IF($N711 = Lists_and_controls!$AO$7, IF(INDEX(Leap_Year_YN, MATCH($M711, Year_2, 0)) = 1, MAX(Day_Feb_LY), MAX(Day_Feb) )))))</f>
        <v/>
      </c>
    </row>
    <row r="712" spans="1:29" s="379" customFormat="1" hidden="1" x14ac:dyDescent="0.35">
      <c r="A712" s="368"/>
      <c r="B712" s="367" t="str">
        <f xml:space="preserve"> IF(A712="", "", $B$2 &amp; COUNTIFS($A$7:$A712, $A712))</f>
        <v/>
      </c>
      <c r="C712" s="367" t="str">
        <f>IF($A712 = "", "", INDEX(Main_Form!$A:$A, MATCH($A712, Main_Form!$EV:$EV, 0)) &amp; $B712)</f>
        <v/>
      </c>
      <c r="D712" s="368"/>
      <c r="E712" s="368"/>
      <c r="F712" s="367" t="str">
        <f>IF(E712="", "", INDEX(Main_Form!$A:$A, MATCH($E712, Main_Form!$EV:$EV, 0)))</f>
        <v/>
      </c>
      <c r="G712" s="368"/>
      <c r="H712" s="368"/>
      <c r="I712" s="368"/>
      <c r="J712" s="368"/>
      <c r="K712" s="368"/>
      <c r="L712" s="368"/>
      <c r="M712" s="368"/>
      <c r="N712" s="368"/>
      <c r="O712" s="368"/>
      <c r="P712" s="398" t="str">
        <f t="shared" si="11"/>
        <v/>
      </c>
      <c r="Q712" s="403"/>
      <c r="R712" s="372"/>
      <c r="AB712" s="378"/>
      <c r="AC712" s="378" t="str">
        <f>IF($N712 = "", "",
IF(OR($N712 = Lists_and_controls!$AO$9, $N712 = Lists_and_controls!$AO$11, $N712 = Lists_and_controls!$AO$14, $N712 = Lists_and_controls!$AO$16), MAX(Day_30),
IF(OR($N712 = Lists_and_controls!$AO$6, $N712 = Lists_and_controls!$AO$8, $N712 = Lists_and_controls!$AO$10, $N712 = Lists_and_controls!$AO$12, $N712 = Lists_and_controls!$AO$13, $N712 = Lists_and_controls!$AO$15, $N712 = Lists_and_controls!$AO$17), MAX(Day_31),
IF($N712 = Lists_and_controls!$AO$7, IF(INDEX(Leap_Year_YN, MATCH($M712, Year_2, 0)) = 1, MAX(Day_Feb_LY), MAX(Day_Feb) )))))</f>
        <v/>
      </c>
    </row>
    <row r="713" spans="1:29" s="379" customFormat="1" hidden="1" x14ac:dyDescent="0.35">
      <c r="A713" s="368"/>
      <c r="B713" s="367" t="str">
        <f xml:space="preserve"> IF(A713="", "", $B$2 &amp; COUNTIFS($A$7:$A713, $A713))</f>
        <v/>
      </c>
      <c r="C713" s="367" t="str">
        <f>IF($A713 = "", "", INDEX(Main_Form!$A:$A, MATCH($A713, Main_Form!$EV:$EV, 0)) &amp; $B713)</f>
        <v/>
      </c>
      <c r="D713" s="368"/>
      <c r="E713" s="368"/>
      <c r="F713" s="367" t="str">
        <f>IF(E713="", "", INDEX(Main_Form!$A:$A, MATCH($E713, Main_Form!$EV:$EV, 0)))</f>
        <v/>
      </c>
      <c r="G713" s="368"/>
      <c r="H713" s="368"/>
      <c r="I713" s="368"/>
      <c r="J713" s="368"/>
      <c r="K713" s="368"/>
      <c r="L713" s="368"/>
      <c r="M713" s="368"/>
      <c r="N713" s="368"/>
      <c r="O713" s="368"/>
      <c r="P713" s="398" t="str">
        <f t="shared" si="11"/>
        <v/>
      </c>
      <c r="Q713" s="403"/>
      <c r="R713" s="372"/>
      <c r="AB713" s="378"/>
      <c r="AC713" s="378" t="str">
        <f>IF($N713 = "", "",
IF(OR($N713 = Lists_and_controls!$AO$9, $N713 = Lists_and_controls!$AO$11, $N713 = Lists_and_controls!$AO$14, $N713 = Lists_and_controls!$AO$16), MAX(Day_30),
IF(OR($N713 = Lists_and_controls!$AO$6, $N713 = Lists_and_controls!$AO$8, $N713 = Lists_and_controls!$AO$10, $N713 = Lists_and_controls!$AO$12, $N713 = Lists_and_controls!$AO$13, $N713 = Lists_and_controls!$AO$15, $N713 = Lists_and_controls!$AO$17), MAX(Day_31),
IF($N713 = Lists_and_controls!$AO$7, IF(INDEX(Leap_Year_YN, MATCH($M713, Year_2, 0)) = 1, MAX(Day_Feb_LY), MAX(Day_Feb) )))))</f>
        <v/>
      </c>
    </row>
    <row r="714" spans="1:29" s="379" customFormat="1" hidden="1" x14ac:dyDescent="0.35">
      <c r="A714" s="368"/>
      <c r="B714" s="367" t="str">
        <f xml:space="preserve"> IF(A714="", "", $B$2 &amp; COUNTIFS($A$7:$A714, $A714))</f>
        <v/>
      </c>
      <c r="C714" s="367" t="str">
        <f>IF($A714 = "", "", INDEX(Main_Form!$A:$A, MATCH($A714, Main_Form!$EV:$EV, 0)) &amp; $B714)</f>
        <v/>
      </c>
      <c r="D714" s="368"/>
      <c r="E714" s="368"/>
      <c r="F714" s="367" t="str">
        <f>IF(E714="", "", INDEX(Main_Form!$A:$A, MATCH($E714, Main_Form!$EV:$EV, 0)))</f>
        <v/>
      </c>
      <c r="G714" s="368"/>
      <c r="H714" s="368"/>
      <c r="I714" s="368"/>
      <c r="J714" s="368"/>
      <c r="K714" s="368"/>
      <c r="L714" s="368"/>
      <c r="M714" s="368"/>
      <c r="N714" s="368"/>
      <c r="O714" s="368"/>
      <c r="P714" s="398" t="str">
        <f t="shared" si="11"/>
        <v/>
      </c>
      <c r="Q714" s="403"/>
      <c r="R714" s="372"/>
      <c r="AB714" s="378"/>
      <c r="AC714" s="378" t="str">
        <f>IF($N714 = "", "",
IF(OR($N714 = Lists_and_controls!$AO$9, $N714 = Lists_and_controls!$AO$11, $N714 = Lists_and_controls!$AO$14, $N714 = Lists_and_controls!$AO$16), MAX(Day_30),
IF(OR($N714 = Lists_and_controls!$AO$6, $N714 = Lists_and_controls!$AO$8, $N714 = Lists_and_controls!$AO$10, $N714 = Lists_and_controls!$AO$12, $N714 = Lists_and_controls!$AO$13, $N714 = Lists_and_controls!$AO$15, $N714 = Lists_and_controls!$AO$17), MAX(Day_31),
IF($N714 = Lists_and_controls!$AO$7, IF(INDEX(Leap_Year_YN, MATCH($M714, Year_2, 0)) = 1, MAX(Day_Feb_LY), MAX(Day_Feb) )))))</f>
        <v/>
      </c>
    </row>
    <row r="715" spans="1:29" s="379" customFormat="1" hidden="1" x14ac:dyDescent="0.35">
      <c r="A715" s="368"/>
      <c r="B715" s="367" t="str">
        <f xml:space="preserve"> IF(A715="", "", $B$2 &amp; COUNTIFS($A$7:$A715, $A715))</f>
        <v/>
      </c>
      <c r="C715" s="367" t="str">
        <f>IF($A715 = "", "", INDEX(Main_Form!$A:$A, MATCH($A715, Main_Form!$EV:$EV, 0)) &amp; $B715)</f>
        <v/>
      </c>
      <c r="D715" s="368"/>
      <c r="E715" s="368"/>
      <c r="F715" s="367" t="str">
        <f>IF(E715="", "", INDEX(Main_Form!$A:$A, MATCH($E715, Main_Form!$EV:$EV, 0)))</f>
        <v/>
      </c>
      <c r="G715" s="368"/>
      <c r="H715" s="368"/>
      <c r="I715" s="368"/>
      <c r="J715" s="368"/>
      <c r="K715" s="368"/>
      <c r="L715" s="368"/>
      <c r="M715" s="368"/>
      <c r="N715" s="368"/>
      <c r="O715" s="368"/>
      <c r="P715" s="398" t="str">
        <f t="shared" si="11"/>
        <v/>
      </c>
      <c r="Q715" s="403"/>
      <c r="R715" s="372"/>
      <c r="AB715" s="378"/>
      <c r="AC715" s="378" t="str">
        <f>IF($N715 = "", "",
IF(OR($N715 = Lists_and_controls!$AO$9, $N715 = Lists_and_controls!$AO$11, $N715 = Lists_and_controls!$AO$14, $N715 = Lists_and_controls!$AO$16), MAX(Day_30),
IF(OR($N715 = Lists_and_controls!$AO$6, $N715 = Lists_and_controls!$AO$8, $N715 = Lists_and_controls!$AO$10, $N715 = Lists_and_controls!$AO$12, $N715 = Lists_and_controls!$AO$13, $N715 = Lists_and_controls!$AO$15, $N715 = Lists_and_controls!$AO$17), MAX(Day_31),
IF($N715 = Lists_and_controls!$AO$7, IF(INDEX(Leap_Year_YN, MATCH($M715, Year_2, 0)) = 1, MAX(Day_Feb_LY), MAX(Day_Feb) )))))</f>
        <v/>
      </c>
    </row>
    <row r="716" spans="1:29" s="379" customFormat="1" hidden="1" x14ac:dyDescent="0.35">
      <c r="A716" s="368"/>
      <c r="B716" s="367" t="str">
        <f xml:space="preserve"> IF(A716="", "", $B$2 &amp; COUNTIFS($A$7:$A716, $A716))</f>
        <v/>
      </c>
      <c r="C716" s="367" t="str">
        <f>IF($A716 = "", "", INDEX(Main_Form!$A:$A, MATCH($A716, Main_Form!$EV:$EV, 0)) &amp; $B716)</f>
        <v/>
      </c>
      <c r="D716" s="368"/>
      <c r="E716" s="368"/>
      <c r="F716" s="367" t="str">
        <f>IF(E716="", "", INDEX(Main_Form!$A:$A, MATCH($E716, Main_Form!$EV:$EV, 0)))</f>
        <v/>
      </c>
      <c r="G716" s="368"/>
      <c r="H716" s="368"/>
      <c r="I716" s="368"/>
      <c r="J716" s="368"/>
      <c r="K716" s="368"/>
      <c r="L716" s="368"/>
      <c r="M716" s="368"/>
      <c r="N716" s="368"/>
      <c r="O716" s="368"/>
      <c r="P716" s="398" t="str">
        <f t="shared" si="11"/>
        <v/>
      </c>
      <c r="Q716" s="403"/>
      <c r="R716" s="372"/>
      <c r="AB716" s="378"/>
      <c r="AC716" s="378" t="str">
        <f>IF($N716 = "", "",
IF(OR($N716 = Lists_and_controls!$AO$9, $N716 = Lists_and_controls!$AO$11, $N716 = Lists_and_controls!$AO$14, $N716 = Lists_and_controls!$AO$16), MAX(Day_30),
IF(OR($N716 = Lists_and_controls!$AO$6, $N716 = Lists_and_controls!$AO$8, $N716 = Lists_and_controls!$AO$10, $N716 = Lists_and_controls!$AO$12, $N716 = Lists_and_controls!$AO$13, $N716 = Lists_and_controls!$AO$15, $N716 = Lists_and_controls!$AO$17), MAX(Day_31),
IF($N716 = Lists_and_controls!$AO$7, IF(INDEX(Leap_Year_YN, MATCH($M716, Year_2, 0)) = 1, MAX(Day_Feb_LY), MAX(Day_Feb) )))))</f>
        <v/>
      </c>
    </row>
    <row r="717" spans="1:29" s="379" customFormat="1" hidden="1" x14ac:dyDescent="0.35">
      <c r="A717" s="368"/>
      <c r="B717" s="367" t="str">
        <f xml:space="preserve"> IF(A717="", "", $B$2 &amp; COUNTIFS($A$7:$A717, $A717))</f>
        <v/>
      </c>
      <c r="C717" s="367" t="str">
        <f>IF($A717 = "", "", INDEX(Main_Form!$A:$A, MATCH($A717, Main_Form!$EV:$EV, 0)) &amp; $B717)</f>
        <v/>
      </c>
      <c r="D717" s="368"/>
      <c r="E717" s="368"/>
      <c r="F717" s="367" t="str">
        <f>IF(E717="", "", INDEX(Main_Form!$A:$A, MATCH($E717, Main_Form!$EV:$EV, 0)))</f>
        <v/>
      </c>
      <c r="G717" s="368"/>
      <c r="H717" s="368"/>
      <c r="I717" s="368"/>
      <c r="J717" s="368"/>
      <c r="K717" s="368"/>
      <c r="L717" s="368"/>
      <c r="M717" s="368"/>
      <c r="N717" s="368"/>
      <c r="O717" s="368"/>
      <c r="P717" s="398" t="str">
        <f t="shared" si="11"/>
        <v/>
      </c>
      <c r="Q717" s="403"/>
      <c r="R717" s="372"/>
      <c r="AB717" s="378"/>
      <c r="AC717" s="378" t="str">
        <f>IF($N717 = "", "",
IF(OR($N717 = Lists_and_controls!$AO$9, $N717 = Lists_and_controls!$AO$11, $N717 = Lists_and_controls!$AO$14, $N717 = Lists_and_controls!$AO$16), MAX(Day_30),
IF(OR($N717 = Lists_and_controls!$AO$6, $N717 = Lists_and_controls!$AO$8, $N717 = Lists_and_controls!$AO$10, $N717 = Lists_and_controls!$AO$12, $N717 = Lists_and_controls!$AO$13, $N717 = Lists_and_controls!$AO$15, $N717 = Lists_and_controls!$AO$17), MAX(Day_31),
IF($N717 = Lists_and_controls!$AO$7, IF(INDEX(Leap_Year_YN, MATCH($M717, Year_2, 0)) = 1, MAX(Day_Feb_LY), MAX(Day_Feb) )))))</f>
        <v/>
      </c>
    </row>
    <row r="718" spans="1:29" s="379" customFormat="1" hidden="1" x14ac:dyDescent="0.35">
      <c r="A718" s="368"/>
      <c r="B718" s="367" t="str">
        <f xml:space="preserve"> IF(A718="", "", $B$2 &amp; COUNTIFS($A$7:$A718, $A718))</f>
        <v/>
      </c>
      <c r="C718" s="367" t="str">
        <f>IF($A718 = "", "", INDEX(Main_Form!$A:$A, MATCH($A718, Main_Form!$EV:$EV, 0)) &amp; $B718)</f>
        <v/>
      </c>
      <c r="D718" s="368"/>
      <c r="E718" s="368"/>
      <c r="F718" s="367" t="str">
        <f>IF(E718="", "", INDEX(Main_Form!$A:$A, MATCH($E718, Main_Form!$EV:$EV, 0)))</f>
        <v/>
      </c>
      <c r="G718" s="368"/>
      <c r="H718" s="368"/>
      <c r="I718" s="368"/>
      <c r="J718" s="368"/>
      <c r="K718" s="368"/>
      <c r="L718" s="368"/>
      <c r="M718" s="368"/>
      <c r="N718" s="368"/>
      <c r="O718" s="368"/>
      <c r="P718" s="398" t="str">
        <f t="shared" si="11"/>
        <v/>
      </c>
      <c r="Q718" s="403"/>
      <c r="R718" s="372"/>
      <c r="AB718" s="378"/>
      <c r="AC718" s="378" t="str">
        <f>IF($N718 = "", "",
IF(OR($N718 = Lists_and_controls!$AO$9, $N718 = Lists_and_controls!$AO$11, $N718 = Lists_and_controls!$AO$14, $N718 = Lists_and_controls!$AO$16), MAX(Day_30),
IF(OR($N718 = Lists_and_controls!$AO$6, $N718 = Lists_and_controls!$AO$8, $N718 = Lists_and_controls!$AO$10, $N718 = Lists_and_controls!$AO$12, $N718 = Lists_and_controls!$AO$13, $N718 = Lists_and_controls!$AO$15, $N718 = Lists_and_controls!$AO$17), MAX(Day_31),
IF($N718 = Lists_and_controls!$AO$7, IF(INDEX(Leap_Year_YN, MATCH($M718, Year_2, 0)) = 1, MAX(Day_Feb_LY), MAX(Day_Feb) )))))</f>
        <v/>
      </c>
    </row>
    <row r="719" spans="1:29" s="379" customFormat="1" hidden="1" x14ac:dyDescent="0.35">
      <c r="A719" s="368"/>
      <c r="B719" s="367" t="str">
        <f xml:space="preserve"> IF(A719="", "", $B$2 &amp; COUNTIFS($A$7:$A719, $A719))</f>
        <v/>
      </c>
      <c r="C719" s="367" t="str">
        <f>IF($A719 = "", "", INDEX(Main_Form!$A:$A, MATCH($A719, Main_Form!$EV:$EV, 0)) &amp; $B719)</f>
        <v/>
      </c>
      <c r="D719" s="368"/>
      <c r="E719" s="368"/>
      <c r="F719" s="367" t="str">
        <f>IF(E719="", "", INDEX(Main_Form!$A:$A, MATCH($E719, Main_Form!$EV:$EV, 0)))</f>
        <v/>
      </c>
      <c r="G719" s="368"/>
      <c r="H719" s="368"/>
      <c r="I719" s="368"/>
      <c r="J719" s="368"/>
      <c r="K719" s="368"/>
      <c r="L719" s="368"/>
      <c r="M719" s="368"/>
      <c r="N719" s="368"/>
      <c r="O719" s="368"/>
      <c r="P719" s="398" t="str">
        <f t="shared" si="11"/>
        <v/>
      </c>
      <c r="Q719" s="403"/>
      <c r="R719" s="372"/>
      <c r="AB719" s="378"/>
      <c r="AC719" s="378" t="str">
        <f>IF($N719 = "", "",
IF(OR($N719 = Lists_and_controls!$AO$9, $N719 = Lists_and_controls!$AO$11, $N719 = Lists_and_controls!$AO$14, $N719 = Lists_and_controls!$AO$16), MAX(Day_30),
IF(OR($N719 = Lists_and_controls!$AO$6, $N719 = Lists_and_controls!$AO$8, $N719 = Lists_and_controls!$AO$10, $N719 = Lists_and_controls!$AO$12, $N719 = Lists_and_controls!$AO$13, $N719 = Lists_and_controls!$AO$15, $N719 = Lists_and_controls!$AO$17), MAX(Day_31),
IF($N719 = Lists_and_controls!$AO$7, IF(INDEX(Leap_Year_YN, MATCH($M719, Year_2, 0)) = 1, MAX(Day_Feb_LY), MAX(Day_Feb) )))))</f>
        <v/>
      </c>
    </row>
    <row r="720" spans="1:29" s="379" customFormat="1" hidden="1" x14ac:dyDescent="0.35">
      <c r="A720" s="368"/>
      <c r="B720" s="367" t="str">
        <f xml:space="preserve"> IF(A720="", "", $B$2 &amp; COUNTIFS($A$7:$A720, $A720))</f>
        <v/>
      </c>
      <c r="C720" s="367" t="str">
        <f>IF($A720 = "", "", INDEX(Main_Form!$A:$A, MATCH($A720, Main_Form!$EV:$EV, 0)) &amp; $B720)</f>
        <v/>
      </c>
      <c r="D720" s="368"/>
      <c r="E720" s="368"/>
      <c r="F720" s="367" t="str">
        <f>IF(E720="", "", INDEX(Main_Form!$A:$A, MATCH($E720, Main_Form!$EV:$EV, 0)))</f>
        <v/>
      </c>
      <c r="G720" s="368"/>
      <c r="H720" s="368"/>
      <c r="I720" s="368"/>
      <c r="J720" s="368"/>
      <c r="K720" s="368"/>
      <c r="L720" s="368"/>
      <c r="M720" s="368"/>
      <c r="N720" s="368"/>
      <c r="O720" s="368"/>
      <c r="P720" s="398" t="str">
        <f t="shared" si="11"/>
        <v/>
      </c>
      <c r="Q720" s="403"/>
      <c r="R720" s="372"/>
      <c r="AB720" s="378"/>
      <c r="AC720" s="378" t="str">
        <f>IF($N720 = "", "",
IF(OR($N720 = Lists_and_controls!$AO$9, $N720 = Lists_and_controls!$AO$11, $N720 = Lists_and_controls!$AO$14, $N720 = Lists_and_controls!$AO$16), MAX(Day_30),
IF(OR($N720 = Lists_and_controls!$AO$6, $N720 = Lists_and_controls!$AO$8, $N720 = Lists_and_controls!$AO$10, $N720 = Lists_and_controls!$AO$12, $N720 = Lists_and_controls!$AO$13, $N720 = Lists_and_controls!$AO$15, $N720 = Lists_and_controls!$AO$17), MAX(Day_31),
IF($N720 = Lists_and_controls!$AO$7, IF(INDEX(Leap_Year_YN, MATCH($M720, Year_2, 0)) = 1, MAX(Day_Feb_LY), MAX(Day_Feb) )))))</f>
        <v/>
      </c>
    </row>
    <row r="721" spans="1:29" s="379" customFormat="1" hidden="1" x14ac:dyDescent="0.35">
      <c r="A721" s="368"/>
      <c r="B721" s="367" t="str">
        <f xml:space="preserve"> IF(A721="", "", $B$2 &amp; COUNTIFS($A$7:$A721, $A721))</f>
        <v/>
      </c>
      <c r="C721" s="367" t="str">
        <f>IF($A721 = "", "", INDEX(Main_Form!$A:$A, MATCH($A721, Main_Form!$EV:$EV, 0)) &amp; $B721)</f>
        <v/>
      </c>
      <c r="D721" s="368"/>
      <c r="E721" s="368"/>
      <c r="F721" s="367" t="str">
        <f>IF(E721="", "", INDEX(Main_Form!$A:$A, MATCH($E721, Main_Form!$EV:$EV, 0)))</f>
        <v/>
      </c>
      <c r="G721" s="368"/>
      <c r="H721" s="368"/>
      <c r="I721" s="368"/>
      <c r="J721" s="368"/>
      <c r="K721" s="368"/>
      <c r="L721" s="368"/>
      <c r="M721" s="368"/>
      <c r="N721" s="368"/>
      <c r="O721" s="368"/>
      <c r="P721" s="398" t="str">
        <f t="shared" si="11"/>
        <v/>
      </c>
      <c r="Q721" s="403"/>
      <c r="R721" s="372"/>
      <c r="AB721" s="378"/>
      <c r="AC721" s="378" t="str">
        <f>IF($N721 = "", "",
IF(OR($N721 = Lists_and_controls!$AO$9, $N721 = Lists_and_controls!$AO$11, $N721 = Lists_and_controls!$AO$14, $N721 = Lists_and_controls!$AO$16), MAX(Day_30),
IF(OR($N721 = Lists_and_controls!$AO$6, $N721 = Lists_and_controls!$AO$8, $N721 = Lists_and_controls!$AO$10, $N721 = Lists_and_controls!$AO$12, $N721 = Lists_and_controls!$AO$13, $N721 = Lists_and_controls!$AO$15, $N721 = Lists_and_controls!$AO$17), MAX(Day_31),
IF($N721 = Lists_and_controls!$AO$7, IF(INDEX(Leap_Year_YN, MATCH($M721, Year_2, 0)) = 1, MAX(Day_Feb_LY), MAX(Day_Feb) )))))</f>
        <v/>
      </c>
    </row>
    <row r="722" spans="1:29" s="379" customFormat="1" hidden="1" x14ac:dyDescent="0.35">
      <c r="A722" s="368"/>
      <c r="B722" s="367" t="str">
        <f xml:space="preserve"> IF(A722="", "", $B$2 &amp; COUNTIFS($A$7:$A722, $A722))</f>
        <v/>
      </c>
      <c r="C722" s="367" t="str">
        <f>IF($A722 = "", "", INDEX(Main_Form!$A:$A, MATCH($A722, Main_Form!$EV:$EV, 0)) &amp; $B722)</f>
        <v/>
      </c>
      <c r="D722" s="368"/>
      <c r="E722" s="368"/>
      <c r="F722" s="367" t="str">
        <f>IF(E722="", "", INDEX(Main_Form!$A:$A, MATCH($E722, Main_Form!$EV:$EV, 0)))</f>
        <v/>
      </c>
      <c r="G722" s="368"/>
      <c r="H722" s="368"/>
      <c r="I722" s="368"/>
      <c r="J722" s="368"/>
      <c r="K722" s="368"/>
      <c r="L722" s="368"/>
      <c r="M722" s="368"/>
      <c r="N722" s="368"/>
      <c r="O722" s="368"/>
      <c r="P722" s="398" t="str">
        <f t="shared" si="11"/>
        <v/>
      </c>
      <c r="Q722" s="403"/>
      <c r="R722" s="372"/>
      <c r="AB722" s="378"/>
      <c r="AC722" s="378" t="str">
        <f>IF($N722 = "", "",
IF(OR($N722 = Lists_and_controls!$AO$9, $N722 = Lists_and_controls!$AO$11, $N722 = Lists_and_controls!$AO$14, $N722 = Lists_and_controls!$AO$16), MAX(Day_30),
IF(OR($N722 = Lists_and_controls!$AO$6, $N722 = Lists_and_controls!$AO$8, $N722 = Lists_and_controls!$AO$10, $N722 = Lists_and_controls!$AO$12, $N722 = Lists_and_controls!$AO$13, $N722 = Lists_and_controls!$AO$15, $N722 = Lists_and_controls!$AO$17), MAX(Day_31),
IF($N722 = Lists_and_controls!$AO$7, IF(INDEX(Leap_Year_YN, MATCH($M722, Year_2, 0)) = 1, MAX(Day_Feb_LY), MAX(Day_Feb) )))))</f>
        <v/>
      </c>
    </row>
    <row r="723" spans="1:29" s="379" customFormat="1" hidden="1" x14ac:dyDescent="0.35">
      <c r="A723" s="368"/>
      <c r="B723" s="367" t="str">
        <f xml:space="preserve"> IF(A723="", "", $B$2 &amp; COUNTIFS($A$7:$A723, $A723))</f>
        <v/>
      </c>
      <c r="C723" s="367" t="str">
        <f>IF($A723 = "", "", INDEX(Main_Form!$A:$A, MATCH($A723, Main_Form!$EV:$EV, 0)) &amp; $B723)</f>
        <v/>
      </c>
      <c r="D723" s="368"/>
      <c r="E723" s="368"/>
      <c r="F723" s="367" t="str">
        <f>IF(E723="", "", INDEX(Main_Form!$A:$A, MATCH($E723, Main_Form!$EV:$EV, 0)))</f>
        <v/>
      </c>
      <c r="G723" s="368"/>
      <c r="H723" s="368"/>
      <c r="I723" s="368"/>
      <c r="J723" s="368"/>
      <c r="K723" s="368"/>
      <c r="L723" s="368"/>
      <c r="M723" s="368"/>
      <c r="N723" s="368"/>
      <c r="O723" s="368"/>
      <c r="P723" s="398" t="str">
        <f t="shared" si="11"/>
        <v/>
      </c>
      <c r="Q723" s="403"/>
      <c r="R723" s="372"/>
      <c r="AB723" s="378"/>
      <c r="AC723" s="378" t="str">
        <f>IF($N723 = "", "",
IF(OR($N723 = Lists_and_controls!$AO$9, $N723 = Lists_and_controls!$AO$11, $N723 = Lists_and_controls!$AO$14, $N723 = Lists_and_controls!$AO$16), MAX(Day_30),
IF(OR($N723 = Lists_and_controls!$AO$6, $N723 = Lists_and_controls!$AO$8, $N723 = Lists_and_controls!$AO$10, $N723 = Lists_and_controls!$AO$12, $N723 = Lists_and_controls!$AO$13, $N723 = Lists_and_controls!$AO$15, $N723 = Lists_and_controls!$AO$17), MAX(Day_31),
IF($N723 = Lists_and_controls!$AO$7, IF(INDEX(Leap_Year_YN, MATCH($M723, Year_2, 0)) = 1, MAX(Day_Feb_LY), MAX(Day_Feb) )))))</f>
        <v/>
      </c>
    </row>
    <row r="724" spans="1:29" s="379" customFormat="1" hidden="1" x14ac:dyDescent="0.35">
      <c r="A724" s="368"/>
      <c r="B724" s="367" t="str">
        <f xml:space="preserve"> IF(A724="", "", $B$2 &amp; COUNTIFS($A$7:$A724, $A724))</f>
        <v/>
      </c>
      <c r="C724" s="367" t="str">
        <f>IF($A724 = "", "", INDEX(Main_Form!$A:$A, MATCH($A724, Main_Form!$EV:$EV, 0)) &amp; $B724)</f>
        <v/>
      </c>
      <c r="D724" s="368"/>
      <c r="E724" s="368"/>
      <c r="F724" s="367" t="str">
        <f>IF(E724="", "", INDEX(Main_Form!$A:$A, MATCH($E724, Main_Form!$EV:$EV, 0)))</f>
        <v/>
      </c>
      <c r="G724" s="368"/>
      <c r="H724" s="368"/>
      <c r="I724" s="368"/>
      <c r="J724" s="368"/>
      <c r="K724" s="368"/>
      <c r="L724" s="368"/>
      <c r="M724" s="368"/>
      <c r="N724" s="368"/>
      <c r="O724" s="368"/>
      <c r="P724" s="398" t="str">
        <f t="shared" si="11"/>
        <v/>
      </c>
      <c r="Q724" s="403"/>
      <c r="R724" s="372"/>
      <c r="AB724" s="378"/>
      <c r="AC724" s="378" t="str">
        <f>IF($N724 = "", "",
IF(OR($N724 = Lists_and_controls!$AO$9, $N724 = Lists_and_controls!$AO$11, $N724 = Lists_and_controls!$AO$14, $N724 = Lists_and_controls!$AO$16), MAX(Day_30),
IF(OR($N724 = Lists_and_controls!$AO$6, $N724 = Lists_and_controls!$AO$8, $N724 = Lists_and_controls!$AO$10, $N724 = Lists_and_controls!$AO$12, $N724 = Lists_and_controls!$AO$13, $N724 = Lists_and_controls!$AO$15, $N724 = Lists_and_controls!$AO$17), MAX(Day_31),
IF($N724 = Lists_and_controls!$AO$7, IF(INDEX(Leap_Year_YN, MATCH($M724, Year_2, 0)) = 1, MAX(Day_Feb_LY), MAX(Day_Feb) )))))</f>
        <v/>
      </c>
    </row>
    <row r="725" spans="1:29" s="379" customFormat="1" hidden="1" x14ac:dyDescent="0.35">
      <c r="A725" s="368"/>
      <c r="B725" s="367" t="str">
        <f xml:space="preserve"> IF(A725="", "", $B$2 &amp; COUNTIFS($A$7:$A725, $A725))</f>
        <v/>
      </c>
      <c r="C725" s="367" t="str">
        <f>IF($A725 = "", "", INDEX(Main_Form!$A:$A, MATCH($A725, Main_Form!$EV:$EV, 0)) &amp; $B725)</f>
        <v/>
      </c>
      <c r="D725" s="368"/>
      <c r="E725" s="368"/>
      <c r="F725" s="367" t="str">
        <f>IF(E725="", "", INDEX(Main_Form!$A:$A, MATCH($E725, Main_Form!$EV:$EV, 0)))</f>
        <v/>
      </c>
      <c r="G725" s="368"/>
      <c r="H725" s="368"/>
      <c r="I725" s="368"/>
      <c r="J725" s="368"/>
      <c r="K725" s="368"/>
      <c r="L725" s="368"/>
      <c r="M725" s="368"/>
      <c r="N725" s="368"/>
      <c r="O725" s="368"/>
      <c r="P725" s="398" t="str">
        <f t="shared" si="11"/>
        <v/>
      </c>
      <c r="Q725" s="403"/>
      <c r="R725" s="372"/>
      <c r="AB725" s="378"/>
      <c r="AC725" s="378" t="str">
        <f>IF($N725 = "", "",
IF(OR($N725 = Lists_and_controls!$AO$9, $N725 = Lists_and_controls!$AO$11, $N725 = Lists_and_controls!$AO$14, $N725 = Lists_and_controls!$AO$16), MAX(Day_30),
IF(OR($N725 = Lists_and_controls!$AO$6, $N725 = Lists_and_controls!$AO$8, $N725 = Lists_and_controls!$AO$10, $N725 = Lists_and_controls!$AO$12, $N725 = Lists_and_controls!$AO$13, $N725 = Lists_and_controls!$AO$15, $N725 = Lists_and_controls!$AO$17), MAX(Day_31),
IF($N725 = Lists_and_controls!$AO$7, IF(INDEX(Leap_Year_YN, MATCH($M725, Year_2, 0)) = 1, MAX(Day_Feb_LY), MAX(Day_Feb) )))))</f>
        <v/>
      </c>
    </row>
    <row r="726" spans="1:29" s="379" customFormat="1" hidden="1" x14ac:dyDescent="0.35">
      <c r="A726" s="368"/>
      <c r="B726" s="367" t="str">
        <f xml:space="preserve"> IF(A726="", "", $B$2 &amp; COUNTIFS($A$7:$A726, $A726))</f>
        <v/>
      </c>
      <c r="C726" s="367" t="str">
        <f>IF($A726 = "", "", INDEX(Main_Form!$A:$A, MATCH($A726, Main_Form!$EV:$EV, 0)) &amp; $B726)</f>
        <v/>
      </c>
      <c r="D726" s="368"/>
      <c r="E726" s="368"/>
      <c r="F726" s="367" t="str">
        <f>IF(E726="", "", INDEX(Main_Form!$A:$A, MATCH($E726, Main_Form!$EV:$EV, 0)))</f>
        <v/>
      </c>
      <c r="G726" s="368"/>
      <c r="H726" s="368"/>
      <c r="I726" s="368"/>
      <c r="J726" s="368"/>
      <c r="K726" s="368"/>
      <c r="L726" s="368"/>
      <c r="M726" s="368"/>
      <c r="N726" s="368"/>
      <c r="O726" s="368"/>
      <c r="P726" s="398" t="str">
        <f t="shared" si="11"/>
        <v/>
      </c>
      <c r="Q726" s="403"/>
      <c r="R726" s="372"/>
      <c r="AB726" s="378"/>
      <c r="AC726" s="378" t="str">
        <f>IF($N726 = "", "",
IF(OR($N726 = Lists_and_controls!$AO$9, $N726 = Lists_and_controls!$AO$11, $N726 = Lists_and_controls!$AO$14, $N726 = Lists_and_controls!$AO$16), MAX(Day_30),
IF(OR($N726 = Lists_and_controls!$AO$6, $N726 = Lists_and_controls!$AO$8, $N726 = Lists_and_controls!$AO$10, $N726 = Lists_and_controls!$AO$12, $N726 = Lists_and_controls!$AO$13, $N726 = Lists_and_controls!$AO$15, $N726 = Lists_and_controls!$AO$17), MAX(Day_31),
IF($N726 = Lists_and_controls!$AO$7, IF(INDEX(Leap_Year_YN, MATCH($M726, Year_2, 0)) = 1, MAX(Day_Feb_LY), MAX(Day_Feb) )))))</f>
        <v/>
      </c>
    </row>
    <row r="727" spans="1:29" s="379" customFormat="1" hidden="1" x14ac:dyDescent="0.35">
      <c r="A727" s="368"/>
      <c r="B727" s="367" t="str">
        <f xml:space="preserve"> IF(A727="", "", $B$2 &amp; COUNTIFS($A$7:$A727, $A727))</f>
        <v/>
      </c>
      <c r="C727" s="367" t="str">
        <f>IF($A727 = "", "", INDEX(Main_Form!$A:$A, MATCH($A727, Main_Form!$EV:$EV, 0)) &amp; $B727)</f>
        <v/>
      </c>
      <c r="D727" s="368"/>
      <c r="E727" s="368"/>
      <c r="F727" s="367" t="str">
        <f>IF(E727="", "", INDEX(Main_Form!$A:$A, MATCH($E727, Main_Form!$EV:$EV, 0)))</f>
        <v/>
      </c>
      <c r="G727" s="368"/>
      <c r="H727" s="368"/>
      <c r="I727" s="368"/>
      <c r="J727" s="368"/>
      <c r="K727" s="368"/>
      <c r="L727" s="368"/>
      <c r="M727" s="368"/>
      <c r="N727" s="368"/>
      <c r="O727" s="368"/>
      <c r="P727" s="398" t="str">
        <f t="shared" si="11"/>
        <v/>
      </c>
      <c r="Q727" s="403"/>
      <c r="R727" s="372"/>
      <c r="AB727" s="378"/>
      <c r="AC727" s="378" t="str">
        <f>IF($N727 = "", "",
IF(OR($N727 = Lists_and_controls!$AO$9, $N727 = Lists_and_controls!$AO$11, $N727 = Lists_and_controls!$AO$14, $N727 = Lists_and_controls!$AO$16), MAX(Day_30),
IF(OR($N727 = Lists_and_controls!$AO$6, $N727 = Lists_and_controls!$AO$8, $N727 = Lists_and_controls!$AO$10, $N727 = Lists_and_controls!$AO$12, $N727 = Lists_and_controls!$AO$13, $N727 = Lists_and_controls!$AO$15, $N727 = Lists_and_controls!$AO$17), MAX(Day_31),
IF($N727 = Lists_and_controls!$AO$7, IF(INDEX(Leap_Year_YN, MATCH($M727, Year_2, 0)) = 1, MAX(Day_Feb_LY), MAX(Day_Feb) )))))</f>
        <v/>
      </c>
    </row>
    <row r="728" spans="1:29" s="379" customFormat="1" hidden="1" x14ac:dyDescent="0.35">
      <c r="A728" s="368"/>
      <c r="B728" s="367" t="str">
        <f xml:space="preserve"> IF(A728="", "", $B$2 &amp; COUNTIFS($A$7:$A728, $A728))</f>
        <v/>
      </c>
      <c r="C728" s="367" t="str">
        <f>IF($A728 = "", "", INDEX(Main_Form!$A:$A, MATCH($A728, Main_Form!$EV:$EV, 0)) &amp; $B728)</f>
        <v/>
      </c>
      <c r="D728" s="368"/>
      <c r="E728" s="368"/>
      <c r="F728" s="367" t="str">
        <f>IF(E728="", "", INDEX(Main_Form!$A:$A, MATCH($E728, Main_Form!$EV:$EV, 0)))</f>
        <v/>
      </c>
      <c r="G728" s="368"/>
      <c r="H728" s="368"/>
      <c r="I728" s="368"/>
      <c r="J728" s="368"/>
      <c r="K728" s="368"/>
      <c r="L728" s="368"/>
      <c r="M728" s="368"/>
      <c r="N728" s="368"/>
      <c r="O728" s="368"/>
      <c r="P728" s="398" t="str">
        <f t="shared" si="11"/>
        <v/>
      </c>
      <c r="Q728" s="403"/>
      <c r="R728" s="372"/>
      <c r="AB728" s="378"/>
      <c r="AC728" s="378" t="str">
        <f>IF($N728 = "", "",
IF(OR($N728 = Lists_and_controls!$AO$9, $N728 = Lists_and_controls!$AO$11, $N728 = Lists_and_controls!$AO$14, $N728 = Lists_and_controls!$AO$16), MAX(Day_30),
IF(OR($N728 = Lists_and_controls!$AO$6, $N728 = Lists_and_controls!$AO$8, $N728 = Lists_and_controls!$AO$10, $N728 = Lists_and_controls!$AO$12, $N728 = Lists_and_controls!$AO$13, $N728 = Lists_and_controls!$AO$15, $N728 = Lists_and_controls!$AO$17), MAX(Day_31),
IF($N728 = Lists_and_controls!$AO$7, IF(INDEX(Leap_Year_YN, MATCH($M728, Year_2, 0)) = 1, MAX(Day_Feb_LY), MAX(Day_Feb) )))))</f>
        <v/>
      </c>
    </row>
    <row r="729" spans="1:29" s="379" customFormat="1" hidden="1" x14ac:dyDescent="0.35">
      <c r="A729" s="368"/>
      <c r="B729" s="367" t="str">
        <f xml:space="preserve"> IF(A729="", "", $B$2 &amp; COUNTIFS($A$7:$A729, $A729))</f>
        <v/>
      </c>
      <c r="C729" s="367" t="str">
        <f>IF($A729 = "", "", INDEX(Main_Form!$A:$A, MATCH($A729, Main_Form!$EV:$EV, 0)) &amp; $B729)</f>
        <v/>
      </c>
      <c r="D729" s="368"/>
      <c r="E729" s="368"/>
      <c r="F729" s="367" t="str">
        <f>IF(E729="", "", INDEX(Main_Form!$A:$A, MATCH($E729, Main_Form!$EV:$EV, 0)))</f>
        <v/>
      </c>
      <c r="G729" s="368"/>
      <c r="H729" s="368"/>
      <c r="I729" s="368"/>
      <c r="J729" s="368"/>
      <c r="K729" s="368"/>
      <c r="L729" s="368"/>
      <c r="M729" s="368"/>
      <c r="N729" s="368"/>
      <c r="O729" s="368"/>
      <c r="P729" s="398" t="str">
        <f t="shared" si="11"/>
        <v/>
      </c>
      <c r="Q729" s="403"/>
      <c r="R729" s="372"/>
      <c r="AB729" s="378"/>
      <c r="AC729" s="378" t="str">
        <f>IF($N729 = "", "",
IF(OR($N729 = Lists_and_controls!$AO$9, $N729 = Lists_and_controls!$AO$11, $N729 = Lists_and_controls!$AO$14, $N729 = Lists_and_controls!$AO$16), MAX(Day_30),
IF(OR($N729 = Lists_and_controls!$AO$6, $N729 = Lists_and_controls!$AO$8, $N729 = Lists_and_controls!$AO$10, $N729 = Lists_and_controls!$AO$12, $N729 = Lists_and_controls!$AO$13, $N729 = Lists_and_controls!$AO$15, $N729 = Lists_and_controls!$AO$17), MAX(Day_31),
IF($N729 = Lists_and_controls!$AO$7, IF(INDEX(Leap_Year_YN, MATCH($M729, Year_2, 0)) = 1, MAX(Day_Feb_LY), MAX(Day_Feb) )))))</f>
        <v/>
      </c>
    </row>
    <row r="730" spans="1:29" s="379" customFormat="1" hidden="1" x14ac:dyDescent="0.35">
      <c r="A730" s="368"/>
      <c r="B730" s="367" t="str">
        <f xml:space="preserve"> IF(A730="", "", $B$2 &amp; COUNTIFS($A$7:$A730, $A730))</f>
        <v/>
      </c>
      <c r="C730" s="367" t="str">
        <f>IF($A730 = "", "", INDEX(Main_Form!$A:$A, MATCH($A730, Main_Form!$EV:$EV, 0)) &amp; $B730)</f>
        <v/>
      </c>
      <c r="D730" s="368"/>
      <c r="E730" s="368"/>
      <c r="F730" s="367" t="str">
        <f>IF(E730="", "", INDEX(Main_Form!$A:$A, MATCH($E730, Main_Form!$EV:$EV, 0)))</f>
        <v/>
      </c>
      <c r="G730" s="368"/>
      <c r="H730" s="368"/>
      <c r="I730" s="368"/>
      <c r="J730" s="368"/>
      <c r="K730" s="368"/>
      <c r="L730" s="368"/>
      <c r="M730" s="368"/>
      <c r="N730" s="368"/>
      <c r="O730" s="368"/>
      <c r="P730" s="398" t="str">
        <f t="shared" si="11"/>
        <v/>
      </c>
      <c r="Q730" s="403"/>
      <c r="R730" s="372"/>
      <c r="AB730" s="378"/>
      <c r="AC730" s="378" t="str">
        <f>IF($N730 = "", "",
IF(OR($N730 = Lists_and_controls!$AO$9, $N730 = Lists_and_controls!$AO$11, $N730 = Lists_and_controls!$AO$14, $N730 = Lists_and_controls!$AO$16), MAX(Day_30),
IF(OR($N730 = Lists_and_controls!$AO$6, $N730 = Lists_and_controls!$AO$8, $N730 = Lists_and_controls!$AO$10, $N730 = Lists_and_controls!$AO$12, $N730 = Lists_and_controls!$AO$13, $N730 = Lists_and_controls!$AO$15, $N730 = Lists_and_controls!$AO$17), MAX(Day_31),
IF($N730 = Lists_and_controls!$AO$7, IF(INDEX(Leap_Year_YN, MATCH($M730, Year_2, 0)) = 1, MAX(Day_Feb_LY), MAX(Day_Feb) )))))</f>
        <v/>
      </c>
    </row>
    <row r="731" spans="1:29" s="379" customFormat="1" hidden="1" x14ac:dyDescent="0.35">
      <c r="A731" s="368"/>
      <c r="B731" s="367" t="str">
        <f xml:space="preserve"> IF(A731="", "", $B$2 &amp; COUNTIFS($A$7:$A731, $A731))</f>
        <v/>
      </c>
      <c r="C731" s="367" t="str">
        <f>IF($A731 = "", "", INDEX(Main_Form!$A:$A, MATCH($A731, Main_Form!$EV:$EV, 0)) &amp; $B731)</f>
        <v/>
      </c>
      <c r="D731" s="368"/>
      <c r="E731" s="368"/>
      <c r="F731" s="367" t="str">
        <f>IF(E731="", "", INDEX(Main_Form!$A:$A, MATCH($E731, Main_Form!$EV:$EV, 0)))</f>
        <v/>
      </c>
      <c r="G731" s="368"/>
      <c r="H731" s="368"/>
      <c r="I731" s="368"/>
      <c r="J731" s="368"/>
      <c r="K731" s="368"/>
      <c r="L731" s="368"/>
      <c r="M731" s="368"/>
      <c r="N731" s="368"/>
      <c r="O731" s="368"/>
      <c r="P731" s="398" t="str">
        <f t="shared" si="11"/>
        <v/>
      </c>
      <c r="Q731" s="403"/>
      <c r="R731" s="372"/>
      <c r="AB731" s="378"/>
      <c r="AC731" s="378" t="str">
        <f>IF($N731 = "", "",
IF(OR($N731 = Lists_and_controls!$AO$9, $N731 = Lists_and_controls!$AO$11, $N731 = Lists_and_controls!$AO$14, $N731 = Lists_and_controls!$AO$16), MAX(Day_30),
IF(OR($N731 = Lists_and_controls!$AO$6, $N731 = Lists_and_controls!$AO$8, $N731 = Lists_and_controls!$AO$10, $N731 = Lists_and_controls!$AO$12, $N731 = Lists_and_controls!$AO$13, $N731 = Lists_and_controls!$AO$15, $N731 = Lists_and_controls!$AO$17), MAX(Day_31),
IF($N731 = Lists_and_controls!$AO$7, IF(INDEX(Leap_Year_YN, MATCH($M731, Year_2, 0)) = 1, MAX(Day_Feb_LY), MAX(Day_Feb) )))))</f>
        <v/>
      </c>
    </row>
    <row r="732" spans="1:29" s="379" customFormat="1" hidden="1" x14ac:dyDescent="0.35">
      <c r="A732" s="368"/>
      <c r="B732" s="367" t="str">
        <f xml:space="preserve"> IF(A732="", "", $B$2 &amp; COUNTIFS($A$7:$A732, $A732))</f>
        <v/>
      </c>
      <c r="C732" s="367" t="str">
        <f>IF($A732 = "", "", INDEX(Main_Form!$A:$A, MATCH($A732, Main_Form!$EV:$EV, 0)) &amp; $B732)</f>
        <v/>
      </c>
      <c r="D732" s="368"/>
      <c r="E732" s="368"/>
      <c r="F732" s="367" t="str">
        <f>IF(E732="", "", INDEX(Main_Form!$A:$A, MATCH($E732, Main_Form!$EV:$EV, 0)))</f>
        <v/>
      </c>
      <c r="G732" s="368"/>
      <c r="H732" s="368"/>
      <c r="I732" s="368"/>
      <c r="J732" s="368"/>
      <c r="K732" s="368"/>
      <c r="L732" s="368"/>
      <c r="M732" s="368"/>
      <c r="N732" s="368"/>
      <c r="O732" s="368"/>
      <c r="P732" s="398" t="str">
        <f t="shared" si="11"/>
        <v/>
      </c>
      <c r="Q732" s="403"/>
      <c r="R732" s="372"/>
      <c r="AB732" s="378"/>
      <c r="AC732" s="378" t="str">
        <f>IF($N732 = "", "",
IF(OR($N732 = Lists_and_controls!$AO$9, $N732 = Lists_and_controls!$AO$11, $N732 = Lists_and_controls!$AO$14, $N732 = Lists_and_controls!$AO$16), MAX(Day_30),
IF(OR($N732 = Lists_and_controls!$AO$6, $N732 = Lists_and_controls!$AO$8, $N732 = Lists_and_controls!$AO$10, $N732 = Lists_and_controls!$AO$12, $N732 = Lists_and_controls!$AO$13, $N732 = Lists_and_controls!$AO$15, $N732 = Lists_and_controls!$AO$17), MAX(Day_31),
IF($N732 = Lists_and_controls!$AO$7, IF(INDEX(Leap_Year_YN, MATCH($M732, Year_2, 0)) = 1, MAX(Day_Feb_LY), MAX(Day_Feb) )))))</f>
        <v/>
      </c>
    </row>
    <row r="733" spans="1:29" s="379" customFormat="1" hidden="1" x14ac:dyDescent="0.35">
      <c r="A733" s="368"/>
      <c r="B733" s="367" t="str">
        <f xml:space="preserve"> IF(A733="", "", $B$2 &amp; COUNTIFS($A$7:$A733, $A733))</f>
        <v/>
      </c>
      <c r="C733" s="367" t="str">
        <f>IF($A733 = "", "", INDEX(Main_Form!$A:$A, MATCH($A733, Main_Form!$EV:$EV, 0)) &amp; $B733)</f>
        <v/>
      </c>
      <c r="D733" s="368"/>
      <c r="E733" s="368"/>
      <c r="F733" s="367" t="str">
        <f>IF(E733="", "", INDEX(Main_Form!$A:$A, MATCH($E733, Main_Form!$EV:$EV, 0)))</f>
        <v/>
      </c>
      <c r="G733" s="368"/>
      <c r="H733" s="368"/>
      <c r="I733" s="368"/>
      <c r="J733" s="368"/>
      <c r="K733" s="368"/>
      <c r="L733" s="368"/>
      <c r="M733" s="368"/>
      <c r="N733" s="368"/>
      <c r="O733" s="368"/>
      <c r="P733" s="398" t="str">
        <f t="shared" si="11"/>
        <v/>
      </c>
      <c r="Q733" s="403"/>
      <c r="R733" s="372"/>
      <c r="AB733" s="378"/>
      <c r="AC733" s="378" t="str">
        <f>IF($N733 = "", "",
IF(OR($N733 = Lists_and_controls!$AO$9, $N733 = Lists_and_controls!$AO$11, $N733 = Lists_and_controls!$AO$14, $N733 = Lists_and_controls!$AO$16), MAX(Day_30),
IF(OR($N733 = Lists_and_controls!$AO$6, $N733 = Lists_and_controls!$AO$8, $N733 = Lists_and_controls!$AO$10, $N733 = Lists_and_controls!$AO$12, $N733 = Lists_and_controls!$AO$13, $N733 = Lists_and_controls!$AO$15, $N733 = Lists_and_controls!$AO$17), MAX(Day_31),
IF($N733 = Lists_and_controls!$AO$7, IF(INDEX(Leap_Year_YN, MATCH($M733, Year_2, 0)) = 1, MAX(Day_Feb_LY), MAX(Day_Feb) )))))</f>
        <v/>
      </c>
    </row>
    <row r="734" spans="1:29" s="379" customFormat="1" hidden="1" x14ac:dyDescent="0.35">
      <c r="A734" s="368"/>
      <c r="B734" s="367" t="str">
        <f xml:space="preserve"> IF(A734="", "", $B$2 &amp; COUNTIFS($A$7:$A734, $A734))</f>
        <v/>
      </c>
      <c r="C734" s="367" t="str">
        <f>IF($A734 = "", "", INDEX(Main_Form!$A:$A, MATCH($A734, Main_Form!$EV:$EV, 0)) &amp; $B734)</f>
        <v/>
      </c>
      <c r="D734" s="368"/>
      <c r="E734" s="368"/>
      <c r="F734" s="367" t="str">
        <f>IF(E734="", "", INDEX(Main_Form!$A:$A, MATCH($E734, Main_Form!$EV:$EV, 0)))</f>
        <v/>
      </c>
      <c r="G734" s="368"/>
      <c r="H734" s="368"/>
      <c r="I734" s="368"/>
      <c r="J734" s="368"/>
      <c r="K734" s="368"/>
      <c r="L734" s="368"/>
      <c r="M734" s="368"/>
      <c r="N734" s="368"/>
      <c r="O734" s="368"/>
      <c r="P734" s="398" t="str">
        <f t="shared" si="11"/>
        <v/>
      </c>
      <c r="Q734" s="403"/>
      <c r="R734" s="372"/>
      <c r="AB734" s="378"/>
      <c r="AC734" s="378" t="str">
        <f>IF($N734 = "", "",
IF(OR($N734 = Lists_and_controls!$AO$9, $N734 = Lists_and_controls!$AO$11, $N734 = Lists_and_controls!$AO$14, $N734 = Lists_and_controls!$AO$16), MAX(Day_30),
IF(OR($N734 = Lists_and_controls!$AO$6, $N734 = Lists_and_controls!$AO$8, $N734 = Lists_and_controls!$AO$10, $N734 = Lists_and_controls!$AO$12, $N734 = Lists_and_controls!$AO$13, $N734 = Lists_and_controls!$AO$15, $N734 = Lists_and_controls!$AO$17), MAX(Day_31),
IF($N734 = Lists_and_controls!$AO$7, IF(INDEX(Leap_Year_YN, MATCH($M734, Year_2, 0)) = 1, MAX(Day_Feb_LY), MAX(Day_Feb) )))))</f>
        <v/>
      </c>
    </row>
    <row r="735" spans="1:29" s="379" customFormat="1" hidden="1" x14ac:dyDescent="0.35">
      <c r="A735" s="368"/>
      <c r="B735" s="367" t="str">
        <f xml:space="preserve"> IF(A735="", "", $B$2 &amp; COUNTIFS($A$7:$A735, $A735))</f>
        <v/>
      </c>
      <c r="C735" s="367" t="str">
        <f>IF($A735 = "", "", INDEX(Main_Form!$A:$A, MATCH($A735, Main_Form!$EV:$EV, 0)) &amp; $B735)</f>
        <v/>
      </c>
      <c r="D735" s="368"/>
      <c r="E735" s="368"/>
      <c r="F735" s="367" t="str">
        <f>IF(E735="", "", INDEX(Main_Form!$A:$A, MATCH($E735, Main_Form!$EV:$EV, 0)))</f>
        <v/>
      </c>
      <c r="G735" s="368"/>
      <c r="H735" s="368"/>
      <c r="I735" s="368"/>
      <c r="J735" s="368"/>
      <c r="K735" s="368"/>
      <c r="L735" s="368"/>
      <c r="M735" s="368"/>
      <c r="N735" s="368"/>
      <c r="O735" s="368"/>
      <c r="P735" s="398" t="str">
        <f t="shared" si="11"/>
        <v/>
      </c>
      <c r="Q735" s="403"/>
      <c r="R735" s="372"/>
      <c r="AB735" s="378"/>
      <c r="AC735" s="378" t="str">
        <f>IF($N735 = "", "",
IF(OR($N735 = Lists_and_controls!$AO$9, $N735 = Lists_and_controls!$AO$11, $N735 = Lists_and_controls!$AO$14, $N735 = Lists_and_controls!$AO$16), MAX(Day_30),
IF(OR($N735 = Lists_and_controls!$AO$6, $N735 = Lists_and_controls!$AO$8, $N735 = Lists_and_controls!$AO$10, $N735 = Lists_and_controls!$AO$12, $N735 = Lists_and_controls!$AO$13, $N735 = Lists_and_controls!$AO$15, $N735 = Lists_and_controls!$AO$17), MAX(Day_31),
IF($N735 = Lists_and_controls!$AO$7, IF(INDEX(Leap_Year_YN, MATCH($M735, Year_2, 0)) = 1, MAX(Day_Feb_LY), MAX(Day_Feb) )))))</f>
        <v/>
      </c>
    </row>
    <row r="736" spans="1:29" s="379" customFormat="1" hidden="1" x14ac:dyDescent="0.35">
      <c r="A736" s="368"/>
      <c r="B736" s="367" t="str">
        <f xml:space="preserve"> IF(A736="", "", $B$2 &amp; COUNTIFS($A$7:$A736, $A736))</f>
        <v/>
      </c>
      <c r="C736" s="367" t="str">
        <f>IF($A736 = "", "", INDEX(Main_Form!$A:$A, MATCH($A736, Main_Form!$EV:$EV, 0)) &amp; $B736)</f>
        <v/>
      </c>
      <c r="D736" s="368"/>
      <c r="E736" s="368"/>
      <c r="F736" s="367" t="str">
        <f>IF(E736="", "", INDEX(Main_Form!$A:$A, MATCH($E736, Main_Form!$EV:$EV, 0)))</f>
        <v/>
      </c>
      <c r="G736" s="368"/>
      <c r="H736" s="368"/>
      <c r="I736" s="368"/>
      <c r="J736" s="368"/>
      <c r="K736" s="368"/>
      <c r="L736" s="368"/>
      <c r="M736" s="368"/>
      <c r="N736" s="368"/>
      <c r="O736" s="368"/>
      <c r="P736" s="398" t="str">
        <f t="shared" si="11"/>
        <v/>
      </c>
      <c r="Q736" s="403"/>
      <c r="R736" s="372"/>
      <c r="AB736" s="378"/>
      <c r="AC736" s="378" t="str">
        <f>IF($N736 = "", "",
IF(OR($N736 = Lists_and_controls!$AO$9, $N736 = Lists_and_controls!$AO$11, $N736 = Lists_and_controls!$AO$14, $N736 = Lists_and_controls!$AO$16), MAX(Day_30),
IF(OR($N736 = Lists_and_controls!$AO$6, $N736 = Lists_and_controls!$AO$8, $N736 = Lists_and_controls!$AO$10, $N736 = Lists_and_controls!$AO$12, $N736 = Lists_and_controls!$AO$13, $N736 = Lists_and_controls!$AO$15, $N736 = Lists_and_controls!$AO$17), MAX(Day_31),
IF($N736 = Lists_and_controls!$AO$7, IF(INDEX(Leap_Year_YN, MATCH($M736, Year_2, 0)) = 1, MAX(Day_Feb_LY), MAX(Day_Feb) )))))</f>
        <v/>
      </c>
    </row>
    <row r="737" spans="1:29" s="379" customFormat="1" hidden="1" x14ac:dyDescent="0.35">
      <c r="A737" s="368"/>
      <c r="B737" s="367" t="str">
        <f xml:space="preserve"> IF(A737="", "", $B$2 &amp; COUNTIFS($A$7:$A737, $A737))</f>
        <v/>
      </c>
      <c r="C737" s="367" t="str">
        <f>IF($A737 = "", "", INDEX(Main_Form!$A:$A, MATCH($A737, Main_Form!$EV:$EV, 0)) &amp; $B737)</f>
        <v/>
      </c>
      <c r="D737" s="368"/>
      <c r="E737" s="368"/>
      <c r="F737" s="367" t="str">
        <f>IF(E737="", "", INDEX(Main_Form!$A:$A, MATCH($E737, Main_Form!$EV:$EV, 0)))</f>
        <v/>
      </c>
      <c r="G737" s="368"/>
      <c r="H737" s="368"/>
      <c r="I737" s="368"/>
      <c r="J737" s="368"/>
      <c r="K737" s="368"/>
      <c r="L737" s="368"/>
      <c r="M737" s="368"/>
      <c r="N737" s="368"/>
      <c r="O737" s="368"/>
      <c r="P737" s="398" t="str">
        <f t="shared" si="11"/>
        <v/>
      </c>
      <c r="Q737" s="403"/>
      <c r="R737" s="372"/>
      <c r="AB737" s="378"/>
      <c r="AC737" s="378" t="str">
        <f>IF($N737 = "", "",
IF(OR($N737 = Lists_and_controls!$AO$9, $N737 = Lists_and_controls!$AO$11, $N737 = Lists_and_controls!$AO$14, $N737 = Lists_and_controls!$AO$16), MAX(Day_30),
IF(OR($N737 = Lists_and_controls!$AO$6, $N737 = Lists_and_controls!$AO$8, $N737 = Lists_and_controls!$AO$10, $N737 = Lists_and_controls!$AO$12, $N737 = Lists_and_controls!$AO$13, $N737 = Lists_and_controls!$AO$15, $N737 = Lists_and_controls!$AO$17), MAX(Day_31),
IF($N737 = Lists_and_controls!$AO$7, IF(INDEX(Leap_Year_YN, MATCH($M737, Year_2, 0)) = 1, MAX(Day_Feb_LY), MAX(Day_Feb) )))))</f>
        <v/>
      </c>
    </row>
    <row r="738" spans="1:29" s="379" customFormat="1" hidden="1" x14ac:dyDescent="0.35">
      <c r="A738" s="368"/>
      <c r="B738" s="367" t="str">
        <f xml:space="preserve"> IF(A738="", "", $B$2 &amp; COUNTIFS($A$7:$A738, $A738))</f>
        <v/>
      </c>
      <c r="C738" s="367" t="str">
        <f>IF($A738 = "", "", INDEX(Main_Form!$A:$A, MATCH($A738, Main_Form!$EV:$EV, 0)) &amp; $B738)</f>
        <v/>
      </c>
      <c r="D738" s="368"/>
      <c r="E738" s="368"/>
      <c r="F738" s="367" t="str">
        <f>IF(E738="", "", INDEX(Main_Form!$A:$A, MATCH($E738, Main_Form!$EV:$EV, 0)))</f>
        <v/>
      </c>
      <c r="G738" s="368"/>
      <c r="H738" s="368"/>
      <c r="I738" s="368"/>
      <c r="J738" s="368"/>
      <c r="K738" s="368"/>
      <c r="L738" s="368"/>
      <c r="M738" s="368"/>
      <c r="N738" s="368"/>
      <c r="O738" s="368"/>
      <c r="P738" s="398" t="str">
        <f t="shared" si="11"/>
        <v/>
      </c>
      <c r="Q738" s="403"/>
      <c r="R738" s="372"/>
      <c r="AB738" s="378"/>
      <c r="AC738" s="378" t="str">
        <f>IF($N738 = "", "",
IF(OR($N738 = Lists_and_controls!$AO$9, $N738 = Lists_and_controls!$AO$11, $N738 = Lists_and_controls!$AO$14, $N738 = Lists_and_controls!$AO$16), MAX(Day_30),
IF(OR($N738 = Lists_and_controls!$AO$6, $N738 = Lists_and_controls!$AO$8, $N738 = Lists_and_controls!$AO$10, $N738 = Lists_and_controls!$AO$12, $N738 = Lists_and_controls!$AO$13, $N738 = Lists_and_controls!$AO$15, $N738 = Lists_and_controls!$AO$17), MAX(Day_31),
IF($N738 = Lists_and_controls!$AO$7, IF(INDEX(Leap_Year_YN, MATCH($M738, Year_2, 0)) = 1, MAX(Day_Feb_LY), MAX(Day_Feb) )))))</f>
        <v/>
      </c>
    </row>
    <row r="739" spans="1:29" s="379" customFormat="1" hidden="1" x14ac:dyDescent="0.35">
      <c r="A739" s="368"/>
      <c r="B739" s="367" t="str">
        <f xml:space="preserve"> IF(A739="", "", $B$2 &amp; COUNTIFS($A$7:$A739, $A739))</f>
        <v/>
      </c>
      <c r="C739" s="367" t="str">
        <f>IF($A739 = "", "", INDEX(Main_Form!$A:$A, MATCH($A739, Main_Form!$EV:$EV, 0)) &amp; $B739)</f>
        <v/>
      </c>
      <c r="D739" s="368"/>
      <c r="E739" s="368"/>
      <c r="F739" s="367" t="str">
        <f>IF(E739="", "", INDEX(Main_Form!$A:$A, MATCH($E739, Main_Form!$EV:$EV, 0)))</f>
        <v/>
      </c>
      <c r="G739" s="368"/>
      <c r="H739" s="368"/>
      <c r="I739" s="368"/>
      <c r="J739" s="368"/>
      <c r="K739" s="368"/>
      <c r="L739" s="368"/>
      <c r="M739" s="368"/>
      <c r="N739" s="368"/>
      <c r="O739" s="368"/>
      <c r="P739" s="398" t="str">
        <f t="shared" si="11"/>
        <v/>
      </c>
      <c r="Q739" s="403"/>
      <c r="R739" s="372"/>
      <c r="AB739" s="378"/>
      <c r="AC739" s="378" t="str">
        <f>IF($N739 = "", "",
IF(OR($N739 = Lists_and_controls!$AO$9, $N739 = Lists_and_controls!$AO$11, $N739 = Lists_and_controls!$AO$14, $N739 = Lists_and_controls!$AO$16), MAX(Day_30),
IF(OR($N739 = Lists_and_controls!$AO$6, $N739 = Lists_and_controls!$AO$8, $N739 = Lists_and_controls!$AO$10, $N739 = Lists_and_controls!$AO$12, $N739 = Lists_and_controls!$AO$13, $N739 = Lists_and_controls!$AO$15, $N739 = Lists_and_controls!$AO$17), MAX(Day_31),
IF($N739 = Lists_and_controls!$AO$7, IF(INDEX(Leap_Year_YN, MATCH($M739, Year_2, 0)) = 1, MAX(Day_Feb_LY), MAX(Day_Feb) )))))</f>
        <v/>
      </c>
    </row>
    <row r="740" spans="1:29" s="379" customFormat="1" hidden="1" x14ac:dyDescent="0.35">
      <c r="A740" s="368"/>
      <c r="B740" s="367" t="str">
        <f xml:space="preserve"> IF(A740="", "", $B$2 &amp; COUNTIFS($A$7:$A740, $A740))</f>
        <v/>
      </c>
      <c r="C740" s="367" t="str">
        <f>IF($A740 = "", "", INDEX(Main_Form!$A:$A, MATCH($A740, Main_Form!$EV:$EV, 0)) &amp; $B740)</f>
        <v/>
      </c>
      <c r="D740" s="368"/>
      <c r="E740" s="368"/>
      <c r="F740" s="367" t="str">
        <f>IF(E740="", "", INDEX(Main_Form!$A:$A, MATCH($E740, Main_Form!$EV:$EV, 0)))</f>
        <v/>
      </c>
      <c r="G740" s="368"/>
      <c r="H740" s="368"/>
      <c r="I740" s="368"/>
      <c r="J740" s="368"/>
      <c r="K740" s="368"/>
      <c r="L740" s="368"/>
      <c r="M740" s="368"/>
      <c r="N740" s="368"/>
      <c r="O740" s="368"/>
      <c r="P740" s="398" t="str">
        <f t="shared" si="11"/>
        <v/>
      </c>
      <c r="Q740" s="403"/>
      <c r="R740" s="372"/>
      <c r="AB740" s="378"/>
      <c r="AC740" s="378" t="str">
        <f>IF($N740 = "", "",
IF(OR($N740 = Lists_and_controls!$AO$9, $N740 = Lists_and_controls!$AO$11, $N740 = Lists_and_controls!$AO$14, $N740 = Lists_and_controls!$AO$16), MAX(Day_30),
IF(OR($N740 = Lists_and_controls!$AO$6, $N740 = Lists_and_controls!$AO$8, $N740 = Lists_and_controls!$AO$10, $N740 = Lists_and_controls!$AO$12, $N740 = Lists_and_controls!$AO$13, $N740 = Lists_and_controls!$AO$15, $N740 = Lists_and_controls!$AO$17), MAX(Day_31),
IF($N740 = Lists_and_controls!$AO$7, IF(INDEX(Leap_Year_YN, MATCH($M740, Year_2, 0)) = 1, MAX(Day_Feb_LY), MAX(Day_Feb) )))))</f>
        <v/>
      </c>
    </row>
    <row r="741" spans="1:29" s="379" customFormat="1" hidden="1" x14ac:dyDescent="0.35">
      <c r="A741" s="368"/>
      <c r="B741" s="367" t="str">
        <f xml:space="preserve"> IF(A741="", "", $B$2 &amp; COUNTIFS($A$7:$A741, $A741))</f>
        <v/>
      </c>
      <c r="C741" s="367" t="str">
        <f>IF($A741 = "", "", INDEX(Main_Form!$A:$A, MATCH($A741, Main_Form!$EV:$EV, 0)) &amp; $B741)</f>
        <v/>
      </c>
      <c r="D741" s="368"/>
      <c r="E741" s="368"/>
      <c r="F741" s="367" t="str">
        <f>IF(E741="", "", INDEX(Main_Form!$A:$A, MATCH($E741, Main_Form!$EV:$EV, 0)))</f>
        <v/>
      </c>
      <c r="G741" s="368"/>
      <c r="H741" s="368"/>
      <c r="I741" s="368"/>
      <c r="J741" s="368"/>
      <c r="K741" s="368"/>
      <c r="L741" s="368"/>
      <c r="M741" s="368"/>
      <c r="N741" s="368"/>
      <c r="O741" s="368"/>
      <c r="P741" s="398" t="str">
        <f t="shared" si="11"/>
        <v/>
      </c>
      <c r="Q741" s="403"/>
      <c r="R741" s="372"/>
      <c r="AB741" s="378"/>
      <c r="AC741" s="378" t="str">
        <f>IF($N741 = "", "",
IF(OR($N741 = Lists_and_controls!$AO$9, $N741 = Lists_and_controls!$AO$11, $N741 = Lists_and_controls!$AO$14, $N741 = Lists_and_controls!$AO$16), MAX(Day_30),
IF(OR($N741 = Lists_and_controls!$AO$6, $N741 = Lists_and_controls!$AO$8, $N741 = Lists_and_controls!$AO$10, $N741 = Lists_and_controls!$AO$12, $N741 = Lists_and_controls!$AO$13, $N741 = Lists_and_controls!$AO$15, $N741 = Lists_and_controls!$AO$17), MAX(Day_31),
IF($N741 = Lists_and_controls!$AO$7, IF(INDEX(Leap_Year_YN, MATCH($M741, Year_2, 0)) = 1, MAX(Day_Feb_LY), MAX(Day_Feb) )))))</f>
        <v/>
      </c>
    </row>
    <row r="742" spans="1:29" s="379" customFormat="1" hidden="1" x14ac:dyDescent="0.35">
      <c r="A742" s="368"/>
      <c r="B742" s="367" t="str">
        <f xml:space="preserve"> IF(A742="", "", $B$2 &amp; COUNTIFS($A$7:$A742, $A742))</f>
        <v/>
      </c>
      <c r="C742" s="367" t="str">
        <f>IF($A742 = "", "", INDEX(Main_Form!$A:$A, MATCH($A742, Main_Form!$EV:$EV, 0)) &amp; $B742)</f>
        <v/>
      </c>
      <c r="D742" s="368"/>
      <c r="E742" s="368"/>
      <c r="F742" s="367" t="str">
        <f>IF(E742="", "", INDEX(Main_Form!$A:$A, MATCH($E742, Main_Form!$EV:$EV, 0)))</f>
        <v/>
      </c>
      <c r="G742" s="368"/>
      <c r="H742" s="368"/>
      <c r="I742" s="368"/>
      <c r="J742" s="368"/>
      <c r="K742" s="368"/>
      <c r="L742" s="368"/>
      <c r="M742" s="368"/>
      <c r="N742" s="368"/>
      <c r="O742" s="368"/>
      <c r="P742" s="398" t="str">
        <f t="shared" si="11"/>
        <v/>
      </c>
      <c r="Q742" s="403"/>
      <c r="R742" s="372"/>
      <c r="AB742" s="378"/>
      <c r="AC742" s="378" t="str">
        <f>IF($N742 = "", "",
IF(OR($N742 = Lists_and_controls!$AO$9, $N742 = Lists_and_controls!$AO$11, $N742 = Lists_and_controls!$AO$14, $N742 = Lists_and_controls!$AO$16), MAX(Day_30),
IF(OR($N742 = Lists_and_controls!$AO$6, $N742 = Lists_and_controls!$AO$8, $N742 = Lists_and_controls!$AO$10, $N742 = Lists_and_controls!$AO$12, $N742 = Lists_and_controls!$AO$13, $N742 = Lists_and_controls!$AO$15, $N742 = Lists_and_controls!$AO$17), MAX(Day_31),
IF($N742 = Lists_and_controls!$AO$7, IF(INDEX(Leap_Year_YN, MATCH($M742, Year_2, 0)) = 1, MAX(Day_Feb_LY), MAX(Day_Feb) )))))</f>
        <v/>
      </c>
    </row>
    <row r="743" spans="1:29" s="379" customFormat="1" hidden="1" x14ac:dyDescent="0.35">
      <c r="A743" s="368"/>
      <c r="B743" s="367" t="str">
        <f xml:space="preserve"> IF(A743="", "", $B$2 &amp; COUNTIFS($A$7:$A743, $A743))</f>
        <v/>
      </c>
      <c r="C743" s="367" t="str">
        <f>IF($A743 = "", "", INDEX(Main_Form!$A:$A, MATCH($A743, Main_Form!$EV:$EV, 0)) &amp; $B743)</f>
        <v/>
      </c>
      <c r="D743" s="368"/>
      <c r="E743" s="368"/>
      <c r="F743" s="367" t="str">
        <f>IF(E743="", "", INDEX(Main_Form!$A:$A, MATCH($E743, Main_Form!$EV:$EV, 0)))</f>
        <v/>
      </c>
      <c r="G743" s="368"/>
      <c r="H743" s="368"/>
      <c r="I743" s="368"/>
      <c r="J743" s="368"/>
      <c r="K743" s="368"/>
      <c r="L743" s="368"/>
      <c r="M743" s="368"/>
      <c r="N743" s="368"/>
      <c r="O743" s="368"/>
      <c r="P743" s="398" t="str">
        <f t="shared" si="11"/>
        <v/>
      </c>
      <c r="Q743" s="403"/>
      <c r="R743" s="372"/>
      <c r="AB743" s="378"/>
      <c r="AC743" s="378" t="str">
        <f>IF($N743 = "", "",
IF(OR($N743 = Lists_and_controls!$AO$9, $N743 = Lists_and_controls!$AO$11, $N743 = Lists_and_controls!$AO$14, $N743 = Lists_and_controls!$AO$16), MAX(Day_30),
IF(OR($N743 = Lists_and_controls!$AO$6, $N743 = Lists_and_controls!$AO$8, $N743 = Lists_and_controls!$AO$10, $N743 = Lists_and_controls!$AO$12, $N743 = Lists_and_controls!$AO$13, $N743 = Lists_and_controls!$AO$15, $N743 = Lists_and_controls!$AO$17), MAX(Day_31),
IF($N743 = Lists_and_controls!$AO$7, IF(INDEX(Leap_Year_YN, MATCH($M743, Year_2, 0)) = 1, MAX(Day_Feb_LY), MAX(Day_Feb) )))))</f>
        <v/>
      </c>
    </row>
    <row r="744" spans="1:29" s="379" customFormat="1" hidden="1" x14ac:dyDescent="0.35">
      <c r="A744" s="368"/>
      <c r="B744" s="367" t="str">
        <f xml:space="preserve"> IF(A744="", "", $B$2 &amp; COUNTIFS($A$7:$A744, $A744))</f>
        <v/>
      </c>
      <c r="C744" s="367" t="str">
        <f>IF($A744 = "", "", INDEX(Main_Form!$A:$A, MATCH($A744, Main_Form!$EV:$EV, 0)) &amp; $B744)</f>
        <v/>
      </c>
      <c r="D744" s="368"/>
      <c r="E744" s="368"/>
      <c r="F744" s="367" t="str">
        <f>IF(E744="", "", INDEX(Main_Form!$A:$A, MATCH($E744, Main_Form!$EV:$EV, 0)))</f>
        <v/>
      </c>
      <c r="G744" s="368"/>
      <c r="H744" s="368"/>
      <c r="I744" s="368"/>
      <c r="J744" s="368"/>
      <c r="K744" s="368"/>
      <c r="L744" s="368"/>
      <c r="M744" s="368"/>
      <c r="N744" s="368"/>
      <c r="O744" s="368"/>
      <c r="P744" s="398" t="str">
        <f t="shared" si="11"/>
        <v/>
      </c>
      <c r="Q744" s="403"/>
      <c r="R744" s="372"/>
      <c r="AB744" s="378"/>
      <c r="AC744" s="378" t="str">
        <f>IF($N744 = "", "",
IF(OR($N744 = Lists_and_controls!$AO$9, $N744 = Lists_and_controls!$AO$11, $N744 = Lists_and_controls!$AO$14, $N744 = Lists_and_controls!$AO$16), MAX(Day_30),
IF(OR($N744 = Lists_and_controls!$AO$6, $N744 = Lists_and_controls!$AO$8, $N744 = Lists_and_controls!$AO$10, $N744 = Lists_and_controls!$AO$12, $N744 = Lists_and_controls!$AO$13, $N744 = Lists_and_controls!$AO$15, $N744 = Lists_and_controls!$AO$17), MAX(Day_31),
IF($N744 = Lists_and_controls!$AO$7, IF(INDEX(Leap_Year_YN, MATCH($M744, Year_2, 0)) = 1, MAX(Day_Feb_LY), MAX(Day_Feb) )))))</f>
        <v/>
      </c>
    </row>
    <row r="745" spans="1:29" s="379" customFormat="1" hidden="1" x14ac:dyDescent="0.35">
      <c r="A745" s="368"/>
      <c r="B745" s="367" t="str">
        <f xml:space="preserve"> IF(A745="", "", $B$2 &amp; COUNTIFS($A$7:$A745, $A745))</f>
        <v/>
      </c>
      <c r="C745" s="367" t="str">
        <f>IF($A745 = "", "", INDEX(Main_Form!$A:$A, MATCH($A745, Main_Form!$EV:$EV, 0)) &amp; $B745)</f>
        <v/>
      </c>
      <c r="D745" s="368"/>
      <c r="E745" s="368"/>
      <c r="F745" s="367" t="str">
        <f>IF(E745="", "", INDEX(Main_Form!$A:$A, MATCH($E745, Main_Form!$EV:$EV, 0)))</f>
        <v/>
      </c>
      <c r="G745" s="368"/>
      <c r="H745" s="368"/>
      <c r="I745" s="368"/>
      <c r="J745" s="368"/>
      <c r="K745" s="368"/>
      <c r="L745" s="368"/>
      <c r="M745" s="368"/>
      <c r="N745" s="368"/>
      <c r="O745" s="368"/>
      <c r="P745" s="398" t="str">
        <f t="shared" si="11"/>
        <v/>
      </c>
      <c r="Q745" s="403"/>
      <c r="R745" s="372"/>
      <c r="AB745" s="378"/>
      <c r="AC745" s="378" t="str">
        <f>IF($N745 = "", "",
IF(OR($N745 = Lists_and_controls!$AO$9, $N745 = Lists_and_controls!$AO$11, $N745 = Lists_and_controls!$AO$14, $N745 = Lists_and_controls!$AO$16), MAX(Day_30),
IF(OR($N745 = Lists_and_controls!$AO$6, $N745 = Lists_and_controls!$AO$8, $N745 = Lists_and_controls!$AO$10, $N745 = Lists_and_controls!$AO$12, $N745 = Lists_and_controls!$AO$13, $N745 = Lists_and_controls!$AO$15, $N745 = Lists_and_controls!$AO$17), MAX(Day_31),
IF($N745 = Lists_and_controls!$AO$7, IF(INDEX(Leap_Year_YN, MATCH($M745, Year_2, 0)) = 1, MAX(Day_Feb_LY), MAX(Day_Feb) )))))</f>
        <v/>
      </c>
    </row>
    <row r="746" spans="1:29" s="379" customFormat="1" hidden="1" x14ac:dyDescent="0.35">
      <c r="A746" s="368"/>
      <c r="B746" s="367" t="str">
        <f xml:space="preserve"> IF(A746="", "", $B$2 &amp; COUNTIFS($A$7:$A746, $A746))</f>
        <v/>
      </c>
      <c r="C746" s="367" t="str">
        <f>IF($A746 = "", "", INDEX(Main_Form!$A:$A, MATCH($A746, Main_Form!$EV:$EV, 0)) &amp; $B746)</f>
        <v/>
      </c>
      <c r="D746" s="368"/>
      <c r="E746" s="368"/>
      <c r="F746" s="367" t="str">
        <f>IF(E746="", "", INDEX(Main_Form!$A:$A, MATCH($E746, Main_Form!$EV:$EV, 0)))</f>
        <v/>
      </c>
      <c r="G746" s="368"/>
      <c r="H746" s="368"/>
      <c r="I746" s="368"/>
      <c r="J746" s="368"/>
      <c r="K746" s="368"/>
      <c r="L746" s="368"/>
      <c r="M746" s="368"/>
      <c r="N746" s="368"/>
      <c r="O746" s="368"/>
      <c r="P746" s="398" t="str">
        <f t="shared" si="11"/>
        <v/>
      </c>
      <c r="Q746" s="403"/>
      <c r="R746" s="372"/>
      <c r="AB746" s="378"/>
      <c r="AC746" s="378" t="str">
        <f>IF($N746 = "", "",
IF(OR($N746 = Lists_and_controls!$AO$9, $N746 = Lists_and_controls!$AO$11, $N746 = Lists_and_controls!$AO$14, $N746 = Lists_and_controls!$AO$16), MAX(Day_30),
IF(OR($N746 = Lists_and_controls!$AO$6, $N746 = Lists_and_controls!$AO$8, $N746 = Lists_and_controls!$AO$10, $N746 = Lists_and_controls!$AO$12, $N746 = Lists_and_controls!$AO$13, $N746 = Lists_and_controls!$AO$15, $N746 = Lists_and_controls!$AO$17), MAX(Day_31),
IF($N746 = Lists_and_controls!$AO$7, IF(INDEX(Leap_Year_YN, MATCH($M746, Year_2, 0)) = 1, MAX(Day_Feb_LY), MAX(Day_Feb) )))))</f>
        <v/>
      </c>
    </row>
    <row r="747" spans="1:29" s="379" customFormat="1" hidden="1" x14ac:dyDescent="0.35">
      <c r="A747" s="368"/>
      <c r="B747" s="367" t="str">
        <f xml:space="preserve"> IF(A747="", "", $B$2 &amp; COUNTIFS($A$7:$A747, $A747))</f>
        <v/>
      </c>
      <c r="C747" s="367" t="str">
        <f>IF($A747 = "", "", INDEX(Main_Form!$A:$A, MATCH($A747, Main_Form!$EV:$EV, 0)) &amp; $B747)</f>
        <v/>
      </c>
      <c r="D747" s="368"/>
      <c r="E747" s="368"/>
      <c r="F747" s="367" t="str">
        <f>IF(E747="", "", INDEX(Main_Form!$A:$A, MATCH($E747, Main_Form!$EV:$EV, 0)))</f>
        <v/>
      </c>
      <c r="G747" s="368"/>
      <c r="H747" s="368"/>
      <c r="I747" s="368"/>
      <c r="J747" s="368"/>
      <c r="K747" s="368"/>
      <c r="L747" s="368"/>
      <c r="M747" s="368"/>
      <c r="N747" s="368"/>
      <c r="O747" s="368"/>
      <c r="P747" s="398" t="str">
        <f t="shared" si="11"/>
        <v/>
      </c>
      <c r="Q747" s="403"/>
      <c r="R747" s="372"/>
      <c r="AB747" s="378"/>
      <c r="AC747" s="378" t="str">
        <f>IF($N747 = "", "",
IF(OR($N747 = Lists_and_controls!$AO$9, $N747 = Lists_and_controls!$AO$11, $N747 = Lists_and_controls!$AO$14, $N747 = Lists_and_controls!$AO$16), MAX(Day_30),
IF(OR($N747 = Lists_and_controls!$AO$6, $N747 = Lists_and_controls!$AO$8, $N747 = Lists_and_controls!$AO$10, $N747 = Lists_and_controls!$AO$12, $N747 = Lists_and_controls!$AO$13, $N747 = Lists_and_controls!$AO$15, $N747 = Lists_and_controls!$AO$17), MAX(Day_31),
IF($N747 = Lists_and_controls!$AO$7, IF(INDEX(Leap_Year_YN, MATCH($M747, Year_2, 0)) = 1, MAX(Day_Feb_LY), MAX(Day_Feb) )))))</f>
        <v/>
      </c>
    </row>
    <row r="748" spans="1:29" s="379" customFormat="1" hidden="1" x14ac:dyDescent="0.35">
      <c r="A748" s="368"/>
      <c r="B748" s="367" t="str">
        <f xml:space="preserve"> IF(A748="", "", $B$2 &amp; COUNTIFS($A$7:$A748, $A748))</f>
        <v/>
      </c>
      <c r="C748" s="367" t="str">
        <f>IF($A748 = "", "", INDEX(Main_Form!$A:$A, MATCH($A748, Main_Form!$EV:$EV, 0)) &amp; $B748)</f>
        <v/>
      </c>
      <c r="D748" s="368"/>
      <c r="E748" s="368"/>
      <c r="F748" s="367" t="str">
        <f>IF(E748="", "", INDEX(Main_Form!$A:$A, MATCH($E748, Main_Form!$EV:$EV, 0)))</f>
        <v/>
      </c>
      <c r="G748" s="368"/>
      <c r="H748" s="368"/>
      <c r="I748" s="368"/>
      <c r="J748" s="368"/>
      <c r="K748" s="368"/>
      <c r="L748" s="368"/>
      <c r="M748" s="368"/>
      <c r="N748" s="368"/>
      <c r="O748" s="368"/>
      <c r="P748" s="398" t="str">
        <f t="shared" si="11"/>
        <v/>
      </c>
      <c r="Q748" s="403"/>
      <c r="R748" s="372"/>
      <c r="AB748" s="378"/>
      <c r="AC748" s="378" t="str">
        <f>IF($N748 = "", "",
IF(OR($N748 = Lists_and_controls!$AO$9, $N748 = Lists_and_controls!$AO$11, $N748 = Lists_and_controls!$AO$14, $N748 = Lists_and_controls!$AO$16), MAX(Day_30),
IF(OR($N748 = Lists_and_controls!$AO$6, $N748 = Lists_and_controls!$AO$8, $N748 = Lists_and_controls!$AO$10, $N748 = Lists_and_controls!$AO$12, $N748 = Lists_and_controls!$AO$13, $N748 = Lists_and_controls!$AO$15, $N748 = Lists_and_controls!$AO$17), MAX(Day_31),
IF($N748 = Lists_and_controls!$AO$7, IF(INDEX(Leap_Year_YN, MATCH($M748, Year_2, 0)) = 1, MAX(Day_Feb_LY), MAX(Day_Feb) )))))</f>
        <v/>
      </c>
    </row>
    <row r="749" spans="1:29" s="379" customFormat="1" hidden="1" x14ac:dyDescent="0.35">
      <c r="A749" s="368"/>
      <c r="B749" s="367" t="str">
        <f xml:space="preserve"> IF(A749="", "", $B$2 &amp; COUNTIFS($A$7:$A749, $A749))</f>
        <v/>
      </c>
      <c r="C749" s="367" t="str">
        <f>IF($A749 = "", "", INDEX(Main_Form!$A:$A, MATCH($A749, Main_Form!$EV:$EV, 0)) &amp; $B749)</f>
        <v/>
      </c>
      <c r="D749" s="368"/>
      <c r="E749" s="368"/>
      <c r="F749" s="367" t="str">
        <f>IF(E749="", "", INDEX(Main_Form!$A:$A, MATCH($E749, Main_Form!$EV:$EV, 0)))</f>
        <v/>
      </c>
      <c r="G749" s="368"/>
      <c r="H749" s="368"/>
      <c r="I749" s="368"/>
      <c r="J749" s="368"/>
      <c r="K749" s="368"/>
      <c r="L749" s="368"/>
      <c r="M749" s="368"/>
      <c r="N749" s="368"/>
      <c r="O749" s="368"/>
      <c r="P749" s="398" t="str">
        <f t="shared" si="11"/>
        <v/>
      </c>
      <c r="Q749" s="403"/>
      <c r="R749" s="372"/>
      <c r="AB749" s="378"/>
      <c r="AC749" s="378" t="str">
        <f>IF($N749 = "", "",
IF(OR($N749 = Lists_and_controls!$AO$9, $N749 = Lists_and_controls!$AO$11, $N749 = Lists_and_controls!$AO$14, $N749 = Lists_and_controls!$AO$16), MAX(Day_30),
IF(OR($N749 = Lists_and_controls!$AO$6, $N749 = Lists_and_controls!$AO$8, $N749 = Lists_and_controls!$AO$10, $N749 = Lists_and_controls!$AO$12, $N749 = Lists_and_controls!$AO$13, $N749 = Lists_and_controls!$AO$15, $N749 = Lists_and_controls!$AO$17), MAX(Day_31),
IF($N749 = Lists_and_controls!$AO$7, IF(INDEX(Leap_Year_YN, MATCH($M749, Year_2, 0)) = 1, MAX(Day_Feb_LY), MAX(Day_Feb) )))))</f>
        <v/>
      </c>
    </row>
    <row r="750" spans="1:29" s="379" customFormat="1" hidden="1" x14ac:dyDescent="0.35">
      <c r="A750" s="368"/>
      <c r="B750" s="367" t="str">
        <f xml:space="preserve"> IF(A750="", "", $B$2 &amp; COUNTIFS($A$7:$A750, $A750))</f>
        <v/>
      </c>
      <c r="C750" s="367" t="str">
        <f>IF($A750 = "", "", INDEX(Main_Form!$A:$A, MATCH($A750, Main_Form!$EV:$EV, 0)) &amp; $B750)</f>
        <v/>
      </c>
      <c r="D750" s="368"/>
      <c r="E750" s="368"/>
      <c r="F750" s="367" t="str">
        <f>IF(E750="", "", INDEX(Main_Form!$A:$A, MATCH($E750, Main_Form!$EV:$EV, 0)))</f>
        <v/>
      </c>
      <c r="G750" s="368"/>
      <c r="H750" s="368"/>
      <c r="I750" s="368"/>
      <c r="J750" s="368"/>
      <c r="K750" s="368"/>
      <c r="L750" s="368"/>
      <c r="M750" s="368"/>
      <c r="N750" s="368"/>
      <c r="O750" s="368"/>
      <c r="P750" s="398" t="str">
        <f t="shared" si="11"/>
        <v/>
      </c>
      <c r="Q750" s="403"/>
      <c r="R750" s="372"/>
      <c r="AB750" s="378"/>
      <c r="AC750" s="378" t="str">
        <f>IF($N750 = "", "",
IF(OR($N750 = Lists_and_controls!$AO$9, $N750 = Lists_and_controls!$AO$11, $N750 = Lists_and_controls!$AO$14, $N750 = Lists_and_controls!$AO$16), MAX(Day_30),
IF(OR($N750 = Lists_and_controls!$AO$6, $N750 = Lists_and_controls!$AO$8, $N750 = Lists_and_controls!$AO$10, $N750 = Lists_and_controls!$AO$12, $N750 = Lists_and_controls!$AO$13, $N750 = Lists_and_controls!$AO$15, $N750 = Lists_and_controls!$AO$17), MAX(Day_31),
IF($N750 = Lists_and_controls!$AO$7, IF(INDEX(Leap_Year_YN, MATCH($M750, Year_2, 0)) = 1, MAX(Day_Feb_LY), MAX(Day_Feb) )))))</f>
        <v/>
      </c>
    </row>
    <row r="751" spans="1:29" s="379" customFormat="1" hidden="1" x14ac:dyDescent="0.35">
      <c r="A751" s="368"/>
      <c r="B751" s="367" t="str">
        <f xml:space="preserve"> IF(A751="", "", $B$2 &amp; COUNTIFS($A$7:$A751, $A751))</f>
        <v/>
      </c>
      <c r="C751" s="367" t="str">
        <f>IF($A751 = "", "", INDEX(Main_Form!$A:$A, MATCH($A751, Main_Form!$EV:$EV, 0)) &amp; $B751)</f>
        <v/>
      </c>
      <c r="D751" s="368"/>
      <c r="E751" s="368"/>
      <c r="F751" s="367" t="str">
        <f>IF(E751="", "", INDEX(Main_Form!$A:$A, MATCH($E751, Main_Form!$EV:$EV, 0)))</f>
        <v/>
      </c>
      <c r="G751" s="368"/>
      <c r="H751" s="368"/>
      <c r="I751" s="368"/>
      <c r="J751" s="368"/>
      <c r="K751" s="368"/>
      <c r="L751" s="368"/>
      <c r="M751" s="368"/>
      <c r="N751" s="368"/>
      <c r="O751" s="368"/>
      <c r="P751" s="398" t="str">
        <f t="shared" si="11"/>
        <v/>
      </c>
      <c r="Q751" s="403"/>
      <c r="R751" s="372"/>
      <c r="AB751" s="378"/>
      <c r="AC751" s="378" t="str">
        <f>IF($N751 = "", "",
IF(OR($N751 = Lists_and_controls!$AO$9, $N751 = Lists_and_controls!$AO$11, $N751 = Lists_and_controls!$AO$14, $N751 = Lists_and_controls!$AO$16), MAX(Day_30),
IF(OR($N751 = Lists_and_controls!$AO$6, $N751 = Lists_and_controls!$AO$8, $N751 = Lists_and_controls!$AO$10, $N751 = Lists_and_controls!$AO$12, $N751 = Lists_and_controls!$AO$13, $N751 = Lists_and_controls!$AO$15, $N751 = Lists_and_controls!$AO$17), MAX(Day_31),
IF($N751 = Lists_and_controls!$AO$7, IF(INDEX(Leap_Year_YN, MATCH($M751, Year_2, 0)) = 1, MAX(Day_Feb_LY), MAX(Day_Feb) )))))</f>
        <v/>
      </c>
    </row>
    <row r="752" spans="1:29" s="379" customFormat="1" hidden="1" x14ac:dyDescent="0.35">
      <c r="A752" s="368"/>
      <c r="B752" s="367" t="str">
        <f xml:space="preserve"> IF(A752="", "", $B$2 &amp; COUNTIFS($A$7:$A752, $A752))</f>
        <v/>
      </c>
      <c r="C752" s="367" t="str">
        <f>IF($A752 = "", "", INDEX(Main_Form!$A:$A, MATCH($A752, Main_Form!$EV:$EV, 0)) &amp; $B752)</f>
        <v/>
      </c>
      <c r="D752" s="368"/>
      <c r="E752" s="368"/>
      <c r="F752" s="367" t="str">
        <f>IF(E752="", "", INDEX(Main_Form!$A:$A, MATCH($E752, Main_Form!$EV:$EV, 0)))</f>
        <v/>
      </c>
      <c r="G752" s="368"/>
      <c r="H752" s="368"/>
      <c r="I752" s="368"/>
      <c r="J752" s="368"/>
      <c r="K752" s="368"/>
      <c r="L752" s="368"/>
      <c r="M752" s="368"/>
      <c r="N752" s="368"/>
      <c r="O752" s="368"/>
      <c r="P752" s="398" t="str">
        <f t="shared" si="11"/>
        <v/>
      </c>
      <c r="Q752" s="403"/>
      <c r="R752" s="372"/>
      <c r="AB752" s="378"/>
      <c r="AC752" s="378" t="str">
        <f>IF($N752 = "", "",
IF(OR($N752 = Lists_and_controls!$AO$9, $N752 = Lists_and_controls!$AO$11, $N752 = Lists_and_controls!$AO$14, $N752 = Lists_and_controls!$AO$16), MAX(Day_30),
IF(OR($N752 = Lists_and_controls!$AO$6, $N752 = Lists_and_controls!$AO$8, $N752 = Lists_and_controls!$AO$10, $N752 = Lists_and_controls!$AO$12, $N752 = Lists_and_controls!$AO$13, $N752 = Lists_and_controls!$AO$15, $N752 = Lists_and_controls!$AO$17), MAX(Day_31),
IF($N752 = Lists_and_controls!$AO$7, IF(INDEX(Leap_Year_YN, MATCH($M752, Year_2, 0)) = 1, MAX(Day_Feb_LY), MAX(Day_Feb) )))))</f>
        <v/>
      </c>
    </row>
    <row r="753" spans="1:29" s="379" customFormat="1" hidden="1" x14ac:dyDescent="0.35">
      <c r="A753" s="368"/>
      <c r="B753" s="367" t="str">
        <f xml:space="preserve"> IF(A753="", "", $B$2 &amp; COUNTIFS($A$7:$A753, $A753))</f>
        <v/>
      </c>
      <c r="C753" s="367" t="str">
        <f>IF($A753 = "", "", INDEX(Main_Form!$A:$A, MATCH($A753, Main_Form!$EV:$EV, 0)) &amp; $B753)</f>
        <v/>
      </c>
      <c r="D753" s="368"/>
      <c r="E753" s="368"/>
      <c r="F753" s="367" t="str">
        <f>IF(E753="", "", INDEX(Main_Form!$A:$A, MATCH($E753, Main_Form!$EV:$EV, 0)))</f>
        <v/>
      </c>
      <c r="G753" s="368"/>
      <c r="H753" s="368"/>
      <c r="I753" s="368"/>
      <c r="J753" s="368"/>
      <c r="K753" s="368"/>
      <c r="L753" s="368"/>
      <c r="M753" s="368"/>
      <c r="N753" s="368"/>
      <c r="O753" s="368"/>
      <c r="P753" s="398" t="str">
        <f t="shared" si="11"/>
        <v/>
      </c>
      <c r="Q753" s="403"/>
      <c r="R753" s="372"/>
      <c r="AB753" s="378"/>
      <c r="AC753" s="378" t="str">
        <f>IF($N753 = "", "",
IF(OR($N753 = Lists_and_controls!$AO$9, $N753 = Lists_and_controls!$AO$11, $N753 = Lists_and_controls!$AO$14, $N753 = Lists_and_controls!$AO$16), MAX(Day_30),
IF(OR($N753 = Lists_and_controls!$AO$6, $N753 = Lists_and_controls!$AO$8, $N753 = Lists_and_controls!$AO$10, $N753 = Lists_and_controls!$AO$12, $N753 = Lists_and_controls!$AO$13, $N753 = Lists_and_controls!$AO$15, $N753 = Lists_and_controls!$AO$17), MAX(Day_31),
IF($N753 = Lists_and_controls!$AO$7, IF(INDEX(Leap_Year_YN, MATCH($M753, Year_2, 0)) = 1, MAX(Day_Feb_LY), MAX(Day_Feb) )))))</f>
        <v/>
      </c>
    </row>
    <row r="754" spans="1:29" s="379" customFormat="1" hidden="1" x14ac:dyDescent="0.35">
      <c r="A754" s="368"/>
      <c r="B754" s="367" t="str">
        <f xml:space="preserve"> IF(A754="", "", $B$2 &amp; COUNTIFS($A$7:$A754, $A754))</f>
        <v/>
      </c>
      <c r="C754" s="367" t="str">
        <f>IF($A754 = "", "", INDEX(Main_Form!$A:$A, MATCH($A754, Main_Form!$EV:$EV, 0)) &amp; $B754)</f>
        <v/>
      </c>
      <c r="D754" s="368"/>
      <c r="E754" s="368"/>
      <c r="F754" s="367" t="str">
        <f>IF(E754="", "", INDEX(Main_Form!$A:$A, MATCH($E754, Main_Form!$EV:$EV, 0)))</f>
        <v/>
      </c>
      <c r="G754" s="368"/>
      <c r="H754" s="368"/>
      <c r="I754" s="368"/>
      <c r="J754" s="368"/>
      <c r="K754" s="368"/>
      <c r="L754" s="368"/>
      <c r="M754" s="368"/>
      <c r="N754" s="368"/>
      <c r="O754" s="368"/>
      <c r="P754" s="398" t="str">
        <f t="shared" si="11"/>
        <v/>
      </c>
      <c r="Q754" s="403"/>
      <c r="R754" s="372"/>
      <c r="AB754" s="378"/>
      <c r="AC754" s="378" t="str">
        <f>IF($N754 = "", "",
IF(OR($N754 = Lists_and_controls!$AO$9, $N754 = Lists_and_controls!$AO$11, $N754 = Lists_and_controls!$AO$14, $N754 = Lists_and_controls!$AO$16), MAX(Day_30),
IF(OR($N754 = Lists_and_controls!$AO$6, $N754 = Lists_and_controls!$AO$8, $N754 = Lists_and_controls!$AO$10, $N754 = Lists_and_controls!$AO$12, $N754 = Lists_and_controls!$AO$13, $N754 = Lists_and_controls!$AO$15, $N754 = Lists_and_controls!$AO$17), MAX(Day_31),
IF($N754 = Lists_and_controls!$AO$7, IF(INDEX(Leap_Year_YN, MATCH($M754, Year_2, 0)) = 1, MAX(Day_Feb_LY), MAX(Day_Feb) )))))</f>
        <v/>
      </c>
    </row>
    <row r="755" spans="1:29" s="379" customFormat="1" hidden="1" x14ac:dyDescent="0.35">
      <c r="A755" s="368"/>
      <c r="B755" s="367" t="str">
        <f xml:space="preserve"> IF(A755="", "", $B$2 &amp; COUNTIFS($A$7:$A755, $A755))</f>
        <v/>
      </c>
      <c r="C755" s="367" t="str">
        <f>IF($A755 = "", "", INDEX(Main_Form!$A:$A, MATCH($A755, Main_Form!$EV:$EV, 0)) &amp; $B755)</f>
        <v/>
      </c>
      <c r="D755" s="368"/>
      <c r="E755" s="368"/>
      <c r="F755" s="367" t="str">
        <f>IF(E755="", "", INDEX(Main_Form!$A:$A, MATCH($E755, Main_Form!$EV:$EV, 0)))</f>
        <v/>
      </c>
      <c r="G755" s="368"/>
      <c r="H755" s="368"/>
      <c r="I755" s="368"/>
      <c r="J755" s="368"/>
      <c r="K755" s="368"/>
      <c r="L755" s="368"/>
      <c r="M755" s="368"/>
      <c r="N755" s="368"/>
      <c r="O755" s="368"/>
      <c r="P755" s="398" t="str">
        <f t="shared" si="11"/>
        <v/>
      </c>
      <c r="Q755" s="403"/>
      <c r="R755" s="372"/>
      <c r="AB755" s="378"/>
      <c r="AC755" s="378" t="str">
        <f>IF($N755 = "", "",
IF(OR($N755 = Lists_and_controls!$AO$9, $N755 = Lists_and_controls!$AO$11, $N755 = Lists_and_controls!$AO$14, $N755 = Lists_and_controls!$AO$16), MAX(Day_30),
IF(OR($N755 = Lists_and_controls!$AO$6, $N755 = Lists_and_controls!$AO$8, $N755 = Lists_and_controls!$AO$10, $N755 = Lists_and_controls!$AO$12, $N755 = Lists_and_controls!$AO$13, $N755 = Lists_and_controls!$AO$15, $N755 = Lists_and_controls!$AO$17), MAX(Day_31),
IF($N755 = Lists_and_controls!$AO$7, IF(INDEX(Leap_Year_YN, MATCH($M755, Year_2, 0)) = 1, MAX(Day_Feb_LY), MAX(Day_Feb) )))))</f>
        <v/>
      </c>
    </row>
    <row r="756" spans="1:29" s="379" customFormat="1" hidden="1" x14ac:dyDescent="0.35">
      <c r="A756" s="368"/>
      <c r="B756" s="367" t="str">
        <f xml:space="preserve"> IF(A756="", "", $B$2 &amp; COUNTIFS($A$7:$A756, $A756))</f>
        <v/>
      </c>
      <c r="C756" s="367" t="str">
        <f>IF($A756 = "", "", INDEX(Main_Form!$A:$A, MATCH($A756, Main_Form!$EV:$EV, 0)) &amp; $B756)</f>
        <v/>
      </c>
      <c r="D756" s="368"/>
      <c r="E756" s="368"/>
      <c r="F756" s="367" t="str">
        <f>IF(E756="", "", INDEX(Main_Form!$A:$A, MATCH($E756, Main_Form!$EV:$EV, 0)))</f>
        <v/>
      </c>
      <c r="G756" s="368"/>
      <c r="H756" s="368"/>
      <c r="I756" s="368"/>
      <c r="J756" s="368"/>
      <c r="K756" s="368"/>
      <c r="L756" s="368"/>
      <c r="M756" s="368"/>
      <c r="N756" s="368"/>
      <c r="O756" s="368"/>
      <c r="P756" s="398" t="str">
        <f t="shared" si="11"/>
        <v/>
      </c>
      <c r="Q756" s="403"/>
      <c r="R756" s="372"/>
      <c r="AB756" s="378"/>
      <c r="AC756" s="378" t="str">
        <f>IF($N756 = "", "",
IF(OR($N756 = Lists_and_controls!$AO$9, $N756 = Lists_and_controls!$AO$11, $N756 = Lists_and_controls!$AO$14, $N756 = Lists_and_controls!$AO$16), MAX(Day_30),
IF(OR($N756 = Lists_and_controls!$AO$6, $N756 = Lists_and_controls!$AO$8, $N756 = Lists_and_controls!$AO$10, $N756 = Lists_and_controls!$AO$12, $N756 = Lists_and_controls!$AO$13, $N756 = Lists_and_controls!$AO$15, $N756 = Lists_and_controls!$AO$17), MAX(Day_31),
IF($N756 = Lists_and_controls!$AO$7, IF(INDEX(Leap_Year_YN, MATCH($M756, Year_2, 0)) = 1, MAX(Day_Feb_LY), MAX(Day_Feb) )))))</f>
        <v/>
      </c>
    </row>
    <row r="757" spans="1:29" s="379" customFormat="1" hidden="1" x14ac:dyDescent="0.35">
      <c r="A757" s="368"/>
      <c r="B757" s="367" t="str">
        <f xml:space="preserve"> IF(A757="", "", $B$2 &amp; COUNTIFS($A$7:$A757, $A757))</f>
        <v/>
      </c>
      <c r="C757" s="367" t="str">
        <f>IF($A757 = "", "", INDEX(Main_Form!$A:$A, MATCH($A757, Main_Form!$EV:$EV, 0)) &amp; $B757)</f>
        <v/>
      </c>
      <c r="D757" s="368"/>
      <c r="E757" s="368"/>
      <c r="F757" s="367" t="str">
        <f>IF(E757="", "", INDEX(Main_Form!$A:$A, MATCH($E757, Main_Form!$EV:$EV, 0)))</f>
        <v/>
      </c>
      <c r="G757" s="368"/>
      <c r="H757" s="368"/>
      <c r="I757" s="368"/>
      <c r="J757" s="368"/>
      <c r="K757" s="368"/>
      <c r="L757" s="368"/>
      <c r="M757" s="368"/>
      <c r="N757" s="368"/>
      <c r="O757" s="368"/>
      <c r="P757" s="398" t="str">
        <f t="shared" si="11"/>
        <v/>
      </c>
      <c r="Q757" s="403"/>
      <c r="R757" s="372"/>
      <c r="AB757" s="378"/>
      <c r="AC757" s="378" t="str">
        <f>IF($N757 = "", "",
IF(OR($N757 = Lists_and_controls!$AO$9, $N757 = Lists_and_controls!$AO$11, $N757 = Lists_and_controls!$AO$14, $N757 = Lists_and_controls!$AO$16), MAX(Day_30),
IF(OR($N757 = Lists_and_controls!$AO$6, $N757 = Lists_and_controls!$AO$8, $N757 = Lists_and_controls!$AO$10, $N757 = Lists_and_controls!$AO$12, $N757 = Lists_and_controls!$AO$13, $N757 = Lists_and_controls!$AO$15, $N757 = Lists_and_controls!$AO$17), MAX(Day_31),
IF($N757 = Lists_and_controls!$AO$7, IF(INDEX(Leap_Year_YN, MATCH($M757, Year_2, 0)) = 1, MAX(Day_Feb_LY), MAX(Day_Feb) )))))</f>
        <v/>
      </c>
    </row>
    <row r="758" spans="1:29" s="379" customFormat="1" hidden="1" x14ac:dyDescent="0.35">
      <c r="A758" s="368"/>
      <c r="B758" s="367" t="str">
        <f xml:space="preserve"> IF(A758="", "", $B$2 &amp; COUNTIFS($A$7:$A758, $A758))</f>
        <v/>
      </c>
      <c r="C758" s="367" t="str">
        <f>IF($A758 = "", "", INDEX(Main_Form!$A:$A, MATCH($A758, Main_Form!$EV:$EV, 0)) &amp; $B758)</f>
        <v/>
      </c>
      <c r="D758" s="368"/>
      <c r="E758" s="368"/>
      <c r="F758" s="367" t="str">
        <f>IF(E758="", "", INDEX(Main_Form!$A:$A, MATCH($E758, Main_Form!$EV:$EV, 0)))</f>
        <v/>
      </c>
      <c r="G758" s="368"/>
      <c r="H758" s="368"/>
      <c r="I758" s="368"/>
      <c r="J758" s="368"/>
      <c r="K758" s="368"/>
      <c r="L758" s="368"/>
      <c r="M758" s="368"/>
      <c r="N758" s="368"/>
      <c r="O758" s="368"/>
      <c r="P758" s="398" t="str">
        <f t="shared" si="11"/>
        <v/>
      </c>
      <c r="Q758" s="403"/>
      <c r="R758" s="372"/>
      <c r="AB758" s="378"/>
      <c r="AC758" s="378" t="str">
        <f>IF($N758 = "", "",
IF(OR($N758 = Lists_and_controls!$AO$9, $N758 = Lists_and_controls!$AO$11, $N758 = Lists_and_controls!$AO$14, $N758 = Lists_and_controls!$AO$16), MAX(Day_30),
IF(OR($N758 = Lists_and_controls!$AO$6, $N758 = Lists_and_controls!$AO$8, $N758 = Lists_and_controls!$AO$10, $N758 = Lists_and_controls!$AO$12, $N758 = Lists_and_controls!$AO$13, $N758 = Lists_and_controls!$AO$15, $N758 = Lists_and_controls!$AO$17), MAX(Day_31),
IF($N758 = Lists_and_controls!$AO$7, IF(INDEX(Leap_Year_YN, MATCH($M758, Year_2, 0)) = 1, MAX(Day_Feb_LY), MAX(Day_Feb) )))))</f>
        <v/>
      </c>
    </row>
    <row r="759" spans="1:29" s="379" customFormat="1" hidden="1" x14ac:dyDescent="0.35">
      <c r="A759" s="368"/>
      <c r="B759" s="367" t="str">
        <f xml:space="preserve"> IF(A759="", "", $B$2 &amp; COUNTIFS($A$7:$A759, $A759))</f>
        <v/>
      </c>
      <c r="C759" s="367" t="str">
        <f>IF($A759 = "", "", INDEX(Main_Form!$A:$A, MATCH($A759, Main_Form!$EV:$EV, 0)) &amp; $B759)</f>
        <v/>
      </c>
      <c r="D759" s="368"/>
      <c r="E759" s="368"/>
      <c r="F759" s="367" t="str">
        <f>IF(E759="", "", INDEX(Main_Form!$A:$A, MATCH($E759, Main_Form!$EV:$EV, 0)))</f>
        <v/>
      </c>
      <c r="G759" s="368"/>
      <c r="H759" s="368"/>
      <c r="I759" s="368"/>
      <c r="J759" s="368"/>
      <c r="K759" s="368"/>
      <c r="L759" s="368"/>
      <c r="M759" s="368"/>
      <c r="N759" s="368"/>
      <c r="O759" s="368"/>
      <c r="P759" s="398" t="str">
        <f t="shared" si="11"/>
        <v/>
      </c>
      <c r="Q759" s="403"/>
      <c r="R759" s="372"/>
      <c r="AB759" s="378"/>
      <c r="AC759" s="378" t="str">
        <f>IF($N759 = "", "",
IF(OR($N759 = Lists_and_controls!$AO$9, $N759 = Lists_and_controls!$AO$11, $N759 = Lists_and_controls!$AO$14, $N759 = Lists_and_controls!$AO$16), MAX(Day_30),
IF(OR($N759 = Lists_and_controls!$AO$6, $N759 = Lists_and_controls!$AO$8, $N759 = Lists_and_controls!$AO$10, $N759 = Lists_and_controls!$AO$12, $N759 = Lists_and_controls!$AO$13, $N759 = Lists_and_controls!$AO$15, $N759 = Lists_and_controls!$AO$17), MAX(Day_31),
IF($N759 = Lists_and_controls!$AO$7, IF(INDEX(Leap_Year_YN, MATCH($M759, Year_2, 0)) = 1, MAX(Day_Feb_LY), MAX(Day_Feb) )))))</f>
        <v/>
      </c>
    </row>
    <row r="760" spans="1:29" s="379" customFormat="1" hidden="1" x14ac:dyDescent="0.35">
      <c r="A760" s="368"/>
      <c r="B760" s="367" t="str">
        <f xml:space="preserve"> IF(A760="", "", $B$2 &amp; COUNTIFS($A$7:$A760, $A760))</f>
        <v/>
      </c>
      <c r="C760" s="367" t="str">
        <f>IF($A760 = "", "", INDEX(Main_Form!$A:$A, MATCH($A760, Main_Form!$EV:$EV, 0)) &amp; $B760)</f>
        <v/>
      </c>
      <c r="D760" s="368"/>
      <c r="E760" s="368"/>
      <c r="F760" s="367" t="str">
        <f>IF(E760="", "", INDEX(Main_Form!$A:$A, MATCH($E760, Main_Form!$EV:$EV, 0)))</f>
        <v/>
      </c>
      <c r="G760" s="368"/>
      <c r="H760" s="368"/>
      <c r="I760" s="368"/>
      <c r="J760" s="368"/>
      <c r="K760" s="368"/>
      <c r="L760" s="368"/>
      <c r="M760" s="368"/>
      <c r="N760" s="368"/>
      <c r="O760" s="368"/>
      <c r="P760" s="398" t="str">
        <f t="shared" si="11"/>
        <v/>
      </c>
      <c r="Q760" s="403"/>
      <c r="R760" s="372"/>
      <c r="AB760" s="378"/>
      <c r="AC760" s="378" t="str">
        <f>IF($N760 = "", "",
IF(OR($N760 = Lists_and_controls!$AO$9, $N760 = Lists_and_controls!$AO$11, $N760 = Lists_and_controls!$AO$14, $N760 = Lists_and_controls!$AO$16), MAX(Day_30),
IF(OR($N760 = Lists_and_controls!$AO$6, $N760 = Lists_and_controls!$AO$8, $N760 = Lists_and_controls!$AO$10, $N760 = Lists_and_controls!$AO$12, $N760 = Lists_and_controls!$AO$13, $N760 = Lists_and_controls!$AO$15, $N760 = Lists_and_controls!$AO$17), MAX(Day_31),
IF($N760 = Lists_and_controls!$AO$7, IF(INDEX(Leap_Year_YN, MATCH($M760, Year_2, 0)) = 1, MAX(Day_Feb_LY), MAX(Day_Feb) )))))</f>
        <v/>
      </c>
    </row>
    <row r="761" spans="1:29" s="379" customFormat="1" hidden="1" x14ac:dyDescent="0.35">
      <c r="A761" s="368"/>
      <c r="B761" s="367" t="str">
        <f xml:space="preserve"> IF(A761="", "", $B$2 &amp; COUNTIFS($A$7:$A761, $A761))</f>
        <v/>
      </c>
      <c r="C761" s="367" t="str">
        <f>IF($A761 = "", "", INDEX(Main_Form!$A:$A, MATCH($A761, Main_Form!$EV:$EV, 0)) &amp; $B761)</f>
        <v/>
      </c>
      <c r="D761" s="368"/>
      <c r="E761" s="368"/>
      <c r="F761" s="367" t="str">
        <f>IF(E761="", "", INDEX(Main_Form!$A:$A, MATCH($E761, Main_Form!$EV:$EV, 0)))</f>
        <v/>
      </c>
      <c r="G761" s="368"/>
      <c r="H761" s="368"/>
      <c r="I761" s="368"/>
      <c r="J761" s="368"/>
      <c r="K761" s="368"/>
      <c r="L761" s="368"/>
      <c r="M761" s="368"/>
      <c r="N761" s="368"/>
      <c r="O761" s="368"/>
      <c r="P761" s="398" t="str">
        <f t="shared" si="11"/>
        <v/>
      </c>
      <c r="Q761" s="403"/>
      <c r="R761" s="372"/>
      <c r="AB761" s="378"/>
      <c r="AC761" s="378" t="str">
        <f>IF($N761 = "", "",
IF(OR($N761 = Lists_and_controls!$AO$9, $N761 = Lists_and_controls!$AO$11, $N761 = Lists_and_controls!$AO$14, $N761 = Lists_and_controls!$AO$16), MAX(Day_30),
IF(OR($N761 = Lists_and_controls!$AO$6, $N761 = Lists_and_controls!$AO$8, $N761 = Lists_and_controls!$AO$10, $N761 = Lists_and_controls!$AO$12, $N761 = Lists_and_controls!$AO$13, $N761 = Lists_and_controls!$AO$15, $N761 = Lists_and_controls!$AO$17), MAX(Day_31),
IF($N761 = Lists_and_controls!$AO$7, IF(INDEX(Leap_Year_YN, MATCH($M761, Year_2, 0)) = 1, MAX(Day_Feb_LY), MAX(Day_Feb) )))))</f>
        <v/>
      </c>
    </row>
    <row r="762" spans="1:29" s="379" customFormat="1" hidden="1" x14ac:dyDescent="0.35">
      <c r="A762" s="368"/>
      <c r="B762" s="367" t="str">
        <f xml:space="preserve"> IF(A762="", "", $B$2 &amp; COUNTIFS($A$7:$A762, $A762))</f>
        <v/>
      </c>
      <c r="C762" s="367" t="str">
        <f>IF($A762 = "", "", INDEX(Main_Form!$A:$A, MATCH($A762, Main_Form!$EV:$EV, 0)) &amp; $B762)</f>
        <v/>
      </c>
      <c r="D762" s="368"/>
      <c r="E762" s="368"/>
      <c r="F762" s="367" t="str">
        <f>IF(E762="", "", INDEX(Main_Form!$A:$A, MATCH($E762, Main_Form!$EV:$EV, 0)))</f>
        <v/>
      </c>
      <c r="G762" s="368"/>
      <c r="H762" s="368"/>
      <c r="I762" s="368"/>
      <c r="J762" s="368"/>
      <c r="K762" s="368"/>
      <c r="L762" s="368"/>
      <c r="M762" s="368"/>
      <c r="N762" s="368"/>
      <c r="O762" s="368"/>
      <c r="P762" s="398" t="str">
        <f t="shared" si="11"/>
        <v/>
      </c>
      <c r="Q762" s="403"/>
      <c r="R762" s="372"/>
      <c r="AB762" s="378"/>
      <c r="AC762" s="378" t="str">
        <f>IF($N762 = "", "",
IF(OR($N762 = Lists_and_controls!$AO$9, $N762 = Lists_and_controls!$AO$11, $N762 = Lists_and_controls!$AO$14, $N762 = Lists_and_controls!$AO$16), MAX(Day_30),
IF(OR($N762 = Lists_and_controls!$AO$6, $N762 = Lists_and_controls!$AO$8, $N762 = Lists_and_controls!$AO$10, $N762 = Lists_and_controls!$AO$12, $N762 = Lists_and_controls!$AO$13, $N762 = Lists_and_controls!$AO$15, $N762 = Lists_and_controls!$AO$17), MAX(Day_31),
IF($N762 = Lists_and_controls!$AO$7, IF(INDEX(Leap_Year_YN, MATCH($M762, Year_2, 0)) = 1, MAX(Day_Feb_LY), MAX(Day_Feb) )))))</f>
        <v/>
      </c>
    </row>
    <row r="763" spans="1:29" s="379" customFormat="1" hidden="1" x14ac:dyDescent="0.35">
      <c r="A763" s="368"/>
      <c r="B763" s="367" t="str">
        <f xml:space="preserve"> IF(A763="", "", $B$2 &amp; COUNTIFS($A$7:$A763, $A763))</f>
        <v/>
      </c>
      <c r="C763" s="367" t="str">
        <f>IF($A763 = "", "", INDEX(Main_Form!$A:$A, MATCH($A763, Main_Form!$EV:$EV, 0)) &amp; $B763)</f>
        <v/>
      </c>
      <c r="D763" s="368"/>
      <c r="E763" s="368"/>
      <c r="F763" s="367" t="str">
        <f>IF(E763="", "", INDEX(Main_Form!$A:$A, MATCH($E763, Main_Form!$EV:$EV, 0)))</f>
        <v/>
      </c>
      <c r="G763" s="368"/>
      <c r="H763" s="368"/>
      <c r="I763" s="368"/>
      <c r="J763" s="368"/>
      <c r="K763" s="368"/>
      <c r="L763" s="368"/>
      <c r="M763" s="368"/>
      <c r="N763" s="368"/>
      <c r="O763" s="368"/>
      <c r="P763" s="398" t="str">
        <f t="shared" si="11"/>
        <v/>
      </c>
      <c r="Q763" s="403"/>
      <c r="R763" s="372"/>
      <c r="AB763" s="378"/>
      <c r="AC763" s="378" t="str">
        <f>IF($N763 = "", "",
IF(OR($N763 = Lists_and_controls!$AO$9, $N763 = Lists_and_controls!$AO$11, $N763 = Lists_and_controls!$AO$14, $N763 = Lists_and_controls!$AO$16), MAX(Day_30),
IF(OR($N763 = Lists_and_controls!$AO$6, $N763 = Lists_and_controls!$AO$8, $N763 = Lists_and_controls!$AO$10, $N763 = Lists_and_controls!$AO$12, $N763 = Lists_and_controls!$AO$13, $N763 = Lists_and_controls!$AO$15, $N763 = Lists_and_controls!$AO$17), MAX(Day_31),
IF($N763 = Lists_and_controls!$AO$7, IF(INDEX(Leap_Year_YN, MATCH($M763, Year_2, 0)) = 1, MAX(Day_Feb_LY), MAX(Day_Feb) )))))</f>
        <v/>
      </c>
    </row>
    <row r="764" spans="1:29" s="379" customFormat="1" hidden="1" x14ac:dyDescent="0.35">
      <c r="A764" s="368"/>
      <c r="B764" s="367" t="str">
        <f xml:space="preserve"> IF(A764="", "", $B$2 &amp; COUNTIFS($A$7:$A764, $A764))</f>
        <v/>
      </c>
      <c r="C764" s="367" t="str">
        <f>IF($A764 = "", "", INDEX(Main_Form!$A:$A, MATCH($A764, Main_Form!$EV:$EV, 0)) &amp; $B764)</f>
        <v/>
      </c>
      <c r="D764" s="368"/>
      <c r="E764" s="368"/>
      <c r="F764" s="367" t="str">
        <f>IF(E764="", "", INDEX(Main_Form!$A:$A, MATCH($E764, Main_Form!$EV:$EV, 0)))</f>
        <v/>
      </c>
      <c r="G764" s="368"/>
      <c r="H764" s="368"/>
      <c r="I764" s="368"/>
      <c r="J764" s="368"/>
      <c r="K764" s="368"/>
      <c r="L764" s="368"/>
      <c r="M764" s="368"/>
      <c r="N764" s="368"/>
      <c r="O764" s="368"/>
      <c r="P764" s="398" t="str">
        <f t="shared" si="11"/>
        <v/>
      </c>
      <c r="Q764" s="403"/>
      <c r="R764" s="372"/>
      <c r="AB764" s="378"/>
      <c r="AC764" s="378" t="str">
        <f>IF($N764 = "", "",
IF(OR($N764 = Lists_and_controls!$AO$9, $N764 = Lists_and_controls!$AO$11, $N764 = Lists_and_controls!$AO$14, $N764 = Lists_and_controls!$AO$16), MAX(Day_30),
IF(OR($N764 = Lists_and_controls!$AO$6, $N764 = Lists_and_controls!$AO$8, $N764 = Lists_and_controls!$AO$10, $N764 = Lists_and_controls!$AO$12, $N764 = Lists_and_controls!$AO$13, $N764 = Lists_and_controls!$AO$15, $N764 = Lists_and_controls!$AO$17), MAX(Day_31),
IF($N764 = Lists_and_controls!$AO$7, IF(INDEX(Leap_Year_YN, MATCH($M764, Year_2, 0)) = 1, MAX(Day_Feb_LY), MAX(Day_Feb) )))))</f>
        <v/>
      </c>
    </row>
    <row r="765" spans="1:29" s="379" customFormat="1" hidden="1" x14ac:dyDescent="0.35">
      <c r="A765" s="368"/>
      <c r="B765" s="367" t="str">
        <f xml:space="preserve"> IF(A765="", "", $B$2 &amp; COUNTIFS($A$7:$A765, $A765))</f>
        <v/>
      </c>
      <c r="C765" s="367" t="str">
        <f>IF($A765 = "", "", INDEX(Main_Form!$A:$A, MATCH($A765, Main_Form!$EV:$EV, 0)) &amp; $B765)</f>
        <v/>
      </c>
      <c r="D765" s="368"/>
      <c r="E765" s="368"/>
      <c r="F765" s="367" t="str">
        <f>IF(E765="", "", INDEX(Main_Form!$A:$A, MATCH($E765, Main_Form!$EV:$EV, 0)))</f>
        <v/>
      </c>
      <c r="G765" s="368"/>
      <c r="H765" s="368"/>
      <c r="I765" s="368"/>
      <c r="J765" s="368"/>
      <c r="K765" s="368"/>
      <c r="L765" s="368"/>
      <c r="M765" s="368"/>
      <c r="N765" s="368"/>
      <c r="O765" s="368"/>
      <c r="P765" s="398" t="str">
        <f t="shared" si="11"/>
        <v/>
      </c>
      <c r="Q765" s="403"/>
      <c r="R765" s="372"/>
      <c r="AB765" s="378"/>
      <c r="AC765" s="378" t="str">
        <f>IF($N765 = "", "",
IF(OR($N765 = Lists_and_controls!$AO$9, $N765 = Lists_and_controls!$AO$11, $N765 = Lists_and_controls!$AO$14, $N765 = Lists_and_controls!$AO$16), MAX(Day_30),
IF(OR($N765 = Lists_and_controls!$AO$6, $N765 = Lists_and_controls!$AO$8, $N765 = Lists_and_controls!$AO$10, $N765 = Lists_and_controls!$AO$12, $N765 = Lists_and_controls!$AO$13, $N765 = Lists_and_controls!$AO$15, $N765 = Lists_and_controls!$AO$17), MAX(Day_31),
IF($N765 = Lists_and_controls!$AO$7, IF(INDEX(Leap_Year_YN, MATCH($M765, Year_2, 0)) = 1, MAX(Day_Feb_LY), MAX(Day_Feb) )))))</f>
        <v/>
      </c>
    </row>
    <row r="766" spans="1:29" s="379" customFormat="1" hidden="1" x14ac:dyDescent="0.35">
      <c r="A766" s="368"/>
      <c r="B766" s="367" t="str">
        <f xml:space="preserve"> IF(A766="", "", $B$2 &amp; COUNTIFS($A$7:$A766, $A766))</f>
        <v/>
      </c>
      <c r="C766" s="367" t="str">
        <f>IF($A766 = "", "", INDEX(Main_Form!$A:$A, MATCH($A766, Main_Form!$EV:$EV, 0)) &amp; $B766)</f>
        <v/>
      </c>
      <c r="D766" s="368"/>
      <c r="E766" s="368"/>
      <c r="F766" s="367" t="str">
        <f>IF(E766="", "", INDEX(Main_Form!$A:$A, MATCH($E766, Main_Form!$EV:$EV, 0)))</f>
        <v/>
      </c>
      <c r="G766" s="368"/>
      <c r="H766" s="368"/>
      <c r="I766" s="368"/>
      <c r="J766" s="368"/>
      <c r="K766" s="368"/>
      <c r="L766" s="368"/>
      <c r="M766" s="368"/>
      <c r="N766" s="368"/>
      <c r="O766" s="368"/>
      <c r="P766" s="398" t="str">
        <f t="shared" si="11"/>
        <v/>
      </c>
      <c r="Q766" s="403"/>
      <c r="R766" s="372"/>
      <c r="AB766" s="378"/>
      <c r="AC766" s="378" t="str">
        <f>IF($N766 = "", "",
IF(OR($N766 = Lists_and_controls!$AO$9, $N766 = Lists_and_controls!$AO$11, $N766 = Lists_and_controls!$AO$14, $N766 = Lists_and_controls!$AO$16), MAX(Day_30),
IF(OR($N766 = Lists_and_controls!$AO$6, $N766 = Lists_and_controls!$AO$8, $N766 = Lists_and_controls!$AO$10, $N766 = Lists_and_controls!$AO$12, $N766 = Lists_and_controls!$AO$13, $N766 = Lists_and_controls!$AO$15, $N766 = Lists_and_controls!$AO$17), MAX(Day_31),
IF($N766 = Lists_and_controls!$AO$7, IF(INDEX(Leap_Year_YN, MATCH($M766, Year_2, 0)) = 1, MAX(Day_Feb_LY), MAX(Day_Feb) )))))</f>
        <v/>
      </c>
    </row>
    <row r="767" spans="1:29" s="379" customFormat="1" hidden="1" x14ac:dyDescent="0.35">
      <c r="A767" s="368"/>
      <c r="B767" s="367" t="str">
        <f xml:space="preserve"> IF(A767="", "", $B$2 &amp; COUNTIFS($A$7:$A767, $A767))</f>
        <v/>
      </c>
      <c r="C767" s="367" t="str">
        <f>IF($A767 = "", "", INDEX(Main_Form!$A:$A, MATCH($A767, Main_Form!$EV:$EV, 0)) &amp; $B767)</f>
        <v/>
      </c>
      <c r="D767" s="368"/>
      <c r="E767" s="368"/>
      <c r="F767" s="367" t="str">
        <f>IF(E767="", "", INDEX(Main_Form!$A:$A, MATCH($E767, Main_Form!$EV:$EV, 0)))</f>
        <v/>
      </c>
      <c r="G767" s="368"/>
      <c r="H767" s="368"/>
      <c r="I767" s="368"/>
      <c r="J767" s="368"/>
      <c r="K767" s="368"/>
      <c r="L767" s="368"/>
      <c r="M767" s="368"/>
      <c r="N767" s="368"/>
      <c r="O767" s="368"/>
      <c r="P767" s="398" t="str">
        <f t="shared" si="11"/>
        <v/>
      </c>
      <c r="Q767" s="403"/>
      <c r="R767" s="372"/>
      <c r="AB767" s="378"/>
      <c r="AC767" s="378" t="str">
        <f>IF($N767 = "", "",
IF(OR($N767 = Lists_and_controls!$AO$9, $N767 = Lists_and_controls!$AO$11, $N767 = Lists_and_controls!$AO$14, $N767 = Lists_and_controls!$AO$16), MAX(Day_30),
IF(OR($N767 = Lists_and_controls!$AO$6, $N767 = Lists_and_controls!$AO$8, $N767 = Lists_and_controls!$AO$10, $N767 = Lists_and_controls!$AO$12, $N767 = Lists_and_controls!$AO$13, $N767 = Lists_and_controls!$AO$15, $N767 = Lists_and_controls!$AO$17), MAX(Day_31),
IF($N767 = Lists_and_controls!$AO$7, IF(INDEX(Leap_Year_YN, MATCH($M767, Year_2, 0)) = 1, MAX(Day_Feb_LY), MAX(Day_Feb) )))))</f>
        <v/>
      </c>
    </row>
    <row r="768" spans="1:29" s="379" customFormat="1" hidden="1" x14ac:dyDescent="0.35">
      <c r="A768" s="368"/>
      <c r="B768" s="367" t="str">
        <f xml:space="preserve"> IF(A768="", "", $B$2 &amp; COUNTIFS($A$7:$A768, $A768))</f>
        <v/>
      </c>
      <c r="C768" s="367" t="str">
        <f>IF($A768 = "", "", INDEX(Main_Form!$A:$A, MATCH($A768, Main_Form!$EV:$EV, 0)) &amp; $B768)</f>
        <v/>
      </c>
      <c r="D768" s="368"/>
      <c r="E768" s="368"/>
      <c r="F768" s="367" t="str">
        <f>IF(E768="", "", INDEX(Main_Form!$A:$A, MATCH($E768, Main_Form!$EV:$EV, 0)))</f>
        <v/>
      </c>
      <c r="G768" s="368"/>
      <c r="H768" s="368"/>
      <c r="I768" s="368"/>
      <c r="J768" s="368"/>
      <c r="K768" s="368"/>
      <c r="L768" s="368"/>
      <c r="M768" s="368"/>
      <c r="N768" s="368"/>
      <c r="O768" s="368"/>
      <c r="P768" s="398" t="str">
        <f t="shared" si="11"/>
        <v/>
      </c>
      <c r="Q768" s="403"/>
      <c r="R768" s="372"/>
      <c r="AB768" s="378"/>
      <c r="AC768" s="378" t="str">
        <f>IF($N768 = "", "",
IF(OR($N768 = Lists_and_controls!$AO$9, $N768 = Lists_and_controls!$AO$11, $N768 = Lists_and_controls!$AO$14, $N768 = Lists_and_controls!$AO$16), MAX(Day_30),
IF(OR($N768 = Lists_and_controls!$AO$6, $N768 = Lists_and_controls!$AO$8, $N768 = Lists_and_controls!$AO$10, $N768 = Lists_and_controls!$AO$12, $N768 = Lists_and_controls!$AO$13, $N768 = Lists_and_controls!$AO$15, $N768 = Lists_and_controls!$AO$17), MAX(Day_31),
IF($N768 = Lists_and_controls!$AO$7, IF(INDEX(Leap_Year_YN, MATCH($M768, Year_2, 0)) = 1, MAX(Day_Feb_LY), MAX(Day_Feb) )))))</f>
        <v/>
      </c>
    </row>
    <row r="769" spans="1:29" s="379" customFormat="1" hidden="1" x14ac:dyDescent="0.35">
      <c r="A769" s="368"/>
      <c r="B769" s="367" t="str">
        <f xml:space="preserve"> IF(A769="", "", $B$2 &amp; COUNTIFS($A$7:$A769, $A769))</f>
        <v/>
      </c>
      <c r="C769" s="367" t="str">
        <f>IF($A769 = "", "", INDEX(Main_Form!$A:$A, MATCH($A769, Main_Form!$EV:$EV, 0)) &amp; $B769)</f>
        <v/>
      </c>
      <c r="D769" s="368"/>
      <c r="E769" s="368"/>
      <c r="F769" s="367" t="str">
        <f>IF(E769="", "", INDEX(Main_Form!$A:$A, MATCH($E769, Main_Form!$EV:$EV, 0)))</f>
        <v/>
      </c>
      <c r="G769" s="368"/>
      <c r="H769" s="368"/>
      <c r="I769" s="368"/>
      <c r="J769" s="368"/>
      <c r="K769" s="368"/>
      <c r="L769" s="368"/>
      <c r="M769" s="368"/>
      <c r="N769" s="368"/>
      <c r="O769" s="368"/>
      <c r="P769" s="398" t="str">
        <f t="shared" si="11"/>
        <v/>
      </c>
      <c r="Q769" s="403"/>
      <c r="R769" s="372"/>
      <c r="AB769" s="378"/>
      <c r="AC769" s="378" t="str">
        <f>IF($N769 = "", "",
IF(OR($N769 = Lists_and_controls!$AO$9, $N769 = Lists_and_controls!$AO$11, $N769 = Lists_and_controls!$AO$14, $N769 = Lists_and_controls!$AO$16), MAX(Day_30),
IF(OR($N769 = Lists_and_controls!$AO$6, $N769 = Lists_and_controls!$AO$8, $N769 = Lists_and_controls!$AO$10, $N769 = Lists_and_controls!$AO$12, $N769 = Lists_and_controls!$AO$13, $N769 = Lists_and_controls!$AO$15, $N769 = Lists_and_controls!$AO$17), MAX(Day_31),
IF($N769 = Lists_and_controls!$AO$7, IF(INDEX(Leap_Year_YN, MATCH($M769, Year_2, 0)) = 1, MAX(Day_Feb_LY), MAX(Day_Feb) )))))</f>
        <v/>
      </c>
    </row>
    <row r="770" spans="1:29" s="379" customFormat="1" hidden="1" x14ac:dyDescent="0.35">
      <c r="A770" s="368"/>
      <c r="B770" s="367" t="str">
        <f xml:space="preserve"> IF(A770="", "", $B$2 &amp; COUNTIFS($A$7:$A770, $A770))</f>
        <v/>
      </c>
      <c r="C770" s="367" t="str">
        <f>IF($A770 = "", "", INDEX(Main_Form!$A:$A, MATCH($A770, Main_Form!$EV:$EV, 0)) &amp; $B770)</f>
        <v/>
      </c>
      <c r="D770" s="368"/>
      <c r="E770" s="368"/>
      <c r="F770" s="367" t="str">
        <f>IF(E770="", "", INDEX(Main_Form!$A:$A, MATCH($E770, Main_Form!$EV:$EV, 0)))</f>
        <v/>
      </c>
      <c r="G770" s="368"/>
      <c r="H770" s="368"/>
      <c r="I770" s="368"/>
      <c r="J770" s="368"/>
      <c r="K770" s="368"/>
      <c r="L770" s="368"/>
      <c r="M770" s="368"/>
      <c r="N770" s="368"/>
      <c r="O770" s="368"/>
      <c r="P770" s="398" t="str">
        <f t="shared" si="11"/>
        <v/>
      </c>
      <c r="Q770" s="403"/>
      <c r="R770" s="372"/>
      <c r="AB770" s="378"/>
      <c r="AC770" s="378" t="str">
        <f>IF($N770 = "", "",
IF(OR($N770 = Lists_and_controls!$AO$9, $N770 = Lists_and_controls!$AO$11, $N770 = Lists_and_controls!$AO$14, $N770 = Lists_and_controls!$AO$16), MAX(Day_30),
IF(OR($N770 = Lists_and_controls!$AO$6, $N770 = Lists_and_controls!$AO$8, $N770 = Lists_and_controls!$AO$10, $N770 = Lists_and_controls!$AO$12, $N770 = Lists_and_controls!$AO$13, $N770 = Lists_and_controls!$AO$15, $N770 = Lists_and_controls!$AO$17), MAX(Day_31),
IF($N770 = Lists_and_controls!$AO$7, IF(INDEX(Leap_Year_YN, MATCH($M770, Year_2, 0)) = 1, MAX(Day_Feb_LY), MAX(Day_Feb) )))))</f>
        <v/>
      </c>
    </row>
    <row r="771" spans="1:29" s="379" customFormat="1" hidden="1" x14ac:dyDescent="0.35">
      <c r="A771" s="368"/>
      <c r="B771" s="367" t="str">
        <f xml:space="preserve"> IF(A771="", "", $B$2 &amp; COUNTIFS($A$7:$A771, $A771))</f>
        <v/>
      </c>
      <c r="C771" s="367" t="str">
        <f>IF($A771 = "", "", INDEX(Main_Form!$A:$A, MATCH($A771, Main_Form!$EV:$EV, 0)) &amp; $B771)</f>
        <v/>
      </c>
      <c r="D771" s="368"/>
      <c r="E771" s="368"/>
      <c r="F771" s="367" t="str">
        <f>IF(E771="", "", INDEX(Main_Form!$A:$A, MATCH($E771, Main_Form!$EV:$EV, 0)))</f>
        <v/>
      </c>
      <c r="G771" s="368"/>
      <c r="H771" s="368"/>
      <c r="I771" s="368"/>
      <c r="J771" s="368"/>
      <c r="K771" s="368"/>
      <c r="L771" s="368"/>
      <c r="M771" s="368"/>
      <c r="N771" s="368"/>
      <c r="O771" s="368"/>
      <c r="P771" s="398" t="str">
        <f t="shared" si="11"/>
        <v/>
      </c>
      <c r="Q771" s="403"/>
      <c r="R771" s="372"/>
      <c r="AB771" s="378"/>
      <c r="AC771" s="378" t="str">
        <f>IF($N771 = "", "",
IF(OR($N771 = Lists_and_controls!$AO$9, $N771 = Lists_and_controls!$AO$11, $N771 = Lists_and_controls!$AO$14, $N771 = Lists_and_controls!$AO$16), MAX(Day_30),
IF(OR($N771 = Lists_and_controls!$AO$6, $N771 = Lists_and_controls!$AO$8, $N771 = Lists_and_controls!$AO$10, $N771 = Lists_and_controls!$AO$12, $N771 = Lists_and_controls!$AO$13, $N771 = Lists_and_controls!$AO$15, $N771 = Lists_and_controls!$AO$17), MAX(Day_31),
IF($N771 = Lists_and_controls!$AO$7, IF(INDEX(Leap_Year_YN, MATCH($M771, Year_2, 0)) = 1, MAX(Day_Feb_LY), MAX(Day_Feb) )))))</f>
        <v/>
      </c>
    </row>
    <row r="772" spans="1:29" s="379" customFormat="1" hidden="1" x14ac:dyDescent="0.35">
      <c r="A772" s="368"/>
      <c r="B772" s="367" t="str">
        <f xml:space="preserve"> IF(A772="", "", $B$2 &amp; COUNTIFS($A$7:$A772, $A772))</f>
        <v/>
      </c>
      <c r="C772" s="367" t="str">
        <f>IF($A772 = "", "", INDEX(Main_Form!$A:$A, MATCH($A772, Main_Form!$EV:$EV, 0)) &amp; $B772)</f>
        <v/>
      </c>
      <c r="D772" s="368"/>
      <c r="E772" s="368"/>
      <c r="F772" s="367" t="str">
        <f>IF(E772="", "", INDEX(Main_Form!$A:$A, MATCH($E772, Main_Form!$EV:$EV, 0)))</f>
        <v/>
      </c>
      <c r="G772" s="368"/>
      <c r="H772" s="368"/>
      <c r="I772" s="368"/>
      <c r="J772" s="368"/>
      <c r="K772" s="368"/>
      <c r="L772" s="368"/>
      <c r="M772" s="368"/>
      <c r="N772" s="368"/>
      <c r="O772" s="368"/>
      <c r="P772" s="398" t="str">
        <f t="shared" si="11"/>
        <v/>
      </c>
      <c r="Q772" s="403"/>
      <c r="R772" s="372"/>
      <c r="AB772" s="378"/>
      <c r="AC772" s="378" t="str">
        <f>IF($N772 = "", "",
IF(OR($N772 = Lists_and_controls!$AO$9, $N772 = Lists_and_controls!$AO$11, $N772 = Lists_and_controls!$AO$14, $N772 = Lists_and_controls!$AO$16), MAX(Day_30),
IF(OR($N772 = Lists_and_controls!$AO$6, $N772 = Lists_and_controls!$AO$8, $N772 = Lists_and_controls!$AO$10, $N772 = Lists_and_controls!$AO$12, $N772 = Lists_and_controls!$AO$13, $N772 = Lists_and_controls!$AO$15, $N772 = Lists_and_controls!$AO$17), MAX(Day_31),
IF($N772 = Lists_and_controls!$AO$7, IF(INDEX(Leap_Year_YN, MATCH($M772, Year_2, 0)) = 1, MAX(Day_Feb_LY), MAX(Day_Feb) )))))</f>
        <v/>
      </c>
    </row>
    <row r="773" spans="1:29" s="379" customFormat="1" hidden="1" x14ac:dyDescent="0.35">
      <c r="A773" s="368"/>
      <c r="B773" s="367" t="str">
        <f xml:space="preserve"> IF(A773="", "", $B$2 &amp; COUNTIFS($A$7:$A773, $A773))</f>
        <v/>
      </c>
      <c r="C773" s="367" t="str">
        <f>IF($A773 = "", "", INDEX(Main_Form!$A:$A, MATCH($A773, Main_Form!$EV:$EV, 0)) &amp; $B773)</f>
        <v/>
      </c>
      <c r="D773" s="368"/>
      <c r="E773" s="368"/>
      <c r="F773" s="367" t="str">
        <f>IF(E773="", "", INDEX(Main_Form!$A:$A, MATCH($E773, Main_Form!$EV:$EV, 0)))</f>
        <v/>
      </c>
      <c r="G773" s="368"/>
      <c r="H773" s="368"/>
      <c r="I773" s="368"/>
      <c r="J773" s="368"/>
      <c r="K773" s="368"/>
      <c r="L773" s="368"/>
      <c r="M773" s="368"/>
      <c r="N773" s="368"/>
      <c r="O773" s="368"/>
      <c r="P773" s="398" t="str">
        <f t="shared" si="11"/>
        <v/>
      </c>
      <c r="Q773" s="403"/>
      <c r="R773" s="372"/>
      <c r="AB773" s="378"/>
      <c r="AC773" s="378" t="str">
        <f>IF($N773 = "", "",
IF(OR($N773 = Lists_and_controls!$AO$9, $N773 = Lists_and_controls!$AO$11, $N773 = Lists_and_controls!$AO$14, $N773 = Lists_and_controls!$AO$16), MAX(Day_30),
IF(OR($N773 = Lists_and_controls!$AO$6, $N773 = Lists_and_controls!$AO$8, $N773 = Lists_and_controls!$AO$10, $N773 = Lists_and_controls!$AO$12, $N773 = Lists_and_controls!$AO$13, $N773 = Lists_and_controls!$AO$15, $N773 = Lists_and_controls!$AO$17), MAX(Day_31),
IF($N773 = Lists_and_controls!$AO$7, IF(INDEX(Leap_Year_YN, MATCH($M773, Year_2, 0)) = 1, MAX(Day_Feb_LY), MAX(Day_Feb) )))))</f>
        <v/>
      </c>
    </row>
    <row r="774" spans="1:29" s="379" customFormat="1" hidden="1" x14ac:dyDescent="0.35">
      <c r="A774" s="368"/>
      <c r="B774" s="367" t="str">
        <f xml:space="preserve"> IF(A774="", "", $B$2 &amp; COUNTIFS($A$7:$A774, $A774))</f>
        <v/>
      </c>
      <c r="C774" s="367" t="str">
        <f>IF($A774 = "", "", INDEX(Main_Form!$A:$A, MATCH($A774, Main_Form!$EV:$EV, 0)) &amp; $B774)</f>
        <v/>
      </c>
      <c r="D774" s="368"/>
      <c r="E774" s="368"/>
      <c r="F774" s="367" t="str">
        <f>IF(E774="", "", INDEX(Main_Form!$A:$A, MATCH($E774, Main_Form!$EV:$EV, 0)))</f>
        <v/>
      </c>
      <c r="G774" s="368"/>
      <c r="H774" s="368"/>
      <c r="I774" s="368"/>
      <c r="J774" s="368"/>
      <c r="K774" s="368"/>
      <c r="L774" s="368"/>
      <c r="M774" s="368"/>
      <c r="N774" s="368"/>
      <c r="O774" s="368"/>
      <c r="P774" s="398" t="str">
        <f t="shared" si="11"/>
        <v/>
      </c>
      <c r="Q774" s="403"/>
      <c r="R774" s="372"/>
      <c r="AB774" s="378"/>
      <c r="AC774" s="378" t="str">
        <f>IF($N774 = "", "",
IF(OR($N774 = Lists_and_controls!$AO$9, $N774 = Lists_and_controls!$AO$11, $N774 = Lists_and_controls!$AO$14, $N774 = Lists_and_controls!$AO$16), MAX(Day_30),
IF(OR($N774 = Lists_and_controls!$AO$6, $N774 = Lists_and_controls!$AO$8, $N774 = Lists_and_controls!$AO$10, $N774 = Lists_and_controls!$AO$12, $N774 = Lists_and_controls!$AO$13, $N774 = Lists_and_controls!$AO$15, $N774 = Lists_and_controls!$AO$17), MAX(Day_31),
IF($N774 = Lists_and_controls!$AO$7, IF(INDEX(Leap_Year_YN, MATCH($M774, Year_2, 0)) = 1, MAX(Day_Feb_LY), MAX(Day_Feb) )))))</f>
        <v/>
      </c>
    </row>
    <row r="775" spans="1:29" s="379" customFormat="1" hidden="1" x14ac:dyDescent="0.35">
      <c r="A775" s="368"/>
      <c r="B775" s="367" t="str">
        <f xml:space="preserve"> IF(A775="", "", $B$2 &amp; COUNTIFS($A$7:$A775, $A775))</f>
        <v/>
      </c>
      <c r="C775" s="367" t="str">
        <f>IF($A775 = "", "", INDEX(Main_Form!$A:$A, MATCH($A775, Main_Form!$EV:$EV, 0)) &amp; $B775)</f>
        <v/>
      </c>
      <c r="D775" s="368"/>
      <c r="E775" s="368"/>
      <c r="F775" s="367" t="str">
        <f>IF(E775="", "", INDEX(Main_Form!$A:$A, MATCH($E775, Main_Form!$EV:$EV, 0)))</f>
        <v/>
      </c>
      <c r="G775" s="368"/>
      <c r="H775" s="368"/>
      <c r="I775" s="368"/>
      <c r="J775" s="368"/>
      <c r="K775" s="368"/>
      <c r="L775" s="368"/>
      <c r="M775" s="368"/>
      <c r="N775" s="368"/>
      <c r="O775" s="368"/>
      <c r="P775" s="398" t="str">
        <f t="shared" ref="P775:P838" si="12">IF(AND($M775 &lt;&gt; "", $N775 &lt;&gt; "", $O775 &lt;&gt; ""), DATE($M775, INDEX(Month_value, MATCH($N775, Month, 0)), $O775), "")</f>
        <v/>
      </c>
      <c r="Q775" s="403"/>
      <c r="R775" s="372"/>
      <c r="AB775" s="378"/>
      <c r="AC775" s="378" t="str">
        <f>IF($N775 = "", "",
IF(OR($N775 = Lists_and_controls!$AO$9, $N775 = Lists_and_controls!$AO$11, $N775 = Lists_and_controls!$AO$14, $N775 = Lists_and_controls!$AO$16), MAX(Day_30),
IF(OR($N775 = Lists_and_controls!$AO$6, $N775 = Lists_and_controls!$AO$8, $N775 = Lists_and_controls!$AO$10, $N775 = Lists_and_controls!$AO$12, $N775 = Lists_and_controls!$AO$13, $N775 = Lists_and_controls!$AO$15, $N775 = Lists_and_controls!$AO$17), MAX(Day_31),
IF($N775 = Lists_and_controls!$AO$7, IF(INDEX(Leap_Year_YN, MATCH($M775, Year_2, 0)) = 1, MAX(Day_Feb_LY), MAX(Day_Feb) )))))</f>
        <v/>
      </c>
    </row>
    <row r="776" spans="1:29" s="379" customFormat="1" hidden="1" x14ac:dyDescent="0.35">
      <c r="A776" s="368"/>
      <c r="B776" s="367" t="str">
        <f xml:space="preserve"> IF(A776="", "", $B$2 &amp; COUNTIFS($A$7:$A776, $A776))</f>
        <v/>
      </c>
      <c r="C776" s="367" t="str">
        <f>IF($A776 = "", "", INDEX(Main_Form!$A:$A, MATCH($A776, Main_Form!$EV:$EV, 0)) &amp; $B776)</f>
        <v/>
      </c>
      <c r="D776" s="368"/>
      <c r="E776" s="368"/>
      <c r="F776" s="367" t="str">
        <f>IF(E776="", "", INDEX(Main_Form!$A:$A, MATCH($E776, Main_Form!$EV:$EV, 0)))</f>
        <v/>
      </c>
      <c r="G776" s="368"/>
      <c r="H776" s="368"/>
      <c r="I776" s="368"/>
      <c r="J776" s="368"/>
      <c r="K776" s="368"/>
      <c r="L776" s="368"/>
      <c r="M776" s="368"/>
      <c r="N776" s="368"/>
      <c r="O776" s="368"/>
      <c r="P776" s="398" t="str">
        <f t="shared" si="12"/>
        <v/>
      </c>
      <c r="Q776" s="403"/>
      <c r="R776" s="372"/>
      <c r="AB776" s="378"/>
      <c r="AC776" s="378" t="str">
        <f>IF($N776 = "", "",
IF(OR($N776 = Lists_and_controls!$AO$9, $N776 = Lists_and_controls!$AO$11, $N776 = Lists_and_controls!$AO$14, $N776 = Lists_and_controls!$AO$16), MAX(Day_30),
IF(OR($N776 = Lists_and_controls!$AO$6, $N776 = Lists_and_controls!$AO$8, $N776 = Lists_and_controls!$AO$10, $N776 = Lists_and_controls!$AO$12, $N776 = Lists_and_controls!$AO$13, $N776 = Lists_and_controls!$AO$15, $N776 = Lists_and_controls!$AO$17), MAX(Day_31),
IF($N776 = Lists_and_controls!$AO$7, IF(INDEX(Leap_Year_YN, MATCH($M776, Year_2, 0)) = 1, MAX(Day_Feb_LY), MAX(Day_Feb) )))))</f>
        <v/>
      </c>
    </row>
    <row r="777" spans="1:29" s="379" customFormat="1" hidden="1" x14ac:dyDescent="0.35">
      <c r="A777" s="368"/>
      <c r="B777" s="367" t="str">
        <f xml:space="preserve"> IF(A777="", "", $B$2 &amp; COUNTIFS($A$7:$A777, $A777))</f>
        <v/>
      </c>
      <c r="C777" s="367" t="str">
        <f>IF($A777 = "", "", INDEX(Main_Form!$A:$A, MATCH($A777, Main_Form!$EV:$EV, 0)) &amp; $B777)</f>
        <v/>
      </c>
      <c r="D777" s="368"/>
      <c r="E777" s="368"/>
      <c r="F777" s="367" t="str">
        <f>IF(E777="", "", INDEX(Main_Form!$A:$A, MATCH($E777, Main_Form!$EV:$EV, 0)))</f>
        <v/>
      </c>
      <c r="G777" s="368"/>
      <c r="H777" s="368"/>
      <c r="I777" s="368"/>
      <c r="J777" s="368"/>
      <c r="K777" s="368"/>
      <c r="L777" s="368"/>
      <c r="M777" s="368"/>
      <c r="N777" s="368"/>
      <c r="O777" s="368"/>
      <c r="P777" s="398" t="str">
        <f t="shared" si="12"/>
        <v/>
      </c>
      <c r="Q777" s="403"/>
      <c r="R777" s="372"/>
      <c r="AB777" s="378"/>
      <c r="AC777" s="378" t="str">
        <f>IF($N777 = "", "",
IF(OR($N777 = Lists_and_controls!$AO$9, $N777 = Lists_and_controls!$AO$11, $N777 = Lists_and_controls!$AO$14, $N777 = Lists_and_controls!$AO$16), MAX(Day_30),
IF(OR($N777 = Lists_and_controls!$AO$6, $N777 = Lists_and_controls!$AO$8, $N777 = Lists_and_controls!$AO$10, $N777 = Lists_and_controls!$AO$12, $N777 = Lists_and_controls!$AO$13, $N777 = Lists_and_controls!$AO$15, $N777 = Lists_and_controls!$AO$17), MAX(Day_31),
IF($N777 = Lists_and_controls!$AO$7, IF(INDEX(Leap_Year_YN, MATCH($M777, Year_2, 0)) = 1, MAX(Day_Feb_LY), MAX(Day_Feb) )))))</f>
        <v/>
      </c>
    </row>
    <row r="778" spans="1:29" s="379" customFormat="1" hidden="1" x14ac:dyDescent="0.35">
      <c r="A778" s="368"/>
      <c r="B778" s="367" t="str">
        <f xml:space="preserve"> IF(A778="", "", $B$2 &amp; COUNTIFS($A$7:$A778, $A778))</f>
        <v/>
      </c>
      <c r="C778" s="367" t="str">
        <f>IF($A778 = "", "", INDEX(Main_Form!$A:$A, MATCH($A778, Main_Form!$EV:$EV, 0)) &amp; $B778)</f>
        <v/>
      </c>
      <c r="D778" s="368"/>
      <c r="E778" s="368"/>
      <c r="F778" s="367" t="str">
        <f>IF(E778="", "", INDEX(Main_Form!$A:$A, MATCH($E778, Main_Form!$EV:$EV, 0)))</f>
        <v/>
      </c>
      <c r="G778" s="368"/>
      <c r="H778" s="368"/>
      <c r="I778" s="368"/>
      <c r="J778" s="368"/>
      <c r="K778" s="368"/>
      <c r="L778" s="368"/>
      <c r="M778" s="368"/>
      <c r="N778" s="368"/>
      <c r="O778" s="368"/>
      <c r="P778" s="398" t="str">
        <f t="shared" si="12"/>
        <v/>
      </c>
      <c r="Q778" s="403"/>
      <c r="R778" s="372"/>
      <c r="AB778" s="378"/>
      <c r="AC778" s="378" t="str">
        <f>IF($N778 = "", "",
IF(OR($N778 = Lists_and_controls!$AO$9, $N778 = Lists_and_controls!$AO$11, $N778 = Lists_and_controls!$AO$14, $N778 = Lists_and_controls!$AO$16), MAX(Day_30),
IF(OR($N778 = Lists_and_controls!$AO$6, $N778 = Lists_and_controls!$AO$8, $N778 = Lists_and_controls!$AO$10, $N778 = Lists_and_controls!$AO$12, $N778 = Lists_and_controls!$AO$13, $N778 = Lists_and_controls!$AO$15, $N778 = Lists_and_controls!$AO$17), MAX(Day_31),
IF($N778 = Lists_and_controls!$AO$7, IF(INDEX(Leap_Year_YN, MATCH($M778, Year_2, 0)) = 1, MAX(Day_Feb_LY), MAX(Day_Feb) )))))</f>
        <v/>
      </c>
    </row>
    <row r="779" spans="1:29" s="379" customFormat="1" hidden="1" x14ac:dyDescent="0.35">
      <c r="A779" s="368"/>
      <c r="B779" s="367" t="str">
        <f xml:space="preserve"> IF(A779="", "", $B$2 &amp; COUNTIFS($A$7:$A779, $A779))</f>
        <v/>
      </c>
      <c r="C779" s="367" t="str">
        <f>IF($A779 = "", "", INDEX(Main_Form!$A:$A, MATCH($A779, Main_Form!$EV:$EV, 0)) &amp; $B779)</f>
        <v/>
      </c>
      <c r="D779" s="368"/>
      <c r="E779" s="368"/>
      <c r="F779" s="367" t="str">
        <f>IF(E779="", "", INDEX(Main_Form!$A:$A, MATCH($E779, Main_Form!$EV:$EV, 0)))</f>
        <v/>
      </c>
      <c r="G779" s="368"/>
      <c r="H779" s="368"/>
      <c r="I779" s="368"/>
      <c r="J779" s="368"/>
      <c r="K779" s="368"/>
      <c r="L779" s="368"/>
      <c r="M779" s="368"/>
      <c r="N779" s="368"/>
      <c r="O779" s="368"/>
      <c r="P779" s="398" t="str">
        <f t="shared" si="12"/>
        <v/>
      </c>
      <c r="Q779" s="403"/>
      <c r="R779" s="372"/>
      <c r="AB779" s="378"/>
      <c r="AC779" s="378" t="str">
        <f>IF($N779 = "", "",
IF(OR($N779 = Lists_and_controls!$AO$9, $N779 = Lists_and_controls!$AO$11, $N779 = Lists_and_controls!$AO$14, $N779 = Lists_and_controls!$AO$16), MAX(Day_30),
IF(OR($N779 = Lists_and_controls!$AO$6, $N779 = Lists_and_controls!$AO$8, $N779 = Lists_and_controls!$AO$10, $N779 = Lists_and_controls!$AO$12, $N779 = Lists_and_controls!$AO$13, $N779 = Lists_and_controls!$AO$15, $N779 = Lists_and_controls!$AO$17), MAX(Day_31),
IF($N779 = Lists_and_controls!$AO$7, IF(INDEX(Leap_Year_YN, MATCH($M779, Year_2, 0)) = 1, MAX(Day_Feb_LY), MAX(Day_Feb) )))))</f>
        <v/>
      </c>
    </row>
    <row r="780" spans="1:29" s="379" customFormat="1" hidden="1" x14ac:dyDescent="0.35">
      <c r="A780" s="368"/>
      <c r="B780" s="367" t="str">
        <f xml:space="preserve"> IF(A780="", "", $B$2 &amp; COUNTIFS($A$7:$A780, $A780))</f>
        <v/>
      </c>
      <c r="C780" s="367" t="str">
        <f>IF($A780 = "", "", INDEX(Main_Form!$A:$A, MATCH($A780, Main_Form!$EV:$EV, 0)) &amp; $B780)</f>
        <v/>
      </c>
      <c r="D780" s="368"/>
      <c r="E780" s="368"/>
      <c r="F780" s="367" t="str">
        <f>IF(E780="", "", INDEX(Main_Form!$A:$A, MATCH($E780, Main_Form!$EV:$EV, 0)))</f>
        <v/>
      </c>
      <c r="G780" s="368"/>
      <c r="H780" s="368"/>
      <c r="I780" s="368"/>
      <c r="J780" s="368"/>
      <c r="K780" s="368"/>
      <c r="L780" s="368"/>
      <c r="M780" s="368"/>
      <c r="N780" s="368"/>
      <c r="O780" s="368"/>
      <c r="P780" s="398" t="str">
        <f t="shared" si="12"/>
        <v/>
      </c>
      <c r="Q780" s="403"/>
      <c r="R780" s="372"/>
      <c r="AB780" s="378"/>
      <c r="AC780" s="378" t="str">
        <f>IF($N780 = "", "",
IF(OR($N780 = Lists_and_controls!$AO$9, $N780 = Lists_and_controls!$AO$11, $N780 = Lists_and_controls!$AO$14, $N780 = Lists_and_controls!$AO$16), MAX(Day_30),
IF(OR($N780 = Lists_and_controls!$AO$6, $N780 = Lists_and_controls!$AO$8, $N780 = Lists_and_controls!$AO$10, $N780 = Lists_and_controls!$AO$12, $N780 = Lists_and_controls!$AO$13, $N780 = Lists_and_controls!$AO$15, $N780 = Lists_and_controls!$AO$17), MAX(Day_31),
IF($N780 = Lists_and_controls!$AO$7, IF(INDEX(Leap_Year_YN, MATCH($M780, Year_2, 0)) = 1, MAX(Day_Feb_LY), MAX(Day_Feb) )))))</f>
        <v/>
      </c>
    </row>
    <row r="781" spans="1:29" s="379" customFormat="1" hidden="1" x14ac:dyDescent="0.35">
      <c r="A781" s="368"/>
      <c r="B781" s="367" t="str">
        <f xml:space="preserve"> IF(A781="", "", $B$2 &amp; COUNTIFS($A$7:$A781, $A781))</f>
        <v/>
      </c>
      <c r="C781" s="367" t="str">
        <f>IF($A781 = "", "", INDEX(Main_Form!$A:$A, MATCH($A781, Main_Form!$EV:$EV, 0)) &amp; $B781)</f>
        <v/>
      </c>
      <c r="D781" s="368"/>
      <c r="E781" s="368"/>
      <c r="F781" s="367" t="str">
        <f>IF(E781="", "", INDEX(Main_Form!$A:$A, MATCH($E781, Main_Form!$EV:$EV, 0)))</f>
        <v/>
      </c>
      <c r="G781" s="368"/>
      <c r="H781" s="368"/>
      <c r="I781" s="368"/>
      <c r="J781" s="368"/>
      <c r="K781" s="368"/>
      <c r="L781" s="368"/>
      <c r="M781" s="368"/>
      <c r="N781" s="368"/>
      <c r="O781" s="368"/>
      <c r="P781" s="398" t="str">
        <f t="shared" si="12"/>
        <v/>
      </c>
      <c r="Q781" s="403"/>
      <c r="R781" s="372"/>
      <c r="AB781" s="378"/>
      <c r="AC781" s="378" t="str">
        <f>IF($N781 = "", "",
IF(OR($N781 = Lists_and_controls!$AO$9, $N781 = Lists_and_controls!$AO$11, $N781 = Lists_and_controls!$AO$14, $N781 = Lists_and_controls!$AO$16), MAX(Day_30),
IF(OR($N781 = Lists_and_controls!$AO$6, $N781 = Lists_and_controls!$AO$8, $N781 = Lists_and_controls!$AO$10, $N781 = Lists_and_controls!$AO$12, $N781 = Lists_and_controls!$AO$13, $N781 = Lists_and_controls!$AO$15, $N781 = Lists_and_controls!$AO$17), MAX(Day_31),
IF($N781 = Lists_and_controls!$AO$7, IF(INDEX(Leap_Year_YN, MATCH($M781, Year_2, 0)) = 1, MAX(Day_Feb_LY), MAX(Day_Feb) )))))</f>
        <v/>
      </c>
    </row>
    <row r="782" spans="1:29" s="379" customFormat="1" hidden="1" x14ac:dyDescent="0.35">
      <c r="A782" s="368"/>
      <c r="B782" s="367" t="str">
        <f xml:space="preserve"> IF(A782="", "", $B$2 &amp; COUNTIFS($A$7:$A782, $A782))</f>
        <v/>
      </c>
      <c r="C782" s="367" t="str">
        <f>IF($A782 = "", "", INDEX(Main_Form!$A:$A, MATCH($A782, Main_Form!$EV:$EV, 0)) &amp; $B782)</f>
        <v/>
      </c>
      <c r="D782" s="368"/>
      <c r="E782" s="368"/>
      <c r="F782" s="367" t="str">
        <f>IF(E782="", "", INDEX(Main_Form!$A:$A, MATCH($E782, Main_Form!$EV:$EV, 0)))</f>
        <v/>
      </c>
      <c r="G782" s="368"/>
      <c r="H782" s="368"/>
      <c r="I782" s="368"/>
      <c r="J782" s="368"/>
      <c r="K782" s="368"/>
      <c r="L782" s="368"/>
      <c r="M782" s="368"/>
      <c r="N782" s="368"/>
      <c r="O782" s="368"/>
      <c r="P782" s="398" t="str">
        <f t="shared" si="12"/>
        <v/>
      </c>
      <c r="Q782" s="403"/>
      <c r="R782" s="372"/>
      <c r="AB782" s="378"/>
      <c r="AC782" s="378" t="str">
        <f>IF($N782 = "", "",
IF(OR($N782 = Lists_and_controls!$AO$9, $N782 = Lists_and_controls!$AO$11, $N782 = Lists_and_controls!$AO$14, $N782 = Lists_and_controls!$AO$16), MAX(Day_30),
IF(OR($N782 = Lists_and_controls!$AO$6, $N782 = Lists_and_controls!$AO$8, $N782 = Lists_and_controls!$AO$10, $N782 = Lists_and_controls!$AO$12, $N782 = Lists_and_controls!$AO$13, $N782 = Lists_and_controls!$AO$15, $N782 = Lists_and_controls!$AO$17), MAX(Day_31),
IF($N782 = Lists_and_controls!$AO$7, IF(INDEX(Leap_Year_YN, MATCH($M782, Year_2, 0)) = 1, MAX(Day_Feb_LY), MAX(Day_Feb) )))))</f>
        <v/>
      </c>
    </row>
    <row r="783" spans="1:29" s="379" customFormat="1" hidden="1" x14ac:dyDescent="0.35">
      <c r="A783" s="368"/>
      <c r="B783" s="367" t="str">
        <f xml:space="preserve"> IF(A783="", "", $B$2 &amp; COUNTIFS($A$7:$A783, $A783))</f>
        <v/>
      </c>
      <c r="C783" s="367" t="str">
        <f>IF($A783 = "", "", INDEX(Main_Form!$A:$A, MATCH($A783, Main_Form!$EV:$EV, 0)) &amp; $B783)</f>
        <v/>
      </c>
      <c r="D783" s="368"/>
      <c r="E783" s="368"/>
      <c r="F783" s="367" t="str">
        <f>IF(E783="", "", INDEX(Main_Form!$A:$A, MATCH($E783, Main_Form!$EV:$EV, 0)))</f>
        <v/>
      </c>
      <c r="G783" s="368"/>
      <c r="H783" s="368"/>
      <c r="I783" s="368"/>
      <c r="J783" s="368"/>
      <c r="K783" s="368"/>
      <c r="L783" s="368"/>
      <c r="M783" s="368"/>
      <c r="N783" s="368"/>
      <c r="O783" s="368"/>
      <c r="P783" s="398" t="str">
        <f t="shared" si="12"/>
        <v/>
      </c>
      <c r="Q783" s="403"/>
      <c r="R783" s="372"/>
      <c r="AB783" s="378"/>
      <c r="AC783" s="378" t="str">
        <f>IF($N783 = "", "",
IF(OR($N783 = Lists_and_controls!$AO$9, $N783 = Lists_and_controls!$AO$11, $N783 = Lists_and_controls!$AO$14, $N783 = Lists_and_controls!$AO$16), MAX(Day_30),
IF(OR($N783 = Lists_and_controls!$AO$6, $N783 = Lists_and_controls!$AO$8, $N783 = Lists_and_controls!$AO$10, $N783 = Lists_and_controls!$AO$12, $N783 = Lists_and_controls!$AO$13, $N783 = Lists_and_controls!$AO$15, $N783 = Lists_and_controls!$AO$17), MAX(Day_31),
IF($N783 = Lists_and_controls!$AO$7, IF(INDEX(Leap_Year_YN, MATCH($M783, Year_2, 0)) = 1, MAX(Day_Feb_LY), MAX(Day_Feb) )))))</f>
        <v/>
      </c>
    </row>
    <row r="784" spans="1:29" s="379" customFormat="1" hidden="1" x14ac:dyDescent="0.35">
      <c r="A784" s="368"/>
      <c r="B784" s="367" t="str">
        <f xml:space="preserve"> IF(A784="", "", $B$2 &amp; COUNTIFS($A$7:$A784, $A784))</f>
        <v/>
      </c>
      <c r="C784" s="367" t="str">
        <f>IF($A784 = "", "", INDEX(Main_Form!$A:$A, MATCH($A784, Main_Form!$EV:$EV, 0)) &amp; $B784)</f>
        <v/>
      </c>
      <c r="D784" s="368"/>
      <c r="E784" s="368"/>
      <c r="F784" s="367" t="str">
        <f>IF(E784="", "", INDEX(Main_Form!$A:$A, MATCH($E784, Main_Form!$EV:$EV, 0)))</f>
        <v/>
      </c>
      <c r="G784" s="368"/>
      <c r="H784" s="368"/>
      <c r="I784" s="368"/>
      <c r="J784" s="368"/>
      <c r="K784" s="368"/>
      <c r="L784" s="368"/>
      <c r="M784" s="368"/>
      <c r="N784" s="368"/>
      <c r="O784" s="368"/>
      <c r="P784" s="398" t="str">
        <f t="shared" si="12"/>
        <v/>
      </c>
      <c r="Q784" s="403"/>
      <c r="R784" s="372"/>
      <c r="AB784" s="378"/>
      <c r="AC784" s="378" t="str">
        <f>IF($N784 = "", "",
IF(OR($N784 = Lists_and_controls!$AO$9, $N784 = Lists_and_controls!$AO$11, $N784 = Lists_and_controls!$AO$14, $N784 = Lists_and_controls!$AO$16), MAX(Day_30),
IF(OR($N784 = Lists_and_controls!$AO$6, $N784 = Lists_and_controls!$AO$8, $N784 = Lists_and_controls!$AO$10, $N784 = Lists_and_controls!$AO$12, $N784 = Lists_and_controls!$AO$13, $N784 = Lists_and_controls!$AO$15, $N784 = Lists_and_controls!$AO$17), MAX(Day_31),
IF($N784 = Lists_and_controls!$AO$7, IF(INDEX(Leap_Year_YN, MATCH($M784, Year_2, 0)) = 1, MAX(Day_Feb_LY), MAX(Day_Feb) )))))</f>
        <v/>
      </c>
    </row>
    <row r="785" spans="1:29" s="379" customFormat="1" hidden="1" x14ac:dyDescent="0.35">
      <c r="A785" s="368"/>
      <c r="B785" s="367" t="str">
        <f xml:space="preserve"> IF(A785="", "", $B$2 &amp; COUNTIFS($A$7:$A785, $A785))</f>
        <v/>
      </c>
      <c r="C785" s="367" t="str">
        <f>IF($A785 = "", "", INDEX(Main_Form!$A:$A, MATCH($A785, Main_Form!$EV:$EV, 0)) &amp; $B785)</f>
        <v/>
      </c>
      <c r="D785" s="368"/>
      <c r="E785" s="368"/>
      <c r="F785" s="367" t="str">
        <f>IF(E785="", "", INDEX(Main_Form!$A:$A, MATCH($E785, Main_Form!$EV:$EV, 0)))</f>
        <v/>
      </c>
      <c r="G785" s="368"/>
      <c r="H785" s="368"/>
      <c r="I785" s="368"/>
      <c r="J785" s="368"/>
      <c r="K785" s="368"/>
      <c r="L785" s="368"/>
      <c r="M785" s="368"/>
      <c r="N785" s="368"/>
      <c r="O785" s="368"/>
      <c r="P785" s="398" t="str">
        <f t="shared" si="12"/>
        <v/>
      </c>
      <c r="Q785" s="403"/>
      <c r="R785" s="372"/>
      <c r="AB785" s="378"/>
      <c r="AC785" s="378" t="str">
        <f>IF($N785 = "", "",
IF(OR($N785 = Lists_and_controls!$AO$9, $N785 = Lists_and_controls!$AO$11, $N785 = Lists_and_controls!$AO$14, $N785 = Lists_and_controls!$AO$16), MAX(Day_30),
IF(OR($N785 = Lists_and_controls!$AO$6, $N785 = Lists_and_controls!$AO$8, $N785 = Lists_and_controls!$AO$10, $N785 = Lists_and_controls!$AO$12, $N785 = Lists_and_controls!$AO$13, $N785 = Lists_and_controls!$AO$15, $N785 = Lists_and_controls!$AO$17), MAX(Day_31),
IF($N785 = Lists_and_controls!$AO$7, IF(INDEX(Leap_Year_YN, MATCH($M785, Year_2, 0)) = 1, MAX(Day_Feb_LY), MAX(Day_Feb) )))))</f>
        <v/>
      </c>
    </row>
    <row r="786" spans="1:29" s="379" customFormat="1" hidden="1" x14ac:dyDescent="0.35">
      <c r="A786" s="368"/>
      <c r="B786" s="367" t="str">
        <f xml:space="preserve"> IF(A786="", "", $B$2 &amp; COUNTIFS($A$7:$A786, $A786))</f>
        <v/>
      </c>
      <c r="C786" s="367" t="str">
        <f>IF($A786 = "", "", INDEX(Main_Form!$A:$A, MATCH($A786, Main_Form!$EV:$EV, 0)) &amp; $B786)</f>
        <v/>
      </c>
      <c r="D786" s="368"/>
      <c r="E786" s="368"/>
      <c r="F786" s="367" t="str">
        <f>IF(E786="", "", INDEX(Main_Form!$A:$A, MATCH($E786, Main_Form!$EV:$EV, 0)))</f>
        <v/>
      </c>
      <c r="G786" s="368"/>
      <c r="H786" s="368"/>
      <c r="I786" s="368"/>
      <c r="J786" s="368"/>
      <c r="K786" s="368"/>
      <c r="L786" s="368"/>
      <c r="M786" s="368"/>
      <c r="N786" s="368"/>
      <c r="O786" s="368"/>
      <c r="P786" s="398" t="str">
        <f t="shared" si="12"/>
        <v/>
      </c>
      <c r="Q786" s="403"/>
      <c r="R786" s="372"/>
      <c r="AB786" s="378"/>
      <c r="AC786" s="378" t="str">
        <f>IF($N786 = "", "",
IF(OR($N786 = Lists_and_controls!$AO$9, $N786 = Lists_and_controls!$AO$11, $N786 = Lists_and_controls!$AO$14, $N786 = Lists_and_controls!$AO$16), MAX(Day_30),
IF(OR($N786 = Lists_and_controls!$AO$6, $N786 = Lists_and_controls!$AO$8, $N786 = Lists_and_controls!$AO$10, $N786 = Lists_and_controls!$AO$12, $N786 = Lists_and_controls!$AO$13, $N786 = Lists_and_controls!$AO$15, $N786 = Lists_and_controls!$AO$17), MAX(Day_31),
IF($N786 = Lists_and_controls!$AO$7, IF(INDEX(Leap_Year_YN, MATCH($M786, Year_2, 0)) = 1, MAX(Day_Feb_LY), MAX(Day_Feb) )))))</f>
        <v/>
      </c>
    </row>
    <row r="787" spans="1:29" s="379" customFormat="1" hidden="1" x14ac:dyDescent="0.35">
      <c r="A787" s="368"/>
      <c r="B787" s="367" t="str">
        <f xml:space="preserve"> IF(A787="", "", $B$2 &amp; COUNTIFS($A$7:$A787, $A787))</f>
        <v/>
      </c>
      <c r="C787" s="367" t="str">
        <f>IF($A787 = "", "", INDEX(Main_Form!$A:$A, MATCH($A787, Main_Form!$EV:$EV, 0)) &amp; $B787)</f>
        <v/>
      </c>
      <c r="D787" s="368"/>
      <c r="E787" s="368"/>
      <c r="F787" s="367" t="str">
        <f>IF(E787="", "", INDEX(Main_Form!$A:$A, MATCH($E787, Main_Form!$EV:$EV, 0)))</f>
        <v/>
      </c>
      <c r="G787" s="368"/>
      <c r="H787" s="368"/>
      <c r="I787" s="368"/>
      <c r="J787" s="368"/>
      <c r="K787" s="368"/>
      <c r="L787" s="368"/>
      <c r="M787" s="368"/>
      <c r="N787" s="368"/>
      <c r="O787" s="368"/>
      <c r="P787" s="398" t="str">
        <f t="shared" si="12"/>
        <v/>
      </c>
      <c r="Q787" s="403"/>
      <c r="R787" s="372"/>
      <c r="AB787" s="378"/>
      <c r="AC787" s="378" t="str">
        <f>IF($N787 = "", "",
IF(OR($N787 = Lists_and_controls!$AO$9, $N787 = Lists_and_controls!$AO$11, $N787 = Lists_and_controls!$AO$14, $N787 = Lists_and_controls!$AO$16), MAX(Day_30),
IF(OR($N787 = Lists_and_controls!$AO$6, $N787 = Lists_and_controls!$AO$8, $N787 = Lists_and_controls!$AO$10, $N787 = Lists_and_controls!$AO$12, $N787 = Lists_and_controls!$AO$13, $N787 = Lists_and_controls!$AO$15, $N787 = Lists_and_controls!$AO$17), MAX(Day_31),
IF($N787 = Lists_and_controls!$AO$7, IF(INDEX(Leap_Year_YN, MATCH($M787, Year_2, 0)) = 1, MAX(Day_Feb_LY), MAX(Day_Feb) )))))</f>
        <v/>
      </c>
    </row>
    <row r="788" spans="1:29" s="379" customFormat="1" hidden="1" x14ac:dyDescent="0.35">
      <c r="A788" s="368"/>
      <c r="B788" s="367" t="str">
        <f xml:space="preserve"> IF(A788="", "", $B$2 &amp; COUNTIFS($A$7:$A788, $A788))</f>
        <v/>
      </c>
      <c r="C788" s="367" t="str">
        <f>IF($A788 = "", "", INDEX(Main_Form!$A:$A, MATCH($A788, Main_Form!$EV:$EV, 0)) &amp; $B788)</f>
        <v/>
      </c>
      <c r="D788" s="368"/>
      <c r="E788" s="368"/>
      <c r="F788" s="367" t="str">
        <f>IF(E788="", "", INDEX(Main_Form!$A:$A, MATCH($E788, Main_Form!$EV:$EV, 0)))</f>
        <v/>
      </c>
      <c r="G788" s="368"/>
      <c r="H788" s="368"/>
      <c r="I788" s="368"/>
      <c r="J788" s="368"/>
      <c r="K788" s="368"/>
      <c r="L788" s="368"/>
      <c r="M788" s="368"/>
      <c r="N788" s="368"/>
      <c r="O788" s="368"/>
      <c r="P788" s="398" t="str">
        <f t="shared" si="12"/>
        <v/>
      </c>
      <c r="Q788" s="403"/>
      <c r="R788" s="372"/>
      <c r="AB788" s="378"/>
      <c r="AC788" s="378" t="str">
        <f>IF($N788 = "", "",
IF(OR($N788 = Lists_and_controls!$AO$9, $N788 = Lists_and_controls!$AO$11, $N788 = Lists_and_controls!$AO$14, $N788 = Lists_and_controls!$AO$16), MAX(Day_30),
IF(OR($N788 = Lists_and_controls!$AO$6, $N788 = Lists_and_controls!$AO$8, $N788 = Lists_and_controls!$AO$10, $N788 = Lists_and_controls!$AO$12, $N788 = Lists_and_controls!$AO$13, $N788 = Lists_and_controls!$AO$15, $N788 = Lists_and_controls!$AO$17), MAX(Day_31),
IF($N788 = Lists_and_controls!$AO$7, IF(INDEX(Leap_Year_YN, MATCH($M788, Year_2, 0)) = 1, MAX(Day_Feb_LY), MAX(Day_Feb) )))))</f>
        <v/>
      </c>
    </row>
    <row r="789" spans="1:29" s="379" customFormat="1" hidden="1" x14ac:dyDescent="0.35">
      <c r="A789" s="368"/>
      <c r="B789" s="367" t="str">
        <f xml:space="preserve"> IF(A789="", "", $B$2 &amp; COUNTIFS($A$7:$A789, $A789))</f>
        <v/>
      </c>
      <c r="C789" s="367" t="str">
        <f>IF($A789 = "", "", INDEX(Main_Form!$A:$A, MATCH($A789, Main_Form!$EV:$EV, 0)) &amp; $B789)</f>
        <v/>
      </c>
      <c r="D789" s="368"/>
      <c r="E789" s="368"/>
      <c r="F789" s="367" t="str">
        <f>IF(E789="", "", INDEX(Main_Form!$A:$A, MATCH($E789, Main_Form!$EV:$EV, 0)))</f>
        <v/>
      </c>
      <c r="G789" s="368"/>
      <c r="H789" s="368"/>
      <c r="I789" s="368"/>
      <c r="J789" s="368"/>
      <c r="K789" s="368"/>
      <c r="L789" s="368"/>
      <c r="M789" s="368"/>
      <c r="N789" s="368"/>
      <c r="O789" s="368"/>
      <c r="P789" s="398" t="str">
        <f t="shared" si="12"/>
        <v/>
      </c>
      <c r="Q789" s="403"/>
      <c r="R789" s="372"/>
      <c r="AB789" s="378"/>
      <c r="AC789" s="378" t="str">
        <f>IF($N789 = "", "",
IF(OR($N789 = Lists_and_controls!$AO$9, $N789 = Lists_and_controls!$AO$11, $N789 = Lists_and_controls!$AO$14, $N789 = Lists_and_controls!$AO$16), MAX(Day_30),
IF(OR($N789 = Lists_and_controls!$AO$6, $N789 = Lists_and_controls!$AO$8, $N789 = Lists_and_controls!$AO$10, $N789 = Lists_and_controls!$AO$12, $N789 = Lists_and_controls!$AO$13, $N789 = Lists_and_controls!$AO$15, $N789 = Lists_and_controls!$AO$17), MAX(Day_31),
IF($N789 = Lists_and_controls!$AO$7, IF(INDEX(Leap_Year_YN, MATCH($M789, Year_2, 0)) = 1, MAX(Day_Feb_LY), MAX(Day_Feb) )))))</f>
        <v/>
      </c>
    </row>
    <row r="790" spans="1:29" s="379" customFormat="1" hidden="1" x14ac:dyDescent="0.35">
      <c r="A790" s="368"/>
      <c r="B790" s="367" t="str">
        <f xml:space="preserve"> IF(A790="", "", $B$2 &amp; COUNTIFS($A$7:$A790, $A790))</f>
        <v/>
      </c>
      <c r="C790" s="367" t="str">
        <f>IF($A790 = "", "", INDEX(Main_Form!$A:$A, MATCH($A790, Main_Form!$EV:$EV, 0)) &amp; $B790)</f>
        <v/>
      </c>
      <c r="D790" s="368"/>
      <c r="E790" s="368"/>
      <c r="F790" s="367" t="str">
        <f>IF(E790="", "", INDEX(Main_Form!$A:$A, MATCH($E790, Main_Form!$EV:$EV, 0)))</f>
        <v/>
      </c>
      <c r="G790" s="368"/>
      <c r="H790" s="368"/>
      <c r="I790" s="368"/>
      <c r="J790" s="368"/>
      <c r="K790" s="368"/>
      <c r="L790" s="368"/>
      <c r="M790" s="368"/>
      <c r="N790" s="368"/>
      <c r="O790" s="368"/>
      <c r="P790" s="398" t="str">
        <f t="shared" si="12"/>
        <v/>
      </c>
      <c r="Q790" s="403"/>
      <c r="R790" s="372"/>
      <c r="AB790" s="378"/>
      <c r="AC790" s="378" t="str">
        <f>IF($N790 = "", "",
IF(OR($N790 = Lists_and_controls!$AO$9, $N790 = Lists_and_controls!$AO$11, $N790 = Lists_and_controls!$AO$14, $N790 = Lists_and_controls!$AO$16), MAX(Day_30),
IF(OR($N790 = Lists_and_controls!$AO$6, $N790 = Lists_and_controls!$AO$8, $N790 = Lists_and_controls!$AO$10, $N790 = Lists_and_controls!$AO$12, $N790 = Lists_and_controls!$AO$13, $N790 = Lists_and_controls!$AO$15, $N790 = Lists_and_controls!$AO$17), MAX(Day_31),
IF($N790 = Lists_and_controls!$AO$7, IF(INDEX(Leap_Year_YN, MATCH($M790, Year_2, 0)) = 1, MAX(Day_Feb_LY), MAX(Day_Feb) )))))</f>
        <v/>
      </c>
    </row>
    <row r="791" spans="1:29" s="379" customFormat="1" hidden="1" x14ac:dyDescent="0.35">
      <c r="A791" s="368"/>
      <c r="B791" s="367" t="str">
        <f xml:space="preserve"> IF(A791="", "", $B$2 &amp; COUNTIFS($A$7:$A791, $A791))</f>
        <v/>
      </c>
      <c r="C791" s="367" t="str">
        <f>IF($A791 = "", "", INDEX(Main_Form!$A:$A, MATCH($A791, Main_Form!$EV:$EV, 0)) &amp; $B791)</f>
        <v/>
      </c>
      <c r="D791" s="368"/>
      <c r="E791" s="368"/>
      <c r="F791" s="367" t="str">
        <f>IF(E791="", "", INDEX(Main_Form!$A:$A, MATCH($E791, Main_Form!$EV:$EV, 0)))</f>
        <v/>
      </c>
      <c r="G791" s="368"/>
      <c r="H791" s="368"/>
      <c r="I791" s="368"/>
      <c r="J791" s="368"/>
      <c r="K791" s="368"/>
      <c r="L791" s="368"/>
      <c r="M791" s="368"/>
      <c r="N791" s="368"/>
      <c r="O791" s="368"/>
      <c r="P791" s="398" t="str">
        <f t="shared" si="12"/>
        <v/>
      </c>
      <c r="Q791" s="403"/>
      <c r="R791" s="372"/>
      <c r="AB791" s="378"/>
      <c r="AC791" s="378" t="str">
        <f>IF($N791 = "", "",
IF(OR($N791 = Lists_and_controls!$AO$9, $N791 = Lists_and_controls!$AO$11, $N791 = Lists_and_controls!$AO$14, $N791 = Lists_and_controls!$AO$16), MAX(Day_30),
IF(OR($N791 = Lists_and_controls!$AO$6, $N791 = Lists_and_controls!$AO$8, $N791 = Lists_and_controls!$AO$10, $N791 = Lists_and_controls!$AO$12, $N791 = Lists_and_controls!$AO$13, $N791 = Lists_and_controls!$AO$15, $N791 = Lists_and_controls!$AO$17), MAX(Day_31),
IF($N791 = Lists_and_controls!$AO$7, IF(INDEX(Leap_Year_YN, MATCH($M791, Year_2, 0)) = 1, MAX(Day_Feb_LY), MAX(Day_Feb) )))))</f>
        <v/>
      </c>
    </row>
    <row r="792" spans="1:29" s="379" customFormat="1" hidden="1" x14ac:dyDescent="0.35">
      <c r="A792" s="368"/>
      <c r="B792" s="367" t="str">
        <f xml:space="preserve"> IF(A792="", "", $B$2 &amp; COUNTIFS($A$7:$A792, $A792))</f>
        <v/>
      </c>
      <c r="C792" s="367" t="str">
        <f>IF($A792 = "", "", INDEX(Main_Form!$A:$A, MATCH($A792, Main_Form!$EV:$EV, 0)) &amp; $B792)</f>
        <v/>
      </c>
      <c r="D792" s="368"/>
      <c r="E792" s="368"/>
      <c r="F792" s="367" t="str">
        <f>IF(E792="", "", INDEX(Main_Form!$A:$A, MATCH($E792, Main_Form!$EV:$EV, 0)))</f>
        <v/>
      </c>
      <c r="G792" s="368"/>
      <c r="H792" s="368"/>
      <c r="I792" s="368"/>
      <c r="J792" s="368"/>
      <c r="K792" s="368"/>
      <c r="L792" s="368"/>
      <c r="M792" s="368"/>
      <c r="N792" s="368"/>
      <c r="O792" s="368"/>
      <c r="P792" s="398" t="str">
        <f t="shared" si="12"/>
        <v/>
      </c>
      <c r="Q792" s="403"/>
      <c r="R792" s="372"/>
      <c r="AB792" s="378"/>
      <c r="AC792" s="378" t="str">
        <f>IF($N792 = "", "",
IF(OR($N792 = Lists_and_controls!$AO$9, $N792 = Lists_and_controls!$AO$11, $N792 = Lists_and_controls!$AO$14, $N792 = Lists_and_controls!$AO$16), MAX(Day_30),
IF(OR($N792 = Lists_and_controls!$AO$6, $N792 = Lists_and_controls!$AO$8, $N792 = Lists_and_controls!$AO$10, $N792 = Lists_and_controls!$AO$12, $N792 = Lists_and_controls!$AO$13, $N792 = Lists_and_controls!$AO$15, $N792 = Lists_and_controls!$AO$17), MAX(Day_31),
IF($N792 = Lists_and_controls!$AO$7, IF(INDEX(Leap_Year_YN, MATCH($M792, Year_2, 0)) = 1, MAX(Day_Feb_LY), MAX(Day_Feb) )))))</f>
        <v/>
      </c>
    </row>
    <row r="793" spans="1:29" s="379" customFormat="1" hidden="1" x14ac:dyDescent="0.35">
      <c r="A793" s="368"/>
      <c r="B793" s="367" t="str">
        <f xml:space="preserve"> IF(A793="", "", $B$2 &amp; COUNTIFS($A$7:$A793, $A793))</f>
        <v/>
      </c>
      <c r="C793" s="367" t="str">
        <f>IF($A793 = "", "", INDEX(Main_Form!$A:$A, MATCH($A793, Main_Form!$EV:$EV, 0)) &amp; $B793)</f>
        <v/>
      </c>
      <c r="D793" s="368"/>
      <c r="E793" s="368"/>
      <c r="F793" s="367" t="str">
        <f>IF(E793="", "", INDEX(Main_Form!$A:$A, MATCH($E793, Main_Form!$EV:$EV, 0)))</f>
        <v/>
      </c>
      <c r="G793" s="368"/>
      <c r="H793" s="368"/>
      <c r="I793" s="368"/>
      <c r="J793" s="368"/>
      <c r="K793" s="368"/>
      <c r="L793" s="368"/>
      <c r="M793" s="368"/>
      <c r="N793" s="368"/>
      <c r="O793" s="368"/>
      <c r="P793" s="398" t="str">
        <f t="shared" si="12"/>
        <v/>
      </c>
      <c r="Q793" s="403"/>
      <c r="R793" s="372"/>
      <c r="AB793" s="378"/>
      <c r="AC793" s="378" t="str">
        <f>IF($N793 = "", "",
IF(OR($N793 = Lists_and_controls!$AO$9, $N793 = Lists_and_controls!$AO$11, $N793 = Lists_and_controls!$AO$14, $N793 = Lists_and_controls!$AO$16), MAX(Day_30),
IF(OR($N793 = Lists_and_controls!$AO$6, $N793 = Lists_and_controls!$AO$8, $N793 = Lists_and_controls!$AO$10, $N793 = Lists_and_controls!$AO$12, $N793 = Lists_and_controls!$AO$13, $N793 = Lists_and_controls!$AO$15, $N793 = Lists_and_controls!$AO$17), MAX(Day_31),
IF($N793 = Lists_and_controls!$AO$7, IF(INDEX(Leap_Year_YN, MATCH($M793, Year_2, 0)) = 1, MAX(Day_Feb_LY), MAX(Day_Feb) )))))</f>
        <v/>
      </c>
    </row>
    <row r="794" spans="1:29" s="379" customFormat="1" hidden="1" x14ac:dyDescent="0.35">
      <c r="A794" s="368"/>
      <c r="B794" s="367" t="str">
        <f xml:space="preserve"> IF(A794="", "", $B$2 &amp; COUNTIFS($A$7:$A794, $A794))</f>
        <v/>
      </c>
      <c r="C794" s="367" t="str">
        <f>IF($A794 = "", "", INDEX(Main_Form!$A:$A, MATCH($A794, Main_Form!$EV:$EV, 0)) &amp; $B794)</f>
        <v/>
      </c>
      <c r="D794" s="368"/>
      <c r="E794" s="368"/>
      <c r="F794" s="367" t="str">
        <f>IF(E794="", "", INDEX(Main_Form!$A:$A, MATCH($E794, Main_Form!$EV:$EV, 0)))</f>
        <v/>
      </c>
      <c r="G794" s="368"/>
      <c r="H794" s="368"/>
      <c r="I794" s="368"/>
      <c r="J794" s="368"/>
      <c r="K794" s="368"/>
      <c r="L794" s="368"/>
      <c r="M794" s="368"/>
      <c r="N794" s="368"/>
      <c r="O794" s="368"/>
      <c r="P794" s="398" t="str">
        <f t="shared" si="12"/>
        <v/>
      </c>
      <c r="Q794" s="403"/>
      <c r="R794" s="372"/>
      <c r="AB794" s="378"/>
      <c r="AC794" s="378" t="str">
        <f>IF($N794 = "", "",
IF(OR($N794 = Lists_and_controls!$AO$9, $N794 = Lists_and_controls!$AO$11, $N794 = Lists_and_controls!$AO$14, $N794 = Lists_and_controls!$AO$16), MAX(Day_30),
IF(OR($N794 = Lists_and_controls!$AO$6, $N794 = Lists_and_controls!$AO$8, $N794 = Lists_and_controls!$AO$10, $N794 = Lists_and_controls!$AO$12, $N794 = Lists_and_controls!$AO$13, $N794 = Lists_and_controls!$AO$15, $N794 = Lists_and_controls!$AO$17), MAX(Day_31),
IF($N794 = Lists_and_controls!$AO$7, IF(INDEX(Leap_Year_YN, MATCH($M794, Year_2, 0)) = 1, MAX(Day_Feb_LY), MAX(Day_Feb) )))))</f>
        <v/>
      </c>
    </row>
    <row r="795" spans="1:29" s="379" customFormat="1" hidden="1" x14ac:dyDescent="0.35">
      <c r="A795" s="368"/>
      <c r="B795" s="367" t="str">
        <f xml:space="preserve"> IF(A795="", "", $B$2 &amp; COUNTIFS($A$7:$A795, $A795))</f>
        <v/>
      </c>
      <c r="C795" s="367" t="str">
        <f>IF($A795 = "", "", INDEX(Main_Form!$A:$A, MATCH($A795, Main_Form!$EV:$EV, 0)) &amp; $B795)</f>
        <v/>
      </c>
      <c r="D795" s="368"/>
      <c r="E795" s="368"/>
      <c r="F795" s="367" t="str">
        <f>IF(E795="", "", INDEX(Main_Form!$A:$A, MATCH($E795, Main_Form!$EV:$EV, 0)))</f>
        <v/>
      </c>
      <c r="G795" s="368"/>
      <c r="H795" s="368"/>
      <c r="I795" s="368"/>
      <c r="J795" s="368"/>
      <c r="K795" s="368"/>
      <c r="L795" s="368"/>
      <c r="M795" s="368"/>
      <c r="N795" s="368"/>
      <c r="O795" s="368"/>
      <c r="P795" s="398" t="str">
        <f t="shared" si="12"/>
        <v/>
      </c>
      <c r="Q795" s="403"/>
      <c r="R795" s="372"/>
      <c r="AB795" s="378"/>
      <c r="AC795" s="378" t="str">
        <f>IF($N795 = "", "",
IF(OR($N795 = Lists_and_controls!$AO$9, $N795 = Lists_and_controls!$AO$11, $N795 = Lists_and_controls!$AO$14, $N795 = Lists_and_controls!$AO$16), MAX(Day_30),
IF(OR($N795 = Lists_and_controls!$AO$6, $N795 = Lists_and_controls!$AO$8, $N795 = Lists_and_controls!$AO$10, $N795 = Lists_and_controls!$AO$12, $N795 = Lists_and_controls!$AO$13, $N795 = Lists_and_controls!$AO$15, $N795 = Lists_and_controls!$AO$17), MAX(Day_31),
IF($N795 = Lists_and_controls!$AO$7, IF(INDEX(Leap_Year_YN, MATCH($M795, Year_2, 0)) = 1, MAX(Day_Feb_LY), MAX(Day_Feb) )))))</f>
        <v/>
      </c>
    </row>
    <row r="796" spans="1:29" s="379" customFormat="1" hidden="1" x14ac:dyDescent="0.35">
      <c r="A796" s="368"/>
      <c r="B796" s="367" t="str">
        <f xml:space="preserve"> IF(A796="", "", $B$2 &amp; COUNTIFS($A$7:$A796, $A796))</f>
        <v/>
      </c>
      <c r="C796" s="367" t="str">
        <f>IF($A796 = "", "", INDEX(Main_Form!$A:$A, MATCH($A796, Main_Form!$EV:$EV, 0)) &amp; $B796)</f>
        <v/>
      </c>
      <c r="D796" s="368"/>
      <c r="E796" s="368"/>
      <c r="F796" s="367" t="str">
        <f>IF(E796="", "", INDEX(Main_Form!$A:$A, MATCH($E796, Main_Form!$EV:$EV, 0)))</f>
        <v/>
      </c>
      <c r="G796" s="368"/>
      <c r="H796" s="368"/>
      <c r="I796" s="368"/>
      <c r="J796" s="368"/>
      <c r="K796" s="368"/>
      <c r="L796" s="368"/>
      <c r="M796" s="368"/>
      <c r="N796" s="368"/>
      <c r="O796" s="368"/>
      <c r="P796" s="398" t="str">
        <f t="shared" si="12"/>
        <v/>
      </c>
      <c r="Q796" s="403"/>
      <c r="R796" s="372"/>
      <c r="AB796" s="378"/>
      <c r="AC796" s="378" t="str">
        <f>IF($N796 = "", "",
IF(OR($N796 = Lists_and_controls!$AO$9, $N796 = Lists_and_controls!$AO$11, $N796 = Lists_and_controls!$AO$14, $N796 = Lists_and_controls!$AO$16), MAX(Day_30),
IF(OR($N796 = Lists_and_controls!$AO$6, $N796 = Lists_and_controls!$AO$8, $N796 = Lists_and_controls!$AO$10, $N796 = Lists_and_controls!$AO$12, $N796 = Lists_and_controls!$AO$13, $N796 = Lists_and_controls!$AO$15, $N796 = Lists_and_controls!$AO$17), MAX(Day_31),
IF($N796 = Lists_and_controls!$AO$7, IF(INDEX(Leap_Year_YN, MATCH($M796, Year_2, 0)) = 1, MAX(Day_Feb_LY), MAX(Day_Feb) )))))</f>
        <v/>
      </c>
    </row>
    <row r="797" spans="1:29" s="379" customFormat="1" hidden="1" x14ac:dyDescent="0.35">
      <c r="A797" s="368"/>
      <c r="B797" s="367" t="str">
        <f xml:space="preserve"> IF(A797="", "", $B$2 &amp; COUNTIFS($A$7:$A797, $A797))</f>
        <v/>
      </c>
      <c r="C797" s="367" t="str">
        <f>IF($A797 = "", "", INDEX(Main_Form!$A:$A, MATCH($A797, Main_Form!$EV:$EV, 0)) &amp; $B797)</f>
        <v/>
      </c>
      <c r="D797" s="368"/>
      <c r="E797" s="368"/>
      <c r="F797" s="367" t="str">
        <f>IF(E797="", "", INDEX(Main_Form!$A:$A, MATCH($E797, Main_Form!$EV:$EV, 0)))</f>
        <v/>
      </c>
      <c r="G797" s="368"/>
      <c r="H797" s="368"/>
      <c r="I797" s="368"/>
      <c r="J797" s="368"/>
      <c r="K797" s="368"/>
      <c r="L797" s="368"/>
      <c r="M797" s="368"/>
      <c r="N797" s="368"/>
      <c r="O797" s="368"/>
      <c r="P797" s="398" t="str">
        <f t="shared" si="12"/>
        <v/>
      </c>
      <c r="Q797" s="403"/>
      <c r="R797" s="372"/>
      <c r="AB797" s="378"/>
      <c r="AC797" s="378" t="str">
        <f>IF($N797 = "", "",
IF(OR($N797 = Lists_and_controls!$AO$9, $N797 = Lists_and_controls!$AO$11, $N797 = Lists_and_controls!$AO$14, $N797 = Lists_and_controls!$AO$16), MAX(Day_30),
IF(OR($N797 = Lists_and_controls!$AO$6, $N797 = Lists_and_controls!$AO$8, $N797 = Lists_and_controls!$AO$10, $N797 = Lists_and_controls!$AO$12, $N797 = Lists_and_controls!$AO$13, $N797 = Lists_and_controls!$AO$15, $N797 = Lists_and_controls!$AO$17), MAX(Day_31),
IF($N797 = Lists_and_controls!$AO$7, IF(INDEX(Leap_Year_YN, MATCH($M797, Year_2, 0)) = 1, MAX(Day_Feb_LY), MAX(Day_Feb) )))))</f>
        <v/>
      </c>
    </row>
    <row r="798" spans="1:29" s="379" customFormat="1" hidden="1" x14ac:dyDescent="0.35">
      <c r="A798" s="368"/>
      <c r="B798" s="367" t="str">
        <f xml:space="preserve"> IF(A798="", "", $B$2 &amp; COUNTIFS($A$7:$A798, $A798))</f>
        <v/>
      </c>
      <c r="C798" s="367" t="str">
        <f>IF($A798 = "", "", INDEX(Main_Form!$A:$A, MATCH($A798, Main_Form!$EV:$EV, 0)) &amp; $B798)</f>
        <v/>
      </c>
      <c r="D798" s="368"/>
      <c r="E798" s="368"/>
      <c r="F798" s="367" t="str">
        <f>IF(E798="", "", INDEX(Main_Form!$A:$A, MATCH($E798, Main_Form!$EV:$EV, 0)))</f>
        <v/>
      </c>
      <c r="G798" s="368"/>
      <c r="H798" s="368"/>
      <c r="I798" s="368"/>
      <c r="J798" s="368"/>
      <c r="K798" s="368"/>
      <c r="L798" s="368"/>
      <c r="M798" s="368"/>
      <c r="N798" s="368"/>
      <c r="O798" s="368"/>
      <c r="P798" s="398" t="str">
        <f t="shared" si="12"/>
        <v/>
      </c>
      <c r="Q798" s="403"/>
      <c r="R798" s="372"/>
      <c r="AB798" s="378"/>
      <c r="AC798" s="378" t="str">
        <f>IF($N798 = "", "",
IF(OR($N798 = Lists_and_controls!$AO$9, $N798 = Lists_and_controls!$AO$11, $N798 = Lists_and_controls!$AO$14, $N798 = Lists_and_controls!$AO$16), MAX(Day_30),
IF(OR($N798 = Lists_and_controls!$AO$6, $N798 = Lists_and_controls!$AO$8, $N798 = Lists_and_controls!$AO$10, $N798 = Lists_and_controls!$AO$12, $N798 = Lists_and_controls!$AO$13, $N798 = Lists_and_controls!$AO$15, $N798 = Lists_and_controls!$AO$17), MAX(Day_31),
IF($N798 = Lists_and_controls!$AO$7, IF(INDEX(Leap_Year_YN, MATCH($M798, Year_2, 0)) = 1, MAX(Day_Feb_LY), MAX(Day_Feb) )))))</f>
        <v/>
      </c>
    </row>
    <row r="799" spans="1:29" s="379" customFormat="1" hidden="1" x14ac:dyDescent="0.35">
      <c r="A799" s="368"/>
      <c r="B799" s="367" t="str">
        <f xml:space="preserve"> IF(A799="", "", $B$2 &amp; COUNTIFS($A$7:$A799, $A799))</f>
        <v/>
      </c>
      <c r="C799" s="367" t="str">
        <f>IF($A799 = "", "", INDEX(Main_Form!$A:$A, MATCH($A799, Main_Form!$EV:$EV, 0)) &amp; $B799)</f>
        <v/>
      </c>
      <c r="D799" s="368"/>
      <c r="E799" s="368"/>
      <c r="F799" s="367" t="str">
        <f>IF(E799="", "", INDEX(Main_Form!$A:$A, MATCH($E799, Main_Form!$EV:$EV, 0)))</f>
        <v/>
      </c>
      <c r="G799" s="368"/>
      <c r="H799" s="368"/>
      <c r="I799" s="368"/>
      <c r="J799" s="368"/>
      <c r="K799" s="368"/>
      <c r="L799" s="368"/>
      <c r="M799" s="368"/>
      <c r="N799" s="368"/>
      <c r="O799" s="368"/>
      <c r="P799" s="398" t="str">
        <f t="shared" si="12"/>
        <v/>
      </c>
      <c r="Q799" s="403"/>
      <c r="R799" s="372"/>
      <c r="AB799" s="378"/>
      <c r="AC799" s="378" t="str">
        <f>IF($N799 = "", "",
IF(OR($N799 = Lists_and_controls!$AO$9, $N799 = Lists_and_controls!$AO$11, $N799 = Lists_and_controls!$AO$14, $N799 = Lists_and_controls!$AO$16), MAX(Day_30),
IF(OR($N799 = Lists_and_controls!$AO$6, $N799 = Lists_and_controls!$AO$8, $N799 = Lists_and_controls!$AO$10, $N799 = Lists_and_controls!$AO$12, $N799 = Lists_and_controls!$AO$13, $N799 = Lists_and_controls!$AO$15, $N799 = Lists_and_controls!$AO$17), MAX(Day_31),
IF($N799 = Lists_and_controls!$AO$7, IF(INDEX(Leap_Year_YN, MATCH($M799, Year_2, 0)) = 1, MAX(Day_Feb_LY), MAX(Day_Feb) )))))</f>
        <v/>
      </c>
    </row>
    <row r="800" spans="1:29" s="379" customFormat="1" hidden="1" x14ac:dyDescent="0.35">
      <c r="A800" s="368"/>
      <c r="B800" s="367" t="str">
        <f xml:space="preserve"> IF(A800="", "", $B$2 &amp; COUNTIFS($A$7:$A800, $A800))</f>
        <v/>
      </c>
      <c r="C800" s="367" t="str">
        <f>IF($A800 = "", "", INDEX(Main_Form!$A:$A, MATCH($A800, Main_Form!$EV:$EV, 0)) &amp; $B800)</f>
        <v/>
      </c>
      <c r="D800" s="368"/>
      <c r="E800" s="368"/>
      <c r="F800" s="367" t="str">
        <f>IF(E800="", "", INDEX(Main_Form!$A:$A, MATCH($E800, Main_Form!$EV:$EV, 0)))</f>
        <v/>
      </c>
      <c r="G800" s="368"/>
      <c r="H800" s="368"/>
      <c r="I800" s="368"/>
      <c r="J800" s="368"/>
      <c r="K800" s="368"/>
      <c r="L800" s="368"/>
      <c r="M800" s="368"/>
      <c r="N800" s="368"/>
      <c r="O800" s="368"/>
      <c r="P800" s="398" t="str">
        <f t="shared" si="12"/>
        <v/>
      </c>
      <c r="Q800" s="403"/>
      <c r="R800" s="372"/>
      <c r="AB800" s="378"/>
      <c r="AC800" s="378" t="str">
        <f>IF($N800 = "", "",
IF(OR($N800 = Lists_and_controls!$AO$9, $N800 = Lists_and_controls!$AO$11, $N800 = Lists_and_controls!$AO$14, $N800 = Lists_and_controls!$AO$16), MAX(Day_30),
IF(OR($N800 = Lists_and_controls!$AO$6, $N800 = Lists_and_controls!$AO$8, $N800 = Lists_and_controls!$AO$10, $N800 = Lists_and_controls!$AO$12, $N800 = Lists_and_controls!$AO$13, $N800 = Lists_and_controls!$AO$15, $N800 = Lists_and_controls!$AO$17), MAX(Day_31),
IF($N800 = Lists_and_controls!$AO$7, IF(INDEX(Leap_Year_YN, MATCH($M800, Year_2, 0)) = 1, MAX(Day_Feb_LY), MAX(Day_Feb) )))))</f>
        <v/>
      </c>
    </row>
    <row r="801" spans="1:29" s="379" customFormat="1" hidden="1" x14ac:dyDescent="0.35">
      <c r="A801" s="368"/>
      <c r="B801" s="367" t="str">
        <f xml:space="preserve"> IF(A801="", "", $B$2 &amp; COUNTIFS($A$7:$A801, $A801))</f>
        <v/>
      </c>
      <c r="C801" s="367" t="str">
        <f>IF($A801 = "", "", INDEX(Main_Form!$A:$A, MATCH($A801, Main_Form!$EV:$EV, 0)) &amp; $B801)</f>
        <v/>
      </c>
      <c r="D801" s="368"/>
      <c r="E801" s="368"/>
      <c r="F801" s="367" t="str">
        <f>IF(E801="", "", INDEX(Main_Form!$A:$A, MATCH($E801, Main_Form!$EV:$EV, 0)))</f>
        <v/>
      </c>
      <c r="G801" s="368"/>
      <c r="H801" s="368"/>
      <c r="I801" s="368"/>
      <c r="J801" s="368"/>
      <c r="K801" s="368"/>
      <c r="L801" s="368"/>
      <c r="M801" s="368"/>
      <c r="N801" s="368"/>
      <c r="O801" s="368"/>
      <c r="P801" s="398" t="str">
        <f t="shared" si="12"/>
        <v/>
      </c>
      <c r="Q801" s="403"/>
      <c r="R801" s="372"/>
      <c r="AB801" s="378"/>
      <c r="AC801" s="378" t="str">
        <f>IF($N801 = "", "",
IF(OR($N801 = Lists_and_controls!$AO$9, $N801 = Lists_and_controls!$AO$11, $N801 = Lists_and_controls!$AO$14, $N801 = Lists_and_controls!$AO$16), MAX(Day_30),
IF(OR($N801 = Lists_and_controls!$AO$6, $N801 = Lists_and_controls!$AO$8, $N801 = Lists_and_controls!$AO$10, $N801 = Lists_and_controls!$AO$12, $N801 = Lists_and_controls!$AO$13, $N801 = Lists_and_controls!$AO$15, $N801 = Lists_and_controls!$AO$17), MAX(Day_31),
IF($N801 = Lists_and_controls!$AO$7, IF(INDEX(Leap_Year_YN, MATCH($M801, Year_2, 0)) = 1, MAX(Day_Feb_LY), MAX(Day_Feb) )))))</f>
        <v/>
      </c>
    </row>
    <row r="802" spans="1:29" s="379" customFormat="1" hidden="1" x14ac:dyDescent="0.35">
      <c r="A802" s="368"/>
      <c r="B802" s="367" t="str">
        <f xml:space="preserve"> IF(A802="", "", $B$2 &amp; COUNTIFS($A$7:$A802, $A802))</f>
        <v/>
      </c>
      <c r="C802" s="367" t="str">
        <f>IF($A802 = "", "", INDEX(Main_Form!$A:$A, MATCH($A802, Main_Form!$EV:$EV, 0)) &amp; $B802)</f>
        <v/>
      </c>
      <c r="D802" s="368"/>
      <c r="E802" s="368"/>
      <c r="F802" s="367" t="str">
        <f>IF(E802="", "", INDEX(Main_Form!$A:$A, MATCH($E802, Main_Form!$EV:$EV, 0)))</f>
        <v/>
      </c>
      <c r="G802" s="368"/>
      <c r="H802" s="368"/>
      <c r="I802" s="368"/>
      <c r="J802" s="368"/>
      <c r="K802" s="368"/>
      <c r="L802" s="368"/>
      <c r="M802" s="368"/>
      <c r="N802" s="368"/>
      <c r="O802" s="368"/>
      <c r="P802" s="398" t="str">
        <f t="shared" si="12"/>
        <v/>
      </c>
      <c r="Q802" s="403"/>
      <c r="R802" s="372"/>
      <c r="AB802" s="378"/>
      <c r="AC802" s="378" t="str">
        <f>IF($N802 = "", "",
IF(OR($N802 = Lists_and_controls!$AO$9, $N802 = Lists_and_controls!$AO$11, $N802 = Lists_and_controls!$AO$14, $N802 = Lists_and_controls!$AO$16), MAX(Day_30),
IF(OR($N802 = Lists_and_controls!$AO$6, $N802 = Lists_and_controls!$AO$8, $N802 = Lists_and_controls!$AO$10, $N802 = Lists_and_controls!$AO$12, $N802 = Lists_and_controls!$AO$13, $N802 = Lists_and_controls!$AO$15, $N802 = Lists_and_controls!$AO$17), MAX(Day_31),
IF($N802 = Lists_and_controls!$AO$7, IF(INDEX(Leap_Year_YN, MATCH($M802, Year_2, 0)) = 1, MAX(Day_Feb_LY), MAX(Day_Feb) )))))</f>
        <v/>
      </c>
    </row>
    <row r="803" spans="1:29" s="379" customFormat="1" hidden="1" x14ac:dyDescent="0.35">
      <c r="A803" s="368"/>
      <c r="B803" s="367" t="str">
        <f xml:space="preserve"> IF(A803="", "", $B$2 &amp; COUNTIFS($A$7:$A803, $A803))</f>
        <v/>
      </c>
      <c r="C803" s="367" t="str">
        <f>IF($A803 = "", "", INDEX(Main_Form!$A:$A, MATCH($A803, Main_Form!$EV:$EV, 0)) &amp; $B803)</f>
        <v/>
      </c>
      <c r="D803" s="368"/>
      <c r="E803" s="368"/>
      <c r="F803" s="367" t="str">
        <f>IF(E803="", "", INDEX(Main_Form!$A:$A, MATCH($E803, Main_Form!$EV:$EV, 0)))</f>
        <v/>
      </c>
      <c r="G803" s="368"/>
      <c r="H803" s="368"/>
      <c r="I803" s="368"/>
      <c r="J803" s="368"/>
      <c r="K803" s="368"/>
      <c r="L803" s="368"/>
      <c r="M803" s="368"/>
      <c r="N803" s="368"/>
      <c r="O803" s="368"/>
      <c r="P803" s="398" t="str">
        <f t="shared" si="12"/>
        <v/>
      </c>
      <c r="Q803" s="403"/>
      <c r="R803" s="372"/>
      <c r="AB803" s="378"/>
      <c r="AC803" s="378" t="str">
        <f>IF($N803 = "", "",
IF(OR($N803 = Lists_and_controls!$AO$9, $N803 = Lists_and_controls!$AO$11, $N803 = Lists_and_controls!$AO$14, $N803 = Lists_and_controls!$AO$16), MAX(Day_30),
IF(OR($N803 = Lists_and_controls!$AO$6, $N803 = Lists_and_controls!$AO$8, $N803 = Lists_and_controls!$AO$10, $N803 = Lists_and_controls!$AO$12, $N803 = Lists_and_controls!$AO$13, $N803 = Lists_and_controls!$AO$15, $N803 = Lists_and_controls!$AO$17), MAX(Day_31),
IF($N803 = Lists_and_controls!$AO$7, IF(INDEX(Leap_Year_YN, MATCH($M803, Year_2, 0)) = 1, MAX(Day_Feb_LY), MAX(Day_Feb) )))))</f>
        <v/>
      </c>
    </row>
    <row r="804" spans="1:29" s="379" customFormat="1" hidden="1" x14ac:dyDescent="0.35">
      <c r="A804" s="368"/>
      <c r="B804" s="367" t="str">
        <f xml:space="preserve"> IF(A804="", "", $B$2 &amp; COUNTIFS($A$7:$A804, $A804))</f>
        <v/>
      </c>
      <c r="C804" s="367" t="str">
        <f>IF($A804 = "", "", INDEX(Main_Form!$A:$A, MATCH($A804, Main_Form!$EV:$EV, 0)) &amp; $B804)</f>
        <v/>
      </c>
      <c r="D804" s="368"/>
      <c r="E804" s="368"/>
      <c r="F804" s="367" t="str">
        <f>IF(E804="", "", INDEX(Main_Form!$A:$A, MATCH($E804, Main_Form!$EV:$EV, 0)))</f>
        <v/>
      </c>
      <c r="G804" s="368"/>
      <c r="H804" s="368"/>
      <c r="I804" s="368"/>
      <c r="J804" s="368"/>
      <c r="K804" s="368"/>
      <c r="L804" s="368"/>
      <c r="M804" s="368"/>
      <c r="N804" s="368"/>
      <c r="O804" s="368"/>
      <c r="P804" s="398" t="str">
        <f t="shared" si="12"/>
        <v/>
      </c>
      <c r="Q804" s="403"/>
      <c r="R804" s="372"/>
      <c r="AB804" s="378"/>
      <c r="AC804" s="378" t="str">
        <f>IF($N804 = "", "",
IF(OR($N804 = Lists_and_controls!$AO$9, $N804 = Lists_and_controls!$AO$11, $N804 = Lists_and_controls!$AO$14, $N804 = Lists_and_controls!$AO$16), MAX(Day_30),
IF(OR($N804 = Lists_and_controls!$AO$6, $N804 = Lists_and_controls!$AO$8, $N804 = Lists_and_controls!$AO$10, $N804 = Lists_and_controls!$AO$12, $N804 = Lists_and_controls!$AO$13, $N804 = Lists_and_controls!$AO$15, $N804 = Lists_and_controls!$AO$17), MAX(Day_31),
IF($N804 = Lists_and_controls!$AO$7, IF(INDEX(Leap_Year_YN, MATCH($M804, Year_2, 0)) = 1, MAX(Day_Feb_LY), MAX(Day_Feb) )))))</f>
        <v/>
      </c>
    </row>
    <row r="805" spans="1:29" s="379" customFormat="1" hidden="1" x14ac:dyDescent="0.35">
      <c r="A805" s="368"/>
      <c r="B805" s="367" t="str">
        <f xml:space="preserve"> IF(A805="", "", $B$2 &amp; COUNTIFS($A$7:$A805, $A805))</f>
        <v/>
      </c>
      <c r="C805" s="367" t="str">
        <f>IF($A805 = "", "", INDEX(Main_Form!$A:$A, MATCH($A805, Main_Form!$EV:$EV, 0)) &amp; $B805)</f>
        <v/>
      </c>
      <c r="D805" s="368"/>
      <c r="E805" s="368"/>
      <c r="F805" s="367" t="str">
        <f>IF(E805="", "", INDEX(Main_Form!$A:$A, MATCH($E805, Main_Form!$EV:$EV, 0)))</f>
        <v/>
      </c>
      <c r="G805" s="368"/>
      <c r="H805" s="368"/>
      <c r="I805" s="368"/>
      <c r="J805" s="368"/>
      <c r="K805" s="368"/>
      <c r="L805" s="368"/>
      <c r="M805" s="368"/>
      <c r="N805" s="368"/>
      <c r="O805" s="368"/>
      <c r="P805" s="398" t="str">
        <f t="shared" si="12"/>
        <v/>
      </c>
      <c r="Q805" s="403"/>
      <c r="R805" s="372"/>
      <c r="AB805" s="378"/>
      <c r="AC805" s="378" t="str">
        <f>IF($N805 = "", "",
IF(OR($N805 = Lists_and_controls!$AO$9, $N805 = Lists_and_controls!$AO$11, $N805 = Lists_and_controls!$AO$14, $N805 = Lists_and_controls!$AO$16), MAX(Day_30),
IF(OR($N805 = Lists_and_controls!$AO$6, $N805 = Lists_and_controls!$AO$8, $N805 = Lists_and_controls!$AO$10, $N805 = Lists_and_controls!$AO$12, $N805 = Lists_and_controls!$AO$13, $N805 = Lists_and_controls!$AO$15, $N805 = Lists_and_controls!$AO$17), MAX(Day_31),
IF($N805 = Lists_and_controls!$AO$7, IF(INDEX(Leap_Year_YN, MATCH($M805, Year_2, 0)) = 1, MAX(Day_Feb_LY), MAX(Day_Feb) )))))</f>
        <v/>
      </c>
    </row>
    <row r="806" spans="1:29" s="379" customFormat="1" hidden="1" x14ac:dyDescent="0.35">
      <c r="A806" s="368"/>
      <c r="B806" s="367" t="str">
        <f xml:space="preserve"> IF(A806="", "", $B$2 &amp; COUNTIFS($A$7:$A806, $A806))</f>
        <v/>
      </c>
      <c r="C806" s="367" t="str">
        <f>IF($A806 = "", "", INDEX(Main_Form!$A:$A, MATCH($A806, Main_Form!$EV:$EV, 0)) &amp; $B806)</f>
        <v/>
      </c>
      <c r="D806" s="368"/>
      <c r="E806" s="368"/>
      <c r="F806" s="367" t="str">
        <f>IF(E806="", "", INDEX(Main_Form!$A:$A, MATCH($E806, Main_Form!$EV:$EV, 0)))</f>
        <v/>
      </c>
      <c r="G806" s="368"/>
      <c r="H806" s="368"/>
      <c r="I806" s="368"/>
      <c r="J806" s="368"/>
      <c r="K806" s="368"/>
      <c r="L806" s="368"/>
      <c r="M806" s="368"/>
      <c r="N806" s="368"/>
      <c r="O806" s="368"/>
      <c r="P806" s="398" t="str">
        <f t="shared" si="12"/>
        <v/>
      </c>
      <c r="Q806" s="403"/>
      <c r="R806" s="372"/>
      <c r="AB806" s="378"/>
      <c r="AC806" s="378" t="str">
        <f>IF($N806 = "", "",
IF(OR($N806 = Lists_and_controls!$AO$9, $N806 = Lists_and_controls!$AO$11, $N806 = Lists_and_controls!$AO$14, $N806 = Lists_and_controls!$AO$16), MAX(Day_30),
IF(OR($N806 = Lists_and_controls!$AO$6, $N806 = Lists_and_controls!$AO$8, $N806 = Lists_and_controls!$AO$10, $N806 = Lists_and_controls!$AO$12, $N806 = Lists_and_controls!$AO$13, $N806 = Lists_and_controls!$AO$15, $N806 = Lists_and_controls!$AO$17), MAX(Day_31),
IF($N806 = Lists_and_controls!$AO$7, IF(INDEX(Leap_Year_YN, MATCH($M806, Year_2, 0)) = 1, MAX(Day_Feb_LY), MAX(Day_Feb) )))))</f>
        <v/>
      </c>
    </row>
    <row r="807" spans="1:29" s="379" customFormat="1" hidden="1" x14ac:dyDescent="0.35">
      <c r="A807" s="368"/>
      <c r="B807" s="367" t="str">
        <f xml:space="preserve"> IF(A807="", "", $B$2 &amp; COUNTIFS($A$7:$A807, $A807))</f>
        <v/>
      </c>
      <c r="C807" s="367" t="str">
        <f>IF($A807 = "", "", INDEX(Main_Form!$A:$A, MATCH($A807, Main_Form!$EV:$EV, 0)) &amp; $B807)</f>
        <v/>
      </c>
      <c r="D807" s="368"/>
      <c r="E807" s="368"/>
      <c r="F807" s="367" t="str">
        <f>IF(E807="", "", INDEX(Main_Form!$A:$A, MATCH($E807, Main_Form!$EV:$EV, 0)))</f>
        <v/>
      </c>
      <c r="G807" s="368"/>
      <c r="H807" s="368"/>
      <c r="I807" s="368"/>
      <c r="J807" s="368"/>
      <c r="K807" s="368"/>
      <c r="L807" s="368"/>
      <c r="M807" s="368"/>
      <c r="N807" s="368"/>
      <c r="O807" s="368"/>
      <c r="P807" s="398" t="str">
        <f t="shared" si="12"/>
        <v/>
      </c>
      <c r="Q807" s="403"/>
      <c r="R807" s="372"/>
      <c r="AB807" s="378"/>
      <c r="AC807" s="378" t="str">
        <f>IF($N807 = "", "",
IF(OR($N807 = Lists_and_controls!$AO$9, $N807 = Lists_and_controls!$AO$11, $N807 = Lists_and_controls!$AO$14, $N807 = Lists_and_controls!$AO$16), MAX(Day_30),
IF(OR($N807 = Lists_and_controls!$AO$6, $N807 = Lists_and_controls!$AO$8, $N807 = Lists_and_controls!$AO$10, $N807 = Lists_and_controls!$AO$12, $N807 = Lists_and_controls!$AO$13, $N807 = Lists_and_controls!$AO$15, $N807 = Lists_and_controls!$AO$17), MAX(Day_31),
IF($N807 = Lists_and_controls!$AO$7, IF(INDEX(Leap_Year_YN, MATCH($M807, Year_2, 0)) = 1, MAX(Day_Feb_LY), MAX(Day_Feb) )))))</f>
        <v/>
      </c>
    </row>
    <row r="808" spans="1:29" s="379" customFormat="1" hidden="1" x14ac:dyDescent="0.35">
      <c r="A808" s="368"/>
      <c r="B808" s="367" t="str">
        <f xml:space="preserve"> IF(A808="", "", $B$2 &amp; COUNTIFS($A$7:$A808, $A808))</f>
        <v/>
      </c>
      <c r="C808" s="367" t="str">
        <f>IF($A808 = "", "", INDEX(Main_Form!$A:$A, MATCH($A808, Main_Form!$EV:$EV, 0)) &amp; $B808)</f>
        <v/>
      </c>
      <c r="D808" s="368"/>
      <c r="E808" s="368"/>
      <c r="F808" s="367" t="str">
        <f>IF(E808="", "", INDEX(Main_Form!$A:$A, MATCH($E808, Main_Form!$EV:$EV, 0)))</f>
        <v/>
      </c>
      <c r="G808" s="368"/>
      <c r="H808" s="368"/>
      <c r="I808" s="368"/>
      <c r="J808" s="368"/>
      <c r="K808" s="368"/>
      <c r="L808" s="368"/>
      <c r="M808" s="368"/>
      <c r="N808" s="368"/>
      <c r="O808" s="368"/>
      <c r="P808" s="398" t="str">
        <f t="shared" si="12"/>
        <v/>
      </c>
      <c r="Q808" s="403"/>
      <c r="R808" s="372"/>
      <c r="AB808" s="378"/>
      <c r="AC808" s="378" t="str">
        <f>IF($N808 = "", "",
IF(OR($N808 = Lists_and_controls!$AO$9, $N808 = Lists_and_controls!$AO$11, $N808 = Lists_and_controls!$AO$14, $N808 = Lists_and_controls!$AO$16), MAX(Day_30),
IF(OR($N808 = Lists_and_controls!$AO$6, $N808 = Lists_and_controls!$AO$8, $N808 = Lists_and_controls!$AO$10, $N808 = Lists_and_controls!$AO$12, $N808 = Lists_and_controls!$AO$13, $N808 = Lists_and_controls!$AO$15, $N808 = Lists_and_controls!$AO$17), MAX(Day_31),
IF($N808 = Lists_and_controls!$AO$7, IF(INDEX(Leap_Year_YN, MATCH($M808, Year_2, 0)) = 1, MAX(Day_Feb_LY), MAX(Day_Feb) )))))</f>
        <v/>
      </c>
    </row>
    <row r="809" spans="1:29" s="379" customFormat="1" hidden="1" x14ac:dyDescent="0.35">
      <c r="A809" s="368"/>
      <c r="B809" s="367" t="str">
        <f xml:space="preserve"> IF(A809="", "", $B$2 &amp; COUNTIFS($A$7:$A809, $A809))</f>
        <v/>
      </c>
      <c r="C809" s="367" t="str">
        <f>IF($A809 = "", "", INDEX(Main_Form!$A:$A, MATCH($A809, Main_Form!$EV:$EV, 0)) &amp; $B809)</f>
        <v/>
      </c>
      <c r="D809" s="368"/>
      <c r="E809" s="368"/>
      <c r="F809" s="367" t="str">
        <f>IF(E809="", "", INDEX(Main_Form!$A:$A, MATCH($E809, Main_Form!$EV:$EV, 0)))</f>
        <v/>
      </c>
      <c r="G809" s="368"/>
      <c r="H809" s="368"/>
      <c r="I809" s="368"/>
      <c r="J809" s="368"/>
      <c r="K809" s="368"/>
      <c r="L809" s="368"/>
      <c r="M809" s="368"/>
      <c r="N809" s="368"/>
      <c r="O809" s="368"/>
      <c r="P809" s="398" t="str">
        <f t="shared" si="12"/>
        <v/>
      </c>
      <c r="Q809" s="403"/>
      <c r="R809" s="372"/>
      <c r="AB809" s="378"/>
      <c r="AC809" s="378" t="str">
        <f>IF($N809 = "", "",
IF(OR($N809 = Lists_and_controls!$AO$9, $N809 = Lists_and_controls!$AO$11, $N809 = Lists_and_controls!$AO$14, $N809 = Lists_and_controls!$AO$16), MAX(Day_30),
IF(OR($N809 = Lists_and_controls!$AO$6, $N809 = Lists_and_controls!$AO$8, $N809 = Lists_and_controls!$AO$10, $N809 = Lists_and_controls!$AO$12, $N809 = Lists_and_controls!$AO$13, $N809 = Lists_and_controls!$AO$15, $N809 = Lists_and_controls!$AO$17), MAX(Day_31),
IF($N809 = Lists_and_controls!$AO$7, IF(INDEX(Leap_Year_YN, MATCH($M809, Year_2, 0)) = 1, MAX(Day_Feb_LY), MAX(Day_Feb) )))))</f>
        <v/>
      </c>
    </row>
    <row r="810" spans="1:29" s="379" customFormat="1" hidden="1" x14ac:dyDescent="0.35">
      <c r="A810" s="368"/>
      <c r="B810" s="367" t="str">
        <f xml:space="preserve"> IF(A810="", "", $B$2 &amp; COUNTIFS($A$7:$A810, $A810))</f>
        <v/>
      </c>
      <c r="C810" s="367" t="str">
        <f>IF($A810 = "", "", INDEX(Main_Form!$A:$A, MATCH($A810, Main_Form!$EV:$EV, 0)) &amp; $B810)</f>
        <v/>
      </c>
      <c r="D810" s="368"/>
      <c r="E810" s="368"/>
      <c r="F810" s="367" t="str">
        <f>IF(E810="", "", INDEX(Main_Form!$A:$A, MATCH($E810, Main_Form!$EV:$EV, 0)))</f>
        <v/>
      </c>
      <c r="G810" s="368"/>
      <c r="H810" s="368"/>
      <c r="I810" s="368"/>
      <c r="J810" s="368"/>
      <c r="K810" s="368"/>
      <c r="L810" s="368"/>
      <c r="M810" s="368"/>
      <c r="N810" s="368"/>
      <c r="O810" s="368"/>
      <c r="P810" s="398" t="str">
        <f t="shared" si="12"/>
        <v/>
      </c>
      <c r="Q810" s="403"/>
      <c r="R810" s="372"/>
      <c r="AB810" s="378"/>
      <c r="AC810" s="378" t="str">
        <f>IF($N810 = "", "",
IF(OR($N810 = Lists_and_controls!$AO$9, $N810 = Lists_and_controls!$AO$11, $N810 = Lists_and_controls!$AO$14, $N810 = Lists_and_controls!$AO$16), MAX(Day_30),
IF(OR($N810 = Lists_and_controls!$AO$6, $N810 = Lists_and_controls!$AO$8, $N810 = Lists_and_controls!$AO$10, $N810 = Lists_and_controls!$AO$12, $N810 = Lists_and_controls!$AO$13, $N810 = Lists_and_controls!$AO$15, $N810 = Lists_and_controls!$AO$17), MAX(Day_31),
IF($N810 = Lists_and_controls!$AO$7, IF(INDEX(Leap_Year_YN, MATCH($M810, Year_2, 0)) = 1, MAX(Day_Feb_LY), MAX(Day_Feb) )))))</f>
        <v/>
      </c>
    </row>
    <row r="811" spans="1:29" s="379" customFormat="1" hidden="1" x14ac:dyDescent="0.35">
      <c r="A811" s="368"/>
      <c r="B811" s="367" t="str">
        <f xml:space="preserve"> IF(A811="", "", $B$2 &amp; COUNTIFS($A$7:$A811, $A811))</f>
        <v/>
      </c>
      <c r="C811" s="367" t="str">
        <f>IF($A811 = "", "", INDEX(Main_Form!$A:$A, MATCH($A811, Main_Form!$EV:$EV, 0)) &amp; $B811)</f>
        <v/>
      </c>
      <c r="D811" s="368"/>
      <c r="E811" s="368"/>
      <c r="F811" s="367" t="str">
        <f>IF(E811="", "", INDEX(Main_Form!$A:$A, MATCH($E811, Main_Form!$EV:$EV, 0)))</f>
        <v/>
      </c>
      <c r="G811" s="368"/>
      <c r="H811" s="368"/>
      <c r="I811" s="368"/>
      <c r="J811" s="368"/>
      <c r="K811" s="368"/>
      <c r="L811" s="368"/>
      <c r="M811" s="368"/>
      <c r="N811" s="368"/>
      <c r="O811" s="368"/>
      <c r="P811" s="398" t="str">
        <f t="shared" si="12"/>
        <v/>
      </c>
      <c r="Q811" s="403"/>
      <c r="R811" s="372"/>
      <c r="AB811" s="378"/>
      <c r="AC811" s="378" t="str">
        <f>IF($N811 = "", "",
IF(OR($N811 = Lists_and_controls!$AO$9, $N811 = Lists_and_controls!$AO$11, $N811 = Lists_and_controls!$AO$14, $N811 = Lists_and_controls!$AO$16), MAX(Day_30),
IF(OR($N811 = Lists_and_controls!$AO$6, $N811 = Lists_and_controls!$AO$8, $N811 = Lists_and_controls!$AO$10, $N811 = Lists_and_controls!$AO$12, $N811 = Lists_and_controls!$AO$13, $N811 = Lists_and_controls!$AO$15, $N811 = Lists_and_controls!$AO$17), MAX(Day_31),
IF($N811 = Lists_and_controls!$AO$7, IF(INDEX(Leap_Year_YN, MATCH($M811, Year_2, 0)) = 1, MAX(Day_Feb_LY), MAX(Day_Feb) )))))</f>
        <v/>
      </c>
    </row>
    <row r="812" spans="1:29" s="379" customFormat="1" hidden="1" x14ac:dyDescent="0.35">
      <c r="A812" s="368"/>
      <c r="B812" s="367" t="str">
        <f xml:space="preserve"> IF(A812="", "", $B$2 &amp; COUNTIFS($A$7:$A812, $A812))</f>
        <v/>
      </c>
      <c r="C812" s="367" t="str">
        <f>IF($A812 = "", "", INDEX(Main_Form!$A:$A, MATCH($A812, Main_Form!$EV:$EV, 0)) &amp; $B812)</f>
        <v/>
      </c>
      <c r="D812" s="368"/>
      <c r="E812" s="368"/>
      <c r="F812" s="367" t="str">
        <f>IF(E812="", "", INDEX(Main_Form!$A:$A, MATCH($E812, Main_Form!$EV:$EV, 0)))</f>
        <v/>
      </c>
      <c r="G812" s="368"/>
      <c r="H812" s="368"/>
      <c r="I812" s="368"/>
      <c r="J812" s="368"/>
      <c r="K812" s="368"/>
      <c r="L812" s="368"/>
      <c r="M812" s="368"/>
      <c r="N812" s="368"/>
      <c r="O812" s="368"/>
      <c r="P812" s="398" t="str">
        <f t="shared" si="12"/>
        <v/>
      </c>
      <c r="Q812" s="403"/>
      <c r="R812" s="372"/>
      <c r="AB812" s="378"/>
      <c r="AC812" s="378" t="str">
        <f>IF($N812 = "", "",
IF(OR($N812 = Lists_and_controls!$AO$9, $N812 = Lists_and_controls!$AO$11, $N812 = Lists_and_controls!$AO$14, $N812 = Lists_and_controls!$AO$16), MAX(Day_30),
IF(OR($N812 = Lists_and_controls!$AO$6, $N812 = Lists_and_controls!$AO$8, $N812 = Lists_and_controls!$AO$10, $N812 = Lists_and_controls!$AO$12, $N812 = Lists_and_controls!$AO$13, $N812 = Lists_and_controls!$AO$15, $N812 = Lists_and_controls!$AO$17), MAX(Day_31),
IF($N812 = Lists_and_controls!$AO$7, IF(INDEX(Leap_Year_YN, MATCH($M812, Year_2, 0)) = 1, MAX(Day_Feb_LY), MAX(Day_Feb) )))))</f>
        <v/>
      </c>
    </row>
    <row r="813" spans="1:29" s="379" customFormat="1" hidden="1" x14ac:dyDescent="0.35">
      <c r="A813" s="368"/>
      <c r="B813" s="367" t="str">
        <f xml:space="preserve"> IF(A813="", "", $B$2 &amp; COUNTIFS($A$7:$A813, $A813))</f>
        <v/>
      </c>
      <c r="C813" s="367" t="str">
        <f>IF($A813 = "", "", INDEX(Main_Form!$A:$A, MATCH($A813, Main_Form!$EV:$EV, 0)) &amp; $B813)</f>
        <v/>
      </c>
      <c r="D813" s="368"/>
      <c r="E813" s="368"/>
      <c r="F813" s="367" t="str">
        <f>IF(E813="", "", INDEX(Main_Form!$A:$A, MATCH($E813, Main_Form!$EV:$EV, 0)))</f>
        <v/>
      </c>
      <c r="G813" s="368"/>
      <c r="H813" s="368"/>
      <c r="I813" s="368"/>
      <c r="J813" s="368"/>
      <c r="K813" s="368"/>
      <c r="L813" s="368"/>
      <c r="M813" s="368"/>
      <c r="N813" s="368"/>
      <c r="O813" s="368"/>
      <c r="P813" s="398" t="str">
        <f t="shared" si="12"/>
        <v/>
      </c>
      <c r="Q813" s="403"/>
      <c r="R813" s="372"/>
      <c r="AB813" s="378"/>
      <c r="AC813" s="378" t="str">
        <f>IF($N813 = "", "",
IF(OR($N813 = Lists_and_controls!$AO$9, $N813 = Lists_and_controls!$AO$11, $N813 = Lists_and_controls!$AO$14, $N813 = Lists_and_controls!$AO$16), MAX(Day_30),
IF(OR($N813 = Lists_and_controls!$AO$6, $N813 = Lists_and_controls!$AO$8, $N813 = Lists_and_controls!$AO$10, $N813 = Lists_and_controls!$AO$12, $N813 = Lists_and_controls!$AO$13, $N813 = Lists_and_controls!$AO$15, $N813 = Lists_and_controls!$AO$17), MAX(Day_31),
IF($N813 = Lists_and_controls!$AO$7, IF(INDEX(Leap_Year_YN, MATCH($M813, Year_2, 0)) = 1, MAX(Day_Feb_LY), MAX(Day_Feb) )))))</f>
        <v/>
      </c>
    </row>
    <row r="814" spans="1:29" s="379" customFormat="1" hidden="1" x14ac:dyDescent="0.35">
      <c r="A814" s="368"/>
      <c r="B814" s="367" t="str">
        <f xml:space="preserve"> IF(A814="", "", $B$2 &amp; COUNTIFS($A$7:$A814, $A814))</f>
        <v/>
      </c>
      <c r="C814" s="367" t="str">
        <f>IF($A814 = "", "", INDEX(Main_Form!$A:$A, MATCH($A814, Main_Form!$EV:$EV, 0)) &amp; $B814)</f>
        <v/>
      </c>
      <c r="D814" s="368"/>
      <c r="E814" s="368"/>
      <c r="F814" s="367" t="str">
        <f>IF(E814="", "", INDEX(Main_Form!$A:$A, MATCH($E814, Main_Form!$EV:$EV, 0)))</f>
        <v/>
      </c>
      <c r="G814" s="368"/>
      <c r="H814" s="368"/>
      <c r="I814" s="368"/>
      <c r="J814" s="368"/>
      <c r="K814" s="368"/>
      <c r="L814" s="368"/>
      <c r="M814" s="368"/>
      <c r="N814" s="368"/>
      <c r="O814" s="368"/>
      <c r="P814" s="398" t="str">
        <f t="shared" si="12"/>
        <v/>
      </c>
      <c r="Q814" s="403"/>
      <c r="R814" s="372"/>
      <c r="AB814" s="378"/>
      <c r="AC814" s="378" t="str">
        <f>IF($N814 = "", "",
IF(OR($N814 = Lists_and_controls!$AO$9, $N814 = Lists_and_controls!$AO$11, $N814 = Lists_and_controls!$AO$14, $N814 = Lists_and_controls!$AO$16), MAX(Day_30),
IF(OR($N814 = Lists_and_controls!$AO$6, $N814 = Lists_and_controls!$AO$8, $N814 = Lists_and_controls!$AO$10, $N814 = Lists_and_controls!$AO$12, $N814 = Lists_and_controls!$AO$13, $N814 = Lists_and_controls!$AO$15, $N814 = Lists_and_controls!$AO$17), MAX(Day_31),
IF($N814 = Lists_and_controls!$AO$7, IF(INDEX(Leap_Year_YN, MATCH($M814, Year_2, 0)) = 1, MAX(Day_Feb_LY), MAX(Day_Feb) )))))</f>
        <v/>
      </c>
    </row>
    <row r="815" spans="1:29" s="379" customFormat="1" hidden="1" x14ac:dyDescent="0.35">
      <c r="A815" s="368"/>
      <c r="B815" s="367" t="str">
        <f xml:space="preserve"> IF(A815="", "", $B$2 &amp; COUNTIFS($A$7:$A815, $A815))</f>
        <v/>
      </c>
      <c r="C815" s="367" t="str">
        <f>IF($A815 = "", "", INDEX(Main_Form!$A:$A, MATCH($A815, Main_Form!$EV:$EV, 0)) &amp; $B815)</f>
        <v/>
      </c>
      <c r="D815" s="368"/>
      <c r="E815" s="368"/>
      <c r="F815" s="367" t="str">
        <f>IF(E815="", "", INDEX(Main_Form!$A:$A, MATCH($E815, Main_Form!$EV:$EV, 0)))</f>
        <v/>
      </c>
      <c r="G815" s="368"/>
      <c r="H815" s="368"/>
      <c r="I815" s="368"/>
      <c r="J815" s="368"/>
      <c r="K815" s="368"/>
      <c r="L815" s="368"/>
      <c r="M815" s="368"/>
      <c r="N815" s="368"/>
      <c r="O815" s="368"/>
      <c r="P815" s="398" t="str">
        <f t="shared" si="12"/>
        <v/>
      </c>
      <c r="Q815" s="403"/>
      <c r="R815" s="372"/>
      <c r="AB815" s="378"/>
      <c r="AC815" s="378" t="str">
        <f>IF($N815 = "", "",
IF(OR($N815 = Lists_and_controls!$AO$9, $N815 = Lists_and_controls!$AO$11, $N815 = Lists_and_controls!$AO$14, $N815 = Lists_and_controls!$AO$16), MAX(Day_30),
IF(OR($N815 = Lists_and_controls!$AO$6, $N815 = Lists_and_controls!$AO$8, $N815 = Lists_and_controls!$AO$10, $N815 = Lists_and_controls!$AO$12, $N815 = Lists_and_controls!$AO$13, $N815 = Lists_and_controls!$AO$15, $N815 = Lists_and_controls!$AO$17), MAX(Day_31),
IF($N815 = Lists_and_controls!$AO$7, IF(INDEX(Leap_Year_YN, MATCH($M815, Year_2, 0)) = 1, MAX(Day_Feb_LY), MAX(Day_Feb) )))))</f>
        <v/>
      </c>
    </row>
    <row r="816" spans="1:29" s="379" customFormat="1" hidden="1" x14ac:dyDescent="0.35">
      <c r="A816" s="368"/>
      <c r="B816" s="367" t="str">
        <f xml:space="preserve"> IF(A816="", "", $B$2 &amp; COUNTIFS($A$7:$A816, $A816))</f>
        <v/>
      </c>
      <c r="C816" s="367" t="str">
        <f>IF($A816 = "", "", INDEX(Main_Form!$A:$A, MATCH($A816, Main_Form!$EV:$EV, 0)) &amp; $B816)</f>
        <v/>
      </c>
      <c r="D816" s="368"/>
      <c r="E816" s="368"/>
      <c r="F816" s="367" t="str">
        <f>IF(E816="", "", INDEX(Main_Form!$A:$A, MATCH($E816, Main_Form!$EV:$EV, 0)))</f>
        <v/>
      </c>
      <c r="G816" s="368"/>
      <c r="H816" s="368"/>
      <c r="I816" s="368"/>
      <c r="J816" s="368"/>
      <c r="K816" s="368"/>
      <c r="L816" s="368"/>
      <c r="M816" s="368"/>
      <c r="N816" s="368"/>
      <c r="O816" s="368"/>
      <c r="P816" s="398" t="str">
        <f t="shared" si="12"/>
        <v/>
      </c>
      <c r="Q816" s="403"/>
      <c r="R816" s="372"/>
      <c r="AB816" s="378"/>
      <c r="AC816" s="378" t="str">
        <f>IF($N816 = "", "",
IF(OR($N816 = Lists_and_controls!$AO$9, $N816 = Lists_and_controls!$AO$11, $N816 = Lists_and_controls!$AO$14, $N816 = Lists_and_controls!$AO$16), MAX(Day_30),
IF(OR($N816 = Lists_and_controls!$AO$6, $N816 = Lists_and_controls!$AO$8, $N816 = Lists_and_controls!$AO$10, $N816 = Lists_and_controls!$AO$12, $N816 = Lists_and_controls!$AO$13, $N816 = Lists_and_controls!$AO$15, $N816 = Lists_and_controls!$AO$17), MAX(Day_31),
IF($N816 = Lists_and_controls!$AO$7, IF(INDEX(Leap_Year_YN, MATCH($M816, Year_2, 0)) = 1, MAX(Day_Feb_LY), MAX(Day_Feb) )))))</f>
        <v/>
      </c>
    </row>
    <row r="817" spans="1:29" s="379" customFormat="1" hidden="1" x14ac:dyDescent="0.35">
      <c r="A817" s="368"/>
      <c r="B817" s="367" t="str">
        <f xml:space="preserve"> IF(A817="", "", $B$2 &amp; COUNTIFS($A$7:$A817, $A817))</f>
        <v/>
      </c>
      <c r="C817" s="367" t="str">
        <f>IF($A817 = "", "", INDEX(Main_Form!$A:$A, MATCH($A817, Main_Form!$EV:$EV, 0)) &amp; $B817)</f>
        <v/>
      </c>
      <c r="D817" s="368"/>
      <c r="E817" s="368"/>
      <c r="F817" s="367" t="str">
        <f>IF(E817="", "", INDEX(Main_Form!$A:$A, MATCH($E817, Main_Form!$EV:$EV, 0)))</f>
        <v/>
      </c>
      <c r="G817" s="368"/>
      <c r="H817" s="368"/>
      <c r="I817" s="368"/>
      <c r="J817" s="368"/>
      <c r="K817" s="368"/>
      <c r="L817" s="368"/>
      <c r="M817" s="368"/>
      <c r="N817" s="368"/>
      <c r="O817" s="368"/>
      <c r="P817" s="398" t="str">
        <f t="shared" si="12"/>
        <v/>
      </c>
      <c r="Q817" s="403"/>
      <c r="R817" s="372"/>
      <c r="AB817" s="378"/>
      <c r="AC817" s="378" t="str">
        <f>IF($N817 = "", "",
IF(OR($N817 = Lists_and_controls!$AO$9, $N817 = Lists_and_controls!$AO$11, $N817 = Lists_and_controls!$AO$14, $N817 = Lists_and_controls!$AO$16), MAX(Day_30),
IF(OR($N817 = Lists_and_controls!$AO$6, $N817 = Lists_and_controls!$AO$8, $N817 = Lists_and_controls!$AO$10, $N817 = Lists_and_controls!$AO$12, $N817 = Lists_and_controls!$AO$13, $N817 = Lists_and_controls!$AO$15, $N817 = Lists_and_controls!$AO$17), MAX(Day_31),
IF($N817 = Lists_and_controls!$AO$7, IF(INDEX(Leap_Year_YN, MATCH($M817, Year_2, 0)) = 1, MAX(Day_Feb_LY), MAX(Day_Feb) )))))</f>
        <v/>
      </c>
    </row>
    <row r="818" spans="1:29" s="379" customFormat="1" hidden="1" x14ac:dyDescent="0.35">
      <c r="A818" s="368"/>
      <c r="B818" s="367" t="str">
        <f xml:space="preserve"> IF(A818="", "", $B$2 &amp; COUNTIFS($A$7:$A818, $A818))</f>
        <v/>
      </c>
      <c r="C818" s="367" t="str">
        <f>IF($A818 = "", "", INDEX(Main_Form!$A:$A, MATCH($A818, Main_Form!$EV:$EV, 0)) &amp; $B818)</f>
        <v/>
      </c>
      <c r="D818" s="368"/>
      <c r="E818" s="368"/>
      <c r="F818" s="367" t="str">
        <f>IF(E818="", "", INDEX(Main_Form!$A:$A, MATCH($E818, Main_Form!$EV:$EV, 0)))</f>
        <v/>
      </c>
      <c r="G818" s="368"/>
      <c r="H818" s="368"/>
      <c r="I818" s="368"/>
      <c r="J818" s="368"/>
      <c r="K818" s="368"/>
      <c r="L818" s="368"/>
      <c r="M818" s="368"/>
      <c r="N818" s="368"/>
      <c r="O818" s="368"/>
      <c r="P818" s="398" t="str">
        <f t="shared" si="12"/>
        <v/>
      </c>
      <c r="Q818" s="403"/>
      <c r="R818" s="372"/>
      <c r="AB818" s="378"/>
      <c r="AC818" s="378" t="str">
        <f>IF($N818 = "", "",
IF(OR($N818 = Lists_and_controls!$AO$9, $N818 = Lists_and_controls!$AO$11, $N818 = Lists_and_controls!$AO$14, $N818 = Lists_and_controls!$AO$16), MAX(Day_30),
IF(OR($N818 = Lists_and_controls!$AO$6, $N818 = Lists_and_controls!$AO$8, $N818 = Lists_and_controls!$AO$10, $N818 = Lists_and_controls!$AO$12, $N818 = Lists_and_controls!$AO$13, $N818 = Lists_and_controls!$AO$15, $N818 = Lists_and_controls!$AO$17), MAX(Day_31),
IF($N818 = Lists_and_controls!$AO$7, IF(INDEX(Leap_Year_YN, MATCH($M818, Year_2, 0)) = 1, MAX(Day_Feb_LY), MAX(Day_Feb) )))))</f>
        <v/>
      </c>
    </row>
    <row r="819" spans="1:29" s="379" customFormat="1" hidden="1" x14ac:dyDescent="0.35">
      <c r="A819" s="368"/>
      <c r="B819" s="367" t="str">
        <f xml:space="preserve"> IF(A819="", "", $B$2 &amp; COUNTIFS($A$7:$A819, $A819))</f>
        <v/>
      </c>
      <c r="C819" s="367" t="str">
        <f>IF($A819 = "", "", INDEX(Main_Form!$A:$A, MATCH($A819, Main_Form!$EV:$EV, 0)) &amp; $B819)</f>
        <v/>
      </c>
      <c r="D819" s="368"/>
      <c r="E819" s="368"/>
      <c r="F819" s="367" t="str">
        <f>IF(E819="", "", INDEX(Main_Form!$A:$A, MATCH($E819, Main_Form!$EV:$EV, 0)))</f>
        <v/>
      </c>
      <c r="G819" s="368"/>
      <c r="H819" s="368"/>
      <c r="I819" s="368"/>
      <c r="J819" s="368"/>
      <c r="K819" s="368"/>
      <c r="L819" s="368"/>
      <c r="M819" s="368"/>
      <c r="N819" s="368"/>
      <c r="O819" s="368"/>
      <c r="P819" s="398" t="str">
        <f t="shared" si="12"/>
        <v/>
      </c>
      <c r="Q819" s="403"/>
      <c r="R819" s="372"/>
      <c r="AB819" s="378"/>
      <c r="AC819" s="378" t="str">
        <f>IF($N819 = "", "",
IF(OR($N819 = Lists_and_controls!$AO$9, $N819 = Lists_and_controls!$AO$11, $N819 = Lists_and_controls!$AO$14, $N819 = Lists_and_controls!$AO$16), MAX(Day_30),
IF(OR($N819 = Lists_and_controls!$AO$6, $N819 = Lists_and_controls!$AO$8, $N819 = Lists_and_controls!$AO$10, $N819 = Lists_and_controls!$AO$12, $N819 = Lists_and_controls!$AO$13, $N819 = Lists_and_controls!$AO$15, $N819 = Lists_and_controls!$AO$17), MAX(Day_31),
IF($N819 = Lists_and_controls!$AO$7, IF(INDEX(Leap_Year_YN, MATCH($M819, Year_2, 0)) = 1, MAX(Day_Feb_LY), MAX(Day_Feb) )))))</f>
        <v/>
      </c>
    </row>
    <row r="820" spans="1:29" s="379" customFormat="1" hidden="1" x14ac:dyDescent="0.35">
      <c r="A820" s="368"/>
      <c r="B820" s="367" t="str">
        <f xml:space="preserve"> IF(A820="", "", $B$2 &amp; COUNTIFS($A$7:$A820, $A820))</f>
        <v/>
      </c>
      <c r="C820" s="367" t="str">
        <f>IF($A820 = "", "", INDEX(Main_Form!$A:$A, MATCH($A820, Main_Form!$EV:$EV, 0)) &amp; $B820)</f>
        <v/>
      </c>
      <c r="D820" s="368"/>
      <c r="E820" s="368"/>
      <c r="F820" s="367" t="str">
        <f>IF(E820="", "", INDEX(Main_Form!$A:$A, MATCH($E820, Main_Form!$EV:$EV, 0)))</f>
        <v/>
      </c>
      <c r="G820" s="368"/>
      <c r="H820" s="368"/>
      <c r="I820" s="368"/>
      <c r="J820" s="368"/>
      <c r="K820" s="368"/>
      <c r="L820" s="368"/>
      <c r="M820" s="368"/>
      <c r="N820" s="368"/>
      <c r="O820" s="368"/>
      <c r="P820" s="398" t="str">
        <f t="shared" si="12"/>
        <v/>
      </c>
      <c r="Q820" s="403"/>
      <c r="R820" s="372"/>
      <c r="AB820" s="378"/>
      <c r="AC820" s="378" t="str">
        <f>IF($N820 = "", "",
IF(OR($N820 = Lists_and_controls!$AO$9, $N820 = Lists_and_controls!$AO$11, $N820 = Lists_and_controls!$AO$14, $N820 = Lists_and_controls!$AO$16), MAX(Day_30),
IF(OR($N820 = Lists_and_controls!$AO$6, $N820 = Lists_and_controls!$AO$8, $N820 = Lists_and_controls!$AO$10, $N820 = Lists_and_controls!$AO$12, $N820 = Lists_and_controls!$AO$13, $N820 = Lists_and_controls!$AO$15, $N820 = Lists_and_controls!$AO$17), MAX(Day_31),
IF($N820 = Lists_and_controls!$AO$7, IF(INDEX(Leap_Year_YN, MATCH($M820, Year_2, 0)) = 1, MAX(Day_Feb_LY), MAX(Day_Feb) )))))</f>
        <v/>
      </c>
    </row>
    <row r="821" spans="1:29" s="379" customFormat="1" hidden="1" x14ac:dyDescent="0.35">
      <c r="A821" s="368"/>
      <c r="B821" s="367" t="str">
        <f xml:space="preserve"> IF(A821="", "", $B$2 &amp; COUNTIFS($A$7:$A821, $A821))</f>
        <v/>
      </c>
      <c r="C821" s="367" t="str">
        <f>IF($A821 = "", "", INDEX(Main_Form!$A:$A, MATCH($A821, Main_Form!$EV:$EV, 0)) &amp; $B821)</f>
        <v/>
      </c>
      <c r="D821" s="368"/>
      <c r="E821" s="368"/>
      <c r="F821" s="367" t="str">
        <f>IF(E821="", "", INDEX(Main_Form!$A:$A, MATCH($E821, Main_Form!$EV:$EV, 0)))</f>
        <v/>
      </c>
      <c r="G821" s="368"/>
      <c r="H821" s="368"/>
      <c r="I821" s="368"/>
      <c r="J821" s="368"/>
      <c r="K821" s="368"/>
      <c r="L821" s="368"/>
      <c r="M821" s="368"/>
      <c r="N821" s="368"/>
      <c r="O821" s="368"/>
      <c r="P821" s="398" t="str">
        <f t="shared" si="12"/>
        <v/>
      </c>
      <c r="Q821" s="403"/>
      <c r="R821" s="372"/>
      <c r="AB821" s="378"/>
      <c r="AC821" s="378" t="str">
        <f>IF($N821 = "", "",
IF(OR($N821 = Lists_and_controls!$AO$9, $N821 = Lists_and_controls!$AO$11, $N821 = Lists_and_controls!$AO$14, $N821 = Lists_and_controls!$AO$16), MAX(Day_30),
IF(OR($N821 = Lists_and_controls!$AO$6, $N821 = Lists_and_controls!$AO$8, $N821 = Lists_and_controls!$AO$10, $N821 = Lists_and_controls!$AO$12, $N821 = Lists_and_controls!$AO$13, $N821 = Lists_and_controls!$AO$15, $N821 = Lists_and_controls!$AO$17), MAX(Day_31),
IF($N821 = Lists_and_controls!$AO$7, IF(INDEX(Leap_Year_YN, MATCH($M821, Year_2, 0)) = 1, MAX(Day_Feb_LY), MAX(Day_Feb) )))))</f>
        <v/>
      </c>
    </row>
    <row r="822" spans="1:29" s="379" customFormat="1" hidden="1" x14ac:dyDescent="0.35">
      <c r="A822" s="368"/>
      <c r="B822" s="367" t="str">
        <f xml:space="preserve"> IF(A822="", "", $B$2 &amp; COUNTIFS($A$7:$A822, $A822))</f>
        <v/>
      </c>
      <c r="C822" s="367" t="str">
        <f>IF($A822 = "", "", INDEX(Main_Form!$A:$A, MATCH($A822, Main_Form!$EV:$EV, 0)) &amp; $B822)</f>
        <v/>
      </c>
      <c r="D822" s="368"/>
      <c r="E822" s="368"/>
      <c r="F822" s="367" t="str">
        <f>IF(E822="", "", INDEX(Main_Form!$A:$A, MATCH($E822, Main_Form!$EV:$EV, 0)))</f>
        <v/>
      </c>
      <c r="G822" s="368"/>
      <c r="H822" s="368"/>
      <c r="I822" s="368"/>
      <c r="J822" s="368"/>
      <c r="K822" s="368"/>
      <c r="L822" s="368"/>
      <c r="M822" s="368"/>
      <c r="N822" s="368"/>
      <c r="O822" s="368"/>
      <c r="P822" s="398" t="str">
        <f t="shared" si="12"/>
        <v/>
      </c>
      <c r="Q822" s="403"/>
      <c r="R822" s="372"/>
      <c r="AB822" s="378"/>
      <c r="AC822" s="378" t="str">
        <f>IF($N822 = "", "",
IF(OR($N822 = Lists_and_controls!$AO$9, $N822 = Lists_and_controls!$AO$11, $N822 = Lists_and_controls!$AO$14, $N822 = Lists_and_controls!$AO$16), MAX(Day_30),
IF(OR($N822 = Lists_and_controls!$AO$6, $N822 = Lists_and_controls!$AO$8, $N822 = Lists_and_controls!$AO$10, $N822 = Lists_and_controls!$AO$12, $N822 = Lists_and_controls!$AO$13, $N822 = Lists_and_controls!$AO$15, $N822 = Lists_and_controls!$AO$17), MAX(Day_31),
IF($N822 = Lists_and_controls!$AO$7, IF(INDEX(Leap_Year_YN, MATCH($M822, Year_2, 0)) = 1, MAX(Day_Feb_LY), MAX(Day_Feb) )))))</f>
        <v/>
      </c>
    </row>
    <row r="823" spans="1:29" s="379" customFormat="1" hidden="1" x14ac:dyDescent="0.35">
      <c r="A823" s="368"/>
      <c r="B823" s="367" t="str">
        <f xml:space="preserve"> IF(A823="", "", $B$2 &amp; COUNTIFS($A$7:$A823, $A823))</f>
        <v/>
      </c>
      <c r="C823" s="367" t="str">
        <f>IF($A823 = "", "", INDEX(Main_Form!$A:$A, MATCH($A823, Main_Form!$EV:$EV, 0)) &amp; $B823)</f>
        <v/>
      </c>
      <c r="D823" s="368"/>
      <c r="E823" s="368"/>
      <c r="F823" s="367" t="str">
        <f>IF(E823="", "", INDEX(Main_Form!$A:$A, MATCH($E823, Main_Form!$EV:$EV, 0)))</f>
        <v/>
      </c>
      <c r="G823" s="368"/>
      <c r="H823" s="368"/>
      <c r="I823" s="368"/>
      <c r="J823" s="368"/>
      <c r="K823" s="368"/>
      <c r="L823" s="368"/>
      <c r="M823" s="368"/>
      <c r="N823" s="368"/>
      <c r="O823" s="368"/>
      <c r="P823" s="398" t="str">
        <f t="shared" si="12"/>
        <v/>
      </c>
      <c r="Q823" s="403"/>
      <c r="R823" s="372"/>
      <c r="AB823" s="378"/>
      <c r="AC823" s="378" t="str">
        <f>IF($N823 = "", "",
IF(OR($N823 = Lists_and_controls!$AO$9, $N823 = Lists_and_controls!$AO$11, $N823 = Lists_and_controls!$AO$14, $N823 = Lists_and_controls!$AO$16), MAX(Day_30),
IF(OR($N823 = Lists_and_controls!$AO$6, $N823 = Lists_and_controls!$AO$8, $N823 = Lists_and_controls!$AO$10, $N823 = Lists_and_controls!$AO$12, $N823 = Lists_and_controls!$AO$13, $N823 = Lists_and_controls!$AO$15, $N823 = Lists_and_controls!$AO$17), MAX(Day_31),
IF($N823 = Lists_and_controls!$AO$7, IF(INDEX(Leap_Year_YN, MATCH($M823, Year_2, 0)) = 1, MAX(Day_Feb_LY), MAX(Day_Feb) )))))</f>
        <v/>
      </c>
    </row>
    <row r="824" spans="1:29" s="379" customFormat="1" hidden="1" x14ac:dyDescent="0.35">
      <c r="A824" s="368"/>
      <c r="B824" s="367" t="str">
        <f xml:space="preserve"> IF(A824="", "", $B$2 &amp; COUNTIFS($A$7:$A824, $A824))</f>
        <v/>
      </c>
      <c r="C824" s="367" t="str">
        <f>IF($A824 = "", "", INDEX(Main_Form!$A:$A, MATCH($A824, Main_Form!$EV:$EV, 0)) &amp; $B824)</f>
        <v/>
      </c>
      <c r="D824" s="368"/>
      <c r="E824" s="368"/>
      <c r="F824" s="367" t="str">
        <f>IF(E824="", "", INDEX(Main_Form!$A:$A, MATCH($E824, Main_Form!$EV:$EV, 0)))</f>
        <v/>
      </c>
      <c r="G824" s="368"/>
      <c r="H824" s="368"/>
      <c r="I824" s="368"/>
      <c r="J824" s="368"/>
      <c r="K824" s="368"/>
      <c r="L824" s="368"/>
      <c r="M824" s="368"/>
      <c r="N824" s="368"/>
      <c r="O824" s="368"/>
      <c r="P824" s="398" t="str">
        <f t="shared" si="12"/>
        <v/>
      </c>
      <c r="Q824" s="403"/>
      <c r="R824" s="372"/>
      <c r="AB824" s="378"/>
      <c r="AC824" s="378" t="str">
        <f>IF($N824 = "", "",
IF(OR($N824 = Lists_and_controls!$AO$9, $N824 = Lists_and_controls!$AO$11, $N824 = Lists_and_controls!$AO$14, $N824 = Lists_and_controls!$AO$16), MAX(Day_30),
IF(OR($N824 = Lists_and_controls!$AO$6, $N824 = Lists_and_controls!$AO$8, $N824 = Lists_and_controls!$AO$10, $N824 = Lists_and_controls!$AO$12, $N824 = Lists_and_controls!$AO$13, $N824 = Lists_and_controls!$AO$15, $N824 = Lists_and_controls!$AO$17), MAX(Day_31),
IF($N824 = Lists_and_controls!$AO$7, IF(INDEX(Leap_Year_YN, MATCH($M824, Year_2, 0)) = 1, MAX(Day_Feb_LY), MAX(Day_Feb) )))))</f>
        <v/>
      </c>
    </row>
    <row r="825" spans="1:29" s="379" customFormat="1" hidden="1" x14ac:dyDescent="0.35">
      <c r="A825" s="368"/>
      <c r="B825" s="367" t="str">
        <f xml:space="preserve"> IF(A825="", "", $B$2 &amp; COUNTIFS($A$7:$A825, $A825))</f>
        <v/>
      </c>
      <c r="C825" s="367" t="str">
        <f>IF($A825 = "", "", INDEX(Main_Form!$A:$A, MATCH($A825, Main_Form!$EV:$EV, 0)) &amp; $B825)</f>
        <v/>
      </c>
      <c r="D825" s="368"/>
      <c r="E825" s="368"/>
      <c r="F825" s="367" t="str">
        <f>IF(E825="", "", INDEX(Main_Form!$A:$A, MATCH($E825, Main_Form!$EV:$EV, 0)))</f>
        <v/>
      </c>
      <c r="G825" s="368"/>
      <c r="H825" s="368"/>
      <c r="I825" s="368"/>
      <c r="J825" s="368"/>
      <c r="K825" s="368"/>
      <c r="L825" s="368"/>
      <c r="M825" s="368"/>
      <c r="N825" s="368"/>
      <c r="O825" s="368"/>
      <c r="P825" s="398" t="str">
        <f t="shared" si="12"/>
        <v/>
      </c>
      <c r="Q825" s="403"/>
      <c r="R825" s="372"/>
      <c r="AB825" s="378"/>
      <c r="AC825" s="378" t="str">
        <f>IF($N825 = "", "",
IF(OR($N825 = Lists_and_controls!$AO$9, $N825 = Lists_and_controls!$AO$11, $N825 = Lists_and_controls!$AO$14, $N825 = Lists_and_controls!$AO$16), MAX(Day_30),
IF(OR($N825 = Lists_and_controls!$AO$6, $N825 = Lists_and_controls!$AO$8, $N825 = Lists_and_controls!$AO$10, $N825 = Lists_and_controls!$AO$12, $N825 = Lists_and_controls!$AO$13, $N825 = Lists_and_controls!$AO$15, $N825 = Lists_and_controls!$AO$17), MAX(Day_31),
IF($N825 = Lists_and_controls!$AO$7, IF(INDEX(Leap_Year_YN, MATCH($M825, Year_2, 0)) = 1, MAX(Day_Feb_LY), MAX(Day_Feb) )))))</f>
        <v/>
      </c>
    </row>
    <row r="826" spans="1:29" s="379" customFormat="1" hidden="1" x14ac:dyDescent="0.35">
      <c r="A826" s="368"/>
      <c r="B826" s="367" t="str">
        <f xml:space="preserve"> IF(A826="", "", $B$2 &amp; COUNTIFS($A$7:$A826, $A826))</f>
        <v/>
      </c>
      <c r="C826" s="367" t="str">
        <f>IF($A826 = "", "", INDEX(Main_Form!$A:$A, MATCH($A826, Main_Form!$EV:$EV, 0)) &amp; $B826)</f>
        <v/>
      </c>
      <c r="D826" s="368"/>
      <c r="E826" s="368"/>
      <c r="F826" s="367" t="str">
        <f>IF(E826="", "", INDEX(Main_Form!$A:$A, MATCH($E826, Main_Form!$EV:$EV, 0)))</f>
        <v/>
      </c>
      <c r="G826" s="368"/>
      <c r="H826" s="368"/>
      <c r="I826" s="368"/>
      <c r="J826" s="368"/>
      <c r="K826" s="368"/>
      <c r="L826" s="368"/>
      <c r="M826" s="368"/>
      <c r="N826" s="368"/>
      <c r="O826" s="368"/>
      <c r="P826" s="398" t="str">
        <f t="shared" si="12"/>
        <v/>
      </c>
      <c r="Q826" s="403"/>
      <c r="R826" s="372"/>
      <c r="AB826" s="378"/>
      <c r="AC826" s="378" t="str">
        <f>IF($N826 = "", "",
IF(OR($N826 = Lists_and_controls!$AO$9, $N826 = Lists_and_controls!$AO$11, $N826 = Lists_and_controls!$AO$14, $N826 = Lists_and_controls!$AO$16), MAX(Day_30),
IF(OR($N826 = Lists_and_controls!$AO$6, $N826 = Lists_and_controls!$AO$8, $N826 = Lists_and_controls!$AO$10, $N826 = Lists_and_controls!$AO$12, $N826 = Lists_and_controls!$AO$13, $N826 = Lists_and_controls!$AO$15, $N826 = Lists_and_controls!$AO$17), MAX(Day_31),
IF($N826 = Lists_and_controls!$AO$7, IF(INDEX(Leap_Year_YN, MATCH($M826, Year_2, 0)) = 1, MAX(Day_Feb_LY), MAX(Day_Feb) )))))</f>
        <v/>
      </c>
    </row>
    <row r="827" spans="1:29" s="379" customFormat="1" hidden="1" x14ac:dyDescent="0.35">
      <c r="A827" s="368"/>
      <c r="B827" s="367" t="str">
        <f xml:space="preserve"> IF(A827="", "", $B$2 &amp; COUNTIFS($A$7:$A827, $A827))</f>
        <v/>
      </c>
      <c r="C827" s="367" t="str">
        <f>IF($A827 = "", "", INDEX(Main_Form!$A:$A, MATCH($A827, Main_Form!$EV:$EV, 0)) &amp; $B827)</f>
        <v/>
      </c>
      <c r="D827" s="368"/>
      <c r="E827" s="368"/>
      <c r="F827" s="367" t="str">
        <f>IF(E827="", "", INDEX(Main_Form!$A:$A, MATCH($E827, Main_Form!$EV:$EV, 0)))</f>
        <v/>
      </c>
      <c r="G827" s="368"/>
      <c r="H827" s="368"/>
      <c r="I827" s="368"/>
      <c r="J827" s="368"/>
      <c r="K827" s="368"/>
      <c r="L827" s="368"/>
      <c r="M827" s="368"/>
      <c r="N827" s="368"/>
      <c r="O827" s="368"/>
      <c r="P827" s="398" t="str">
        <f t="shared" si="12"/>
        <v/>
      </c>
      <c r="Q827" s="403"/>
      <c r="R827" s="372"/>
      <c r="AB827" s="378"/>
      <c r="AC827" s="378" t="str">
        <f>IF($N827 = "", "",
IF(OR($N827 = Lists_and_controls!$AO$9, $N827 = Lists_and_controls!$AO$11, $N827 = Lists_and_controls!$AO$14, $N827 = Lists_and_controls!$AO$16), MAX(Day_30),
IF(OR($N827 = Lists_and_controls!$AO$6, $N827 = Lists_and_controls!$AO$8, $N827 = Lists_and_controls!$AO$10, $N827 = Lists_and_controls!$AO$12, $N827 = Lists_and_controls!$AO$13, $N827 = Lists_and_controls!$AO$15, $N827 = Lists_and_controls!$AO$17), MAX(Day_31),
IF($N827 = Lists_and_controls!$AO$7, IF(INDEX(Leap_Year_YN, MATCH($M827, Year_2, 0)) = 1, MAX(Day_Feb_LY), MAX(Day_Feb) )))))</f>
        <v/>
      </c>
    </row>
    <row r="828" spans="1:29" s="379" customFormat="1" hidden="1" x14ac:dyDescent="0.35">
      <c r="A828" s="368"/>
      <c r="B828" s="367" t="str">
        <f xml:space="preserve"> IF(A828="", "", $B$2 &amp; COUNTIFS($A$7:$A828, $A828))</f>
        <v/>
      </c>
      <c r="C828" s="367" t="str">
        <f>IF($A828 = "", "", INDEX(Main_Form!$A:$A, MATCH($A828, Main_Form!$EV:$EV, 0)) &amp; $B828)</f>
        <v/>
      </c>
      <c r="D828" s="368"/>
      <c r="E828" s="368"/>
      <c r="F828" s="367" t="str">
        <f>IF(E828="", "", INDEX(Main_Form!$A:$A, MATCH($E828, Main_Form!$EV:$EV, 0)))</f>
        <v/>
      </c>
      <c r="G828" s="368"/>
      <c r="H828" s="368"/>
      <c r="I828" s="368"/>
      <c r="J828" s="368"/>
      <c r="K828" s="368"/>
      <c r="L828" s="368"/>
      <c r="M828" s="368"/>
      <c r="N828" s="368"/>
      <c r="O828" s="368"/>
      <c r="P828" s="398" t="str">
        <f t="shared" si="12"/>
        <v/>
      </c>
      <c r="Q828" s="403"/>
      <c r="R828" s="372"/>
      <c r="AB828" s="378"/>
      <c r="AC828" s="378" t="str">
        <f>IF($N828 = "", "",
IF(OR($N828 = Lists_and_controls!$AO$9, $N828 = Lists_and_controls!$AO$11, $N828 = Lists_and_controls!$AO$14, $N828 = Lists_and_controls!$AO$16), MAX(Day_30),
IF(OR($N828 = Lists_and_controls!$AO$6, $N828 = Lists_and_controls!$AO$8, $N828 = Lists_and_controls!$AO$10, $N828 = Lists_and_controls!$AO$12, $N828 = Lists_and_controls!$AO$13, $N828 = Lists_and_controls!$AO$15, $N828 = Lists_and_controls!$AO$17), MAX(Day_31),
IF($N828 = Lists_and_controls!$AO$7, IF(INDEX(Leap_Year_YN, MATCH($M828, Year_2, 0)) = 1, MAX(Day_Feb_LY), MAX(Day_Feb) )))))</f>
        <v/>
      </c>
    </row>
    <row r="829" spans="1:29" s="379" customFormat="1" hidden="1" x14ac:dyDescent="0.35">
      <c r="A829" s="368"/>
      <c r="B829" s="367" t="str">
        <f xml:space="preserve"> IF(A829="", "", $B$2 &amp; COUNTIFS($A$7:$A829, $A829))</f>
        <v/>
      </c>
      <c r="C829" s="367" t="str">
        <f>IF($A829 = "", "", INDEX(Main_Form!$A:$A, MATCH($A829, Main_Form!$EV:$EV, 0)) &amp; $B829)</f>
        <v/>
      </c>
      <c r="D829" s="368"/>
      <c r="E829" s="368"/>
      <c r="F829" s="367" t="str">
        <f>IF(E829="", "", INDEX(Main_Form!$A:$A, MATCH($E829, Main_Form!$EV:$EV, 0)))</f>
        <v/>
      </c>
      <c r="G829" s="368"/>
      <c r="H829" s="368"/>
      <c r="I829" s="368"/>
      <c r="J829" s="368"/>
      <c r="K829" s="368"/>
      <c r="L829" s="368"/>
      <c r="M829" s="368"/>
      <c r="N829" s="368"/>
      <c r="O829" s="368"/>
      <c r="P829" s="398" t="str">
        <f t="shared" si="12"/>
        <v/>
      </c>
      <c r="Q829" s="403"/>
      <c r="R829" s="372"/>
      <c r="AB829" s="378"/>
      <c r="AC829" s="378" t="str">
        <f>IF($N829 = "", "",
IF(OR($N829 = Lists_and_controls!$AO$9, $N829 = Lists_and_controls!$AO$11, $N829 = Lists_and_controls!$AO$14, $N829 = Lists_and_controls!$AO$16), MAX(Day_30),
IF(OR($N829 = Lists_and_controls!$AO$6, $N829 = Lists_and_controls!$AO$8, $N829 = Lists_and_controls!$AO$10, $N829 = Lists_and_controls!$AO$12, $N829 = Lists_and_controls!$AO$13, $N829 = Lists_and_controls!$AO$15, $N829 = Lists_and_controls!$AO$17), MAX(Day_31),
IF($N829 = Lists_and_controls!$AO$7, IF(INDEX(Leap_Year_YN, MATCH($M829, Year_2, 0)) = 1, MAX(Day_Feb_LY), MAX(Day_Feb) )))))</f>
        <v/>
      </c>
    </row>
    <row r="830" spans="1:29" s="379" customFormat="1" hidden="1" x14ac:dyDescent="0.35">
      <c r="A830" s="368"/>
      <c r="B830" s="367" t="str">
        <f xml:space="preserve"> IF(A830="", "", $B$2 &amp; COUNTIFS($A$7:$A830, $A830))</f>
        <v/>
      </c>
      <c r="C830" s="367" t="str">
        <f>IF($A830 = "", "", INDEX(Main_Form!$A:$A, MATCH($A830, Main_Form!$EV:$EV, 0)) &amp; $B830)</f>
        <v/>
      </c>
      <c r="D830" s="368"/>
      <c r="E830" s="368"/>
      <c r="F830" s="367" t="str">
        <f>IF(E830="", "", INDEX(Main_Form!$A:$A, MATCH($E830, Main_Form!$EV:$EV, 0)))</f>
        <v/>
      </c>
      <c r="G830" s="368"/>
      <c r="H830" s="368"/>
      <c r="I830" s="368"/>
      <c r="J830" s="368"/>
      <c r="K830" s="368"/>
      <c r="L830" s="368"/>
      <c r="M830" s="368"/>
      <c r="N830" s="368"/>
      <c r="O830" s="368"/>
      <c r="P830" s="398" t="str">
        <f t="shared" si="12"/>
        <v/>
      </c>
      <c r="Q830" s="403"/>
      <c r="R830" s="372"/>
      <c r="AB830" s="378"/>
      <c r="AC830" s="378" t="str">
        <f>IF($N830 = "", "",
IF(OR($N830 = Lists_and_controls!$AO$9, $N830 = Lists_and_controls!$AO$11, $N830 = Lists_and_controls!$AO$14, $N830 = Lists_and_controls!$AO$16), MAX(Day_30),
IF(OR($N830 = Lists_and_controls!$AO$6, $N830 = Lists_and_controls!$AO$8, $N830 = Lists_and_controls!$AO$10, $N830 = Lists_and_controls!$AO$12, $N830 = Lists_and_controls!$AO$13, $N830 = Lists_and_controls!$AO$15, $N830 = Lists_and_controls!$AO$17), MAX(Day_31),
IF($N830 = Lists_and_controls!$AO$7, IF(INDEX(Leap_Year_YN, MATCH($M830, Year_2, 0)) = 1, MAX(Day_Feb_LY), MAX(Day_Feb) )))))</f>
        <v/>
      </c>
    </row>
    <row r="831" spans="1:29" s="379" customFormat="1" hidden="1" x14ac:dyDescent="0.35">
      <c r="A831" s="368"/>
      <c r="B831" s="367" t="str">
        <f xml:space="preserve"> IF(A831="", "", $B$2 &amp; COUNTIFS($A$7:$A831, $A831))</f>
        <v/>
      </c>
      <c r="C831" s="367" t="str">
        <f>IF($A831 = "", "", INDEX(Main_Form!$A:$A, MATCH($A831, Main_Form!$EV:$EV, 0)) &amp; $B831)</f>
        <v/>
      </c>
      <c r="D831" s="368"/>
      <c r="E831" s="368"/>
      <c r="F831" s="367" t="str">
        <f>IF(E831="", "", INDEX(Main_Form!$A:$A, MATCH($E831, Main_Form!$EV:$EV, 0)))</f>
        <v/>
      </c>
      <c r="G831" s="368"/>
      <c r="H831" s="368"/>
      <c r="I831" s="368"/>
      <c r="J831" s="368"/>
      <c r="K831" s="368"/>
      <c r="L831" s="368"/>
      <c r="M831" s="368"/>
      <c r="N831" s="368"/>
      <c r="O831" s="368"/>
      <c r="P831" s="398" t="str">
        <f t="shared" si="12"/>
        <v/>
      </c>
      <c r="Q831" s="403"/>
      <c r="R831" s="372"/>
      <c r="AB831" s="378"/>
      <c r="AC831" s="378" t="str">
        <f>IF($N831 = "", "",
IF(OR($N831 = Lists_and_controls!$AO$9, $N831 = Lists_and_controls!$AO$11, $N831 = Lists_and_controls!$AO$14, $N831 = Lists_and_controls!$AO$16), MAX(Day_30),
IF(OR($N831 = Lists_and_controls!$AO$6, $N831 = Lists_and_controls!$AO$8, $N831 = Lists_and_controls!$AO$10, $N831 = Lists_and_controls!$AO$12, $N831 = Lists_and_controls!$AO$13, $N831 = Lists_and_controls!$AO$15, $N831 = Lists_and_controls!$AO$17), MAX(Day_31),
IF($N831 = Lists_and_controls!$AO$7, IF(INDEX(Leap_Year_YN, MATCH($M831, Year_2, 0)) = 1, MAX(Day_Feb_LY), MAX(Day_Feb) )))))</f>
        <v/>
      </c>
    </row>
    <row r="832" spans="1:29" s="379" customFormat="1" hidden="1" x14ac:dyDescent="0.35">
      <c r="A832" s="368"/>
      <c r="B832" s="367" t="str">
        <f xml:space="preserve"> IF(A832="", "", $B$2 &amp; COUNTIFS($A$7:$A832, $A832))</f>
        <v/>
      </c>
      <c r="C832" s="367" t="str">
        <f>IF($A832 = "", "", INDEX(Main_Form!$A:$A, MATCH($A832, Main_Form!$EV:$EV, 0)) &amp; $B832)</f>
        <v/>
      </c>
      <c r="D832" s="368"/>
      <c r="E832" s="368"/>
      <c r="F832" s="367" t="str">
        <f>IF(E832="", "", INDEX(Main_Form!$A:$A, MATCH($E832, Main_Form!$EV:$EV, 0)))</f>
        <v/>
      </c>
      <c r="G832" s="368"/>
      <c r="H832" s="368"/>
      <c r="I832" s="368"/>
      <c r="J832" s="368"/>
      <c r="K832" s="368"/>
      <c r="L832" s="368"/>
      <c r="M832" s="368"/>
      <c r="N832" s="368"/>
      <c r="O832" s="368"/>
      <c r="P832" s="398" t="str">
        <f t="shared" si="12"/>
        <v/>
      </c>
      <c r="Q832" s="403"/>
      <c r="R832" s="372"/>
      <c r="AB832" s="378"/>
      <c r="AC832" s="378" t="str">
        <f>IF($N832 = "", "",
IF(OR($N832 = Lists_and_controls!$AO$9, $N832 = Lists_and_controls!$AO$11, $N832 = Lists_and_controls!$AO$14, $N832 = Lists_and_controls!$AO$16), MAX(Day_30),
IF(OR($N832 = Lists_and_controls!$AO$6, $N832 = Lists_and_controls!$AO$8, $N832 = Lists_and_controls!$AO$10, $N832 = Lists_and_controls!$AO$12, $N832 = Lists_and_controls!$AO$13, $N832 = Lists_and_controls!$AO$15, $N832 = Lists_and_controls!$AO$17), MAX(Day_31),
IF($N832 = Lists_and_controls!$AO$7, IF(INDEX(Leap_Year_YN, MATCH($M832, Year_2, 0)) = 1, MAX(Day_Feb_LY), MAX(Day_Feb) )))))</f>
        <v/>
      </c>
    </row>
    <row r="833" spans="1:29" s="379" customFormat="1" hidden="1" x14ac:dyDescent="0.35">
      <c r="A833" s="368"/>
      <c r="B833" s="367" t="str">
        <f xml:space="preserve"> IF(A833="", "", $B$2 &amp; COUNTIFS($A$7:$A833, $A833))</f>
        <v/>
      </c>
      <c r="C833" s="367" t="str">
        <f>IF($A833 = "", "", INDEX(Main_Form!$A:$A, MATCH($A833, Main_Form!$EV:$EV, 0)) &amp; $B833)</f>
        <v/>
      </c>
      <c r="D833" s="368"/>
      <c r="E833" s="368"/>
      <c r="F833" s="367" t="str">
        <f>IF(E833="", "", INDEX(Main_Form!$A:$A, MATCH($E833, Main_Form!$EV:$EV, 0)))</f>
        <v/>
      </c>
      <c r="G833" s="368"/>
      <c r="H833" s="368"/>
      <c r="I833" s="368"/>
      <c r="J833" s="368"/>
      <c r="K833" s="368"/>
      <c r="L833" s="368"/>
      <c r="M833" s="368"/>
      <c r="N833" s="368"/>
      <c r="O833" s="368"/>
      <c r="P833" s="398" t="str">
        <f t="shared" si="12"/>
        <v/>
      </c>
      <c r="Q833" s="403"/>
      <c r="R833" s="372"/>
      <c r="AB833" s="378"/>
      <c r="AC833" s="378" t="str">
        <f>IF($N833 = "", "",
IF(OR($N833 = Lists_and_controls!$AO$9, $N833 = Lists_and_controls!$AO$11, $N833 = Lists_and_controls!$AO$14, $N833 = Lists_and_controls!$AO$16), MAX(Day_30),
IF(OR($N833 = Lists_and_controls!$AO$6, $N833 = Lists_and_controls!$AO$8, $N833 = Lists_and_controls!$AO$10, $N833 = Lists_and_controls!$AO$12, $N833 = Lists_and_controls!$AO$13, $N833 = Lists_and_controls!$AO$15, $N833 = Lists_and_controls!$AO$17), MAX(Day_31),
IF($N833 = Lists_and_controls!$AO$7, IF(INDEX(Leap_Year_YN, MATCH($M833, Year_2, 0)) = 1, MAX(Day_Feb_LY), MAX(Day_Feb) )))))</f>
        <v/>
      </c>
    </row>
    <row r="834" spans="1:29" s="379" customFormat="1" hidden="1" x14ac:dyDescent="0.35">
      <c r="A834" s="368"/>
      <c r="B834" s="367" t="str">
        <f xml:space="preserve"> IF(A834="", "", $B$2 &amp; COUNTIFS($A$7:$A834, $A834))</f>
        <v/>
      </c>
      <c r="C834" s="367" t="str">
        <f>IF($A834 = "", "", INDEX(Main_Form!$A:$A, MATCH($A834, Main_Form!$EV:$EV, 0)) &amp; $B834)</f>
        <v/>
      </c>
      <c r="D834" s="368"/>
      <c r="E834" s="368"/>
      <c r="F834" s="367" t="str">
        <f>IF(E834="", "", INDEX(Main_Form!$A:$A, MATCH($E834, Main_Form!$EV:$EV, 0)))</f>
        <v/>
      </c>
      <c r="G834" s="368"/>
      <c r="H834" s="368"/>
      <c r="I834" s="368"/>
      <c r="J834" s="368"/>
      <c r="K834" s="368"/>
      <c r="L834" s="368"/>
      <c r="M834" s="368"/>
      <c r="N834" s="368"/>
      <c r="O834" s="368"/>
      <c r="P834" s="398" t="str">
        <f t="shared" si="12"/>
        <v/>
      </c>
      <c r="Q834" s="403"/>
      <c r="R834" s="372"/>
      <c r="AB834" s="378"/>
      <c r="AC834" s="378" t="str">
        <f>IF($N834 = "", "",
IF(OR($N834 = Lists_and_controls!$AO$9, $N834 = Lists_and_controls!$AO$11, $N834 = Lists_and_controls!$AO$14, $N834 = Lists_and_controls!$AO$16), MAX(Day_30),
IF(OR($N834 = Lists_and_controls!$AO$6, $N834 = Lists_and_controls!$AO$8, $N834 = Lists_and_controls!$AO$10, $N834 = Lists_and_controls!$AO$12, $N834 = Lists_and_controls!$AO$13, $N834 = Lists_and_controls!$AO$15, $N834 = Lists_and_controls!$AO$17), MAX(Day_31),
IF($N834 = Lists_and_controls!$AO$7, IF(INDEX(Leap_Year_YN, MATCH($M834, Year_2, 0)) = 1, MAX(Day_Feb_LY), MAX(Day_Feb) )))))</f>
        <v/>
      </c>
    </row>
    <row r="835" spans="1:29" s="379" customFormat="1" hidden="1" x14ac:dyDescent="0.35">
      <c r="A835" s="368"/>
      <c r="B835" s="367" t="str">
        <f xml:space="preserve"> IF(A835="", "", $B$2 &amp; COUNTIFS($A$7:$A835, $A835))</f>
        <v/>
      </c>
      <c r="C835" s="367" t="str">
        <f>IF($A835 = "", "", INDEX(Main_Form!$A:$A, MATCH($A835, Main_Form!$EV:$EV, 0)) &amp; $B835)</f>
        <v/>
      </c>
      <c r="D835" s="368"/>
      <c r="E835" s="368"/>
      <c r="F835" s="367" t="str">
        <f>IF(E835="", "", INDEX(Main_Form!$A:$A, MATCH($E835, Main_Form!$EV:$EV, 0)))</f>
        <v/>
      </c>
      <c r="G835" s="368"/>
      <c r="H835" s="368"/>
      <c r="I835" s="368"/>
      <c r="J835" s="368"/>
      <c r="K835" s="368"/>
      <c r="L835" s="368"/>
      <c r="M835" s="368"/>
      <c r="N835" s="368"/>
      <c r="O835" s="368"/>
      <c r="P835" s="398" t="str">
        <f t="shared" si="12"/>
        <v/>
      </c>
      <c r="Q835" s="403"/>
      <c r="R835" s="372"/>
      <c r="AB835" s="378"/>
      <c r="AC835" s="378" t="str">
        <f>IF($N835 = "", "",
IF(OR($N835 = Lists_and_controls!$AO$9, $N835 = Lists_and_controls!$AO$11, $N835 = Lists_and_controls!$AO$14, $N835 = Lists_and_controls!$AO$16), MAX(Day_30),
IF(OR($N835 = Lists_and_controls!$AO$6, $N835 = Lists_and_controls!$AO$8, $N835 = Lists_and_controls!$AO$10, $N835 = Lists_and_controls!$AO$12, $N835 = Lists_and_controls!$AO$13, $N835 = Lists_and_controls!$AO$15, $N835 = Lists_and_controls!$AO$17), MAX(Day_31),
IF($N835 = Lists_and_controls!$AO$7, IF(INDEX(Leap_Year_YN, MATCH($M835, Year_2, 0)) = 1, MAX(Day_Feb_LY), MAX(Day_Feb) )))))</f>
        <v/>
      </c>
    </row>
    <row r="836" spans="1:29" s="379" customFormat="1" hidden="1" x14ac:dyDescent="0.35">
      <c r="A836" s="368"/>
      <c r="B836" s="367" t="str">
        <f xml:space="preserve"> IF(A836="", "", $B$2 &amp; COUNTIFS($A$7:$A836, $A836))</f>
        <v/>
      </c>
      <c r="C836" s="367" t="str">
        <f>IF($A836 = "", "", INDEX(Main_Form!$A:$A, MATCH($A836, Main_Form!$EV:$EV, 0)) &amp; $B836)</f>
        <v/>
      </c>
      <c r="D836" s="368"/>
      <c r="E836" s="368"/>
      <c r="F836" s="367" t="str">
        <f>IF(E836="", "", INDEX(Main_Form!$A:$A, MATCH($E836, Main_Form!$EV:$EV, 0)))</f>
        <v/>
      </c>
      <c r="G836" s="368"/>
      <c r="H836" s="368"/>
      <c r="I836" s="368"/>
      <c r="J836" s="368"/>
      <c r="K836" s="368"/>
      <c r="L836" s="368"/>
      <c r="M836" s="368"/>
      <c r="N836" s="368"/>
      <c r="O836" s="368"/>
      <c r="P836" s="398" t="str">
        <f t="shared" si="12"/>
        <v/>
      </c>
      <c r="Q836" s="403"/>
      <c r="R836" s="372"/>
      <c r="AB836" s="378"/>
      <c r="AC836" s="378" t="str">
        <f>IF($N836 = "", "",
IF(OR($N836 = Lists_and_controls!$AO$9, $N836 = Lists_and_controls!$AO$11, $N836 = Lists_and_controls!$AO$14, $N836 = Lists_and_controls!$AO$16), MAX(Day_30),
IF(OR($N836 = Lists_and_controls!$AO$6, $N836 = Lists_and_controls!$AO$8, $N836 = Lists_and_controls!$AO$10, $N836 = Lists_and_controls!$AO$12, $N836 = Lists_and_controls!$AO$13, $N836 = Lists_and_controls!$AO$15, $N836 = Lists_and_controls!$AO$17), MAX(Day_31),
IF($N836 = Lists_and_controls!$AO$7, IF(INDEX(Leap_Year_YN, MATCH($M836, Year_2, 0)) = 1, MAX(Day_Feb_LY), MAX(Day_Feb) )))))</f>
        <v/>
      </c>
    </row>
    <row r="837" spans="1:29" s="379" customFormat="1" hidden="1" x14ac:dyDescent="0.35">
      <c r="A837" s="368"/>
      <c r="B837" s="367" t="str">
        <f xml:space="preserve"> IF(A837="", "", $B$2 &amp; COUNTIFS($A$7:$A837, $A837))</f>
        <v/>
      </c>
      <c r="C837" s="367" t="str">
        <f>IF($A837 = "", "", INDEX(Main_Form!$A:$A, MATCH($A837, Main_Form!$EV:$EV, 0)) &amp; $B837)</f>
        <v/>
      </c>
      <c r="D837" s="368"/>
      <c r="E837" s="368"/>
      <c r="F837" s="367" t="str">
        <f>IF(E837="", "", INDEX(Main_Form!$A:$A, MATCH($E837, Main_Form!$EV:$EV, 0)))</f>
        <v/>
      </c>
      <c r="G837" s="368"/>
      <c r="H837" s="368"/>
      <c r="I837" s="368"/>
      <c r="J837" s="368"/>
      <c r="K837" s="368"/>
      <c r="L837" s="368"/>
      <c r="M837" s="368"/>
      <c r="N837" s="368"/>
      <c r="O837" s="368"/>
      <c r="P837" s="398" t="str">
        <f t="shared" si="12"/>
        <v/>
      </c>
      <c r="Q837" s="403"/>
      <c r="R837" s="372"/>
      <c r="AB837" s="378"/>
      <c r="AC837" s="378" t="str">
        <f>IF($N837 = "", "",
IF(OR($N837 = Lists_and_controls!$AO$9, $N837 = Lists_and_controls!$AO$11, $N837 = Lists_and_controls!$AO$14, $N837 = Lists_and_controls!$AO$16), MAX(Day_30),
IF(OR($N837 = Lists_and_controls!$AO$6, $N837 = Lists_and_controls!$AO$8, $N837 = Lists_and_controls!$AO$10, $N837 = Lists_and_controls!$AO$12, $N837 = Lists_and_controls!$AO$13, $N837 = Lists_and_controls!$AO$15, $N837 = Lists_and_controls!$AO$17), MAX(Day_31),
IF($N837 = Lists_and_controls!$AO$7, IF(INDEX(Leap_Year_YN, MATCH($M837, Year_2, 0)) = 1, MAX(Day_Feb_LY), MAX(Day_Feb) )))))</f>
        <v/>
      </c>
    </row>
    <row r="838" spans="1:29" s="379" customFormat="1" hidden="1" x14ac:dyDescent="0.35">
      <c r="A838" s="368"/>
      <c r="B838" s="367" t="str">
        <f xml:space="preserve"> IF(A838="", "", $B$2 &amp; COUNTIFS($A$7:$A838, $A838))</f>
        <v/>
      </c>
      <c r="C838" s="367" t="str">
        <f>IF($A838 = "", "", INDEX(Main_Form!$A:$A, MATCH($A838, Main_Form!$EV:$EV, 0)) &amp; $B838)</f>
        <v/>
      </c>
      <c r="D838" s="368"/>
      <c r="E838" s="368"/>
      <c r="F838" s="367" t="str">
        <f>IF(E838="", "", INDEX(Main_Form!$A:$A, MATCH($E838, Main_Form!$EV:$EV, 0)))</f>
        <v/>
      </c>
      <c r="G838" s="368"/>
      <c r="H838" s="368"/>
      <c r="I838" s="368"/>
      <c r="J838" s="368"/>
      <c r="K838" s="368"/>
      <c r="L838" s="368"/>
      <c r="M838" s="368"/>
      <c r="N838" s="368"/>
      <c r="O838" s="368"/>
      <c r="P838" s="398" t="str">
        <f t="shared" si="12"/>
        <v/>
      </c>
      <c r="Q838" s="403"/>
      <c r="R838" s="372"/>
      <c r="AB838" s="378"/>
      <c r="AC838" s="378" t="str">
        <f>IF($N838 = "", "",
IF(OR($N838 = Lists_and_controls!$AO$9, $N838 = Lists_and_controls!$AO$11, $N838 = Lists_and_controls!$AO$14, $N838 = Lists_and_controls!$AO$16), MAX(Day_30),
IF(OR($N838 = Lists_and_controls!$AO$6, $N838 = Lists_and_controls!$AO$8, $N838 = Lists_and_controls!$AO$10, $N838 = Lists_and_controls!$AO$12, $N838 = Lists_and_controls!$AO$13, $N838 = Lists_and_controls!$AO$15, $N838 = Lists_and_controls!$AO$17), MAX(Day_31),
IF($N838 = Lists_and_controls!$AO$7, IF(INDEX(Leap_Year_YN, MATCH($M838, Year_2, 0)) = 1, MAX(Day_Feb_LY), MAX(Day_Feb) )))))</f>
        <v/>
      </c>
    </row>
    <row r="839" spans="1:29" s="379" customFormat="1" hidden="1" x14ac:dyDescent="0.35">
      <c r="A839" s="368"/>
      <c r="B839" s="367" t="str">
        <f xml:space="preserve"> IF(A839="", "", $B$2 &amp; COUNTIFS($A$7:$A839, $A839))</f>
        <v/>
      </c>
      <c r="C839" s="367" t="str">
        <f>IF($A839 = "", "", INDEX(Main_Form!$A:$A, MATCH($A839, Main_Form!$EV:$EV, 0)) &amp; $B839)</f>
        <v/>
      </c>
      <c r="D839" s="368"/>
      <c r="E839" s="368"/>
      <c r="F839" s="367" t="str">
        <f>IF(E839="", "", INDEX(Main_Form!$A:$A, MATCH($E839, Main_Form!$EV:$EV, 0)))</f>
        <v/>
      </c>
      <c r="G839" s="368"/>
      <c r="H839" s="368"/>
      <c r="I839" s="368"/>
      <c r="J839" s="368"/>
      <c r="K839" s="368"/>
      <c r="L839" s="368"/>
      <c r="M839" s="368"/>
      <c r="N839" s="368"/>
      <c r="O839" s="368"/>
      <c r="P839" s="398" t="str">
        <f t="shared" ref="P839:P902" si="13">IF(AND($M839 &lt;&gt; "", $N839 &lt;&gt; "", $O839 &lt;&gt; ""), DATE($M839, INDEX(Month_value, MATCH($N839, Month, 0)), $O839), "")</f>
        <v/>
      </c>
      <c r="Q839" s="403"/>
      <c r="R839" s="372"/>
      <c r="AB839" s="378"/>
      <c r="AC839" s="378" t="str">
        <f>IF($N839 = "", "",
IF(OR($N839 = Lists_and_controls!$AO$9, $N839 = Lists_and_controls!$AO$11, $N839 = Lists_and_controls!$AO$14, $N839 = Lists_and_controls!$AO$16), MAX(Day_30),
IF(OR($N839 = Lists_and_controls!$AO$6, $N839 = Lists_and_controls!$AO$8, $N839 = Lists_and_controls!$AO$10, $N839 = Lists_and_controls!$AO$12, $N839 = Lists_and_controls!$AO$13, $N839 = Lists_and_controls!$AO$15, $N839 = Lists_and_controls!$AO$17), MAX(Day_31),
IF($N839 = Lists_and_controls!$AO$7, IF(INDEX(Leap_Year_YN, MATCH($M839, Year_2, 0)) = 1, MAX(Day_Feb_LY), MAX(Day_Feb) )))))</f>
        <v/>
      </c>
    </row>
    <row r="840" spans="1:29" s="379" customFormat="1" hidden="1" x14ac:dyDescent="0.35">
      <c r="A840" s="368"/>
      <c r="B840" s="367" t="str">
        <f xml:space="preserve"> IF(A840="", "", $B$2 &amp; COUNTIFS($A$7:$A840, $A840))</f>
        <v/>
      </c>
      <c r="C840" s="367" t="str">
        <f>IF($A840 = "", "", INDEX(Main_Form!$A:$A, MATCH($A840, Main_Form!$EV:$EV, 0)) &amp; $B840)</f>
        <v/>
      </c>
      <c r="D840" s="368"/>
      <c r="E840" s="368"/>
      <c r="F840" s="367" t="str">
        <f>IF(E840="", "", INDEX(Main_Form!$A:$A, MATCH($E840, Main_Form!$EV:$EV, 0)))</f>
        <v/>
      </c>
      <c r="G840" s="368"/>
      <c r="H840" s="368"/>
      <c r="I840" s="368"/>
      <c r="J840" s="368"/>
      <c r="K840" s="368"/>
      <c r="L840" s="368"/>
      <c r="M840" s="368"/>
      <c r="N840" s="368"/>
      <c r="O840" s="368"/>
      <c r="P840" s="398" t="str">
        <f t="shared" si="13"/>
        <v/>
      </c>
      <c r="Q840" s="403"/>
      <c r="R840" s="372"/>
      <c r="AB840" s="378"/>
      <c r="AC840" s="378" t="str">
        <f>IF($N840 = "", "",
IF(OR($N840 = Lists_and_controls!$AO$9, $N840 = Lists_and_controls!$AO$11, $N840 = Lists_and_controls!$AO$14, $N840 = Lists_and_controls!$AO$16), MAX(Day_30),
IF(OR($N840 = Lists_and_controls!$AO$6, $N840 = Lists_and_controls!$AO$8, $N840 = Lists_and_controls!$AO$10, $N840 = Lists_and_controls!$AO$12, $N840 = Lists_and_controls!$AO$13, $N840 = Lists_and_controls!$AO$15, $N840 = Lists_and_controls!$AO$17), MAX(Day_31),
IF($N840 = Lists_and_controls!$AO$7, IF(INDEX(Leap_Year_YN, MATCH($M840, Year_2, 0)) = 1, MAX(Day_Feb_LY), MAX(Day_Feb) )))))</f>
        <v/>
      </c>
    </row>
    <row r="841" spans="1:29" s="379" customFormat="1" hidden="1" x14ac:dyDescent="0.35">
      <c r="A841" s="368"/>
      <c r="B841" s="367" t="str">
        <f xml:space="preserve"> IF(A841="", "", $B$2 &amp; COUNTIFS($A$7:$A841, $A841))</f>
        <v/>
      </c>
      <c r="C841" s="367" t="str">
        <f>IF($A841 = "", "", INDEX(Main_Form!$A:$A, MATCH($A841, Main_Form!$EV:$EV, 0)) &amp; $B841)</f>
        <v/>
      </c>
      <c r="D841" s="368"/>
      <c r="E841" s="368"/>
      <c r="F841" s="367" t="str">
        <f>IF(E841="", "", INDEX(Main_Form!$A:$A, MATCH($E841, Main_Form!$EV:$EV, 0)))</f>
        <v/>
      </c>
      <c r="G841" s="368"/>
      <c r="H841" s="368"/>
      <c r="I841" s="368"/>
      <c r="J841" s="368"/>
      <c r="K841" s="368"/>
      <c r="L841" s="368"/>
      <c r="M841" s="368"/>
      <c r="N841" s="368"/>
      <c r="O841" s="368"/>
      <c r="P841" s="398" t="str">
        <f t="shared" si="13"/>
        <v/>
      </c>
      <c r="Q841" s="403"/>
      <c r="R841" s="372"/>
      <c r="AB841" s="378"/>
      <c r="AC841" s="378" t="str">
        <f>IF($N841 = "", "",
IF(OR($N841 = Lists_and_controls!$AO$9, $N841 = Lists_and_controls!$AO$11, $N841 = Lists_and_controls!$AO$14, $N841 = Lists_and_controls!$AO$16), MAX(Day_30),
IF(OR($N841 = Lists_and_controls!$AO$6, $N841 = Lists_and_controls!$AO$8, $N841 = Lists_and_controls!$AO$10, $N841 = Lists_and_controls!$AO$12, $N841 = Lists_and_controls!$AO$13, $N841 = Lists_and_controls!$AO$15, $N841 = Lists_and_controls!$AO$17), MAX(Day_31),
IF($N841 = Lists_and_controls!$AO$7, IF(INDEX(Leap_Year_YN, MATCH($M841, Year_2, 0)) = 1, MAX(Day_Feb_LY), MAX(Day_Feb) )))))</f>
        <v/>
      </c>
    </row>
    <row r="842" spans="1:29" s="379" customFormat="1" hidden="1" x14ac:dyDescent="0.35">
      <c r="A842" s="368"/>
      <c r="B842" s="367" t="str">
        <f xml:space="preserve"> IF(A842="", "", $B$2 &amp; COUNTIFS($A$7:$A842, $A842))</f>
        <v/>
      </c>
      <c r="C842" s="367" t="str">
        <f>IF($A842 = "", "", INDEX(Main_Form!$A:$A, MATCH($A842, Main_Form!$EV:$EV, 0)) &amp; $B842)</f>
        <v/>
      </c>
      <c r="D842" s="368"/>
      <c r="E842" s="368"/>
      <c r="F842" s="367" t="str">
        <f>IF(E842="", "", INDEX(Main_Form!$A:$A, MATCH($E842, Main_Form!$EV:$EV, 0)))</f>
        <v/>
      </c>
      <c r="G842" s="368"/>
      <c r="H842" s="368"/>
      <c r="I842" s="368"/>
      <c r="J842" s="368"/>
      <c r="K842" s="368"/>
      <c r="L842" s="368"/>
      <c r="M842" s="368"/>
      <c r="N842" s="368"/>
      <c r="O842" s="368"/>
      <c r="P842" s="398" t="str">
        <f t="shared" si="13"/>
        <v/>
      </c>
      <c r="Q842" s="403"/>
      <c r="R842" s="372"/>
      <c r="AB842" s="378"/>
      <c r="AC842" s="378" t="str">
        <f>IF($N842 = "", "",
IF(OR($N842 = Lists_and_controls!$AO$9, $N842 = Lists_and_controls!$AO$11, $N842 = Lists_and_controls!$AO$14, $N842 = Lists_and_controls!$AO$16), MAX(Day_30),
IF(OR($N842 = Lists_and_controls!$AO$6, $N842 = Lists_and_controls!$AO$8, $N842 = Lists_and_controls!$AO$10, $N842 = Lists_and_controls!$AO$12, $N842 = Lists_and_controls!$AO$13, $N842 = Lists_and_controls!$AO$15, $N842 = Lists_and_controls!$AO$17), MAX(Day_31),
IF($N842 = Lists_and_controls!$AO$7, IF(INDEX(Leap_Year_YN, MATCH($M842, Year_2, 0)) = 1, MAX(Day_Feb_LY), MAX(Day_Feb) )))))</f>
        <v/>
      </c>
    </row>
    <row r="843" spans="1:29" s="379" customFormat="1" hidden="1" x14ac:dyDescent="0.35">
      <c r="A843" s="368"/>
      <c r="B843" s="367" t="str">
        <f xml:space="preserve"> IF(A843="", "", $B$2 &amp; COUNTIFS($A$7:$A843, $A843))</f>
        <v/>
      </c>
      <c r="C843" s="367" t="str">
        <f>IF($A843 = "", "", INDEX(Main_Form!$A:$A, MATCH($A843, Main_Form!$EV:$EV, 0)) &amp; $B843)</f>
        <v/>
      </c>
      <c r="D843" s="368"/>
      <c r="E843" s="368"/>
      <c r="F843" s="367" t="str">
        <f>IF(E843="", "", INDEX(Main_Form!$A:$A, MATCH($E843, Main_Form!$EV:$EV, 0)))</f>
        <v/>
      </c>
      <c r="G843" s="368"/>
      <c r="H843" s="368"/>
      <c r="I843" s="368"/>
      <c r="J843" s="368"/>
      <c r="K843" s="368"/>
      <c r="L843" s="368"/>
      <c r="M843" s="368"/>
      <c r="N843" s="368"/>
      <c r="O843" s="368"/>
      <c r="P843" s="398" t="str">
        <f t="shared" si="13"/>
        <v/>
      </c>
      <c r="Q843" s="403"/>
      <c r="R843" s="372"/>
      <c r="AB843" s="378"/>
      <c r="AC843" s="378" t="str">
        <f>IF($N843 = "", "",
IF(OR($N843 = Lists_and_controls!$AO$9, $N843 = Lists_and_controls!$AO$11, $N843 = Lists_and_controls!$AO$14, $N843 = Lists_and_controls!$AO$16), MAX(Day_30),
IF(OR($N843 = Lists_and_controls!$AO$6, $N843 = Lists_and_controls!$AO$8, $N843 = Lists_and_controls!$AO$10, $N843 = Lists_and_controls!$AO$12, $N843 = Lists_and_controls!$AO$13, $N843 = Lists_and_controls!$AO$15, $N843 = Lists_and_controls!$AO$17), MAX(Day_31),
IF($N843 = Lists_and_controls!$AO$7, IF(INDEX(Leap_Year_YN, MATCH($M843, Year_2, 0)) = 1, MAX(Day_Feb_LY), MAX(Day_Feb) )))))</f>
        <v/>
      </c>
    </row>
    <row r="844" spans="1:29" s="379" customFormat="1" hidden="1" x14ac:dyDescent="0.35">
      <c r="A844" s="368"/>
      <c r="B844" s="367" t="str">
        <f xml:space="preserve"> IF(A844="", "", $B$2 &amp; COUNTIFS($A$7:$A844, $A844))</f>
        <v/>
      </c>
      <c r="C844" s="367" t="str">
        <f>IF($A844 = "", "", INDEX(Main_Form!$A:$A, MATCH($A844, Main_Form!$EV:$EV, 0)) &amp; $B844)</f>
        <v/>
      </c>
      <c r="D844" s="368"/>
      <c r="E844" s="368"/>
      <c r="F844" s="367" t="str">
        <f>IF(E844="", "", INDEX(Main_Form!$A:$A, MATCH($E844, Main_Form!$EV:$EV, 0)))</f>
        <v/>
      </c>
      <c r="G844" s="368"/>
      <c r="H844" s="368"/>
      <c r="I844" s="368"/>
      <c r="J844" s="368"/>
      <c r="K844" s="368"/>
      <c r="L844" s="368"/>
      <c r="M844" s="368"/>
      <c r="N844" s="368"/>
      <c r="O844" s="368"/>
      <c r="P844" s="398" t="str">
        <f t="shared" si="13"/>
        <v/>
      </c>
      <c r="Q844" s="403"/>
      <c r="R844" s="372"/>
      <c r="AB844" s="378"/>
      <c r="AC844" s="378" t="str">
        <f>IF($N844 = "", "",
IF(OR($N844 = Lists_and_controls!$AO$9, $N844 = Lists_and_controls!$AO$11, $N844 = Lists_and_controls!$AO$14, $N844 = Lists_and_controls!$AO$16), MAX(Day_30),
IF(OR($N844 = Lists_and_controls!$AO$6, $N844 = Lists_and_controls!$AO$8, $N844 = Lists_and_controls!$AO$10, $N844 = Lists_and_controls!$AO$12, $N844 = Lists_and_controls!$AO$13, $N844 = Lists_and_controls!$AO$15, $N844 = Lists_and_controls!$AO$17), MAX(Day_31),
IF($N844 = Lists_and_controls!$AO$7, IF(INDEX(Leap_Year_YN, MATCH($M844, Year_2, 0)) = 1, MAX(Day_Feb_LY), MAX(Day_Feb) )))))</f>
        <v/>
      </c>
    </row>
    <row r="845" spans="1:29" s="379" customFormat="1" hidden="1" x14ac:dyDescent="0.35">
      <c r="A845" s="368"/>
      <c r="B845" s="367" t="str">
        <f xml:space="preserve"> IF(A845="", "", $B$2 &amp; COUNTIFS($A$7:$A845, $A845))</f>
        <v/>
      </c>
      <c r="C845" s="367" t="str">
        <f>IF($A845 = "", "", INDEX(Main_Form!$A:$A, MATCH($A845, Main_Form!$EV:$EV, 0)) &amp; $B845)</f>
        <v/>
      </c>
      <c r="D845" s="368"/>
      <c r="E845" s="368"/>
      <c r="F845" s="367" t="str">
        <f>IF(E845="", "", INDEX(Main_Form!$A:$A, MATCH($E845, Main_Form!$EV:$EV, 0)))</f>
        <v/>
      </c>
      <c r="G845" s="368"/>
      <c r="H845" s="368"/>
      <c r="I845" s="368"/>
      <c r="J845" s="368"/>
      <c r="K845" s="368"/>
      <c r="L845" s="368"/>
      <c r="M845" s="368"/>
      <c r="N845" s="368"/>
      <c r="O845" s="368"/>
      <c r="P845" s="398" t="str">
        <f t="shared" si="13"/>
        <v/>
      </c>
      <c r="Q845" s="403"/>
      <c r="R845" s="372"/>
      <c r="AB845" s="378"/>
      <c r="AC845" s="378" t="str">
        <f>IF($N845 = "", "",
IF(OR($N845 = Lists_and_controls!$AO$9, $N845 = Lists_and_controls!$AO$11, $N845 = Lists_and_controls!$AO$14, $N845 = Lists_and_controls!$AO$16), MAX(Day_30),
IF(OR($N845 = Lists_and_controls!$AO$6, $N845 = Lists_and_controls!$AO$8, $N845 = Lists_and_controls!$AO$10, $N845 = Lists_and_controls!$AO$12, $N845 = Lists_and_controls!$AO$13, $N845 = Lists_and_controls!$AO$15, $N845 = Lists_and_controls!$AO$17), MAX(Day_31),
IF($N845 = Lists_and_controls!$AO$7, IF(INDEX(Leap_Year_YN, MATCH($M845, Year_2, 0)) = 1, MAX(Day_Feb_LY), MAX(Day_Feb) )))))</f>
        <v/>
      </c>
    </row>
    <row r="846" spans="1:29" s="379" customFormat="1" hidden="1" x14ac:dyDescent="0.35">
      <c r="A846" s="368"/>
      <c r="B846" s="367" t="str">
        <f xml:space="preserve"> IF(A846="", "", $B$2 &amp; COUNTIFS($A$7:$A846, $A846))</f>
        <v/>
      </c>
      <c r="C846" s="367" t="str">
        <f>IF($A846 = "", "", INDEX(Main_Form!$A:$A, MATCH($A846, Main_Form!$EV:$EV, 0)) &amp; $B846)</f>
        <v/>
      </c>
      <c r="D846" s="368"/>
      <c r="E846" s="368"/>
      <c r="F846" s="367" t="str">
        <f>IF(E846="", "", INDEX(Main_Form!$A:$A, MATCH($E846, Main_Form!$EV:$EV, 0)))</f>
        <v/>
      </c>
      <c r="G846" s="368"/>
      <c r="H846" s="368"/>
      <c r="I846" s="368"/>
      <c r="J846" s="368"/>
      <c r="K846" s="368"/>
      <c r="L846" s="368"/>
      <c r="M846" s="368"/>
      <c r="N846" s="368"/>
      <c r="O846" s="368"/>
      <c r="P846" s="398" t="str">
        <f t="shared" si="13"/>
        <v/>
      </c>
      <c r="Q846" s="403"/>
      <c r="R846" s="372"/>
      <c r="AB846" s="378"/>
      <c r="AC846" s="378" t="str">
        <f>IF($N846 = "", "",
IF(OR($N846 = Lists_and_controls!$AO$9, $N846 = Lists_and_controls!$AO$11, $N846 = Lists_and_controls!$AO$14, $N846 = Lists_and_controls!$AO$16), MAX(Day_30),
IF(OR($N846 = Lists_and_controls!$AO$6, $N846 = Lists_and_controls!$AO$8, $N846 = Lists_and_controls!$AO$10, $N846 = Lists_and_controls!$AO$12, $N846 = Lists_and_controls!$AO$13, $N846 = Lists_and_controls!$AO$15, $N846 = Lists_and_controls!$AO$17), MAX(Day_31),
IF($N846 = Lists_and_controls!$AO$7, IF(INDEX(Leap_Year_YN, MATCH($M846, Year_2, 0)) = 1, MAX(Day_Feb_LY), MAX(Day_Feb) )))))</f>
        <v/>
      </c>
    </row>
    <row r="847" spans="1:29" s="379" customFormat="1" hidden="1" x14ac:dyDescent="0.35">
      <c r="A847" s="368"/>
      <c r="B847" s="367" t="str">
        <f xml:space="preserve"> IF(A847="", "", $B$2 &amp; COUNTIFS($A$7:$A847, $A847))</f>
        <v/>
      </c>
      <c r="C847" s="367" t="str">
        <f>IF($A847 = "", "", INDEX(Main_Form!$A:$A, MATCH($A847, Main_Form!$EV:$EV, 0)) &amp; $B847)</f>
        <v/>
      </c>
      <c r="D847" s="368"/>
      <c r="E847" s="368"/>
      <c r="F847" s="367" t="str">
        <f>IF(E847="", "", INDEX(Main_Form!$A:$A, MATCH($E847, Main_Form!$EV:$EV, 0)))</f>
        <v/>
      </c>
      <c r="G847" s="368"/>
      <c r="H847" s="368"/>
      <c r="I847" s="368"/>
      <c r="J847" s="368"/>
      <c r="K847" s="368"/>
      <c r="L847" s="368"/>
      <c r="M847" s="368"/>
      <c r="N847" s="368"/>
      <c r="O847" s="368"/>
      <c r="P847" s="398" t="str">
        <f t="shared" si="13"/>
        <v/>
      </c>
      <c r="Q847" s="403"/>
      <c r="R847" s="372"/>
      <c r="AB847" s="378"/>
      <c r="AC847" s="378" t="str">
        <f>IF($N847 = "", "",
IF(OR($N847 = Lists_and_controls!$AO$9, $N847 = Lists_and_controls!$AO$11, $N847 = Lists_and_controls!$AO$14, $N847 = Lists_and_controls!$AO$16), MAX(Day_30),
IF(OR($N847 = Lists_and_controls!$AO$6, $N847 = Lists_and_controls!$AO$8, $N847 = Lists_and_controls!$AO$10, $N847 = Lists_and_controls!$AO$12, $N847 = Lists_and_controls!$AO$13, $N847 = Lists_and_controls!$AO$15, $N847 = Lists_and_controls!$AO$17), MAX(Day_31),
IF($N847 = Lists_and_controls!$AO$7, IF(INDEX(Leap_Year_YN, MATCH($M847, Year_2, 0)) = 1, MAX(Day_Feb_LY), MAX(Day_Feb) )))))</f>
        <v/>
      </c>
    </row>
    <row r="848" spans="1:29" s="379" customFormat="1" hidden="1" x14ac:dyDescent="0.35">
      <c r="A848" s="368"/>
      <c r="B848" s="367" t="str">
        <f xml:space="preserve"> IF(A848="", "", $B$2 &amp; COUNTIFS($A$7:$A848, $A848))</f>
        <v/>
      </c>
      <c r="C848" s="367" t="str">
        <f>IF($A848 = "", "", INDEX(Main_Form!$A:$A, MATCH($A848, Main_Form!$EV:$EV, 0)) &amp; $B848)</f>
        <v/>
      </c>
      <c r="D848" s="368"/>
      <c r="E848" s="368"/>
      <c r="F848" s="367" t="str">
        <f>IF(E848="", "", INDEX(Main_Form!$A:$A, MATCH($E848, Main_Form!$EV:$EV, 0)))</f>
        <v/>
      </c>
      <c r="G848" s="368"/>
      <c r="H848" s="368"/>
      <c r="I848" s="368"/>
      <c r="J848" s="368"/>
      <c r="K848" s="368"/>
      <c r="L848" s="368"/>
      <c r="M848" s="368"/>
      <c r="N848" s="368"/>
      <c r="O848" s="368"/>
      <c r="P848" s="398" t="str">
        <f t="shared" si="13"/>
        <v/>
      </c>
      <c r="Q848" s="403"/>
      <c r="R848" s="372"/>
      <c r="AB848" s="378"/>
      <c r="AC848" s="378" t="str">
        <f>IF($N848 = "", "",
IF(OR($N848 = Lists_and_controls!$AO$9, $N848 = Lists_and_controls!$AO$11, $N848 = Lists_and_controls!$AO$14, $N848 = Lists_and_controls!$AO$16), MAX(Day_30),
IF(OR($N848 = Lists_and_controls!$AO$6, $N848 = Lists_and_controls!$AO$8, $N848 = Lists_and_controls!$AO$10, $N848 = Lists_and_controls!$AO$12, $N848 = Lists_and_controls!$AO$13, $N848 = Lists_and_controls!$AO$15, $N848 = Lists_and_controls!$AO$17), MAX(Day_31),
IF($N848 = Lists_and_controls!$AO$7, IF(INDEX(Leap_Year_YN, MATCH($M848, Year_2, 0)) = 1, MAX(Day_Feb_LY), MAX(Day_Feb) )))))</f>
        <v/>
      </c>
    </row>
    <row r="849" spans="1:29" s="379" customFormat="1" hidden="1" x14ac:dyDescent="0.35">
      <c r="A849" s="368"/>
      <c r="B849" s="367" t="str">
        <f xml:space="preserve"> IF(A849="", "", $B$2 &amp; COUNTIFS($A$7:$A849, $A849))</f>
        <v/>
      </c>
      <c r="C849" s="367" t="str">
        <f>IF($A849 = "", "", INDEX(Main_Form!$A:$A, MATCH($A849, Main_Form!$EV:$EV, 0)) &amp; $B849)</f>
        <v/>
      </c>
      <c r="D849" s="368"/>
      <c r="E849" s="368"/>
      <c r="F849" s="367" t="str">
        <f>IF(E849="", "", INDEX(Main_Form!$A:$A, MATCH($E849, Main_Form!$EV:$EV, 0)))</f>
        <v/>
      </c>
      <c r="G849" s="368"/>
      <c r="H849" s="368"/>
      <c r="I849" s="368"/>
      <c r="J849" s="368"/>
      <c r="K849" s="368"/>
      <c r="L849" s="368"/>
      <c r="M849" s="368"/>
      <c r="N849" s="368"/>
      <c r="O849" s="368"/>
      <c r="P849" s="398" t="str">
        <f t="shared" si="13"/>
        <v/>
      </c>
      <c r="Q849" s="403"/>
      <c r="R849" s="372"/>
      <c r="AB849" s="378"/>
      <c r="AC849" s="378" t="str">
        <f>IF($N849 = "", "",
IF(OR($N849 = Lists_and_controls!$AO$9, $N849 = Lists_and_controls!$AO$11, $N849 = Lists_and_controls!$AO$14, $N849 = Lists_and_controls!$AO$16), MAX(Day_30),
IF(OR($N849 = Lists_and_controls!$AO$6, $N849 = Lists_and_controls!$AO$8, $N849 = Lists_and_controls!$AO$10, $N849 = Lists_and_controls!$AO$12, $N849 = Lists_and_controls!$AO$13, $N849 = Lists_and_controls!$AO$15, $N849 = Lists_and_controls!$AO$17), MAX(Day_31),
IF($N849 = Lists_and_controls!$AO$7, IF(INDEX(Leap_Year_YN, MATCH($M849, Year_2, 0)) = 1, MAX(Day_Feb_LY), MAX(Day_Feb) )))))</f>
        <v/>
      </c>
    </row>
    <row r="850" spans="1:29" s="379" customFormat="1" hidden="1" x14ac:dyDescent="0.35">
      <c r="A850" s="368"/>
      <c r="B850" s="367" t="str">
        <f xml:space="preserve"> IF(A850="", "", $B$2 &amp; COUNTIFS($A$7:$A850, $A850))</f>
        <v/>
      </c>
      <c r="C850" s="367" t="str">
        <f>IF($A850 = "", "", INDEX(Main_Form!$A:$A, MATCH($A850, Main_Form!$EV:$EV, 0)) &amp; $B850)</f>
        <v/>
      </c>
      <c r="D850" s="368"/>
      <c r="E850" s="368"/>
      <c r="F850" s="367" t="str">
        <f>IF(E850="", "", INDEX(Main_Form!$A:$A, MATCH($E850, Main_Form!$EV:$EV, 0)))</f>
        <v/>
      </c>
      <c r="G850" s="368"/>
      <c r="H850" s="368"/>
      <c r="I850" s="368"/>
      <c r="J850" s="368"/>
      <c r="K850" s="368"/>
      <c r="L850" s="368"/>
      <c r="M850" s="368"/>
      <c r="N850" s="368"/>
      <c r="O850" s="368"/>
      <c r="P850" s="398" t="str">
        <f t="shared" si="13"/>
        <v/>
      </c>
      <c r="Q850" s="403"/>
      <c r="R850" s="372"/>
      <c r="AB850" s="378"/>
      <c r="AC850" s="378" t="str">
        <f>IF($N850 = "", "",
IF(OR($N850 = Lists_and_controls!$AO$9, $N850 = Lists_and_controls!$AO$11, $N850 = Lists_and_controls!$AO$14, $N850 = Lists_and_controls!$AO$16), MAX(Day_30),
IF(OR($N850 = Lists_and_controls!$AO$6, $N850 = Lists_and_controls!$AO$8, $N850 = Lists_and_controls!$AO$10, $N850 = Lists_and_controls!$AO$12, $N850 = Lists_and_controls!$AO$13, $N850 = Lists_and_controls!$AO$15, $N850 = Lists_and_controls!$AO$17), MAX(Day_31),
IF($N850 = Lists_and_controls!$AO$7, IF(INDEX(Leap_Year_YN, MATCH($M850, Year_2, 0)) = 1, MAX(Day_Feb_LY), MAX(Day_Feb) )))))</f>
        <v/>
      </c>
    </row>
    <row r="851" spans="1:29" s="379" customFormat="1" hidden="1" x14ac:dyDescent="0.35">
      <c r="A851" s="368"/>
      <c r="B851" s="367" t="str">
        <f xml:space="preserve"> IF(A851="", "", $B$2 &amp; COUNTIFS($A$7:$A851, $A851))</f>
        <v/>
      </c>
      <c r="C851" s="367" t="str">
        <f>IF($A851 = "", "", INDEX(Main_Form!$A:$A, MATCH($A851, Main_Form!$EV:$EV, 0)) &amp; $B851)</f>
        <v/>
      </c>
      <c r="D851" s="368"/>
      <c r="E851" s="368"/>
      <c r="F851" s="367" t="str">
        <f>IF(E851="", "", INDEX(Main_Form!$A:$A, MATCH($E851, Main_Form!$EV:$EV, 0)))</f>
        <v/>
      </c>
      <c r="G851" s="368"/>
      <c r="H851" s="368"/>
      <c r="I851" s="368"/>
      <c r="J851" s="368"/>
      <c r="K851" s="368"/>
      <c r="L851" s="368"/>
      <c r="M851" s="368"/>
      <c r="N851" s="368"/>
      <c r="O851" s="368"/>
      <c r="P851" s="398" t="str">
        <f t="shared" si="13"/>
        <v/>
      </c>
      <c r="Q851" s="403"/>
      <c r="R851" s="372"/>
      <c r="AB851" s="378"/>
      <c r="AC851" s="378" t="str">
        <f>IF($N851 = "", "",
IF(OR($N851 = Lists_and_controls!$AO$9, $N851 = Lists_and_controls!$AO$11, $N851 = Lists_and_controls!$AO$14, $N851 = Lists_and_controls!$AO$16), MAX(Day_30),
IF(OR($N851 = Lists_and_controls!$AO$6, $N851 = Lists_and_controls!$AO$8, $N851 = Lists_and_controls!$AO$10, $N851 = Lists_and_controls!$AO$12, $N851 = Lists_and_controls!$AO$13, $N851 = Lists_and_controls!$AO$15, $N851 = Lists_and_controls!$AO$17), MAX(Day_31),
IF($N851 = Lists_and_controls!$AO$7, IF(INDEX(Leap_Year_YN, MATCH($M851, Year_2, 0)) = 1, MAX(Day_Feb_LY), MAX(Day_Feb) )))))</f>
        <v/>
      </c>
    </row>
    <row r="852" spans="1:29" s="379" customFormat="1" hidden="1" x14ac:dyDescent="0.35">
      <c r="A852" s="368"/>
      <c r="B852" s="367" t="str">
        <f xml:space="preserve"> IF(A852="", "", $B$2 &amp; COUNTIFS($A$7:$A852, $A852))</f>
        <v/>
      </c>
      <c r="C852" s="367" t="str">
        <f>IF($A852 = "", "", INDEX(Main_Form!$A:$A, MATCH($A852, Main_Form!$EV:$EV, 0)) &amp; $B852)</f>
        <v/>
      </c>
      <c r="D852" s="368"/>
      <c r="E852" s="368"/>
      <c r="F852" s="367" t="str">
        <f>IF(E852="", "", INDEX(Main_Form!$A:$A, MATCH($E852, Main_Form!$EV:$EV, 0)))</f>
        <v/>
      </c>
      <c r="G852" s="368"/>
      <c r="H852" s="368"/>
      <c r="I852" s="368"/>
      <c r="J852" s="368"/>
      <c r="K852" s="368"/>
      <c r="L852" s="368"/>
      <c r="M852" s="368"/>
      <c r="N852" s="368"/>
      <c r="O852" s="368"/>
      <c r="P852" s="398" t="str">
        <f t="shared" si="13"/>
        <v/>
      </c>
      <c r="Q852" s="403"/>
      <c r="R852" s="372"/>
      <c r="AB852" s="378"/>
      <c r="AC852" s="378" t="str">
        <f>IF($N852 = "", "",
IF(OR($N852 = Lists_and_controls!$AO$9, $N852 = Lists_and_controls!$AO$11, $N852 = Lists_and_controls!$AO$14, $N852 = Lists_and_controls!$AO$16), MAX(Day_30),
IF(OR($N852 = Lists_and_controls!$AO$6, $N852 = Lists_and_controls!$AO$8, $N852 = Lists_and_controls!$AO$10, $N852 = Lists_and_controls!$AO$12, $N852 = Lists_and_controls!$AO$13, $N852 = Lists_and_controls!$AO$15, $N852 = Lists_and_controls!$AO$17), MAX(Day_31),
IF($N852 = Lists_and_controls!$AO$7, IF(INDEX(Leap_Year_YN, MATCH($M852, Year_2, 0)) = 1, MAX(Day_Feb_LY), MAX(Day_Feb) )))))</f>
        <v/>
      </c>
    </row>
    <row r="853" spans="1:29" s="379" customFormat="1" hidden="1" x14ac:dyDescent="0.35">
      <c r="A853" s="368"/>
      <c r="B853" s="367" t="str">
        <f xml:space="preserve"> IF(A853="", "", $B$2 &amp; COUNTIFS($A$7:$A853, $A853))</f>
        <v/>
      </c>
      <c r="C853" s="367" t="str">
        <f>IF($A853 = "", "", INDEX(Main_Form!$A:$A, MATCH($A853, Main_Form!$EV:$EV, 0)) &amp; $B853)</f>
        <v/>
      </c>
      <c r="D853" s="368"/>
      <c r="E853" s="368"/>
      <c r="F853" s="367" t="str">
        <f>IF(E853="", "", INDEX(Main_Form!$A:$A, MATCH($E853, Main_Form!$EV:$EV, 0)))</f>
        <v/>
      </c>
      <c r="G853" s="368"/>
      <c r="H853" s="368"/>
      <c r="I853" s="368"/>
      <c r="J853" s="368"/>
      <c r="K853" s="368"/>
      <c r="L853" s="368"/>
      <c r="M853" s="368"/>
      <c r="N853" s="368"/>
      <c r="O853" s="368"/>
      <c r="P853" s="398" t="str">
        <f t="shared" si="13"/>
        <v/>
      </c>
      <c r="Q853" s="403"/>
      <c r="R853" s="372"/>
      <c r="AB853" s="378"/>
      <c r="AC853" s="378" t="str">
        <f>IF($N853 = "", "",
IF(OR($N853 = Lists_and_controls!$AO$9, $N853 = Lists_and_controls!$AO$11, $N853 = Lists_and_controls!$AO$14, $N853 = Lists_and_controls!$AO$16), MAX(Day_30),
IF(OR($N853 = Lists_and_controls!$AO$6, $N853 = Lists_and_controls!$AO$8, $N853 = Lists_and_controls!$AO$10, $N853 = Lists_and_controls!$AO$12, $N853 = Lists_and_controls!$AO$13, $N853 = Lists_and_controls!$AO$15, $N853 = Lists_and_controls!$AO$17), MAX(Day_31),
IF($N853 = Lists_and_controls!$AO$7, IF(INDEX(Leap_Year_YN, MATCH($M853, Year_2, 0)) = 1, MAX(Day_Feb_LY), MAX(Day_Feb) )))))</f>
        <v/>
      </c>
    </row>
    <row r="854" spans="1:29" s="379" customFormat="1" hidden="1" x14ac:dyDescent="0.35">
      <c r="A854" s="368"/>
      <c r="B854" s="367" t="str">
        <f xml:space="preserve"> IF(A854="", "", $B$2 &amp; COUNTIFS($A$7:$A854, $A854))</f>
        <v/>
      </c>
      <c r="C854" s="367" t="str">
        <f>IF($A854 = "", "", INDEX(Main_Form!$A:$A, MATCH($A854, Main_Form!$EV:$EV, 0)) &amp; $B854)</f>
        <v/>
      </c>
      <c r="D854" s="368"/>
      <c r="E854" s="368"/>
      <c r="F854" s="367" t="str">
        <f>IF(E854="", "", INDEX(Main_Form!$A:$A, MATCH($E854, Main_Form!$EV:$EV, 0)))</f>
        <v/>
      </c>
      <c r="G854" s="368"/>
      <c r="H854" s="368"/>
      <c r="I854" s="368"/>
      <c r="J854" s="368"/>
      <c r="K854" s="368"/>
      <c r="L854" s="368"/>
      <c r="M854" s="368"/>
      <c r="N854" s="368"/>
      <c r="O854" s="368"/>
      <c r="P854" s="398" t="str">
        <f t="shared" si="13"/>
        <v/>
      </c>
      <c r="Q854" s="403"/>
      <c r="R854" s="372"/>
      <c r="AB854" s="378"/>
      <c r="AC854" s="378" t="str">
        <f>IF($N854 = "", "",
IF(OR($N854 = Lists_and_controls!$AO$9, $N854 = Lists_and_controls!$AO$11, $N854 = Lists_and_controls!$AO$14, $N854 = Lists_and_controls!$AO$16), MAX(Day_30),
IF(OR($N854 = Lists_and_controls!$AO$6, $N854 = Lists_and_controls!$AO$8, $N854 = Lists_and_controls!$AO$10, $N854 = Lists_and_controls!$AO$12, $N854 = Lists_and_controls!$AO$13, $N854 = Lists_and_controls!$AO$15, $N854 = Lists_and_controls!$AO$17), MAX(Day_31),
IF($N854 = Lists_and_controls!$AO$7, IF(INDEX(Leap_Year_YN, MATCH($M854, Year_2, 0)) = 1, MAX(Day_Feb_LY), MAX(Day_Feb) )))))</f>
        <v/>
      </c>
    </row>
    <row r="855" spans="1:29" s="379" customFormat="1" hidden="1" x14ac:dyDescent="0.35">
      <c r="A855" s="368"/>
      <c r="B855" s="367" t="str">
        <f xml:space="preserve"> IF(A855="", "", $B$2 &amp; COUNTIFS($A$7:$A855, $A855))</f>
        <v/>
      </c>
      <c r="C855" s="367" t="str">
        <f>IF($A855 = "", "", INDEX(Main_Form!$A:$A, MATCH($A855, Main_Form!$EV:$EV, 0)) &amp; $B855)</f>
        <v/>
      </c>
      <c r="D855" s="368"/>
      <c r="E855" s="368"/>
      <c r="F855" s="367" t="str">
        <f>IF(E855="", "", INDEX(Main_Form!$A:$A, MATCH($E855, Main_Form!$EV:$EV, 0)))</f>
        <v/>
      </c>
      <c r="G855" s="368"/>
      <c r="H855" s="368"/>
      <c r="I855" s="368"/>
      <c r="J855" s="368"/>
      <c r="K855" s="368"/>
      <c r="L855" s="368"/>
      <c r="M855" s="368"/>
      <c r="N855" s="368"/>
      <c r="O855" s="368"/>
      <c r="P855" s="398" t="str">
        <f t="shared" si="13"/>
        <v/>
      </c>
      <c r="Q855" s="403"/>
      <c r="R855" s="372"/>
      <c r="AB855" s="378"/>
      <c r="AC855" s="378" t="str">
        <f>IF($N855 = "", "",
IF(OR($N855 = Lists_and_controls!$AO$9, $N855 = Lists_and_controls!$AO$11, $N855 = Lists_and_controls!$AO$14, $N855 = Lists_and_controls!$AO$16), MAX(Day_30),
IF(OR($N855 = Lists_and_controls!$AO$6, $N855 = Lists_and_controls!$AO$8, $N855 = Lists_and_controls!$AO$10, $N855 = Lists_and_controls!$AO$12, $N855 = Lists_and_controls!$AO$13, $N855 = Lists_and_controls!$AO$15, $N855 = Lists_and_controls!$AO$17), MAX(Day_31),
IF($N855 = Lists_and_controls!$AO$7, IF(INDEX(Leap_Year_YN, MATCH($M855, Year_2, 0)) = 1, MAX(Day_Feb_LY), MAX(Day_Feb) )))))</f>
        <v/>
      </c>
    </row>
    <row r="856" spans="1:29" s="379" customFormat="1" hidden="1" x14ac:dyDescent="0.35">
      <c r="A856" s="368"/>
      <c r="B856" s="367" t="str">
        <f xml:space="preserve"> IF(A856="", "", $B$2 &amp; COUNTIFS($A$7:$A856, $A856))</f>
        <v/>
      </c>
      <c r="C856" s="367" t="str">
        <f>IF($A856 = "", "", INDEX(Main_Form!$A:$A, MATCH($A856, Main_Form!$EV:$EV, 0)) &amp; $B856)</f>
        <v/>
      </c>
      <c r="D856" s="368"/>
      <c r="E856" s="368"/>
      <c r="F856" s="367" t="str">
        <f>IF(E856="", "", INDEX(Main_Form!$A:$A, MATCH($E856, Main_Form!$EV:$EV, 0)))</f>
        <v/>
      </c>
      <c r="G856" s="368"/>
      <c r="H856" s="368"/>
      <c r="I856" s="368"/>
      <c r="J856" s="368"/>
      <c r="K856" s="368"/>
      <c r="L856" s="368"/>
      <c r="M856" s="368"/>
      <c r="N856" s="368"/>
      <c r="O856" s="368"/>
      <c r="P856" s="398" t="str">
        <f t="shared" si="13"/>
        <v/>
      </c>
      <c r="Q856" s="403"/>
      <c r="R856" s="372"/>
      <c r="AB856" s="378"/>
      <c r="AC856" s="378" t="str">
        <f>IF($N856 = "", "",
IF(OR($N856 = Lists_and_controls!$AO$9, $N856 = Lists_and_controls!$AO$11, $N856 = Lists_and_controls!$AO$14, $N856 = Lists_and_controls!$AO$16), MAX(Day_30),
IF(OR($N856 = Lists_and_controls!$AO$6, $N856 = Lists_and_controls!$AO$8, $N856 = Lists_and_controls!$AO$10, $N856 = Lists_and_controls!$AO$12, $N856 = Lists_and_controls!$AO$13, $N856 = Lists_and_controls!$AO$15, $N856 = Lists_and_controls!$AO$17), MAX(Day_31),
IF($N856 = Lists_and_controls!$AO$7, IF(INDEX(Leap_Year_YN, MATCH($M856, Year_2, 0)) = 1, MAX(Day_Feb_LY), MAX(Day_Feb) )))))</f>
        <v/>
      </c>
    </row>
    <row r="857" spans="1:29" s="379" customFormat="1" hidden="1" x14ac:dyDescent="0.35">
      <c r="A857" s="368"/>
      <c r="B857" s="367" t="str">
        <f xml:space="preserve"> IF(A857="", "", $B$2 &amp; COUNTIFS($A$7:$A857, $A857))</f>
        <v/>
      </c>
      <c r="C857" s="367" t="str">
        <f>IF($A857 = "", "", INDEX(Main_Form!$A:$A, MATCH($A857, Main_Form!$EV:$EV, 0)) &amp; $B857)</f>
        <v/>
      </c>
      <c r="D857" s="368"/>
      <c r="E857" s="368"/>
      <c r="F857" s="367" t="str">
        <f>IF(E857="", "", INDEX(Main_Form!$A:$A, MATCH($E857, Main_Form!$EV:$EV, 0)))</f>
        <v/>
      </c>
      <c r="G857" s="368"/>
      <c r="H857" s="368"/>
      <c r="I857" s="368"/>
      <c r="J857" s="368"/>
      <c r="K857" s="368"/>
      <c r="L857" s="368"/>
      <c r="M857" s="368"/>
      <c r="N857" s="368"/>
      <c r="O857" s="368"/>
      <c r="P857" s="398" t="str">
        <f t="shared" si="13"/>
        <v/>
      </c>
      <c r="Q857" s="403"/>
      <c r="R857" s="372"/>
      <c r="AB857" s="378"/>
      <c r="AC857" s="378" t="str">
        <f>IF($N857 = "", "",
IF(OR($N857 = Lists_and_controls!$AO$9, $N857 = Lists_and_controls!$AO$11, $N857 = Lists_and_controls!$AO$14, $N857 = Lists_and_controls!$AO$16), MAX(Day_30),
IF(OR($N857 = Lists_and_controls!$AO$6, $N857 = Lists_and_controls!$AO$8, $N857 = Lists_and_controls!$AO$10, $N857 = Lists_and_controls!$AO$12, $N857 = Lists_and_controls!$AO$13, $N857 = Lists_and_controls!$AO$15, $N857 = Lists_and_controls!$AO$17), MAX(Day_31),
IF($N857 = Lists_and_controls!$AO$7, IF(INDEX(Leap_Year_YN, MATCH($M857, Year_2, 0)) = 1, MAX(Day_Feb_LY), MAX(Day_Feb) )))))</f>
        <v/>
      </c>
    </row>
    <row r="858" spans="1:29" s="379" customFormat="1" hidden="1" x14ac:dyDescent="0.35">
      <c r="A858" s="368"/>
      <c r="B858" s="367" t="str">
        <f xml:space="preserve"> IF(A858="", "", $B$2 &amp; COUNTIFS($A$7:$A858, $A858))</f>
        <v/>
      </c>
      <c r="C858" s="367" t="str">
        <f>IF($A858 = "", "", INDEX(Main_Form!$A:$A, MATCH($A858, Main_Form!$EV:$EV, 0)) &amp; $B858)</f>
        <v/>
      </c>
      <c r="D858" s="368"/>
      <c r="E858" s="368"/>
      <c r="F858" s="367" t="str">
        <f>IF(E858="", "", INDEX(Main_Form!$A:$A, MATCH($E858, Main_Form!$EV:$EV, 0)))</f>
        <v/>
      </c>
      <c r="G858" s="368"/>
      <c r="H858" s="368"/>
      <c r="I858" s="368"/>
      <c r="J858" s="368"/>
      <c r="K858" s="368"/>
      <c r="L858" s="368"/>
      <c r="M858" s="368"/>
      <c r="N858" s="368"/>
      <c r="O858" s="368"/>
      <c r="P858" s="398" t="str">
        <f t="shared" si="13"/>
        <v/>
      </c>
      <c r="Q858" s="403"/>
      <c r="R858" s="372"/>
      <c r="AB858" s="378"/>
      <c r="AC858" s="378" t="str">
        <f>IF($N858 = "", "",
IF(OR($N858 = Lists_and_controls!$AO$9, $N858 = Lists_and_controls!$AO$11, $N858 = Lists_and_controls!$AO$14, $N858 = Lists_and_controls!$AO$16), MAX(Day_30),
IF(OR($N858 = Lists_and_controls!$AO$6, $N858 = Lists_and_controls!$AO$8, $N858 = Lists_and_controls!$AO$10, $N858 = Lists_and_controls!$AO$12, $N858 = Lists_and_controls!$AO$13, $N858 = Lists_and_controls!$AO$15, $N858 = Lists_and_controls!$AO$17), MAX(Day_31),
IF($N858 = Lists_and_controls!$AO$7, IF(INDEX(Leap_Year_YN, MATCH($M858, Year_2, 0)) = 1, MAX(Day_Feb_LY), MAX(Day_Feb) )))))</f>
        <v/>
      </c>
    </row>
    <row r="859" spans="1:29" s="379" customFormat="1" hidden="1" x14ac:dyDescent="0.35">
      <c r="A859" s="368"/>
      <c r="B859" s="367" t="str">
        <f xml:space="preserve"> IF(A859="", "", $B$2 &amp; COUNTIFS($A$7:$A859, $A859))</f>
        <v/>
      </c>
      <c r="C859" s="367" t="str">
        <f>IF($A859 = "", "", INDEX(Main_Form!$A:$A, MATCH($A859, Main_Form!$EV:$EV, 0)) &amp; $B859)</f>
        <v/>
      </c>
      <c r="D859" s="368"/>
      <c r="E859" s="368"/>
      <c r="F859" s="367" t="str">
        <f>IF(E859="", "", INDEX(Main_Form!$A:$A, MATCH($E859, Main_Form!$EV:$EV, 0)))</f>
        <v/>
      </c>
      <c r="G859" s="368"/>
      <c r="H859" s="368"/>
      <c r="I859" s="368"/>
      <c r="J859" s="368"/>
      <c r="K859" s="368"/>
      <c r="L859" s="368"/>
      <c r="M859" s="368"/>
      <c r="N859" s="368"/>
      <c r="O859" s="368"/>
      <c r="P859" s="398" t="str">
        <f t="shared" si="13"/>
        <v/>
      </c>
      <c r="Q859" s="403"/>
      <c r="R859" s="372"/>
      <c r="AB859" s="378"/>
      <c r="AC859" s="378" t="str">
        <f>IF($N859 = "", "",
IF(OR($N859 = Lists_and_controls!$AO$9, $N859 = Lists_and_controls!$AO$11, $N859 = Lists_and_controls!$AO$14, $N859 = Lists_and_controls!$AO$16), MAX(Day_30),
IF(OR($N859 = Lists_and_controls!$AO$6, $N859 = Lists_and_controls!$AO$8, $N859 = Lists_and_controls!$AO$10, $N859 = Lists_and_controls!$AO$12, $N859 = Lists_and_controls!$AO$13, $N859 = Lists_and_controls!$AO$15, $N859 = Lists_and_controls!$AO$17), MAX(Day_31),
IF($N859 = Lists_and_controls!$AO$7, IF(INDEX(Leap_Year_YN, MATCH($M859, Year_2, 0)) = 1, MAX(Day_Feb_LY), MAX(Day_Feb) )))))</f>
        <v/>
      </c>
    </row>
    <row r="860" spans="1:29" s="379" customFormat="1" hidden="1" x14ac:dyDescent="0.35">
      <c r="A860" s="368"/>
      <c r="B860" s="367" t="str">
        <f xml:space="preserve"> IF(A860="", "", $B$2 &amp; COUNTIFS($A$7:$A860, $A860))</f>
        <v/>
      </c>
      <c r="C860" s="367" t="str">
        <f>IF($A860 = "", "", INDEX(Main_Form!$A:$A, MATCH($A860, Main_Form!$EV:$EV, 0)) &amp; $B860)</f>
        <v/>
      </c>
      <c r="D860" s="368"/>
      <c r="E860" s="368"/>
      <c r="F860" s="367" t="str">
        <f>IF(E860="", "", INDEX(Main_Form!$A:$A, MATCH($E860, Main_Form!$EV:$EV, 0)))</f>
        <v/>
      </c>
      <c r="G860" s="368"/>
      <c r="H860" s="368"/>
      <c r="I860" s="368"/>
      <c r="J860" s="368"/>
      <c r="K860" s="368"/>
      <c r="L860" s="368"/>
      <c r="M860" s="368"/>
      <c r="N860" s="368"/>
      <c r="O860" s="368"/>
      <c r="P860" s="398" t="str">
        <f t="shared" si="13"/>
        <v/>
      </c>
      <c r="Q860" s="403"/>
      <c r="R860" s="372"/>
      <c r="AB860" s="378"/>
      <c r="AC860" s="378" t="str">
        <f>IF($N860 = "", "",
IF(OR($N860 = Lists_and_controls!$AO$9, $N860 = Lists_and_controls!$AO$11, $N860 = Lists_and_controls!$AO$14, $N860 = Lists_and_controls!$AO$16), MAX(Day_30),
IF(OR($N860 = Lists_and_controls!$AO$6, $N860 = Lists_and_controls!$AO$8, $N860 = Lists_and_controls!$AO$10, $N860 = Lists_and_controls!$AO$12, $N860 = Lists_and_controls!$AO$13, $N860 = Lists_and_controls!$AO$15, $N860 = Lists_and_controls!$AO$17), MAX(Day_31),
IF($N860 = Lists_and_controls!$AO$7, IF(INDEX(Leap_Year_YN, MATCH($M860, Year_2, 0)) = 1, MAX(Day_Feb_LY), MAX(Day_Feb) )))))</f>
        <v/>
      </c>
    </row>
    <row r="861" spans="1:29" s="379" customFormat="1" hidden="1" x14ac:dyDescent="0.35">
      <c r="A861" s="368"/>
      <c r="B861" s="367" t="str">
        <f xml:space="preserve"> IF(A861="", "", $B$2 &amp; COUNTIFS($A$7:$A861, $A861))</f>
        <v/>
      </c>
      <c r="C861" s="367" t="str">
        <f>IF($A861 = "", "", INDEX(Main_Form!$A:$A, MATCH($A861, Main_Form!$EV:$EV, 0)) &amp; $B861)</f>
        <v/>
      </c>
      <c r="D861" s="368"/>
      <c r="E861" s="368"/>
      <c r="F861" s="367" t="str">
        <f>IF(E861="", "", INDEX(Main_Form!$A:$A, MATCH($E861, Main_Form!$EV:$EV, 0)))</f>
        <v/>
      </c>
      <c r="G861" s="368"/>
      <c r="H861" s="368"/>
      <c r="I861" s="368"/>
      <c r="J861" s="368"/>
      <c r="K861" s="368"/>
      <c r="L861" s="368"/>
      <c r="M861" s="368"/>
      <c r="N861" s="368"/>
      <c r="O861" s="368"/>
      <c r="P861" s="398" t="str">
        <f t="shared" si="13"/>
        <v/>
      </c>
      <c r="Q861" s="403"/>
      <c r="R861" s="372"/>
      <c r="AB861" s="378"/>
      <c r="AC861" s="378" t="str">
        <f>IF($N861 = "", "",
IF(OR($N861 = Lists_and_controls!$AO$9, $N861 = Lists_and_controls!$AO$11, $N861 = Lists_and_controls!$AO$14, $N861 = Lists_and_controls!$AO$16), MAX(Day_30),
IF(OR($N861 = Lists_and_controls!$AO$6, $N861 = Lists_and_controls!$AO$8, $N861 = Lists_and_controls!$AO$10, $N861 = Lists_and_controls!$AO$12, $N861 = Lists_and_controls!$AO$13, $N861 = Lists_and_controls!$AO$15, $N861 = Lists_and_controls!$AO$17), MAX(Day_31),
IF($N861 = Lists_and_controls!$AO$7, IF(INDEX(Leap_Year_YN, MATCH($M861, Year_2, 0)) = 1, MAX(Day_Feb_LY), MAX(Day_Feb) )))))</f>
        <v/>
      </c>
    </row>
    <row r="862" spans="1:29" s="379" customFormat="1" hidden="1" x14ac:dyDescent="0.35">
      <c r="A862" s="368"/>
      <c r="B862" s="367" t="str">
        <f xml:space="preserve"> IF(A862="", "", $B$2 &amp; COUNTIFS($A$7:$A862, $A862))</f>
        <v/>
      </c>
      <c r="C862" s="367" t="str">
        <f>IF($A862 = "", "", INDEX(Main_Form!$A:$A, MATCH($A862, Main_Form!$EV:$EV, 0)) &amp; $B862)</f>
        <v/>
      </c>
      <c r="D862" s="368"/>
      <c r="E862" s="368"/>
      <c r="F862" s="367" t="str">
        <f>IF(E862="", "", INDEX(Main_Form!$A:$A, MATCH($E862, Main_Form!$EV:$EV, 0)))</f>
        <v/>
      </c>
      <c r="G862" s="368"/>
      <c r="H862" s="368"/>
      <c r="I862" s="368"/>
      <c r="J862" s="368"/>
      <c r="K862" s="368"/>
      <c r="L862" s="368"/>
      <c r="M862" s="368"/>
      <c r="N862" s="368"/>
      <c r="O862" s="368"/>
      <c r="P862" s="398" t="str">
        <f t="shared" si="13"/>
        <v/>
      </c>
      <c r="Q862" s="403"/>
      <c r="R862" s="372"/>
      <c r="AB862" s="378"/>
      <c r="AC862" s="378" t="str">
        <f>IF($N862 = "", "",
IF(OR($N862 = Lists_and_controls!$AO$9, $N862 = Lists_and_controls!$AO$11, $N862 = Lists_and_controls!$AO$14, $N862 = Lists_and_controls!$AO$16), MAX(Day_30),
IF(OR($N862 = Lists_and_controls!$AO$6, $N862 = Lists_and_controls!$AO$8, $N862 = Lists_and_controls!$AO$10, $N862 = Lists_and_controls!$AO$12, $N862 = Lists_and_controls!$AO$13, $N862 = Lists_and_controls!$AO$15, $N862 = Lists_and_controls!$AO$17), MAX(Day_31),
IF($N862 = Lists_and_controls!$AO$7, IF(INDEX(Leap_Year_YN, MATCH($M862, Year_2, 0)) = 1, MAX(Day_Feb_LY), MAX(Day_Feb) )))))</f>
        <v/>
      </c>
    </row>
    <row r="863" spans="1:29" s="379" customFormat="1" hidden="1" x14ac:dyDescent="0.35">
      <c r="A863" s="368"/>
      <c r="B863" s="367" t="str">
        <f xml:space="preserve"> IF(A863="", "", $B$2 &amp; COUNTIFS($A$7:$A863, $A863))</f>
        <v/>
      </c>
      <c r="C863" s="367" t="str">
        <f>IF($A863 = "", "", INDEX(Main_Form!$A:$A, MATCH($A863, Main_Form!$EV:$EV, 0)) &amp; $B863)</f>
        <v/>
      </c>
      <c r="D863" s="368"/>
      <c r="E863" s="368"/>
      <c r="F863" s="367" t="str">
        <f>IF(E863="", "", INDEX(Main_Form!$A:$A, MATCH($E863, Main_Form!$EV:$EV, 0)))</f>
        <v/>
      </c>
      <c r="G863" s="368"/>
      <c r="H863" s="368"/>
      <c r="I863" s="368"/>
      <c r="J863" s="368"/>
      <c r="K863" s="368"/>
      <c r="L863" s="368"/>
      <c r="M863" s="368"/>
      <c r="N863" s="368"/>
      <c r="O863" s="368"/>
      <c r="P863" s="398" t="str">
        <f t="shared" si="13"/>
        <v/>
      </c>
      <c r="Q863" s="403"/>
      <c r="R863" s="372"/>
      <c r="AB863" s="378"/>
      <c r="AC863" s="378" t="str">
        <f>IF($N863 = "", "",
IF(OR($N863 = Lists_and_controls!$AO$9, $N863 = Lists_and_controls!$AO$11, $N863 = Lists_and_controls!$AO$14, $N863 = Lists_and_controls!$AO$16), MAX(Day_30),
IF(OR($N863 = Lists_and_controls!$AO$6, $N863 = Lists_and_controls!$AO$8, $N863 = Lists_and_controls!$AO$10, $N863 = Lists_and_controls!$AO$12, $N863 = Lists_and_controls!$AO$13, $N863 = Lists_and_controls!$AO$15, $N863 = Lists_and_controls!$AO$17), MAX(Day_31),
IF($N863 = Lists_and_controls!$AO$7, IF(INDEX(Leap_Year_YN, MATCH($M863, Year_2, 0)) = 1, MAX(Day_Feb_LY), MAX(Day_Feb) )))))</f>
        <v/>
      </c>
    </row>
    <row r="864" spans="1:29" s="379" customFormat="1" hidden="1" x14ac:dyDescent="0.35">
      <c r="A864" s="368"/>
      <c r="B864" s="367" t="str">
        <f xml:space="preserve"> IF(A864="", "", $B$2 &amp; COUNTIFS($A$7:$A864, $A864))</f>
        <v/>
      </c>
      <c r="C864" s="367" t="str">
        <f>IF($A864 = "", "", INDEX(Main_Form!$A:$A, MATCH($A864, Main_Form!$EV:$EV, 0)) &amp; $B864)</f>
        <v/>
      </c>
      <c r="D864" s="368"/>
      <c r="E864" s="368"/>
      <c r="F864" s="367" t="str">
        <f>IF(E864="", "", INDEX(Main_Form!$A:$A, MATCH($E864, Main_Form!$EV:$EV, 0)))</f>
        <v/>
      </c>
      <c r="G864" s="368"/>
      <c r="H864" s="368"/>
      <c r="I864" s="368"/>
      <c r="J864" s="368"/>
      <c r="K864" s="368"/>
      <c r="L864" s="368"/>
      <c r="M864" s="368"/>
      <c r="N864" s="368"/>
      <c r="O864" s="368"/>
      <c r="P864" s="398" t="str">
        <f t="shared" si="13"/>
        <v/>
      </c>
      <c r="Q864" s="403"/>
      <c r="R864" s="372"/>
      <c r="AB864" s="378"/>
      <c r="AC864" s="378" t="str">
        <f>IF($N864 = "", "",
IF(OR($N864 = Lists_and_controls!$AO$9, $N864 = Lists_and_controls!$AO$11, $N864 = Lists_and_controls!$AO$14, $N864 = Lists_and_controls!$AO$16), MAX(Day_30),
IF(OR($N864 = Lists_and_controls!$AO$6, $N864 = Lists_and_controls!$AO$8, $N864 = Lists_and_controls!$AO$10, $N864 = Lists_and_controls!$AO$12, $N864 = Lists_and_controls!$AO$13, $N864 = Lists_and_controls!$AO$15, $N864 = Lists_and_controls!$AO$17), MAX(Day_31),
IF($N864 = Lists_and_controls!$AO$7, IF(INDEX(Leap_Year_YN, MATCH($M864, Year_2, 0)) = 1, MAX(Day_Feb_LY), MAX(Day_Feb) )))))</f>
        <v/>
      </c>
    </row>
    <row r="865" spans="1:29" s="379" customFormat="1" hidden="1" x14ac:dyDescent="0.35">
      <c r="A865" s="368"/>
      <c r="B865" s="367" t="str">
        <f xml:space="preserve"> IF(A865="", "", $B$2 &amp; COUNTIFS($A$7:$A865, $A865))</f>
        <v/>
      </c>
      <c r="C865" s="367" t="str">
        <f>IF($A865 = "", "", INDEX(Main_Form!$A:$A, MATCH($A865, Main_Form!$EV:$EV, 0)) &amp; $B865)</f>
        <v/>
      </c>
      <c r="D865" s="368"/>
      <c r="E865" s="368"/>
      <c r="F865" s="367" t="str">
        <f>IF(E865="", "", INDEX(Main_Form!$A:$A, MATCH($E865, Main_Form!$EV:$EV, 0)))</f>
        <v/>
      </c>
      <c r="G865" s="368"/>
      <c r="H865" s="368"/>
      <c r="I865" s="368"/>
      <c r="J865" s="368"/>
      <c r="K865" s="368"/>
      <c r="L865" s="368"/>
      <c r="M865" s="368"/>
      <c r="N865" s="368"/>
      <c r="O865" s="368"/>
      <c r="P865" s="398" t="str">
        <f t="shared" si="13"/>
        <v/>
      </c>
      <c r="Q865" s="403"/>
      <c r="R865" s="372"/>
      <c r="AB865" s="378"/>
      <c r="AC865" s="378" t="str">
        <f>IF($N865 = "", "",
IF(OR($N865 = Lists_and_controls!$AO$9, $N865 = Lists_and_controls!$AO$11, $N865 = Lists_and_controls!$AO$14, $N865 = Lists_and_controls!$AO$16), MAX(Day_30),
IF(OR($N865 = Lists_and_controls!$AO$6, $N865 = Lists_and_controls!$AO$8, $N865 = Lists_and_controls!$AO$10, $N865 = Lists_and_controls!$AO$12, $N865 = Lists_and_controls!$AO$13, $N865 = Lists_and_controls!$AO$15, $N865 = Lists_and_controls!$AO$17), MAX(Day_31),
IF($N865 = Lists_and_controls!$AO$7, IF(INDEX(Leap_Year_YN, MATCH($M865, Year_2, 0)) = 1, MAX(Day_Feb_LY), MAX(Day_Feb) )))))</f>
        <v/>
      </c>
    </row>
    <row r="866" spans="1:29" s="379" customFormat="1" hidden="1" x14ac:dyDescent="0.35">
      <c r="A866" s="368"/>
      <c r="B866" s="367" t="str">
        <f xml:space="preserve"> IF(A866="", "", $B$2 &amp; COUNTIFS($A$7:$A866, $A866))</f>
        <v/>
      </c>
      <c r="C866" s="367" t="str">
        <f>IF($A866 = "", "", INDEX(Main_Form!$A:$A, MATCH($A866, Main_Form!$EV:$EV, 0)) &amp; $B866)</f>
        <v/>
      </c>
      <c r="D866" s="368"/>
      <c r="E866" s="368"/>
      <c r="F866" s="367" t="str">
        <f>IF(E866="", "", INDEX(Main_Form!$A:$A, MATCH($E866, Main_Form!$EV:$EV, 0)))</f>
        <v/>
      </c>
      <c r="G866" s="368"/>
      <c r="H866" s="368"/>
      <c r="I866" s="368"/>
      <c r="J866" s="368"/>
      <c r="K866" s="368"/>
      <c r="L866" s="368"/>
      <c r="M866" s="368"/>
      <c r="N866" s="368"/>
      <c r="O866" s="368"/>
      <c r="P866" s="398" t="str">
        <f t="shared" si="13"/>
        <v/>
      </c>
      <c r="Q866" s="403"/>
      <c r="R866" s="372"/>
      <c r="AB866" s="378"/>
      <c r="AC866" s="378" t="str">
        <f>IF($N866 = "", "",
IF(OR($N866 = Lists_and_controls!$AO$9, $N866 = Lists_and_controls!$AO$11, $N866 = Lists_and_controls!$AO$14, $N866 = Lists_and_controls!$AO$16), MAX(Day_30),
IF(OR($N866 = Lists_and_controls!$AO$6, $N866 = Lists_and_controls!$AO$8, $N866 = Lists_and_controls!$AO$10, $N866 = Lists_and_controls!$AO$12, $N866 = Lists_and_controls!$AO$13, $N866 = Lists_and_controls!$AO$15, $N866 = Lists_and_controls!$AO$17), MAX(Day_31),
IF($N866 = Lists_and_controls!$AO$7, IF(INDEX(Leap_Year_YN, MATCH($M866, Year_2, 0)) = 1, MAX(Day_Feb_LY), MAX(Day_Feb) )))))</f>
        <v/>
      </c>
    </row>
    <row r="867" spans="1:29" s="379" customFormat="1" hidden="1" x14ac:dyDescent="0.35">
      <c r="A867" s="368"/>
      <c r="B867" s="367" t="str">
        <f xml:space="preserve"> IF(A867="", "", $B$2 &amp; COUNTIFS($A$7:$A867, $A867))</f>
        <v/>
      </c>
      <c r="C867" s="367" t="str">
        <f>IF($A867 = "", "", INDEX(Main_Form!$A:$A, MATCH($A867, Main_Form!$EV:$EV, 0)) &amp; $B867)</f>
        <v/>
      </c>
      <c r="D867" s="368"/>
      <c r="E867" s="368"/>
      <c r="F867" s="367" t="str">
        <f>IF(E867="", "", INDEX(Main_Form!$A:$A, MATCH($E867, Main_Form!$EV:$EV, 0)))</f>
        <v/>
      </c>
      <c r="G867" s="368"/>
      <c r="H867" s="368"/>
      <c r="I867" s="368"/>
      <c r="J867" s="368"/>
      <c r="K867" s="368"/>
      <c r="L867" s="368"/>
      <c r="M867" s="368"/>
      <c r="N867" s="368"/>
      <c r="O867" s="368"/>
      <c r="P867" s="398" t="str">
        <f t="shared" si="13"/>
        <v/>
      </c>
      <c r="Q867" s="403"/>
      <c r="R867" s="372"/>
      <c r="AB867" s="378"/>
      <c r="AC867" s="378" t="str">
        <f>IF($N867 = "", "",
IF(OR($N867 = Lists_and_controls!$AO$9, $N867 = Lists_and_controls!$AO$11, $N867 = Lists_and_controls!$AO$14, $N867 = Lists_and_controls!$AO$16), MAX(Day_30),
IF(OR($N867 = Lists_and_controls!$AO$6, $N867 = Lists_and_controls!$AO$8, $N867 = Lists_and_controls!$AO$10, $N867 = Lists_and_controls!$AO$12, $N867 = Lists_and_controls!$AO$13, $N867 = Lists_and_controls!$AO$15, $N867 = Lists_and_controls!$AO$17), MAX(Day_31),
IF($N867 = Lists_and_controls!$AO$7, IF(INDEX(Leap_Year_YN, MATCH($M867, Year_2, 0)) = 1, MAX(Day_Feb_LY), MAX(Day_Feb) )))))</f>
        <v/>
      </c>
    </row>
    <row r="868" spans="1:29" s="379" customFormat="1" hidden="1" x14ac:dyDescent="0.35">
      <c r="A868" s="368"/>
      <c r="B868" s="367" t="str">
        <f xml:space="preserve"> IF(A868="", "", $B$2 &amp; COUNTIFS($A$7:$A868, $A868))</f>
        <v/>
      </c>
      <c r="C868" s="367" t="str">
        <f>IF($A868 = "", "", INDEX(Main_Form!$A:$A, MATCH($A868, Main_Form!$EV:$EV, 0)) &amp; $B868)</f>
        <v/>
      </c>
      <c r="D868" s="368"/>
      <c r="E868" s="368"/>
      <c r="F868" s="367" t="str">
        <f>IF(E868="", "", INDEX(Main_Form!$A:$A, MATCH($E868, Main_Form!$EV:$EV, 0)))</f>
        <v/>
      </c>
      <c r="G868" s="368"/>
      <c r="H868" s="368"/>
      <c r="I868" s="368"/>
      <c r="J868" s="368"/>
      <c r="K868" s="368"/>
      <c r="L868" s="368"/>
      <c r="M868" s="368"/>
      <c r="N868" s="368"/>
      <c r="O868" s="368"/>
      <c r="P868" s="398" t="str">
        <f t="shared" si="13"/>
        <v/>
      </c>
      <c r="Q868" s="403"/>
      <c r="R868" s="372"/>
      <c r="AB868" s="378"/>
      <c r="AC868" s="378" t="str">
        <f>IF($N868 = "", "",
IF(OR($N868 = Lists_and_controls!$AO$9, $N868 = Lists_and_controls!$AO$11, $N868 = Lists_and_controls!$AO$14, $N868 = Lists_and_controls!$AO$16), MAX(Day_30),
IF(OR($N868 = Lists_and_controls!$AO$6, $N868 = Lists_and_controls!$AO$8, $N868 = Lists_and_controls!$AO$10, $N868 = Lists_and_controls!$AO$12, $N868 = Lists_and_controls!$AO$13, $N868 = Lists_and_controls!$AO$15, $N868 = Lists_and_controls!$AO$17), MAX(Day_31),
IF($N868 = Lists_and_controls!$AO$7, IF(INDEX(Leap_Year_YN, MATCH($M868, Year_2, 0)) = 1, MAX(Day_Feb_LY), MAX(Day_Feb) )))))</f>
        <v/>
      </c>
    </row>
    <row r="869" spans="1:29" s="379" customFormat="1" hidden="1" x14ac:dyDescent="0.35">
      <c r="A869" s="368"/>
      <c r="B869" s="367" t="str">
        <f xml:space="preserve"> IF(A869="", "", $B$2 &amp; COUNTIFS($A$7:$A869, $A869))</f>
        <v/>
      </c>
      <c r="C869" s="367" t="str">
        <f>IF($A869 = "", "", INDEX(Main_Form!$A:$A, MATCH($A869, Main_Form!$EV:$EV, 0)) &amp; $B869)</f>
        <v/>
      </c>
      <c r="D869" s="368"/>
      <c r="E869" s="368"/>
      <c r="F869" s="367" t="str">
        <f>IF(E869="", "", INDEX(Main_Form!$A:$A, MATCH($E869, Main_Form!$EV:$EV, 0)))</f>
        <v/>
      </c>
      <c r="G869" s="368"/>
      <c r="H869" s="368"/>
      <c r="I869" s="368"/>
      <c r="J869" s="368"/>
      <c r="K869" s="368"/>
      <c r="L869" s="368"/>
      <c r="M869" s="368"/>
      <c r="N869" s="368"/>
      <c r="O869" s="368"/>
      <c r="P869" s="398" t="str">
        <f t="shared" si="13"/>
        <v/>
      </c>
      <c r="Q869" s="403"/>
      <c r="R869" s="372"/>
      <c r="AB869" s="378"/>
      <c r="AC869" s="378" t="str">
        <f>IF($N869 = "", "",
IF(OR($N869 = Lists_and_controls!$AO$9, $N869 = Lists_and_controls!$AO$11, $N869 = Lists_and_controls!$AO$14, $N869 = Lists_and_controls!$AO$16), MAX(Day_30),
IF(OR($N869 = Lists_and_controls!$AO$6, $N869 = Lists_and_controls!$AO$8, $N869 = Lists_and_controls!$AO$10, $N869 = Lists_and_controls!$AO$12, $N869 = Lists_and_controls!$AO$13, $N869 = Lists_and_controls!$AO$15, $N869 = Lists_and_controls!$AO$17), MAX(Day_31),
IF($N869 = Lists_and_controls!$AO$7, IF(INDEX(Leap_Year_YN, MATCH($M869, Year_2, 0)) = 1, MAX(Day_Feb_LY), MAX(Day_Feb) )))))</f>
        <v/>
      </c>
    </row>
    <row r="870" spans="1:29" s="379" customFormat="1" hidden="1" x14ac:dyDescent="0.35">
      <c r="A870" s="368"/>
      <c r="B870" s="367" t="str">
        <f xml:space="preserve"> IF(A870="", "", $B$2 &amp; COUNTIFS($A$7:$A870, $A870))</f>
        <v/>
      </c>
      <c r="C870" s="367" t="str">
        <f>IF($A870 = "", "", INDEX(Main_Form!$A:$A, MATCH($A870, Main_Form!$EV:$EV, 0)) &amp; $B870)</f>
        <v/>
      </c>
      <c r="D870" s="368"/>
      <c r="E870" s="368"/>
      <c r="F870" s="367" t="str">
        <f>IF(E870="", "", INDEX(Main_Form!$A:$A, MATCH($E870, Main_Form!$EV:$EV, 0)))</f>
        <v/>
      </c>
      <c r="G870" s="368"/>
      <c r="H870" s="368"/>
      <c r="I870" s="368"/>
      <c r="J870" s="368"/>
      <c r="K870" s="368"/>
      <c r="L870" s="368"/>
      <c r="M870" s="368"/>
      <c r="N870" s="368"/>
      <c r="O870" s="368"/>
      <c r="P870" s="398" t="str">
        <f t="shared" si="13"/>
        <v/>
      </c>
      <c r="Q870" s="403"/>
      <c r="R870" s="372"/>
      <c r="AB870" s="378"/>
      <c r="AC870" s="378" t="str">
        <f>IF($N870 = "", "",
IF(OR($N870 = Lists_and_controls!$AO$9, $N870 = Lists_and_controls!$AO$11, $N870 = Lists_and_controls!$AO$14, $N870 = Lists_and_controls!$AO$16), MAX(Day_30),
IF(OR($N870 = Lists_and_controls!$AO$6, $N870 = Lists_and_controls!$AO$8, $N870 = Lists_and_controls!$AO$10, $N870 = Lists_and_controls!$AO$12, $N870 = Lists_and_controls!$AO$13, $N870 = Lists_and_controls!$AO$15, $N870 = Lists_and_controls!$AO$17), MAX(Day_31),
IF($N870 = Lists_and_controls!$AO$7, IF(INDEX(Leap_Year_YN, MATCH($M870, Year_2, 0)) = 1, MAX(Day_Feb_LY), MAX(Day_Feb) )))))</f>
        <v/>
      </c>
    </row>
    <row r="871" spans="1:29" s="379" customFormat="1" hidden="1" x14ac:dyDescent="0.35">
      <c r="A871" s="368"/>
      <c r="B871" s="367" t="str">
        <f xml:space="preserve"> IF(A871="", "", $B$2 &amp; COUNTIFS($A$7:$A871, $A871))</f>
        <v/>
      </c>
      <c r="C871" s="367" t="str">
        <f>IF($A871 = "", "", INDEX(Main_Form!$A:$A, MATCH($A871, Main_Form!$EV:$EV, 0)) &amp; $B871)</f>
        <v/>
      </c>
      <c r="D871" s="368"/>
      <c r="E871" s="368"/>
      <c r="F871" s="367" t="str">
        <f>IF(E871="", "", INDEX(Main_Form!$A:$A, MATCH($E871, Main_Form!$EV:$EV, 0)))</f>
        <v/>
      </c>
      <c r="G871" s="368"/>
      <c r="H871" s="368"/>
      <c r="I871" s="368"/>
      <c r="J871" s="368"/>
      <c r="K871" s="368"/>
      <c r="L871" s="368"/>
      <c r="M871" s="368"/>
      <c r="N871" s="368"/>
      <c r="O871" s="368"/>
      <c r="P871" s="398" t="str">
        <f t="shared" si="13"/>
        <v/>
      </c>
      <c r="Q871" s="403"/>
      <c r="R871" s="372"/>
      <c r="AB871" s="378"/>
      <c r="AC871" s="378" t="str">
        <f>IF($N871 = "", "",
IF(OR($N871 = Lists_and_controls!$AO$9, $N871 = Lists_and_controls!$AO$11, $N871 = Lists_and_controls!$AO$14, $N871 = Lists_and_controls!$AO$16), MAX(Day_30),
IF(OR($N871 = Lists_and_controls!$AO$6, $N871 = Lists_and_controls!$AO$8, $N871 = Lists_and_controls!$AO$10, $N871 = Lists_and_controls!$AO$12, $N871 = Lists_and_controls!$AO$13, $N871 = Lists_and_controls!$AO$15, $N871 = Lists_and_controls!$AO$17), MAX(Day_31),
IF($N871 = Lists_and_controls!$AO$7, IF(INDEX(Leap_Year_YN, MATCH($M871, Year_2, 0)) = 1, MAX(Day_Feb_LY), MAX(Day_Feb) )))))</f>
        <v/>
      </c>
    </row>
    <row r="872" spans="1:29" s="379" customFormat="1" hidden="1" x14ac:dyDescent="0.35">
      <c r="A872" s="368"/>
      <c r="B872" s="367" t="str">
        <f xml:space="preserve"> IF(A872="", "", $B$2 &amp; COUNTIFS($A$7:$A872, $A872))</f>
        <v/>
      </c>
      <c r="C872" s="367" t="str">
        <f>IF($A872 = "", "", INDEX(Main_Form!$A:$A, MATCH($A872, Main_Form!$EV:$EV, 0)) &amp; $B872)</f>
        <v/>
      </c>
      <c r="D872" s="368"/>
      <c r="E872" s="368"/>
      <c r="F872" s="367" t="str">
        <f>IF(E872="", "", INDEX(Main_Form!$A:$A, MATCH($E872, Main_Form!$EV:$EV, 0)))</f>
        <v/>
      </c>
      <c r="G872" s="368"/>
      <c r="H872" s="368"/>
      <c r="I872" s="368"/>
      <c r="J872" s="368"/>
      <c r="K872" s="368"/>
      <c r="L872" s="368"/>
      <c r="M872" s="368"/>
      <c r="N872" s="368"/>
      <c r="O872" s="368"/>
      <c r="P872" s="398" t="str">
        <f t="shared" si="13"/>
        <v/>
      </c>
      <c r="Q872" s="403"/>
      <c r="R872" s="372"/>
      <c r="AB872" s="378"/>
      <c r="AC872" s="378" t="str">
        <f>IF($N872 = "", "",
IF(OR($N872 = Lists_and_controls!$AO$9, $N872 = Lists_and_controls!$AO$11, $N872 = Lists_and_controls!$AO$14, $N872 = Lists_and_controls!$AO$16), MAX(Day_30),
IF(OR($N872 = Lists_and_controls!$AO$6, $N872 = Lists_and_controls!$AO$8, $N872 = Lists_and_controls!$AO$10, $N872 = Lists_and_controls!$AO$12, $N872 = Lists_and_controls!$AO$13, $N872 = Lists_and_controls!$AO$15, $N872 = Lists_and_controls!$AO$17), MAX(Day_31),
IF($N872 = Lists_and_controls!$AO$7, IF(INDEX(Leap_Year_YN, MATCH($M872, Year_2, 0)) = 1, MAX(Day_Feb_LY), MAX(Day_Feb) )))))</f>
        <v/>
      </c>
    </row>
    <row r="873" spans="1:29" s="379" customFormat="1" hidden="1" x14ac:dyDescent="0.35">
      <c r="A873" s="368"/>
      <c r="B873" s="367" t="str">
        <f xml:space="preserve"> IF(A873="", "", $B$2 &amp; COUNTIFS($A$7:$A873, $A873))</f>
        <v/>
      </c>
      <c r="C873" s="367" t="str">
        <f>IF($A873 = "", "", INDEX(Main_Form!$A:$A, MATCH($A873, Main_Form!$EV:$EV, 0)) &amp; $B873)</f>
        <v/>
      </c>
      <c r="D873" s="368"/>
      <c r="E873" s="368"/>
      <c r="F873" s="367" t="str">
        <f>IF(E873="", "", INDEX(Main_Form!$A:$A, MATCH($E873, Main_Form!$EV:$EV, 0)))</f>
        <v/>
      </c>
      <c r="G873" s="368"/>
      <c r="H873" s="368"/>
      <c r="I873" s="368"/>
      <c r="J873" s="368"/>
      <c r="K873" s="368"/>
      <c r="L873" s="368"/>
      <c r="M873" s="368"/>
      <c r="N873" s="368"/>
      <c r="O873" s="368"/>
      <c r="P873" s="398" t="str">
        <f t="shared" si="13"/>
        <v/>
      </c>
      <c r="Q873" s="403"/>
      <c r="R873" s="372"/>
      <c r="AB873" s="378"/>
      <c r="AC873" s="378" t="str">
        <f>IF($N873 = "", "",
IF(OR($N873 = Lists_and_controls!$AO$9, $N873 = Lists_and_controls!$AO$11, $N873 = Lists_and_controls!$AO$14, $N873 = Lists_and_controls!$AO$16), MAX(Day_30),
IF(OR($N873 = Lists_and_controls!$AO$6, $N873 = Lists_and_controls!$AO$8, $N873 = Lists_and_controls!$AO$10, $N873 = Lists_and_controls!$AO$12, $N873 = Lists_and_controls!$AO$13, $N873 = Lists_and_controls!$AO$15, $N873 = Lists_and_controls!$AO$17), MAX(Day_31),
IF($N873 = Lists_and_controls!$AO$7, IF(INDEX(Leap_Year_YN, MATCH($M873, Year_2, 0)) = 1, MAX(Day_Feb_LY), MAX(Day_Feb) )))))</f>
        <v/>
      </c>
    </row>
    <row r="874" spans="1:29" s="379" customFormat="1" hidden="1" x14ac:dyDescent="0.35">
      <c r="A874" s="368"/>
      <c r="B874" s="367" t="str">
        <f xml:space="preserve"> IF(A874="", "", $B$2 &amp; COUNTIFS($A$7:$A874, $A874))</f>
        <v/>
      </c>
      <c r="C874" s="367" t="str">
        <f>IF($A874 = "", "", INDEX(Main_Form!$A:$A, MATCH($A874, Main_Form!$EV:$EV, 0)) &amp; $B874)</f>
        <v/>
      </c>
      <c r="D874" s="368"/>
      <c r="E874" s="368"/>
      <c r="F874" s="367" t="str">
        <f>IF(E874="", "", INDEX(Main_Form!$A:$A, MATCH($E874, Main_Form!$EV:$EV, 0)))</f>
        <v/>
      </c>
      <c r="G874" s="368"/>
      <c r="H874" s="368"/>
      <c r="I874" s="368"/>
      <c r="J874" s="368"/>
      <c r="K874" s="368"/>
      <c r="L874" s="368"/>
      <c r="M874" s="368"/>
      <c r="N874" s="368"/>
      <c r="O874" s="368"/>
      <c r="P874" s="398" t="str">
        <f t="shared" si="13"/>
        <v/>
      </c>
      <c r="Q874" s="403"/>
      <c r="R874" s="372"/>
      <c r="AB874" s="378"/>
      <c r="AC874" s="378" t="str">
        <f>IF($N874 = "", "",
IF(OR($N874 = Lists_and_controls!$AO$9, $N874 = Lists_and_controls!$AO$11, $N874 = Lists_and_controls!$AO$14, $N874 = Lists_and_controls!$AO$16), MAX(Day_30),
IF(OR($N874 = Lists_and_controls!$AO$6, $N874 = Lists_and_controls!$AO$8, $N874 = Lists_and_controls!$AO$10, $N874 = Lists_and_controls!$AO$12, $N874 = Lists_and_controls!$AO$13, $N874 = Lists_and_controls!$AO$15, $N874 = Lists_and_controls!$AO$17), MAX(Day_31),
IF($N874 = Lists_and_controls!$AO$7, IF(INDEX(Leap_Year_YN, MATCH($M874, Year_2, 0)) = 1, MAX(Day_Feb_LY), MAX(Day_Feb) )))))</f>
        <v/>
      </c>
    </row>
    <row r="875" spans="1:29" s="379" customFormat="1" hidden="1" x14ac:dyDescent="0.35">
      <c r="A875" s="368"/>
      <c r="B875" s="367" t="str">
        <f xml:space="preserve"> IF(A875="", "", $B$2 &amp; COUNTIFS($A$7:$A875, $A875))</f>
        <v/>
      </c>
      <c r="C875" s="367" t="str">
        <f>IF($A875 = "", "", INDEX(Main_Form!$A:$A, MATCH($A875, Main_Form!$EV:$EV, 0)) &amp; $B875)</f>
        <v/>
      </c>
      <c r="D875" s="368"/>
      <c r="E875" s="368"/>
      <c r="F875" s="367" t="str">
        <f>IF(E875="", "", INDEX(Main_Form!$A:$A, MATCH($E875, Main_Form!$EV:$EV, 0)))</f>
        <v/>
      </c>
      <c r="G875" s="368"/>
      <c r="H875" s="368"/>
      <c r="I875" s="368"/>
      <c r="J875" s="368"/>
      <c r="K875" s="368"/>
      <c r="L875" s="368"/>
      <c r="M875" s="368"/>
      <c r="N875" s="368"/>
      <c r="O875" s="368"/>
      <c r="P875" s="398" t="str">
        <f t="shared" si="13"/>
        <v/>
      </c>
      <c r="Q875" s="403"/>
      <c r="R875" s="372"/>
      <c r="AB875" s="378"/>
      <c r="AC875" s="378" t="str">
        <f>IF($N875 = "", "",
IF(OR($N875 = Lists_and_controls!$AO$9, $N875 = Lists_and_controls!$AO$11, $N875 = Lists_and_controls!$AO$14, $N875 = Lists_and_controls!$AO$16), MAX(Day_30),
IF(OR($N875 = Lists_and_controls!$AO$6, $N875 = Lists_and_controls!$AO$8, $N875 = Lists_and_controls!$AO$10, $N875 = Lists_and_controls!$AO$12, $N875 = Lists_and_controls!$AO$13, $N875 = Lists_and_controls!$AO$15, $N875 = Lists_and_controls!$AO$17), MAX(Day_31),
IF($N875 = Lists_and_controls!$AO$7, IF(INDEX(Leap_Year_YN, MATCH($M875, Year_2, 0)) = 1, MAX(Day_Feb_LY), MAX(Day_Feb) )))))</f>
        <v/>
      </c>
    </row>
    <row r="876" spans="1:29" s="379" customFormat="1" hidden="1" x14ac:dyDescent="0.35">
      <c r="A876" s="368"/>
      <c r="B876" s="367" t="str">
        <f xml:space="preserve"> IF(A876="", "", $B$2 &amp; COUNTIFS($A$7:$A876, $A876))</f>
        <v/>
      </c>
      <c r="C876" s="367" t="str">
        <f>IF($A876 = "", "", INDEX(Main_Form!$A:$A, MATCH($A876, Main_Form!$EV:$EV, 0)) &amp; $B876)</f>
        <v/>
      </c>
      <c r="D876" s="368"/>
      <c r="E876" s="368"/>
      <c r="F876" s="367" t="str">
        <f>IF(E876="", "", INDEX(Main_Form!$A:$A, MATCH($E876, Main_Form!$EV:$EV, 0)))</f>
        <v/>
      </c>
      <c r="G876" s="368"/>
      <c r="H876" s="368"/>
      <c r="I876" s="368"/>
      <c r="J876" s="368"/>
      <c r="K876" s="368"/>
      <c r="L876" s="368"/>
      <c r="M876" s="368"/>
      <c r="N876" s="368"/>
      <c r="O876" s="368"/>
      <c r="P876" s="398" t="str">
        <f t="shared" si="13"/>
        <v/>
      </c>
      <c r="Q876" s="403"/>
      <c r="R876" s="372"/>
      <c r="AB876" s="378"/>
      <c r="AC876" s="378" t="str">
        <f>IF($N876 = "", "",
IF(OR($N876 = Lists_and_controls!$AO$9, $N876 = Lists_and_controls!$AO$11, $N876 = Lists_and_controls!$AO$14, $N876 = Lists_and_controls!$AO$16), MAX(Day_30),
IF(OR($N876 = Lists_and_controls!$AO$6, $N876 = Lists_and_controls!$AO$8, $N876 = Lists_and_controls!$AO$10, $N876 = Lists_and_controls!$AO$12, $N876 = Lists_and_controls!$AO$13, $N876 = Lists_and_controls!$AO$15, $N876 = Lists_and_controls!$AO$17), MAX(Day_31),
IF($N876 = Lists_and_controls!$AO$7, IF(INDEX(Leap_Year_YN, MATCH($M876, Year_2, 0)) = 1, MAX(Day_Feb_LY), MAX(Day_Feb) )))))</f>
        <v/>
      </c>
    </row>
    <row r="877" spans="1:29" s="379" customFormat="1" hidden="1" x14ac:dyDescent="0.35">
      <c r="A877" s="368"/>
      <c r="B877" s="367" t="str">
        <f xml:space="preserve"> IF(A877="", "", $B$2 &amp; COUNTIFS($A$7:$A877, $A877))</f>
        <v/>
      </c>
      <c r="C877" s="367" t="str">
        <f>IF($A877 = "", "", INDEX(Main_Form!$A:$A, MATCH($A877, Main_Form!$EV:$EV, 0)) &amp; $B877)</f>
        <v/>
      </c>
      <c r="D877" s="368"/>
      <c r="E877" s="368"/>
      <c r="F877" s="367" t="str">
        <f>IF(E877="", "", INDEX(Main_Form!$A:$A, MATCH($E877, Main_Form!$EV:$EV, 0)))</f>
        <v/>
      </c>
      <c r="G877" s="368"/>
      <c r="H877" s="368"/>
      <c r="I877" s="368"/>
      <c r="J877" s="368"/>
      <c r="K877" s="368"/>
      <c r="L877" s="368"/>
      <c r="M877" s="368"/>
      <c r="N877" s="368"/>
      <c r="O877" s="368"/>
      <c r="P877" s="398" t="str">
        <f t="shared" si="13"/>
        <v/>
      </c>
      <c r="Q877" s="403"/>
      <c r="R877" s="372"/>
      <c r="AB877" s="378"/>
      <c r="AC877" s="378" t="str">
        <f>IF($N877 = "", "",
IF(OR($N877 = Lists_and_controls!$AO$9, $N877 = Lists_and_controls!$AO$11, $N877 = Lists_and_controls!$AO$14, $N877 = Lists_and_controls!$AO$16), MAX(Day_30),
IF(OR($N877 = Lists_and_controls!$AO$6, $N877 = Lists_and_controls!$AO$8, $N877 = Lists_and_controls!$AO$10, $N877 = Lists_and_controls!$AO$12, $N877 = Lists_and_controls!$AO$13, $N877 = Lists_and_controls!$AO$15, $N877 = Lists_and_controls!$AO$17), MAX(Day_31),
IF($N877 = Lists_and_controls!$AO$7, IF(INDEX(Leap_Year_YN, MATCH($M877, Year_2, 0)) = 1, MAX(Day_Feb_LY), MAX(Day_Feb) )))))</f>
        <v/>
      </c>
    </row>
    <row r="878" spans="1:29" s="379" customFormat="1" hidden="1" x14ac:dyDescent="0.35">
      <c r="A878" s="368"/>
      <c r="B878" s="367" t="str">
        <f xml:space="preserve"> IF(A878="", "", $B$2 &amp; COUNTIFS($A$7:$A878, $A878))</f>
        <v/>
      </c>
      <c r="C878" s="367" t="str">
        <f>IF($A878 = "", "", INDEX(Main_Form!$A:$A, MATCH($A878, Main_Form!$EV:$EV, 0)) &amp; $B878)</f>
        <v/>
      </c>
      <c r="D878" s="368"/>
      <c r="E878" s="368"/>
      <c r="F878" s="367" t="str">
        <f>IF(E878="", "", INDEX(Main_Form!$A:$A, MATCH($E878, Main_Form!$EV:$EV, 0)))</f>
        <v/>
      </c>
      <c r="G878" s="368"/>
      <c r="H878" s="368"/>
      <c r="I878" s="368"/>
      <c r="J878" s="368"/>
      <c r="K878" s="368"/>
      <c r="L878" s="368"/>
      <c r="M878" s="368"/>
      <c r="N878" s="368"/>
      <c r="O878" s="368"/>
      <c r="P878" s="398" t="str">
        <f t="shared" si="13"/>
        <v/>
      </c>
      <c r="Q878" s="403"/>
      <c r="R878" s="372"/>
      <c r="AB878" s="378"/>
      <c r="AC878" s="378" t="str">
        <f>IF($N878 = "", "",
IF(OR($N878 = Lists_and_controls!$AO$9, $N878 = Lists_and_controls!$AO$11, $N878 = Lists_and_controls!$AO$14, $N878 = Lists_and_controls!$AO$16), MAX(Day_30),
IF(OR($N878 = Lists_and_controls!$AO$6, $N878 = Lists_and_controls!$AO$8, $N878 = Lists_and_controls!$AO$10, $N878 = Lists_and_controls!$AO$12, $N878 = Lists_and_controls!$AO$13, $N878 = Lists_and_controls!$AO$15, $N878 = Lists_and_controls!$AO$17), MAX(Day_31),
IF($N878 = Lists_and_controls!$AO$7, IF(INDEX(Leap_Year_YN, MATCH($M878, Year_2, 0)) = 1, MAX(Day_Feb_LY), MAX(Day_Feb) )))))</f>
        <v/>
      </c>
    </row>
    <row r="879" spans="1:29" s="379" customFormat="1" hidden="1" x14ac:dyDescent="0.35">
      <c r="A879" s="368"/>
      <c r="B879" s="367" t="str">
        <f xml:space="preserve"> IF(A879="", "", $B$2 &amp; COUNTIFS($A$7:$A879, $A879))</f>
        <v/>
      </c>
      <c r="C879" s="367" t="str">
        <f>IF($A879 = "", "", INDEX(Main_Form!$A:$A, MATCH($A879, Main_Form!$EV:$EV, 0)) &amp; $B879)</f>
        <v/>
      </c>
      <c r="D879" s="368"/>
      <c r="E879" s="368"/>
      <c r="F879" s="367" t="str">
        <f>IF(E879="", "", INDEX(Main_Form!$A:$A, MATCH($E879, Main_Form!$EV:$EV, 0)))</f>
        <v/>
      </c>
      <c r="G879" s="368"/>
      <c r="H879" s="368"/>
      <c r="I879" s="368"/>
      <c r="J879" s="368"/>
      <c r="K879" s="368"/>
      <c r="L879" s="368"/>
      <c r="M879" s="368"/>
      <c r="N879" s="368"/>
      <c r="O879" s="368"/>
      <c r="P879" s="398" t="str">
        <f t="shared" si="13"/>
        <v/>
      </c>
      <c r="Q879" s="403"/>
      <c r="R879" s="372"/>
      <c r="AB879" s="378"/>
      <c r="AC879" s="378" t="str">
        <f>IF($N879 = "", "",
IF(OR($N879 = Lists_and_controls!$AO$9, $N879 = Lists_and_controls!$AO$11, $N879 = Lists_and_controls!$AO$14, $N879 = Lists_and_controls!$AO$16), MAX(Day_30),
IF(OR($N879 = Lists_and_controls!$AO$6, $N879 = Lists_and_controls!$AO$8, $N879 = Lists_and_controls!$AO$10, $N879 = Lists_and_controls!$AO$12, $N879 = Lists_and_controls!$AO$13, $N879 = Lists_and_controls!$AO$15, $N879 = Lists_and_controls!$AO$17), MAX(Day_31),
IF($N879 = Lists_and_controls!$AO$7, IF(INDEX(Leap_Year_YN, MATCH($M879, Year_2, 0)) = 1, MAX(Day_Feb_LY), MAX(Day_Feb) )))))</f>
        <v/>
      </c>
    </row>
    <row r="880" spans="1:29" s="379" customFormat="1" hidden="1" x14ac:dyDescent="0.35">
      <c r="A880" s="368"/>
      <c r="B880" s="367" t="str">
        <f xml:space="preserve"> IF(A880="", "", $B$2 &amp; COUNTIFS($A$7:$A880, $A880))</f>
        <v/>
      </c>
      <c r="C880" s="367" t="str">
        <f>IF($A880 = "", "", INDEX(Main_Form!$A:$A, MATCH($A880, Main_Form!$EV:$EV, 0)) &amp; $B880)</f>
        <v/>
      </c>
      <c r="D880" s="368"/>
      <c r="E880" s="368"/>
      <c r="F880" s="367" t="str">
        <f>IF(E880="", "", INDEX(Main_Form!$A:$A, MATCH($E880, Main_Form!$EV:$EV, 0)))</f>
        <v/>
      </c>
      <c r="G880" s="368"/>
      <c r="H880" s="368"/>
      <c r="I880" s="368"/>
      <c r="J880" s="368"/>
      <c r="K880" s="368"/>
      <c r="L880" s="368"/>
      <c r="M880" s="368"/>
      <c r="N880" s="368"/>
      <c r="O880" s="368"/>
      <c r="P880" s="398" t="str">
        <f t="shared" si="13"/>
        <v/>
      </c>
      <c r="Q880" s="403"/>
      <c r="R880" s="372"/>
      <c r="AB880" s="378"/>
      <c r="AC880" s="378" t="str">
        <f>IF($N880 = "", "",
IF(OR($N880 = Lists_and_controls!$AO$9, $N880 = Lists_and_controls!$AO$11, $N880 = Lists_and_controls!$AO$14, $N880 = Lists_and_controls!$AO$16), MAX(Day_30),
IF(OR($N880 = Lists_and_controls!$AO$6, $N880 = Lists_and_controls!$AO$8, $N880 = Lists_and_controls!$AO$10, $N880 = Lists_and_controls!$AO$12, $N880 = Lists_and_controls!$AO$13, $N880 = Lists_and_controls!$AO$15, $N880 = Lists_and_controls!$AO$17), MAX(Day_31),
IF($N880 = Lists_and_controls!$AO$7, IF(INDEX(Leap_Year_YN, MATCH($M880, Year_2, 0)) = 1, MAX(Day_Feb_LY), MAX(Day_Feb) )))))</f>
        <v/>
      </c>
    </row>
    <row r="881" spans="1:29" s="379" customFormat="1" hidden="1" x14ac:dyDescent="0.35">
      <c r="A881" s="368"/>
      <c r="B881" s="367" t="str">
        <f xml:space="preserve"> IF(A881="", "", $B$2 &amp; COUNTIFS($A$7:$A881, $A881))</f>
        <v/>
      </c>
      <c r="C881" s="367" t="str">
        <f>IF($A881 = "", "", INDEX(Main_Form!$A:$A, MATCH($A881, Main_Form!$EV:$EV, 0)) &amp; $B881)</f>
        <v/>
      </c>
      <c r="D881" s="368"/>
      <c r="E881" s="368"/>
      <c r="F881" s="367" t="str">
        <f>IF(E881="", "", INDEX(Main_Form!$A:$A, MATCH($E881, Main_Form!$EV:$EV, 0)))</f>
        <v/>
      </c>
      <c r="G881" s="368"/>
      <c r="H881" s="368"/>
      <c r="I881" s="368"/>
      <c r="J881" s="368"/>
      <c r="K881" s="368"/>
      <c r="L881" s="368"/>
      <c r="M881" s="368"/>
      <c r="N881" s="368"/>
      <c r="O881" s="368"/>
      <c r="P881" s="398" t="str">
        <f t="shared" si="13"/>
        <v/>
      </c>
      <c r="Q881" s="403"/>
      <c r="R881" s="372"/>
      <c r="AB881" s="378"/>
      <c r="AC881" s="378" t="str">
        <f>IF($N881 = "", "",
IF(OR($N881 = Lists_and_controls!$AO$9, $N881 = Lists_and_controls!$AO$11, $N881 = Lists_and_controls!$AO$14, $N881 = Lists_and_controls!$AO$16), MAX(Day_30),
IF(OR($N881 = Lists_and_controls!$AO$6, $N881 = Lists_and_controls!$AO$8, $N881 = Lists_and_controls!$AO$10, $N881 = Lists_and_controls!$AO$12, $N881 = Lists_and_controls!$AO$13, $N881 = Lists_and_controls!$AO$15, $N881 = Lists_and_controls!$AO$17), MAX(Day_31),
IF($N881 = Lists_and_controls!$AO$7, IF(INDEX(Leap_Year_YN, MATCH($M881, Year_2, 0)) = 1, MAX(Day_Feb_LY), MAX(Day_Feb) )))))</f>
        <v/>
      </c>
    </row>
    <row r="882" spans="1:29" s="379" customFormat="1" hidden="1" x14ac:dyDescent="0.35">
      <c r="A882" s="368"/>
      <c r="B882" s="367" t="str">
        <f xml:space="preserve"> IF(A882="", "", $B$2 &amp; COUNTIFS($A$7:$A882, $A882))</f>
        <v/>
      </c>
      <c r="C882" s="367" t="str">
        <f>IF($A882 = "", "", INDEX(Main_Form!$A:$A, MATCH($A882, Main_Form!$EV:$EV, 0)) &amp; $B882)</f>
        <v/>
      </c>
      <c r="D882" s="368"/>
      <c r="E882" s="368"/>
      <c r="F882" s="367" t="str">
        <f>IF(E882="", "", INDEX(Main_Form!$A:$A, MATCH($E882, Main_Form!$EV:$EV, 0)))</f>
        <v/>
      </c>
      <c r="G882" s="368"/>
      <c r="H882" s="368"/>
      <c r="I882" s="368"/>
      <c r="J882" s="368"/>
      <c r="K882" s="368"/>
      <c r="L882" s="368"/>
      <c r="M882" s="368"/>
      <c r="N882" s="368"/>
      <c r="O882" s="368"/>
      <c r="P882" s="398" t="str">
        <f t="shared" si="13"/>
        <v/>
      </c>
      <c r="Q882" s="403"/>
      <c r="R882" s="372"/>
      <c r="AB882" s="378"/>
      <c r="AC882" s="378" t="str">
        <f>IF($N882 = "", "",
IF(OR($N882 = Lists_and_controls!$AO$9, $N882 = Lists_and_controls!$AO$11, $N882 = Lists_and_controls!$AO$14, $N882 = Lists_and_controls!$AO$16), MAX(Day_30),
IF(OR($N882 = Lists_and_controls!$AO$6, $N882 = Lists_and_controls!$AO$8, $N882 = Lists_and_controls!$AO$10, $N882 = Lists_and_controls!$AO$12, $N882 = Lists_and_controls!$AO$13, $N882 = Lists_and_controls!$AO$15, $N882 = Lists_and_controls!$AO$17), MAX(Day_31),
IF($N882 = Lists_and_controls!$AO$7, IF(INDEX(Leap_Year_YN, MATCH($M882, Year_2, 0)) = 1, MAX(Day_Feb_LY), MAX(Day_Feb) )))))</f>
        <v/>
      </c>
    </row>
    <row r="883" spans="1:29" s="379" customFormat="1" hidden="1" x14ac:dyDescent="0.35">
      <c r="A883" s="368"/>
      <c r="B883" s="367" t="str">
        <f xml:space="preserve"> IF(A883="", "", $B$2 &amp; COUNTIFS($A$7:$A883, $A883))</f>
        <v/>
      </c>
      <c r="C883" s="367" t="str">
        <f>IF($A883 = "", "", INDEX(Main_Form!$A:$A, MATCH($A883, Main_Form!$EV:$EV, 0)) &amp; $B883)</f>
        <v/>
      </c>
      <c r="D883" s="368"/>
      <c r="E883" s="368"/>
      <c r="F883" s="367" t="str">
        <f>IF(E883="", "", INDEX(Main_Form!$A:$A, MATCH($E883, Main_Form!$EV:$EV, 0)))</f>
        <v/>
      </c>
      <c r="G883" s="368"/>
      <c r="H883" s="368"/>
      <c r="I883" s="368"/>
      <c r="J883" s="368"/>
      <c r="K883" s="368"/>
      <c r="L883" s="368"/>
      <c r="M883" s="368"/>
      <c r="N883" s="368"/>
      <c r="O883" s="368"/>
      <c r="P883" s="398" t="str">
        <f t="shared" si="13"/>
        <v/>
      </c>
      <c r="Q883" s="403"/>
      <c r="R883" s="372"/>
      <c r="AB883" s="378"/>
      <c r="AC883" s="378" t="str">
        <f>IF($N883 = "", "",
IF(OR($N883 = Lists_and_controls!$AO$9, $N883 = Lists_and_controls!$AO$11, $N883 = Lists_and_controls!$AO$14, $N883 = Lists_and_controls!$AO$16), MAX(Day_30),
IF(OR($N883 = Lists_and_controls!$AO$6, $N883 = Lists_and_controls!$AO$8, $N883 = Lists_and_controls!$AO$10, $N883 = Lists_and_controls!$AO$12, $N883 = Lists_and_controls!$AO$13, $N883 = Lists_and_controls!$AO$15, $N883 = Lists_and_controls!$AO$17), MAX(Day_31),
IF($N883 = Lists_and_controls!$AO$7, IF(INDEX(Leap_Year_YN, MATCH($M883, Year_2, 0)) = 1, MAX(Day_Feb_LY), MAX(Day_Feb) )))))</f>
        <v/>
      </c>
    </row>
    <row r="884" spans="1:29" s="379" customFormat="1" hidden="1" x14ac:dyDescent="0.35">
      <c r="A884" s="368"/>
      <c r="B884" s="367" t="str">
        <f xml:space="preserve"> IF(A884="", "", $B$2 &amp; COUNTIFS($A$7:$A884, $A884))</f>
        <v/>
      </c>
      <c r="C884" s="367" t="str">
        <f>IF($A884 = "", "", INDEX(Main_Form!$A:$A, MATCH($A884, Main_Form!$EV:$EV, 0)) &amp; $B884)</f>
        <v/>
      </c>
      <c r="D884" s="368"/>
      <c r="E884" s="368"/>
      <c r="F884" s="367" t="str">
        <f>IF(E884="", "", INDEX(Main_Form!$A:$A, MATCH($E884, Main_Form!$EV:$EV, 0)))</f>
        <v/>
      </c>
      <c r="G884" s="368"/>
      <c r="H884" s="368"/>
      <c r="I884" s="368"/>
      <c r="J884" s="368"/>
      <c r="K884" s="368"/>
      <c r="L884" s="368"/>
      <c r="M884" s="368"/>
      <c r="N884" s="368"/>
      <c r="O884" s="368"/>
      <c r="P884" s="398" t="str">
        <f t="shared" si="13"/>
        <v/>
      </c>
      <c r="Q884" s="403"/>
      <c r="R884" s="372"/>
      <c r="AB884" s="378"/>
      <c r="AC884" s="378" t="str">
        <f>IF($N884 = "", "",
IF(OR($N884 = Lists_and_controls!$AO$9, $N884 = Lists_and_controls!$AO$11, $N884 = Lists_and_controls!$AO$14, $N884 = Lists_and_controls!$AO$16), MAX(Day_30),
IF(OR($N884 = Lists_and_controls!$AO$6, $N884 = Lists_and_controls!$AO$8, $N884 = Lists_and_controls!$AO$10, $N884 = Lists_and_controls!$AO$12, $N884 = Lists_and_controls!$AO$13, $N884 = Lists_and_controls!$AO$15, $N884 = Lists_and_controls!$AO$17), MAX(Day_31),
IF($N884 = Lists_and_controls!$AO$7, IF(INDEX(Leap_Year_YN, MATCH($M884, Year_2, 0)) = 1, MAX(Day_Feb_LY), MAX(Day_Feb) )))))</f>
        <v/>
      </c>
    </row>
    <row r="885" spans="1:29" s="379" customFormat="1" hidden="1" x14ac:dyDescent="0.35">
      <c r="A885" s="368"/>
      <c r="B885" s="367" t="str">
        <f xml:space="preserve"> IF(A885="", "", $B$2 &amp; COUNTIFS($A$7:$A885, $A885))</f>
        <v/>
      </c>
      <c r="C885" s="367" t="str">
        <f>IF($A885 = "", "", INDEX(Main_Form!$A:$A, MATCH($A885, Main_Form!$EV:$EV, 0)) &amp; $B885)</f>
        <v/>
      </c>
      <c r="D885" s="368"/>
      <c r="E885" s="368"/>
      <c r="F885" s="367" t="str">
        <f>IF(E885="", "", INDEX(Main_Form!$A:$A, MATCH($E885, Main_Form!$EV:$EV, 0)))</f>
        <v/>
      </c>
      <c r="G885" s="368"/>
      <c r="H885" s="368"/>
      <c r="I885" s="368"/>
      <c r="J885" s="368"/>
      <c r="K885" s="368"/>
      <c r="L885" s="368"/>
      <c r="M885" s="368"/>
      <c r="N885" s="368"/>
      <c r="O885" s="368"/>
      <c r="P885" s="398" t="str">
        <f t="shared" si="13"/>
        <v/>
      </c>
      <c r="Q885" s="403"/>
      <c r="R885" s="372"/>
      <c r="AB885" s="378"/>
      <c r="AC885" s="378" t="str">
        <f>IF($N885 = "", "",
IF(OR($N885 = Lists_and_controls!$AO$9, $N885 = Lists_and_controls!$AO$11, $N885 = Lists_and_controls!$AO$14, $N885 = Lists_and_controls!$AO$16), MAX(Day_30),
IF(OR($N885 = Lists_and_controls!$AO$6, $N885 = Lists_and_controls!$AO$8, $N885 = Lists_and_controls!$AO$10, $N885 = Lists_and_controls!$AO$12, $N885 = Lists_and_controls!$AO$13, $N885 = Lists_and_controls!$AO$15, $N885 = Lists_and_controls!$AO$17), MAX(Day_31),
IF($N885 = Lists_and_controls!$AO$7, IF(INDEX(Leap_Year_YN, MATCH($M885, Year_2, 0)) = 1, MAX(Day_Feb_LY), MAX(Day_Feb) )))))</f>
        <v/>
      </c>
    </row>
    <row r="886" spans="1:29" s="379" customFormat="1" hidden="1" x14ac:dyDescent="0.35">
      <c r="A886" s="368"/>
      <c r="B886" s="367" t="str">
        <f xml:space="preserve"> IF(A886="", "", $B$2 &amp; COUNTIFS($A$7:$A886, $A886))</f>
        <v/>
      </c>
      <c r="C886" s="367" t="str">
        <f>IF($A886 = "", "", INDEX(Main_Form!$A:$A, MATCH($A886, Main_Form!$EV:$EV, 0)) &amp; $B886)</f>
        <v/>
      </c>
      <c r="D886" s="368"/>
      <c r="E886" s="368"/>
      <c r="F886" s="367" t="str">
        <f>IF(E886="", "", INDEX(Main_Form!$A:$A, MATCH($E886, Main_Form!$EV:$EV, 0)))</f>
        <v/>
      </c>
      <c r="G886" s="368"/>
      <c r="H886" s="368"/>
      <c r="I886" s="368"/>
      <c r="J886" s="368"/>
      <c r="K886" s="368"/>
      <c r="L886" s="368"/>
      <c r="M886" s="368"/>
      <c r="N886" s="368"/>
      <c r="O886" s="368"/>
      <c r="P886" s="398" t="str">
        <f t="shared" si="13"/>
        <v/>
      </c>
      <c r="Q886" s="403"/>
      <c r="R886" s="372"/>
      <c r="AB886" s="378"/>
      <c r="AC886" s="378" t="str">
        <f>IF($N886 = "", "",
IF(OR($N886 = Lists_and_controls!$AO$9, $N886 = Lists_and_controls!$AO$11, $N886 = Lists_and_controls!$AO$14, $N886 = Lists_and_controls!$AO$16), MAX(Day_30),
IF(OR($N886 = Lists_and_controls!$AO$6, $N886 = Lists_and_controls!$AO$8, $N886 = Lists_and_controls!$AO$10, $N886 = Lists_and_controls!$AO$12, $N886 = Lists_and_controls!$AO$13, $N886 = Lists_and_controls!$AO$15, $N886 = Lists_and_controls!$AO$17), MAX(Day_31),
IF($N886 = Lists_and_controls!$AO$7, IF(INDEX(Leap_Year_YN, MATCH($M886, Year_2, 0)) = 1, MAX(Day_Feb_LY), MAX(Day_Feb) )))))</f>
        <v/>
      </c>
    </row>
    <row r="887" spans="1:29" s="379" customFormat="1" hidden="1" x14ac:dyDescent="0.35">
      <c r="A887" s="368"/>
      <c r="B887" s="367" t="str">
        <f xml:space="preserve"> IF(A887="", "", $B$2 &amp; COUNTIFS($A$7:$A887, $A887))</f>
        <v/>
      </c>
      <c r="C887" s="367" t="str">
        <f>IF($A887 = "", "", INDEX(Main_Form!$A:$A, MATCH($A887, Main_Form!$EV:$EV, 0)) &amp; $B887)</f>
        <v/>
      </c>
      <c r="D887" s="368"/>
      <c r="E887" s="368"/>
      <c r="F887" s="367" t="str">
        <f>IF(E887="", "", INDEX(Main_Form!$A:$A, MATCH($E887, Main_Form!$EV:$EV, 0)))</f>
        <v/>
      </c>
      <c r="G887" s="368"/>
      <c r="H887" s="368"/>
      <c r="I887" s="368"/>
      <c r="J887" s="368"/>
      <c r="K887" s="368"/>
      <c r="L887" s="368"/>
      <c r="M887" s="368"/>
      <c r="N887" s="368"/>
      <c r="O887" s="368"/>
      <c r="P887" s="398" t="str">
        <f t="shared" si="13"/>
        <v/>
      </c>
      <c r="Q887" s="403"/>
      <c r="R887" s="372"/>
      <c r="AB887" s="378"/>
      <c r="AC887" s="378" t="str">
        <f>IF($N887 = "", "",
IF(OR($N887 = Lists_and_controls!$AO$9, $N887 = Lists_and_controls!$AO$11, $N887 = Lists_and_controls!$AO$14, $N887 = Lists_and_controls!$AO$16), MAX(Day_30),
IF(OR($N887 = Lists_and_controls!$AO$6, $N887 = Lists_and_controls!$AO$8, $N887 = Lists_and_controls!$AO$10, $N887 = Lists_and_controls!$AO$12, $N887 = Lists_and_controls!$AO$13, $N887 = Lists_and_controls!$AO$15, $N887 = Lists_and_controls!$AO$17), MAX(Day_31),
IF($N887 = Lists_and_controls!$AO$7, IF(INDEX(Leap_Year_YN, MATCH($M887, Year_2, 0)) = 1, MAX(Day_Feb_LY), MAX(Day_Feb) )))))</f>
        <v/>
      </c>
    </row>
    <row r="888" spans="1:29" s="379" customFormat="1" hidden="1" x14ac:dyDescent="0.35">
      <c r="A888" s="368"/>
      <c r="B888" s="367" t="str">
        <f xml:space="preserve"> IF(A888="", "", $B$2 &amp; COUNTIFS($A$7:$A888, $A888))</f>
        <v/>
      </c>
      <c r="C888" s="367" t="str">
        <f>IF($A888 = "", "", INDEX(Main_Form!$A:$A, MATCH($A888, Main_Form!$EV:$EV, 0)) &amp; $B888)</f>
        <v/>
      </c>
      <c r="D888" s="368"/>
      <c r="E888" s="368"/>
      <c r="F888" s="367" t="str">
        <f>IF(E888="", "", INDEX(Main_Form!$A:$A, MATCH($E888, Main_Form!$EV:$EV, 0)))</f>
        <v/>
      </c>
      <c r="G888" s="368"/>
      <c r="H888" s="368"/>
      <c r="I888" s="368"/>
      <c r="J888" s="368"/>
      <c r="K888" s="368"/>
      <c r="L888" s="368"/>
      <c r="M888" s="368"/>
      <c r="N888" s="368"/>
      <c r="O888" s="368"/>
      <c r="P888" s="398" t="str">
        <f t="shared" si="13"/>
        <v/>
      </c>
      <c r="Q888" s="403"/>
      <c r="R888" s="372"/>
      <c r="AB888" s="378"/>
      <c r="AC888" s="378" t="str">
        <f>IF($N888 = "", "",
IF(OR($N888 = Lists_and_controls!$AO$9, $N888 = Lists_and_controls!$AO$11, $N888 = Lists_and_controls!$AO$14, $N888 = Lists_and_controls!$AO$16), MAX(Day_30),
IF(OR($N888 = Lists_and_controls!$AO$6, $N888 = Lists_and_controls!$AO$8, $N888 = Lists_and_controls!$AO$10, $N888 = Lists_and_controls!$AO$12, $N888 = Lists_and_controls!$AO$13, $N888 = Lists_and_controls!$AO$15, $N888 = Lists_and_controls!$AO$17), MAX(Day_31),
IF($N888 = Lists_and_controls!$AO$7, IF(INDEX(Leap_Year_YN, MATCH($M888, Year_2, 0)) = 1, MAX(Day_Feb_LY), MAX(Day_Feb) )))))</f>
        <v/>
      </c>
    </row>
    <row r="889" spans="1:29" s="379" customFormat="1" hidden="1" x14ac:dyDescent="0.35">
      <c r="A889" s="368"/>
      <c r="B889" s="367" t="str">
        <f xml:space="preserve"> IF(A889="", "", $B$2 &amp; COUNTIFS($A$7:$A889, $A889))</f>
        <v/>
      </c>
      <c r="C889" s="367" t="str">
        <f>IF($A889 = "", "", INDEX(Main_Form!$A:$A, MATCH($A889, Main_Form!$EV:$EV, 0)) &amp; $B889)</f>
        <v/>
      </c>
      <c r="D889" s="368"/>
      <c r="E889" s="368"/>
      <c r="F889" s="367" t="str">
        <f>IF(E889="", "", INDEX(Main_Form!$A:$A, MATCH($E889, Main_Form!$EV:$EV, 0)))</f>
        <v/>
      </c>
      <c r="G889" s="368"/>
      <c r="H889" s="368"/>
      <c r="I889" s="368"/>
      <c r="J889" s="368"/>
      <c r="K889" s="368"/>
      <c r="L889" s="368"/>
      <c r="M889" s="368"/>
      <c r="N889" s="368"/>
      <c r="O889" s="368"/>
      <c r="P889" s="398" t="str">
        <f t="shared" si="13"/>
        <v/>
      </c>
      <c r="Q889" s="403"/>
      <c r="R889" s="372"/>
      <c r="AB889" s="378"/>
      <c r="AC889" s="378" t="str">
        <f>IF($N889 = "", "",
IF(OR($N889 = Lists_and_controls!$AO$9, $N889 = Lists_and_controls!$AO$11, $N889 = Lists_and_controls!$AO$14, $N889 = Lists_and_controls!$AO$16), MAX(Day_30),
IF(OR($N889 = Lists_and_controls!$AO$6, $N889 = Lists_and_controls!$AO$8, $N889 = Lists_and_controls!$AO$10, $N889 = Lists_and_controls!$AO$12, $N889 = Lists_and_controls!$AO$13, $N889 = Lists_and_controls!$AO$15, $N889 = Lists_and_controls!$AO$17), MAX(Day_31),
IF($N889 = Lists_and_controls!$AO$7, IF(INDEX(Leap_Year_YN, MATCH($M889, Year_2, 0)) = 1, MAX(Day_Feb_LY), MAX(Day_Feb) )))))</f>
        <v/>
      </c>
    </row>
    <row r="890" spans="1:29" s="379" customFormat="1" hidden="1" x14ac:dyDescent="0.35">
      <c r="A890" s="368"/>
      <c r="B890" s="367" t="str">
        <f xml:space="preserve"> IF(A890="", "", $B$2 &amp; COUNTIFS($A$7:$A890, $A890))</f>
        <v/>
      </c>
      <c r="C890" s="367" t="str">
        <f>IF($A890 = "", "", INDEX(Main_Form!$A:$A, MATCH($A890, Main_Form!$EV:$EV, 0)) &amp; $B890)</f>
        <v/>
      </c>
      <c r="D890" s="368"/>
      <c r="E890" s="368"/>
      <c r="F890" s="367" t="str">
        <f>IF(E890="", "", INDEX(Main_Form!$A:$A, MATCH($E890, Main_Form!$EV:$EV, 0)))</f>
        <v/>
      </c>
      <c r="G890" s="368"/>
      <c r="H890" s="368"/>
      <c r="I890" s="368"/>
      <c r="J890" s="368"/>
      <c r="K890" s="368"/>
      <c r="L890" s="368"/>
      <c r="M890" s="368"/>
      <c r="N890" s="368"/>
      <c r="O890" s="368"/>
      <c r="P890" s="398" t="str">
        <f t="shared" si="13"/>
        <v/>
      </c>
      <c r="Q890" s="403"/>
      <c r="R890" s="372"/>
      <c r="AB890" s="378"/>
      <c r="AC890" s="378" t="str">
        <f>IF($N890 = "", "",
IF(OR($N890 = Lists_and_controls!$AO$9, $N890 = Lists_and_controls!$AO$11, $N890 = Lists_and_controls!$AO$14, $N890 = Lists_and_controls!$AO$16), MAX(Day_30),
IF(OR($N890 = Lists_and_controls!$AO$6, $N890 = Lists_and_controls!$AO$8, $N890 = Lists_and_controls!$AO$10, $N890 = Lists_and_controls!$AO$12, $N890 = Lists_and_controls!$AO$13, $N890 = Lists_and_controls!$AO$15, $N890 = Lists_and_controls!$AO$17), MAX(Day_31),
IF($N890 = Lists_and_controls!$AO$7, IF(INDEX(Leap_Year_YN, MATCH($M890, Year_2, 0)) = 1, MAX(Day_Feb_LY), MAX(Day_Feb) )))))</f>
        <v/>
      </c>
    </row>
    <row r="891" spans="1:29" s="379" customFormat="1" hidden="1" x14ac:dyDescent="0.35">
      <c r="A891" s="368"/>
      <c r="B891" s="367" t="str">
        <f xml:space="preserve"> IF(A891="", "", $B$2 &amp; COUNTIFS($A$7:$A891, $A891))</f>
        <v/>
      </c>
      <c r="C891" s="367" t="str">
        <f>IF($A891 = "", "", INDEX(Main_Form!$A:$A, MATCH($A891, Main_Form!$EV:$EV, 0)) &amp; $B891)</f>
        <v/>
      </c>
      <c r="D891" s="368"/>
      <c r="E891" s="368"/>
      <c r="F891" s="367" t="str">
        <f>IF(E891="", "", INDEX(Main_Form!$A:$A, MATCH($E891, Main_Form!$EV:$EV, 0)))</f>
        <v/>
      </c>
      <c r="G891" s="368"/>
      <c r="H891" s="368"/>
      <c r="I891" s="368"/>
      <c r="J891" s="368"/>
      <c r="K891" s="368"/>
      <c r="L891" s="368"/>
      <c r="M891" s="368"/>
      <c r="N891" s="368"/>
      <c r="O891" s="368"/>
      <c r="P891" s="398" t="str">
        <f t="shared" si="13"/>
        <v/>
      </c>
      <c r="Q891" s="403"/>
      <c r="R891" s="372"/>
      <c r="AB891" s="378"/>
      <c r="AC891" s="378" t="str">
        <f>IF($N891 = "", "",
IF(OR($N891 = Lists_and_controls!$AO$9, $N891 = Lists_and_controls!$AO$11, $N891 = Lists_and_controls!$AO$14, $N891 = Lists_and_controls!$AO$16), MAX(Day_30),
IF(OR($N891 = Lists_and_controls!$AO$6, $N891 = Lists_and_controls!$AO$8, $N891 = Lists_and_controls!$AO$10, $N891 = Lists_and_controls!$AO$12, $N891 = Lists_and_controls!$AO$13, $N891 = Lists_and_controls!$AO$15, $N891 = Lists_and_controls!$AO$17), MAX(Day_31),
IF($N891 = Lists_and_controls!$AO$7, IF(INDEX(Leap_Year_YN, MATCH($M891, Year_2, 0)) = 1, MAX(Day_Feb_LY), MAX(Day_Feb) )))))</f>
        <v/>
      </c>
    </row>
    <row r="892" spans="1:29" s="379" customFormat="1" hidden="1" x14ac:dyDescent="0.35">
      <c r="A892" s="368"/>
      <c r="B892" s="367" t="str">
        <f xml:space="preserve"> IF(A892="", "", $B$2 &amp; COUNTIFS($A$7:$A892, $A892))</f>
        <v/>
      </c>
      <c r="C892" s="367" t="str">
        <f>IF($A892 = "", "", INDEX(Main_Form!$A:$A, MATCH($A892, Main_Form!$EV:$EV, 0)) &amp; $B892)</f>
        <v/>
      </c>
      <c r="D892" s="368"/>
      <c r="E892" s="368"/>
      <c r="F892" s="367" t="str">
        <f>IF(E892="", "", INDEX(Main_Form!$A:$A, MATCH($E892, Main_Form!$EV:$EV, 0)))</f>
        <v/>
      </c>
      <c r="G892" s="368"/>
      <c r="H892" s="368"/>
      <c r="I892" s="368"/>
      <c r="J892" s="368"/>
      <c r="K892" s="368"/>
      <c r="L892" s="368"/>
      <c r="M892" s="368"/>
      <c r="N892" s="368"/>
      <c r="O892" s="368"/>
      <c r="P892" s="398" t="str">
        <f t="shared" si="13"/>
        <v/>
      </c>
      <c r="Q892" s="403"/>
      <c r="R892" s="372"/>
      <c r="AB892" s="378"/>
      <c r="AC892" s="378" t="str">
        <f>IF($N892 = "", "",
IF(OR($N892 = Lists_and_controls!$AO$9, $N892 = Lists_and_controls!$AO$11, $N892 = Lists_and_controls!$AO$14, $N892 = Lists_and_controls!$AO$16), MAX(Day_30),
IF(OR($N892 = Lists_and_controls!$AO$6, $N892 = Lists_and_controls!$AO$8, $N892 = Lists_and_controls!$AO$10, $N892 = Lists_and_controls!$AO$12, $N892 = Lists_and_controls!$AO$13, $N892 = Lists_and_controls!$AO$15, $N892 = Lists_and_controls!$AO$17), MAX(Day_31),
IF($N892 = Lists_and_controls!$AO$7, IF(INDEX(Leap_Year_YN, MATCH($M892, Year_2, 0)) = 1, MAX(Day_Feb_LY), MAX(Day_Feb) )))))</f>
        <v/>
      </c>
    </row>
    <row r="893" spans="1:29" s="379" customFormat="1" hidden="1" x14ac:dyDescent="0.35">
      <c r="A893" s="368"/>
      <c r="B893" s="367" t="str">
        <f xml:space="preserve"> IF(A893="", "", $B$2 &amp; COUNTIFS($A$7:$A893, $A893))</f>
        <v/>
      </c>
      <c r="C893" s="367" t="str">
        <f>IF($A893 = "", "", INDEX(Main_Form!$A:$A, MATCH($A893, Main_Form!$EV:$EV, 0)) &amp; $B893)</f>
        <v/>
      </c>
      <c r="D893" s="368"/>
      <c r="E893" s="368"/>
      <c r="F893" s="367" t="str">
        <f>IF(E893="", "", INDEX(Main_Form!$A:$A, MATCH($E893, Main_Form!$EV:$EV, 0)))</f>
        <v/>
      </c>
      <c r="G893" s="368"/>
      <c r="H893" s="368"/>
      <c r="I893" s="368"/>
      <c r="J893" s="368"/>
      <c r="K893" s="368"/>
      <c r="L893" s="368"/>
      <c r="M893" s="368"/>
      <c r="N893" s="368"/>
      <c r="O893" s="368"/>
      <c r="P893" s="398" t="str">
        <f t="shared" si="13"/>
        <v/>
      </c>
      <c r="Q893" s="403"/>
      <c r="R893" s="372"/>
      <c r="AB893" s="378"/>
      <c r="AC893" s="378" t="str">
        <f>IF($N893 = "", "",
IF(OR($N893 = Lists_and_controls!$AO$9, $N893 = Lists_and_controls!$AO$11, $N893 = Lists_and_controls!$AO$14, $N893 = Lists_and_controls!$AO$16), MAX(Day_30),
IF(OR($N893 = Lists_and_controls!$AO$6, $N893 = Lists_and_controls!$AO$8, $N893 = Lists_and_controls!$AO$10, $N893 = Lists_and_controls!$AO$12, $N893 = Lists_and_controls!$AO$13, $N893 = Lists_and_controls!$AO$15, $N893 = Lists_and_controls!$AO$17), MAX(Day_31),
IF($N893 = Lists_and_controls!$AO$7, IF(INDEX(Leap_Year_YN, MATCH($M893, Year_2, 0)) = 1, MAX(Day_Feb_LY), MAX(Day_Feb) )))))</f>
        <v/>
      </c>
    </row>
    <row r="894" spans="1:29" s="379" customFormat="1" hidden="1" x14ac:dyDescent="0.35">
      <c r="A894" s="368"/>
      <c r="B894" s="367" t="str">
        <f xml:space="preserve"> IF(A894="", "", $B$2 &amp; COUNTIFS($A$7:$A894, $A894))</f>
        <v/>
      </c>
      <c r="C894" s="367" t="str">
        <f>IF($A894 = "", "", INDEX(Main_Form!$A:$A, MATCH($A894, Main_Form!$EV:$EV, 0)) &amp; $B894)</f>
        <v/>
      </c>
      <c r="D894" s="368"/>
      <c r="E894" s="368"/>
      <c r="F894" s="367" t="str">
        <f>IF(E894="", "", INDEX(Main_Form!$A:$A, MATCH($E894, Main_Form!$EV:$EV, 0)))</f>
        <v/>
      </c>
      <c r="G894" s="368"/>
      <c r="H894" s="368"/>
      <c r="I894" s="368"/>
      <c r="J894" s="368"/>
      <c r="K894" s="368"/>
      <c r="L894" s="368"/>
      <c r="M894" s="368"/>
      <c r="N894" s="368"/>
      <c r="O894" s="368"/>
      <c r="P894" s="398" t="str">
        <f t="shared" si="13"/>
        <v/>
      </c>
      <c r="Q894" s="403"/>
      <c r="R894" s="372"/>
      <c r="AB894" s="378"/>
      <c r="AC894" s="378" t="str">
        <f>IF($N894 = "", "",
IF(OR($N894 = Lists_and_controls!$AO$9, $N894 = Lists_and_controls!$AO$11, $N894 = Lists_and_controls!$AO$14, $N894 = Lists_and_controls!$AO$16), MAX(Day_30),
IF(OR($N894 = Lists_and_controls!$AO$6, $N894 = Lists_and_controls!$AO$8, $N894 = Lists_and_controls!$AO$10, $N894 = Lists_and_controls!$AO$12, $N894 = Lists_and_controls!$AO$13, $N894 = Lists_and_controls!$AO$15, $N894 = Lists_and_controls!$AO$17), MAX(Day_31),
IF($N894 = Lists_and_controls!$AO$7, IF(INDEX(Leap_Year_YN, MATCH($M894, Year_2, 0)) = 1, MAX(Day_Feb_LY), MAX(Day_Feb) )))))</f>
        <v/>
      </c>
    </row>
    <row r="895" spans="1:29" s="379" customFormat="1" hidden="1" x14ac:dyDescent="0.35">
      <c r="A895" s="368"/>
      <c r="B895" s="367" t="str">
        <f xml:space="preserve"> IF(A895="", "", $B$2 &amp; COUNTIFS($A$7:$A895, $A895))</f>
        <v/>
      </c>
      <c r="C895" s="367" t="str">
        <f>IF($A895 = "", "", INDEX(Main_Form!$A:$A, MATCH($A895, Main_Form!$EV:$EV, 0)) &amp; $B895)</f>
        <v/>
      </c>
      <c r="D895" s="368"/>
      <c r="E895" s="368"/>
      <c r="F895" s="367" t="str">
        <f>IF(E895="", "", INDEX(Main_Form!$A:$A, MATCH($E895, Main_Form!$EV:$EV, 0)))</f>
        <v/>
      </c>
      <c r="G895" s="368"/>
      <c r="H895" s="368"/>
      <c r="I895" s="368"/>
      <c r="J895" s="368"/>
      <c r="K895" s="368"/>
      <c r="L895" s="368"/>
      <c r="M895" s="368"/>
      <c r="N895" s="368"/>
      <c r="O895" s="368"/>
      <c r="P895" s="398" t="str">
        <f t="shared" si="13"/>
        <v/>
      </c>
      <c r="Q895" s="403"/>
      <c r="R895" s="372"/>
      <c r="AB895" s="378"/>
      <c r="AC895" s="378" t="str">
        <f>IF($N895 = "", "",
IF(OR($N895 = Lists_and_controls!$AO$9, $N895 = Lists_and_controls!$AO$11, $N895 = Lists_and_controls!$AO$14, $N895 = Lists_and_controls!$AO$16), MAX(Day_30),
IF(OR($N895 = Lists_and_controls!$AO$6, $N895 = Lists_and_controls!$AO$8, $N895 = Lists_and_controls!$AO$10, $N895 = Lists_and_controls!$AO$12, $N895 = Lists_and_controls!$AO$13, $N895 = Lists_and_controls!$AO$15, $N895 = Lists_and_controls!$AO$17), MAX(Day_31),
IF($N895 = Lists_and_controls!$AO$7, IF(INDEX(Leap_Year_YN, MATCH($M895, Year_2, 0)) = 1, MAX(Day_Feb_LY), MAX(Day_Feb) )))))</f>
        <v/>
      </c>
    </row>
    <row r="896" spans="1:29" s="379" customFormat="1" hidden="1" x14ac:dyDescent="0.35">
      <c r="A896" s="368"/>
      <c r="B896" s="367" t="str">
        <f xml:space="preserve"> IF(A896="", "", $B$2 &amp; COUNTIFS($A$7:$A896, $A896))</f>
        <v/>
      </c>
      <c r="C896" s="367" t="str">
        <f>IF($A896 = "", "", INDEX(Main_Form!$A:$A, MATCH($A896, Main_Form!$EV:$EV, 0)) &amp; $B896)</f>
        <v/>
      </c>
      <c r="D896" s="368"/>
      <c r="E896" s="368"/>
      <c r="F896" s="367" t="str">
        <f>IF(E896="", "", INDEX(Main_Form!$A:$A, MATCH($E896, Main_Form!$EV:$EV, 0)))</f>
        <v/>
      </c>
      <c r="G896" s="368"/>
      <c r="H896" s="368"/>
      <c r="I896" s="368"/>
      <c r="J896" s="368"/>
      <c r="K896" s="368"/>
      <c r="L896" s="368"/>
      <c r="M896" s="368"/>
      <c r="N896" s="368"/>
      <c r="O896" s="368"/>
      <c r="P896" s="398" t="str">
        <f t="shared" si="13"/>
        <v/>
      </c>
      <c r="Q896" s="403"/>
      <c r="R896" s="372"/>
      <c r="AB896" s="378"/>
      <c r="AC896" s="378" t="str">
        <f>IF($N896 = "", "",
IF(OR($N896 = Lists_and_controls!$AO$9, $N896 = Lists_and_controls!$AO$11, $N896 = Lists_and_controls!$AO$14, $N896 = Lists_and_controls!$AO$16), MAX(Day_30),
IF(OR($N896 = Lists_and_controls!$AO$6, $N896 = Lists_and_controls!$AO$8, $N896 = Lists_and_controls!$AO$10, $N896 = Lists_and_controls!$AO$12, $N896 = Lists_and_controls!$AO$13, $N896 = Lists_and_controls!$AO$15, $N896 = Lists_and_controls!$AO$17), MAX(Day_31),
IF($N896 = Lists_and_controls!$AO$7, IF(INDEX(Leap_Year_YN, MATCH($M896, Year_2, 0)) = 1, MAX(Day_Feb_LY), MAX(Day_Feb) )))))</f>
        <v/>
      </c>
    </row>
    <row r="897" spans="1:29" s="379" customFormat="1" hidden="1" x14ac:dyDescent="0.35">
      <c r="A897" s="368"/>
      <c r="B897" s="367" t="str">
        <f xml:space="preserve"> IF(A897="", "", $B$2 &amp; COUNTIFS($A$7:$A897, $A897))</f>
        <v/>
      </c>
      <c r="C897" s="367" t="str">
        <f>IF($A897 = "", "", INDEX(Main_Form!$A:$A, MATCH($A897, Main_Form!$EV:$EV, 0)) &amp; $B897)</f>
        <v/>
      </c>
      <c r="D897" s="368"/>
      <c r="E897" s="368"/>
      <c r="F897" s="367" t="str">
        <f>IF(E897="", "", INDEX(Main_Form!$A:$A, MATCH($E897, Main_Form!$EV:$EV, 0)))</f>
        <v/>
      </c>
      <c r="G897" s="368"/>
      <c r="H897" s="368"/>
      <c r="I897" s="368"/>
      <c r="J897" s="368"/>
      <c r="K897" s="368"/>
      <c r="L897" s="368"/>
      <c r="M897" s="368"/>
      <c r="N897" s="368"/>
      <c r="O897" s="368"/>
      <c r="P897" s="398" t="str">
        <f t="shared" si="13"/>
        <v/>
      </c>
      <c r="Q897" s="403"/>
      <c r="R897" s="372"/>
      <c r="AB897" s="378"/>
      <c r="AC897" s="378" t="str">
        <f>IF($N897 = "", "",
IF(OR($N897 = Lists_and_controls!$AO$9, $N897 = Lists_and_controls!$AO$11, $N897 = Lists_and_controls!$AO$14, $N897 = Lists_and_controls!$AO$16), MAX(Day_30),
IF(OR($N897 = Lists_and_controls!$AO$6, $N897 = Lists_and_controls!$AO$8, $N897 = Lists_and_controls!$AO$10, $N897 = Lists_and_controls!$AO$12, $N897 = Lists_and_controls!$AO$13, $N897 = Lists_and_controls!$AO$15, $N897 = Lists_and_controls!$AO$17), MAX(Day_31),
IF($N897 = Lists_and_controls!$AO$7, IF(INDEX(Leap_Year_YN, MATCH($M897, Year_2, 0)) = 1, MAX(Day_Feb_LY), MAX(Day_Feb) )))))</f>
        <v/>
      </c>
    </row>
    <row r="898" spans="1:29" s="379" customFormat="1" hidden="1" x14ac:dyDescent="0.35">
      <c r="A898" s="368"/>
      <c r="B898" s="367" t="str">
        <f xml:space="preserve"> IF(A898="", "", $B$2 &amp; COUNTIFS($A$7:$A898, $A898))</f>
        <v/>
      </c>
      <c r="C898" s="367" t="str">
        <f>IF($A898 = "", "", INDEX(Main_Form!$A:$A, MATCH($A898, Main_Form!$EV:$EV, 0)) &amp; $B898)</f>
        <v/>
      </c>
      <c r="D898" s="368"/>
      <c r="E898" s="368"/>
      <c r="F898" s="367" t="str">
        <f>IF(E898="", "", INDEX(Main_Form!$A:$A, MATCH($E898, Main_Form!$EV:$EV, 0)))</f>
        <v/>
      </c>
      <c r="G898" s="368"/>
      <c r="H898" s="368"/>
      <c r="I898" s="368"/>
      <c r="J898" s="368"/>
      <c r="K898" s="368"/>
      <c r="L898" s="368"/>
      <c r="M898" s="368"/>
      <c r="N898" s="368"/>
      <c r="O898" s="368"/>
      <c r="P898" s="398" t="str">
        <f t="shared" si="13"/>
        <v/>
      </c>
      <c r="Q898" s="403"/>
      <c r="R898" s="372"/>
      <c r="AB898" s="378"/>
      <c r="AC898" s="378" t="str">
        <f>IF($N898 = "", "",
IF(OR($N898 = Lists_and_controls!$AO$9, $N898 = Lists_and_controls!$AO$11, $N898 = Lists_and_controls!$AO$14, $N898 = Lists_and_controls!$AO$16), MAX(Day_30),
IF(OR($N898 = Lists_and_controls!$AO$6, $N898 = Lists_and_controls!$AO$8, $N898 = Lists_and_controls!$AO$10, $N898 = Lists_and_controls!$AO$12, $N898 = Lists_and_controls!$AO$13, $N898 = Lists_and_controls!$AO$15, $N898 = Lists_and_controls!$AO$17), MAX(Day_31),
IF($N898 = Lists_and_controls!$AO$7, IF(INDEX(Leap_Year_YN, MATCH($M898, Year_2, 0)) = 1, MAX(Day_Feb_LY), MAX(Day_Feb) )))))</f>
        <v/>
      </c>
    </row>
    <row r="899" spans="1:29" s="379" customFormat="1" hidden="1" x14ac:dyDescent="0.35">
      <c r="A899" s="368"/>
      <c r="B899" s="367" t="str">
        <f xml:space="preserve"> IF(A899="", "", $B$2 &amp; COUNTIFS($A$7:$A899, $A899))</f>
        <v/>
      </c>
      <c r="C899" s="367" t="str">
        <f>IF($A899 = "", "", INDEX(Main_Form!$A:$A, MATCH($A899, Main_Form!$EV:$EV, 0)) &amp; $B899)</f>
        <v/>
      </c>
      <c r="D899" s="368"/>
      <c r="E899" s="368"/>
      <c r="F899" s="367" t="str">
        <f>IF(E899="", "", INDEX(Main_Form!$A:$A, MATCH($E899, Main_Form!$EV:$EV, 0)))</f>
        <v/>
      </c>
      <c r="G899" s="368"/>
      <c r="H899" s="368"/>
      <c r="I899" s="368"/>
      <c r="J899" s="368"/>
      <c r="K899" s="368"/>
      <c r="L899" s="368"/>
      <c r="M899" s="368"/>
      <c r="N899" s="368"/>
      <c r="O899" s="368"/>
      <c r="P899" s="398" t="str">
        <f t="shared" si="13"/>
        <v/>
      </c>
      <c r="Q899" s="403"/>
      <c r="R899" s="372"/>
      <c r="AB899" s="378"/>
      <c r="AC899" s="378" t="str">
        <f>IF($N899 = "", "",
IF(OR($N899 = Lists_and_controls!$AO$9, $N899 = Lists_and_controls!$AO$11, $N899 = Lists_and_controls!$AO$14, $N899 = Lists_and_controls!$AO$16), MAX(Day_30),
IF(OR($N899 = Lists_and_controls!$AO$6, $N899 = Lists_and_controls!$AO$8, $N899 = Lists_and_controls!$AO$10, $N899 = Lists_and_controls!$AO$12, $N899 = Lists_and_controls!$AO$13, $N899 = Lists_and_controls!$AO$15, $N899 = Lists_and_controls!$AO$17), MAX(Day_31),
IF($N899 = Lists_and_controls!$AO$7, IF(INDEX(Leap_Year_YN, MATCH($M899, Year_2, 0)) = 1, MAX(Day_Feb_LY), MAX(Day_Feb) )))))</f>
        <v/>
      </c>
    </row>
    <row r="900" spans="1:29" s="379" customFormat="1" hidden="1" x14ac:dyDescent="0.35">
      <c r="A900" s="368"/>
      <c r="B900" s="367" t="str">
        <f xml:space="preserve"> IF(A900="", "", $B$2 &amp; COUNTIFS($A$7:$A900, $A900))</f>
        <v/>
      </c>
      <c r="C900" s="367" t="str">
        <f>IF($A900 = "", "", INDEX(Main_Form!$A:$A, MATCH($A900, Main_Form!$EV:$EV, 0)) &amp; $B900)</f>
        <v/>
      </c>
      <c r="D900" s="368"/>
      <c r="E900" s="368"/>
      <c r="F900" s="367" t="str">
        <f>IF(E900="", "", INDEX(Main_Form!$A:$A, MATCH($E900, Main_Form!$EV:$EV, 0)))</f>
        <v/>
      </c>
      <c r="G900" s="368"/>
      <c r="H900" s="368"/>
      <c r="I900" s="368"/>
      <c r="J900" s="368"/>
      <c r="K900" s="368"/>
      <c r="L900" s="368"/>
      <c r="M900" s="368"/>
      <c r="N900" s="368"/>
      <c r="O900" s="368"/>
      <c r="P900" s="398" t="str">
        <f t="shared" si="13"/>
        <v/>
      </c>
      <c r="Q900" s="403"/>
      <c r="R900" s="372"/>
      <c r="AB900" s="378"/>
      <c r="AC900" s="378" t="str">
        <f>IF($N900 = "", "",
IF(OR($N900 = Lists_and_controls!$AO$9, $N900 = Lists_and_controls!$AO$11, $N900 = Lists_and_controls!$AO$14, $N900 = Lists_and_controls!$AO$16), MAX(Day_30),
IF(OR($N900 = Lists_and_controls!$AO$6, $N900 = Lists_and_controls!$AO$8, $N900 = Lists_and_controls!$AO$10, $N900 = Lists_and_controls!$AO$12, $N900 = Lists_and_controls!$AO$13, $N900 = Lists_and_controls!$AO$15, $N900 = Lists_and_controls!$AO$17), MAX(Day_31),
IF($N900 = Lists_and_controls!$AO$7, IF(INDEX(Leap_Year_YN, MATCH($M900, Year_2, 0)) = 1, MAX(Day_Feb_LY), MAX(Day_Feb) )))))</f>
        <v/>
      </c>
    </row>
    <row r="901" spans="1:29" s="379" customFormat="1" hidden="1" x14ac:dyDescent="0.35">
      <c r="A901" s="368"/>
      <c r="B901" s="367" t="str">
        <f xml:space="preserve"> IF(A901="", "", $B$2 &amp; COUNTIFS($A$7:$A901, $A901))</f>
        <v/>
      </c>
      <c r="C901" s="367" t="str">
        <f>IF($A901 = "", "", INDEX(Main_Form!$A:$A, MATCH($A901, Main_Form!$EV:$EV, 0)) &amp; $B901)</f>
        <v/>
      </c>
      <c r="D901" s="368"/>
      <c r="E901" s="368"/>
      <c r="F901" s="367" t="str">
        <f>IF(E901="", "", INDEX(Main_Form!$A:$A, MATCH($E901, Main_Form!$EV:$EV, 0)))</f>
        <v/>
      </c>
      <c r="G901" s="368"/>
      <c r="H901" s="368"/>
      <c r="I901" s="368"/>
      <c r="J901" s="368"/>
      <c r="K901" s="368"/>
      <c r="L901" s="368"/>
      <c r="M901" s="368"/>
      <c r="N901" s="368"/>
      <c r="O901" s="368"/>
      <c r="P901" s="398" t="str">
        <f t="shared" si="13"/>
        <v/>
      </c>
      <c r="Q901" s="403"/>
      <c r="R901" s="372"/>
      <c r="AB901" s="378"/>
      <c r="AC901" s="378" t="str">
        <f>IF($N901 = "", "",
IF(OR($N901 = Lists_and_controls!$AO$9, $N901 = Lists_and_controls!$AO$11, $N901 = Lists_and_controls!$AO$14, $N901 = Lists_and_controls!$AO$16), MAX(Day_30),
IF(OR($N901 = Lists_and_controls!$AO$6, $N901 = Lists_and_controls!$AO$8, $N901 = Lists_and_controls!$AO$10, $N901 = Lists_and_controls!$AO$12, $N901 = Lists_and_controls!$AO$13, $N901 = Lists_and_controls!$AO$15, $N901 = Lists_and_controls!$AO$17), MAX(Day_31),
IF($N901 = Lists_and_controls!$AO$7, IF(INDEX(Leap_Year_YN, MATCH($M901, Year_2, 0)) = 1, MAX(Day_Feb_LY), MAX(Day_Feb) )))))</f>
        <v/>
      </c>
    </row>
    <row r="902" spans="1:29" s="379" customFormat="1" hidden="1" x14ac:dyDescent="0.35">
      <c r="A902" s="368"/>
      <c r="B902" s="367" t="str">
        <f xml:space="preserve"> IF(A902="", "", $B$2 &amp; COUNTIFS($A$7:$A902, $A902))</f>
        <v/>
      </c>
      <c r="C902" s="367" t="str">
        <f>IF($A902 = "", "", INDEX(Main_Form!$A:$A, MATCH($A902, Main_Form!$EV:$EV, 0)) &amp; $B902)</f>
        <v/>
      </c>
      <c r="D902" s="368"/>
      <c r="E902" s="368"/>
      <c r="F902" s="367" t="str">
        <f>IF(E902="", "", INDEX(Main_Form!$A:$A, MATCH($E902, Main_Form!$EV:$EV, 0)))</f>
        <v/>
      </c>
      <c r="G902" s="368"/>
      <c r="H902" s="368"/>
      <c r="I902" s="368"/>
      <c r="J902" s="368"/>
      <c r="K902" s="368"/>
      <c r="L902" s="368"/>
      <c r="M902" s="368"/>
      <c r="N902" s="368"/>
      <c r="O902" s="368"/>
      <c r="P902" s="398" t="str">
        <f t="shared" si="13"/>
        <v/>
      </c>
      <c r="Q902" s="403"/>
      <c r="R902" s="372"/>
      <c r="AB902" s="378"/>
      <c r="AC902" s="378" t="str">
        <f>IF($N902 = "", "",
IF(OR($N902 = Lists_and_controls!$AO$9, $N902 = Lists_and_controls!$AO$11, $N902 = Lists_and_controls!$AO$14, $N902 = Lists_and_controls!$AO$16), MAX(Day_30),
IF(OR($N902 = Lists_and_controls!$AO$6, $N902 = Lists_and_controls!$AO$8, $N902 = Lists_and_controls!$AO$10, $N902 = Lists_and_controls!$AO$12, $N902 = Lists_and_controls!$AO$13, $N902 = Lists_and_controls!$AO$15, $N902 = Lists_and_controls!$AO$17), MAX(Day_31),
IF($N902 = Lists_and_controls!$AO$7, IF(INDEX(Leap_Year_YN, MATCH($M902, Year_2, 0)) = 1, MAX(Day_Feb_LY), MAX(Day_Feb) )))))</f>
        <v/>
      </c>
    </row>
    <row r="903" spans="1:29" s="379" customFormat="1" hidden="1" x14ac:dyDescent="0.35">
      <c r="A903" s="368"/>
      <c r="B903" s="367" t="str">
        <f xml:space="preserve"> IF(A903="", "", $B$2 &amp; COUNTIFS($A$7:$A903, $A903))</f>
        <v/>
      </c>
      <c r="C903" s="367" t="str">
        <f>IF($A903 = "", "", INDEX(Main_Form!$A:$A, MATCH($A903, Main_Form!$EV:$EV, 0)) &amp; $B903)</f>
        <v/>
      </c>
      <c r="D903" s="368"/>
      <c r="E903" s="368"/>
      <c r="F903" s="367" t="str">
        <f>IF(E903="", "", INDEX(Main_Form!$A:$A, MATCH($E903, Main_Form!$EV:$EV, 0)))</f>
        <v/>
      </c>
      <c r="G903" s="368"/>
      <c r="H903" s="368"/>
      <c r="I903" s="368"/>
      <c r="J903" s="368"/>
      <c r="K903" s="368"/>
      <c r="L903" s="368"/>
      <c r="M903" s="368"/>
      <c r="N903" s="368"/>
      <c r="O903" s="368"/>
      <c r="P903" s="398" t="str">
        <f t="shared" ref="P903:P966" si="14">IF(AND($M903 &lt;&gt; "", $N903 &lt;&gt; "", $O903 &lt;&gt; ""), DATE($M903, INDEX(Month_value, MATCH($N903, Month, 0)), $O903), "")</f>
        <v/>
      </c>
      <c r="Q903" s="403"/>
      <c r="R903" s="372"/>
      <c r="AB903" s="378"/>
      <c r="AC903" s="378" t="str">
        <f>IF($N903 = "", "",
IF(OR($N903 = Lists_and_controls!$AO$9, $N903 = Lists_and_controls!$AO$11, $N903 = Lists_and_controls!$AO$14, $N903 = Lists_and_controls!$AO$16), MAX(Day_30),
IF(OR($N903 = Lists_and_controls!$AO$6, $N903 = Lists_and_controls!$AO$8, $N903 = Lists_and_controls!$AO$10, $N903 = Lists_and_controls!$AO$12, $N903 = Lists_and_controls!$AO$13, $N903 = Lists_and_controls!$AO$15, $N903 = Lists_and_controls!$AO$17), MAX(Day_31),
IF($N903 = Lists_and_controls!$AO$7, IF(INDEX(Leap_Year_YN, MATCH($M903, Year_2, 0)) = 1, MAX(Day_Feb_LY), MAX(Day_Feb) )))))</f>
        <v/>
      </c>
    </row>
    <row r="904" spans="1:29" s="379" customFormat="1" hidden="1" x14ac:dyDescent="0.35">
      <c r="A904" s="368"/>
      <c r="B904" s="367" t="str">
        <f xml:space="preserve"> IF(A904="", "", $B$2 &amp; COUNTIFS($A$7:$A904, $A904))</f>
        <v/>
      </c>
      <c r="C904" s="367" t="str">
        <f>IF($A904 = "", "", INDEX(Main_Form!$A:$A, MATCH($A904, Main_Form!$EV:$EV, 0)) &amp; $B904)</f>
        <v/>
      </c>
      <c r="D904" s="368"/>
      <c r="E904" s="368"/>
      <c r="F904" s="367" t="str">
        <f>IF(E904="", "", INDEX(Main_Form!$A:$A, MATCH($E904, Main_Form!$EV:$EV, 0)))</f>
        <v/>
      </c>
      <c r="G904" s="368"/>
      <c r="H904" s="368"/>
      <c r="I904" s="368"/>
      <c r="J904" s="368"/>
      <c r="K904" s="368"/>
      <c r="L904" s="368"/>
      <c r="M904" s="368"/>
      <c r="N904" s="368"/>
      <c r="O904" s="368"/>
      <c r="P904" s="398" t="str">
        <f t="shared" si="14"/>
        <v/>
      </c>
      <c r="Q904" s="403"/>
      <c r="R904" s="372"/>
      <c r="AB904" s="378"/>
      <c r="AC904" s="378" t="str">
        <f>IF($N904 = "", "",
IF(OR($N904 = Lists_and_controls!$AO$9, $N904 = Lists_and_controls!$AO$11, $N904 = Lists_and_controls!$AO$14, $N904 = Lists_and_controls!$AO$16), MAX(Day_30),
IF(OR($N904 = Lists_and_controls!$AO$6, $N904 = Lists_and_controls!$AO$8, $N904 = Lists_and_controls!$AO$10, $N904 = Lists_and_controls!$AO$12, $N904 = Lists_and_controls!$AO$13, $N904 = Lists_and_controls!$AO$15, $N904 = Lists_and_controls!$AO$17), MAX(Day_31),
IF($N904 = Lists_and_controls!$AO$7, IF(INDEX(Leap_Year_YN, MATCH($M904, Year_2, 0)) = 1, MAX(Day_Feb_LY), MAX(Day_Feb) )))))</f>
        <v/>
      </c>
    </row>
    <row r="905" spans="1:29" s="379" customFormat="1" hidden="1" x14ac:dyDescent="0.35">
      <c r="A905" s="368"/>
      <c r="B905" s="367" t="str">
        <f xml:space="preserve"> IF(A905="", "", $B$2 &amp; COUNTIFS($A$7:$A905, $A905))</f>
        <v/>
      </c>
      <c r="C905" s="367" t="str">
        <f>IF($A905 = "", "", INDEX(Main_Form!$A:$A, MATCH($A905, Main_Form!$EV:$EV, 0)) &amp; $B905)</f>
        <v/>
      </c>
      <c r="D905" s="368"/>
      <c r="E905" s="368"/>
      <c r="F905" s="367" t="str">
        <f>IF(E905="", "", INDEX(Main_Form!$A:$A, MATCH($E905, Main_Form!$EV:$EV, 0)))</f>
        <v/>
      </c>
      <c r="G905" s="368"/>
      <c r="H905" s="368"/>
      <c r="I905" s="368"/>
      <c r="J905" s="368"/>
      <c r="K905" s="368"/>
      <c r="L905" s="368"/>
      <c r="M905" s="368"/>
      <c r="N905" s="368"/>
      <c r="O905" s="368"/>
      <c r="P905" s="398" t="str">
        <f t="shared" si="14"/>
        <v/>
      </c>
      <c r="Q905" s="403"/>
      <c r="R905" s="372"/>
      <c r="AB905" s="378"/>
      <c r="AC905" s="378" t="str">
        <f>IF($N905 = "", "",
IF(OR($N905 = Lists_and_controls!$AO$9, $N905 = Lists_and_controls!$AO$11, $N905 = Lists_and_controls!$AO$14, $N905 = Lists_and_controls!$AO$16), MAX(Day_30),
IF(OR($N905 = Lists_and_controls!$AO$6, $N905 = Lists_and_controls!$AO$8, $N905 = Lists_and_controls!$AO$10, $N905 = Lists_and_controls!$AO$12, $N905 = Lists_and_controls!$AO$13, $N905 = Lists_and_controls!$AO$15, $N905 = Lists_and_controls!$AO$17), MAX(Day_31),
IF($N905 = Lists_and_controls!$AO$7, IF(INDEX(Leap_Year_YN, MATCH($M905, Year_2, 0)) = 1, MAX(Day_Feb_LY), MAX(Day_Feb) )))))</f>
        <v/>
      </c>
    </row>
    <row r="906" spans="1:29" s="379" customFormat="1" hidden="1" x14ac:dyDescent="0.35">
      <c r="A906" s="368"/>
      <c r="B906" s="367" t="str">
        <f xml:space="preserve"> IF(A906="", "", $B$2 &amp; COUNTIFS($A$7:$A906, $A906))</f>
        <v/>
      </c>
      <c r="C906" s="367" t="str">
        <f>IF($A906 = "", "", INDEX(Main_Form!$A:$A, MATCH($A906, Main_Form!$EV:$EV, 0)) &amp; $B906)</f>
        <v/>
      </c>
      <c r="D906" s="368"/>
      <c r="E906" s="368"/>
      <c r="F906" s="367" t="str">
        <f>IF(E906="", "", INDEX(Main_Form!$A:$A, MATCH($E906, Main_Form!$EV:$EV, 0)))</f>
        <v/>
      </c>
      <c r="G906" s="368"/>
      <c r="H906" s="368"/>
      <c r="I906" s="368"/>
      <c r="J906" s="368"/>
      <c r="K906" s="368"/>
      <c r="L906" s="368"/>
      <c r="M906" s="368"/>
      <c r="N906" s="368"/>
      <c r="O906" s="368"/>
      <c r="P906" s="398" t="str">
        <f t="shared" si="14"/>
        <v/>
      </c>
      <c r="Q906" s="403"/>
      <c r="R906" s="372"/>
      <c r="AB906" s="378"/>
      <c r="AC906" s="378" t="str">
        <f>IF($N906 = "", "",
IF(OR($N906 = Lists_and_controls!$AO$9, $N906 = Lists_and_controls!$AO$11, $N906 = Lists_and_controls!$AO$14, $N906 = Lists_and_controls!$AO$16), MAX(Day_30),
IF(OR($N906 = Lists_and_controls!$AO$6, $N906 = Lists_and_controls!$AO$8, $N906 = Lists_and_controls!$AO$10, $N906 = Lists_and_controls!$AO$12, $N906 = Lists_and_controls!$AO$13, $N906 = Lists_and_controls!$AO$15, $N906 = Lists_and_controls!$AO$17), MAX(Day_31),
IF($N906 = Lists_and_controls!$AO$7, IF(INDEX(Leap_Year_YN, MATCH($M906, Year_2, 0)) = 1, MAX(Day_Feb_LY), MAX(Day_Feb) )))))</f>
        <v/>
      </c>
    </row>
    <row r="907" spans="1:29" s="379" customFormat="1" hidden="1" x14ac:dyDescent="0.35">
      <c r="A907" s="368"/>
      <c r="B907" s="367" t="str">
        <f xml:space="preserve"> IF(A907="", "", $B$2 &amp; COUNTIFS($A$7:$A907, $A907))</f>
        <v/>
      </c>
      <c r="C907" s="367" t="str">
        <f>IF($A907 = "", "", INDEX(Main_Form!$A:$A, MATCH($A907, Main_Form!$EV:$EV, 0)) &amp; $B907)</f>
        <v/>
      </c>
      <c r="D907" s="368"/>
      <c r="E907" s="368"/>
      <c r="F907" s="367" t="str">
        <f>IF(E907="", "", INDEX(Main_Form!$A:$A, MATCH($E907, Main_Form!$EV:$EV, 0)))</f>
        <v/>
      </c>
      <c r="G907" s="368"/>
      <c r="H907" s="368"/>
      <c r="I907" s="368"/>
      <c r="J907" s="368"/>
      <c r="K907" s="368"/>
      <c r="L907" s="368"/>
      <c r="M907" s="368"/>
      <c r="N907" s="368"/>
      <c r="O907" s="368"/>
      <c r="P907" s="398" t="str">
        <f t="shared" si="14"/>
        <v/>
      </c>
      <c r="Q907" s="403"/>
      <c r="R907" s="372"/>
      <c r="AB907" s="378"/>
      <c r="AC907" s="378" t="str">
        <f>IF($N907 = "", "",
IF(OR($N907 = Lists_and_controls!$AO$9, $N907 = Lists_and_controls!$AO$11, $N907 = Lists_and_controls!$AO$14, $N907 = Lists_and_controls!$AO$16), MAX(Day_30),
IF(OR($N907 = Lists_and_controls!$AO$6, $N907 = Lists_and_controls!$AO$8, $N907 = Lists_and_controls!$AO$10, $N907 = Lists_and_controls!$AO$12, $N907 = Lists_and_controls!$AO$13, $N907 = Lists_and_controls!$AO$15, $N907 = Lists_and_controls!$AO$17), MAX(Day_31),
IF($N907 = Lists_and_controls!$AO$7, IF(INDEX(Leap_Year_YN, MATCH($M907, Year_2, 0)) = 1, MAX(Day_Feb_LY), MAX(Day_Feb) )))))</f>
        <v/>
      </c>
    </row>
    <row r="908" spans="1:29" s="379" customFormat="1" hidden="1" x14ac:dyDescent="0.35">
      <c r="A908" s="368"/>
      <c r="B908" s="367" t="str">
        <f xml:space="preserve"> IF(A908="", "", $B$2 &amp; COUNTIFS($A$7:$A908, $A908))</f>
        <v/>
      </c>
      <c r="C908" s="367" t="str">
        <f>IF($A908 = "", "", INDEX(Main_Form!$A:$A, MATCH($A908, Main_Form!$EV:$EV, 0)) &amp; $B908)</f>
        <v/>
      </c>
      <c r="D908" s="368"/>
      <c r="E908" s="368"/>
      <c r="F908" s="367" t="str">
        <f>IF(E908="", "", INDEX(Main_Form!$A:$A, MATCH($E908, Main_Form!$EV:$EV, 0)))</f>
        <v/>
      </c>
      <c r="G908" s="368"/>
      <c r="H908" s="368"/>
      <c r="I908" s="368"/>
      <c r="J908" s="368"/>
      <c r="K908" s="368"/>
      <c r="L908" s="368"/>
      <c r="M908" s="368"/>
      <c r="N908" s="368"/>
      <c r="O908" s="368"/>
      <c r="P908" s="398" t="str">
        <f t="shared" si="14"/>
        <v/>
      </c>
      <c r="Q908" s="403"/>
      <c r="R908" s="372"/>
      <c r="AB908" s="378"/>
      <c r="AC908" s="378" t="str">
        <f>IF($N908 = "", "",
IF(OR($N908 = Lists_and_controls!$AO$9, $N908 = Lists_and_controls!$AO$11, $N908 = Lists_and_controls!$AO$14, $N908 = Lists_and_controls!$AO$16), MAX(Day_30),
IF(OR($N908 = Lists_and_controls!$AO$6, $N908 = Lists_and_controls!$AO$8, $N908 = Lists_and_controls!$AO$10, $N908 = Lists_and_controls!$AO$12, $N908 = Lists_and_controls!$AO$13, $N908 = Lists_and_controls!$AO$15, $N908 = Lists_and_controls!$AO$17), MAX(Day_31),
IF($N908 = Lists_and_controls!$AO$7, IF(INDEX(Leap_Year_YN, MATCH($M908, Year_2, 0)) = 1, MAX(Day_Feb_LY), MAX(Day_Feb) )))))</f>
        <v/>
      </c>
    </row>
    <row r="909" spans="1:29" s="379" customFormat="1" hidden="1" x14ac:dyDescent="0.35">
      <c r="A909" s="368"/>
      <c r="B909" s="367" t="str">
        <f xml:space="preserve"> IF(A909="", "", $B$2 &amp; COUNTIFS($A$7:$A909, $A909))</f>
        <v/>
      </c>
      <c r="C909" s="367" t="str">
        <f>IF($A909 = "", "", INDEX(Main_Form!$A:$A, MATCH($A909, Main_Form!$EV:$EV, 0)) &amp; $B909)</f>
        <v/>
      </c>
      <c r="D909" s="368"/>
      <c r="E909" s="368"/>
      <c r="F909" s="367" t="str">
        <f>IF(E909="", "", INDEX(Main_Form!$A:$A, MATCH($E909, Main_Form!$EV:$EV, 0)))</f>
        <v/>
      </c>
      <c r="G909" s="368"/>
      <c r="H909" s="368"/>
      <c r="I909" s="368"/>
      <c r="J909" s="368"/>
      <c r="K909" s="368"/>
      <c r="L909" s="368"/>
      <c r="M909" s="368"/>
      <c r="N909" s="368"/>
      <c r="O909" s="368"/>
      <c r="P909" s="398" t="str">
        <f t="shared" si="14"/>
        <v/>
      </c>
      <c r="Q909" s="403"/>
      <c r="R909" s="372"/>
      <c r="AB909" s="378"/>
      <c r="AC909" s="378" t="str">
        <f>IF($N909 = "", "",
IF(OR($N909 = Lists_and_controls!$AO$9, $N909 = Lists_and_controls!$AO$11, $N909 = Lists_and_controls!$AO$14, $N909 = Lists_and_controls!$AO$16), MAX(Day_30),
IF(OR($N909 = Lists_and_controls!$AO$6, $N909 = Lists_and_controls!$AO$8, $N909 = Lists_and_controls!$AO$10, $N909 = Lists_and_controls!$AO$12, $N909 = Lists_and_controls!$AO$13, $N909 = Lists_and_controls!$AO$15, $N909 = Lists_and_controls!$AO$17), MAX(Day_31),
IF($N909 = Lists_and_controls!$AO$7, IF(INDEX(Leap_Year_YN, MATCH($M909, Year_2, 0)) = 1, MAX(Day_Feb_LY), MAX(Day_Feb) )))))</f>
        <v/>
      </c>
    </row>
    <row r="910" spans="1:29" s="379" customFormat="1" hidden="1" x14ac:dyDescent="0.35">
      <c r="A910" s="368"/>
      <c r="B910" s="367" t="str">
        <f xml:space="preserve"> IF(A910="", "", $B$2 &amp; COUNTIFS($A$7:$A910, $A910))</f>
        <v/>
      </c>
      <c r="C910" s="367" t="str">
        <f>IF($A910 = "", "", INDEX(Main_Form!$A:$A, MATCH($A910, Main_Form!$EV:$EV, 0)) &amp; $B910)</f>
        <v/>
      </c>
      <c r="D910" s="368"/>
      <c r="E910" s="368"/>
      <c r="F910" s="367" t="str">
        <f>IF(E910="", "", INDEX(Main_Form!$A:$A, MATCH($E910, Main_Form!$EV:$EV, 0)))</f>
        <v/>
      </c>
      <c r="G910" s="368"/>
      <c r="H910" s="368"/>
      <c r="I910" s="368"/>
      <c r="J910" s="368"/>
      <c r="K910" s="368"/>
      <c r="L910" s="368"/>
      <c r="M910" s="368"/>
      <c r="N910" s="368"/>
      <c r="O910" s="368"/>
      <c r="P910" s="398" t="str">
        <f t="shared" si="14"/>
        <v/>
      </c>
      <c r="Q910" s="403"/>
      <c r="R910" s="372"/>
      <c r="AB910" s="378"/>
      <c r="AC910" s="378" t="str">
        <f>IF($N910 = "", "",
IF(OR($N910 = Lists_and_controls!$AO$9, $N910 = Lists_and_controls!$AO$11, $N910 = Lists_and_controls!$AO$14, $N910 = Lists_and_controls!$AO$16), MAX(Day_30),
IF(OR($N910 = Lists_and_controls!$AO$6, $N910 = Lists_and_controls!$AO$8, $N910 = Lists_and_controls!$AO$10, $N910 = Lists_and_controls!$AO$12, $N910 = Lists_and_controls!$AO$13, $N910 = Lists_and_controls!$AO$15, $N910 = Lists_and_controls!$AO$17), MAX(Day_31),
IF($N910 = Lists_and_controls!$AO$7, IF(INDEX(Leap_Year_YN, MATCH($M910, Year_2, 0)) = 1, MAX(Day_Feb_LY), MAX(Day_Feb) )))))</f>
        <v/>
      </c>
    </row>
    <row r="911" spans="1:29" s="379" customFormat="1" hidden="1" x14ac:dyDescent="0.35">
      <c r="A911" s="368"/>
      <c r="B911" s="367" t="str">
        <f xml:space="preserve"> IF(A911="", "", $B$2 &amp; COUNTIFS($A$7:$A911, $A911))</f>
        <v/>
      </c>
      <c r="C911" s="367" t="str">
        <f>IF($A911 = "", "", INDEX(Main_Form!$A:$A, MATCH($A911, Main_Form!$EV:$EV, 0)) &amp; $B911)</f>
        <v/>
      </c>
      <c r="D911" s="368"/>
      <c r="E911" s="368"/>
      <c r="F911" s="367" t="str">
        <f>IF(E911="", "", INDEX(Main_Form!$A:$A, MATCH($E911, Main_Form!$EV:$EV, 0)))</f>
        <v/>
      </c>
      <c r="G911" s="368"/>
      <c r="H911" s="368"/>
      <c r="I911" s="368"/>
      <c r="J911" s="368"/>
      <c r="K911" s="368"/>
      <c r="L911" s="368"/>
      <c r="M911" s="368"/>
      <c r="N911" s="368"/>
      <c r="O911" s="368"/>
      <c r="P911" s="398" t="str">
        <f t="shared" si="14"/>
        <v/>
      </c>
      <c r="Q911" s="403"/>
      <c r="R911" s="372"/>
      <c r="AB911" s="378"/>
      <c r="AC911" s="378" t="str">
        <f>IF($N911 = "", "",
IF(OR($N911 = Lists_and_controls!$AO$9, $N911 = Lists_and_controls!$AO$11, $N911 = Lists_and_controls!$AO$14, $N911 = Lists_and_controls!$AO$16), MAX(Day_30),
IF(OR($N911 = Lists_and_controls!$AO$6, $N911 = Lists_and_controls!$AO$8, $N911 = Lists_and_controls!$AO$10, $N911 = Lists_and_controls!$AO$12, $N911 = Lists_and_controls!$AO$13, $N911 = Lists_and_controls!$AO$15, $N911 = Lists_and_controls!$AO$17), MAX(Day_31),
IF($N911 = Lists_and_controls!$AO$7, IF(INDEX(Leap_Year_YN, MATCH($M911, Year_2, 0)) = 1, MAX(Day_Feb_LY), MAX(Day_Feb) )))))</f>
        <v/>
      </c>
    </row>
    <row r="912" spans="1:29" s="379" customFormat="1" hidden="1" x14ac:dyDescent="0.35">
      <c r="A912" s="368"/>
      <c r="B912" s="367" t="str">
        <f xml:space="preserve"> IF(A912="", "", $B$2 &amp; COUNTIFS($A$7:$A912, $A912))</f>
        <v/>
      </c>
      <c r="C912" s="367" t="str">
        <f>IF($A912 = "", "", INDEX(Main_Form!$A:$A, MATCH($A912, Main_Form!$EV:$EV, 0)) &amp; $B912)</f>
        <v/>
      </c>
      <c r="D912" s="368"/>
      <c r="E912" s="368"/>
      <c r="F912" s="367" t="str">
        <f>IF(E912="", "", INDEX(Main_Form!$A:$A, MATCH($E912, Main_Form!$EV:$EV, 0)))</f>
        <v/>
      </c>
      <c r="G912" s="368"/>
      <c r="H912" s="368"/>
      <c r="I912" s="368"/>
      <c r="J912" s="368"/>
      <c r="K912" s="368"/>
      <c r="L912" s="368"/>
      <c r="M912" s="368"/>
      <c r="N912" s="368"/>
      <c r="O912" s="368"/>
      <c r="P912" s="398" t="str">
        <f t="shared" si="14"/>
        <v/>
      </c>
      <c r="Q912" s="403"/>
      <c r="R912" s="372"/>
      <c r="AB912" s="378"/>
      <c r="AC912" s="378" t="str">
        <f>IF($N912 = "", "",
IF(OR($N912 = Lists_and_controls!$AO$9, $N912 = Lists_and_controls!$AO$11, $N912 = Lists_and_controls!$AO$14, $N912 = Lists_and_controls!$AO$16), MAX(Day_30),
IF(OR($N912 = Lists_and_controls!$AO$6, $N912 = Lists_and_controls!$AO$8, $N912 = Lists_and_controls!$AO$10, $N912 = Lists_and_controls!$AO$12, $N912 = Lists_and_controls!$AO$13, $N912 = Lists_and_controls!$AO$15, $N912 = Lists_and_controls!$AO$17), MAX(Day_31),
IF($N912 = Lists_and_controls!$AO$7, IF(INDEX(Leap_Year_YN, MATCH($M912, Year_2, 0)) = 1, MAX(Day_Feb_LY), MAX(Day_Feb) )))))</f>
        <v/>
      </c>
    </row>
    <row r="913" spans="1:29" s="379" customFormat="1" hidden="1" x14ac:dyDescent="0.35">
      <c r="A913" s="368"/>
      <c r="B913" s="367" t="str">
        <f xml:space="preserve"> IF(A913="", "", $B$2 &amp; COUNTIFS($A$7:$A913, $A913))</f>
        <v/>
      </c>
      <c r="C913" s="367" t="str">
        <f>IF($A913 = "", "", INDEX(Main_Form!$A:$A, MATCH($A913, Main_Form!$EV:$EV, 0)) &amp; $B913)</f>
        <v/>
      </c>
      <c r="D913" s="368"/>
      <c r="E913" s="368"/>
      <c r="F913" s="367" t="str">
        <f>IF(E913="", "", INDEX(Main_Form!$A:$A, MATCH($E913, Main_Form!$EV:$EV, 0)))</f>
        <v/>
      </c>
      <c r="G913" s="368"/>
      <c r="H913" s="368"/>
      <c r="I913" s="368"/>
      <c r="J913" s="368"/>
      <c r="K913" s="368"/>
      <c r="L913" s="368"/>
      <c r="M913" s="368"/>
      <c r="N913" s="368"/>
      <c r="O913" s="368"/>
      <c r="P913" s="398" t="str">
        <f t="shared" si="14"/>
        <v/>
      </c>
      <c r="Q913" s="403"/>
      <c r="R913" s="372"/>
      <c r="AB913" s="378"/>
      <c r="AC913" s="378" t="str">
        <f>IF($N913 = "", "",
IF(OR($N913 = Lists_and_controls!$AO$9, $N913 = Lists_and_controls!$AO$11, $N913 = Lists_and_controls!$AO$14, $N913 = Lists_and_controls!$AO$16), MAX(Day_30),
IF(OR($N913 = Lists_and_controls!$AO$6, $N913 = Lists_and_controls!$AO$8, $N913 = Lists_and_controls!$AO$10, $N913 = Lists_and_controls!$AO$12, $N913 = Lists_and_controls!$AO$13, $N913 = Lists_and_controls!$AO$15, $N913 = Lists_and_controls!$AO$17), MAX(Day_31),
IF($N913 = Lists_and_controls!$AO$7, IF(INDEX(Leap_Year_YN, MATCH($M913, Year_2, 0)) = 1, MAX(Day_Feb_LY), MAX(Day_Feb) )))))</f>
        <v/>
      </c>
    </row>
    <row r="914" spans="1:29" s="379" customFormat="1" hidden="1" x14ac:dyDescent="0.35">
      <c r="A914" s="368"/>
      <c r="B914" s="367" t="str">
        <f xml:space="preserve"> IF(A914="", "", $B$2 &amp; COUNTIFS($A$7:$A914, $A914))</f>
        <v/>
      </c>
      <c r="C914" s="367" t="str">
        <f>IF($A914 = "", "", INDEX(Main_Form!$A:$A, MATCH($A914, Main_Form!$EV:$EV, 0)) &amp; $B914)</f>
        <v/>
      </c>
      <c r="D914" s="368"/>
      <c r="E914" s="368"/>
      <c r="F914" s="367" t="str">
        <f>IF(E914="", "", INDEX(Main_Form!$A:$A, MATCH($E914, Main_Form!$EV:$EV, 0)))</f>
        <v/>
      </c>
      <c r="G914" s="368"/>
      <c r="H914" s="368"/>
      <c r="I914" s="368"/>
      <c r="J914" s="368"/>
      <c r="K914" s="368"/>
      <c r="L914" s="368"/>
      <c r="M914" s="368"/>
      <c r="N914" s="368"/>
      <c r="O914" s="368"/>
      <c r="P914" s="398" t="str">
        <f t="shared" si="14"/>
        <v/>
      </c>
      <c r="Q914" s="403"/>
      <c r="R914" s="372"/>
      <c r="AB914" s="378"/>
      <c r="AC914" s="378" t="str">
        <f>IF($N914 = "", "",
IF(OR($N914 = Lists_and_controls!$AO$9, $N914 = Lists_and_controls!$AO$11, $N914 = Lists_and_controls!$AO$14, $N914 = Lists_and_controls!$AO$16), MAX(Day_30),
IF(OR($N914 = Lists_and_controls!$AO$6, $N914 = Lists_and_controls!$AO$8, $N914 = Lists_and_controls!$AO$10, $N914 = Lists_and_controls!$AO$12, $N914 = Lists_and_controls!$AO$13, $N914 = Lists_and_controls!$AO$15, $N914 = Lists_and_controls!$AO$17), MAX(Day_31),
IF($N914 = Lists_and_controls!$AO$7, IF(INDEX(Leap_Year_YN, MATCH($M914, Year_2, 0)) = 1, MAX(Day_Feb_LY), MAX(Day_Feb) )))))</f>
        <v/>
      </c>
    </row>
    <row r="915" spans="1:29" s="379" customFormat="1" hidden="1" x14ac:dyDescent="0.35">
      <c r="A915" s="368"/>
      <c r="B915" s="367" t="str">
        <f xml:space="preserve"> IF(A915="", "", $B$2 &amp; COUNTIFS($A$7:$A915, $A915))</f>
        <v/>
      </c>
      <c r="C915" s="367" t="str">
        <f>IF($A915 = "", "", INDEX(Main_Form!$A:$A, MATCH($A915, Main_Form!$EV:$EV, 0)) &amp; $B915)</f>
        <v/>
      </c>
      <c r="D915" s="368"/>
      <c r="E915" s="368"/>
      <c r="F915" s="367" t="str">
        <f>IF(E915="", "", INDEX(Main_Form!$A:$A, MATCH($E915, Main_Form!$EV:$EV, 0)))</f>
        <v/>
      </c>
      <c r="G915" s="368"/>
      <c r="H915" s="368"/>
      <c r="I915" s="368"/>
      <c r="J915" s="368"/>
      <c r="K915" s="368"/>
      <c r="L915" s="368"/>
      <c r="M915" s="368"/>
      <c r="N915" s="368"/>
      <c r="O915" s="368"/>
      <c r="P915" s="398" t="str">
        <f t="shared" si="14"/>
        <v/>
      </c>
      <c r="Q915" s="403"/>
      <c r="R915" s="372"/>
      <c r="AB915" s="378"/>
      <c r="AC915" s="378" t="str">
        <f>IF($N915 = "", "",
IF(OR($N915 = Lists_and_controls!$AO$9, $N915 = Lists_and_controls!$AO$11, $N915 = Lists_and_controls!$AO$14, $N915 = Lists_and_controls!$AO$16), MAX(Day_30),
IF(OR($N915 = Lists_and_controls!$AO$6, $N915 = Lists_and_controls!$AO$8, $N915 = Lists_and_controls!$AO$10, $N915 = Lists_and_controls!$AO$12, $N915 = Lists_and_controls!$AO$13, $N915 = Lists_and_controls!$AO$15, $N915 = Lists_and_controls!$AO$17), MAX(Day_31),
IF($N915 = Lists_and_controls!$AO$7, IF(INDEX(Leap_Year_YN, MATCH($M915, Year_2, 0)) = 1, MAX(Day_Feb_LY), MAX(Day_Feb) )))))</f>
        <v/>
      </c>
    </row>
    <row r="916" spans="1:29" s="379" customFormat="1" hidden="1" x14ac:dyDescent="0.35">
      <c r="A916" s="368"/>
      <c r="B916" s="367" t="str">
        <f xml:space="preserve"> IF(A916="", "", $B$2 &amp; COUNTIFS($A$7:$A916, $A916))</f>
        <v/>
      </c>
      <c r="C916" s="367" t="str">
        <f>IF($A916 = "", "", INDEX(Main_Form!$A:$A, MATCH($A916, Main_Form!$EV:$EV, 0)) &amp; $B916)</f>
        <v/>
      </c>
      <c r="D916" s="368"/>
      <c r="E916" s="368"/>
      <c r="F916" s="367" t="str">
        <f>IF(E916="", "", INDEX(Main_Form!$A:$A, MATCH($E916, Main_Form!$EV:$EV, 0)))</f>
        <v/>
      </c>
      <c r="G916" s="368"/>
      <c r="H916" s="368"/>
      <c r="I916" s="368"/>
      <c r="J916" s="368"/>
      <c r="K916" s="368"/>
      <c r="L916" s="368"/>
      <c r="M916" s="368"/>
      <c r="N916" s="368"/>
      <c r="O916" s="368"/>
      <c r="P916" s="398" t="str">
        <f t="shared" si="14"/>
        <v/>
      </c>
      <c r="Q916" s="403"/>
      <c r="R916" s="372"/>
      <c r="AB916" s="378"/>
      <c r="AC916" s="378" t="str">
        <f>IF($N916 = "", "",
IF(OR($N916 = Lists_and_controls!$AO$9, $N916 = Lists_and_controls!$AO$11, $N916 = Lists_and_controls!$AO$14, $N916 = Lists_and_controls!$AO$16), MAX(Day_30),
IF(OR($N916 = Lists_and_controls!$AO$6, $N916 = Lists_and_controls!$AO$8, $N916 = Lists_and_controls!$AO$10, $N916 = Lists_and_controls!$AO$12, $N916 = Lists_and_controls!$AO$13, $N916 = Lists_and_controls!$AO$15, $N916 = Lists_and_controls!$AO$17), MAX(Day_31),
IF($N916 = Lists_and_controls!$AO$7, IF(INDEX(Leap_Year_YN, MATCH($M916, Year_2, 0)) = 1, MAX(Day_Feb_LY), MAX(Day_Feb) )))))</f>
        <v/>
      </c>
    </row>
    <row r="917" spans="1:29" s="379" customFormat="1" hidden="1" x14ac:dyDescent="0.35">
      <c r="A917" s="368"/>
      <c r="B917" s="367" t="str">
        <f xml:space="preserve"> IF(A917="", "", $B$2 &amp; COUNTIFS($A$7:$A917, $A917))</f>
        <v/>
      </c>
      <c r="C917" s="367" t="str">
        <f>IF($A917 = "", "", INDEX(Main_Form!$A:$A, MATCH($A917, Main_Form!$EV:$EV, 0)) &amp; $B917)</f>
        <v/>
      </c>
      <c r="D917" s="368"/>
      <c r="E917" s="368"/>
      <c r="F917" s="367" t="str">
        <f>IF(E917="", "", INDEX(Main_Form!$A:$A, MATCH($E917, Main_Form!$EV:$EV, 0)))</f>
        <v/>
      </c>
      <c r="G917" s="368"/>
      <c r="H917" s="368"/>
      <c r="I917" s="368"/>
      <c r="J917" s="368"/>
      <c r="K917" s="368"/>
      <c r="L917" s="368"/>
      <c r="M917" s="368"/>
      <c r="N917" s="368"/>
      <c r="O917" s="368"/>
      <c r="P917" s="398" t="str">
        <f t="shared" si="14"/>
        <v/>
      </c>
      <c r="Q917" s="403"/>
      <c r="R917" s="372"/>
      <c r="AB917" s="378"/>
      <c r="AC917" s="378" t="str">
        <f>IF($N917 = "", "",
IF(OR($N917 = Lists_and_controls!$AO$9, $N917 = Lists_and_controls!$AO$11, $N917 = Lists_and_controls!$AO$14, $N917 = Lists_and_controls!$AO$16), MAX(Day_30),
IF(OR($N917 = Lists_and_controls!$AO$6, $N917 = Lists_and_controls!$AO$8, $N917 = Lists_and_controls!$AO$10, $N917 = Lists_and_controls!$AO$12, $N917 = Lists_and_controls!$AO$13, $N917 = Lists_and_controls!$AO$15, $N917 = Lists_and_controls!$AO$17), MAX(Day_31),
IF($N917 = Lists_and_controls!$AO$7, IF(INDEX(Leap_Year_YN, MATCH($M917, Year_2, 0)) = 1, MAX(Day_Feb_LY), MAX(Day_Feb) )))))</f>
        <v/>
      </c>
    </row>
    <row r="918" spans="1:29" s="379" customFormat="1" hidden="1" x14ac:dyDescent="0.35">
      <c r="A918" s="368"/>
      <c r="B918" s="367" t="str">
        <f xml:space="preserve"> IF(A918="", "", $B$2 &amp; COUNTIFS($A$7:$A918, $A918))</f>
        <v/>
      </c>
      <c r="C918" s="367" t="str">
        <f>IF($A918 = "", "", INDEX(Main_Form!$A:$A, MATCH($A918, Main_Form!$EV:$EV, 0)) &amp; $B918)</f>
        <v/>
      </c>
      <c r="D918" s="368"/>
      <c r="E918" s="368"/>
      <c r="F918" s="367" t="str">
        <f>IF(E918="", "", INDEX(Main_Form!$A:$A, MATCH($E918, Main_Form!$EV:$EV, 0)))</f>
        <v/>
      </c>
      <c r="G918" s="368"/>
      <c r="H918" s="368"/>
      <c r="I918" s="368"/>
      <c r="J918" s="368"/>
      <c r="K918" s="368"/>
      <c r="L918" s="368"/>
      <c r="M918" s="368"/>
      <c r="N918" s="368"/>
      <c r="O918" s="368"/>
      <c r="P918" s="398" t="str">
        <f t="shared" si="14"/>
        <v/>
      </c>
      <c r="Q918" s="403"/>
      <c r="R918" s="372"/>
      <c r="AB918" s="378"/>
      <c r="AC918" s="378" t="str">
        <f>IF($N918 = "", "",
IF(OR($N918 = Lists_and_controls!$AO$9, $N918 = Lists_and_controls!$AO$11, $N918 = Lists_and_controls!$AO$14, $N918 = Lists_and_controls!$AO$16), MAX(Day_30),
IF(OR($N918 = Lists_and_controls!$AO$6, $N918 = Lists_and_controls!$AO$8, $N918 = Lists_and_controls!$AO$10, $N918 = Lists_and_controls!$AO$12, $N918 = Lists_and_controls!$AO$13, $N918 = Lists_and_controls!$AO$15, $N918 = Lists_and_controls!$AO$17), MAX(Day_31),
IF($N918 = Lists_and_controls!$AO$7, IF(INDEX(Leap_Year_YN, MATCH($M918, Year_2, 0)) = 1, MAX(Day_Feb_LY), MAX(Day_Feb) )))))</f>
        <v/>
      </c>
    </row>
    <row r="919" spans="1:29" s="379" customFormat="1" hidden="1" x14ac:dyDescent="0.35">
      <c r="A919" s="368"/>
      <c r="B919" s="367" t="str">
        <f xml:space="preserve"> IF(A919="", "", $B$2 &amp; COUNTIFS($A$7:$A919, $A919))</f>
        <v/>
      </c>
      <c r="C919" s="367" t="str">
        <f>IF($A919 = "", "", INDEX(Main_Form!$A:$A, MATCH($A919, Main_Form!$EV:$EV, 0)) &amp; $B919)</f>
        <v/>
      </c>
      <c r="D919" s="368"/>
      <c r="E919" s="368"/>
      <c r="F919" s="367" t="str">
        <f>IF(E919="", "", INDEX(Main_Form!$A:$A, MATCH($E919, Main_Form!$EV:$EV, 0)))</f>
        <v/>
      </c>
      <c r="G919" s="368"/>
      <c r="H919" s="368"/>
      <c r="I919" s="368"/>
      <c r="J919" s="368"/>
      <c r="K919" s="368"/>
      <c r="L919" s="368"/>
      <c r="M919" s="368"/>
      <c r="N919" s="368"/>
      <c r="O919" s="368"/>
      <c r="P919" s="398" t="str">
        <f t="shared" si="14"/>
        <v/>
      </c>
      <c r="Q919" s="403"/>
      <c r="R919" s="372"/>
      <c r="AB919" s="378"/>
      <c r="AC919" s="378" t="str">
        <f>IF($N919 = "", "",
IF(OR($N919 = Lists_and_controls!$AO$9, $N919 = Lists_and_controls!$AO$11, $N919 = Lists_and_controls!$AO$14, $N919 = Lists_and_controls!$AO$16), MAX(Day_30),
IF(OR($N919 = Lists_and_controls!$AO$6, $N919 = Lists_and_controls!$AO$8, $N919 = Lists_and_controls!$AO$10, $N919 = Lists_and_controls!$AO$12, $N919 = Lists_and_controls!$AO$13, $N919 = Lists_and_controls!$AO$15, $N919 = Lists_and_controls!$AO$17), MAX(Day_31),
IF($N919 = Lists_and_controls!$AO$7, IF(INDEX(Leap_Year_YN, MATCH($M919, Year_2, 0)) = 1, MAX(Day_Feb_LY), MAX(Day_Feb) )))))</f>
        <v/>
      </c>
    </row>
    <row r="920" spans="1:29" s="379" customFormat="1" hidden="1" x14ac:dyDescent="0.35">
      <c r="A920" s="368"/>
      <c r="B920" s="367" t="str">
        <f xml:space="preserve"> IF(A920="", "", $B$2 &amp; COUNTIFS($A$7:$A920, $A920))</f>
        <v/>
      </c>
      <c r="C920" s="367" t="str">
        <f>IF($A920 = "", "", INDEX(Main_Form!$A:$A, MATCH($A920, Main_Form!$EV:$EV, 0)) &amp; $B920)</f>
        <v/>
      </c>
      <c r="D920" s="368"/>
      <c r="E920" s="368"/>
      <c r="F920" s="367" t="str">
        <f>IF(E920="", "", INDEX(Main_Form!$A:$A, MATCH($E920, Main_Form!$EV:$EV, 0)))</f>
        <v/>
      </c>
      <c r="G920" s="368"/>
      <c r="H920" s="368"/>
      <c r="I920" s="368"/>
      <c r="J920" s="368"/>
      <c r="K920" s="368"/>
      <c r="L920" s="368"/>
      <c r="M920" s="368"/>
      <c r="N920" s="368"/>
      <c r="O920" s="368"/>
      <c r="P920" s="398" t="str">
        <f t="shared" si="14"/>
        <v/>
      </c>
      <c r="Q920" s="403"/>
      <c r="R920" s="372"/>
      <c r="AB920" s="378"/>
      <c r="AC920" s="378" t="str">
        <f>IF($N920 = "", "",
IF(OR($N920 = Lists_and_controls!$AO$9, $N920 = Lists_and_controls!$AO$11, $N920 = Lists_and_controls!$AO$14, $N920 = Lists_and_controls!$AO$16), MAX(Day_30),
IF(OR($N920 = Lists_and_controls!$AO$6, $N920 = Lists_and_controls!$AO$8, $N920 = Lists_and_controls!$AO$10, $N920 = Lists_and_controls!$AO$12, $N920 = Lists_and_controls!$AO$13, $N920 = Lists_and_controls!$AO$15, $N920 = Lists_and_controls!$AO$17), MAX(Day_31),
IF($N920 = Lists_and_controls!$AO$7, IF(INDEX(Leap_Year_YN, MATCH($M920, Year_2, 0)) = 1, MAX(Day_Feb_LY), MAX(Day_Feb) )))))</f>
        <v/>
      </c>
    </row>
    <row r="921" spans="1:29" s="379" customFormat="1" hidden="1" x14ac:dyDescent="0.35">
      <c r="A921" s="368"/>
      <c r="B921" s="367" t="str">
        <f xml:space="preserve"> IF(A921="", "", $B$2 &amp; COUNTIFS($A$7:$A921, $A921))</f>
        <v/>
      </c>
      <c r="C921" s="367" t="str">
        <f>IF($A921 = "", "", INDEX(Main_Form!$A:$A, MATCH($A921, Main_Form!$EV:$EV, 0)) &amp; $B921)</f>
        <v/>
      </c>
      <c r="D921" s="368"/>
      <c r="E921" s="368"/>
      <c r="F921" s="367" t="str">
        <f>IF(E921="", "", INDEX(Main_Form!$A:$A, MATCH($E921, Main_Form!$EV:$EV, 0)))</f>
        <v/>
      </c>
      <c r="G921" s="368"/>
      <c r="H921" s="368"/>
      <c r="I921" s="368"/>
      <c r="J921" s="368"/>
      <c r="K921" s="368"/>
      <c r="L921" s="368"/>
      <c r="M921" s="368"/>
      <c r="N921" s="368"/>
      <c r="O921" s="368"/>
      <c r="P921" s="398" t="str">
        <f t="shared" si="14"/>
        <v/>
      </c>
      <c r="Q921" s="403"/>
      <c r="R921" s="372"/>
      <c r="AB921" s="378"/>
      <c r="AC921" s="378" t="str">
        <f>IF($N921 = "", "",
IF(OR($N921 = Lists_and_controls!$AO$9, $N921 = Lists_and_controls!$AO$11, $N921 = Lists_and_controls!$AO$14, $N921 = Lists_and_controls!$AO$16), MAX(Day_30),
IF(OR($N921 = Lists_and_controls!$AO$6, $N921 = Lists_and_controls!$AO$8, $N921 = Lists_and_controls!$AO$10, $N921 = Lists_and_controls!$AO$12, $N921 = Lists_and_controls!$AO$13, $N921 = Lists_and_controls!$AO$15, $N921 = Lists_and_controls!$AO$17), MAX(Day_31),
IF($N921 = Lists_and_controls!$AO$7, IF(INDEX(Leap_Year_YN, MATCH($M921, Year_2, 0)) = 1, MAX(Day_Feb_LY), MAX(Day_Feb) )))))</f>
        <v/>
      </c>
    </row>
    <row r="922" spans="1:29" s="379" customFormat="1" hidden="1" x14ac:dyDescent="0.35">
      <c r="A922" s="368"/>
      <c r="B922" s="367" t="str">
        <f xml:space="preserve"> IF(A922="", "", $B$2 &amp; COUNTIFS($A$7:$A922, $A922))</f>
        <v/>
      </c>
      <c r="C922" s="367" t="str">
        <f>IF($A922 = "", "", INDEX(Main_Form!$A:$A, MATCH($A922, Main_Form!$EV:$EV, 0)) &amp; $B922)</f>
        <v/>
      </c>
      <c r="D922" s="368"/>
      <c r="E922" s="368"/>
      <c r="F922" s="367" t="str">
        <f>IF(E922="", "", INDEX(Main_Form!$A:$A, MATCH($E922, Main_Form!$EV:$EV, 0)))</f>
        <v/>
      </c>
      <c r="G922" s="368"/>
      <c r="H922" s="368"/>
      <c r="I922" s="368"/>
      <c r="J922" s="368"/>
      <c r="K922" s="368"/>
      <c r="L922" s="368"/>
      <c r="M922" s="368"/>
      <c r="N922" s="368"/>
      <c r="O922" s="368"/>
      <c r="P922" s="398" t="str">
        <f t="shared" si="14"/>
        <v/>
      </c>
      <c r="Q922" s="403"/>
      <c r="R922" s="372"/>
      <c r="AB922" s="378"/>
      <c r="AC922" s="378" t="str">
        <f>IF($N922 = "", "",
IF(OR($N922 = Lists_and_controls!$AO$9, $N922 = Lists_and_controls!$AO$11, $N922 = Lists_and_controls!$AO$14, $N922 = Lists_and_controls!$AO$16), MAX(Day_30),
IF(OR($N922 = Lists_and_controls!$AO$6, $N922 = Lists_and_controls!$AO$8, $N922 = Lists_and_controls!$AO$10, $N922 = Lists_and_controls!$AO$12, $N922 = Lists_and_controls!$AO$13, $N922 = Lists_and_controls!$AO$15, $N922 = Lists_and_controls!$AO$17), MAX(Day_31),
IF($N922 = Lists_and_controls!$AO$7, IF(INDEX(Leap_Year_YN, MATCH($M922, Year_2, 0)) = 1, MAX(Day_Feb_LY), MAX(Day_Feb) )))))</f>
        <v/>
      </c>
    </row>
    <row r="923" spans="1:29" s="379" customFormat="1" hidden="1" x14ac:dyDescent="0.35">
      <c r="A923" s="368"/>
      <c r="B923" s="367" t="str">
        <f xml:space="preserve"> IF(A923="", "", $B$2 &amp; COUNTIFS($A$7:$A923, $A923))</f>
        <v/>
      </c>
      <c r="C923" s="367" t="str">
        <f>IF($A923 = "", "", INDEX(Main_Form!$A:$A, MATCH($A923, Main_Form!$EV:$EV, 0)) &amp; $B923)</f>
        <v/>
      </c>
      <c r="D923" s="368"/>
      <c r="E923" s="368"/>
      <c r="F923" s="367" t="str">
        <f>IF(E923="", "", INDEX(Main_Form!$A:$A, MATCH($E923, Main_Form!$EV:$EV, 0)))</f>
        <v/>
      </c>
      <c r="G923" s="368"/>
      <c r="H923" s="368"/>
      <c r="I923" s="368"/>
      <c r="J923" s="368"/>
      <c r="K923" s="368"/>
      <c r="L923" s="368"/>
      <c r="M923" s="368"/>
      <c r="N923" s="368"/>
      <c r="O923" s="368"/>
      <c r="P923" s="398" t="str">
        <f t="shared" si="14"/>
        <v/>
      </c>
      <c r="Q923" s="403"/>
      <c r="R923" s="372"/>
      <c r="AB923" s="378"/>
      <c r="AC923" s="378" t="str">
        <f>IF($N923 = "", "",
IF(OR($N923 = Lists_and_controls!$AO$9, $N923 = Lists_and_controls!$AO$11, $N923 = Lists_and_controls!$AO$14, $N923 = Lists_and_controls!$AO$16), MAX(Day_30),
IF(OR($N923 = Lists_and_controls!$AO$6, $N923 = Lists_and_controls!$AO$8, $N923 = Lists_and_controls!$AO$10, $N923 = Lists_and_controls!$AO$12, $N923 = Lists_and_controls!$AO$13, $N923 = Lists_and_controls!$AO$15, $N923 = Lists_and_controls!$AO$17), MAX(Day_31),
IF($N923 = Lists_and_controls!$AO$7, IF(INDEX(Leap_Year_YN, MATCH($M923, Year_2, 0)) = 1, MAX(Day_Feb_LY), MAX(Day_Feb) )))))</f>
        <v/>
      </c>
    </row>
    <row r="924" spans="1:29" s="379" customFormat="1" hidden="1" x14ac:dyDescent="0.35">
      <c r="A924" s="368"/>
      <c r="B924" s="367" t="str">
        <f xml:space="preserve"> IF(A924="", "", $B$2 &amp; COUNTIFS($A$7:$A924, $A924))</f>
        <v/>
      </c>
      <c r="C924" s="367" t="str">
        <f>IF($A924 = "", "", INDEX(Main_Form!$A:$A, MATCH($A924, Main_Form!$EV:$EV, 0)) &amp; $B924)</f>
        <v/>
      </c>
      <c r="D924" s="368"/>
      <c r="E924" s="368"/>
      <c r="F924" s="367" t="str">
        <f>IF(E924="", "", INDEX(Main_Form!$A:$A, MATCH($E924, Main_Form!$EV:$EV, 0)))</f>
        <v/>
      </c>
      <c r="G924" s="368"/>
      <c r="H924" s="368"/>
      <c r="I924" s="368"/>
      <c r="J924" s="368"/>
      <c r="K924" s="368"/>
      <c r="L924" s="368"/>
      <c r="M924" s="368"/>
      <c r="N924" s="368"/>
      <c r="O924" s="368"/>
      <c r="P924" s="398" t="str">
        <f t="shared" si="14"/>
        <v/>
      </c>
      <c r="Q924" s="403"/>
      <c r="R924" s="372"/>
      <c r="AB924" s="378"/>
      <c r="AC924" s="378" t="str">
        <f>IF($N924 = "", "",
IF(OR($N924 = Lists_and_controls!$AO$9, $N924 = Lists_and_controls!$AO$11, $N924 = Lists_and_controls!$AO$14, $N924 = Lists_and_controls!$AO$16), MAX(Day_30),
IF(OR($N924 = Lists_and_controls!$AO$6, $N924 = Lists_and_controls!$AO$8, $N924 = Lists_and_controls!$AO$10, $N924 = Lists_and_controls!$AO$12, $N924 = Lists_and_controls!$AO$13, $N924 = Lists_and_controls!$AO$15, $N924 = Lists_and_controls!$AO$17), MAX(Day_31),
IF($N924 = Lists_and_controls!$AO$7, IF(INDEX(Leap_Year_YN, MATCH($M924, Year_2, 0)) = 1, MAX(Day_Feb_LY), MAX(Day_Feb) )))))</f>
        <v/>
      </c>
    </row>
    <row r="925" spans="1:29" s="379" customFormat="1" hidden="1" x14ac:dyDescent="0.35">
      <c r="A925" s="368"/>
      <c r="B925" s="367" t="str">
        <f xml:space="preserve"> IF(A925="", "", $B$2 &amp; COUNTIFS($A$7:$A925, $A925))</f>
        <v/>
      </c>
      <c r="C925" s="367" t="str">
        <f>IF($A925 = "", "", INDEX(Main_Form!$A:$A, MATCH($A925, Main_Form!$EV:$EV, 0)) &amp; $B925)</f>
        <v/>
      </c>
      <c r="D925" s="368"/>
      <c r="E925" s="368"/>
      <c r="F925" s="367" t="str">
        <f>IF(E925="", "", INDEX(Main_Form!$A:$A, MATCH($E925, Main_Form!$EV:$EV, 0)))</f>
        <v/>
      </c>
      <c r="G925" s="368"/>
      <c r="H925" s="368"/>
      <c r="I925" s="368"/>
      <c r="J925" s="368"/>
      <c r="K925" s="368"/>
      <c r="L925" s="368"/>
      <c r="M925" s="368"/>
      <c r="N925" s="368"/>
      <c r="O925" s="368"/>
      <c r="P925" s="398" t="str">
        <f t="shared" si="14"/>
        <v/>
      </c>
      <c r="Q925" s="403"/>
      <c r="R925" s="372"/>
      <c r="AB925" s="378"/>
      <c r="AC925" s="378" t="str">
        <f>IF($N925 = "", "",
IF(OR($N925 = Lists_and_controls!$AO$9, $N925 = Lists_and_controls!$AO$11, $N925 = Lists_and_controls!$AO$14, $N925 = Lists_and_controls!$AO$16), MAX(Day_30),
IF(OR($N925 = Lists_and_controls!$AO$6, $N925 = Lists_and_controls!$AO$8, $N925 = Lists_and_controls!$AO$10, $N925 = Lists_and_controls!$AO$12, $N925 = Lists_and_controls!$AO$13, $N925 = Lists_and_controls!$AO$15, $N925 = Lists_and_controls!$AO$17), MAX(Day_31),
IF($N925 = Lists_and_controls!$AO$7, IF(INDEX(Leap_Year_YN, MATCH($M925, Year_2, 0)) = 1, MAX(Day_Feb_LY), MAX(Day_Feb) )))))</f>
        <v/>
      </c>
    </row>
    <row r="926" spans="1:29" s="379" customFormat="1" hidden="1" x14ac:dyDescent="0.35">
      <c r="A926" s="368"/>
      <c r="B926" s="367" t="str">
        <f xml:space="preserve"> IF(A926="", "", $B$2 &amp; COUNTIFS($A$7:$A926, $A926))</f>
        <v/>
      </c>
      <c r="C926" s="367" t="str">
        <f>IF($A926 = "", "", INDEX(Main_Form!$A:$A, MATCH($A926, Main_Form!$EV:$EV, 0)) &amp; $B926)</f>
        <v/>
      </c>
      <c r="D926" s="368"/>
      <c r="E926" s="368"/>
      <c r="F926" s="367" t="str">
        <f>IF(E926="", "", INDEX(Main_Form!$A:$A, MATCH($E926, Main_Form!$EV:$EV, 0)))</f>
        <v/>
      </c>
      <c r="G926" s="368"/>
      <c r="H926" s="368"/>
      <c r="I926" s="368"/>
      <c r="J926" s="368"/>
      <c r="K926" s="368"/>
      <c r="L926" s="368"/>
      <c r="M926" s="368"/>
      <c r="N926" s="368"/>
      <c r="O926" s="368"/>
      <c r="P926" s="398" t="str">
        <f t="shared" si="14"/>
        <v/>
      </c>
      <c r="Q926" s="403"/>
      <c r="R926" s="372"/>
      <c r="AB926" s="378"/>
      <c r="AC926" s="378" t="str">
        <f>IF($N926 = "", "",
IF(OR($N926 = Lists_and_controls!$AO$9, $N926 = Lists_and_controls!$AO$11, $N926 = Lists_and_controls!$AO$14, $N926 = Lists_and_controls!$AO$16), MAX(Day_30),
IF(OR($N926 = Lists_and_controls!$AO$6, $N926 = Lists_and_controls!$AO$8, $N926 = Lists_and_controls!$AO$10, $N926 = Lists_and_controls!$AO$12, $N926 = Lists_and_controls!$AO$13, $N926 = Lists_and_controls!$AO$15, $N926 = Lists_and_controls!$AO$17), MAX(Day_31),
IF($N926 = Lists_and_controls!$AO$7, IF(INDEX(Leap_Year_YN, MATCH($M926, Year_2, 0)) = 1, MAX(Day_Feb_LY), MAX(Day_Feb) )))))</f>
        <v/>
      </c>
    </row>
    <row r="927" spans="1:29" s="379" customFormat="1" hidden="1" x14ac:dyDescent="0.35">
      <c r="A927" s="368"/>
      <c r="B927" s="367" t="str">
        <f xml:space="preserve"> IF(A927="", "", $B$2 &amp; COUNTIFS($A$7:$A927, $A927))</f>
        <v/>
      </c>
      <c r="C927" s="367" t="str">
        <f>IF($A927 = "", "", INDEX(Main_Form!$A:$A, MATCH($A927, Main_Form!$EV:$EV, 0)) &amp; $B927)</f>
        <v/>
      </c>
      <c r="D927" s="368"/>
      <c r="E927" s="368"/>
      <c r="F927" s="367" t="str">
        <f>IF(E927="", "", INDEX(Main_Form!$A:$A, MATCH($E927, Main_Form!$EV:$EV, 0)))</f>
        <v/>
      </c>
      <c r="G927" s="368"/>
      <c r="H927" s="368"/>
      <c r="I927" s="368"/>
      <c r="J927" s="368"/>
      <c r="K927" s="368"/>
      <c r="L927" s="368"/>
      <c r="M927" s="368"/>
      <c r="N927" s="368"/>
      <c r="O927" s="368"/>
      <c r="P927" s="398" t="str">
        <f t="shared" si="14"/>
        <v/>
      </c>
      <c r="Q927" s="403"/>
      <c r="R927" s="372"/>
      <c r="AB927" s="378"/>
      <c r="AC927" s="378" t="str">
        <f>IF($N927 = "", "",
IF(OR($N927 = Lists_and_controls!$AO$9, $N927 = Lists_and_controls!$AO$11, $N927 = Lists_and_controls!$AO$14, $N927 = Lists_and_controls!$AO$16), MAX(Day_30),
IF(OR($N927 = Lists_and_controls!$AO$6, $N927 = Lists_and_controls!$AO$8, $N927 = Lists_and_controls!$AO$10, $N927 = Lists_and_controls!$AO$12, $N927 = Lists_and_controls!$AO$13, $N927 = Lists_and_controls!$AO$15, $N927 = Lists_and_controls!$AO$17), MAX(Day_31),
IF($N927 = Lists_and_controls!$AO$7, IF(INDEX(Leap_Year_YN, MATCH($M927, Year_2, 0)) = 1, MAX(Day_Feb_LY), MAX(Day_Feb) )))))</f>
        <v/>
      </c>
    </row>
    <row r="928" spans="1:29" s="379" customFormat="1" hidden="1" x14ac:dyDescent="0.35">
      <c r="A928" s="368"/>
      <c r="B928" s="367" t="str">
        <f xml:space="preserve"> IF(A928="", "", $B$2 &amp; COUNTIFS($A$7:$A928, $A928))</f>
        <v/>
      </c>
      <c r="C928" s="367" t="str">
        <f>IF($A928 = "", "", INDEX(Main_Form!$A:$A, MATCH($A928, Main_Form!$EV:$EV, 0)) &amp; $B928)</f>
        <v/>
      </c>
      <c r="D928" s="368"/>
      <c r="E928" s="368"/>
      <c r="F928" s="367" t="str">
        <f>IF(E928="", "", INDEX(Main_Form!$A:$A, MATCH($E928, Main_Form!$EV:$EV, 0)))</f>
        <v/>
      </c>
      <c r="G928" s="368"/>
      <c r="H928" s="368"/>
      <c r="I928" s="368"/>
      <c r="J928" s="368"/>
      <c r="K928" s="368"/>
      <c r="L928" s="368"/>
      <c r="M928" s="368"/>
      <c r="N928" s="368"/>
      <c r="O928" s="368"/>
      <c r="P928" s="398" t="str">
        <f t="shared" si="14"/>
        <v/>
      </c>
      <c r="Q928" s="403"/>
      <c r="R928" s="372"/>
      <c r="AB928" s="378"/>
      <c r="AC928" s="378" t="str">
        <f>IF($N928 = "", "",
IF(OR($N928 = Lists_and_controls!$AO$9, $N928 = Lists_and_controls!$AO$11, $N928 = Lists_and_controls!$AO$14, $N928 = Lists_and_controls!$AO$16), MAX(Day_30),
IF(OR($N928 = Lists_and_controls!$AO$6, $N928 = Lists_and_controls!$AO$8, $N928 = Lists_and_controls!$AO$10, $N928 = Lists_and_controls!$AO$12, $N928 = Lists_and_controls!$AO$13, $N928 = Lists_and_controls!$AO$15, $N928 = Lists_and_controls!$AO$17), MAX(Day_31),
IF($N928 = Lists_and_controls!$AO$7, IF(INDEX(Leap_Year_YN, MATCH($M928, Year_2, 0)) = 1, MAX(Day_Feb_LY), MAX(Day_Feb) )))))</f>
        <v/>
      </c>
    </row>
    <row r="929" spans="1:29" s="379" customFormat="1" hidden="1" x14ac:dyDescent="0.35">
      <c r="A929" s="368"/>
      <c r="B929" s="367" t="str">
        <f xml:space="preserve"> IF(A929="", "", $B$2 &amp; COUNTIFS($A$7:$A929, $A929))</f>
        <v/>
      </c>
      <c r="C929" s="367" t="str">
        <f>IF($A929 = "", "", INDEX(Main_Form!$A:$A, MATCH($A929, Main_Form!$EV:$EV, 0)) &amp; $B929)</f>
        <v/>
      </c>
      <c r="D929" s="368"/>
      <c r="E929" s="368"/>
      <c r="F929" s="367" t="str">
        <f>IF(E929="", "", INDEX(Main_Form!$A:$A, MATCH($E929, Main_Form!$EV:$EV, 0)))</f>
        <v/>
      </c>
      <c r="G929" s="368"/>
      <c r="H929" s="368"/>
      <c r="I929" s="368"/>
      <c r="J929" s="368"/>
      <c r="K929" s="368"/>
      <c r="L929" s="368"/>
      <c r="M929" s="368"/>
      <c r="N929" s="368"/>
      <c r="O929" s="368"/>
      <c r="P929" s="398" t="str">
        <f t="shared" si="14"/>
        <v/>
      </c>
      <c r="Q929" s="403"/>
      <c r="R929" s="372"/>
      <c r="AB929" s="378"/>
      <c r="AC929" s="378" t="str">
        <f>IF($N929 = "", "",
IF(OR($N929 = Lists_and_controls!$AO$9, $N929 = Lists_and_controls!$AO$11, $N929 = Lists_and_controls!$AO$14, $N929 = Lists_and_controls!$AO$16), MAX(Day_30),
IF(OR($N929 = Lists_and_controls!$AO$6, $N929 = Lists_and_controls!$AO$8, $N929 = Lists_and_controls!$AO$10, $N929 = Lists_and_controls!$AO$12, $N929 = Lists_and_controls!$AO$13, $N929 = Lists_and_controls!$AO$15, $N929 = Lists_and_controls!$AO$17), MAX(Day_31),
IF($N929 = Lists_and_controls!$AO$7, IF(INDEX(Leap_Year_YN, MATCH($M929, Year_2, 0)) = 1, MAX(Day_Feb_LY), MAX(Day_Feb) )))))</f>
        <v/>
      </c>
    </row>
    <row r="930" spans="1:29" s="379" customFormat="1" hidden="1" x14ac:dyDescent="0.35">
      <c r="A930" s="368"/>
      <c r="B930" s="367" t="str">
        <f xml:space="preserve"> IF(A930="", "", $B$2 &amp; COUNTIFS($A$7:$A930, $A930))</f>
        <v/>
      </c>
      <c r="C930" s="367" t="str">
        <f>IF($A930 = "", "", INDEX(Main_Form!$A:$A, MATCH($A930, Main_Form!$EV:$EV, 0)) &amp; $B930)</f>
        <v/>
      </c>
      <c r="D930" s="368"/>
      <c r="E930" s="368"/>
      <c r="F930" s="367" t="str">
        <f>IF(E930="", "", INDEX(Main_Form!$A:$A, MATCH($E930, Main_Form!$EV:$EV, 0)))</f>
        <v/>
      </c>
      <c r="G930" s="368"/>
      <c r="H930" s="368"/>
      <c r="I930" s="368"/>
      <c r="J930" s="368"/>
      <c r="K930" s="368"/>
      <c r="L930" s="368"/>
      <c r="M930" s="368"/>
      <c r="N930" s="368"/>
      <c r="O930" s="368"/>
      <c r="P930" s="398" t="str">
        <f t="shared" si="14"/>
        <v/>
      </c>
      <c r="Q930" s="403"/>
      <c r="R930" s="372"/>
      <c r="AB930" s="378"/>
      <c r="AC930" s="378" t="str">
        <f>IF($N930 = "", "",
IF(OR($N930 = Lists_and_controls!$AO$9, $N930 = Lists_and_controls!$AO$11, $N930 = Lists_and_controls!$AO$14, $N930 = Lists_and_controls!$AO$16), MAX(Day_30),
IF(OR($N930 = Lists_and_controls!$AO$6, $N930 = Lists_and_controls!$AO$8, $N930 = Lists_and_controls!$AO$10, $N930 = Lists_and_controls!$AO$12, $N930 = Lists_and_controls!$AO$13, $N930 = Lists_and_controls!$AO$15, $N930 = Lists_and_controls!$AO$17), MAX(Day_31),
IF($N930 = Lists_and_controls!$AO$7, IF(INDEX(Leap_Year_YN, MATCH($M930, Year_2, 0)) = 1, MAX(Day_Feb_LY), MAX(Day_Feb) )))))</f>
        <v/>
      </c>
    </row>
    <row r="931" spans="1:29" s="379" customFormat="1" hidden="1" x14ac:dyDescent="0.35">
      <c r="A931" s="368"/>
      <c r="B931" s="367" t="str">
        <f xml:space="preserve"> IF(A931="", "", $B$2 &amp; COUNTIFS($A$7:$A931, $A931))</f>
        <v/>
      </c>
      <c r="C931" s="367" t="str">
        <f>IF($A931 = "", "", INDEX(Main_Form!$A:$A, MATCH($A931, Main_Form!$EV:$EV, 0)) &amp; $B931)</f>
        <v/>
      </c>
      <c r="D931" s="368"/>
      <c r="E931" s="368"/>
      <c r="F931" s="367" t="str">
        <f>IF(E931="", "", INDEX(Main_Form!$A:$A, MATCH($E931, Main_Form!$EV:$EV, 0)))</f>
        <v/>
      </c>
      <c r="G931" s="368"/>
      <c r="H931" s="368"/>
      <c r="I931" s="368"/>
      <c r="J931" s="368"/>
      <c r="K931" s="368"/>
      <c r="L931" s="368"/>
      <c r="M931" s="368"/>
      <c r="N931" s="368"/>
      <c r="O931" s="368"/>
      <c r="P931" s="398" t="str">
        <f t="shared" si="14"/>
        <v/>
      </c>
      <c r="Q931" s="403"/>
      <c r="R931" s="372"/>
      <c r="AB931" s="378"/>
      <c r="AC931" s="378" t="str">
        <f>IF($N931 = "", "",
IF(OR($N931 = Lists_and_controls!$AO$9, $N931 = Lists_and_controls!$AO$11, $N931 = Lists_and_controls!$AO$14, $N931 = Lists_and_controls!$AO$16), MAX(Day_30),
IF(OR($N931 = Lists_and_controls!$AO$6, $N931 = Lists_and_controls!$AO$8, $N931 = Lists_and_controls!$AO$10, $N931 = Lists_and_controls!$AO$12, $N931 = Lists_and_controls!$AO$13, $N931 = Lists_and_controls!$AO$15, $N931 = Lists_and_controls!$AO$17), MAX(Day_31),
IF($N931 = Lists_and_controls!$AO$7, IF(INDEX(Leap_Year_YN, MATCH($M931, Year_2, 0)) = 1, MAX(Day_Feb_LY), MAX(Day_Feb) )))))</f>
        <v/>
      </c>
    </row>
    <row r="932" spans="1:29" s="379" customFormat="1" hidden="1" x14ac:dyDescent="0.35">
      <c r="A932" s="368"/>
      <c r="B932" s="367" t="str">
        <f xml:space="preserve"> IF(A932="", "", $B$2 &amp; COUNTIFS($A$7:$A932, $A932))</f>
        <v/>
      </c>
      <c r="C932" s="367" t="str">
        <f>IF($A932 = "", "", INDEX(Main_Form!$A:$A, MATCH($A932, Main_Form!$EV:$EV, 0)) &amp; $B932)</f>
        <v/>
      </c>
      <c r="D932" s="368"/>
      <c r="E932" s="368"/>
      <c r="F932" s="367" t="str">
        <f>IF(E932="", "", INDEX(Main_Form!$A:$A, MATCH($E932, Main_Form!$EV:$EV, 0)))</f>
        <v/>
      </c>
      <c r="G932" s="368"/>
      <c r="H932" s="368"/>
      <c r="I932" s="368"/>
      <c r="J932" s="368"/>
      <c r="K932" s="368"/>
      <c r="L932" s="368"/>
      <c r="M932" s="368"/>
      <c r="N932" s="368"/>
      <c r="O932" s="368"/>
      <c r="P932" s="398" t="str">
        <f t="shared" si="14"/>
        <v/>
      </c>
      <c r="Q932" s="403"/>
      <c r="R932" s="372"/>
      <c r="AB932" s="378"/>
      <c r="AC932" s="378" t="str">
        <f>IF($N932 = "", "",
IF(OR($N932 = Lists_and_controls!$AO$9, $N932 = Lists_and_controls!$AO$11, $N932 = Lists_and_controls!$AO$14, $N932 = Lists_and_controls!$AO$16), MAX(Day_30),
IF(OR($N932 = Lists_and_controls!$AO$6, $N932 = Lists_and_controls!$AO$8, $N932 = Lists_and_controls!$AO$10, $N932 = Lists_and_controls!$AO$12, $N932 = Lists_and_controls!$AO$13, $N932 = Lists_and_controls!$AO$15, $N932 = Lists_and_controls!$AO$17), MAX(Day_31),
IF($N932 = Lists_and_controls!$AO$7, IF(INDEX(Leap_Year_YN, MATCH($M932, Year_2, 0)) = 1, MAX(Day_Feb_LY), MAX(Day_Feb) )))))</f>
        <v/>
      </c>
    </row>
    <row r="933" spans="1:29" s="379" customFormat="1" hidden="1" x14ac:dyDescent="0.35">
      <c r="A933" s="368"/>
      <c r="B933" s="367" t="str">
        <f xml:space="preserve"> IF(A933="", "", $B$2 &amp; COUNTIFS($A$7:$A933, $A933))</f>
        <v/>
      </c>
      <c r="C933" s="367" t="str">
        <f>IF($A933 = "", "", INDEX(Main_Form!$A:$A, MATCH($A933, Main_Form!$EV:$EV, 0)) &amp; $B933)</f>
        <v/>
      </c>
      <c r="D933" s="368"/>
      <c r="E933" s="368"/>
      <c r="F933" s="367" t="str">
        <f>IF(E933="", "", INDEX(Main_Form!$A:$A, MATCH($E933, Main_Form!$EV:$EV, 0)))</f>
        <v/>
      </c>
      <c r="G933" s="368"/>
      <c r="H933" s="368"/>
      <c r="I933" s="368"/>
      <c r="J933" s="368"/>
      <c r="K933" s="368"/>
      <c r="L933" s="368"/>
      <c r="M933" s="368"/>
      <c r="N933" s="368"/>
      <c r="O933" s="368"/>
      <c r="P933" s="398" t="str">
        <f t="shared" si="14"/>
        <v/>
      </c>
      <c r="Q933" s="403"/>
      <c r="R933" s="372"/>
      <c r="AB933" s="378"/>
      <c r="AC933" s="378" t="str">
        <f>IF($N933 = "", "",
IF(OR($N933 = Lists_and_controls!$AO$9, $N933 = Lists_and_controls!$AO$11, $N933 = Lists_and_controls!$AO$14, $N933 = Lists_and_controls!$AO$16), MAX(Day_30),
IF(OR($N933 = Lists_and_controls!$AO$6, $N933 = Lists_and_controls!$AO$8, $N933 = Lists_and_controls!$AO$10, $N933 = Lists_and_controls!$AO$12, $N933 = Lists_and_controls!$AO$13, $N933 = Lists_and_controls!$AO$15, $N933 = Lists_and_controls!$AO$17), MAX(Day_31),
IF($N933 = Lists_and_controls!$AO$7, IF(INDEX(Leap_Year_YN, MATCH($M933, Year_2, 0)) = 1, MAX(Day_Feb_LY), MAX(Day_Feb) )))))</f>
        <v/>
      </c>
    </row>
    <row r="934" spans="1:29" s="379" customFormat="1" hidden="1" x14ac:dyDescent="0.35">
      <c r="A934" s="368"/>
      <c r="B934" s="367" t="str">
        <f xml:space="preserve"> IF(A934="", "", $B$2 &amp; COUNTIFS($A$7:$A934, $A934))</f>
        <v/>
      </c>
      <c r="C934" s="367" t="str">
        <f>IF($A934 = "", "", INDEX(Main_Form!$A:$A, MATCH($A934, Main_Form!$EV:$EV, 0)) &amp; $B934)</f>
        <v/>
      </c>
      <c r="D934" s="368"/>
      <c r="E934" s="368"/>
      <c r="F934" s="367" t="str">
        <f>IF(E934="", "", INDEX(Main_Form!$A:$A, MATCH($E934, Main_Form!$EV:$EV, 0)))</f>
        <v/>
      </c>
      <c r="G934" s="368"/>
      <c r="H934" s="368"/>
      <c r="I934" s="368"/>
      <c r="J934" s="368"/>
      <c r="K934" s="368"/>
      <c r="L934" s="368"/>
      <c r="M934" s="368"/>
      <c r="N934" s="368"/>
      <c r="O934" s="368"/>
      <c r="P934" s="398" t="str">
        <f t="shared" si="14"/>
        <v/>
      </c>
      <c r="Q934" s="403"/>
      <c r="R934" s="372"/>
      <c r="AB934" s="378"/>
      <c r="AC934" s="378" t="str">
        <f>IF($N934 = "", "",
IF(OR($N934 = Lists_and_controls!$AO$9, $N934 = Lists_and_controls!$AO$11, $N934 = Lists_and_controls!$AO$14, $N934 = Lists_and_controls!$AO$16), MAX(Day_30),
IF(OR($N934 = Lists_and_controls!$AO$6, $N934 = Lists_and_controls!$AO$8, $N934 = Lists_and_controls!$AO$10, $N934 = Lists_and_controls!$AO$12, $N934 = Lists_and_controls!$AO$13, $N934 = Lists_and_controls!$AO$15, $N934 = Lists_and_controls!$AO$17), MAX(Day_31),
IF($N934 = Lists_and_controls!$AO$7, IF(INDEX(Leap_Year_YN, MATCH($M934, Year_2, 0)) = 1, MAX(Day_Feb_LY), MAX(Day_Feb) )))))</f>
        <v/>
      </c>
    </row>
    <row r="935" spans="1:29" s="379" customFormat="1" hidden="1" x14ac:dyDescent="0.35">
      <c r="A935" s="368"/>
      <c r="B935" s="367" t="str">
        <f xml:space="preserve"> IF(A935="", "", $B$2 &amp; COUNTIFS($A$7:$A935, $A935))</f>
        <v/>
      </c>
      <c r="C935" s="367" t="str">
        <f>IF($A935 = "", "", INDEX(Main_Form!$A:$A, MATCH($A935, Main_Form!$EV:$EV, 0)) &amp; $B935)</f>
        <v/>
      </c>
      <c r="D935" s="368"/>
      <c r="E935" s="368"/>
      <c r="F935" s="367" t="str">
        <f>IF(E935="", "", INDEX(Main_Form!$A:$A, MATCH($E935, Main_Form!$EV:$EV, 0)))</f>
        <v/>
      </c>
      <c r="G935" s="368"/>
      <c r="H935" s="368"/>
      <c r="I935" s="368"/>
      <c r="J935" s="368"/>
      <c r="K935" s="368"/>
      <c r="L935" s="368"/>
      <c r="M935" s="368"/>
      <c r="N935" s="368"/>
      <c r="O935" s="368"/>
      <c r="P935" s="398" t="str">
        <f t="shared" si="14"/>
        <v/>
      </c>
      <c r="Q935" s="403"/>
      <c r="R935" s="372"/>
      <c r="AB935" s="378"/>
      <c r="AC935" s="378" t="str">
        <f>IF($N935 = "", "",
IF(OR($N935 = Lists_and_controls!$AO$9, $N935 = Lists_and_controls!$AO$11, $N935 = Lists_and_controls!$AO$14, $N935 = Lists_and_controls!$AO$16), MAX(Day_30),
IF(OR($N935 = Lists_and_controls!$AO$6, $N935 = Lists_and_controls!$AO$8, $N935 = Lists_and_controls!$AO$10, $N935 = Lists_and_controls!$AO$12, $N935 = Lists_and_controls!$AO$13, $N935 = Lists_and_controls!$AO$15, $N935 = Lists_and_controls!$AO$17), MAX(Day_31),
IF($N935 = Lists_and_controls!$AO$7, IF(INDEX(Leap_Year_YN, MATCH($M935, Year_2, 0)) = 1, MAX(Day_Feb_LY), MAX(Day_Feb) )))))</f>
        <v/>
      </c>
    </row>
    <row r="936" spans="1:29" s="379" customFormat="1" hidden="1" x14ac:dyDescent="0.35">
      <c r="A936" s="368"/>
      <c r="B936" s="367" t="str">
        <f xml:space="preserve"> IF(A936="", "", $B$2 &amp; COUNTIFS($A$7:$A936, $A936))</f>
        <v/>
      </c>
      <c r="C936" s="367" t="str">
        <f>IF($A936 = "", "", INDEX(Main_Form!$A:$A, MATCH($A936, Main_Form!$EV:$EV, 0)) &amp; $B936)</f>
        <v/>
      </c>
      <c r="D936" s="368"/>
      <c r="E936" s="368"/>
      <c r="F936" s="367" t="str">
        <f>IF(E936="", "", INDEX(Main_Form!$A:$A, MATCH($E936, Main_Form!$EV:$EV, 0)))</f>
        <v/>
      </c>
      <c r="G936" s="368"/>
      <c r="H936" s="368"/>
      <c r="I936" s="368"/>
      <c r="J936" s="368"/>
      <c r="K936" s="368"/>
      <c r="L936" s="368"/>
      <c r="M936" s="368"/>
      <c r="N936" s="368"/>
      <c r="O936" s="368"/>
      <c r="P936" s="398" t="str">
        <f t="shared" si="14"/>
        <v/>
      </c>
      <c r="Q936" s="403"/>
      <c r="R936" s="372"/>
      <c r="AB936" s="378"/>
      <c r="AC936" s="378" t="str">
        <f>IF($N936 = "", "",
IF(OR($N936 = Lists_and_controls!$AO$9, $N936 = Lists_and_controls!$AO$11, $N936 = Lists_and_controls!$AO$14, $N936 = Lists_and_controls!$AO$16), MAX(Day_30),
IF(OR($N936 = Lists_and_controls!$AO$6, $N936 = Lists_and_controls!$AO$8, $N936 = Lists_and_controls!$AO$10, $N936 = Lists_and_controls!$AO$12, $N936 = Lists_and_controls!$AO$13, $N936 = Lists_and_controls!$AO$15, $N936 = Lists_and_controls!$AO$17), MAX(Day_31),
IF($N936 = Lists_and_controls!$AO$7, IF(INDEX(Leap_Year_YN, MATCH($M936, Year_2, 0)) = 1, MAX(Day_Feb_LY), MAX(Day_Feb) )))))</f>
        <v/>
      </c>
    </row>
    <row r="937" spans="1:29" s="379" customFormat="1" hidden="1" x14ac:dyDescent="0.35">
      <c r="A937" s="368"/>
      <c r="B937" s="367" t="str">
        <f xml:space="preserve"> IF(A937="", "", $B$2 &amp; COUNTIFS($A$7:$A937, $A937))</f>
        <v/>
      </c>
      <c r="C937" s="367" t="str">
        <f>IF($A937 = "", "", INDEX(Main_Form!$A:$A, MATCH($A937, Main_Form!$EV:$EV, 0)) &amp; $B937)</f>
        <v/>
      </c>
      <c r="D937" s="368"/>
      <c r="E937" s="368"/>
      <c r="F937" s="367" t="str">
        <f>IF(E937="", "", INDEX(Main_Form!$A:$A, MATCH($E937, Main_Form!$EV:$EV, 0)))</f>
        <v/>
      </c>
      <c r="G937" s="368"/>
      <c r="H937" s="368"/>
      <c r="I937" s="368"/>
      <c r="J937" s="368"/>
      <c r="K937" s="368"/>
      <c r="L937" s="368"/>
      <c r="M937" s="368"/>
      <c r="N937" s="368"/>
      <c r="O937" s="368"/>
      <c r="P937" s="398" t="str">
        <f t="shared" si="14"/>
        <v/>
      </c>
      <c r="Q937" s="403"/>
      <c r="R937" s="372"/>
      <c r="AB937" s="378"/>
      <c r="AC937" s="378" t="str">
        <f>IF($N937 = "", "",
IF(OR($N937 = Lists_and_controls!$AO$9, $N937 = Lists_and_controls!$AO$11, $N937 = Lists_and_controls!$AO$14, $N937 = Lists_and_controls!$AO$16), MAX(Day_30),
IF(OR($N937 = Lists_and_controls!$AO$6, $N937 = Lists_and_controls!$AO$8, $N937 = Lists_and_controls!$AO$10, $N937 = Lists_and_controls!$AO$12, $N937 = Lists_and_controls!$AO$13, $N937 = Lists_and_controls!$AO$15, $N937 = Lists_and_controls!$AO$17), MAX(Day_31),
IF($N937 = Lists_and_controls!$AO$7, IF(INDEX(Leap_Year_YN, MATCH($M937, Year_2, 0)) = 1, MAX(Day_Feb_LY), MAX(Day_Feb) )))))</f>
        <v/>
      </c>
    </row>
    <row r="938" spans="1:29" s="379" customFormat="1" hidden="1" x14ac:dyDescent="0.35">
      <c r="A938" s="368"/>
      <c r="B938" s="367" t="str">
        <f xml:space="preserve"> IF(A938="", "", $B$2 &amp; COUNTIFS($A$7:$A938, $A938))</f>
        <v/>
      </c>
      <c r="C938" s="367" t="str">
        <f>IF($A938 = "", "", INDEX(Main_Form!$A:$A, MATCH($A938, Main_Form!$EV:$EV, 0)) &amp; $B938)</f>
        <v/>
      </c>
      <c r="D938" s="368"/>
      <c r="E938" s="368"/>
      <c r="F938" s="367" t="str">
        <f>IF(E938="", "", INDEX(Main_Form!$A:$A, MATCH($E938, Main_Form!$EV:$EV, 0)))</f>
        <v/>
      </c>
      <c r="G938" s="368"/>
      <c r="H938" s="368"/>
      <c r="I938" s="368"/>
      <c r="J938" s="368"/>
      <c r="K938" s="368"/>
      <c r="L938" s="368"/>
      <c r="M938" s="368"/>
      <c r="N938" s="368"/>
      <c r="O938" s="368"/>
      <c r="P938" s="398" t="str">
        <f t="shared" si="14"/>
        <v/>
      </c>
      <c r="Q938" s="403"/>
      <c r="R938" s="372"/>
      <c r="AB938" s="378"/>
      <c r="AC938" s="378" t="str">
        <f>IF($N938 = "", "",
IF(OR($N938 = Lists_and_controls!$AO$9, $N938 = Lists_and_controls!$AO$11, $N938 = Lists_and_controls!$AO$14, $N938 = Lists_and_controls!$AO$16), MAX(Day_30),
IF(OR($N938 = Lists_and_controls!$AO$6, $N938 = Lists_and_controls!$AO$8, $N938 = Lists_and_controls!$AO$10, $N938 = Lists_and_controls!$AO$12, $N938 = Lists_and_controls!$AO$13, $N938 = Lists_and_controls!$AO$15, $N938 = Lists_and_controls!$AO$17), MAX(Day_31),
IF($N938 = Lists_and_controls!$AO$7, IF(INDEX(Leap_Year_YN, MATCH($M938, Year_2, 0)) = 1, MAX(Day_Feb_LY), MAX(Day_Feb) )))))</f>
        <v/>
      </c>
    </row>
    <row r="939" spans="1:29" s="379" customFormat="1" hidden="1" x14ac:dyDescent="0.35">
      <c r="A939" s="368"/>
      <c r="B939" s="367" t="str">
        <f xml:space="preserve"> IF(A939="", "", $B$2 &amp; COUNTIFS($A$7:$A939, $A939))</f>
        <v/>
      </c>
      <c r="C939" s="367" t="str">
        <f>IF($A939 = "", "", INDEX(Main_Form!$A:$A, MATCH($A939, Main_Form!$EV:$EV, 0)) &amp; $B939)</f>
        <v/>
      </c>
      <c r="D939" s="368"/>
      <c r="E939" s="368"/>
      <c r="F939" s="367" t="str">
        <f>IF(E939="", "", INDEX(Main_Form!$A:$A, MATCH($E939, Main_Form!$EV:$EV, 0)))</f>
        <v/>
      </c>
      <c r="G939" s="368"/>
      <c r="H939" s="368"/>
      <c r="I939" s="368"/>
      <c r="J939" s="368"/>
      <c r="K939" s="368"/>
      <c r="L939" s="368"/>
      <c r="M939" s="368"/>
      <c r="N939" s="368"/>
      <c r="O939" s="368"/>
      <c r="P939" s="398" t="str">
        <f t="shared" si="14"/>
        <v/>
      </c>
      <c r="Q939" s="403"/>
      <c r="R939" s="372"/>
      <c r="AB939" s="378"/>
      <c r="AC939" s="378" t="str">
        <f>IF($N939 = "", "",
IF(OR($N939 = Lists_and_controls!$AO$9, $N939 = Lists_and_controls!$AO$11, $N939 = Lists_and_controls!$AO$14, $N939 = Lists_and_controls!$AO$16), MAX(Day_30),
IF(OR($N939 = Lists_and_controls!$AO$6, $N939 = Lists_and_controls!$AO$8, $N939 = Lists_and_controls!$AO$10, $N939 = Lists_and_controls!$AO$12, $N939 = Lists_and_controls!$AO$13, $N939 = Lists_and_controls!$AO$15, $N939 = Lists_and_controls!$AO$17), MAX(Day_31),
IF($N939 = Lists_and_controls!$AO$7, IF(INDEX(Leap_Year_YN, MATCH($M939, Year_2, 0)) = 1, MAX(Day_Feb_LY), MAX(Day_Feb) )))))</f>
        <v/>
      </c>
    </row>
    <row r="940" spans="1:29" s="379" customFormat="1" hidden="1" x14ac:dyDescent="0.35">
      <c r="A940" s="368"/>
      <c r="B940" s="367" t="str">
        <f xml:space="preserve"> IF(A940="", "", $B$2 &amp; COUNTIFS($A$7:$A940, $A940))</f>
        <v/>
      </c>
      <c r="C940" s="367" t="str">
        <f>IF($A940 = "", "", INDEX(Main_Form!$A:$A, MATCH($A940, Main_Form!$EV:$EV, 0)) &amp; $B940)</f>
        <v/>
      </c>
      <c r="D940" s="368"/>
      <c r="E940" s="368"/>
      <c r="F940" s="367" t="str">
        <f>IF(E940="", "", INDEX(Main_Form!$A:$A, MATCH($E940, Main_Form!$EV:$EV, 0)))</f>
        <v/>
      </c>
      <c r="G940" s="368"/>
      <c r="H940" s="368"/>
      <c r="I940" s="368"/>
      <c r="J940" s="368"/>
      <c r="K940" s="368"/>
      <c r="L940" s="368"/>
      <c r="M940" s="368"/>
      <c r="N940" s="368"/>
      <c r="O940" s="368"/>
      <c r="P940" s="398" t="str">
        <f t="shared" si="14"/>
        <v/>
      </c>
      <c r="Q940" s="403"/>
      <c r="R940" s="372"/>
      <c r="AB940" s="378"/>
      <c r="AC940" s="378" t="str">
        <f>IF($N940 = "", "",
IF(OR($N940 = Lists_and_controls!$AO$9, $N940 = Lists_and_controls!$AO$11, $N940 = Lists_and_controls!$AO$14, $N940 = Lists_and_controls!$AO$16), MAX(Day_30),
IF(OR($N940 = Lists_and_controls!$AO$6, $N940 = Lists_and_controls!$AO$8, $N940 = Lists_and_controls!$AO$10, $N940 = Lists_and_controls!$AO$12, $N940 = Lists_and_controls!$AO$13, $N940 = Lists_and_controls!$AO$15, $N940 = Lists_and_controls!$AO$17), MAX(Day_31),
IF($N940 = Lists_and_controls!$AO$7, IF(INDEX(Leap_Year_YN, MATCH($M940, Year_2, 0)) = 1, MAX(Day_Feb_LY), MAX(Day_Feb) )))))</f>
        <v/>
      </c>
    </row>
    <row r="941" spans="1:29" s="379" customFormat="1" hidden="1" x14ac:dyDescent="0.35">
      <c r="A941" s="368"/>
      <c r="B941" s="367" t="str">
        <f xml:space="preserve"> IF(A941="", "", $B$2 &amp; COUNTIFS($A$7:$A941, $A941))</f>
        <v/>
      </c>
      <c r="C941" s="367" t="str">
        <f>IF($A941 = "", "", INDEX(Main_Form!$A:$A, MATCH($A941, Main_Form!$EV:$EV, 0)) &amp; $B941)</f>
        <v/>
      </c>
      <c r="D941" s="368"/>
      <c r="E941" s="368"/>
      <c r="F941" s="367" t="str">
        <f>IF(E941="", "", INDEX(Main_Form!$A:$A, MATCH($E941, Main_Form!$EV:$EV, 0)))</f>
        <v/>
      </c>
      <c r="G941" s="368"/>
      <c r="H941" s="368"/>
      <c r="I941" s="368"/>
      <c r="J941" s="368"/>
      <c r="K941" s="368"/>
      <c r="L941" s="368"/>
      <c r="M941" s="368"/>
      <c r="N941" s="368"/>
      <c r="O941" s="368"/>
      <c r="P941" s="398" t="str">
        <f t="shared" si="14"/>
        <v/>
      </c>
      <c r="Q941" s="403"/>
      <c r="R941" s="372"/>
      <c r="AB941" s="378"/>
      <c r="AC941" s="378" t="str">
        <f>IF($N941 = "", "",
IF(OR($N941 = Lists_and_controls!$AO$9, $N941 = Lists_and_controls!$AO$11, $N941 = Lists_and_controls!$AO$14, $N941 = Lists_and_controls!$AO$16), MAX(Day_30),
IF(OR($N941 = Lists_and_controls!$AO$6, $N941 = Lists_and_controls!$AO$8, $N941 = Lists_and_controls!$AO$10, $N941 = Lists_and_controls!$AO$12, $N941 = Lists_and_controls!$AO$13, $N941 = Lists_and_controls!$AO$15, $N941 = Lists_and_controls!$AO$17), MAX(Day_31),
IF($N941 = Lists_and_controls!$AO$7, IF(INDEX(Leap_Year_YN, MATCH($M941, Year_2, 0)) = 1, MAX(Day_Feb_LY), MAX(Day_Feb) )))))</f>
        <v/>
      </c>
    </row>
    <row r="942" spans="1:29" s="379" customFormat="1" hidden="1" x14ac:dyDescent="0.35">
      <c r="A942" s="368"/>
      <c r="B942" s="367" t="str">
        <f xml:space="preserve"> IF(A942="", "", $B$2 &amp; COUNTIFS($A$7:$A942, $A942))</f>
        <v/>
      </c>
      <c r="C942" s="367" t="str">
        <f>IF($A942 = "", "", INDEX(Main_Form!$A:$A, MATCH($A942, Main_Form!$EV:$EV, 0)) &amp; $B942)</f>
        <v/>
      </c>
      <c r="D942" s="368"/>
      <c r="E942" s="368"/>
      <c r="F942" s="367" t="str">
        <f>IF(E942="", "", INDEX(Main_Form!$A:$A, MATCH($E942, Main_Form!$EV:$EV, 0)))</f>
        <v/>
      </c>
      <c r="G942" s="368"/>
      <c r="H942" s="368"/>
      <c r="I942" s="368"/>
      <c r="J942" s="368"/>
      <c r="K942" s="368"/>
      <c r="L942" s="368"/>
      <c r="M942" s="368"/>
      <c r="N942" s="368"/>
      <c r="O942" s="368"/>
      <c r="P942" s="398" t="str">
        <f t="shared" si="14"/>
        <v/>
      </c>
      <c r="Q942" s="403"/>
      <c r="R942" s="372"/>
      <c r="AB942" s="378"/>
      <c r="AC942" s="378" t="str">
        <f>IF($N942 = "", "",
IF(OR($N942 = Lists_and_controls!$AO$9, $N942 = Lists_and_controls!$AO$11, $N942 = Lists_and_controls!$AO$14, $N942 = Lists_and_controls!$AO$16), MAX(Day_30),
IF(OR($N942 = Lists_and_controls!$AO$6, $N942 = Lists_and_controls!$AO$8, $N942 = Lists_and_controls!$AO$10, $N942 = Lists_and_controls!$AO$12, $N942 = Lists_and_controls!$AO$13, $N942 = Lists_and_controls!$AO$15, $N942 = Lists_and_controls!$AO$17), MAX(Day_31),
IF($N942 = Lists_and_controls!$AO$7, IF(INDEX(Leap_Year_YN, MATCH($M942, Year_2, 0)) = 1, MAX(Day_Feb_LY), MAX(Day_Feb) )))))</f>
        <v/>
      </c>
    </row>
    <row r="943" spans="1:29" s="379" customFormat="1" hidden="1" x14ac:dyDescent="0.35">
      <c r="A943" s="368"/>
      <c r="B943" s="367" t="str">
        <f xml:space="preserve"> IF(A943="", "", $B$2 &amp; COUNTIFS($A$7:$A943, $A943))</f>
        <v/>
      </c>
      <c r="C943" s="367" t="str">
        <f>IF($A943 = "", "", INDEX(Main_Form!$A:$A, MATCH($A943, Main_Form!$EV:$EV, 0)) &amp; $B943)</f>
        <v/>
      </c>
      <c r="D943" s="368"/>
      <c r="E943" s="368"/>
      <c r="F943" s="367" t="str">
        <f>IF(E943="", "", INDEX(Main_Form!$A:$A, MATCH($E943, Main_Form!$EV:$EV, 0)))</f>
        <v/>
      </c>
      <c r="G943" s="368"/>
      <c r="H943" s="368"/>
      <c r="I943" s="368"/>
      <c r="J943" s="368"/>
      <c r="K943" s="368"/>
      <c r="L943" s="368"/>
      <c r="M943" s="368"/>
      <c r="N943" s="368"/>
      <c r="O943" s="368"/>
      <c r="P943" s="398" t="str">
        <f t="shared" si="14"/>
        <v/>
      </c>
      <c r="Q943" s="403"/>
      <c r="R943" s="372"/>
      <c r="AB943" s="378"/>
      <c r="AC943" s="378" t="str">
        <f>IF($N943 = "", "",
IF(OR($N943 = Lists_and_controls!$AO$9, $N943 = Lists_and_controls!$AO$11, $N943 = Lists_and_controls!$AO$14, $N943 = Lists_and_controls!$AO$16), MAX(Day_30),
IF(OR($N943 = Lists_and_controls!$AO$6, $N943 = Lists_and_controls!$AO$8, $N943 = Lists_and_controls!$AO$10, $N943 = Lists_and_controls!$AO$12, $N943 = Lists_and_controls!$AO$13, $N943 = Lists_and_controls!$AO$15, $N943 = Lists_and_controls!$AO$17), MAX(Day_31),
IF($N943 = Lists_and_controls!$AO$7, IF(INDEX(Leap_Year_YN, MATCH($M943, Year_2, 0)) = 1, MAX(Day_Feb_LY), MAX(Day_Feb) )))))</f>
        <v/>
      </c>
    </row>
    <row r="944" spans="1:29" s="379" customFormat="1" hidden="1" x14ac:dyDescent="0.35">
      <c r="A944" s="368"/>
      <c r="B944" s="367" t="str">
        <f xml:space="preserve"> IF(A944="", "", $B$2 &amp; COUNTIFS($A$7:$A944, $A944))</f>
        <v/>
      </c>
      <c r="C944" s="367" t="str">
        <f>IF($A944 = "", "", INDEX(Main_Form!$A:$A, MATCH($A944, Main_Form!$EV:$EV, 0)) &amp; $B944)</f>
        <v/>
      </c>
      <c r="D944" s="368"/>
      <c r="E944" s="368"/>
      <c r="F944" s="367" t="str">
        <f>IF(E944="", "", INDEX(Main_Form!$A:$A, MATCH($E944, Main_Form!$EV:$EV, 0)))</f>
        <v/>
      </c>
      <c r="G944" s="368"/>
      <c r="H944" s="368"/>
      <c r="I944" s="368"/>
      <c r="J944" s="368"/>
      <c r="K944" s="368"/>
      <c r="L944" s="368"/>
      <c r="M944" s="368"/>
      <c r="N944" s="368"/>
      <c r="O944" s="368"/>
      <c r="P944" s="398" t="str">
        <f t="shared" si="14"/>
        <v/>
      </c>
      <c r="Q944" s="403"/>
      <c r="R944" s="372"/>
      <c r="AB944" s="378"/>
      <c r="AC944" s="378" t="str">
        <f>IF($N944 = "", "",
IF(OR($N944 = Lists_and_controls!$AO$9, $N944 = Lists_and_controls!$AO$11, $N944 = Lists_and_controls!$AO$14, $N944 = Lists_and_controls!$AO$16), MAX(Day_30),
IF(OR($N944 = Lists_and_controls!$AO$6, $N944 = Lists_and_controls!$AO$8, $N944 = Lists_and_controls!$AO$10, $N944 = Lists_and_controls!$AO$12, $N944 = Lists_and_controls!$AO$13, $N944 = Lists_and_controls!$AO$15, $N944 = Lists_and_controls!$AO$17), MAX(Day_31),
IF($N944 = Lists_and_controls!$AO$7, IF(INDEX(Leap_Year_YN, MATCH($M944, Year_2, 0)) = 1, MAX(Day_Feb_LY), MAX(Day_Feb) )))))</f>
        <v/>
      </c>
    </row>
    <row r="945" spans="1:29" s="379" customFormat="1" hidden="1" x14ac:dyDescent="0.35">
      <c r="A945" s="368"/>
      <c r="B945" s="367" t="str">
        <f xml:space="preserve"> IF(A945="", "", $B$2 &amp; COUNTIFS($A$7:$A945, $A945))</f>
        <v/>
      </c>
      <c r="C945" s="367" t="str">
        <f>IF($A945 = "", "", INDEX(Main_Form!$A:$A, MATCH($A945, Main_Form!$EV:$EV, 0)) &amp; $B945)</f>
        <v/>
      </c>
      <c r="D945" s="368"/>
      <c r="E945" s="368"/>
      <c r="F945" s="367" t="str">
        <f>IF(E945="", "", INDEX(Main_Form!$A:$A, MATCH($E945, Main_Form!$EV:$EV, 0)))</f>
        <v/>
      </c>
      <c r="G945" s="368"/>
      <c r="H945" s="368"/>
      <c r="I945" s="368"/>
      <c r="J945" s="368"/>
      <c r="K945" s="368"/>
      <c r="L945" s="368"/>
      <c r="M945" s="368"/>
      <c r="N945" s="368"/>
      <c r="O945" s="368"/>
      <c r="P945" s="398" t="str">
        <f t="shared" si="14"/>
        <v/>
      </c>
      <c r="Q945" s="403"/>
      <c r="R945" s="372"/>
      <c r="AB945" s="378"/>
      <c r="AC945" s="378" t="str">
        <f>IF($N945 = "", "",
IF(OR($N945 = Lists_and_controls!$AO$9, $N945 = Lists_and_controls!$AO$11, $N945 = Lists_and_controls!$AO$14, $N945 = Lists_and_controls!$AO$16), MAX(Day_30),
IF(OR($N945 = Lists_and_controls!$AO$6, $N945 = Lists_and_controls!$AO$8, $N945 = Lists_and_controls!$AO$10, $N945 = Lists_and_controls!$AO$12, $N945 = Lists_and_controls!$AO$13, $N945 = Lists_and_controls!$AO$15, $N945 = Lists_and_controls!$AO$17), MAX(Day_31),
IF($N945 = Lists_and_controls!$AO$7, IF(INDEX(Leap_Year_YN, MATCH($M945, Year_2, 0)) = 1, MAX(Day_Feb_LY), MAX(Day_Feb) )))))</f>
        <v/>
      </c>
    </row>
    <row r="946" spans="1:29" s="379" customFormat="1" hidden="1" x14ac:dyDescent="0.35">
      <c r="A946" s="368"/>
      <c r="B946" s="367" t="str">
        <f xml:space="preserve"> IF(A946="", "", $B$2 &amp; COUNTIFS($A$7:$A946, $A946))</f>
        <v/>
      </c>
      <c r="C946" s="367" t="str">
        <f>IF($A946 = "", "", INDEX(Main_Form!$A:$A, MATCH($A946, Main_Form!$EV:$EV, 0)) &amp; $B946)</f>
        <v/>
      </c>
      <c r="D946" s="368"/>
      <c r="E946" s="368"/>
      <c r="F946" s="367" t="str">
        <f>IF(E946="", "", INDEX(Main_Form!$A:$A, MATCH($E946, Main_Form!$EV:$EV, 0)))</f>
        <v/>
      </c>
      <c r="G946" s="368"/>
      <c r="H946" s="368"/>
      <c r="I946" s="368"/>
      <c r="J946" s="368"/>
      <c r="K946" s="368"/>
      <c r="L946" s="368"/>
      <c r="M946" s="368"/>
      <c r="N946" s="368"/>
      <c r="O946" s="368"/>
      <c r="P946" s="398" t="str">
        <f t="shared" si="14"/>
        <v/>
      </c>
      <c r="Q946" s="403"/>
      <c r="R946" s="372"/>
      <c r="AB946" s="378"/>
      <c r="AC946" s="378" t="str">
        <f>IF($N946 = "", "",
IF(OR($N946 = Lists_and_controls!$AO$9, $N946 = Lists_and_controls!$AO$11, $N946 = Lists_and_controls!$AO$14, $N946 = Lists_and_controls!$AO$16), MAX(Day_30),
IF(OR($N946 = Lists_and_controls!$AO$6, $N946 = Lists_and_controls!$AO$8, $N946 = Lists_and_controls!$AO$10, $N946 = Lists_and_controls!$AO$12, $N946 = Lists_and_controls!$AO$13, $N946 = Lists_and_controls!$AO$15, $N946 = Lists_and_controls!$AO$17), MAX(Day_31),
IF($N946 = Lists_and_controls!$AO$7, IF(INDEX(Leap_Year_YN, MATCH($M946, Year_2, 0)) = 1, MAX(Day_Feb_LY), MAX(Day_Feb) )))))</f>
        <v/>
      </c>
    </row>
    <row r="947" spans="1:29" s="379" customFormat="1" hidden="1" x14ac:dyDescent="0.35">
      <c r="A947" s="368"/>
      <c r="B947" s="367" t="str">
        <f xml:space="preserve"> IF(A947="", "", $B$2 &amp; COUNTIFS($A$7:$A947, $A947))</f>
        <v/>
      </c>
      <c r="C947" s="367" t="str">
        <f>IF($A947 = "", "", INDEX(Main_Form!$A:$A, MATCH($A947, Main_Form!$EV:$EV, 0)) &amp; $B947)</f>
        <v/>
      </c>
      <c r="D947" s="368"/>
      <c r="E947" s="368"/>
      <c r="F947" s="367" t="str">
        <f>IF(E947="", "", INDEX(Main_Form!$A:$A, MATCH($E947, Main_Form!$EV:$EV, 0)))</f>
        <v/>
      </c>
      <c r="G947" s="368"/>
      <c r="H947" s="368"/>
      <c r="I947" s="368"/>
      <c r="J947" s="368"/>
      <c r="K947" s="368"/>
      <c r="L947" s="368"/>
      <c r="M947" s="368"/>
      <c r="N947" s="368"/>
      <c r="O947" s="368"/>
      <c r="P947" s="398" t="str">
        <f t="shared" si="14"/>
        <v/>
      </c>
      <c r="Q947" s="403"/>
      <c r="R947" s="372"/>
      <c r="AB947" s="378"/>
      <c r="AC947" s="378" t="str">
        <f>IF($N947 = "", "",
IF(OR($N947 = Lists_and_controls!$AO$9, $N947 = Lists_and_controls!$AO$11, $N947 = Lists_and_controls!$AO$14, $N947 = Lists_and_controls!$AO$16), MAX(Day_30),
IF(OR($N947 = Lists_and_controls!$AO$6, $N947 = Lists_and_controls!$AO$8, $N947 = Lists_and_controls!$AO$10, $N947 = Lists_and_controls!$AO$12, $N947 = Lists_and_controls!$AO$13, $N947 = Lists_and_controls!$AO$15, $N947 = Lists_and_controls!$AO$17), MAX(Day_31),
IF($N947 = Lists_and_controls!$AO$7, IF(INDEX(Leap_Year_YN, MATCH($M947, Year_2, 0)) = 1, MAX(Day_Feb_LY), MAX(Day_Feb) )))))</f>
        <v/>
      </c>
    </row>
    <row r="948" spans="1:29" s="379" customFormat="1" hidden="1" x14ac:dyDescent="0.35">
      <c r="A948" s="368"/>
      <c r="B948" s="367" t="str">
        <f xml:space="preserve"> IF(A948="", "", $B$2 &amp; COUNTIFS($A$7:$A948, $A948))</f>
        <v/>
      </c>
      <c r="C948" s="367" t="str">
        <f>IF($A948 = "", "", INDEX(Main_Form!$A:$A, MATCH($A948, Main_Form!$EV:$EV, 0)) &amp; $B948)</f>
        <v/>
      </c>
      <c r="D948" s="368"/>
      <c r="E948" s="368"/>
      <c r="F948" s="367" t="str">
        <f>IF(E948="", "", INDEX(Main_Form!$A:$A, MATCH($E948, Main_Form!$EV:$EV, 0)))</f>
        <v/>
      </c>
      <c r="G948" s="368"/>
      <c r="H948" s="368"/>
      <c r="I948" s="368"/>
      <c r="J948" s="368"/>
      <c r="K948" s="368"/>
      <c r="L948" s="368"/>
      <c r="M948" s="368"/>
      <c r="N948" s="368"/>
      <c r="O948" s="368"/>
      <c r="P948" s="398" t="str">
        <f t="shared" si="14"/>
        <v/>
      </c>
      <c r="Q948" s="403"/>
      <c r="R948" s="372"/>
      <c r="AB948" s="378"/>
      <c r="AC948" s="378" t="str">
        <f>IF($N948 = "", "",
IF(OR($N948 = Lists_and_controls!$AO$9, $N948 = Lists_and_controls!$AO$11, $N948 = Lists_and_controls!$AO$14, $N948 = Lists_and_controls!$AO$16), MAX(Day_30),
IF(OR($N948 = Lists_and_controls!$AO$6, $N948 = Lists_and_controls!$AO$8, $N948 = Lists_and_controls!$AO$10, $N948 = Lists_and_controls!$AO$12, $N948 = Lists_and_controls!$AO$13, $N948 = Lists_and_controls!$AO$15, $N948 = Lists_and_controls!$AO$17), MAX(Day_31),
IF($N948 = Lists_and_controls!$AO$7, IF(INDEX(Leap_Year_YN, MATCH($M948, Year_2, 0)) = 1, MAX(Day_Feb_LY), MAX(Day_Feb) )))))</f>
        <v/>
      </c>
    </row>
    <row r="949" spans="1:29" s="379" customFormat="1" hidden="1" x14ac:dyDescent="0.35">
      <c r="A949" s="368"/>
      <c r="B949" s="367" t="str">
        <f xml:space="preserve"> IF(A949="", "", $B$2 &amp; COUNTIFS($A$7:$A949, $A949))</f>
        <v/>
      </c>
      <c r="C949" s="367" t="str">
        <f>IF($A949 = "", "", INDEX(Main_Form!$A:$A, MATCH($A949, Main_Form!$EV:$EV, 0)) &amp; $B949)</f>
        <v/>
      </c>
      <c r="D949" s="368"/>
      <c r="E949" s="368"/>
      <c r="F949" s="367" t="str">
        <f>IF(E949="", "", INDEX(Main_Form!$A:$A, MATCH($E949, Main_Form!$EV:$EV, 0)))</f>
        <v/>
      </c>
      <c r="G949" s="368"/>
      <c r="H949" s="368"/>
      <c r="I949" s="368"/>
      <c r="J949" s="368"/>
      <c r="K949" s="368"/>
      <c r="L949" s="368"/>
      <c r="M949" s="368"/>
      <c r="N949" s="368"/>
      <c r="O949" s="368"/>
      <c r="P949" s="398" t="str">
        <f t="shared" si="14"/>
        <v/>
      </c>
      <c r="Q949" s="403"/>
      <c r="R949" s="372"/>
      <c r="AB949" s="378"/>
      <c r="AC949" s="378" t="str">
        <f>IF($N949 = "", "",
IF(OR($N949 = Lists_and_controls!$AO$9, $N949 = Lists_and_controls!$AO$11, $N949 = Lists_and_controls!$AO$14, $N949 = Lists_and_controls!$AO$16), MAX(Day_30),
IF(OR($N949 = Lists_and_controls!$AO$6, $N949 = Lists_and_controls!$AO$8, $N949 = Lists_and_controls!$AO$10, $N949 = Lists_and_controls!$AO$12, $N949 = Lists_and_controls!$AO$13, $N949 = Lists_and_controls!$AO$15, $N949 = Lists_and_controls!$AO$17), MAX(Day_31),
IF($N949 = Lists_and_controls!$AO$7, IF(INDEX(Leap_Year_YN, MATCH($M949, Year_2, 0)) = 1, MAX(Day_Feb_LY), MAX(Day_Feb) )))))</f>
        <v/>
      </c>
    </row>
    <row r="950" spans="1:29" s="379" customFormat="1" hidden="1" x14ac:dyDescent="0.35">
      <c r="A950" s="368"/>
      <c r="B950" s="367" t="str">
        <f xml:space="preserve"> IF(A950="", "", $B$2 &amp; COUNTIFS($A$7:$A950, $A950))</f>
        <v/>
      </c>
      <c r="C950" s="367" t="str">
        <f>IF($A950 = "", "", INDEX(Main_Form!$A:$A, MATCH($A950, Main_Form!$EV:$EV, 0)) &amp; $B950)</f>
        <v/>
      </c>
      <c r="D950" s="368"/>
      <c r="E950" s="368"/>
      <c r="F950" s="367" t="str">
        <f>IF(E950="", "", INDEX(Main_Form!$A:$A, MATCH($E950, Main_Form!$EV:$EV, 0)))</f>
        <v/>
      </c>
      <c r="G950" s="368"/>
      <c r="H950" s="368"/>
      <c r="I950" s="368"/>
      <c r="J950" s="368"/>
      <c r="K950" s="368"/>
      <c r="L950" s="368"/>
      <c r="M950" s="368"/>
      <c r="N950" s="368"/>
      <c r="O950" s="368"/>
      <c r="P950" s="398" t="str">
        <f t="shared" si="14"/>
        <v/>
      </c>
      <c r="Q950" s="403"/>
      <c r="R950" s="372"/>
      <c r="AB950" s="378"/>
      <c r="AC950" s="378" t="str">
        <f>IF($N950 = "", "",
IF(OR($N950 = Lists_and_controls!$AO$9, $N950 = Lists_and_controls!$AO$11, $N950 = Lists_and_controls!$AO$14, $N950 = Lists_and_controls!$AO$16), MAX(Day_30),
IF(OR($N950 = Lists_and_controls!$AO$6, $N950 = Lists_and_controls!$AO$8, $N950 = Lists_and_controls!$AO$10, $N950 = Lists_and_controls!$AO$12, $N950 = Lists_and_controls!$AO$13, $N950 = Lists_and_controls!$AO$15, $N950 = Lists_and_controls!$AO$17), MAX(Day_31),
IF($N950 = Lists_and_controls!$AO$7, IF(INDEX(Leap_Year_YN, MATCH($M950, Year_2, 0)) = 1, MAX(Day_Feb_LY), MAX(Day_Feb) )))))</f>
        <v/>
      </c>
    </row>
    <row r="951" spans="1:29" s="379" customFormat="1" hidden="1" x14ac:dyDescent="0.35">
      <c r="A951" s="368"/>
      <c r="B951" s="367" t="str">
        <f xml:space="preserve"> IF(A951="", "", $B$2 &amp; COUNTIFS($A$7:$A951, $A951))</f>
        <v/>
      </c>
      <c r="C951" s="367" t="str">
        <f>IF($A951 = "", "", INDEX(Main_Form!$A:$A, MATCH($A951, Main_Form!$EV:$EV, 0)) &amp; $B951)</f>
        <v/>
      </c>
      <c r="D951" s="368"/>
      <c r="E951" s="368"/>
      <c r="F951" s="367" t="str">
        <f>IF(E951="", "", INDEX(Main_Form!$A:$A, MATCH($E951, Main_Form!$EV:$EV, 0)))</f>
        <v/>
      </c>
      <c r="G951" s="368"/>
      <c r="H951" s="368"/>
      <c r="I951" s="368"/>
      <c r="J951" s="368"/>
      <c r="K951" s="368"/>
      <c r="L951" s="368"/>
      <c r="M951" s="368"/>
      <c r="N951" s="368"/>
      <c r="O951" s="368"/>
      <c r="P951" s="398" t="str">
        <f t="shared" si="14"/>
        <v/>
      </c>
      <c r="Q951" s="403"/>
      <c r="R951" s="372"/>
      <c r="AB951" s="378"/>
      <c r="AC951" s="378" t="str">
        <f>IF($N951 = "", "",
IF(OR($N951 = Lists_and_controls!$AO$9, $N951 = Lists_and_controls!$AO$11, $N951 = Lists_and_controls!$AO$14, $N951 = Lists_and_controls!$AO$16), MAX(Day_30),
IF(OR($N951 = Lists_and_controls!$AO$6, $N951 = Lists_and_controls!$AO$8, $N951 = Lists_and_controls!$AO$10, $N951 = Lists_and_controls!$AO$12, $N951 = Lists_and_controls!$AO$13, $N951 = Lists_and_controls!$AO$15, $N951 = Lists_and_controls!$AO$17), MAX(Day_31),
IF($N951 = Lists_and_controls!$AO$7, IF(INDEX(Leap_Year_YN, MATCH($M951, Year_2, 0)) = 1, MAX(Day_Feb_LY), MAX(Day_Feb) )))))</f>
        <v/>
      </c>
    </row>
    <row r="952" spans="1:29" s="379" customFormat="1" hidden="1" x14ac:dyDescent="0.35">
      <c r="A952" s="368"/>
      <c r="B952" s="367" t="str">
        <f xml:space="preserve"> IF(A952="", "", $B$2 &amp; COUNTIFS($A$7:$A952, $A952))</f>
        <v/>
      </c>
      <c r="C952" s="367" t="str">
        <f>IF($A952 = "", "", INDEX(Main_Form!$A:$A, MATCH($A952, Main_Form!$EV:$EV, 0)) &amp; $B952)</f>
        <v/>
      </c>
      <c r="D952" s="368"/>
      <c r="E952" s="368"/>
      <c r="F952" s="367" t="str">
        <f>IF(E952="", "", INDEX(Main_Form!$A:$A, MATCH($E952, Main_Form!$EV:$EV, 0)))</f>
        <v/>
      </c>
      <c r="G952" s="368"/>
      <c r="H952" s="368"/>
      <c r="I952" s="368"/>
      <c r="J952" s="368"/>
      <c r="K952" s="368"/>
      <c r="L952" s="368"/>
      <c r="M952" s="368"/>
      <c r="N952" s="368"/>
      <c r="O952" s="368"/>
      <c r="P952" s="398" t="str">
        <f t="shared" si="14"/>
        <v/>
      </c>
      <c r="Q952" s="403"/>
      <c r="R952" s="372"/>
      <c r="AB952" s="378"/>
      <c r="AC952" s="378" t="str">
        <f>IF($N952 = "", "",
IF(OR($N952 = Lists_and_controls!$AO$9, $N952 = Lists_and_controls!$AO$11, $N952 = Lists_and_controls!$AO$14, $N952 = Lists_and_controls!$AO$16), MAX(Day_30),
IF(OR($N952 = Lists_and_controls!$AO$6, $N952 = Lists_and_controls!$AO$8, $N952 = Lists_and_controls!$AO$10, $N952 = Lists_and_controls!$AO$12, $N952 = Lists_and_controls!$AO$13, $N952 = Lists_and_controls!$AO$15, $N952 = Lists_and_controls!$AO$17), MAX(Day_31),
IF($N952 = Lists_and_controls!$AO$7, IF(INDEX(Leap_Year_YN, MATCH($M952, Year_2, 0)) = 1, MAX(Day_Feb_LY), MAX(Day_Feb) )))))</f>
        <v/>
      </c>
    </row>
    <row r="953" spans="1:29" s="379" customFormat="1" hidden="1" x14ac:dyDescent="0.35">
      <c r="A953" s="368"/>
      <c r="B953" s="367" t="str">
        <f xml:space="preserve"> IF(A953="", "", $B$2 &amp; COUNTIFS($A$7:$A953, $A953))</f>
        <v/>
      </c>
      <c r="C953" s="367" t="str">
        <f>IF($A953 = "", "", INDEX(Main_Form!$A:$A, MATCH($A953, Main_Form!$EV:$EV, 0)) &amp; $B953)</f>
        <v/>
      </c>
      <c r="D953" s="368"/>
      <c r="E953" s="368"/>
      <c r="F953" s="367" t="str">
        <f>IF(E953="", "", INDEX(Main_Form!$A:$A, MATCH($E953, Main_Form!$EV:$EV, 0)))</f>
        <v/>
      </c>
      <c r="G953" s="368"/>
      <c r="H953" s="368"/>
      <c r="I953" s="368"/>
      <c r="J953" s="368"/>
      <c r="K953" s="368"/>
      <c r="L953" s="368"/>
      <c r="M953" s="368"/>
      <c r="N953" s="368"/>
      <c r="O953" s="368"/>
      <c r="P953" s="398" t="str">
        <f t="shared" si="14"/>
        <v/>
      </c>
      <c r="Q953" s="403"/>
      <c r="R953" s="372"/>
      <c r="AB953" s="378"/>
      <c r="AC953" s="378" t="str">
        <f>IF($N953 = "", "",
IF(OR($N953 = Lists_and_controls!$AO$9, $N953 = Lists_and_controls!$AO$11, $N953 = Lists_and_controls!$AO$14, $N953 = Lists_and_controls!$AO$16), MAX(Day_30),
IF(OR($N953 = Lists_and_controls!$AO$6, $N953 = Lists_and_controls!$AO$8, $N953 = Lists_and_controls!$AO$10, $N953 = Lists_and_controls!$AO$12, $N953 = Lists_and_controls!$AO$13, $N953 = Lists_and_controls!$AO$15, $N953 = Lists_and_controls!$AO$17), MAX(Day_31),
IF($N953 = Lists_and_controls!$AO$7, IF(INDEX(Leap_Year_YN, MATCH($M953, Year_2, 0)) = 1, MAX(Day_Feb_LY), MAX(Day_Feb) )))))</f>
        <v/>
      </c>
    </row>
    <row r="954" spans="1:29" s="379" customFormat="1" hidden="1" x14ac:dyDescent="0.35">
      <c r="A954" s="368"/>
      <c r="B954" s="367" t="str">
        <f xml:space="preserve"> IF(A954="", "", $B$2 &amp; COUNTIFS($A$7:$A954, $A954))</f>
        <v/>
      </c>
      <c r="C954" s="367" t="str">
        <f>IF($A954 = "", "", INDEX(Main_Form!$A:$A, MATCH($A954, Main_Form!$EV:$EV, 0)) &amp; $B954)</f>
        <v/>
      </c>
      <c r="D954" s="368"/>
      <c r="E954" s="368"/>
      <c r="F954" s="367" t="str">
        <f>IF(E954="", "", INDEX(Main_Form!$A:$A, MATCH($E954, Main_Form!$EV:$EV, 0)))</f>
        <v/>
      </c>
      <c r="G954" s="368"/>
      <c r="H954" s="368"/>
      <c r="I954" s="368"/>
      <c r="J954" s="368"/>
      <c r="K954" s="368"/>
      <c r="L954" s="368"/>
      <c r="M954" s="368"/>
      <c r="N954" s="368"/>
      <c r="O954" s="368"/>
      <c r="P954" s="398" t="str">
        <f t="shared" si="14"/>
        <v/>
      </c>
      <c r="Q954" s="403"/>
      <c r="R954" s="372"/>
      <c r="AB954" s="378"/>
      <c r="AC954" s="378" t="str">
        <f>IF($N954 = "", "",
IF(OR($N954 = Lists_and_controls!$AO$9, $N954 = Lists_and_controls!$AO$11, $N954 = Lists_and_controls!$AO$14, $N954 = Lists_and_controls!$AO$16), MAX(Day_30),
IF(OR($N954 = Lists_and_controls!$AO$6, $N954 = Lists_and_controls!$AO$8, $N954 = Lists_and_controls!$AO$10, $N954 = Lists_and_controls!$AO$12, $N954 = Lists_and_controls!$AO$13, $N954 = Lists_and_controls!$AO$15, $N954 = Lists_and_controls!$AO$17), MAX(Day_31),
IF($N954 = Lists_and_controls!$AO$7, IF(INDEX(Leap_Year_YN, MATCH($M954, Year_2, 0)) = 1, MAX(Day_Feb_LY), MAX(Day_Feb) )))))</f>
        <v/>
      </c>
    </row>
    <row r="955" spans="1:29" s="379" customFormat="1" hidden="1" x14ac:dyDescent="0.35">
      <c r="A955" s="368"/>
      <c r="B955" s="367" t="str">
        <f xml:space="preserve"> IF(A955="", "", $B$2 &amp; COUNTIFS($A$7:$A955, $A955))</f>
        <v/>
      </c>
      <c r="C955" s="367" t="str">
        <f>IF($A955 = "", "", INDEX(Main_Form!$A:$A, MATCH($A955, Main_Form!$EV:$EV, 0)) &amp; $B955)</f>
        <v/>
      </c>
      <c r="D955" s="368"/>
      <c r="E955" s="368"/>
      <c r="F955" s="367" t="str">
        <f>IF(E955="", "", INDEX(Main_Form!$A:$A, MATCH($E955, Main_Form!$EV:$EV, 0)))</f>
        <v/>
      </c>
      <c r="G955" s="368"/>
      <c r="H955" s="368"/>
      <c r="I955" s="368"/>
      <c r="J955" s="368"/>
      <c r="K955" s="368"/>
      <c r="L955" s="368"/>
      <c r="M955" s="368"/>
      <c r="N955" s="368"/>
      <c r="O955" s="368"/>
      <c r="P955" s="398" t="str">
        <f t="shared" si="14"/>
        <v/>
      </c>
      <c r="Q955" s="403"/>
      <c r="R955" s="372"/>
      <c r="AB955" s="378"/>
      <c r="AC955" s="378" t="str">
        <f>IF($N955 = "", "",
IF(OR($N955 = Lists_and_controls!$AO$9, $N955 = Lists_and_controls!$AO$11, $N955 = Lists_and_controls!$AO$14, $N955 = Lists_and_controls!$AO$16), MAX(Day_30),
IF(OR($N955 = Lists_and_controls!$AO$6, $N955 = Lists_and_controls!$AO$8, $N955 = Lists_and_controls!$AO$10, $N955 = Lists_and_controls!$AO$12, $N955 = Lists_and_controls!$AO$13, $N955 = Lists_and_controls!$AO$15, $N955 = Lists_and_controls!$AO$17), MAX(Day_31),
IF($N955 = Lists_and_controls!$AO$7, IF(INDEX(Leap_Year_YN, MATCH($M955, Year_2, 0)) = 1, MAX(Day_Feb_LY), MAX(Day_Feb) )))))</f>
        <v/>
      </c>
    </row>
    <row r="956" spans="1:29" s="379" customFormat="1" hidden="1" x14ac:dyDescent="0.35">
      <c r="A956" s="368"/>
      <c r="B956" s="367" t="str">
        <f xml:space="preserve"> IF(A956="", "", $B$2 &amp; COUNTIFS($A$7:$A956, $A956))</f>
        <v/>
      </c>
      <c r="C956" s="367" t="str">
        <f>IF($A956 = "", "", INDEX(Main_Form!$A:$A, MATCH($A956, Main_Form!$EV:$EV, 0)) &amp; $B956)</f>
        <v/>
      </c>
      <c r="D956" s="368"/>
      <c r="E956" s="368"/>
      <c r="F956" s="367" t="str">
        <f>IF(E956="", "", INDEX(Main_Form!$A:$A, MATCH($E956, Main_Form!$EV:$EV, 0)))</f>
        <v/>
      </c>
      <c r="G956" s="368"/>
      <c r="H956" s="368"/>
      <c r="I956" s="368"/>
      <c r="J956" s="368"/>
      <c r="K956" s="368"/>
      <c r="L956" s="368"/>
      <c r="M956" s="368"/>
      <c r="N956" s="368"/>
      <c r="O956" s="368"/>
      <c r="P956" s="398" t="str">
        <f t="shared" si="14"/>
        <v/>
      </c>
      <c r="Q956" s="403"/>
      <c r="R956" s="372"/>
      <c r="AB956" s="378"/>
      <c r="AC956" s="378" t="str">
        <f>IF($N956 = "", "",
IF(OR($N956 = Lists_and_controls!$AO$9, $N956 = Lists_and_controls!$AO$11, $N956 = Lists_and_controls!$AO$14, $N956 = Lists_and_controls!$AO$16), MAX(Day_30),
IF(OR($N956 = Lists_and_controls!$AO$6, $N956 = Lists_and_controls!$AO$8, $N956 = Lists_and_controls!$AO$10, $N956 = Lists_and_controls!$AO$12, $N956 = Lists_and_controls!$AO$13, $N956 = Lists_and_controls!$AO$15, $N956 = Lists_and_controls!$AO$17), MAX(Day_31),
IF($N956 = Lists_and_controls!$AO$7, IF(INDEX(Leap_Year_YN, MATCH($M956, Year_2, 0)) = 1, MAX(Day_Feb_LY), MAX(Day_Feb) )))))</f>
        <v/>
      </c>
    </row>
    <row r="957" spans="1:29" s="379" customFormat="1" hidden="1" x14ac:dyDescent="0.35">
      <c r="A957" s="368"/>
      <c r="B957" s="367" t="str">
        <f xml:space="preserve"> IF(A957="", "", $B$2 &amp; COUNTIFS($A$7:$A957, $A957))</f>
        <v/>
      </c>
      <c r="C957" s="367" t="str">
        <f>IF($A957 = "", "", INDEX(Main_Form!$A:$A, MATCH($A957, Main_Form!$EV:$EV, 0)) &amp; $B957)</f>
        <v/>
      </c>
      <c r="D957" s="368"/>
      <c r="E957" s="368"/>
      <c r="F957" s="367" t="str">
        <f>IF(E957="", "", INDEX(Main_Form!$A:$A, MATCH($E957, Main_Form!$EV:$EV, 0)))</f>
        <v/>
      </c>
      <c r="G957" s="368"/>
      <c r="H957" s="368"/>
      <c r="I957" s="368"/>
      <c r="J957" s="368"/>
      <c r="K957" s="368"/>
      <c r="L957" s="368"/>
      <c r="M957" s="368"/>
      <c r="N957" s="368"/>
      <c r="O957" s="368"/>
      <c r="P957" s="398" t="str">
        <f t="shared" si="14"/>
        <v/>
      </c>
      <c r="Q957" s="403"/>
      <c r="R957" s="372"/>
      <c r="AB957" s="378"/>
      <c r="AC957" s="378" t="str">
        <f>IF($N957 = "", "",
IF(OR($N957 = Lists_and_controls!$AO$9, $N957 = Lists_and_controls!$AO$11, $N957 = Lists_and_controls!$AO$14, $N957 = Lists_and_controls!$AO$16), MAX(Day_30),
IF(OR($N957 = Lists_and_controls!$AO$6, $N957 = Lists_and_controls!$AO$8, $N957 = Lists_and_controls!$AO$10, $N957 = Lists_and_controls!$AO$12, $N957 = Lists_and_controls!$AO$13, $N957 = Lists_and_controls!$AO$15, $N957 = Lists_and_controls!$AO$17), MAX(Day_31),
IF($N957 = Lists_and_controls!$AO$7, IF(INDEX(Leap_Year_YN, MATCH($M957, Year_2, 0)) = 1, MAX(Day_Feb_LY), MAX(Day_Feb) )))))</f>
        <v/>
      </c>
    </row>
    <row r="958" spans="1:29" s="379" customFormat="1" hidden="1" x14ac:dyDescent="0.35">
      <c r="A958" s="368"/>
      <c r="B958" s="367" t="str">
        <f xml:space="preserve"> IF(A958="", "", $B$2 &amp; COUNTIFS($A$7:$A958, $A958))</f>
        <v/>
      </c>
      <c r="C958" s="367" t="str">
        <f>IF($A958 = "", "", INDEX(Main_Form!$A:$A, MATCH($A958, Main_Form!$EV:$EV, 0)) &amp; $B958)</f>
        <v/>
      </c>
      <c r="D958" s="368"/>
      <c r="E958" s="368"/>
      <c r="F958" s="367" t="str">
        <f>IF(E958="", "", INDEX(Main_Form!$A:$A, MATCH($E958, Main_Form!$EV:$EV, 0)))</f>
        <v/>
      </c>
      <c r="G958" s="368"/>
      <c r="H958" s="368"/>
      <c r="I958" s="368"/>
      <c r="J958" s="368"/>
      <c r="K958" s="368"/>
      <c r="L958" s="368"/>
      <c r="M958" s="368"/>
      <c r="N958" s="368"/>
      <c r="O958" s="368"/>
      <c r="P958" s="398" t="str">
        <f t="shared" si="14"/>
        <v/>
      </c>
      <c r="Q958" s="403"/>
      <c r="R958" s="372"/>
      <c r="AB958" s="378"/>
      <c r="AC958" s="378" t="str">
        <f>IF($N958 = "", "",
IF(OR($N958 = Lists_and_controls!$AO$9, $N958 = Lists_and_controls!$AO$11, $N958 = Lists_and_controls!$AO$14, $N958 = Lists_and_controls!$AO$16), MAX(Day_30),
IF(OR($N958 = Lists_and_controls!$AO$6, $N958 = Lists_and_controls!$AO$8, $N958 = Lists_and_controls!$AO$10, $N958 = Lists_and_controls!$AO$12, $N958 = Lists_and_controls!$AO$13, $N958 = Lists_and_controls!$AO$15, $N958 = Lists_and_controls!$AO$17), MAX(Day_31),
IF($N958 = Lists_and_controls!$AO$7, IF(INDEX(Leap_Year_YN, MATCH($M958, Year_2, 0)) = 1, MAX(Day_Feb_LY), MAX(Day_Feb) )))))</f>
        <v/>
      </c>
    </row>
    <row r="959" spans="1:29" s="379" customFormat="1" hidden="1" x14ac:dyDescent="0.35">
      <c r="A959" s="368"/>
      <c r="B959" s="367" t="str">
        <f xml:space="preserve"> IF(A959="", "", $B$2 &amp; COUNTIFS($A$7:$A959, $A959))</f>
        <v/>
      </c>
      <c r="C959" s="367" t="str">
        <f>IF($A959 = "", "", INDEX(Main_Form!$A:$A, MATCH($A959, Main_Form!$EV:$EV, 0)) &amp; $B959)</f>
        <v/>
      </c>
      <c r="D959" s="368"/>
      <c r="E959" s="368"/>
      <c r="F959" s="367" t="str">
        <f>IF(E959="", "", INDEX(Main_Form!$A:$A, MATCH($E959, Main_Form!$EV:$EV, 0)))</f>
        <v/>
      </c>
      <c r="G959" s="368"/>
      <c r="H959" s="368"/>
      <c r="I959" s="368"/>
      <c r="J959" s="368"/>
      <c r="K959" s="368"/>
      <c r="L959" s="368"/>
      <c r="M959" s="368"/>
      <c r="N959" s="368"/>
      <c r="O959" s="368"/>
      <c r="P959" s="398" t="str">
        <f t="shared" si="14"/>
        <v/>
      </c>
      <c r="Q959" s="403"/>
      <c r="R959" s="372"/>
      <c r="AB959" s="378"/>
      <c r="AC959" s="378" t="str">
        <f>IF($N959 = "", "",
IF(OR($N959 = Lists_and_controls!$AO$9, $N959 = Lists_and_controls!$AO$11, $N959 = Lists_and_controls!$AO$14, $N959 = Lists_and_controls!$AO$16), MAX(Day_30),
IF(OR($N959 = Lists_and_controls!$AO$6, $N959 = Lists_and_controls!$AO$8, $N959 = Lists_and_controls!$AO$10, $N959 = Lists_and_controls!$AO$12, $N959 = Lists_and_controls!$AO$13, $N959 = Lists_and_controls!$AO$15, $N959 = Lists_and_controls!$AO$17), MAX(Day_31),
IF($N959 = Lists_and_controls!$AO$7, IF(INDEX(Leap_Year_YN, MATCH($M959, Year_2, 0)) = 1, MAX(Day_Feb_LY), MAX(Day_Feb) )))))</f>
        <v/>
      </c>
    </row>
    <row r="960" spans="1:29" s="379" customFormat="1" hidden="1" x14ac:dyDescent="0.35">
      <c r="A960" s="368"/>
      <c r="B960" s="367" t="str">
        <f xml:space="preserve"> IF(A960="", "", $B$2 &amp; COUNTIFS($A$7:$A960, $A960))</f>
        <v/>
      </c>
      <c r="C960" s="367" t="str">
        <f>IF($A960 = "", "", INDEX(Main_Form!$A:$A, MATCH($A960, Main_Form!$EV:$EV, 0)) &amp; $B960)</f>
        <v/>
      </c>
      <c r="D960" s="368"/>
      <c r="E960" s="368"/>
      <c r="F960" s="367" t="str">
        <f>IF(E960="", "", INDEX(Main_Form!$A:$A, MATCH($E960, Main_Form!$EV:$EV, 0)))</f>
        <v/>
      </c>
      <c r="G960" s="368"/>
      <c r="H960" s="368"/>
      <c r="I960" s="368"/>
      <c r="J960" s="368"/>
      <c r="K960" s="368"/>
      <c r="L960" s="368"/>
      <c r="M960" s="368"/>
      <c r="N960" s="368"/>
      <c r="O960" s="368"/>
      <c r="P960" s="398" t="str">
        <f t="shared" si="14"/>
        <v/>
      </c>
      <c r="Q960" s="403"/>
      <c r="R960" s="372"/>
      <c r="AB960" s="378"/>
      <c r="AC960" s="378" t="str">
        <f>IF($N960 = "", "",
IF(OR($N960 = Lists_and_controls!$AO$9, $N960 = Lists_and_controls!$AO$11, $N960 = Lists_and_controls!$AO$14, $N960 = Lists_and_controls!$AO$16), MAX(Day_30),
IF(OR($N960 = Lists_and_controls!$AO$6, $N960 = Lists_and_controls!$AO$8, $N960 = Lists_and_controls!$AO$10, $N960 = Lists_and_controls!$AO$12, $N960 = Lists_and_controls!$AO$13, $N960 = Lists_and_controls!$AO$15, $N960 = Lists_and_controls!$AO$17), MAX(Day_31),
IF($N960 = Lists_and_controls!$AO$7, IF(INDEX(Leap_Year_YN, MATCH($M960, Year_2, 0)) = 1, MAX(Day_Feb_LY), MAX(Day_Feb) )))))</f>
        <v/>
      </c>
    </row>
    <row r="961" spans="1:29" s="379" customFormat="1" hidden="1" x14ac:dyDescent="0.35">
      <c r="A961" s="368"/>
      <c r="B961" s="367" t="str">
        <f xml:space="preserve"> IF(A961="", "", $B$2 &amp; COUNTIFS($A$7:$A961, $A961))</f>
        <v/>
      </c>
      <c r="C961" s="367" t="str">
        <f>IF($A961 = "", "", INDEX(Main_Form!$A:$A, MATCH($A961, Main_Form!$EV:$EV, 0)) &amp; $B961)</f>
        <v/>
      </c>
      <c r="D961" s="368"/>
      <c r="E961" s="368"/>
      <c r="F961" s="367" t="str">
        <f>IF(E961="", "", INDEX(Main_Form!$A:$A, MATCH($E961, Main_Form!$EV:$EV, 0)))</f>
        <v/>
      </c>
      <c r="G961" s="368"/>
      <c r="H961" s="368"/>
      <c r="I961" s="368"/>
      <c r="J961" s="368"/>
      <c r="K961" s="368"/>
      <c r="L961" s="368"/>
      <c r="M961" s="368"/>
      <c r="N961" s="368"/>
      <c r="O961" s="368"/>
      <c r="P961" s="398" t="str">
        <f t="shared" si="14"/>
        <v/>
      </c>
      <c r="Q961" s="403"/>
      <c r="R961" s="372"/>
      <c r="AB961" s="378"/>
      <c r="AC961" s="378" t="str">
        <f>IF($N961 = "", "",
IF(OR($N961 = Lists_and_controls!$AO$9, $N961 = Lists_and_controls!$AO$11, $N961 = Lists_and_controls!$AO$14, $N961 = Lists_and_controls!$AO$16), MAX(Day_30),
IF(OR($N961 = Lists_and_controls!$AO$6, $N961 = Lists_and_controls!$AO$8, $N961 = Lists_and_controls!$AO$10, $N961 = Lists_and_controls!$AO$12, $N961 = Lists_and_controls!$AO$13, $N961 = Lists_and_controls!$AO$15, $N961 = Lists_and_controls!$AO$17), MAX(Day_31),
IF($N961 = Lists_and_controls!$AO$7, IF(INDEX(Leap_Year_YN, MATCH($M961, Year_2, 0)) = 1, MAX(Day_Feb_LY), MAX(Day_Feb) )))))</f>
        <v/>
      </c>
    </row>
    <row r="962" spans="1:29" s="379" customFormat="1" hidden="1" x14ac:dyDescent="0.35">
      <c r="A962" s="368"/>
      <c r="B962" s="367" t="str">
        <f xml:space="preserve"> IF(A962="", "", $B$2 &amp; COUNTIFS($A$7:$A962, $A962))</f>
        <v/>
      </c>
      <c r="C962" s="367" t="str">
        <f>IF($A962 = "", "", INDEX(Main_Form!$A:$A, MATCH($A962, Main_Form!$EV:$EV, 0)) &amp; $B962)</f>
        <v/>
      </c>
      <c r="D962" s="368"/>
      <c r="E962" s="368"/>
      <c r="F962" s="367" t="str">
        <f>IF(E962="", "", INDEX(Main_Form!$A:$A, MATCH($E962, Main_Form!$EV:$EV, 0)))</f>
        <v/>
      </c>
      <c r="G962" s="368"/>
      <c r="H962" s="368"/>
      <c r="I962" s="368"/>
      <c r="J962" s="368"/>
      <c r="K962" s="368"/>
      <c r="L962" s="368"/>
      <c r="M962" s="368"/>
      <c r="N962" s="368"/>
      <c r="O962" s="368"/>
      <c r="P962" s="398" t="str">
        <f t="shared" si="14"/>
        <v/>
      </c>
      <c r="Q962" s="403"/>
      <c r="R962" s="372"/>
      <c r="AB962" s="378"/>
      <c r="AC962" s="378" t="str">
        <f>IF($N962 = "", "",
IF(OR($N962 = Lists_and_controls!$AO$9, $N962 = Lists_and_controls!$AO$11, $N962 = Lists_and_controls!$AO$14, $N962 = Lists_and_controls!$AO$16), MAX(Day_30),
IF(OR($N962 = Lists_and_controls!$AO$6, $N962 = Lists_and_controls!$AO$8, $N962 = Lists_and_controls!$AO$10, $N962 = Lists_and_controls!$AO$12, $N962 = Lists_and_controls!$AO$13, $N962 = Lists_and_controls!$AO$15, $N962 = Lists_and_controls!$AO$17), MAX(Day_31),
IF($N962 = Lists_and_controls!$AO$7, IF(INDEX(Leap_Year_YN, MATCH($M962, Year_2, 0)) = 1, MAX(Day_Feb_LY), MAX(Day_Feb) )))))</f>
        <v/>
      </c>
    </row>
    <row r="963" spans="1:29" s="379" customFormat="1" hidden="1" x14ac:dyDescent="0.35">
      <c r="A963" s="368"/>
      <c r="B963" s="367" t="str">
        <f xml:space="preserve"> IF(A963="", "", $B$2 &amp; COUNTIFS($A$7:$A963, $A963))</f>
        <v/>
      </c>
      <c r="C963" s="367" t="str">
        <f>IF($A963 = "", "", INDEX(Main_Form!$A:$A, MATCH($A963, Main_Form!$EV:$EV, 0)) &amp; $B963)</f>
        <v/>
      </c>
      <c r="D963" s="368"/>
      <c r="E963" s="368"/>
      <c r="F963" s="367" t="str">
        <f>IF(E963="", "", INDEX(Main_Form!$A:$A, MATCH($E963, Main_Form!$EV:$EV, 0)))</f>
        <v/>
      </c>
      <c r="G963" s="368"/>
      <c r="H963" s="368"/>
      <c r="I963" s="368"/>
      <c r="J963" s="368"/>
      <c r="K963" s="368"/>
      <c r="L963" s="368"/>
      <c r="M963" s="368"/>
      <c r="N963" s="368"/>
      <c r="O963" s="368"/>
      <c r="P963" s="398" t="str">
        <f t="shared" si="14"/>
        <v/>
      </c>
      <c r="Q963" s="403"/>
      <c r="R963" s="372"/>
      <c r="AB963" s="378"/>
      <c r="AC963" s="378" t="str">
        <f>IF($N963 = "", "",
IF(OR($N963 = Lists_and_controls!$AO$9, $N963 = Lists_and_controls!$AO$11, $N963 = Lists_and_controls!$AO$14, $N963 = Lists_and_controls!$AO$16), MAX(Day_30),
IF(OR($N963 = Lists_and_controls!$AO$6, $N963 = Lists_and_controls!$AO$8, $N963 = Lists_and_controls!$AO$10, $N963 = Lists_and_controls!$AO$12, $N963 = Lists_and_controls!$AO$13, $N963 = Lists_and_controls!$AO$15, $N963 = Lists_and_controls!$AO$17), MAX(Day_31),
IF($N963 = Lists_and_controls!$AO$7, IF(INDEX(Leap_Year_YN, MATCH($M963, Year_2, 0)) = 1, MAX(Day_Feb_LY), MAX(Day_Feb) )))))</f>
        <v/>
      </c>
    </row>
    <row r="964" spans="1:29" s="379" customFormat="1" hidden="1" x14ac:dyDescent="0.35">
      <c r="A964" s="368"/>
      <c r="B964" s="367" t="str">
        <f xml:space="preserve"> IF(A964="", "", $B$2 &amp; COUNTIFS($A$7:$A964, $A964))</f>
        <v/>
      </c>
      <c r="C964" s="367" t="str">
        <f>IF($A964 = "", "", INDEX(Main_Form!$A:$A, MATCH($A964, Main_Form!$EV:$EV, 0)) &amp; $B964)</f>
        <v/>
      </c>
      <c r="D964" s="368"/>
      <c r="E964" s="368"/>
      <c r="F964" s="367" t="str">
        <f>IF(E964="", "", INDEX(Main_Form!$A:$A, MATCH($E964, Main_Form!$EV:$EV, 0)))</f>
        <v/>
      </c>
      <c r="G964" s="368"/>
      <c r="H964" s="368"/>
      <c r="I964" s="368"/>
      <c r="J964" s="368"/>
      <c r="K964" s="368"/>
      <c r="L964" s="368"/>
      <c r="M964" s="368"/>
      <c r="N964" s="368"/>
      <c r="O964" s="368"/>
      <c r="P964" s="398" t="str">
        <f t="shared" si="14"/>
        <v/>
      </c>
      <c r="Q964" s="403"/>
      <c r="R964" s="372"/>
      <c r="AB964" s="378"/>
      <c r="AC964" s="378" t="str">
        <f>IF($N964 = "", "",
IF(OR($N964 = Lists_and_controls!$AO$9, $N964 = Lists_and_controls!$AO$11, $N964 = Lists_and_controls!$AO$14, $N964 = Lists_and_controls!$AO$16), MAX(Day_30),
IF(OR($N964 = Lists_and_controls!$AO$6, $N964 = Lists_and_controls!$AO$8, $N964 = Lists_and_controls!$AO$10, $N964 = Lists_and_controls!$AO$12, $N964 = Lists_and_controls!$AO$13, $N964 = Lists_and_controls!$AO$15, $N964 = Lists_and_controls!$AO$17), MAX(Day_31),
IF($N964 = Lists_and_controls!$AO$7, IF(INDEX(Leap_Year_YN, MATCH($M964, Year_2, 0)) = 1, MAX(Day_Feb_LY), MAX(Day_Feb) )))))</f>
        <v/>
      </c>
    </row>
    <row r="965" spans="1:29" s="379" customFormat="1" hidden="1" x14ac:dyDescent="0.35">
      <c r="A965" s="368"/>
      <c r="B965" s="367" t="str">
        <f xml:space="preserve"> IF(A965="", "", $B$2 &amp; COUNTIFS($A$7:$A965, $A965))</f>
        <v/>
      </c>
      <c r="C965" s="367" t="str">
        <f>IF($A965 = "", "", INDEX(Main_Form!$A:$A, MATCH($A965, Main_Form!$EV:$EV, 0)) &amp; $B965)</f>
        <v/>
      </c>
      <c r="D965" s="368"/>
      <c r="E965" s="368"/>
      <c r="F965" s="367" t="str">
        <f>IF(E965="", "", INDEX(Main_Form!$A:$A, MATCH($E965, Main_Form!$EV:$EV, 0)))</f>
        <v/>
      </c>
      <c r="G965" s="368"/>
      <c r="H965" s="368"/>
      <c r="I965" s="368"/>
      <c r="J965" s="368"/>
      <c r="K965" s="368"/>
      <c r="L965" s="368"/>
      <c r="M965" s="368"/>
      <c r="N965" s="368"/>
      <c r="O965" s="368"/>
      <c r="P965" s="398" t="str">
        <f t="shared" si="14"/>
        <v/>
      </c>
      <c r="Q965" s="403"/>
      <c r="R965" s="372"/>
      <c r="AB965" s="378"/>
      <c r="AC965" s="378" t="str">
        <f>IF($N965 = "", "",
IF(OR($N965 = Lists_and_controls!$AO$9, $N965 = Lists_and_controls!$AO$11, $N965 = Lists_and_controls!$AO$14, $N965 = Lists_and_controls!$AO$16), MAX(Day_30),
IF(OR($N965 = Lists_and_controls!$AO$6, $N965 = Lists_and_controls!$AO$8, $N965 = Lists_and_controls!$AO$10, $N965 = Lists_and_controls!$AO$12, $N965 = Lists_and_controls!$AO$13, $N965 = Lists_and_controls!$AO$15, $N965 = Lists_and_controls!$AO$17), MAX(Day_31),
IF($N965 = Lists_and_controls!$AO$7, IF(INDEX(Leap_Year_YN, MATCH($M965, Year_2, 0)) = 1, MAX(Day_Feb_LY), MAX(Day_Feb) )))))</f>
        <v/>
      </c>
    </row>
    <row r="966" spans="1:29" s="379" customFormat="1" hidden="1" x14ac:dyDescent="0.35">
      <c r="A966" s="368"/>
      <c r="B966" s="367" t="str">
        <f xml:space="preserve"> IF(A966="", "", $B$2 &amp; COUNTIFS($A$7:$A966, $A966))</f>
        <v/>
      </c>
      <c r="C966" s="367" t="str">
        <f>IF($A966 = "", "", INDEX(Main_Form!$A:$A, MATCH($A966, Main_Form!$EV:$EV, 0)) &amp; $B966)</f>
        <v/>
      </c>
      <c r="D966" s="368"/>
      <c r="E966" s="368"/>
      <c r="F966" s="367" t="str">
        <f>IF(E966="", "", INDEX(Main_Form!$A:$A, MATCH($E966, Main_Form!$EV:$EV, 0)))</f>
        <v/>
      </c>
      <c r="G966" s="368"/>
      <c r="H966" s="368"/>
      <c r="I966" s="368"/>
      <c r="J966" s="368"/>
      <c r="K966" s="368"/>
      <c r="L966" s="368"/>
      <c r="M966" s="368"/>
      <c r="N966" s="368"/>
      <c r="O966" s="368"/>
      <c r="P966" s="398" t="str">
        <f t="shared" si="14"/>
        <v/>
      </c>
      <c r="Q966" s="403"/>
      <c r="R966" s="372"/>
      <c r="AB966" s="378"/>
      <c r="AC966" s="378" t="str">
        <f>IF($N966 = "", "",
IF(OR($N966 = Lists_and_controls!$AO$9, $N966 = Lists_and_controls!$AO$11, $N966 = Lists_and_controls!$AO$14, $N966 = Lists_and_controls!$AO$16), MAX(Day_30),
IF(OR($N966 = Lists_and_controls!$AO$6, $N966 = Lists_and_controls!$AO$8, $N966 = Lists_and_controls!$AO$10, $N966 = Lists_and_controls!$AO$12, $N966 = Lists_and_controls!$AO$13, $N966 = Lists_and_controls!$AO$15, $N966 = Lists_and_controls!$AO$17), MAX(Day_31),
IF($N966 = Lists_and_controls!$AO$7, IF(INDEX(Leap_Year_YN, MATCH($M966, Year_2, 0)) = 1, MAX(Day_Feb_LY), MAX(Day_Feb) )))))</f>
        <v/>
      </c>
    </row>
    <row r="967" spans="1:29" s="379" customFormat="1" hidden="1" x14ac:dyDescent="0.35">
      <c r="A967" s="368"/>
      <c r="B967" s="367" t="str">
        <f xml:space="preserve"> IF(A967="", "", $B$2 &amp; COUNTIFS($A$7:$A967, $A967))</f>
        <v/>
      </c>
      <c r="C967" s="367" t="str">
        <f>IF($A967 = "", "", INDEX(Main_Form!$A:$A, MATCH($A967, Main_Form!$EV:$EV, 0)) &amp; $B967)</f>
        <v/>
      </c>
      <c r="D967" s="368"/>
      <c r="E967" s="368"/>
      <c r="F967" s="367" t="str">
        <f>IF(E967="", "", INDEX(Main_Form!$A:$A, MATCH($E967, Main_Form!$EV:$EV, 0)))</f>
        <v/>
      </c>
      <c r="G967" s="368"/>
      <c r="H967" s="368"/>
      <c r="I967" s="368"/>
      <c r="J967" s="368"/>
      <c r="K967" s="368"/>
      <c r="L967" s="368"/>
      <c r="M967" s="368"/>
      <c r="N967" s="368"/>
      <c r="O967" s="368"/>
      <c r="P967" s="398" t="str">
        <f t="shared" ref="P967:P1008" si="15">IF(AND($M967 &lt;&gt; "", $N967 &lt;&gt; "", $O967 &lt;&gt; ""), DATE($M967, INDEX(Month_value, MATCH($N967, Month, 0)), $O967), "")</f>
        <v/>
      </c>
      <c r="Q967" s="403"/>
      <c r="R967" s="372"/>
      <c r="AB967" s="378"/>
      <c r="AC967" s="378" t="str">
        <f>IF($N967 = "", "",
IF(OR($N967 = Lists_and_controls!$AO$9, $N967 = Lists_and_controls!$AO$11, $N967 = Lists_and_controls!$AO$14, $N967 = Lists_and_controls!$AO$16), MAX(Day_30),
IF(OR($N967 = Lists_and_controls!$AO$6, $N967 = Lists_and_controls!$AO$8, $N967 = Lists_and_controls!$AO$10, $N967 = Lists_and_controls!$AO$12, $N967 = Lists_and_controls!$AO$13, $N967 = Lists_and_controls!$AO$15, $N967 = Lists_and_controls!$AO$17), MAX(Day_31),
IF($N967 = Lists_and_controls!$AO$7, IF(INDEX(Leap_Year_YN, MATCH($M967, Year_2, 0)) = 1, MAX(Day_Feb_LY), MAX(Day_Feb) )))))</f>
        <v/>
      </c>
    </row>
    <row r="968" spans="1:29" s="379" customFormat="1" hidden="1" x14ac:dyDescent="0.35">
      <c r="A968" s="368"/>
      <c r="B968" s="367" t="str">
        <f xml:space="preserve"> IF(A968="", "", $B$2 &amp; COUNTIFS($A$7:$A968, $A968))</f>
        <v/>
      </c>
      <c r="C968" s="367" t="str">
        <f>IF($A968 = "", "", INDEX(Main_Form!$A:$A, MATCH($A968, Main_Form!$EV:$EV, 0)) &amp; $B968)</f>
        <v/>
      </c>
      <c r="D968" s="368"/>
      <c r="E968" s="368"/>
      <c r="F968" s="367" t="str">
        <f>IF(E968="", "", INDEX(Main_Form!$A:$A, MATCH($E968, Main_Form!$EV:$EV, 0)))</f>
        <v/>
      </c>
      <c r="G968" s="368"/>
      <c r="H968" s="368"/>
      <c r="I968" s="368"/>
      <c r="J968" s="368"/>
      <c r="K968" s="368"/>
      <c r="L968" s="368"/>
      <c r="M968" s="368"/>
      <c r="N968" s="368"/>
      <c r="O968" s="368"/>
      <c r="P968" s="398" t="str">
        <f t="shared" si="15"/>
        <v/>
      </c>
      <c r="Q968" s="403"/>
      <c r="R968" s="372"/>
      <c r="AB968" s="378"/>
      <c r="AC968" s="378" t="str">
        <f>IF($N968 = "", "",
IF(OR($N968 = Lists_and_controls!$AO$9, $N968 = Lists_and_controls!$AO$11, $N968 = Lists_and_controls!$AO$14, $N968 = Lists_and_controls!$AO$16), MAX(Day_30),
IF(OR($N968 = Lists_and_controls!$AO$6, $N968 = Lists_and_controls!$AO$8, $N968 = Lists_and_controls!$AO$10, $N968 = Lists_and_controls!$AO$12, $N968 = Lists_and_controls!$AO$13, $N968 = Lists_and_controls!$AO$15, $N968 = Lists_and_controls!$AO$17), MAX(Day_31),
IF($N968 = Lists_and_controls!$AO$7, IF(INDEX(Leap_Year_YN, MATCH($M968, Year_2, 0)) = 1, MAX(Day_Feb_LY), MAX(Day_Feb) )))))</f>
        <v/>
      </c>
    </row>
    <row r="969" spans="1:29" s="379" customFormat="1" hidden="1" x14ac:dyDescent="0.35">
      <c r="A969" s="368"/>
      <c r="B969" s="367" t="str">
        <f xml:space="preserve"> IF(A969="", "", $B$2 &amp; COUNTIFS($A$7:$A969, $A969))</f>
        <v/>
      </c>
      <c r="C969" s="367" t="str">
        <f>IF($A969 = "", "", INDEX(Main_Form!$A:$A, MATCH($A969, Main_Form!$EV:$EV, 0)) &amp; $B969)</f>
        <v/>
      </c>
      <c r="D969" s="368"/>
      <c r="E969" s="368"/>
      <c r="F969" s="367" t="str">
        <f>IF(E969="", "", INDEX(Main_Form!$A:$A, MATCH($E969, Main_Form!$EV:$EV, 0)))</f>
        <v/>
      </c>
      <c r="G969" s="368"/>
      <c r="H969" s="368"/>
      <c r="I969" s="368"/>
      <c r="J969" s="368"/>
      <c r="K969" s="368"/>
      <c r="L969" s="368"/>
      <c r="M969" s="368"/>
      <c r="N969" s="368"/>
      <c r="O969" s="368"/>
      <c r="P969" s="398" t="str">
        <f t="shared" si="15"/>
        <v/>
      </c>
      <c r="Q969" s="403"/>
      <c r="R969" s="372"/>
      <c r="AB969" s="378"/>
      <c r="AC969" s="378" t="str">
        <f>IF($N969 = "", "",
IF(OR($N969 = Lists_and_controls!$AO$9, $N969 = Lists_and_controls!$AO$11, $N969 = Lists_and_controls!$AO$14, $N969 = Lists_and_controls!$AO$16), MAX(Day_30),
IF(OR($N969 = Lists_and_controls!$AO$6, $N969 = Lists_and_controls!$AO$8, $N969 = Lists_and_controls!$AO$10, $N969 = Lists_and_controls!$AO$12, $N969 = Lists_and_controls!$AO$13, $N969 = Lists_and_controls!$AO$15, $N969 = Lists_and_controls!$AO$17), MAX(Day_31),
IF($N969 = Lists_and_controls!$AO$7, IF(INDEX(Leap_Year_YN, MATCH($M969, Year_2, 0)) = 1, MAX(Day_Feb_LY), MAX(Day_Feb) )))))</f>
        <v/>
      </c>
    </row>
    <row r="970" spans="1:29" s="379" customFormat="1" hidden="1" x14ac:dyDescent="0.35">
      <c r="A970" s="368"/>
      <c r="B970" s="367" t="str">
        <f xml:space="preserve"> IF(A970="", "", $B$2 &amp; COUNTIFS($A$7:$A970, $A970))</f>
        <v/>
      </c>
      <c r="C970" s="367" t="str">
        <f>IF($A970 = "", "", INDEX(Main_Form!$A:$A, MATCH($A970, Main_Form!$EV:$EV, 0)) &amp; $B970)</f>
        <v/>
      </c>
      <c r="D970" s="368"/>
      <c r="E970" s="368"/>
      <c r="F970" s="367" t="str">
        <f>IF(E970="", "", INDEX(Main_Form!$A:$A, MATCH($E970, Main_Form!$EV:$EV, 0)))</f>
        <v/>
      </c>
      <c r="G970" s="368"/>
      <c r="H970" s="368"/>
      <c r="I970" s="368"/>
      <c r="J970" s="368"/>
      <c r="K970" s="368"/>
      <c r="L970" s="368"/>
      <c r="M970" s="368"/>
      <c r="N970" s="368"/>
      <c r="O970" s="368"/>
      <c r="P970" s="398" t="str">
        <f t="shared" si="15"/>
        <v/>
      </c>
      <c r="Q970" s="403"/>
      <c r="R970" s="372"/>
      <c r="AB970" s="378"/>
      <c r="AC970" s="378" t="str">
        <f>IF($N970 = "", "",
IF(OR($N970 = Lists_and_controls!$AO$9, $N970 = Lists_and_controls!$AO$11, $N970 = Lists_and_controls!$AO$14, $N970 = Lists_and_controls!$AO$16), MAX(Day_30),
IF(OR($N970 = Lists_and_controls!$AO$6, $N970 = Lists_and_controls!$AO$8, $N970 = Lists_and_controls!$AO$10, $N970 = Lists_and_controls!$AO$12, $N970 = Lists_and_controls!$AO$13, $N970 = Lists_and_controls!$AO$15, $N970 = Lists_and_controls!$AO$17), MAX(Day_31),
IF($N970 = Lists_and_controls!$AO$7, IF(INDEX(Leap_Year_YN, MATCH($M970, Year_2, 0)) = 1, MAX(Day_Feb_LY), MAX(Day_Feb) )))))</f>
        <v/>
      </c>
    </row>
    <row r="971" spans="1:29" s="379" customFormat="1" hidden="1" x14ac:dyDescent="0.35">
      <c r="A971" s="368"/>
      <c r="B971" s="367" t="str">
        <f xml:space="preserve"> IF(A971="", "", $B$2 &amp; COUNTIFS($A$7:$A971, $A971))</f>
        <v/>
      </c>
      <c r="C971" s="367" t="str">
        <f>IF($A971 = "", "", INDEX(Main_Form!$A:$A, MATCH($A971, Main_Form!$EV:$EV, 0)) &amp; $B971)</f>
        <v/>
      </c>
      <c r="D971" s="368"/>
      <c r="E971" s="368"/>
      <c r="F971" s="367" t="str">
        <f>IF(E971="", "", INDEX(Main_Form!$A:$A, MATCH($E971, Main_Form!$EV:$EV, 0)))</f>
        <v/>
      </c>
      <c r="G971" s="368"/>
      <c r="H971" s="368"/>
      <c r="I971" s="368"/>
      <c r="J971" s="368"/>
      <c r="K971" s="368"/>
      <c r="L971" s="368"/>
      <c r="M971" s="368"/>
      <c r="N971" s="368"/>
      <c r="O971" s="368"/>
      <c r="P971" s="398" t="str">
        <f t="shared" si="15"/>
        <v/>
      </c>
      <c r="Q971" s="403"/>
      <c r="R971" s="372"/>
      <c r="AB971" s="378"/>
      <c r="AC971" s="378" t="str">
        <f>IF($N971 = "", "",
IF(OR($N971 = Lists_and_controls!$AO$9, $N971 = Lists_and_controls!$AO$11, $N971 = Lists_and_controls!$AO$14, $N971 = Lists_and_controls!$AO$16), MAX(Day_30),
IF(OR($N971 = Lists_and_controls!$AO$6, $N971 = Lists_and_controls!$AO$8, $N971 = Lists_and_controls!$AO$10, $N971 = Lists_and_controls!$AO$12, $N971 = Lists_and_controls!$AO$13, $N971 = Lists_and_controls!$AO$15, $N971 = Lists_and_controls!$AO$17), MAX(Day_31),
IF($N971 = Lists_and_controls!$AO$7, IF(INDEX(Leap_Year_YN, MATCH($M971, Year_2, 0)) = 1, MAX(Day_Feb_LY), MAX(Day_Feb) )))))</f>
        <v/>
      </c>
    </row>
    <row r="972" spans="1:29" s="379" customFormat="1" hidden="1" x14ac:dyDescent="0.35">
      <c r="A972" s="368"/>
      <c r="B972" s="367" t="str">
        <f xml:space="preserve"> IF(A972="", "", $B$2 &amp; COUNTIFS($A$7:$A972, $A972))</f>
        <v/>
      </c>
      <c r="C972" s="367" t="str">
        <f>IF($A972 = "", "", INDEX(Main_Form!$A:$A, MATCH($A972, Main_Form!$EV:$EV, 0)) &amp; $B972)</f>
        <v/>
      </c>
      <c r="D972" s="368"/>
      <c r="E972" s="368"/>
      <c r="F972" s="367" t="str">
        <f>IF(E972="", "", INDEX(Main_Form!$A:$A, MATCH($E972, Main_Form!$EV:$EV, 0)))</f>
        <v/>
      </c>
      <c r="G972" s="368"/>
      <c r="H972" s="368"/>
      <c r="I972" s="368"/>
      <c r="J972" s="368"/>
      <c r="K972" s="368"/>
      <c r="L972" s="368"/>
      <c r="M972" s="368"/>
      <c r="N972" s="368"/>
      <c r="O972" s="368"/>
      <c r="P972" s="398" t="str">
        <f t="shared" si="15"/>
        <v/>
      </c>
      <c r="Q972" s="403"/>
      <c r="R972" s="372"/>
      <c r="AB972" s="378"/>
      <c r="AC972" s="378" t="str">
        <f>IF($N972 = "", "",
IF(OR($N972 = Lists_and_controls!$AO$9, $N972 = Lists_and_controls!$AO$11, $N972 = Lists_and_controls!$AO$14, $N972 = Lists_and_controls!$AO$16), MAX(Day_30),
IF(OR($N972 = Lists_and_controls!$AO$6, $N972 = Lists_and_controls!$AO$8, $N972 = Lists_and_controls!$AO$10, $N972 = Lists_and_controls!$AO$12, $N972 = Lists_and_controls!$AO$13, $N972 = Lists_and_controls!$AO$15, $N972 = Lists_and_controls!$AO$17), MAX(Day_31),
IF($N972 = Lists_and_controls!$AO$7, IF(INDEX(Leap_Year_YN, MATCH($M972, Year_2, 0)) = 1, MAX(Day_Feb_LY), MAX(Day_Feb) )))))</f>
        <v/>
      </c>
    </row>
    <row r="973" spans="1:29" s="379" customFormat="1" hidden="1" x14ac:dyDescent="0.35">
      <c r="A973" s="368"/>
      <c r="B973" s="367" t="str">
        <f xml:space="preserve"> IF(A973="", "", $B$2 &amp; COUNTIFS($A$7:$A973, $A973))</f>
        <v/>
      </c>
      <c r="C973" s="367" t="str">
        <f>IF($A973 = "", "", INDEX(Main_Form!$A:$A, MATCH($A973, Main_Form!$EV:$EV, 0)) &amp; $B973)</f>
        <v/>
      </c>
      <c r="D973" s="368"/>
      <c r="E973" s="368"/>
      <c r="F973" s="367" t="str">
        <f>IF(E973="", "", INDEX(Main_Form!$A:$A, MATCH($E973, Main_Form!$EV:$EV, 0)))</f>
        <v/>
      </c>
      <c r="G973" s="368"/>
      <c r="H973" s="368"/>
      <c r="I973" s="368"/>
      <c r="J973" s="368"/>
      <c r="K973" s="368"/>
      <c r="L973" s="368"/>
      <c r="M973" s="368"/>
      <c r="N973" s="368"/>
      <c r="O973" s="368"/>
      <c r="P973" s="398" t="str">
        <f t="shared" si="15"/>
        <v/>
      </c>
      <c r="Q973" s="403"/>
      <c r="R973" s="372"/>
      <c r="AB973" s="378"/>
      <c r="AC973" s="378" t="str">
        <f>IF($N973 = "", "",
IF(OR($N973 = Lists_and_controls!$AO$9, $N973 = Lists_and_controls!$AO$11, $N973 = Lists_and_controls!$AO$14, $N973 = Lists_and_controls!$AO$16), MAX(Day_30),
IF(OR($N973 = Lists_and_controls!$AO$6, $N973 = Lists_and_controls!$AO$8, $N973 = Lists_and_controls!$AO$10, $N973 = Lists_and_controls!$AO$12, $N973 = Lists_and_controls!$AO$13, $N973 = Lists_and_controls!$AO$15, $N973 = Lists_and_controls!$AO$17), MAX(Day_31),
IF($N973 = Lists_and_controls!$AO$7, IF(INDEX(Leap_Year_YN, MATCH($M973, Year_2, 0)) = 1, MAX(Day_Feb_LY), MAX(Day_Feb) )))))</f>
        <v/>
      </c>
    </row>
    <row r="974" spans="1:29" s="379" customFormat="1" hidden="1" x14ac:dyDescent="0.35">
      <c r="A974" s="368"/>
      <c r="B974" s="367" t="str">
        <f xml:space="preserve"> IF(A974="", "", $B$2 &amp; COUNTIFS($A$7:$A974, $A974))</f>
        <v/>
      </c>
      <c r="C974" s="367" t="str">
        <f>IF($A974 = "", "", INDEX(Main_Form!$A:$A, MATCH($A974, Main_Form!$EV:$EV, 0)) &amp; $B974)</f>
        <v/>
      </c>
      <c r="D974" s="368"/>
      <c r="E974" s="368"/>
      <c r="F974" s="367" t="str">
        <f>IF(E974="", "", INDEX(Main_Form!$A:$A, MATCH($E974, Main_Form!$EV:$EV, 0)))</f>
        <v/>
      </c>
      <c r="G974" s="368"/>
      <c r="H974" s="368"/>
      <c r="I974" s="368"/>
      <c r="J974" s="368"/>
      <c r="K974" s="368"/>
      <c r="L974" s="368"/>
      <c r="M974" s="368"/>
      <c r="N974" s="368"/>
      <c r="O974" s="368"/>
      <c r="P974" s="398" t="str">
        <f t="shared" si="15"/>
        <v/>
      </c>
      <c r="Q974" s="403"/>
      <c r="R974" s="372"/>
      <c r="AB974" s="378"/>
      <c r="AC974" s="378" t="str">
        <f>IF($N974 = "", "",
IF(OR($N974 = Lists_and_controls!$AO$9, $N974 = Lists_and_controls!$AO$11, $N974 = Lists_and_controls!$AO$14, $N974 = Lists_and_controls!$AO$16), MAX(Day_30),
IF(OR($N974 = Lists_and_controls!$AO$6, $N974 = Lists_and_controls!$AO$8, $N974 = Lists_and_controls!$AO$10, $N974 = Lists_and_controls!$AO$12, $N974 = Lists_and_controls!$AO$13, $N974 = Lists_and_controls!$AO$15, $N974 = Lists_and_controls!$AO$17), MAX(Day_31),
IF($N974 = Lists_and_controls!$AO$7, IF(INDEX(Leap_Year_YN, MATCH($M974, Year_2, 0)) = 1, MAX(Day_Feb_LY), MAX(Day_Feb) )))))</f>
        <v/>
      </c>
    </row>
    <row r="975" spans="1:29" s="379" customFormat="1" hidden="1" x14ac:dyDescent="0.35">
      <c r="A975" s="368"/>
      <c r="B975" s="367" t="str">
        <f xml:space="preserve"> IF(A975="", "", $B$2 &amp; COUNTIFS($A$7:$A975, $A975))</f>
        <v/>
      </c>
      <c r="C975" s="367" t="str">
        <f>IF($A975 = "", "", INDEX(Main_Form!$A:$A, MATCH($A975, Main_Form!$EV:$EV, 0)) &amp; $B975)</f>
        <v/>
      </c>
      <c r="D975" s="368"/>
      <c r="E975" s="368"/>
      <c r="F975" s="367" t="str">
        <f>IF(E975="", "", INDEX(Main_Form!$A:$A, MATCH($E975, Main_Form!$EV:$EV, 0)))</f>
        <v/>
      </c>
      <c r="G975" s="368"/>
      <c r="H975" s="368"/>
      <c r="I975" s="368"/>
      <c r="J975" s="368"/>
      <c r="K975" s="368"/>
      <c r="L975" s="368"/>
      <c r="M975" s="368"/>
      <c r="N975" s="368"/>
      <c r="O975" s="368"/>
      <c r="P975" s="398" t="str">
        <f t="shared" si="15"/>
        <v/>
      </c>
      <c r="Q975" s="403"/>
      <c r="R975" s="372"/>
      <c r="AB975" s="378"/>
      <c r="AC975" s="378" t="str">
        <f>IF($N975 = "", "",
IF(OR($N975 = Lists_and_controls!$AO$9, $N975 = Lists_and_controls!$AO$11, $N975 = Lists_and_controls!$AO$14, $N975 = Lists_and_controls!$AO$16), MAX(Day_30),
IF(OR($N975 = Lists_and_controls!$AO$6, $N975 = Lists_and_controls!$AO$8, $N975 = Lists_and_controls!$AO$10, $N975 = Lists_and_controls!$AO$12, $N975 = Lists_and_controls!$AO$13, $N975 = Lists_and_controls!$AO$15, $N975 = Lists_and_controls!$AO$17), MAX(Day_31),
IF($N975 = Lists_and_controls!$AO$7, IF(INDEX(Leap_Year_YN, MATCH($M975, Year_2, 0)) = 1, MAX(Day_Feb_LY), MAX(Day_Feb) )))))</f>
        <v/>
      </c>
    </row>
    <row r="976" spans="1:29" s="379" customFormat="1" hidden="1" x14ac:dyDescent="0.35">
      <c r="A976" s="368"/>
      <c r="B976" s="367" t="str">
        <f xml:space="preserve"> IF(A976="", "", $B$2 &amp; COUNTIFS($A$7:$A976, $A976))</f>
        <v/>
      </c>
      <c r="C976" s="367" t="str">
        <f>IF($A976 = "", "", INDEX(Main_Form!$A:$A, MATCH($A976, Main_Form!$EV:$EV, 0)) &amp; $B976)</f>
        <v/>
      </c>
      <c r="D976" s="368"/>
      <c r="E976" s="368"/>
      <c r="F976" s="367" t="str">
        <f>IF(E976="", "", INDEX(Main_Form!$A:$A, MATCH($E976, Main_Form!$EV:$EV, 0)))</f>
        <v/>
      </c>
      <c r="G976" s="368"/>
      <c r="H976" s="368"/>
      <c r="I976" s="368"/>
      <c r="J976" s="368"/>
      <c r="K976" s="368"/>
      <c r="L976" s="368"/>
      <c r="M976" s="368"/>
      <c r="N976" s="368"/>
      <c r="O976" s="368"/>
      <c r="P976" s="398" t="str">
        <f t="shared" si="15"/>
        <v/>
      </c>
      <c r="Q976" s="403"/>
      <c r="R976" s="372"/>
      <c r="AB976" s="378"/>
      <c r="AC976" s="378" t="str">
        <f>IF($N976 = "", "",
IF(OR($N976 = Lists_and_controls!$AO$9, $N976 = Lists_and_controls!$AO$11, $N976 = Lists_and_controls!$AO$14, $N976 = Lists_and_controls!$AO$16), MAX(Day_30),
IF(OR($N976 = Lists_and_controls!$AO$6, $N976 = Lists_and_controls!$AO$8, $N976 = Lists_and_controls!$AO$10, $N976 = Lists_and_controls!$AO$12, $N976 = Lists_and_controls!$AO$13, $N976 = Lists_and_controls!$AO$15, $N976 = Lists_and_controls!$AO$17), MAX(Day_31),
IF($N976 = Lists_and_controls!$AO$7, IF(INDEX(Leap_Year_YN, MATCH($M976, Year_2, 0)) = 1, MAX(Day_Feb_LY), MAX(Day_Feb) )))))</f>
        <v/>
      </c>
    </row>
    <row r="977" spans="1:29" s="379" customFormat="1" hidden="1" x14ac:dyDescent="0.35">
      <c r="A977" s="368"/>
      <c r="B977" s="367" t="str">
        <f xml:space="preserve"> IF(A977="", "", $B$2 &amp; COUNTIFS($A$7:$A977, $A977))</f>
        <v/>
      </c>
      <c r="C977" s="367" t="str">
        <f>IF($A977 = "", "", INDEX(Main_Form!$A:$A, MATCH($A977, Main_Form!$EV:$EV, 0)) &amp; $B977)</f>
        <v/>
      </c>
      <c r="D977" s="368"/>
      <c r="E977" s="368"/>
      <c r="F977" s="367" t="str">
        <f>IF(E977="", "", INDEX(Main_Form!$A:$A, MATCH($E977, Main_Form!$EV:$EV, 0)))</f>
        <v/>
      </c>
      <c r="G977" s="368"/>
      <c r="H977" s="368"/>
      <c r="I977" s="368"/>
      <c r="J977" s="368"/>
      <c r="K977" s="368"/>
      <c r="L977" s="368"/>
      <c r="M977" s="368"/>
      <c r="N977" s="368"/>
      <c r="O977" s="368"/>
      <c r="P977" s="398" t="str">
        <f t="shared" si="15"/>
        <v/>
      </c>
      <c r="Q977" s="403"/>
      <c r="R977" s="372"/>
      <c r="AB977" s="378"/>
      <c r="AC977" s="378" t="str">
        <f>IF($N977 = "", "",
IF(OR($N977 = Lists_and_controls!$AO$9, $N977 = Lists_and_controls!$AO$11, $N977 = Lists_and_controls!$AO$14, $N977 = Lists_and_controls!$AO$16), MAX(Day_30),
IF(OR($N977 = Lists_and_controls!$AO$6, $N977 = Lists_and_controls!$AO$8, $N977 = Lists_and_controls!$AO$10, $N977 = Lists_and_controls!$AO$12, $N977 = Lists_and_controls!$AO$13, $N977 = Lists_and_controls!$AO$15, $N977 = Lists_and_controls!$AO$17), MAX(Day_31),
IF($N977 = Lists_and_controls!$AO$7, IF(INDEX(Leap_Year_YN, MATCH($M977, Year_2, 0)) = 1, MAX(Day_Feb_LY), MAX(Day_Feb) )))))</f>
        <v/>
      </c>
    </row>
    <row r="978" spans="1:29" s="379" customFormat="1" hidden="1" x14ac:dyDescent="0.35">
      <c r="A978" s="368"/>
      <c r="B978" s="367" t="str">
        <f xml:space="preserve"> IF(A978="", "", $B$2 &amp; COUNTIFS($A$7:$A978, $A978))</f>
        <v/>
      </c>
      <c r="C978" s="367" t="str">
        <f>IF($A978 = "", "", INDEX(Main_Form!$A:$A, MATCH($A978, Main_Form!$EV:$EV, 0)) &amp; $B978)</f>
        <v/>
      </c>
      <c r="D978" s="368"/>
      <c r="E978" s="368"/>
      <c r="F978" s="367" t="str">
        <f>IF(E978="", "", INDEX(Main_Form!$A:$A, MATCH($E978, Main_Form!$EV:$EV, 0)))</f>
        <v/>
      </c>
      <c r="G978" s="368"/>
      <c r="H978" s="368"/>
      <c r="I978" s="368"/>
      <c r="J978" s="368"/>
      <c r="K978" s="368"/>
      <c r="L978" s="368"/>
      <c r="M978" s="368"/>
      <c r="N978" s="368"/>
      <c r="O978" s="368"/>
      <c r="P978" s="398" t="str">
        <f t="shared" si="15"/>
        <v/>
      </c>
      <c r="Q978" s="403"/>
      <c r="R978" s="372"/>
      <c r="AB978" s="378"/>
      <c r="AC978" s="378" t="str">
        <f>IF($N978 = "", "",
IF(OR($N978 = Lists_and_controls!$AO$9, $N978 = Lists_and_controls!$AO$11, $N978 = Lists_and_controls!$AO$14, $N978 = Lists_and_controls!$AO$16), MAX(Day_30),
IF(OR($N978 = Lists_and_controls!$AO$6, $N978 = Lists_and_controls!$AO$8, $N978 = Lists_and_controls!$AO$10, $N978 = Lists_and_controls!$AO$12, $N978 = Lists_and_controls!$AO$13, $N978 = Lists_and_controls!$AO$15, $N978 = Lists_and_controls!$AO$17), MAX(Day_31),
IF($N978 = Lists_and_controls!$AO$7, IF(INDEX(Leap_Year_YN, MATCH($M978, Year_2, 0)) = 1, MAX(Day_Feb_LY), MAX(Day_Feb) )))))</f>
        <v/>
      </c>
    </row>
    <row r="979" spans="1:29" s="379" customFormat="1" hidden="1" x14ac:dyDescent="0.35">
      <c r="A979" s="368"/>
      <c r="B979" s="367" t="str">
        <f xml:space="preserve"> IF(A979="", "", $B$2 &amp; COUNTIFS($A$7:$A979, $A979))</f>
        <v/>
      </c>
      <c r="C979" s="367" t="str">
        <f>IF($A979 = "", "", INDEX(Main_Form!$A:$A, MATCH($A979, Main_Form!$EV:$EV, 0)) &amp; $B979)</f>
        <v/>
      </c>
      <c r="D979" s="368"/>
      <c r="E979" s="368"/>
      <c r="F979" s="367" t="str">
        <f>IF(E979="", "", INDEX(Main_Form!$A:$A, MATCH($E979, Main_Form!$EV:$EV, 0)))</f>
        <v/>
      </c>
      <c r="G979" s="368"/>
      <c r="H979" s="368"/>
      <c r="I979" s="368"/>
      <c r="J979" s="368"/>
      <c r="K979" s="368"/>
      <c r="L979" s="368"/>
      <c r="M979" s="368"/>
      <c r="N979" s="368"/>
      <c r="O979" s="368"/>
      <c r="P979" s="398" t="str">
        <f t="shared" si="15"/>
        <v/>
      </c>
      <c r="Q979" s="403"/>
      <c r="R979" s="372"/>
      <c r="AB979" s="378"/>
      <c r="AC979" s="378" t="str">
        <f>IF($N979 = "", "",
IF(OR($N979 = Lists_and_controls!$AO$9, $N979 = Lists_and_controls!$AO$11, $N979 = Lists_and_controls!$AO$14, $N979 = Lists_and_controls!$AO$16), MAX(Day_30),
IF(OR($N979 = Lists_and_controls!$AO$6, $N979 = Lists_and_controls!$AO$8, $N979 = Lists_and_controls!$AO$10, $N979 = Lists_and_controls!$AO$12, $N979 = Lists_and_controls!$AO$13, $N979 = Lists_and_controls!$AO$15, $N979 = Lists_and_controls!$AO$17), MAX(Day_31),
IF($N979 = Lists_and_controls!$AO$7, IF(INDEX(Leap_Year_YN, MATCH($M979, Year_2, 0)) = 1, MAX(Day_Feb_LY), MAX(Day_Feb) )))))</f>
        <v/>
      </c>
    </row>
    <row r="980" spans="1:29" s="379" customFormat="1" hidden="1" x14ac:dyDescent="0.35">
      <c r="A980" s="368"/>
      <c r="B980" s="367" t="str">
        <f xml:space="preserve"> IF(A980="", "", $B$2 &amp; COUNTIFS($A$7:$A980, $A980))</f>
        <v/>
      </c>
      <c r="C980" s="367" t="str">
        <f>IF($A980 = "", "", INDEX(Main_Form!$A:$A, MATCH($A980, Main_Form!$EV:$EV, 0)) &amp; $B980)</f>
        <v/>
      </c>
      <c r="D980" s="368"/>
      <c r="E980" s="368"/>
      <c r="F980" s="367" t="str">
        <f>IF(E980="", "", INDEX(Main_Form!$A:$A, MATCH($E980, Main_Form!$EV:$EV, 0)))</f>
        <v/>
      </c>
      <c r="G980" s="368"/>
      <c r="H980" s="368"/>
      <c r="I980" s="368"/>
      <c r="J980" s="368"/>
      <c r="K980" s="368"/>
      <c r="L980" s="368"/>
      <c r="M980" s="368"/>
      <c r="N980" s="368"/>
      <c r="O980" s="368"/>
      <c r="P980" s="398" t="str">
        <f t="shared" si="15"/>
        <v/>
      </c>
      <c r="Q980" s="403"/>
      <c r="R980" s="372"/>
      <c r="AB980" s="378"/>
      <c r="AC980" s="378" t="str">
        <f>IF($N980 = "", "",
IF(OR($N980 = Lists_and_controls!$AO$9, $N980 = Lists_and_controls!$AO$11, $N980 = Lists_and_controls!$AO$14, $N980 = Lists_and_controls!$AO$16), MAX(Day_30),
IF(OR($N980 = Lists_and_controls!$AO$6, $N980 = Lists_and_controls!$AO$8, $N980 = Lists_and_controls!$AO$10, $N980 = Lists_and_controls!$AO$12, $N980 = Lists_and_controls!$AO$13, $N980 = Lists_and_controls!$AO$15, $N980 = Lists_and_controls!$AO$17), MAX(Day_31),
IF($N980 = Lists_and_controls!$AO$7, IF(INDEX(Leap_Year_YN, MATCH($M980, Year_2, 0)) = 1, MAX(Day_Feb_LY), MAX(Day_Feb) )))))</f>
        <v/>
      </c>
    </row>
    <row r="981" spans="1:29" s="379" customFormat="1" hidden="1" x14ac:dyDescent="0.35">
      <c r="A981" s="368"/>
      <c r="B981" s="367" t="str">
        <f xml:space="preserve"> IF(A981="", "", $B$2 &amp; COUNTIFS($A$7:$A981, $A981))</f>
        <v/>
      </c>
      <c r="C981" s="367" t="str">
        <f>IF($A981 = "", "", INDEX(Main_Form!$A:$A, MATCH($A981, Main_Form!$EV:$EV, 0)) &amp; $B981)</f>
        <v/>
      </c>
      <c r="D981" s="368"/>
      <c r="E981" s="368"/>
      <c r="F981" s="367" t="str">
        <f>IF(E981="", "", INDEX(Main_Form!$A:$A, MATCH($E981, Main_Form!$EV:$EV, 0)))</f>
        <v/>
      </c>
      <c r="G981" s="368"/>
      <c r="H981" s="368"/>
      <c r="I981" s="368"/>
      <c r="J981" s="368"/>
      <c r="K981" s="368"/>
      <c r="L981" s="368"/>
      <c r="M981" s="368"/>
      <c r="N981" s="368"/>
      <c r="O981" s="368"/>
      <c r="P981" s="398" t="str">
        <f t="shared" si="15"/>
        <v/>
      </c>
      <c r="Q981" s="403"/>
      <c r="R981" s="372"/>
      <c r="AB981" s="378"/>
      <c r="AC981" s="378" t="str">
        <f>IF($N981 = "", "",
IF(OR($N981 = Lists_and_controls!$AO$9, $N981 = Lists_and_controls!$AO$11, $N981 = Lists_and_controls!$AO$14, $N981 = Lists_and_controls!$AO$16), MAX(Day_30),
IF(OR($N981 = Lists_and_controls!$AO$6, $N981 = Lists_and_controls!$AO$8, $N981 = Lists_and_controls!$AO$10, $N981 = Lists_and_controls!$AO$12, $N981 = Lists_and_controls!$AO$13, $N981 = Lists_and_controls!$AO$15, $N981 = Lists_and_controls!$AO$17), MAX(Day_31),
IF($N981 = Lists_and_controls!$AO$7, IF(INDEX(Leap_Year_YN, MATCH($M981, Year_2, 0)) = 1, MAX(Day_Feb_LY), MAX(Day_Feb) )))))</f>
        <v/>
      </c>
    </row>
    <row r="982" spans="1:29" s="379" customFormat="1" hidden="1" x14ac:dyDescent="0.35">
      <c r="A982" s="368"/>
      <c r="B982" s="367" t="str">
        <f xml:space="preserve"> IF(A982="", "", $B$2 &amp; COUNTIFS($A$7:$A982, $A982))</f>
        <v/>
      </c>
      <c r="C982" s="367" t="str">
        <f>IF($A982 = "", "", INDEX(Main_Form!$A:$A, MATCH($A982, Main_Form!$EV:$EV, 0)) &amp; $B982)</f>
        <v/>
      </c>
      <c r="D982" s="368"/>
      <c r="E982" s="368"/>
      <c r="F982" s="367" t="str">
        <f>IF(E982="", "", INDEX(Main_Form!$A:$A, MATCH($E982, Main_Form!$EV:$EV, 0)))</f>
        <v/>
      </c>
      <c r="G982" s="368"/>
      <c r="H982" s="368"/>
      <c r="I982" s="368"/>
      <c r="J982" s="368"/>
      <c r="K982" s="368"/>
      <c r="L982" s="368"/>
      <c r="M982" s="368"/>
      <c r="N982" s="368"/>
      <c r="O982" s="368"/>
      <c r="P982" s="398" t="str">
        <f t="shared" si="15"/>
        <v/>
      </c>
      <c r="Q982" s="403"/>
      <c r="R982" s="372"/>
      <c r="AB982" s="378"/>
      <c r="AC982" s="378" t="str">
        <f>IF($N982 = "", "",
IF(OR($N982 = Lists_and_controls!$AO$9, $N982 = Lists_and_controls!$AO$11, $N982 = Lists_and_controls!$AO$14, $N982 = Lists_and_controls!$AO$16), MAX(Day_30),
IF(OR($N982 = Lists_and_controls!$AO$6, $N982 = Lists_and_controls!$AO$8, $N982 = Lists_and_controls!$AO$10, $N982 = Lists_and_controls!$AO$12, $N982 = Lists_and_controls!$AO$13, $N982 = Lists_and_controls!$AO$15, $N982 = Lists_and_controls!$AO$17), MAX(Day_31),
IF($N982 = Lists_and_controls!$AO$7, IF(INDEX(Leap_Year_YN, MATCH($M982, Year_2, 0)) = 1, MAX(Day_Feb_LY), MAX(Day_Feb) )))))</f>
        <v/>
      </c>
    </row>
    <row r="983" spans="1:29" s="379" customFormat="1" hidden="1" x14ac:dyDescent="0.35">
      <c r="A983" s="368"/>
      <c r="B983" s="367" t="str">
        <f xml:space="preserve"> IF(A983="", "", $B$2 &amp; COUNTIFS($A$7:$A983, $A983))</f>
        <v/>
      </c>
      <c r="C983" s="367" t="str">
        <f>IF($A983 = "", "", INDEX(Main_Form!$A:$A, MATCH($A983, Main_Form!$EV:$EV, 0)) &amp; $B983)</f>
        <v/>
      </c>
      <c r="D983" s="368"/>
      <c r="E983" s="368"/>
      <c r="F983" s="367" t="str">
        <f>IF(E983="", "", INDEX(Main_Form!$A:$A, MATCH($E983, Main_Form!$EV:$EV, 0)))</f>
        <v/>
      </c>
      <c r="G983" s="368"/>
      <c r="H983" s="368"/>
      <c r="I983" s="368"/>
      <c r="J983" s="368"/>
      <c r="K983" s="368"/>
      <c r="L983" s="368"/>
      <c r="M983" s="368"/>
      <c r="N983" s="368"/>
      <c r="O983" s="368"/>
      <c r="P983" s="398" t="str">
        <f t="shared" si="15"/>
        <v/>
      </c>
      <c r="Q983" s="403"/>
      <c r="R983" s="372"/>
      <c r="AB983" s="378"/>
      <c r="AC983" s="378" t="str">
        <f>IF($N983 = "", "",
IF(OR($N983 = Lists_and_controls!$AO$9, $N983 = Lists_and_controls!$AO$11, $N983 = Lists_and_controls!$AO$14, $N983 = Lists_and_controls!$AO$16), MAX(Day_30),
IF(OR($N983 = Lists_and_controls!$AO$6, $N983 = Lists_and_controls!$AO$8, $N983 = Lists_and_controls!$AO$10, $N983 = Lists_and_controls!$AO$12, $N983 = Lists_and_controls!$AO$13, $N983 = Lists_and_controls!$AO$15, $N983 = Lists_and_controls!$AO$17), MAX(Day_31),
IF($N983 = Lists_and_controls!$AO$7, IF(INDEX(Leap_Year_YN, MATCH($M983, Year_2, 0)) = 1, MAX(Day_Feb_LY), MAX(Day_Feb) )))))</f>
        <v/>
      </c>
    </row>
    <row r="984" spans="1:29" s="379" customFormat="1" hidden="1" x14ac:dyDescent="0.35">
      <c r="A984" s="368"/>
      <c r="B984" s="367" t="str">
        <f xml:space="preserve"> IF(A984="", "", $B$2 &amp; COUNTIFS($A$7:$A984, $A984))</f>
        <v/>
      </c>
      <c r="C984" s="367" t="str">
        <f>IF($A984 = "", "", INDEX(Main_Form!$A:$A, MATCH($A984, Main_Form!$EV:$EV, 0)) &amp; $B984)</f>
        <v/>
      </c>
      <c r="D984" s="368"/>
      <c r="E984" s="368"/>
      <c r="F984" s="367" t="str">
        <f>IF(E984="", "", INDEX(Main_Form!$A:$A, MATCH($E984, Main_Form!$EV:$EV, 0)))</f>
        <v/>
      </c>
      <c r="G984" s="368"/>
      <c r="H984" s="368"/>
      <c r="I984" s="368"/>
      <c r="J984" s="368"/>
      <c r="K984" s="368"/>
      <c r="L984" s="368"/>
      <c r="M984" s="368"/>
      <c r="N984" s="368"/>
      <c r="O984" s="368"/>
      <c r="P984" s="398" t="str">
        <f t="shared" si="15"/>
        <v/>
      </c>
      <c r="Q984" s="403"/>
      <c r="R984" s="372"/>
      <c r="AB984" s="378"/>
      <c r="AC984" s="378" t="str">
        <f>IF($N984 = "", "",
IF(OR($N984 = Lists_and_controls!$AO$9, $N984 = Lists_and_controls!$AO$11, $N984 = Lists_and_controls!$AO$14, $N984 = Lists_and_controls!$AO$16), MAX(Day_30),
IF(OR($N984 = Lists_and_controls!$AO$6, $N984 = Lists_and_controls!$AO$8, $N984 = Lists_and_controls!$AO$10, $N984 = Lists_and_controls!$AO$12, $N984 = Lists_and_controls!$AO$13, $N984 = Lists_and_controls!$AO$15, $N984 = Lists_and_controls!$AO$17), MAX(Day_31),
IF($N984 = Lists_and_controls!$AO$7, IF(INDEX(Leap_Year_YN, MATCH($M984, Year_2, 0)) = 1, MAX(Day_Feb_LY), MAX(Day_Feb) )))))</f>
        <v/>
      </c>
    </row>
    <row r="985" spans="1:29" s="379" customFormat="1" hidden="1" x14ac:dyDescent="0.35">
      <c r="A985" s="368"/>
      <c r="B985" s="367" t="str">
        <f xml:space="preserve"> IF(A985="", "", $B$2 &amp; COUNTIFS($A$7:$A985, $A985))</f>
        <v/>
      </c>
      <c r="C985" s="367" t="str">
        <f>IF($A985 = "", "", INDEX(Main_Form!$A:$A, MATCH($A985, Main_Form!$EV:$EV, 0)) &amp; $B985)</f>
        <v/>
      </c>
      <c r="D985" s="368"/>
      <c r="E985" s="368"/>
      <c r="F985" s="367" t="str">
        <f>IF(E985="", "", INDEX(Main_Form!$A:$A, MATCH($E985, Main_Form!$EV:$EV, 0)))</f>
        <v/>
      </c>
      <c r="G985" s="368"/>
      <c r="H985" s="368"/>
      <c r="I985" s="368"/>
      <c r="J985" s="368"/>
      <c r="K985" s="368"/>
      <c r="L985" s="368"/>
      <c r="M985" s="368"/>
      <c r="N985" s="368"/>
      <c r="O985" s="368"/>
      <c r="P985" s="398" t="str">
        <f t="shared" si="15"/>
        <v/>
      </c>
      <c r="Q985" s="403"/>
      <c r="R985" s="372"/>
      <c r="AB985" s="378"/>
      <c r="AC985" s="378" t="str">
        <f>IF($N985 = "", "",
IF(OR($N985 = Lists_and_controls!$AO$9, $N985 = Lists_and_controls!$AO$11, $N985 = Lists_and_controls!$AO$14, $N985 = Lists_and_controls!$AO$16), MAX(Day_30),
IF(OR($N985 = Lists_and_controls!$AO$6, $N985 = Lists_and_controls!$AO$8, $N985 = Lists_and_controls!$AO$10, $N985 = Lists_and_controls!$AO$12, $N985 = Lists_and_controls!$AO$13, $N985 = Lists_and_controls!$AO$15, $N985 = Lists_and_controls!$AO$17), MAX(Day_31),
IF($N985 = Lists_and_controls!$AO$7, IF(INDEX(Leap_Year_YN, MATCH($M985, Year_2, 0)) = 1, MAX(Day_Feb_LY), MAX(Day_Feb) )))))</f>
        <v/>
      </c>
    </row>
    <row r="986" spans="1:29" s="379" customFormat="1" hidden="1" x14ac:dyDescent="0.35">
      <c r="A986" s="368"/>
      <c r="B986" s="367" t="str">
        <f xml:space="preserve"> IF(A986="", "", $B$2 &amp; COUNTIFS($A$7:$A986, $A986))</f>
        <v/>
      </c>
      <c r="C986" s="367" t="str">
        <f>IF($A986 = "", "", INDEX(Main_Form!$A:$A, MATCH($A986, Main_Form!$EV:$EV, 0)) &amp; $B986)</f>
        <v/>
      </c>
      <c r="D986" s="368"/>
      <c r="E986" s="368"/>
      <c r="F986" s="367" t="str">
        <f>IF(E986="", "", INDEX(Main_Form!$A:$A, MATCH($E986, Main_Form!$EV:$EV, 0)))</f>
        <v/>
      </c>
      <c r="G986" s="368"/>
      <c r="H986" s="368"/>
      <c r="I986" s="368"/>
      <c r="J986" s="368"/>
      <c r="K986" s="368"/>
      <c r="L986" s="368"/>
      <c r="M986" s="368"/>
      <c r="N986" s="368"/>
      <c r="O986" s="368"/>
      <c r="P986" s="398" t="str">
        <f t="shared" si="15"/>
        <v/>
      </c>
      <c r="Q986" s="403"/>
      <c r="R986" s="372"/>
      <c r="AB986" s="378"/>
      <c r="AC986" s="378" t="str">
        <f>IF($N986 = "", "",
IF(OR($N986 = Lists_and_controls!$AO$9, $N986 = Lists_and_controls!$AO$11, $N986 = Lists_and_controls!$AO$14, $N986 = Lists_and_controls!$AO$16), MAX(Day_30),
IF(OR($N986 = Lists_and_controls!$AO$6, $N986 = Lists_and_controls!$AO$8, $N986 = Lists_and_controls!$AO$10, $N986 = Lists_and_controls!$AO$12, $N986 = Lists_and_controls!$AO$13, $N986 = Lists_and_controls!$AO$15, $N986 = Lists_and_controls!$AO$17), MAX(Day_31),
IF($N986 = Lists_and_controls!$AO$7, IF(INDEX(Leap_Year_YN, MATCH($M986, Year_2, 0)) = 1, MAX(Day_Feb_LY), MAX(Day_Feb) )))))</f>
        <v/>
      </c>
    </row>
    <row r="987" spans="1:29" s="379" customFormat="1" hidden="1" x14ac:dyDescent="0.35">
      <c r="A987" s="368"/>
      <c r="B987" s="367" t="str">
        <f xml:space="preserve"> IF(A987="", "", $B$2 &amp; COUNTIFS($A$7:$A987, $A987))</f>
        <v/>
      </c>
      <c r="C987" s="367" t="str">
        <f>IF($A987 = "", "", INDEX(Main_Form!$A:$A, MATCH($A987, Main_Form!$EV:$EV, 0)) &amp; $B987)</f>
        <v/>
      </c>
      <c r="D987" s="368"/>
      <c r="E987" s="368"/>
      <c r="F987" s="367" t="str">
        <f>IF(E987="", "", INDEX(Main_Form!$A:$A, MATCH($E987, Main_Form!$EV:$EV, 0)))</f>
        <v/>
      </c>
      <c r="G987" s="368"/>
      <c r="H987" s="368"/>
      <c r="I987" s="368"/>
      <c r="J987" s="368"/>
      <c r="K987" s="368"/>
      <c r="L987" s="368"/>
      <c r="M987" s="368"/>
      <c r="N987" s="368"/>
      <c r="O987" s="368"/>
      <c r="P987" s="398" t="str">
        <f t="shared" si="15"/>
        <v/>
      </c>
      <c r="Q987" s="403"/>
      <c r="R987" s="372"/>
      <c r="AB987" s="378"/>
      <c r="AC987" s="378" t="str">
        <f>IF($N987 = "", "",
IF(OR($N987 = Lists_and_controls!$AO$9, $N987 = Lists_and_controls!$AO$11, $N987 = Lists_and_controls!$AO$14, $N987 = Lists_and_controls!$AO$16), MAX(Day_30),
IF(OR($N987 = Lists_and_controls!$AO$6, $N987 = Lists_and_controls!$AO$8, $N987 = Lists_and_controls!$AO$10, $N987 = Lists_and_controls!$AO$12, $N987 = Lists_and_controls!$AO$13, $N987 = Lists_and_controls!$AO$15, $N987 = Lists_and_controls!$AO$17), MAX(Day_31),
IF($N987 = Lists_and_controls!$AO$7, IF(INDEX(Leap_Year_YN, MATCH($M987, Year_2, 0)) = 1, MAX(Day_Feb_LY), MAX(Day_Feb) )))))</f>
        <v/>
      </c>
    </row>
    <row r="988" spans="1:29" s="379" customFormat="1" hidden="1" x14ac:dyDescent="0.35">
      <c r="A988" s="368"/>
      <c r="B988" s="367" t="str">
        <f xml:space="preserve"> IF(A988="", "", $B$2 &amp; COUNTIFS($A$7:$A988, $A988))</f>
        <v/>
      </c>
      <c r="C988" s="367" t="str">
        <f>IF($A988 = "", "", INDEX(Main_Form!$A:$A, MATCH($A988, Main_Form!$EV:$EV, 0)) &amp; $B988)</f>
        <v/>
      </c>
      <c r="D988" s="368"/>
      <c r="E988" s="368"/>
      <c r="F988" s="367" t="str">
        <f>IF(E988="", "", INDEX(Main_Form!$A:$A, MATCH($E988, Main_Form!$EV:$EV, 0)))</f>
        <v/>
      </c>
      <c r="G988" s="368"/>
      <c r="H988" s="368"/>
      <c r="I988" s="368"/>
      <c r="J988" s="368"/>
      <c r="K988" s="368"/>
      <c r="L988" s="368"/>
      <c r="M988" s="368"/>
      <c r="N988" s="368"/>
      <c r="O988" s="368"/>
      <c r="P988" s="398" t="str">
        <f t="shared" si="15"/>
        <v/>
      </c>
      <c r="Q988" s="403"/>
      <c r="R988" s="372"/>
      <c r="AB988" s="378"/>
      <c r="AC988" s="378" t="str">
        <f>IF($N988 = "", "",
IF(OR($N988 = Lists_and_controls!$AO$9, $N988 = Lists_and_controls!$AO$11, $N988 = Lists_and_controls!$AO$14, $N988 = Lists_and_controls!$AO$16), MAX(Day_30),
IF(OR($N988 = Lists_and_controls!$AO$6, $N988 = Lists_and_controls!$AO$8, $N988 = Lists_and_controls!$AO$10, $N988 = Lists_and_controls!$AO$12, $N988 = Lists_and_controls!$AO$13, $N988 = Lists_and_controls!$AO$15, $N988 = Lists_and_controls!$AO$17), MAX(Day_31),
IF($N988 = Lists_and_controls!$AO$7, IF(INDEX(Leap_Year_YN, MATCH($M988, Year_2, 0)) = 1, MAX(Day_Feb_LY), MAX(Day_Feb) )))))</f>
        <v/>
      </c>
    </row>
    <row r="989" spans="1:29" s="379" customFormat="1" hidden="1" x14ac:dyDescent="0.35">
      <c r="A989" s="368"/>
      <c r="B989" s="367" t="str">
        <f xml:space="preserve"> IF(A989="", "", $B$2 &amp; COUNTIFS($A$7:$A989, $A989))</f>
        <v/>
      </c>
      <c r="C989" s="367" t="str">
        <f>IF($A989 = "", "", INDEX(Main_Form!$A:$A, MATCH($A989, Main_Form!$EV:$EV, 0)) &amp; $B989)</f>
        <v/>
      </c>
      <c r="D989" s="368"/>
      <c r="E989" s="368"/>
      <c r="F989" s="367" t="str">
        <f>IF(E989="", "", INDEX(Main_Form!$A:$A, MATCH($E989, Main_Form!$EV:$EV, 0)))</f>
        <v/>
      </c>
      <c r="G989" s="368"/>
      <c r="H989" s="368"/>
      <c r="I989" s="368"/>
      <c r="J989" s="368"/>
      <c r="K989" s="368"/>
      <c r="L989" s="368"/>
      <c r="M989" s="368"/>
      <c r="N989" s="368"/>
      <c r="O989" s="368"/>
      <c r="P989" s="398" t="str">
        <f t="shared" si="15"/>
        <v/>
      </c>
      <c r="Q989" s="403"/>
      <c r="R989" s="372"/>
      <c r="AB989" s="378"/>
      <c r="AC989" s="378" t="str">
        <f>IF($N989 = "", "",
IF(OR($N989 = Lists_and_controls!$AO$9, $N989 = Lists_and_controls!$AO$11, $N989 = Lists_and_controls!$AO$14, $N989 = Lists_and_controls!$AO$16), MAX(Day_30),
IF(OR($N989 = Lists_and_controls!$AO$6, $N989 = Lists_and_controls!$AO$8, $N989 = Lists_and_controls!$AO$10, $N989 = Lists_and_controls!$AO$12, $N989 = Lists_and_controls!$AO$13, $N989 = Lists_and_controls!$AO$15, $N989 = Lists_and_controls!$AO$17), MAX(Day_31),
IF($N989 = Lists_and_controls!$AO$7, IF(INDEX(Leap_Year_YN, MATCH($M989, Year_2, 0)) = 1, MAX(Day_Feb_LY), MAX(Day_Feb) )))))</f>
        <v/>
      </c>
    </row>
    <row r="990" spans="1:29" s="379" customFormat="1" hidden="1" x14ac:dyDescent="0.35">
      <c r="A990" s="368"/>
      <c r="B990" s="367" t="str">
        <f xml:space="preserve"> IF(A990="", "", $B$2 &amp; COUNTIFS($A$7:$A990, $A990))</f>
        <v/>
      </c>
      <c r="C990" s="367" t="str">
        <f>IF($A990 = "", "", INDEX(Main_Form!$A:$A, MATCH($A990, Main_Form!$EV:$EV, 0)) &amp; $B990)</f>
        <v/>
      </c>
      <c r="D990" s="368"/>
      <c r="E990" s="368"/>
      <c r="F990" s="367" t="str">
        <f>IF(E990="", "", INDEX(Main_Form!$A:$A, MATCH($E990, Main_Form!$EV:$EV, 0)))</f>
        <v/>
      </c>
      <c r="G990" s="368"/>
      <c r="H990" s="368"/>
      <c r="I990" s="368"/>
      <c r="J990" s="368"/>
      <c r="K990" s="368"/>
      <c r="L990" s="368"/>
      <c r="M990" s="368"/>
      <c r="N990" s="368"/>
      <c r="O990" s="368"/>
      <c r="P990" s="398" t="str">
        <f t="shared" si="15"/>
        <v/>
      </c>
      <c r="Q990" s="403"/>
      <c r="R990" s="372"/>
      <c r="AB990" s="378"/>
      <c r="AC990" s="378" t="str">
        <f>IF($N990 = "", "",
IF(OR($N990 = Lists_and_controls!$AO$9, $N990 = Lists_and_controls!$AO$11, $N990 = Lists_and_controls!$AO$14, $N990 = Lists_and_controls!$AO$16), MAX(Day_30),
IF(OR($N990 = Lists_and_controls!$AO$6, $N990 = Lists_and_controls!$AO$8, $N990 = Lists_and_controls!$AO$10, $N990 = Lists_and_controls!$AO$12, $N990 = Lists_and_controls!$AO$13, $N990 = Lists_and_controls!$AO$15, $N990 = Lists_and_controls!$AO$17), MAX(Day_31),
IF($N990 = Lists_and_controls!$AO$7, IF(INDEX(Leap_Year_YN, MATCH($M990, Year_2, 0)) = 1, MAX(Day_Feb_LY), MAX(Day_Feb) )))))</f>
        <v/>
      </c>
    </row>
    <row r="991" spans="1:29" s="379" customFormat="1" hidden="1" x14ac:dyDescent="0.35">
      <c r="A991" s="368"/>
      <c r="B991" s="367" t="str">
        <f xml:space="preserve"> IF(A991="", "", $B$2 &amp; COUNTIFS($A$7:$A991, $A991))</f>
        <v/>
      </c>
      <c r="C991" s="367" t="str">
        <f>IF($A991 = "", "", INDEX(Main_Form!$A:$A, MATCH($A991, Main_Form!$EV:$EV, 0)) &amp; $B991)</f>
        <v/>
      </c>
      <c r="D991" s="368"/>
      <c r="E991" s="368"/>
      <c r="F991" s="367" t="str">
        <f>IF(E991="", "", INDEX(Main_Form!$A:$A, MATCH($E991, Main_Form!$EV:$EV, 0)))</f>
        <v/>
      </c>
      <c r="G991" s="368"/>
      <c r="H991" s="368"/>
      <c r="I991" s="368"/>
      <c r="J991" s="368"/>
      <c r="K991" s="368"/>
      <c r="L991" s="368"/>
      <c r="M991" s="368"/>
      <c r="N991" s="368"/>
      <c r="O991" s="368"/>
      <c r="P991" s="398" t="str">
        <f t="shared" si="15"/>
        <v/>
      </c>
      <c r="Q991" s="403"/>
      <c r="R991" s="372"/>
      <c r="AB991" s="378"/>
      <c r="AC991" s="378" t="str">
        <f>IF($N991 = "", "",
IF(OR($N991 = Lists_and_controls!$AO$9, $N991 = Lists_and_controls!$AO$11, $N991 = Lists_and_controls!$AO$14, $N991 = Lists_and_controls!$AO$16), MAX(Day_30),
IF(OR($N991 = Lists_and_controls!$AO$6, $N991 = Lists_and_controls!$AO$8, $N991 = Lists_and_controls!$AO$10, $N991 = Lists_and_controls!$AO$12, $N991 = Lists_and_controls!$AO$13, $N991 = Lists_and_controls!$AO$15, $N991 = Lists_and_controls!$AO$17), MAX(Day_31),
IF($N991 = Lists_and_controls!$AO$7, IF(INDEX(Leap_Year_YN, MATCH($M991, Year_2, 0)) = 1, MAX(Day_Feb_LY), MAX(Day_Feb) )))))</f>
        <v/>
      </c>
    </row>
    <row r="992" spans="1:29" s="379" customFormat="1" hidden="1" x14ac:dyDescent="0.35">
      <c r="A992" s="368"/>
      <c r="B992" s="367" t="str">
        <f xml:space="preserve"> IF(A992="", "", $B$2 &amp; COUNTIFS($A$7:$A992, $A992))</f>
        <v/>
      </c>
      <c r="C992" s="367" t="str">
        <f>IF($A992 = "", "", INDEX(Main_Form!$A:$A, MATCH($A992, Main_Form!$EV:$EV, 0)) &amp; $B992)</f>
        <v/>
      </c>
      <c r="D992" s="368"/>
      <c r="E992" s="368"/>
      <c r="F992" s="367" t="str">
        <f>IF(E992="", "", INDEX(Main_Form!$A:$A, MATCH($E992, Main_Form!$EV:$EV, 0)))</f>
        <v/>
      </c>
      <c r="G992" s="368"/>
      <c r="H992" s="368"/>
      <c r="I992" s="368"/>
      <c r="J992" s="368"/>
      <c r="K992" s="368"/>
      <c r="L992" s="368"/>
      <c r="M992" s="368"/>
      <c r="N992" s="368"/>
      <c r="O992" s="368"/>
      <c r="P992" s="398" t="str">
        <f t="shared" si="15"/>
        <v/>
      </c>
      <c r="Q992" s="403"/>
      <c r="R992" s="372"/>
      <c r="AB992" s="378"/>
      <c r="AC992" s="378" t="str">
        <f>IF($N992 = "", "",
IF(OR($N992 = Lists_and_controls!$AO$9, $N992 = Lists_and_controls!$AO$11, $N992 = Lists_and_controls!$AO$14, $N992 = Lists_and_controls!$AO$16), MAX(Day_30),
IF(OR($N992 = Lists_and_controls!$AO$6, $N992 = Lists_and_controls!$AO$8, $N992 = Lists_and_controls!$AO$10, $N992 = Lists_and_controls!$AO$12, $N992 = Lists_and_controls!$AO$13, $N992 = Lists_and_controls!$AO$15, $N992 = Lists_and_controls!$AO$17), MAX(Day_31),
IF($N992 = Lists_and_controls!$AO$7, IF(INDEX(Leap_Year_YN, MATCH($M992, Year_2, 0)) = 1, MAX(Day_Feb_LY), MAX(Day_Feb) )))))</f>
        <v/>
      </c>
    </row>
    <row r="993" spans="1:29" s="379" customFormat="1" hidden="1" x14ac:dyDescent="0.35">
      <c r="A993" s="368"/>
      <c r="B993" s="367" t="str">
        <f xml:space="preserve"> IF(A993="", "", $B$2 &amp; COUNTIFS($A$7:$A993, $A993))</f>
        <v/>
      </c>
      <c r="C993" s="367" t="str">
        <f>IF($A993 = "", "", INDEX(Main_Form!$A:$A, MATCH($A993, Main_Form!$EV:$EV, 0)) &amp; $B993)</f>
        <v/>
      </c>
      <c r="D993" s="368"/>
      <c r="E993" s="368"/>
      <c r="F993" s="367" t="str">
        <f>IF(E993="", "", INDEX(Main_Form!$A:$A, MATCH($E993, Main_Form!$EV:$EV, 0)))</f>
        <v/>
      </c>
      <c r="G993" s="368"/>
      <c r="H993" s="368"/>
      <c r="I993" s="368"/>
      <c r="J993" s="368"/>
      <c r="K993" s="368"/>
      <c r="L993" s="368"/>
      <c r="M993" s="368"/>
      <c r="N993" s="368"/>
      <c r="O993" s="368"/>
      <c r="P993" s="398" t="str">
        <f t="shared" si="15"/>
        <v/>
      </c>
      <c r="Q993" s="403"/>
      <c r="R993" s="372"/>
      <c r="AB993" s="378"/>
      <c r="AC993" s="378" t="str">
        <f>IF($N993 = "", "",
IF(OR($N993 = Lists_and_controls!$AO$9, $N993 = Lists_and_controls!$AO$11, $N993 = Lists_and_controls!$AO$14, $N993 = Lists_and_controls!$AO$16), MAX(Day_30),
IF(OR($N993 = Lists_and_controls!$AO$6, $N993 = Lists_and_controls!$AO$8, $N993 = Lists_and_controls!$AO$10, $N993 = Lists_and_controls!$AO$12, $N993 = Lists_and_controls!$AO$13, $N993 = Lists_and_controls!$AO$15, $N993 = Lists_and_controls!$AO$17), MAX(Day_31),
IF($N993 = Lists_and_controls!$AO$7, IF(INDEX(Leap_Year_YN, MATCH($M993, Year_2, 0)) = 1, MAX(Day_Feb_LY), MAX(Day_Feb) )))))</f>
        <v/>
      </c>
    </row>
    <row r="994" spans="1:29" s="379" customFormat="1" hidden="1" x14ac:dyDescent="0.35">
      <c r="A994" s="368"/>
      <c r="B994" s="367" t="str">
        <f xml:space="preserve"> IF(A994="", "", $B$2 &amp; COUNTIFS($A$7:$A994, $A994))</f>
        <v/>
      </c>
      <c r="C994" s="367" t="str">
        <f>IF($A994 = "", "", INDEX(Main_Form!$A:$A, MATCH($A994, Main_Form!$EV:$EV, 0)) &amp; $B994)</f>
        <v/>
      </c>
      <c r="D994" s="368"/>
      <c r="E994" s="368"/>
      <c r="F994" s="367" t="str">
        <f>IF(E994="", "", INDEX(Main_Form!$A:$A, MATCH($E994, Main_Form!$EV:$EV, 0)))</f>
        <v/>
      </c>
      <c r="G994" s="368"/>
      <c r="H994" s="368"/>
      <c r="I994" s="368"/>
      <c r="J994" s="368"/>
      <c r="K994" s="368"/>
      <c r="L994" s="368"/>
      <c r="M994" s="368"/>
      <c r="N994" s="368"/>
      <c r="O994" s="368"/>
      <c r="P994" s="398" t="str">
        <f t="shared" si="15"/>
        <v/>
      </c>
      <c r="Q994" s="403"/>
      <c r="R994" s="372"/>
      <c r="AB994" s="378"/>
      <c r="AC994" s="378" t="str">
        <f>IF($N994 = "", "",
IF(OR($N994 = Lists_and_controls!$AO$9, $N994 = Lists_and_controls!$AO$11, $N994 = Lists_and_controls!$AO$14, $N994 = Lists_and_controls!$AO$16), MAX(Day_30),
IF(OR($N994 = Lists_and_controls!$AO$6, $N994 = Lists_and_controls!$AO$8, $N994 = Lists_and_controls!$AO$10, $N994 = Lists_and_controls!$AO$12, $N994 = Lists_and_controls!$AO$13, $N994 = Lists_and_controls!$AO$15, $N994 = Lists_and_controls!$AO$17), MAX(Day_31),
IF($N994 = Lists_and_controls!$AO$7, IF(INDEX(Leap_Year_YN, MATCH($M994, Year_2, 0)) = 1, MAX(Day_Feb_LY), MAX(Day_Feb) )))))</f>
        <v/>
      </c>
    </row>
    <row r="995" spans="1:29" s="379" customFormat="1" hidden="1" x14ac:dyDescent="0.35">
      <c r="A995" s="368"/>
      <c r="B995" s="367" t="str">
        <f xml:space="preserve"> IF(A995="", "", $B$2 &amp; COUNTIFS($A$7:$A995, $A995))</f>
        <v/>
      </c>
      <c r="C995" s="367" t="str">
        <f>IF($A995 = "", "", INDEX(Main_Form!$A:$A, MATCH($A995, Main_Form!$EV:$EV, 0)) &amp; $B995)</f>
        <v/>
      </c>
      <c r="D995" s="368"/>
      <c r="E995" s="368"/>
      <c r="F995" s="367" t="str">
        <f>IF(E995="", "", INDEX(Main_Form!$A:$A, MATCH($E995, Main_Form!$EV:$EV, 0)))</f>
        <v/>
      </c>
      <c r="G995" s="368"/>
      <c r="H995" s="368"/>
      <c r="I995" s="368"/>
      <c r="J995" s="368"/>
      <c r="K995" s="368"/>
      <c r="L995" s="368"/>
      <c r="M995" s="368"/>
      <c r="N995" s="368"/>
      <c r="O995" s="368"/>
      <c r="P995" s="398" t="str">
        <f t="shared" si="15"/>
        <v/>
      </c>
      <c r="Q995" s="403"/>
      <c r="R995" s="372"/>
      <c r="AB995" s="378"/>
      <c r="AC995" s="378" t="str">
        <f>IF($N995 = "", "",
IF(OR($N995 = Lists_and_controls!$AO$9, $N995 = Lists_and_controls!$AO$11, $N995 = Lists_and_controls!$AO$14, $N995 = Lists_and_controls!$AO$16), MAX(Day_30),
IF(OR($N995 = Lists_and_controls!$AO$6, $N995 = Lists_and_controls!$AO$8, $N995 = Lists_and_controls!$AO$10, $N995 = Lists_and_controls!$AO$12, $N995 = Lists_and_controls!$AO$13, $N995 = Lists_and_controls!$AO$15, $N995 = Lists_and_controls!$AO$17), MAX(Day_31),
IF($N995 = Lists_and_controls!$AO$7, IF(INDEX(Leap_Year_YN, MATCH($M995, Year_2, 0)) = 1, MAX(Day_Feb_LY), MAX(Day_Feb) )))))</f>
        <v/>
      </c>
    </row>
    <row r="996" spans="1:29" s="379" customFormat="1" hidden="1" x14ac:dyDescent="0.35">
      <c r="A996" s="368"/>
      <c r="B996" s="367" t="str">
        <f xml:space="preserve"> IF(A996="", "", $B$2 &amp; COUNTIFS($A$7:$A996, $A996))</f>
        <v/>
      </c>
      <c r="C996" s="367" t="str">
        <f>IF($A996 = "", "", INDEX(Main_Form!$A:$A, MATCH($A996, Main_Form!$EV:$EV, 0)) &amp; $B996)</f>
        <v/>
      </c>
      <c r="D996" s="368"/>
      <c r="E996" s="368"/>
      <c r="F996" s="367" t="str">
        <f>IF(E996="", "", INDEX(Main_Form!$A:$A, MATCH($E996, Main_Form!$EV:$EV, 0)))</f>
        <v/>
      </c>
      <c r="G996" s="368"/>
      <c r="H996" s="368"/>
      <c r="I996" s="368"/>
      <c r="J996" s="368"/>
      <c r="K996" s="368"/>
      <c r="L996" s="368"/>
      <c r="M996" s="368"/>
      <c r="N996" s="368"/>
      <c r="O996" s="368"/>
      <c r="P996" s="398" t="str">
        <f t="shared" si="15"/>
        <v/>
      </c>
      <c r="Q996" s="403"/>
      <c r="R996" s="372"/>
      <c r="AB996" s="378"/>
      <c r="AC996" s="378" t="str">
        <f>IF($N996 = "", "",
IF(OR($N996 = Lists_and_controls!$AO$9, $N996 = Lists_and_controls!$AO$11, $N996 = Lists_and_controls!$AO$14, $N996 = Lists_and_controls!$AO$16), MAX(Day_30),
IF(OR($N996 = Lists_and_controls!$AO$6, $N996 = Lists_and_controls!$AO$8, $N996 = Lists_and_controls!$AO$10, $N996 = Lists_and_controls!$AO$12, $N996 = Lists_and_controls!$AO$13, $N996 = Lists_and_controls!$AO$15, $N996 = Lists_and_controls!$AO$17), MAX(Day_31),
IF($N996 = Lists_and_controls!$AO$7, IF(INDEX(Leap_Year_YN, MATCH($M996, Year_2, 0)) = 1, MAX(Day_Feb_LY), MAX(Day_Feb) )))))</f>
        <v/>
      </c>
    </row>
    <row r="997" spans="1:29" s="379" customFormat="1" hidden="1" x14ac:dyDescent="0.35">
      <c r="A997" s="368"/>
      <c r="B997" s="367" t="str">
        <f xml:space="preserve"> IF(A997="", "", $B$2 &amp; COUNTIFS($A$7:$A997, $A997))</f>
        <v/>
      </c>
      <c r="C997" s="367" t="str">
        <f>IF($A997 = "", "", INDEX(Main_Form!$A:$A, MATCH($A997, Main_Form!$EV:$EV, 0)) &amp; $B997)</f>
        <v/>
      </c>
      <c r="D997" s="368"/>
      <c r="E997" s="368"/>
      <c r="F997" s="367" t="str">
        <f>IF(E997="", "", INDEX(Main_Form!$A:$A, MATCH($E997, Main_Form!$EV:$EV, 0)))</f>
        <v/>
      </c>
      <c r="G997" s="368"/>
      <c r="H997" s="368"/>
      <c r="I997" s="368"/>
      <c r="J997" s="368"/>
      <c r="K997" s="368"/>
      <c r="L997" s="368"/>
      <c r="M997" s="368"/>
      <c r="N997" s="368"/>
      <c r="O997" s="368"/>
      <c r="P997" s="398" t="str">
        <f t="shared" si="15"/>
        <v/>
      </c>
      <c r="Q997" s="403"/>
      <c r="R997" s="372"/>
      <c r="AB997" s="378"/>
      <c r="AC997" s="378" t="str">
        <f>IF($N997 = "", "",
IF(OR($N997 = Lists_and_controls!$AO$9, $N997 = Lists_and_controls!$AO$11, $N997 = Lists_and_controls!$AO$14, $N997 = Lists_and_controls!$AO$16), MAX(Day_30),
IF(OR($N997 = Lists_and_controls!$AO$6, $N997 = Lists_and_controls!$AO$8, $N997 = Lists_and_controls!$AO$10, $N997 = Lists_and_controls!$AO$12, $N997 = Lists_and_controls!$AO$13, $N997 = Lists_and_controls!$AO$15, $N997 = Lists_and_controls!$AO$17), MAX(Day_31),
IF($N997 = Lists_and_controls!$AO$7, IF(INDEX(Leap_Year_YN, MATCH($M997, Year_2, 0)) = 1, MAX(Day_Feb_LY), MAX(Day_Feb) )))))</f>
        <v/>
      </c>
    </row>
    <row r="998" spans="1:29" s="379" customFormat="1" hidden="1" x14ac:dyDescent="0.35">
      <c r="A998" s="368"/>
      <c r="B998" s="367" t="str">
        <f xml:space="preserve"> IF(A998="", "", $B$2 &amp; COUNTIFS($A$7:$A998, $A998))</f>
        <v/>
      </c>
      <c r="C998" s="367" t="str">
        <f>IF($A998 = "", "", INDEX(Main_Form!$A:$A, MATCH($A998, Main_Form!$EV:$EV, 0)) &amp; $B998)</f>
        <v/>
      </c>
      <c r="D998" s="368"/>
      <c r="E998" s="368"/>
      <c r="F998" s="367" t="str">
        <f>IF(E998="", "", INDEX(Main_Form!$A:$A, MATCH($E998, Main_Form!$EV:$EV, 0)))</f>
        <v/>
      </c>
      <c r="G998" s="368"/>
      <c r="H998" s="368"/>
      <c r="I998" s="368"/>
      <c r="J998" s="368"/>
      <c r="K998" s="368"/>
      <c r="L998" s="368"/>
      <c r="M998" s="368"/>
      <c r="N998" s="368"/>
      <c r="O998" s="368"/>
      <c r="P998" s="398" t="str">
        <f t="shared" si="15"/>
        <v/>
      </c>
      <c r="Q998" s="403"/>
      <c r="R998" s="372"/>
      <c r="AB998" s="378"/>
      <c r="AC998" s="378" t="str">
        <f>IF($N998 = "", "",
IF(OR($N998 = Lists_and_controls!$AO$9, $N998 = Lists_and_controls!$AO$11, $N998 = Lists_and_controls!$AO$14, $N998 = Lists_and_controls!$AO$16), MAX(Day_30),
IF(OR($N998 = Lists_and_controls!$AO$6, $N998 = Lists_and_controls!$AO$8, $N998 = Lists_and_controls!$AO$10, $N998 = Lists_and_controls!$AO$12, $N998 = Lists_and_controls!$AO$13, $N998 = Lists_and_controls!$AO$15, $N998 = Lists_and_controls!$AO$17), MAX(Day_31),
IF($N998 = Lists_and_controls!$AO$7, IF(INDEX(Leap_Year_YN, MATCH($M998, Year_2, 0)) = 1, MAX(Day_Feb_LY), MAX(Day_Feb) )))))</f>
        <v/>
      </c>
    </row>
    <row r="999" spans="1:29" s="379" customFormat="1" hidden="1" x14ac:dyDescent="0.35">
      <c r="A999" s="368"/>
      <c r="B999" s="367" t="str">
        <f xml:space="preserve"> IF(A999="", "", $B$2 &amp; COUNTIFS($A$7:$A999, $A999))</f>
        <v/>
      </c>
      <c r="C999" s="367" t="str">
        <f>IF($A999 = "", "", INDEX(Main_Form!$A:$A, MATCH($A999, Main_Form!$EV:$EV, 0)) &amp; $B999)</f>
        <v/>
      </c>
      <c r="D999" s="368"/>
      <c r="E999" s="368"/>
      <c r="F999" s="367" t="str">
        <f>IF(E999="", "", INDEX(Main_Form!$A:$A, MATCH($E999, Main_Form!$EV:$EV, 0)))</f>
        <v/>
      </c>
      <c r="G999" s="368"/>
      <c r="H999" s="368"/>
      <c r="I999" s="368"/>
      <c r="J999" s="368"/>
      <c r="K999" s="368"/>
      <c r="L999" s="368"/>
      <c r="M999" s="368"/>
      <c r="N999" s="368"/>
      <c r="O999" s="368"/>
      <c r="P999" s="398" t="str">
        <f t="shared" si="15"/>
        <v/>
      </c>
      <c r="Q999" s="403"/>
      <c r="R999" s="372"/>
      <c r="AB999" s="378"/>
      <c r="AC999" s="378" t="str">
        <f>IF($N999 = "", "",
IF(OR($N999 = Lists_and_controls!$AO$9, $N999 = Lists_and_controls!$AO$11, $N999 = Lists_and_controls!$AO$14, $N999 = Lists_and_controls!$AO$16), MAX(Day_30),
IF(OR($N999 = Lists_and_controls!$AO$6, $N999 = Lists_and_controls!$AO$8, $N999 = Lists_and_controls!$AO$10, $N999 = Lists_and_controls!$AO$12, $N999 = Lists_and_controls!$AO$13, $N999 = Lists_and_controls!$AO$15, $N999 = Lists_and_controls!$AO$17), MAX(Day_31),
IF($N999 = Lists_and_controls!$AO$7, IF(INDEX(Leap_Year_YN, MATCH($M999, Year_2, 0)) = 1, MAX(Day_Feb_LY), MAX(Day_Feb) )))))</f>
        <v/>
      </c>
    </row>
    <row r="1000" spans="1:29" s="379" customFormat="1" hidden="1" x14ac:dyDescent="0.35">
      <c r="A1000" s="368"/>
      <c r="B1000" s="367" t="str">
        <f xml:space="preserve"> IF(A1000="", "", $B$2 &amp; COUNTIFS($A$7:$A1000, $A1000))</f>
        <v/>
      </c>
      <c r="C1000" s="367" t="str">
        <f>IF($A1000 = "", "", INDEX(Main_Form!$A:$A, MATCH($A1000, Main_Form!$EV:$EV, 0)) &amp; $B1000)</f>
        <v/>
      </c>
      <c r="D1000" s="368"/>
      <c r="E1000" s="368"/>
      <c r="F1000" s="367" t="str">
        <f>IF(E1000="", "", INDEX(Main_Form!$A:$A, MATCH($E1000, Main_Form!$EV:$EV, 0)))</f>
        <v/>
      </c>
      <c r="G1000" s="368"/>
      <c r="H1000" s="368"/>
      <c r="I1000" s="368"/>
      <c r="J1000" s="368"/>
      <c r="K1000" s="368"/>
      <c r="L1000" s="368"/>
      <c r="M1000" s="368"/>
      <c r="N1000" s="368"/>
      <c r="O1000" s="368"/>
      <c r="P1000" s="398" t="str">
        <f t="shared" si="15"/>
        <v/>
      </c>
      <c r="Q1000" s="403"/>
      <c r="R1000" s="372"/>
      <c r="AB1000" s="378"/>
      <c r="AC1000" s="378" t="str">
        <f>IF($N1000 = "", "",
IF(OR($N1000 = Lists_and_controls!$AO$9, $N1000 = Lists_and_controls!$AO$11, $N1000 = Lists_and_controls!$AO$14, $N1000 = Lists_and_controls!$AO$16), MAX(Day_30),
IF(OR($N1000 = Lists_and_controls!$AO$6, $N1000 = Lists_and_controls!$AO$8, $N1000 = Lists_and_controls!$AO$10, $N1000 = Lists_and_controls!$AO$12, $N1000 = Lists_and_controls!$AO$13, $N1000 = Lists_and_controls!$AO$15, $N1000 = Lists_and_controls!$AO$17), MAX(Day_31),
IF($N1000 = Lists_and_controls!$AO$7, IF(INDEX(Leap_Year_YN, MATCH($M1000, Year_2, 0)) = 1, MAX(Day_Feb_LY), MAX(Day_Feb) )))))</f>
        <v/>
      </c>
    </row>
    <row r="1001" spans="1:29" s="379" customFormat="1" hidden="1" x14ac:dyDescent="0.35">
      <c r="A1001" s="368"/>
      <c r="B1001" s="367" t="str">
        <f xml:space="preserve"> IF(A1001="", "", $B$2 &amp; COUNTIFS($A$7:$A1001, $A1001))</f>
        <v/>
      </c>
      <c r="C1001" s="367" t="str">
        <f>IF($A1001 = "", "", INDEX(Main_Form!$A:$A, MATCH($A1001, Main_Form!$EV:$EV, 0)) &amp; $B1001)</f>
        <v/>
      </c>
      <c r="D1001" s="368"/>
      <c r="E1001" s="368"/>
      <c r="F1001" s="367" t="str">
        <f>IF(E1001="", "", INDEX(Main_Form!$A:$A, MATCH($E1001, Main_Form!$EV:$EV, 0)))</f>
        <v/>
      </c>
      <c r="G1001" s="368"/>
      <c r="H1001" s="368"/>
      <c r="I1001" s="368"/>
      <c r="J1001" s="368"/>
      <c r="K1001" s="368"/>
      <c r="L1001" s="368"/>
      <c r="M1001" s="368"/>
      <c r="N1001" s="368"/>
      <c r="O1001" s="368"/>
      <c r="P1001" s="398" t="str">
        <f t="shared" si="15"/>
        <v/>
      </c>
      <c r="Q1001" s="403"/>
      <c r="R1001" s="372"/>
      <c r="AB1001" s="378"/>
      <c r="AC1001" s="378" t="str">
        <f>IF($N1001 = "", "",
IF(OR($N1001 = Lists_and_controls!$AO$9, $N1001 = Lists_and_controls!$AO$11, $N1001 = Lists_and_controls!$AO$14, $N1001 = Lists_and_controls!$AO$16), MAX(Day_30),
IF(OR($N1001 = Lists_and_controls!$AO$6, $N1001 = Lists_and_controls!$AO$8, $N1001 = Lists_and_controls!$AO$10, $N1001 = Lists_and_controls!$AO$12, $N1001 = Lists_and_controls!$AO$13, $N1001 = Lists_and_controls!$AO$15, $N1001 = Lists_and_controls!$AO$17), MAX(Day_31),
IF($N1001 = Lists_and_controls!$AO$7, IF(INDEX(Leap_Year_YN, MATCH($M1001, Year_2, 0)) = 1, MAX(Day_Feb_LY), MAX(Day_Feb) )))))</f>
        <v/>
      </c>
    </row>
    <row r="1002" spans="1:29" s="379" customFormat="1" hidden="1" x14ac:dyDescent="0.35">
      <c r="A1002" s="368"/>
      <c r="B1002" s="367" t="str">
        <f xml:space="preserve"> IF(A1002="", "", $B$2 &amp; COUNTIFS($A$7:$A1002, $A1002))</f>
        <v/>
      </c>
      <c r="C1002" s="367" t="str">
        <f>IF($A1002 = "", "", INDEX(Main_Form!$A:$A, MATCH($A1002, Main_Form!$EV:$EV, 0)) &amp; $B1002)</f>
        <v/>
      </c>
      <c r="D1002" s="368"/>
      <c r="E1002" s="368"/>
      <c r="F1002" s="367" t="str">
        <f>IF(E1002="", "", INDEX(Main_Form!$A:$A, MATCH($E1002, Main_Form!$EV:$EV, 0)))</f>
        <v/>
      </c>
      <c r="G1002" s="368"/>
      <c r="H1002" s="368"/>
      <c r="I1002" s="368"/>
      <c r="J1002" s="368"/>
      <c r="K1002" s="368"/>
      <c r="L1002" s="368"/>
      <c r="M1002" s="368"/>
      <c r="N1002" s="368"/>
      <c r="O1002" s="368"/>
      <c r="P1002" s="398" t="str">
        <f t="shared" si="15"/>
        <v/>
      </c>
      <c r="Q1002" s="403"/>
      <c r="R1002" s="372"/>
      <c r="AB1002" s="378"/>
      <c r="AC1002" s="378" t="str">
        <f>IF($N1002 = "", "",
IF(OR($N1002 = Lists_and_controls!$AO$9, $N1002 = Lists_and_controls!$AO$11, $N1002 = Lists_and_controls!$AO$14, $N1002 = Lists_and_controls!$AO$16), MAX(Day_30),
IF(OR($N1002 = Lists_and_controls!$AO$6, $N1002 = Lists_and_controls!$AO$8, $N1002 = Lists_and_controls!$AO$10, $N1002 = Lists_and_controls!$AO$12, $N1002 = Lists_and_controls!$AO$13, $N1002 = Lists_and_controls!$AO$15, $N1002 = Lists_and_controls!$AO$17), MAX(Day_31),
IF($N1002 = Lists_and_controls!$AO$7, IF(INDEX(Leap_Year_YN, MATCH($M1002, Year_2, 0)) = 1, MAX(Day_Feb_LY), MAX(Day_Feb) )))))</f>
        <v/>
      </c>
    </row>
    <row r="1003" spans="1:29" s="379" customFormat="1" hidden="1" x14ac:dyDescent="0.35">
      <c r="A1003" s="368"/>
      <c r="B1003" s="367" t="str">
        <f xml:space="preserve"> IF(A1003="", "", $B$2 &amp; COUNTIFS($A$7:$A1003, $A1003))</f>
        <v/>
      </c>
      <c r="C1003" s="367" t="str">
        <f>IF($A1003 = "", "", INDEX(Main_Form!$A:$A, MATCH($A1003, Main_Form!$EV:$EV, 0)) &amp; $B1003)</f>
        <v/>
      </c>
      <c r="D1003" s="368"/>
      <c r="E1003" s="368"/>
      <c r="F1003" s="367" t="str">
        <f>IF(E1003="", "", INDEX(Main_Form!$A:$A, MATCH($E1003, Main_Form!$EV:$EV, 0)))</f>
        <v/>
      </c>
      <c r="G1003" s="368"/>
      <c r="H1003" s="368"/>
      <c r="I1003" s="368"/>
      <c r="J1003" s="368"/>
      <c r="K1003" s="368"/>
      <c r="L1003" s="368"/>
      <c r="M1003" s="368"/>
      <c r="N1003" s="368"/>
      <c r="O1003" s="368"/>
      <c r="P1003" s="398" t="str">
        <f t="shared" si="15"/>
        <v/>
      </c>
      <c r="Q1003" s="403"/>
      <c r="R1003" s="372"/>
      <c r="AB1003" s="378"/>
      <c r="AC1003" s="378" t="str">
        <f>IF($N1003 = "", "",
IF(OR($N1003 = Lists_and_controls!$AO$9, $N1003 = Lists_and_controls!$AO$11, $N1003 = Lists_and_controls!$AO$14, $N1003 = Lists_and_controls!$AO$16), MAX(Day_30),
IF(OR($N1003 = Lists_and_controls!$AO$6, $N1003 = Lists_and_controls!$AO$8, $N1003 = Lists_and_controls!$AO$10, $N1003 = Lists_and_controls!$AO$12, $N1003 = Lists_and_controls!$AO$13, $N1003 = Lists_and_controls!$AO$15, $N1003 = Lists_and_controls!$AO$17), MAX(Day_31),
IF($N1003 = Lists_and_controls!$AO$7, IF(INDEX(Leap_Year_YN, MATCH($M1003, Year_2, 0)) = 1, MAX(Day_Feb_LY), MAX(Day_Feb) )))))</f>
        <v/>
      </c>
    </row>
    <row r="1004" spans="1:29" s="379" customFormat="1" hidden="1" x14ac:dyDescent="0.35">
      <c r="A1004" s="368"/>
      <c r="B1004" s="367" t="str">
        <f xml:space="preserve"> IF(A1004="", "", $B$2 &amp; COUNTIFS($A$7:$A1004, $A1004))</f>
        <v/>
      </c>
      <c r="C1004" s="367" t="str">
        <f>IF($A1004 = "", "", INDEX(Main_Form!$A:$A, MATCH($A1004, Main_Form!$EV:$EV, 0)) &amp; $B1004)</f>
        <v/>
      </c>
      <c r="D1004" s="368"/>
      <c r="E1004" s="368"/>
      <c r="F1004" s="367" t="str">
        <f>IF(E1004="", "", INDEX(Main_Form!$A:$A, MATCH($E1004, Main_Form!$EV:$EV, 0)))</f>
        <v/>
      </c>
      <c r="G1004" s="368"/>
      <c r="H1004" s="368"/>
      <c r="I1004" s="368"/>
      <c r="J1004" s="368"/>
      <c r="K1004" s="368"/>
      <c r="L1004" s="368"/>
      <c r="M1004" s="368"/>
      <c r="N1004" s="368"/>
      <c r="O1004" s="368"/>
      <c r="P1004" s="398" t="str">
        <f t="shared" si="15"/>
        <v/>
      </c>
      <c r="Q1004" s="403"/>
      <c r="R1004" s="372"/>
      <c r="AB1004" s="378"/>
      <c r="AC1004" s="378" t="str">
        <f>IF($N1004 = "", "",
IF(OR($N1004 = Lists_and_controls!$AO$9, $N1004 = Lists_and_controls!$AO$11, $N1004 = Lists_and_controls!$AO$14, $N1004 = Lists_and_controls!$AO$16), MAX(Day_30),
IF(OR($N1004 = Lists_and_controls!$AO$6, $N1004 = Lists_and_controls!$AO$8, $N1004 = Lists_and_controls!$AO$10, $N1004 = Lists_and_controls!$AO$12, $N1004 = Lists_and_controls!$AO$13, $N1004 = Lists_and_controls!$AO$15, $N1004 = Lists_and_controls!$AO$17), MAX(Day_31),
IF($N1004 = Lists_and_controls!$AO$7, IF(INDEX(Leap_Year_YN, MATCH($M1004, Year_2, 0)) = 1, MAX(Day_Feb_LY), MAX(Day_Feb) )))))</f>
        <v/>
      </c>
    </row>
    <row r="1005" spans="1:29" s="379" customFormat="1" hidden="1" x14ac:dyDescent="0.35">
      <c r="A1005" s="368"/>
      <c r="B1005" s="367" t="str">
        <f xml:space="preserve"> IF(A1005="", "", $B$2 &amp; COUNTIFS($A$7:$A1005, $A1005))</f>
        <v/>
      </c>
      <c r="C1005" s="367" t="str">
        <f>IF($A1005 = "", "", INDEX(Main_Form!$A:$A, MATCH($A1005, Main_Form!$EV:$EV, 0)) &amp; $B1005)</f>
        <v/>
      </c>
      <c r="D1005" s="368"/>
      <c r="E1005" s="368"/>
      <c r="F1005" s="367" t="str">
        <f>IF(E1005="", "", INDEX(Main_Form!$A:$A, MATCH($E1005, Main_Form!$EV:$EV, 0)))</f>
        <v/>
      </c>
      <c r="G1005" s="368"/>
      <c r="H1005" s="368"/>
      <c r="I1005" s="368"/>
      <c r="J1005" s="368"/>
      <c r="K1005" s="368"/>
      <c r="L1005" s="368"/>
      <c r="M1005" s="368"/>
      <c r="N1005" s="368"/>
      <c r="O1005" s="368"/>
      <c r="P1005" s="398" t="str">
        <f t="shared" si="15"/>
        <v/>
      </c>
      <c r="Q1005" s="403"/>
      <c r="R1005" s="372"/>
      <c r="AB1005" s="378"/>
      <c r="AC1005" s="378" t="str">
        <f>IF($N1005 = "", "",
IF(OR($N1005 = Lists_and_controls!$AO$9, $N1005 = Lists_and_controls!$AO$11, $N1005 = Lists_and_controls!$AO$14, $N1005 = Lists_and_controls!$AO$16), MAX(Day_30),
IF(OR($N1005 = Lists_and_controls!$AO$6, $N1005 = Lists_and_controls!$AO$8, $N1005 = Lists_and_controls!$AO$10, $N1005 = Lists_and_controls!$AO$12, $N1005 = Lists_and_controls!$AO$13, $N1005 = Lists_and_controls!$AO$15, $N1005 = Lists_and_controls!$AO$17), MAX(Day_31),
IF($N1005 = Lists_and_controls!$AO$7, IF(INDEX(Leap_Year_YN, MATCH($M1005, Year_2, 0)) = 1, MAX(Day_Feb_LY), MAX(Day_Feb) )))))</f>
        <v/>
      </c>
    </row>
    <row r="1006" spans="1:29" s="379" customFormat="1" hidden="1" x14ac:dyDescent="0.35">
      <c r="A1006" s="368"/>
      <c r="B1006" s="367" t="str">
        <f xml:space="preserve"> IF(A1006="", "", $B$2 &amp; COUNTIFS($A$7:$A1006, $A1006))</f>
        <v/>
      </c>
      <c r="C1006" s="367" t="str">
        <f>IF($A1006 = "", "", INDEX(Main_Form!$A:$A, MATCH($A1006, Main_Form!$EV:$EV, 0)) &amp; $B1006)</f>
        <v/>
      </c>
      <c r="D1006" s="368"/>
      <c r="E1006" s="368"/>
      <c r="F1006" s="367" t="str">
        <f>IF(E1006="", "", INDEX(Main_Form!$A:$A, MATCH($E1006, Main_Form!$EV:$EV, 0)))</f>
        <v/>
      </c>
      <c r="G1006" s="368"/>
      <c r="H1006" s="368"/>
      <c r="I1006" s="368"/>
      <c r="J1006" s="368"/>
      <c r="K1006" s="368"/>
      <c r="L1006" s="368"/>
      <c r="M1006" s="368"/>
      <c r="N1006" s="368"/>
      <c r="O1006" s="368"/>
      <c r="P1006" s="398" t="str">
        <f t="shared" si="15"/>
        <v/>
      </c>
      <c r="Q1006" s="403"/>
      <c r="R1006" s="372"/>
      <c r="AB1006" s="378"/>
      <c r="AC1006" s="378" t="str">
        <f>IF($N1006 = "", "",
IF(OR($N1006 = Lists_and_controls!$AO$9, $N1006 = Lists_and_controls!$AO$11, $N1006 = Lists_and_controls!$AO$14, $N1006 = Lists_and_controls!$AO$16), MAX(Day_30),
IF(OR($N1006 = Lists_and_controls!$AO$6, $N1006 = Lists_and_controls!$AO$8, $N1006 = Lists_and_controls!$AO$10, $N1006 = Lists_and_controls!$AO$12, $N1006 = Lists_and_controls!$AO$13, $N1006 = Lists_and_controls!$AO$15, $N1006 = Lists_and_controls!$AO$17), MAX(Day_31),
IF($N1006 = Lists_and_controls!$AO$7, IF(INDEX(Leap_Year_YN, MATCH($M1006, Year_2, 0)) = 1, MAX(Day_Feb_LY), MAX(Day_Feb) )))))</f>
        <v/>
      </c>
    </row>
    <row r="1007" spans="1:29" s="379" customFormat="1" hidden="1" x14ac:dyDescent="0.35">
      <c r="A1007" s="368"/>
      <c r="B1007" s="367" t="str">
        <f xml:space="preserve"> IF(A1007="", "", $B$2 &amp; COUNTIFS($A$7:$A1007, $A1007))</f>
        <v/>
      </c>
      <c r="C1007" s="367" t="str">
        <f>IF($A1007 = "", "", INDEX(Main_Form!$A:$A, MATCH($A1007, Main_Form!$EV:$EV, 0)) &amp; $B1007)</f>
        <v/>
      </c>
      <c r="D1007" s="368"/>
      <c r="E1007" s="368"/>
      <c r="F1007" s="367" t="str">
        <f>IF(E1007="", "", INDEX(Main_Form!$A:$A, MATCH($E1007, Main_Form!$EV:$EV, 0)))</f>
        <v/>
      </c>
      <c r="G1007" s="368"/>
      <c r="H1007" s="368"/>
      <c r="I1007" s="368"/>
      <c r="J1007" s="368"/>
      <c r="K1007" s="368"/>
      <c r="L1007" s="368"/>
      <c r="M1007" s="368"/>
      <c r="N1007" s="368"/>
      <c r="O1007" s="368"/>
      <c r="P1007" s="398" t="str">
        <f t="shared" si="15"/>
        <v/>
      </c>
      <c r="Q1007" s="403"/>
      <c r="R1007" s="372"/>
      <c r="AB1007" s="378"/>
      <c r="AC1007" s="378" t="str">
        <f>IF($N1007 = "", "",
IF(OR($N1007 = Lists_and_controls!$AO$9, $N1007 = Lists_and_controls!$AO$11, $N1007 = Lists_and_controls!$AO$14, $N1007 = Lists_and_controls!$AO$16), MAX(Day_30),
IF(OR($N1007 = Lists_and_controls!$AO$6, $N1007 = Lists_and_controls!$AO$8, $N1007 = Lists_and_controls!$AO$10, $N1007 = Lists_and_controls!$AO$12, $N1007 = Lists_and_controls!$AO$13, $N1007 = Lists_and_controls!$AO$15, $N1007 = Lists_and_controls!$AO$17), MAX(Day_31),
IF($N1007 = Lists_and_controls!$AO$7, IF(INDEX(Leap_Year_YN, MATCH($M1007, Year_2, 0)) = 1, MAX(Day_Feb_LY), MAX(Day_Feb) )))))</f>
        <v/>
      </c>
    </row>
    <row r="1008" spans="1:29" s="379" customFormat="1" hidden="1" x14ac:dyDescent="0.35">
      <c r="A1008" s="368"/>
      <c r="B1008" s="367" t="str">
        <f xml:space="preserve"> IF(A1008="", "", $B$2 &amp; COUNTIFS($A$7:$A1008, $A1008))</f>
        <v/>
      </c>
      <c r="C1008" s="367" t="str">
        <f>IF($A1008 = "", "", INDEX(Main_Form!$A:$A, MATCH($A1008, Main_Form!$EV:$EV, 0)) &amp; $B1008)</f>
        <v/>
      </c>
      <c r="D1008" s="368"/>
      <c r="E1008" s="368"/>
      <c r="F1008" s="367" t="str">
        <f>IF(E1008="", "", INDEX(Main_Form!$A:$A, MATCH($E1008, Main_Form!$EV:$EV, 0)))</f>
        <v/>
      </c>
      <c r="G1008" s="368"/>
      <c r="H1008" s="368"/>
      <c r="I1008" s="368"/>
      <c r="J1008" s="368"/>
      <c r="K1008" s="368"/>
      <c r="L1008" s="368"/>
      <c r="M1008" s="368"/>
      <c r="N1008" s="368"/>
      <c r="O1008" s="368"/>
      <c r="P1008" s="398" t="str">
        <f t="shared" si="15"/>
        <v/>
      </c>
      <c r="Q1008" s="403"/>
      <c r="R1008" s="372"/>
      <c r="AB1008" s="378"/>
      <c r="AC1008" s="378" t="str">
        <f>IF($N1008 = "", "",
IF(OR($N1008 = Lists_and_controls!$AO$9, $N1008 = Lists_and_controls!$AO$11, $N1008 = Lists_and_controls!$AO$14, $N1008 = Lists_and_controls!$AO$16), MAX(Day_30),
IF(OR($N1008 = Lists_and_controls!$AO$6, $N1008 = Lists_and_controls!$AO$8, $N1008 = Lists_and_controls!$AO$10, $N1008 = Lists_and_controls!$AO$12, $N1008 = Lists_and_controls!$AO$13, $N1008 = Lists_and_controls!$AO$15, $N1008 = Lists_and_controls!$AO$17), MAX(Day_31),
IF($N1008 = Lists_and_controls!$AO$7, IF(INDEX(Leap_Year_YN, MATCH($M1008, Year_2, 0)) = 1, MAX(Day_Feb_LY), MAX(Day_Feb) )))))</f>
        <v/>
      </c>
    </row>
    <row r="1009" spans="1:29" s="379" customFormat="1" hidden="1" x14ac:dyDescent="0.35">
      <c r="AC1009" s="321"/>
    </row>
    <row r="1010" spans="1:29" s="379" customFormat="1" hidden="1" x14ac:dyDescent="0.35">
      <c r="AC1010" s="321"/>
    </row>
    <row r="1011" spans="1:29" s="379" customFormat="1" hidden="1" x14ac:dyDescent="0.35">
      <c r="AC1011" s="321"/>
    </row>
    <row r="1012" spans="1:29" s="379" customFormat="1" hidden="1" x14ac:dyDescent="0.35">
      <c r="AC1012" s="321"/>
    </row>
    <row r="1013" spans="1:29" s="379" customFormat="1" hidden="1" x14ac:dyDescent="0.35">
      <c r="AC1013" s="321"/>
    </row>
    <row r="1014" spans="1:29" s="379" customFormat="1" hidden="1" x14ac:dyDescent="0.35">
      <c r="AC1014" s="321"/>
    </row>
    <row r="1015" spans="1:29" s="379" customFormat="1" x14ac:dyDescent="0.35">
      <c r="A1015" s="404"/>
      <c r="B1015" s="404"/>
      <c r="C1015" s="404"/>
      <c r="D1015" s="405"/>
      <c r="E1015" s="405"/>
      <c r="F1015" s="404"/>
      <c r="G1015" s="403" t="str">
        <f>IF(MDS_Form_Part_10!$C$6 = "", "", MDS_Form_Part_10!$C$6)</f>
        <v/>
      </c>
      <c r="H1015" s="403" t="str">
        <f>IF(MDS_Form_Part_10!$C$8 = "", "", MDS_Form_Part_10!$C$8)</f>
        <v/>
      </c>
      <c r="I1015" s="403" t="str">
        <f>IF(MDS_Form_Part_10!$C$10 = "", "", MDS_Form_Part_10!$C$10)</f>
        <v/>
      </c>
      <c r="J1015" s="403" t="str">
        <f>IF(MDS_Form_Part_10!$C$13 = "", "", MDS_Form_Part_10!$C$13)</f>
        <v/>
      </c>
      <c r="K1015" s="403" t="str">
        <f>IF(MDS_Form_Part_10!$C$15 = "", "", MDS_Form_Part_10!$C$15)</f>
        <v/>
      </c>
      <c r="L1015" s="403" t="str">
        <f>IF(MDS_Form_Part_10!$C$17 = "", "", MDS_Form_Part_10!$C$17)</f>
        <v/>
      </c>
      <c r="M1015" s="403" t="str">
        <f>IF(MDS_Form_Part_10!$C$22 = "", "", MDS_Form_Part_10!$C$22)</f>
        <v/>
      </c>
      <c r="N1015" s="403" t="str">
        <f>IF(MDS_Form_Part_10!$C$25 = "", "", MDS_Form_Part_10!$C$25)</f>
        <v/>
      </c>
      <c r="O1015" s="403" t="str">
        <f>IF(MDS_Form_Part_10!$C$28 = "", "", MDS_Form_Part_10!$C$28)</f>
        <v/>
      </c>
      <c r="P1015" s="406" t="str">
        <f t="shared" ref="P1015:P1020" si="16">IF(AND($M1015 &lt;&gt; "", $N1015 &lt;&gt; "", $O1015 &lt;&gt; ""), DATE($M1015, INDEX(Month_value, MATCH($N1015, Month, 0)), $O1015), "")</f>
        <v/>
      </c>
      <c r="Q1015" s="403" t="str">
        <f>IF(MDS_Form_Part_10!$C$46 = "", "", MDS_Form_Part_10!$C$46)</f>
        <v xml:space="preserve"> </v>
      </c>
      <c r="R1015" s="403" t="str">
        <f>IF(MDS_Form_Part_10!$C$49 = "", "", MDS_Form_Part_10!$C$49)</f>
        <v/>
      </c>
      <c r="AC1015" s="321"/>
    </row>
    <row r="1016" spans="1:29" s="379" customFormat="1" x14ac:dyDescent="0.35">
      <c r="A1016" s="404"/>
      <c r="B1016" s="404"/>
      <c r="C1016" s="404"/>
      <c r="D1016" s="405"/>
      <c r="E1016" s="405"/>
      <c r="F1016" s="404"/>
      <c r="G1016" s="403" t="str">
        <f>IF(MDS_Form_Part_10!$E$6 = "", "", MDS_Form_Part_10!$E$6)</f>
        <v/>
      </c>
      <c r="H1016" s="403" t="str">
        <f>IF(MDS_Form_Part_10!$E$8 = "", "", MDS_Form_Part_10!$E$8)</f>
        <v/>
      </c>
      <c r="I1016" s="403" t="str">
        <f>IF(MDS_Form_Part_10!$E$10 = "", "", MDS_Form_Part_10!$E$10)</f>
        <v/>
      </c>
      <c r="J1016" s="403" t="str">
        <f>IF(MDS_Form_Part_10!$E$13 = "", "", MDS_Form_Part_10!$E$13)</f>
        <v/>
      </c>
      <c r="K1016" s="403" t="str">
        <f>IF(MDS_Form_Part_10!$E$15 = "", "", MDS_Form_Part_10!$E$15)</f>
        <v/>
      </c>
      <c r="L1016" s="403" t="str">
        <f>IF(MDS_Form_Part_10!$E$17 = "", "", MDS_Form_Part_10!$E$17)</f>
        <v/>
      </c>
      <c r="M1016" s="403" t="str">
        <f>IF(MDS_Form_Part_10!$E$22 = "", "", MDS_Form_Part_10!$E$22)</f>
        <v/>
      </c>
      <c r="N1016" s="403" t="str">
        <f>IF(MDS_Form_Part_10!$E$25 = "", "", MDS_Form_Part_10!$E$25)</f>
        <v/>
      </c>
      <c r="O1016" s="403" t="str">
        <f>IF(MDS_Form_Part_10!$E$28 = "", "", MDS_Form_Part_10!$E$28)</f>
        <v/>
      </c>
      <c r="P1016" s="406" t="str">
        <f t="shared" si="16"/>
        <v/>
      </c>
      <c r="Q1016" s="403" t="str">
        <f>IF(MDS_Form_Part_10!$E$46 = "", "", MDS_Form_Part_10!$E$46)</f>
        <v xml:space="preserve"> </v>
      </c>
      <c r="R1016" s="403" t="str">
        <f>IF(MDS_Form_Part_10!$E$49 = "", "", MDS_Form_Part_10!$E$49)</f>
        <v/>
      </c>
      <c r="AC1016" s="321"/>
    </row>
    <row r="1017" spans="1:29" s="379" customFormat="1" x14ac:dyDescent="0.35">
      <c r="A1017" s="404"/>
      <c r="B1017" s="404"/>
      <c r="C1017" s="404"/>
      <c r="D1017" s="405"/>
      <c r="E1017" s="405"/>
      <c r="F1017" s="404"/>
      <c r="G1017" s="403" t="str">
        <f>IF(MDS_Form_Part_10!$G$6 = "", "", MDS_Form_Part_10!$G$6)</f>
        <v/>
      </c>
      <c r="H1017" s="403" t="str">
        <f>IF(MDS_Form_Part_10!$G$8 = "", "", MDS_Form_Part_10!$G$8)</f>
        <v/>
      </c>
      <c r="I1017" s="403" t="str">
        <f>IF(MDS_Form_Part_10!$G$10 = "", "", MDS_Form_Part_10!$G$10)</f>
        <v/>
      </c>
      <c r="J1017" s="403" t="str">
        <f>IF(MDS_Form_Part_10!$G$13 = "", "", MDS_Form_Part_10!$G$13)</f>
        <v/>
      </c>
      <c r="K1017" s="403" t="str">
        <f>IF(MDS_Form_Part_10!$G$15 = "", "", MDS_Form_Part_10!$G$15)</f>
        <v/>
      </c>
      <c r="L1017" s="403" t="str">
        <f>IF(MDS_Form_Part_10!$G$17 = "", "", MDS_Form_Part_10!$G$17)</f>
        <v/>
      </c>
      <c r="M1017" s="403" t="str">
        <f>IF(MDS_Form_Part_10!$G$22 = "", "", MDS_Form_Part_10!$G$22)</f>
        <v/>
      </c>
      <c r="N1017" s="403" t="str">
        <f>IF(MDS_Form_Part_10!$G$25 = "", "", MDS_Form_Part_10!$G$25)</f>
        <v/>
      </c>
      <c r="O1017" s="403" t="str">
        <f>IF(MDS_Form_Part_10!$G$28 = "", "", MDS_Form_Part_10!$G$28)</f>
        <v/>
      </c>
      <c r="P1017" s="406" t="str">
        <f t="shared" si="16"/>
        <v/>
      </c>
      <c r="Q1017" s="403" t="str">
        <f>IF(MDS_Form_Part_10!$G$46 = "", "", MDS_Form_Part_10!$G$46)</f>
        <v xml:space="preserve"> </v>
      </c>
      <c r="R1017" s="403" t="str">
        <f>IF(MDS_Form_Part_10!$G$49 = "", "", MDS_Form_Part_10!$G$49)</f>
        <v/>
      </c>
      <c r="AC1017" s="321"/>
    </row>
    <row r="1018" spans="1:29" s="379" customFormat="1" x14ac:dyDescent="0.35">
      <c r="A1018" s="404"/>
      <c r="B1018" s="404"/>
      <c r="C1018" s="404"/>
      <c r="D1018" s="405"/>
      <c r="E1018" s="405"/>
      <c r="F1018" s="404"/>
      <c r="G1018" s="403" t="str">
        <f>IF(MDS_Form_Part_10!$I$6 = "", "", MDS_Form_Part_10!$I$6)</f>
        <v/>
      </c>
      <c r="H1018" s="403" t="str">
        <f>IF(MDS_Form_Part_10!$I$8 = "", "", MDS_Form_Part_10!$I$8)</f>
        <v/>
      </c>
      <c r="I1018" s="403" t="str">
        <f>IF(MDS_Form_Part_10!$I$10 = "", "", MDS_Form_Part_10!$I$10)</f>
        <v/>
      </c>
      <c r="J1018" s="403" t="str">
        <f>IF(MDS_Form_Part_10!$I$13 = "", "", MDS_Form_Part_10!$I$13)</f>
        <v/>
      </c>
      <c r="K1018" s="403" t="str">
        <f>IF(MDS_Form_Part_10!$I$15 = "", "", MDS_Form_Part_10!$I$15)</f>
        <v/>
      </c>
      <c r="L1018" s="403" t="str">
        <f>IF(MDS_Form_Part_10!$I$17 = "", "", MDS_Form_Part_10!$I$17)</f>
        <v/>
      </c>
      <c r="M1018" s="403" t="str">
        <f>IF(MDS_Form_Part_10!$I$22 = "", "", MDS_Form_Part_10!$I$22)</f>
        <v/>
      </c>
      <c r="N1018" s="403" t="str">
        <f>IF(MDS_Form_Part_10!$I$25 = "", "", MDS_Form_Part_10!$I$25)</f>
        <v/>
      </c>
      <c r="O1018" s="403" t="str">
        <f>IF(MDS_Form_Part_10!$I$28 = "", "", MDS_Form_Part_10!$I$28)</f>
        <v/>
      </c>
      <c r="P1018" s="406" t="str">
        <f t="shared" si="16"/>
        <v/>
      </c>
      <c r="Q1018" s="403" t="str">
        <f>IF(MDS_Form_Part_10!$I$46 = "", "", MDS_Form_Part_10!$I$46)</f>
        <v xml:space="preserve"> </v>
      </c>
      <c r="R1018" s="403" t="str">
        <f>IF(MDS_Form_Part_10!$I$49 = "", "", MDS_Form_Part_10!$I$49)</f>
        <v/>
      </c>
      <c r="AC1018" s="321"/>
    </row>
    <row r="1019" spans="1:29" s="379" customFormat="1" x14ac:dyDescent="0.35">
      <c r="A1019" s="404"/>
      <c r="B1019" s="404"/>
      <c r="C1019" s="404"/>
      <c r="D1019" s="405"/>
      <c r="E1019" s="405"/>
      <c r="F1019" s="404"/>
      <c r="G1019" s="403" t="str">
        <f>IF(MDS_Form_Part_10!$K$6 = "", "", MDS_Form_Part_10!$K$6)</f>
        <v/>
      </c>
      <c r="H1019" s="403" t="str">
        <f>IF(MDS_Form_Part_10!$K$6 = "", "", MDS_Form_Part_10!$K$6)</f>
        <v/>
      </c>
      <c r="I1019" s="403" t="str">
        <f>IF(MDS_Form_Part_10!$K$10 = "", "", MDS_Form_Part_10!$K$10)</f>
        <v/>
      </c>
      <c r="J1019" s="403" t="str">
        <f>IF(MDS_Form_Part_10!$K$13 = "", "", MDS_Form_Part_10!$K$13)</f>
        <v/>
      </c>
      <c r="K1019" s="403" t="str">
        <f>IF(MDS_Form_Part_10!$K$15 = "", "", MDS_Form_Part_10!$K$15)</f>
        <v/>
      </c>
      <c r="L1019" s="403" t="str">
        <f>IF(MDS_Form_Part_10!$K$17 = "", "", MDS_Form_Part_10!$K$17)</f>
        <v/>
      </c>
      <c r="M1019" s="403" t="str">
        <f>IF(MDS_Form_Part_10!$K$22 = "", "", MDS_Form_Part_10!$K$22)</f>
        <v/>
      </c>
      <c r="N1019" s="403" t="str">
        <f>IF(MDS_Form_Part_10!$K$25 = "", "", MDS_Form_Part_10!$K$25)</f>
        <v/>
      </c>
      <c r="O1019" s="403" t="str">
        <f>IF(MDS_Form_Part_10!$K$28 = "", "", MDS_Form_Part_10!$K$28)</f>
        <v/>
      </c>
      <c r="P1019" s="406" t="str">
        <f t="shared" si="16"/>
        <v/>
      </c>
      <c r="Q1019" s="403" t="str">
        <f>IF(MDS_Form_Part_10!$K$46 = "", "", MDS_Form_Part_10!$K$46)</f>
        <v xml:space="preserve"> </v>
      </c>
      <c r="R1019" s="403" t="str">
        <f>IF(MDS_Form_Part_10!$K$49 = "", "", MDS_Form_Part_10!$K$49)</f>
        <v/>
      </c>
      <c r="AC1019" s="321"/>
    </row>
    <row r="1020" spans="1:29" s="379" customFormat="1" x14ac:dyDescent="0.35">
      <c r="A1020" s="404"/>
      <c r="B1020" s="404"/>
      <c r="C1020" s="404"/>
      <c r="D1020" s="405"/>
      <c r="E1020" s="405"/>
      <c r="F1020" s="404"/>
      <c r="G1020" s="403" t="str">
        <f>IF(MDS_Form_Part_10!$M$6 = "", "", MDS_Form_Part_10!$M$6)</f>
        <v/>
      </c>
      <c r="H1020" s="403" t="str">
        <f>IF(MDS_Form_Part_10!$M$6 = "", "", MDS_Form_Part_10!$M$6)</f>
        <v/>
      </c>
      <c r="I1020" s="403" t="str">
        <f>IF(MDS_Form_Part_10!$M$10 = "", "", MDS_Form_Part_10!$M$10)</f>
        <v/>
      </c>
      <c r="J1020" s="403" t="str">
        <f>IF(MDS_Form_Part_10!$M$13 = "", "", MDS_Form_Part_10!$M$13)</f>
        <v/>
      </c>
      <c r="K1020" s="403" t="str">
        <f>IF(MDS_Form_Part_10!$M$15 = "", "", MDS_Form_Part_10!$M$15)</f>
        <v/>
      </c>
      <c r="L1020" s="403" t="str">
        <f>IF(MDS_Form_Part_10!$M$17 = "", "", MDS_Form_Part_10!$M$17)</f>
        <v/>
      </c>
      <c r="M1020" s="403" t="str">
        <f>IF(MDS_Form_Part_10!$M$22 = "", "", MDS_Form_Part_10!$M$22)</f>
        <v/>
      </c>
      <c r="N1020" s="403" t="str">
        <f>IF(MDS_Form_Part_10!$M$25 = "", "", MDS_Form_Part_10!$M$25)</f>
        <v/>
      </c>
      <c r="O1020" s="403" t="str">
        <f>IF(MDS_Form_Part_10!$M$28 = "", "", MDS_Form_Part_10!$M$28)</f>
        <v/>
      </c>
      <c r="P1020" s="406" t="str">
        <f t="shared" si="16"/>
        <v/>
      </c>
      <c r="Q1020" s="403" t="str">
        <f>IF(MDS_Form_Part_10!$M$46 = "", "", MDS_Form_Part_10!$M$46)</f>
        <v xml:space="preserve"> </v>
      </c>
      <c r="R1020" s="403" t="str">
        <f>IF(MDS_Form_Part_10!$M$49 = "", "", MDS_Form_Part_10!$M$49)</f>
        <v/>
      </c>
      <c r="AC1020" s="321"/>
    </row>
    <row r="1021" spans="1:29" s="379" customFormat="1" x14ac:dyDescent="0.35">
      <c r="AC1021" s="321"/>
    </row>
    <row r="1022" spans="1:29" s="379" customFormat="1" x14ac:dyDescent="0.35">
      <c r="AC1022" s="321"/>
    </row>
    <row r="1023" spans="1:29" s="379" customFormat="1" x14ac:dyDescent="0.35">
      <c r="AC1023" s="321"/>
    </row>
    <row r="1024" spans="1:29" s="379" customFormat="1" x14ac:dyDescent="0.35">
      <c r="AC1024" s="321"/>
    </row>
    <row r="1025" spans="29:29" s="379" customFormat="1" x14ac:dyDescent="0.35">
      <c r="AC1025" s="321"/>
    </row>
    <row r="1026" spans="29:29" s="379" customFormat="1" x14ac:dyDescent="0.35">
      <c r="AC1026" s="321"/>
    </row>
    <row r="1027" spans="29:29" s="379" customFormat="1" x14ac:dyDescent="0.35">
      <c r="AC1027" s="321"/>
    </row>
    <row r="1028" spans="29:29" s="379" customFormat="1" x14ac:dyDescent="0.35">
      <c r="AC1028" s="321"/>
    </row>
    <row r="1029" spans="29:29" s="379" customFormat="1" x14ac:dyDescent="0.35">
      <c r="AC1029" s="321"/>
    </row>
    <row r="1030" spans="29:29" s="379" customFormat="1" x14ac:dyDescent="0.35">
      <c r="AC1030" s="321"/>
    </row>
    <row r="1031" spans="29:29" s="379" customFormat="1" x14ac:dyDescent="0.35">
      <c r="AC1031" s="321"/>
    </row>
  </sheetData>
  <sheetProtection algorithmName="SHA-512" hashValue="7b4FiKhaGNuJXvYCOZaabuzOF9yrLFGMGzNCt2twTlF6oo7u3X/H5jOZwEmjl8kq0LR534SoK0dqgiYgs+uU6g==" saltValue="KDyAqaQpL4L8MZzjPMJDnw==" spinCount="100000" sheet="1" objects="1" scenarios="1"/>
  <autoFilter ref="A6:R6" xr:uid="{BC392821-58E2-4E68-A448-AF4FF06FD5BC}"/>
  <conditionalFormatting sqref="G7:R1008">
    <cfRule type="expression" dxfId="2" priority="2">
      <formula>OR($A7="", AND($A7 &lt;&gt; "", OR($D7 = "", $D7 = "Yes")))</formula>
    </cfRule>
  </conditionalFormatting>
  <conditionalFormatting sqref="O7:P1008">
    <cfRule type="expression" dxfId="1" priority="3">
      <formula>OR($M7="", $N7="")</formula>
    </cfRule>
  </conditionalFormatting>
  <conditionalFormatting sqref="E7:F1008">
    <cfRule type="expression" dxfId="0" priority="1">
      <formula>OR($A7 = "", AND($A7 &lt;&gt; "", $D7 = "No"))</formula>
    </cfRule>
  </conditionalFormatting>
  <dataValidations count="8">
    <dataValidation type="custom" allowBlank="1" showInputMessage="1" showErrorMessage="1" errorTitle="Error" error="Please enter a valid UK postcode where the final four digits are space, number, letter, letter." sqref="Q7:Q1008" xr:uid="{5A77AE75-6EC0-460F-861F-2675B5FBC7B7}">
      <formula1>$AB$7=TRUE</formula1>
    </dataValidation>
    <dataValidation type="list" allowBlank="1" showInputMessage="1" showErrorMessage="1" errorTitle="Error" error="Please select from the drop down menu." sqref="D7:D1008" xr:uid="{C0CEEF72-E830-4B31-B6D1-2E8081536971}">
      <formula1>Yes_no</formula1>
    </dataValidation>
    <dataValidation type="list" allowBlank="1" showInputMessage="1" showErrorMessage="1" errorTitle="Error" error="Please select from the drop down menu." sqref="K7:K1008" xr:uid="{CC215948-CCA7-479C-A02C-B70C2E3C6F9C}">
      <formula1>Gender</formula1>
    </dataValidation>
    <dataValidation type="whole" allowBlank="1" showInputMessage="1" showErrorMessage="1" errorTitle="Error" error="Please enter a valid date." sqref="O7:O1008" xr:uid="{7AA88183-479B-41A9-974D-EE357DE8901E}">
      <formula1>DoB_Day_Min</formula1>
      <formula2>$AC7</formula2>
    </dataValidation>
    <dataValidation type="list" allowBlank="1" showInputMessage="1" showErrorMessage="1" errorTitle="Error" error="Please select from the drop down menu." sqref="N7:N1008" xr:uid="{ED98E64D-4C6D-433C-BEC1-2553E252B656}">
      <formula1>Month</formula1>
    </dataValidation>
    <dataValidation type="list" allowBlank="1" showInputMessage="1" showErrorMessage="1" errorTitle="Error" error="Please select from the drop down menu." sqref="M7:M1008" xr:uid="{E247EEA0-F08E-4110-9DE2-70081B5D35E5}">
      <formula1>Year_2</formula1>
    </dataValidation>
    <dataValidation type="custom" operator="equal" allowBlank="1" showInputMessage="1" showErrorMessage="1" errorTitle="Error" error="Please enter a valid 13 digit Unique Pupil Number. The first digit must be a letter." sqref="R7:R1008" xr:uid="{5C4B9B99-9A07-4428-AED3-2515A07F0004}">
      <formula1>AND(LEN($R7)=UPN_length, ISERROR(SEARCH(" ",$R7)), NOT(ISNUMBER(VALUE(LEFT($R7, 1)))))</formula1>
    </dataValidation>
    <dataValidation type="list" allowBlank="1" showInputMessage="1" showErrorMessage="1" errorTitle="Error" error="Please select from the drop down menu." sqref="J7:J1008" xr:uid="{DF008C29-DC1C-4546-9C83-77BD8BD5B76D}">
      <formula1>Sex_at_birth</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Please select from the drop down menu." xr:uid="{CEE6CCA4-FCF4-4DF4-A39E-642FEEBBDA71}">
          <x14:formula1>
            <xm:f>Main_Form!$EV$6:$EV$506</xm:f>
          </x14:formula1>
          <xm:sqref>A7:A1008 E7:E1008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FE49-CD1F-416A-8D1C-987AEE41C426}">
  <sheetPr codeName="Sheet12">
    <tabColor rgb="FF183860"/>
  </sheetPr>
  <dimension ref="A1:P151"/>
  <sheetViews>
    <sheetView topLeftCell="A15" workbookViewId="0">
      <selection sqref="A1:K1"/>
    </sheetView>
  </sheetViews>
  <sheetFormatPr defaultColWidth="0" defaultRowHeight="14.5" zeroHeight="1" x14ac:dyDescent="0.35"/>
  <cols>
    <col min="1" max="3" width="10.54296875" customWidth="1"/>
    <col min="4" max="10" width="20.7265625" customWidth="1"/>
    <col min="11" max="11" width="10.54296875" customWidth="1"/>
    <col min="12" max="16" width="20.54296875" hidden="1" customWidth="1"/>
    <col min="17" max="16384" width="9.1796875" hidden="1"/>
  </cols>
  <sheetData>
    <row r="1" spans="1:16" s="320" customFormat="1" ht="25" customHeight="1" x14ac:dyDescent="0.3">
      <c r="A1" s="407" t="s">
        <v>626</v>
      </c>
      <c r="B1" s="408"/>
      <c r="C1" s="408"/>
      <c r="D1" s="408"/>
      <c r="E1" s="408"/>
      <c r="F1" s="408"/>
      <c r="G1" s="408"/>
      <c r="H1" s="408"/>
      <c r="I1" s="408"/>
      <c r="J1" s="408"/>
      <c r="K1" s="408"/>
      <c r="L1" s="321"/>
      <c r="M1" s="321"/>
      <c r="N1" s="321"/>
      <c r="O1" s="321"/>
      <c r="P1" s="321"/>
    </row>
    <row r="2" spans="1:16" s="320" customFormat="1" ht="25" customHeight="1" x14ac:dyDescent="0.3">
      <c r="A2" s="409"/>
      <c r="B2" s="409"/>
      <c r="C2" s="409"/>
      <c r="D2" s="321"/>
      <c r="E2" s="321"/>
      <c r="F2" s="321"/>
      <c r="G2" s="321"/>
      <c r="H2" s="321"/>
      <c r="I2" s="321"/>
      <c r="J2" s="321"/>
      <c r="K2" s="321"/>
      <c r="L2" s="321"/>
      <c r="M2" s="321"/>
      <c r="N2" s="321"/>
      <c r="O2" s="321"/>
      <c r="P2" s="321"/>
    </row>
    <row r="3" spans="1:16" s="320" customFormat="1" ht="25" customHeight="1" x14ac:dyDescent="0.3">
      <c r="A3" s="410"/>
      <c r="B3" s="322">
        <v>1</v>
      </c>
      <c r="C3" s="410"/>
      <c r="D3" s="323" t="s">
        <v>627</v>
      </c>
      <c r="E3" s="323"/>
      <c r="F3" s="323"/>
      <c r="G3" s="321"/>
      <c r="H3" s="323" t="s">
        <v>628</v>
      </c>
      <c r="I3" s="323"/>
      <c r="J3" s="323"/>
      <c r="K3" s="321"/>
      <c r="L3" s="321"/>
      <c r="M3" s="321"/>
      <c r="N3" s="321"/>
      <c r="O3" s="321"/>
      <c r="P3" s="321"/>
    </row>
    <row r="4" spans="1:16" s="320" customFormat="1" ht="25" customHeight="1" x14ac:dyDescent="0.3">
      <c r="A4" s="410"/>
      <c r="B4" s="410"/>
      <c r="C4" s="410"/>
      <c r="D4" s="321"/>
      <c r="E4" s="321"/>
      <c r="F4" s="321"/>
      <c r="G4" s="321"/>
      <c r="H4" s="321"/>
      <c r="I4" s="321"/>
      <c r="J4" s="321"/>
      <c r="K4" s="321"/>
      <c r="L4" s="321"/>
      <c r="M4" s="321"/>
      <c r="N4" s="321"/>
      <c r="O4" s="321"/>
      <c r="P4" s="321"/>
    </row>
    <row r="5" spans="1:16" s="320" customFormat="1" ht="25" customHeight="1" x14ac:dyDescent="0.3">
      <c r="A5" s="409"/>
      <c r="B5" s="409"/>
      <c r="C5" s="409"/>
      <c r="D5" s="411" t="str">
        <f>IF(School_or_CAT_Information!$D$5 = "", "", School_or_CAT_Information!$D$5)</f>
        <v/>
      </c>
      <c r="E5" s="412"/>
      <c r="F5" s="413"/>
      <c r="G5" s="321"/>
      <c r="H5" s="411" t="str">
        <f>IF(School_or_CAT_Information!$H$5 = "", "", School_or_CAT_Information!$H$5)</f>
        <v/>
      </c>
      <c r="I5" s="412"/>
      <c r="J5" s="413"/>
      <c r="K5" s="321"/>
      <c r="L5" s="321"/>
      <c r="M5" s="321"/>
      <c r="N5" s="321"/>
      <c r="O5" s="321"/>
      <c r="P5" s="321"/>
    </row>
    <row r="6" spans="1:16" s="320" customFormat="1" ht="15" customHeight="1" x14ac:dyDescent="0.3">
      <c r="A6" s="321"/>
      <c r="B6" s="321"/>
      <c r="C6" s="321"/>
      <c r="D6" s="321"/>
      <c r="E6" s="321"/>
      <c r="F6" s="321"/>
      <c r="G6" s="321"/>
      <c r="H6" s="321"/>
      <c r="I6" s="321"/>
      <c r="J6" s="321"/>
      <c r="K6" s="321"/>
      <c r="L6" s="321"/>
      <c r="M6" s="321"/>
      <c r="N6" s="321"/>
      <c r="O6" s="321"/>
      <c r="P6" s="321"/>
    </row>
    <row r="7" spans="1:16" s="320" customFormat="1" ht="15" customHeight="1" x14ac:dyDescent="0.3">
      <c r="A7" s="321"/>
      <c r="B7" s="321"/>
      <c r="C7" s="321"/>
      <c r="D7" s="321"/>
      <c r="E7" s="321"/>
      <c r="F7" s="321"/>
      <c r="G7" s="321"/>
      <c r="H7" s="321"/>
      <c r="I7" s="321"/>
      <c r="J7" s="321"/>
      <c r="K7" s="321"/>
      <c r="L7" s="321"/>
      <c r="M7" s="321"/>
      <c r="N7" s="321"/>
      <c r="O7" s="321"/>
      <c r="P7" s="321"/>
    </row>
    <row r="8" spans="1:16" s="320" customFormat="1" ht="15" customHeight="1" x14ac:dyDescent="0.3">
      <c r="A8" s="321"/>
      <c r="B8" s="321"/>
      <c r="C8" s="321"/>
      <c r="D8" s="321"/>
      <c r="E8" s="321"/>
      <c r="F8" s="321"/>
      <c r="G8" s="321"/>
      <c r="H8" s="321"/>
      <c r="I8" s="321"/>
      <c r="J8" s="321"/>
      <c r="K8" s="321"/>
      <c r="L8" s="321"/>
      <c r="M8" s="321"/>
      <c r="N8" s="321"/>
      <c r="O8" s="321"/>
      <c r="P8" s="321"/>
    </row>
    <row r="9" spans="1:16" s="320" customFormat="1" ht="25" customHeight="1" x14ac:dyDescent="0.3">
      <c r="A9" s="321"/>
      <c r="B9" s="322">
        <v>2</v>
      </c>
      <c r="C9" s="321"/>
      <c r="D9" s="323" t="s">
        <v>629</v>
      </c>
      <c r="E9" s="323"/>
      <c r="F9" s="323"/>
      <c r="G9" s="321"/>
      <c r="H9" s="321"/>
      <c r="I9" s="321"/>
      <c r="J9" s="321"/>
      <c r="K9" s="321"/>
      <c r="L9" s="321"/>
      <c r="M9" s="321"/>
      <c r="N9" s="321"/>
      <c r="O9" s="321"/>
      <c r="P9" s="321"/>
    </row>
    <row r="10" spans="1:16" s="320" customFormat="1" ht="25" customHeight="1" x14ac:dyDescent="0.3">
      <c r="A10" s="321"/>
      <c r="B10" s="321"/>
      <c r="C10" s="321"/>
      <c r="D10" s="321"/>
      <c r="E10" s="321"/>
      <c r="F10" s="321"/>
      <c r="G10" s="321"/>
      <c r="H10" s="321"/>
      <c r="I10" s="321"/>
      <c r="J10" s="321"/>
      <c r="K10" s="321"/>
      <c r="L10" s="321"/>
      <c r="M10" s="321"/>
      <c r="N10" s="321"/>
      <c r="O10" s="321"/>
      <c r="P10" s="321"/>
    </row>
    <row r="11" spans="1:16" s="320" customFormat="1" ht="25" customHeight="1" x14ac:dyDescent="0.3">
      <c r="A11" s="321"/>
      <c r="B11" s="321"/>
      <c r="C11" s="321"/>
      <c r="D11" s="414" t="s">
        <v>630</v>
      </c>
      <c r="E11" s="414"/>
      <c r="F11" s="414"/>
      <c r="G11" s="321"/>
      <c r="H11" s="415" t="s">
        <v>631</v>
      </c>
      <c r="I11" s="416">
        <f>COUNTIFS(Main_Form!$E$6:$E$506, "Male", Main_Form!$EF$6:$EF$506, "&gt; 0") + COUNTIFS(Main_Form!$E$6:$E$506, "Male", Main_Form!$EJ$6:$EJ$506, "&gt; 0")</f>
        <v>0</v>
      </c>
      <c r="J11" s="321"/>
      <c r="K11" s="321"/>
      <c r="L11" s="321"/>
      <c r="M11" s="321"/>
      <c r="N11" s="321"/>
      <c r="O11" s="321"/>
      <c r="P11" s="321"/>
    </row>
    <row r="12" spans="1:16" s="320" customFormat="1" ht="25" customHeight="1" x14ac:dyDescent="0.3">
      <c r="A12" s="321"/>
      <c r="B12" s="321"/>
      <c r="C12" s="321"/>
      <c r="D12" s="321"/>
      <c r="E12" s="321"/>
      <c r="F12" s="321"/>
      <c r="G12" s="321"/>
      <c r="H12" s="321"/>
      <c r="I12" s="321"/>
      <c r="J12" s="321"/>
      <c r="K12" s="321"/>
      <c r="L12" s="321"/>
      <c r="M12" s="321"/>
      <c r="N12" s="321"/>
      <c r="O12" s="321"/>
      <c r="P12" s="321"/>
    </row>
    <row r="13" spans="1:16" s="320" customFormat="1" ht="25" customHeight="1" x14ac:dyDescent="0.3">
      <c r="A13" s="321"/>
      <c r="B13" s="321"/>
      <c r="C13" s="321"/>
      <c r="D13" s="321"/>
      <c r="E13" s="321"/>
      <c r="F13" s="321"/>
      <c r="G13" s="321"/>
      <c r="H13" s="415" t="s">
        <v>632</v>
      </c>
      <c r="I13" s="416">
        <f>COUNTIFS(Main_Form!$E$6:$E$506, "Female", Main_Form!$EF$6:$EF$506, "&gt; 0") + COUNTIFS(Main_Form!$E$6:$E$506, "Female", Main_Form!$EJ$6:$EJ$506, "&gt; 0")</f>
        <v>0</v>
      </c>
      <c r="J13" s="321"/>
      <c r="K13" s="321"/>
      <c r="L13" s="321"/>
      <c r="M13" s="321"/>
      <c r="N13" s="321"/>
      <c r="O13" s="321"/>
      <c r="P13" s="321"/>
    </row>
    <row r="14" spans="1:16" s="320" customFormat="1" ht="25" customHeight="1" x14ac:dyDescent="0.3">
      <c r="A14" s="321"/>
      <c r="B14" s="321"/>
      <c r="C14" s="321"/>
      <c r="D14" s="321"/>
      <c r="E14" s="321"/>
      <c r="F14" s="321"/>
      <c r="G14" s="321"/>
      <c r="H14" s="321"/>
      <c r="I14" s="321"/>
      <c r="J14" s="321"/>
      <c r="K14" s="321"/>
      <c r="L14" s="321"/>
      <c r="M14" s="321"/>
      <c r="N14" s="321"/>
      <c r="O14" s="321"/>
      <c r="P14" s="321"/>
    </row>
    <row r="15" spans="1:16" s="320" customFormat="1" ht="25" customHeight="1" x14ac:dyDescent="0.3">
      <c r="A15" s="321"/>
      <c r="B15" s="321"/>
      <c r="C15" s="321"/>
      <c r="D15" s="321"/>
      <c r="E15" s="321"/>
      <c r="F15" s="321"/>
      <c r="G15" s="321"/>
      <c r="H15" s="415" t="s">
        <v>633</v>
      </c>
      <c r="I15" s="416">
        <f>COUNTIFS(Main_Form!$EF$6:$EF$506, "&gt; 0") + COUNTIFS(Main_Form!$EJ$6:$EJ$506, "&gt; 0")</f>
        <v>0</v>
      </c>
      <c r="J15" s="321"/>
      <c r="K15" s="321"/>
      <c r="L15" s="321"/>
      <c r="M15" s="321"/>
      <c r="N15" s="321"/>
      <c r="O15" s="321"/>
      <c r="P15" s="321"/>
    </row>
    <row r="16" spans="1:16" s="320" customFormat="1" ht="25" customHeight="1" x14ac:dyDescent="0.3">
      <c r="A16" s="321"/>
      <c r="B16" s="321"/>
      <c r="C16" s="321"/>
      <c r="D16" s="321"/>
      <c r="E16" s="321"/>
      <c r="F16" s="321"/>
      <c r="G16" s="321"/>
      <c r="H16" s="321"/>
      <c r="I16" s="321"/>
      <c r="J16" s="321"/>
      <c r="K16" s="321"/>
      <c r="L16" s="321"/>
      <c r="M16" s="321"/>
      <c r="N16" s="321"/>
      <c r="O16" s="321"/>
      <c r="P16" s="321"/>
    </row>
    <row r="17" spans="1:16" s="320" customFormat="1" ht="25" customHeight="1" x14ac:dyDescent="0.3">
      <c r="A17" s="321"/>
      <c r="B17" s="321"/>
      <c r="C17" s="321"/>
      <c r="D17" s="414" t="s">
        <v>634</v>
      </c>
      <c r="E17" s="414"/>
      <c r="F17" s="414"/>
      <c r="G17" s="321"/>
      <c r="H17" s="417">
        <f>SUMIFS(Main_Form!$EF$6:$EF$506, Main_Form!$EF$6:$EF$506, "&gt; 0") + SUMIFS(Main_Form!$EJ$6:$EJ$506, Main_Form!$EJ$6:$EJ$506, "&gt; 0")</f>
        <v>0</v>
      </c>
      <c r="I17" s="418">
        <f>COUNTIFS(Main_Form!$A$6:$A$506, "&lt;&gt;"&amp;"", Main_Form!$EE$6:$EE$506, "&gt; 0")</f>
        <v>0</v>
      </c>
      <c r="J17" s="321"/>
      <c r="K17" s="321"/>
      <c r="L17" s="321"/>
      <c r="M17" s="321"/>
      <c r="N17" s="321"/>
      <c r="O17" s="321"/>
      <c r="P17" s="321"/>
    </row>
    <row r="18" spans="1:16" s="320" customFormat="1" ht="15" customHeight="1" x14ac:dyDescent="0.3">
      <c r="A18" s="321"/>
      <c r="B18" s="321"/>
      <c r="C18" s="321"/>
      <c r="D18" s="321"/>
      <c r="E18" s="321"/>
      <c r="F18" s="321"/>
      <c r="G18" s="321"/>
      <c r="H18" s="321"/>
      <c r="I18" s="321"/>
      <c r="J18" s="321"/>
      <c r="K18" s="321"/>
      <c r="L18" s="321"/>
      <c r="M18" s="321"/>
      <c r="N18" s="321"/>
      <c r="O18" s="321"/>
      <c r="P18" s="321"/>
    </row>
    <row r="19" spans="1:16" s="320" customFormat="1" ht="15" customHeight="1" x14ac:dyDescent="0.3">
      <c r="A19" s="321"/>
      <c r="B19" s="321"/>
      <c r="C19" s="321"/>
      <c r="D19" s="321"/>
      <c r="E19" s="321"/>
      <c r="F19" s="321"/>
      <c r="G19" s="321"/>
      <c r="H19" s="321"/>
      <c r="I19" s="321"/>
      <c r="J19" s="321"/>
      <c r="K19" s="321"/>
      <c r="L19" s="321"/>
      <c r="M19" s="321"/>
      <c r="N19" s="321"/>
      <c r="O19" s="321"/>
      <c r="P19" s="321"/>
    </row>
    <row r="20" spans="1:16" s="320" customFormat="1" ht="15" customHeight="1" x14ac:dyDescent="0.3">
      <c r="A20" s="321"/>
      <c r="B20" s="321"/>
      <c r="C20" s="321"/>
      <c r="D20" s="321"/>
      <c r="E20" s="321"/>
      <c r="F20" s="321"/>
      <c r="G20" s="321"/>
      <c r="H20" s="321"/>
      <c r="I20" s="321"/>
      <c r="J20" s="321"/>
      <c r="K20" s="321"/>
      <c r="L20" s="321"/>
      <c r="M20" s="321"/>
      <c r="N20" s="321"/>
      <c r="O20" s="321"/>
      <c r="P20" s="321"/>
    </row>
    <row r="21" spans="1:16" ht="25" customHeight="1" x14ac:dyDescent="0.35">
      <c r="A21" s="379"/>
      <c r="B21" s="322">
        <v>3</v>
      </c>
      <c r="C21" s="379"/>
      <c r="D21" s="323" t="s">
        <v>635</v>
      </c>
      <c r="E21" s="323"/>
      <c r="F21" s="323"/>
      <c r="G21" s="379"/>
      <c r="H21" s="379"/>
      <c r="I21" s="379"/>
      <c r="J21" s="379"/>
      <c r="K21" s="379"/>
      <c r="L21" s="379"/>
      <c r="M21" s="379"/>
      <c r="N21" s="379"/>
      <c r="O21" s="379"/>
      <c r="P21" s="379"/>
    </row>
    <row r="22" spans="1:16" ht="25" customHeight="1" x14ac:dyDescent="0.35">
      <c r="A22" s="379"/>
      <c r="B22" s="379"/>
      <c r="C22" s="379"/>
      <c r="D22" s="379"/>
      <c r="E22" s="379"/>
      <c r="F22" s="379"/>
      <c r="G22" s="379"/>
      <c r="H22" s="379"/>
      <c r="I22" s="379"/>
      <c r="J22" s="379"/>
      <c r="K22" s="379"/>
      <c r="L22" s="379"/>
      <c r="M22" s="379"/>
      <c r="N22" s="379"/>
      <c r="O22" s="379"/>
      <c r="P22" s="379"/>
    </row>
    <row r="23" spans="1:16" ht="25" customHeight="1" x14ac:dyDescent="0.35">
      <c r="A23" s="379"/>
      <c r="B23" s="379"/>
      <c r="C23" s="379"/>
      <c r="D23" s="419" t="s">
        <v>636</v>
      </c>
      <c r="E23" s="420"/>
      <c r="F23" s="421"/>
      <c r="G23" s="419" t="s">
        <v>637</v>
      </c>
      <c r="H23" s="420"/>
      <c r="I23" s="421"/>
      <c r="J23" s="379"/>
      <c r="K23" s="379"/>
      <c r="L23" s="379"/>
      <c r="M23" s="379"/>
      <c r="N23" s="379"/>
      <c r="O23" s="379"/>
      <c r="P23" s="379"/>
    </row>
    <row r="24" spans="1:16" ht="25" customHeight="1" x14ac:dyDescent="0.35">
      <c r="A24" s="379"/>
      <c r="B24" s="379"/>
      <c r="C24" s="379"/>
      <c r="D24" s="422" t="s">
        <v>638</v>
      </c>
      <c r="E24" s="423" t="s">
        <v>639</v>
      </c>
      <c r="F24" s="424">
        <v>34037.120000000003</v>
      </c>
      <c r="G24" s="422"/>
      <c r="H24" s="425">
        <v>4193</v>
      </c>
      <c r="I24" s="426"/>
      <c r="J24" s="379"/>
      <c r="K24" s="379"/>
      <c r="L24" s="379"/>
      <c r="M24" s="379"/>
      <c r="N24" s="379"/>
      <c r="O24" s="379"/>
      <c r="P24" s="379"/>
    </row>
    <row r="25" spans="1:16" ht="25" customHeight="1" x14ac:dyDescent="0.35">
      <c r="A25" s="379"/>
      <c r="B25" s="379"/>
      <c r="C25" s="379"/>
      <c r="D25" s="427">
        <f>$F24+0.01</f>
        <v>34037.130000000005</v>
      </c>
      <c r="E25" s="423" t="s">
        <v>639</v>
      </c>
      <c r="F25" s="424">
        <v>38576.720000000001</v>
      </c>
      <c r="G25" s="428"/>
      <c r="H25" s="425">
        <v>3807</v>
      </c>
      <c r="I25" s="426"/>
      <c r="J25" s="379"/>
      <c r="K25" s="379"/>
      <c r="L25" s="379"/>
      <c r="M25" s="379"/>
      <c r="N25" s="379"/>
      <c r="O25" s="379"/>
      <c r="P25" s="379"/>
    </row>
    <row r="26" spans="1:16" ht="25" customHeight="1" x14ac:dyDescent="0.35">
      <c r="A26" s="379"/>
      <c r="B26" s="379"/>
      <c r="C26" s="379"/>
      <c r="D26" s="427">
        <f t="shared" ref="D26:D33" si="0">$F25+0.01</f>
        <v>38576.730000000003</v>
      </c>
      <c r="E26" s="423" t="s">
        <v>639</v>
      </c>
      <c r="F26" s="424">
        <v>43115.28</v>
      </c>
      <c r="G26" s="428"/>
      <c r="H26" s="425">
        <v>3423</v>
      </c>
      <c r="I26" s="426"/>
      <c r="J26" s="379"/>
      <c r="K26" s="379"/>
      <c r="L26" s="379"/>
      <c r="M26" s="379"/>
      <c r="N26" s="379"/>
      <c r="O26" s="379"/>
      <c r="P26" s="379"/>
    </row>
    <row r="27" spans="1:16" ht="25" customHeight="1" x14ac:dyDescent="0.35">
      <c r="A27" s="379"/>
      <c r="B27" s="379"/>
      <c r="C27" s="379"/>
      <c r="D27" s="427">
        <f t="shared" si="0"/>
        <v>43115.29</v>
      </c>
      <c r="E27" s="423" t="s">
        <v>639</v>
      </c>
      <c r="F27" s="424">
        <v>47712.08</v>
      </c>
      <c r="G27" s="428"/>
      <c r="H27" s="425">
        <v>3014</v>
      </c>
      <c r="I27" s="426"/>
      <c r="J27" s="379"/>
      <c r="K27" s="379"/>
      <c r="L27" s="379"/>
      <c r="M27" s="379"/>
      <c r="N27" s="379"/>
      <c r="O27" s="379"/>
      <c r="P27" s="379"/>
    </row>
    <row r="28" spans="1:16" ht="25" customHeight="1" x14ac:dyDescent="0.35">
      <c r="A28" s="379"/>
      <c r="B28" s="379"/>
      <c r="C28" s="379"/>
      <c r="D28" s="427">
        <f t="shared" si="0"/>
        <v>47712.090000000004</v>
      </c>
      <c r="E28" s="423" t="s">
        <v>639</v>
      </c>
      <c r="F28" s="424">
        <v>52192.4</v>
      </c>
      <c r="G28" s="428"/>
      <c r="H28" s="425">
        <v>2640</v>
      </c>
      <c r="I28" s="426"/>
      <c r="J28" s="379"/>
      <c r="K28" s="379"/>
      <c r="L28" s="379"/>
      <c r="M28" s="379"/>
      <c r="N28" s="379"/>
      <c r="O28" s="379"/>
      <c r="P28" s="379"/>
    </row>
    <row r="29" spans="1:16" ht="25" customHeight="1" x14ac:dyDescent="0.35">
      <c r="A29" s="379"/>
      <c r="B29" s="379"/>
      <c r="C29" s="379"/>
      <c r="D29" s="427">
        <f t="shared" si="0"/>
        <v>52192.41</v>
      </c>
      <c r="E29" s="423" t="s">
        <v>639</v>
      </c>
      <c r="F29" s="424">
        <v>56729.919999999998</v>
      </c>
      <c r="G29" s="428"/>
      <c r="H29" s="425">
        <v>2262</v>
      </c>
      <c r="I29" s="426"/>
      <c r="J29" s="379"/>
      <c r="K29" s="379"/>
      <c r="L29" s="379"/>
      <c r="M29" s="379"/>
      <c r="N29" s="379"/>
      <c r="O29" s="379"/>
      <c r="P29" s="379"/>
    </row>
    <row r="30" spans="1:16" ht="25" customHeight="1" x14ac:dyDescent="0.35">
      <c r="A30" s="379"/>
      <c r="B30" s="379"/>
      <c r="C30" s="379"/>
      <c r="D30" s="427">
        <f t="shared" si="0"/>
        <v>56729.93</v>
      </c>
      <c r="E30" s="423" t="s">
        <v>639</v>
      </c>
      <c r="F30" s="424">
        <v>61761.440000000002</v>
      </c>
      <c r="G30" s="428"/>
      <c r="H30" s="425">
        <v>1890</v>
      </c>
      <c r="I30" s="426"/>
      <c r="J30" s="379"/>
      <c r="K30" s="379"/>
      <c r="L30" s="379"/>
      <c r="M30" s="379"/>
      <c r="N30" s="379"/>
      <c r="O30" s="379"/>
      <c r="P30" s="379"/>
    </row>
    <row r="31" spans="1:16" ht="25" customHeight="1" x14ac:dyDescent="0.35">
      <c r="A31" s="379"/>
      <c r="B31" s="379"/>
      <c r="C31" s="379"/>
      <c r="D31" s="427">
        <f t="shared" si="0"/>
        <v>61761.450000000004</v>
      </c>
      <c r="E31" s="423" t="s">
        <v>639</v>
      </c>
      <c r="F31" s="424">
        <v>65809.119999999995</v>
      </c>
      <c r="G31" s="428"/>
      <c r="H31" s="425">
        <v>1505</v>
      </c>
      <c r="I31" s="426"/>
      <c r="J31" s="379"/>
      <c r="K31" s="379"/>
      <c r="L31" s="379"/>
      <c r="M31" s="379"/>
      <c r="N31" s="379"/>
      <c r="O31" s="379"/>
      <c r="P31" s="379"/>
    </row>
    <row r="32" spans="1:16" ht="25" customHeight="1" x14ac:dyDescent="0.35">
      <c r="A32" s="379"/>
      <c r="B32" s="379"/>
      <c r="C32" s="379"/>
      <c r="D32" s="427">
        <f t="shared" si="0"/>
        <v>65809.12999999999</v>
      </c>
      <c r="E32" s="423" t="s">
        <v>639</v>
      </c>
      <c r="F32" s="424">
        <v>70347.679999999993</v>
      </c>
      <c r="G32" s="428"/>
      <c r="H32" s="425">
        <v>1122</v>
      </c>
      <c r="I32" s="426"/>
      <c r="J32" s="379"/>
      <c r="K32" s="379"/>
      <c r="L32" s="379"/>
      <c r="M32" s="379"/>
      <c r="N32" s="379"/>
      <c r="O32" s="379"/>
      <c r="P32" s="379"/>
    </row>
    <row r="33" spans="1:16" ht="25" customHeight="1" x14ac:dyDescent="0.35">
      <c r="A33" s="379"/>
      <c r="B33" s="379"/>
      <c r="C33" s="379"/>
      <c r="D33" s="427">
        <f t="shared" si="0"/>
        <v>70347.689999999988</v>
      </c>
      <c r="E33" s="423" t="s">
        <v>639</v>
      </c>
      <c r="F33" s="424">
        <v>72003</v>
      </c>
      <c r="G33" s="428"/>
      <c r="H33" s="425">
        <v>738</v>
      </c>
      <c r="I33" s="426"/>
      <c r="J33" s="379"/>
      <c r="K33" s="379"/>
      <c r="L33" s="379"/>
      <c r="M33" s="379"/>
      <c r="N33" s="379"/>
      <c r="O33" s="379"/>
      <c r="P33" s="379"/>
    </row>
    <row r="34" spans="1:16" ht="25" customHeight="1" x14ac:dyDescent="0.35">
      <c r="A34" s="379"/>
      <c r="B34" s="379"/>
      <c r="C34" s="379"/>
      <c r="D34" s="427">
        <f>$F33+0.01</f>
        <v>72003.009999999995</v>
      </c>
      <c r="E34" s="423" t="s">
        <v>639</v>
      </c>
      <c r="F34" s="424">
        <v>74883.12</v>
      </c>
      <c r="G34" s="428"/>
      <c r="H34" s="425">
        <v>369</v>
      </c>
      <c r="I34" s="426"/>
      <c r="J34" s="379"/>
      <c r="K34" s="379"/>
      <c r="L34" s="379"/>
      <c r="M34" s="379"/>
      <c r="N34" s="379"/>
      <c r="O34" s="379"/>
      <c r="P34" s="379"/>
    </row>
    <row r="35" spans="1:16" ht="25" customHeight="1" x14ac:dyDescent="0.35">
      <c r="A35" s="379"/>
      <c r="B35" s="379"/>
      <c r="C35" s="379"/>
      <c r="D35" s="427">
        <f>$F34+0.01</f>
        <v>74883.12999999999</v>
      </c>
      <c r="E35" s="423" t="s">
        <v>640</v>
      </c>
      <c r="F35" s="429" t="s">
        <v>641</v>
      </c>
      <c r="G35" s="428"/>
      <c r="H35" s="425">
        <v>0</v>
      </c>
      <c r="I35" s="429"/>
      <c r="J35" s="379"/>
      <c r="K35" s="379"/>
      <c r="L35" s="379"/>
      <c r="M35" s="379"/>
      <c r="N35" s="379"/>
      <c r="O35" s="379"/>
      <c r="P35" s="379"/>
    </row>
    <row r="36" spans="1:16" ht="25" customHeight="1" x14ac:dyDescent="0.35">
      <c r="A36" s="379"/>
      <c r="B36" s="379"/>
      <c r="C36" s="379"/>
      <c r="D36" s="379"/>
      <c r="E36" s="379"/>
      <c r="F36" s="379"/>
      <c r="G36" s="379"/>
      <c r="H36" s="379"/>
      <c r="I36" s="379"/>
      <c r="J36" s="379"/>
      <c r="K36" s="379"/>
      <c r="L36" s="379"/>
      <c r="M36" s="379"/>
      <c r="N36" s="379"/>
      <c r="O36" s="379"/>
      <c r="P36" s="379"/>
    </row>
    <row r="37" spans="1:16" ht="25" customHeight="1" x14ac:dyDescent="0.35">
      <c r="A37" s="379"/>
      <c r="B37" s="379"/>
      <c r="C37" s="379"/>
      <c r="D37" s="379"/>
      <c r="E37" s="379"/>
      <c r="F37" s="379"/>
      <c r="G37" s="379"/>
      <c r="H37" s="379"/>
      <c r="I37" s="379"/>
      <c r="J37" s="379"/>
      <c r="K37" s="379"/>
      <c r="L37" s="379"/>
      <c r="M37" s="379"/>
      <c r="N37" s="379"/>
      <c r="O37" s="379"/>
      <c r="P37" s="379"/>
    </row>
    <row r="38" spans="1:16" ht="25" customHeight="1" x14ac:dyDescent="0.35">
      <c r="A38" s="379"/>
      <c r="B38" s="379"/>
      <c r="C38" s="379"/>
      <c r="D38" s="379"/>
      <c r="E38" s="379"/>
      <c r="F38" s="379"/>
      <c r="G38" s="379"/>
      <c r="H38" s="379"/>
      <c r="I38" s="379"/>
      <c r="J38" s="379"/>
      <c r="K38" s="379"/>
      <c r="L38" s="379"/>
      <c r="M38" s="379"/>
      <c r="N38" s="379"/>
      <c r="O38" s="379"/>
      <c r="P38" s="379"/>
    </row>
    <row r="39" spans="1:16" ht="25" customHeight="1" x14ac:dyDescent="0.35">
      <c r="A39" s="379"/>
      <c r="B39" s="379"/>
      <c r="C39" s="379"/>
      <c r="D39" s="379"/>
      <c r="E39" s="379"/>
      <c r="F39" s="379"/>
      <c r="G39" s="379"/>
      <c r="H39" s="379"/>
      <c r="I39" s="379"/>
      <c r="J39" s="379"/>
      <c r="K39" s="379"/>
      <c r="L39" s="379"/>
      <c r="M39" s="379"/>
      <c r="N39" s="379"/>
      <c r="O39" s="379"/>
      <c r="P39" s="379"/>
    </row>
    <row r="40" spans="1:16" ht="25" customHeight="1" x14ac:dyDescent="0.35">
      <c r="A40" s="379"/>
      <c r="B40" s="379"/>
      <c r="C40" s="379"/>
      <c r="D40" s="379"/>
      <c r="E40" s="379"/>
      <c r="F40" s="379"/>
      <c r="G40" s="379"/>
      <c r="H40" s="379"/>
      <c r="I40" s="379"/>
      <c r="J40" s="379"/>
      <c r="K40" s="379"/>
      <c r="L40" s="379"/>
      <c r="M40" s="379"/>
      <c r="N40" s="379"/>
      <c r="O40" s="379"/>
      <c r="P40" s="379"/>
    </row>
    <row r="41" spans="1:16" ht="25" customHeight="1" x14ac:dyDescent="0.35">
      <c r="A41" s="379"/>
      <c r="B41" s="379"/>
      <c r="C41" s="379"/>
      <c r="D41" s="379"/>
      <c r="E41" s="379"/>
      <c r="F41" s="379"/>
      <c r="G41" s="379"/>
      <c r="H41" s="379"/>
      <c r="I41" s="379"/>
      <c r="J41" s="379"/>
      <c r="K41" s="379"/>
      <c r="L41" s="379"/>
      <c r="M41" s="379"/>
      <c r="N41" s="379"/>
      <c r="O41" s="379"/>
      <c r="P41" s="379"/>
    </row>
    <row r="42" spans="1:16" ht="14.15" hidden="1" customHeight="1" x14ac:dyDescent="0.35"/>
    <row r="43" spans="1:16" ht="14.15" hidden="1" customHeight="1" x14ac:dyDescent="0.35"/>
    <row r="44" spans="1:16" ht="14.15" hidden="1" customHeight="1" x14ac:dyDescent="0.35"/>
    <row r="45" spans="1:16" ht="14.15" hidden="1" customHeight="1" x14ac:dyDescent="0.35"/>
    <row r="46" spans="1:16" ht="14.15" hidden="1" customHeight="1" x14ac:dyDescent="0.35"/>
    <row r="47" spans="1:16" ht="14.15" hidden="1" customHeight="1" x14ac:dyDescent="0.35"/>
    <row r="48" spans="1:16" ht="14.15" hidden="1" customHeight="1" x14ac:dyDescent="0.35"/>
    <row r="49" ht="14.15" hidden="1" customHeight="1" x14ac:dyDescent="0.35"/>
    <row r="50" ht="14.15" hidden="1" customHeight="1" x14ac:dyDescent="0.35"/>
    <row r="51" ht="14.15" hidden="1" customHeight="1" x14ac:dyDescent="0.35"/>
    <row r="52" ht="14.15" hidden="1" customHeight="1" x14ac:dyDescent="0.35"/>
    <row r="53" ht="14.15" hidden="1" customHeight="1" x14ac:dyDescent="0.35"/>
    <row r="54" ht="14.15" hidden="1" customHeight="1" x14ac:dyDescent="0.35"/>
    <row r="55" ht="14.15" hidden="1" customHeight="1" x14ac:dyDescent="0.35"/>
    <row r="56" ht="14.15" hidden="1" customHeight="1" x14ac:dyDescent="0.35"/>
    <row r="57" ht="14.15" hidden="1" customHeight="1" x14ac:dyDescent="0.35"/>
    <row r="58" ht="14.15" hidden="1" customHeight="1" x14ac:dyDescent="0.35"/>
    <row r="59" ht="14.15" hidden="1" customHeight="1" x14ac:dyDescent="0.35"/>
    <row r="60" ht="14.15" hidden="1" customHeight="1" x14ac:dyDescent="0.35"/>
    <row r="61" ht="14.15" hidden="1" customHeight="1" x14ac:dyDescent="0.35"/>
    <row r="62" ht="14.15" hidden="1" customHeight="1" x14ac:dyDescent="0.35"/>
    <row r="63" ht="14.15" hidden="1" customHeight="1" x14ac:dyDescent="0.35"/>
    <row r="64" ht="14.15" hidden="1" customHeight="1" x14ac:dyDescent="0.35"/>
    <row r="65" ht="14.15" hidden="1" customHeight="1" x14ac:dyDescent="0.35"/>
    <row r="66" ht="14.15" hidden="1" customHeight="1" x14ac:dyDescent="0.35"/>
    <row r="67" ht="14.15" hidden="1" customHeight="1" x14ac:dyDescent="0.35"/>
    <row r="68" ht="14.15" hidden="1" customHeight="1" x14ac:dyDescent="0.35"/>
    <row r="69" ht="14.15" hidden="1" customHeight="1" x14ac:dyDescent="0.35"/>
    <row r="70" ht="14.15" hidden="1" customHeight="1" x14ac:dyDescent="0.35"/>
    <row r="71" ht="14.15" hidden="1" customHeight="1" x14ac:dyDescent="0.35"/>
    <row r="72" ht="14.15" hidden="1" customHeight="1" x14ac:dyDescent="0.35"/>
    <row r="73" ht="14.15" hidden="1" customHeight="1" x14ac:dyDescent="0.35"/>
    <row r="74" ht="14.15" hidden="1" customHeight="1" x14ac:dyDescent="0.35"/>
    <row r="75" ht="14.15" hidden="1" customHeight="1" x14ac:dyDescent="0.35"/>
    <row r="76" ht="14.15" hidden="1" customHeight="1" x14ac:dyDescent="0.35"/>
    <row r="77" ht="14.15" hidden="1" customHeight="1" x14ac:dyDescent="0.35"/>
    <row r="78" ht="14.15" hidden="1" customHeight="1" x14ac:dyDescent="0.35"/>
    <row r="79" ht="14.15" hidden="1" customHeight="1" x14ac:dyDescent="0.35"/>
    <row r="80" ht="14.15" hidden="1" customHeight="1" x14ac:dyDescent="0.35"/>
    <row r="81" ht="14.15" hidden="1" customHeight="1" x14ac:dyDescent="0.35"/>
    <row r="82" ht="14.15" hidden="1" customHeight="1" x14ac:dyDescent="0.35"/>
    <row r="83" ht="14.15" hidden="1" customHeight="1" x14ac:dyDescent="0.35"/>
    <row r="84" ht="14.15" hidden="1" customHeight="1" x14ac:dyDescent="0.35"/>
    <row r="85" ht="14.15" hidden="1" customHeight="1" x14ac:dyDescent="0.35"/>
    <row r="86" ht="14.15" hidden="1" customHeight="1" x14ac:dyDescent="0.35"/>
    <row r="87" ht="14.15" hidden="1" customHeight="1" x14ac:dyDescent="0.35"/>
    <row r="88" ht="14.15" hidden="1" customHeight="1" x14ac:dyDescent="0.35"/>
    <row r="89" ht="14.15" hidden="1" customHeight="1" x14ac:dyDescent="0.35"/>
    <row r="90" ht="14.15" hidden="1" customHeight="1" x14ac:dyDescent="0.35"/>
    <row r="91" ht="14.15" hidden="1" customHeight="1" x14ac:dyDescent="0.35"/>
    <row r="92" ht="14.15" hidden="1" customHeight="1" x14ac:dyDescent="0.35"/>
    <row r="93" ht="14.15" hidden="1" customHeight="1" x14ac:dyDescent="0.35"/>
    <row r="94" ht="14.15" hidden="1" customHeight="1" x14ac:dyDescent="0.35"/>
    <row r="95" ht="14.15" hidden="1" customHeight="1" x14ac:dyDescent="0.35"/>
    <row r="96" ht="14.15" hidden="1" customHeight="1" x14ac:dyDescent="0.35"/>
    <row r="97" ht="14.15" hidden="1" customHeight="1" x14ac:dyDescent="0.35"/>
    <row r="98" ht="14.15" hidden="1" customHeight="1" x14ac:dyDescent="0.35"/>
    <row r="99" ht="14.15" hidden="1" customHeight="1" x14ac:dyDescent="0.35"/>
    <row r="100" ht="14.15" hidden="1" customHeight="1" x14ac:dyDescent="0.35"/>
    <row r="101" ht="14.15" hidden="1" customHeight="1" x14ac:dyDescent="0.35"/>
    <row r="102" ht="14.15" hidden="1" customHeight="1" x14ac:dyDescent="0.35"/>
    <row r="103" ht="14.15" hidden="1" customHeight="1" x14ac:dyDescent="0.35"/>
    <row r="104" ht="14.15" hidden="1" customHeight="1" x14ac:dyDescent="0.35"/>
    <row r="105" ht="14.15" hidden="1" customHeight="1" x14ac:dyDescent="0.35"/>
    <row r="106" ht="14.15" hidden="1" customHeight="1" x14ac:dyDescent="0.35"/>
    <row r="107" ht="14.15" hidden="1" customHeight="1" x14ac:dyDescent="0.35"/>
    <row r="108" ht="14.15" hidden="1" customHeight="1" x14ac:dyDescent="0.35"/>
    <row r="109" ht="14.15" hidden="1" customHeight="1" x14ac:dyDescent="0.35"/>
    <row r="110" ht="14.15" hidden="1" customHeight="1" x14ac:dyDescent="0.35"/>
    <row r="111" ht="14.15" hidden="1" customHeight="1" x14ac:dyDescent="0.35"/>
    <row r="112" ht="14.15" hidden="1" customHeight="1" x14ac:dyDescent="0.35"/>
    <row r="113" ht="14.15" hidden="1" customHeight="1" x14ac:dyDescent="0.35"/>
    <row r="114" ht="14.15" hidden="1" customHeight="1" x14ac:dyDescent="0.35"/>
    <row r="115" ht="14.15" hidden="1" customHeight="1" x14ac:dyDescent="0.35"/>
    <row r="116" ht="14.15" hidden="1" customHeight="1" x14ac:dyDescent="0.35"/>
    <row r="117" ht="14.15" hidden="1" customHeight="1" x14ac:dyDescent="0.35"/>
    <row r="118" ht="14.15" hidden="1" customHeight="1" x14ac:dyDescent="0.35"/>
    <row r="119" ht="14.15" hidden="1" customHeight="1" x14ac:dyDescent="0.35"/>
    <row r="120" ht="14.15" hidden="1" customHeight="1" x14ac:dyDescent="0.35"/>
    <row r="121" ht="14.15" hidden="1" customHeight="1" x14ac:dyDescent="0.35"/>
    <row r="122" ht="14.15" hidden="1" customHeight="1" x14ac:dyDescent="0.35"/>
    <row r="123" ht="14.15" hidden="1" customHeight="1" x14ac:dyDescent="0.35"/>
    <row r="124" ht="14.15" hidden="1" customHeight="1" x14ac:dyDescent="0.35"/>
    <row r="125" ht="14.15" hidden="1" customHeight="1" x14ac:dyDescent="0.35"/>
    <row r="126" ht="14.15" hidden="1" customHeight="1" x14ac:dyDescent="0.35"/>
    <row r="127" ht="14.15" hidden="1" customHeight="1" x14ac:dyDescent="0.35"/>
    <row r="128" ht="14.15" hidden="1" customHeight="1" x14ac:dyDescent="0.35"/>
    <row r="129" ht="14.15" hidden="1" customHeight="1" x14ac:dyDescent="0.35"/>
    <row r="130" ht="14.15" hidden="1" customHeight="1" x14ac:dyDescent="0.35"/>
    <row r="131" ht="14.15" hidden="1" customHeight="1" x14ac:dyDescent="0.35"/>
    <row r="132" ht="14.15" hidden="1" customHeight="1" x14ac:dyDescent="0.35"/>
    <row r="133" ht="14.15" hidden="1" customHeight="1" x14ac:dyDescent="0.35"/>
    <row r="134" ht="14.15" hidden="1" customHeight="1" x14ac:dyDescent="0.35"/>
    <row r="135" ht="14.15" hidden="1" customHeight="1" x14ac:dyDescent="0.35"/>
    <row r="136" ht="14.15" hidden="1" customHeight="1" x14ac:dyDescent="0.35"/>
    <row r="137" ht="14.15" hidden="1" customHeight="1" x14ac:dyDescent="0.35"/>
    <row r="138" ht="14.15" hidden="1" customHeight="1" x14ac:dyDescent="0.35"/>
    <row r="139" ht="14.15" hidden="1" customHeight="1" x14ac:dyDescent="0.35"/>
    <row r="140" ht="14.15" hidden="1" customHeight="1" x14ac:dyDescent="0.35"/>
    <row r="141" ht="14.15" hidden="1" customHeight="1" x14ac:dyDescent="0.35"/>
    <row r="142" ht="14.15" hidden="1" customHeight="1" x14ac:dyDescent="0.35"/>
    <row r="143" ht="14.15" hidden="1" customHeight="1" x14ac:dyDescent="0.35"/>
    <row r="144" ht="14.15" hidden="1" customHeight="1" x14ac:dyDescent="0.35"/>
    <row r="145" ht="14.15" hidden="1" customHeight="1" x14ac:dyDescent="0.35"/>
    <row r="146" ht="14.15" hidden="1" customHeight="1" x14ac:dyDescent="0.35"/>
    <row r="147" ht="14.15" hidden="1" customHeight="1" x14ac:dyDescent="0.35"/>
    <row r="148" ht="14.15" hidden="1" customHeight="1" x14ac:dyDescent="0.35"/>
    <row r="149" ht="14.15" hidden="1" customHeight="1" x14ac:dyDescent="0.35"/>
    <row r="150" ht="14.15" hidden="1" customHeight="1" x14ac:dyDescent="0.35"/>
    <row r="151" ht="14.15" hidden="1" customHeight="1" x14ac:dyDescent="0.35"/>
  </sheetData>
  <sheetProtection algorithmName="SHA-512" hashValue="ci6X8IOcCBT0rP92fDTvzvuG2JhH/ZnH3leCtCPscEWQil5rPttQygsGB7iNUtSgA4ZTxFFWp9MhPA1049z/rA==" saltValue="nCi1dq6Ft7IjjKi40QoQXQ==" spinCount="100000" sheet="1" objects="1" scenarios="1"/>
  <mergeCells count="12">
    <mergeCell ref="D11:F11"/>
    <mergeCell ref="D17:F17"/>
    <mergeCell ref="H17:I17"/>
    <mergeCell ref="D21:F21"/>
    <mergeCell ref="D23:F23"/>
    <mergeCell ref="G23:I23"/>
    <mergeCell ref="A1:K1"/>
    <mergeCell ref="D3:F3"/>
    <mergeCell ref="H3:J3"/>
    <mergeCell ref="D5:F5"/>
    <mergeCell ref="H5:J5"/>
    <mergeCell ref="D9:F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ECB66-7FA3-4C9C-AD78-3916E032F9EC}">
  <sheetPr codeName="Sheet8"/>
  <dimension ref="A1:AV43"/>
  <sheetViews>
    <sheetView showGridLines="0" topLeftCell="V1" workbookViewId="0">
      <selection activeCell="Z11" sqref="Z11"/>
    </sheetView>
  </sheetViews>
  <sheetFormatPr defaultRowHeight="14.5" x14ac:dyDescent="0.35"/>
  <cols>
    <col min="3" max="3" width="30.54296875" customWidth="1"/>
    <col min="6" max="6" width="15.54296875" customWidth="1"/>
    <col min="7" max="7" width="30.7265625" customWidth="1"/>
    <col min="8" max="8" width="15.54296875" customWidth="1"/>
    <col min="9" max="9" width="22.453125" customWidth="1"/>
    <col min="10" max="11" width="26.1796875" customWidth="1"/>
    <col min="12" max="12" width="45.54296875" bestFit="1" customWidth="1"/>
    <col min="13" max="13" width="30" bestFit="1" customWidth="1"/>
    <col min="14" max="15" width="55.54296875" customWidth="1"/>
    <col min="16" max="16" width="13.54296875" customWidth="1"/>
    <col min="17" max="17" width="12.81640625" customWidth="1"/>
    <col min="18" max="18" width="13.1796875" customWidth="1"/>
    <col min="19" max="19" width="24.7265625" customWidth="1"/>
    <col min="20" max="20" width="28.54296875" customWidth="1"/>
    <col min="21" max="21" width="29.7265625" customWidth="1"/>
    <col min="22" max="22" width="23.54296875" customWidth="1"/>
    <col min="23" max="23" width="25.453125" customWidth="1"/>
    <col min="24" max="24" width="26.54296875" customWidth="1"/>
    <col min="25" max="27" width="25.7265625" customWidth="1"/>
    <col min="28" max="28" width="30.7265625" customWidth="1"/>
    <col min="29" max="32" width="20.54296875" customWidth="1"/>
    <col min="33" max="34" width="54.7265625" customWidth="1"/>
    <col min="35" max="36" width="25.54296875" customWidth="1"/>
    <col min="37" max="37" width="15.54296875" customWidth="1"/>
    <col min="41" max="41" width="10.453125" bestFit="1" customWidth="1"/>
    <col min="45" max="45" width="13.1796875" customWidth="1"/>
  </cols>
  <sheetData>
    <row r="1" spans="1:48" ht="18.5" x14ac:dyDescent="0.45">
      <c r="A1" s="430" t="s">
        <v>642</v>
      </c>
      <c r="B1" s="430"/>
      <c r="C1" s="430"/>
      <c r="D1" s="430"/>
    </row>
    <row r="3" spans="1:48" ht="14.5" customHeight="1" thickBot="1" x14ac:dyDescent="0.5">
      <c r="E3" s="430"/>
    </row>
    <row r="4" spans="1:48" x14ac:dyDescent="0.35">
      <c r="B4" s="431"/>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3"/>
      <c r="AM4" s="431"/>
      <c r="AN4" s="432"/>
      <c r="AO4" s="432"/>
      <c r="AP4" s="432"/>
      <c r="AQ4" s="432"/>
      <c r="AR4" s="432"/>
      <c r="AS4" s="432"/>
      <c r="AT4" s="433"/>
    </row>
    <row r="5" spans="1:48" ht="50.15" customHeight="1" x14ac:dyDescent="0.35">
      <c r="B5" s="434"/>
      <c r="C5" s="435" t="s">
        <v>643</v>
      </c>
      <c r="D5" s="435" t="s">
        <v>644</v>
      </c>
      <c r="E5" s="436" t="s">
        <v>645</v>
      </c>
      <c r="F5" s="436" t="s">
        <v>290</v>
      </c>
      <c r="G5" s="436" t="s">
        <v>19</v>
      </c>
      <c r="H5" s="436" t="s">
        <v>646</v>
      </c>
      <c r="I5" s="436" t="s">
        <v>647</v>
      </c>
      <c r="J5" s="436" t="s">
        <v>648</v>
      </c>
      <c r="K5" s="436" t="s">
        <v>649</v>
      </c>
      <c r="L5" s="436" t="s">
        <v>650</v>
      </c>
      <c r="M5" s="435" t="s">
        <v>651</v>
      </c>
      <c r="N5" s="436" t="s">
        <v>652</v>
      </c>
      <c r="O5" s="436" t="s">
        <v>350</v>
      </c>
      <c r="P5" s="436" t="s">
        <v>653</v>
      </c>
      <c r="Q5" s="436" t="s">
        <v>654</v>
      </c>
      <c r="R5" s="436" t="s">
        <v>655</v>
      </c>
      <c r="S5" s="436" t="s">
        <v>656</v>
      </c>
      <c r="T5" s="436"/>
      <c r="U5" s="435" t="s">
        <v>657</v>
      </c>
      <c r="V5" s="435"/>
      <c r="W5" s="435" t="s">
        <v>658</v>
      </c>
      <c r="X5" s="435" t="s">
        <v>659</v>
      </c>
      <c r="Y5" s="435" t="s">
        <v>660</v>
      </c>
      <c r="Z5" s="435" t="s">
        <v>661</v>
      </c>
      <c r="AA5" s="435" t="s">
        <v>662</v>
      </c>
      <c r="AB5" s="435" t="s">
        <v>663</v>
      </c>
      <c r="AC5" s="435" t="s">
        <v>664</v>
      </c>
      <c r="AD5" s="435" t="s">
        <v>349</v>
      </c>
      <c r="AE5" s="435" t="s">
        <v>665</v>
      </c>
      <c r="AF5" s="435" t="s">
        <v>666</v>
      </c>
      <c r="AG5" s="436" t="s">
        <v>667</v>
      </c>
      <c r="AH5" s="436" t="s">
        <v>668</v>
      </c>
      <c r="AI5" s="436" t="s">
        <v>669</v>
      </c>
      <c r="AJ5" s="436" t="s">
        <v>670</v>
      </c>
      <c r="AK5" s="437"/>
      <c r="AM5" s="438"/>
      <c r="AN5" s="435" t="s">
        <v>24</v>
      </c>
      <c r="AO5" s="435" t="s">
        <v>23</v>
      </c>
      <c r="AP5" s="435" t="s">
        <v>671</v>
      </c>
      <c r="AQ5" s="435" t="s">
        <v>22</v>
      </c>
      <c r="AR5" s="435" t="s">
        <v>672</v>
      </c>
      <c r="AS5" s="435" t="s">
        <v>673</v>
      </c>
      <c r="AT5" s="437"/>
      <c r="AV5" s="435"/>
    </row>
    <row r="6" spans="1:48" x14ac:dyDescent="0.35">
      <c r="B6" s="434"/>
      <c r="C6" s="439" t="s">
        <v>11</v>
      </c>
      <c r="D6" s="439" t="s">
        <v>674</v>
      </c>
      <c r="E6" s="440" t="s">
        <v>675</v>
      </c>
      <c r="F6" s="440" t="s">
        <v>676</v>
      </c>
      <c r="G6" s="440" t="s">
        <v>677</v>
      </c>
      <c r="H6" s="441">
        <v>39325</v>
      </c>
      <c r="I6" s="441">
        <v>45536</v>
      </c>
      <c r="J6" s="440">
        <v>6</v>
      </c>
      <c r="K6" s="440"/>
      <c r="L6" s="440"/>
      <c r="M6" s="442" t="s">
        <v>678</v>
      </c>
      <c r="N6" s="440" t="s">
        <v>277</v>
      </c>
      <c r="O6" s="440" t="s">
        <v>679</v>
      </c>
      <c r="P6" s="440">
        <v>13</v>
      </c>
      <c r="Q6" s="440">
        <v>10</v>
      </c>
      <c r="R6" s="440">
        <v>13</v>
      </c>
      <c r="S6" s="440" t="s">
        <v>680</v>
      </c>
      <c r="T6" s="441"/>
      <c r="U6" s="441">
        <v>1</v>
      </c>
      <c r="V6" s="440"/>
      <c r="W6" s="440">
        <v>25</v>
      </c>
      <c r="X6" s="440">
        <v>50</v>
      </c>
      <c r="Y6" s="443">
        <v>2355</v>
      </c>
      <c r="Z6" s="443">
        <v>2870</v>
      </c>
      <c r="AA6" s="440" t="s">
        <v>681</v>
      </c>
      <c r="AB6" s="444">
        <v>15904</v>
      </c>
      <c r="AC6" s="441">
        <v>45536</v>
      </c>
      <c r="AD6" s="441" t="s">
        <v>682</v>
      </c>
      <c r="AE6" s="441" t="s">
        <v>683</v>
      </c>
      <c r="AF6" s="440">
        <v>6</v>
      </c>
      <c r="AG6" s="440" t="s">
        <v>684</v>
      </c>
      <c r="AH6" s="440" t="s">
        <v>685</v>
      </c>
      <c r="AI6" s="440" t="s">
        <v>277</v>
      </c>
      <c r="AJ6" s="440" t="s">
        <v>686</v>
      </c>
      <c r="AK6" s="437"/>
      <c r="AM6" s="434"/>
      <c r="AN6" s="440">
        <v>1</v>
      </c>
      <c r="AO6" s="440" t="s">
        <v>687</v>
      </c>
      <c r="AP6" s="440">
        <v>1</v>
      </c>
      <c r="AQ6" s="440">
        <v>1995</v>
      </c>
      <c r="AR6" s="440">
        <v>0</v>
      </c>
      <c r="AS6" s="440">
        <v>1</v>
      </c>
      <c r="AT6" s="445"/>
      <c r="AV6" s="440"/>
    </row>
    <row r="7" spans="1:48" x14ac:dyDescent="0.35">
      <c r="B7" s="434"/>
      <c r="C7" s="440" t="s">
        <v>688</v>
      </c>
      <c r="D7" s="440" t="s">
        <v>689</v>
      </c>
      <c r="E7" s="440" t="s">
        <v>277</v>
      </c>
      <c r="F7" s="440" t="s">
        <v>690</v>
      </c>
      <c r="G7" s="440" t="s">
        <v>691</v>
      </c>
      <c r="H7" s="441"/>
      <c r="I7" s="440">
        <v>365.25</v>
      </c>
      <c r="J7" s="440">
        <v>8</v>
      </c>
      <c r="K7" s="440" t="s">
        <v>319</v>
      </c>
      <c r="L7" s="440" t="s">
        <v>94</v>
      </c>
      <c r="M7" s="446" t="s">
        <v>692</v>
      </c>
      <c r="N7" s="440" t="s">
        <v>651</v>
      </c>
      <c r="O7" s="440" t="s">
        <v>693</v>
      </c>
      <c r="P7" s="440"/>
      <c r="Q7" s="440"/>
      <c r="R7" s="440"/>
      <c r="S7" s="440" t="s">
        <v>694</v>
      </c>
      <c r="T7" s="441"/>
      <c r="U7" s="440"/>
      <c r="V7" s="440"/>
      <c r="W7" s="440"/>
      <c r="X7" s="440"/>
      <c r="Y7" s="440"/>
      <c r="Z7" s="440"/>
      <c r="AA7" s="440" t="s">
        <v>695</v>
      </c>
      <c r="AB7" s="444">
        <v>16646</v>
      </c>
      <c r="AC7" s="441">
        <v>45900</v>
      </c>
      <c r="AD7" s="441" t="s">
        <v>696</v>
      </c>
      <c r="AE7" s="441" t="s">
        <v>697</v>
      </c>
      <c r="AF7" s="440"/>
      <c r="AG7" s="440" t="s">
        <v>698</v>
      </c>
      <c r="AH7" s="440" t="s">
        <v>699</v>
      </c>
      <c r="AI7" s="440" t="s">
        <v>204</v>
      </c>
      <c r="AJ7" s="440" t="s">
        <v>700</v>
      </c>
      <c r="AK7" s="437"/>
      <c r="AM7" s="434"/>
      <c r="AN7" s="440">
        <v>2</v>
      </c>
      <c r="AO7" s="440" t="s">
        <v>701</v>
      </c>
      <c r="AP7" s="440">
        <v>2</v>
      </c>
      <c r="AQ7" s="440">
        <v>1996</v>
      </c>
      <c r="AR7" s="440">
        <v>1</v>
      </c>
      <c r="AS7" s="440"/>
      <c r="AT7" s="437"/>
    </row>
    <row r="8" spans="1:48" x14ac:dyDescent="0.35">
      <c r="B8" s="434"/>
      <c r="D8" s="440"/>
      <c r="E8" s="440"/>
      <c r="F8" s="440"/>
      <c r="G8" s="440" t="s">
        <v>702</v>
      </c>
      <c r="H8" s="440"/>
      <c r="I8" s="440"/>
      <c r="J8" s="440"/>
      <c r="K8" s="440" t="s">
        <v>320</v>
      </c>
      <c r="L8" s="440" t="s">
        <v>95</v>
      </c>
      <c r="M8" s="446" t="s">
        <v>703</v>
      </c>
      <c r="N8" s="440" t="s">
        <v>704</v>
      </c>
      <c r="O8" s="440" t="s">
        <v>705</v>
      </c>
      <c r="P8" s="440"/>
      <c r="Q8" s="440"/>
      <c r="R8" s="440"/>
      <c r="S8" s="440" t="s">
        <v>277</v>
      </c>
      <c r="T8" s="440"/>
      <c r="U8" s="440"/>
      <c r="V8" s="440"/>
      <c r="W8" s="440"/>
      <c r="X8" s="440"/>
      <c r="Y8" s="440"/>
      <c r="Z8" s="440"/>
      <c r="AA8" s="440"/>
      <c r="AB8" s="444">
        <v>17363</v>
      </c>
      <c r="AD8" s="440" t="s">
        <v>706</v>
      </c>
      <c r="AE8" s="440" t="s">
        <v>707</v>
      </c>
      <c r="AF8" s="440"/>
      <c r="AG8" s="440" t="s">
        <v>708</v>
      </c>
      <c r="AH8" s="440" t="s">
        <v>709</v>
      </c>
      <c r="AI8" s="440"/>
      <c r="AJ8" s="440" t="s">
        <v>710</v>
      </c>
      <c r="AK8" s="437"/>
      <c r="AM8" s="434"/>
      <c r="AN8" s="440">
        <v>3</v>
      </c>
      <c r="AO8" s="440" t="s">
        <v>711</v>
      </c>
      <c r="AP8" s="440">
        <v>3</v>
      </c>
      <c r="AQ8" s="440">
        <v>1997</v>
      </c>
      <c r="AR8" s="440">
        <v>0</v>
      </c>
      <c r="AS8" s="440"/>
      <c r="AT8" s="437"/>
    </row>
    <row r="9" spans="1:48" x14ac:dyDescent="0.35">
      <c r="B9" s="434"/>
      <c r="C9" s="447"/>
      <c r="D9" s="447"/>
      <c r="E9" s="440"/>
      <c r="F9" s="440"/>
      <c r="G9" s="440" t="s">
        <v>712</v>
      </c>
      <c r="H9" s="440"/>
      <c r="I9" s="440"/>
      <c r="J9" s="440"/>
      <c r="K9" s="440" t="s">
        <v>321</v>
      </c>
      <c r="L9" s="440"/>
      <c r="M9" s="440"/>
      <c r="N9" s="440"/>
      <c r="O9" s="440" t="s">
        <v>713</v>
      </c>
      <c r="P9" s="440"/>
      <c r="Q9" s="440"/>
      <c r="R9" s="440"/>
      <c r="S9" s="440"/>
      <c r="T9" s="440"/>
      <c r="U9" s="440"/>
      <c r="V9" s="440"/>
      <c r="W9" s="440"/>
      <c r="X9" s="440"/>
      <c r="Y9" s="440"/>
      <c r="Z9" s="440"/>
      <c r="AA9" s="440"/>
      <c r="AB9" s="444">
        <v>18115</v>
      </c>
      <c r="AG9" s="440" t="s">
        <v>714</v>
      </c>
      <c r="AH9" s="440" t="s">
        <v>715</v>
      </c>
      <c r="AI9" s="440"/>
      <c r="AJ9" s="440" t="s">
        <v>716</v>
      </c>
      <c r="AK9" s="437"/>
      <c r="AM9" s="434"/>
      <c r="AN9" s="440">
        <v>4</v>
      </c>
      <c r="AO9" s="440" t="s">
        <v>717</v>
      </c>
      <c r="AP9" s="440">
        <v>4</v>
      </c>
      <c r="AQ9" s="440">
        <v>1998</v>
      </c>
      <c r="AR9" s="440">
        <v>0</v>
      </c>
      <c r="AS9" s="440"/>
      <c r="AT9" s="437"/>
    </row>
    <row r="10" spans="1:48" x14ac:dyDescent="0.35">
      <c r="B10" s="434"/>
      <c r="E10" s="440"/>
      <c r="F10" s="440"/>
      <c r="G10" s="440"/>
      <c r="H10" s="440"/>
      <c r="I10" s="440"/>
      <c r="J10" s="440"/>
      <c r="K10" s="440" t="s">
        <v>322</v>
      </c>
      <c r="L10" s="440"/>
      <c r="M10" s="440"/>
      <c r="N10" s="440"/>
      <c r="O10" s="440" t="s">
        <v>718</v>
      </c>
      <c r="P10" s="440"/>
      <c r="Q10" s="440"/>
      <c r="R10" s="440"/>
      <c r="S10" s="440"/>
      <c r="T10" s="440"/>
      <c r="U10" s="440"/>
      <c r="V10" s="440"/>
      <c r="W10" s="440"/>
      <c r="X10" s="440"/>
      <c r="Y10" s="440"/>
      <c r="Z10" s="440"/>
      <c r="AA10" s="440"/>
      <c r="AB10" s="440"/>
      <c r="AG10" s="440" t="s">
        <v>719</v>
      </c>
      <c r="AH10" s="440" t="s">
        <v>720</v>
      </c>
      <c r="AI10" s="440"/>
      <c r="AJ10" s="440"/>
      <c r="AK10" s="437"/>
      <c r="AM10" s="434"/>
      <c r="AN10" s="440">
        <v>5</v>
      </c>
      <c r="AO10" s="440" t="s">
        <v>721</v>
      </c>
      <c r="AP10" s="440">
        <v>5</v>
      </c>
      <c r="AQ10" s="440">
        <v>1999</v>
      </c>
      <c r="AR10" s="440">
        <v>0</v>
      </c>
      <c r="AS10" s="440"/>
      <c r="AT10" s="437"/>
    </row>
    <row r="11" spans="1:48" x14ac:dyDescent="0.35">
      <c r="B11" s="434"/>
      <c r="D11" s="440"/>
      <c r="E11" s="440"/>
      <c r="F11" s="440"/>
      <c r="G11" s="440"/>
      <c r="H11" s="440"/>
      <c r="I11" s="440"/>
      <c r="J11" s="440"/>
      <c r="K11" s="440" t="s">
        <v>323</v>
      </c>
      <c r="L11" s="440"/>
      <c r="M11" s="440"/>
      <c r="N11" s="440"/>
      <c r="O11" s="440" t="s">
        <v>722</v>
      </c>
      <c r="P11" s="440"/>
      <c r="Q11" s="440"/>
      <c r="R11" s="440"/>
      <c r="S11" s="440"/>
      <c r="T11" s="440"/>
      <c r="U11" s="440"/>
      <c r="V11" s="440"/>
      <c r="W11" s="440"/>
      <c r="X11" s="440"/>
      <c r="Y11" s="440"/>
      <c r="Z11" s="440"/>
      <c r="AA11" s="440"/>
      <c r="AB11" s="444">
        <v>15904</v>
      </c>
      <c r="AG11" s="440" t="s">
        <v>218</v>
      </c>
      <c r="AH11" s="440" t="s">
        <v>723</v>
      </c>
      <c r="AI11" s="440"/>
      <c r="AJ11" s="440"/>
      <c r="AK11" s="437"/>
      <c r="AM11" s="434"/>
      <c r="AN11" s="440">
        <v>6</v>
      </c>
      <c r="AO11" s="440" t="s">
        <v>724</v>
      </c>
      <c r="AP11" s="440">
        <v>6</v>
      </c>
      <c r="AQ11" s="440">
        <v>2000</v>
      </c>
      <c r="AR11" s="440">
        <v>1</v>
      </c>
      <c r="AS11" s="440"/>
      <c r="AT11" s="437"/>
    </row>
    <row r="12" spans="1:48" x14ac:dyDescent="0.35">
      <c r="B12" s="434"/>
      <c r="D12" s="440"/>
      <c r="E12" s="440"/>
      <c r="F12" s="440"/>
      <c r="G12" s="440"/>
      <c r="H12" s="440"/>
      <c r="I12" s="440"/>
      <c r="J12" s="440"/>
      <c r="K12" s="440" t="s">
        <v>324</v>
      </c>
      <c r="L12" s="440"/>
      <c r="M12" s="440"/>
      <c r="N12" s="440"/>
      <c r="O12" s="440" t="s">
        <v>725</v>
      </c>
      <c r="P12" s="440"/>
      <c r="Q12" s="440"/>
      <c r="R12" s="440"/>
      <c r="S12" s="440"/>
      <c r="T12" s="440"/>
      <c r="U12" s="440"/>
      <c r="V12" s="440"/>
      <c r="W12" s="440"/>
      <c r="X12" s="440"/>
      <c r="Y12" s="440"/>
      <c r="Z12" s="440"/>
      <c r="AA12" s="440"/>
      <c r="AB12" s="444">
        <v>17363</v>
      </c>
      <c r="AG12" s="440" t="s">
        <v>726</v>
      </c>
      <c r="AH12" s="440"/>
      <c r="AI12" s="440"/>
      <c r="AJ12" s="440"/>
      <c r="AK12" s="437"/>
      <c r="AM12" s="434"/>
      <c r="AN12" s="440">
        <v>7</v>
      </c>
      <c r="AO12" s="440" t="s">
        <v>727</v>
      </c>
      <c r="AP12" s="440">
        <v>7</v>
      </c>
      <c r="AQ12" s="440">
        <v>2001</v>
      </c>
      <c r="AR12" s="440">
        <v>0</v>
      </c>
      <c r="AS12" s="440"/>
      <c r="AT12" s="437"/>
    </row>
    <row r="13" spans="1:48" x14ac:dyDescent="0.35">
      <c r="B13" s="434"/>
      <c r="D13" s="440"/>
      <c r="E13" s="440"/>
      <c r="F13" s="440"/>
      <c r="G13" s="440"/>
      <c r="H13" s="440"/>
      <c r="I13" s="440"/>
      <c r="J13" s="440"/>
      <c r="K13" s="440" t="s">
        <v>325</v>
      </c>
      <c r="L13" s="440"/>
      <c r="M13" s="440"/>
      <c r="N13" s="440"/>
      <c r="O13" s="440" t="s">
        <v>728</v>
      </c>
      <c r="P13" s="440"/>
      <c r="Q13" s="440"/>
      <c r="R13" s="440"/>
      <c r="S13" s="440"/>
      <c r="T13" s="440"/>
      <c r="U13" s="440"/>
      <c r="V13" s="440"/>
      <c r="W13" s="440"/>
      <c r="X13" s="440"/>
      <c r="Y13" s="440"/>
      <c r="Z13" s="440"/>
      <c r="AA13" s="440"/>
      <c r="AB13" s="440"/>
      <c r="AG13" s="440" t="s">
        <v>220</v>
      </c>
      <c r="AH13" s="440"/>
      <c r="AI13" s="440"/>
      <c r="AJ13" s="440"/>
      <c r="AK13" s="437"/>
      <c r="AM13" s="434"/>
      <c r="AN13" s="440">
        <v>8</v>
      </c>
      <c r="AO13" s="440" t="s">
        <v>729</v>
      </c>
      <c r="AP13" s="440">
        <v>8</v>
      </c>
      <c r="AQ13" s="440">
        <v>2002</v>
      </c>
      <c r="AR13" s="440">
        <v>0</v>
      </c>
      <c r="AS13" s="440"/>
      <c r="AT13" s="437"/>
    </row>
    <row r="14" spans="1:48" x14ac:dyDescent="0.35">
      <c r="B14" s="434"/>
      <c r="D14" s="440"/>
      <c r="E14" s="440"/>
      <c r="F14" s="440"/>
      <c r="G14" s="440"/>
      <c r="H14" s="440"/>
      <c r="I14" s="440"/>
      <c r="J14" s="440"/>
      <c r="K14" s="440" t="s">
        <v>326</v>
      </c>
      <c r="L14" s="440"/>
      <c r="M14" s="440"/>
      <c r="N14" s="440"/>
      <c r="O14" s="440" t="s">
        <v>730</v>
      </c>
      <c r="P14" s="440"/>
      <c r="Q14" s="440"/>
      <c r="R14" s="440"/>
      <c r="S14" s="440"/>
      <c r="T14" s="440"/>
      <c r="U14" s="440"/>
      <c r="V14" s="440"/>
      <c r="W14" s="440"/>
      <c r="X14" s="440"/>
      <c r="Y14" s="440"/>
      <c r="Z14" s="440"/>
      <c r="AA14" s="440"/>
      <c r="AB14" s="440"/>
      <c r="AG14" s="440" t="s">
        <v>731</v>
      </c>
      <c r="AH14" s="440"/>
      <c r="AI14" s="440"/>
      <c r="AJ14" s="440"/>
      <c r="AK14" s="437"/>
      <c r="AM14" s="434"/>
      <c r="AN14" s="440">
        <v>9</v>
      </c>
      <c r="AO14" s="440" t="s">
        <v>732</v>
      </c>
      <c r="AP14" s="440">
        <v>9</v>
      </c>
      <c r="AQ14" s="440">
        <v>2003</v>
      </c>
      <c r="AR14" s="440">
        <v>0</v>
      </c>
      <c r="AS14" s="440"/>
      <c r="AT14" s="437"/>
    </row>
    <row r="15" spans="1:48" x14ac:dyDescent="0.35">
      <c r="B15" s="434"/>
      <c r="D15" s="440"/>
      <c r="E15" s="440"/>
      <c r="F15" s="440"/>
      <c r="G15" s="440"/>
      <c r="H15" s="440"/>
      <c r="I15" s="440"/>
      <c r="J15" s="440"/>
      <c r="K15" s="440" t="s">
        <v>327</v>
      </c>
      <c r="L15" s="440"/>
      <c r="M15" s="440"/>
      <c r="N15" s="440"/>
      <c r="O15" s="440" t="s">
        <v>733</v>
      </c>
      <c r="P15" s="440"/>
      <c r="Q15" s="440"/>
      <c r="R15" s="440"/>
      <c r="S15" s="440"/>
      <c r="T15" s="440"/>
      <c r="U15" s="440"/>
      <c r="V15" s="440"/>
      <c r="W15" s="440"/>
      <c r="X15" s="440"/>
      <c r="Y15" s="440"/>
      <c r="Z15" s="440"/>
      <c r="AA15" s="440"/>
      <c r="AB15" s="440"/>
      <c r="AG15" s="440"/>
      <c r="AH15" s="440"/>
      <c r="AI15" s="440"/>
      <c r="AJ15" s="440"/>
      <c r="AK15" s="437"/>
      <c r="AM15" s="434"/>
      <c r="AN15" s="440">
        <v>10</v>
      </c>
      <c r="AO15" s="440" t="s">
        <v>734</v>
      </c>
      <c r="AP15" s="440">
        <v>10</v>
      </c>
      <c r="AQ15" s="440">
        <v>2004</v>
      </c>
      <c r="AR15" s="440">
        <v>1</v>
      </c>
      <c r="AS15" s="440"/>
      <c r="AT15" s="437"/>
    </row>
    <row r="16" spans="1:48" x14ac:dyDescent="0.35">
      <c r="B16" s="434"/>
      <c r="D16" s="440"/>
      <c r="E16" s="440"/>
      <c r="F16" s="440"/>
      <c r="G16" s="440"/>
      <c r="H16" s="440"/>
      <c r="I16" s="440"/>
      <c r="J16" s="440"/>
      <c r="K16" s="440" t="s">
        <v>328</v>
      </c>
      <c r="L16" s="440"/>
      <c r="M16" s="440"/>
      <c r="N16" s="440"/>
      <c r="O16" s="440" t="s">
        <v>735</v>
      </c>
      <c r="P16" s="440"/>
      <c r="Q16" s="440"/>
      <c r="R16" s="440"/>
      <c r="S16" s="440"/>
      <c r="T16" s="440"/>
      <c r="U16" s="440"/>
      <c r="V16" s="440"/>
      <c r="W16" s="440"/>
      <c r="X16" s="440"/>
      <c r="Y16" s="440"/>
      <c r="Z16" s="440"/>
      <c r="AA16" s="440"/>
      <c r="AB16" s="440"/>
      <c r="AG16" s="440"/>
      <c r="AH16" s="440"/>
      <c r="AI16" s="440"/>
      <c r="AJ16" s="440"/>
      <c r="AK16" s="437"/>
      <c r="AM16" s="434"/>
      <c r="AN16" s="440">
        <v>11</v>
      </c>
      <c r="AO16" s="440" t="s">
        <v>736</v>
      </c>
      <c r="AP16" s="440">
        <v>11</v>
      </c>
      <c r="AQ16" s="440">
        <v>2005</v>
      </c>
      <c r="AR16" s="440">
        <v>0</v>
      </c>
      <c r="AS16" s="440"/>
      <c r="AT16" s="437"/>
    </row>
    <row r="17" spans="2:46" x14ac:dyDescent="0.35">
      <c r="B17" s="434"/>
      <c r="D17" s="440"/>
      <c r="E17" s="440"/>
      <c r="F17" s="440"/>
      <c r="G17" s="440"/>
      <c r="H17" s="440"/>
      <c r="I17" s="440"/>
      <c r="J17" s="440"/>
      <c r="K17" s="440" t="s">
        <v>329</v>
      </c>
      <c r="L17" s="440"/>
      <c r="M17" s="440"/>
      <c r="N17" s="440"/>
      <c r="O17" s="440" t="s">
        <v>737</v>
      </c>
      <c r="P17" s="440"/>
      <c r="Q17" s="440"/>
      <c r="R17" s="440"/>
      <c r="S17" s="440"/>
      <c r="T17" s="440"/>
      <c r="U17" s="440"/>
      <c r="V17" s="440"/>
      <c r="W17" s="440"/>
      <c r="X17" s="440"/>
      <c r="Y17" s="440"/>
      <c r="Z17" s="440"/>
      <c r="AA17" s="440"/>
      <c r="AB17" s="440"/>
      <c r="AG17" s="440"/>
      <c r="AH17" s="440"/>
      <c r="AI17" s="440"/>
      <c r="AJ17" s="440"/>
      <c r="AK17" s="437"/>
      <c r="AM17" s="434"/>
      <c r="AN17" s="440">
        <v>12</v>
      </c>
      <c r="AO17" s="440" t="s">
        <v>738</v>
      </c>
      <c r="AP17" s="440">
        <v>12</v>
      </c>
      <c r="AQ17" s="440">
        <v>2006</v>
      </c>
      <c r="AR17" s="440">
        <v>0</v>
      </c>
      <c r="AS17" s="440"/>
      <c r="AT17" s="437"/>
    </row>
    <row r="18" spans="2:46" x14ac:dyDescent="0.35">
      <c r="B18" s="434"/>
      <c r="D18" s="440"/>
      <c r="E18" s="440"/>
      <c r="F18" s="440"/>
      <c r="G18" s="440"/>
      <c r="H18" s="440"/>
      <c r="I18" s="440"/>
      <c r="J18" s="440"/>
      <c r="K18" s="440" t="s">
        <v>330</v>
      </c>
      <c r="L18" s="440"/>
      <c r="M18" s="440"/>
      <c r="N18" s="440"/>
      <c r="O18" s="440" t="s">
        <v>739</v>
      </c>
      <c r="P18" s="440"/>
      <c r="Q18" s="440"/>
      <c r="R18" s="440"/>
      <c r="S18" s="440"/>
      <c r="T18" s="440"/>
      <c r="U18" s="440"/>
      <c r="V18" s="440"/>
      <c r="W18" s="440"/>
      <c r="X18" s="440"/>
      <c r="Y18" s="440"/>
      <c r="Z18" s="440"/>
      <c r="AA18" s="440"/>
      <c r="AB18" s="440"/>
      <c r="AG18" s="440"/>
      <c r="AH18" s="440"/>
      <c r="AI18" s="440"/>
      <c r="AJ18" s="440"/>
      <c r="AK18" s="437"/>
      <c r="AM18" s="434"/>
      <c r="AN18" s="440">
        <v>13</v>
      </c>
      <c r="AO18" s="440"/>
      <c r="AP18" s="440"/>
      <c r="AQ18" s="440">
        <v>2007</v>
      </c>
      <c r="AR18" s="440">
        <v>0</v>
      </c>
      <c r="AS18" s="440"/>
      <c r="AT18" s="437"/>
    </row>
    <row r="19" spans="2:46" x14ac:dyDescent="0.35">
      <c r="B19" s="434"/>
      <c r="D19" s="440"/>
      <c r="E19" s="440"/>
      <c r="F19" s="440"/>
      <c r="G19" s="440"/>
      <c r="H19" s="440"/>
      <c r="I19" s="440"/>
      <c r="J19" s="440"/>
      <c r="K19" s="440" t="s">
        <v>331</v>
      </c>
      <c r="L19" s="440"/>
      <c r="M19" s="440"/>
      <c r="N19" s="440"/>
      <c r="O19" s="440" t="s">
        <v>740</v>
      </c>
      <c r="P19" s="440"/>
      <c r="Q19" s="440"/>
      <c r="R19" s="440"/>
      <c r="S19" s="440"/>
      <c r="T19" s="440"/>
      <c r="U19" s="440"/>
      <c r="V19" s="440"/>
      <c r="W19" s="440"/>
      <c r="X19" s="440"/>
      <c r="Y19" s="440"/>
      <c r="Z19" s="440"/>
      <c r="AA19" s="440"/>
      <c r="AB19" s="440"/>
      <c r="AG19" s="440"/>
      <c r="AH19" s="440"/>
      <c r="AI19" s="440"/>
      <c r="AJ19" s="440"/>
      <c r="AK19" s="437"/>
      <c r="AM19" s="434"/>
      <c r="AN19" s="440">
        <v>14</v>
      </c>
      <c r="AO19" s="440"/>
      <c r="AP19" s="440"/>
      <c r="AQ19" s="440">
        <v>2008</v>
      </c>
      <c r="AR19" s="440">
        <v>1</v>
      </c>
      <c r="AS19" s="440"/>
      <c r="AT19" s="437"/>
    </row>
    <row r="20" spans="2:46" x14ac:dyDescent="0.35">
      <c r="B20" s="434"/>
      <c r="D20" s="440"/>
      <c r="E20" s="440"/>
      <c r="F20" s="440"/>
      <c r="G20" s="440"/>
      <c r="H20" s="440"/>
      <c r="I20" s="440"/>
      <c r="J20" s="440"/>
      <c r="K20" s="440" t="s">
        <v>334</v>
      </c>
      <c r="L20" s="440"/>
      <c r="M20" s="440"/>
      <c r="N20" s="440"/>
      <c r="O20" s="440" t="s">
        <v>741</v>
      </c>
      <c r="P20" s="440"/>
      <c r="Q20" s="440"/>
      <c r="R20" s="440"/>
      <c r="S20" s="440"/>
      <c r="T20" s="440"/>
      <c r="U20" s="440"/>
      <c r="V20" s="440"/>
      <c r="W20" s="440"/>
      <c r="X20" s="440"/>
      <c r="Y20" s="440"/>
      <c r="Z20" s="440"/>
      <c r="AA20" s="440"/>
      <c r="AB20" s="440"/>
      <c r="AK20" s="437"/>
      <c r="AM20" s="434"/>
      <c r="AN20" s="440">
        <v>15</v>
      </c>
      <c r="AO20" s="440"/>
      <c r="AP20" s="440"/>
      <c r="AQ20" s="440">
        <v>2009</v>
      </c>
      <c r="AR20" s="440">
        <v>0</v>
      </c>
      <c r="AS20" s="440"/>
      <c r="AT20" s="437"/>
    </row>
    <row r="21" spans="2:46" x14ac:dyDescent="0.35">
      <c r="B21" s="434"/>
      <c r="K21" s="440" t="s">
        <v>335</v>
      </c>
      <c r="N21" s="440"/>
      <c r="O21" s="440" t="s">
        <v>742</v>
      </c>
      <c r="AK21" s="437"/>
      <c r="AM21" s="434"/>
      <c r="AN21" s="440">
        <v>16</v>
      </c>
      <c r="AO21" s="440"/>
      <c r="AP21" s="440"/>
      <c r="AQ21" s="440">
        <v>2010</v>
      </c>
      <c r="AR21" s="440">
        <v>0</v>
      </c>
      <c r="AS21" s="440"/>
      <c r="AT21" s="437"/>
    </row>
    <row r="22" spans="2:46" x14ac:dyDescent="0.35">
      <c r="B22" s="434"/>
      <c r="K22" s="440" t="s">
        <v>743</v>
      </c>
      <c r="N22" s="440"/>
      <c r="O22" s="440" t="s">
        <v>744</v>
      </c>
      <c r="AK22" s="437"/>
      <c r="AM22" s="434"/>
      <c r="AN22" s="440">
        <v>17</v>
      </c>
      <c r="AO22" s="440"/>
      <c r="AP22" s="440"/>
      <c r="AQ22" s="440">
        <v>2011</v>
      </c>
      <c r="AR22" s="440">
        <v>0</v>
      </c>
      <c r="AS22" s="440"/>
      <c r="AT22" s="437"/>
    </row>
    <row r="23" spans="2:46" x14ac:dyDescent="0.35">
      <c r="B23" s="434"/>
      <c r="K23" s="440" t="s">
        <v>745</v>
      </c>
      <c r="N23" s="440"/>
      <c r="O23" s="440" t="s">
        <v>746</v>
      </c>
      <c r="AK23" s="437"/>
      <c r="AM23" s="434"/>
      <c r="AN23" s="440">
        <v>18</v>
      </c>
      <c r="AO23" s="440"/>
      <c r="AP23" s="440"/>
      <c r="AQ23" s="440">
        <v>2012</v>
      </c>
      <c r="AR23" s="440">
        <v>1</v>
      </c>
      <c r="AS23" s="440"/>
      <c r="AT23" s="437"/>
    </row>
    <row r="24" spans="2:46" x14ac:dyDescent="0.35">
      <c r="B24" s="434"/>
      <c r="K24" s="440" t="s">
        <v>747</v>
      </c>
      <c r="N24" s="440"/>
      <c r="O24" s="440" t="s">
        <v>748</v>
      </c>
      <c r="AK24" s="437"/>
      <c r="AM24" s="434"/>
      <c r="AN24" s="440">
        <v>19</v>
      </c>
      <c r="AO24" s="440"/>
      <c r="AP24" s="440"/>
      <c r="AQ24" s="440">
        <v>2013</v>
      </c>
      <c r="AR24" s="440">
        <v>0</v>
      </c>
      <c r="AS24" s="440"/>
      <c r="AT24" s="437"/>
    </row>
    <row r="25" spans="2:46" x14ac:dyDescent="0.35">
      <c r="B25" s="434"/>
      <c r="K25" s="440" t="s">
        <v>749</v>
      </c>
      <c r="O25" s="440" t="s">
        <v>702</v>
      </c>
      <c r="AK25" s="437"/>
      <c r="AM25" s="434"/>
      <c r="AN25" s="440">
        <v>20</v>
      </c>
      <c r="AO25" s="440"/>
      <c r="AP25" s="440"/>
      <c r="AQ25" s="440">
        <v>2014</v>
      </c>
      <c r="AR25" s="440">
        <v>0</v>
      </c>
      <c r="AS25" s="440"/>
      <c r="AT25" s="437"/>
    </row>
    <row r="26" spans="2:46" x14ac:dyDescent="0.35">
      <c r="B26" s="434"/>
      <c r="K26" s="440" t="s">
        <v>750</v>
      </c>
      <c r="AK26" s="437"/>
      <c r="AM26" s="434"/>
      <c r="AN26" s="440">
        <v>21</v>
      </c>
      <c r="AO26" s="440"/>
      <c r="AP26" s="440"/>
      <c r="AQ26" s="440">
        <v>2015</v>
      </c>
      <c r="AR26" s="440">
        <v>0</v>
      </c>
      <c r="AS26" s="440"/>
      <c r="AT26" s="437"/>
    </row>
    <row r="27" spans="2:46" x14ac:dyDescent="0.35">
      <c r="B27" s="434"/>
      <c r="K27" s="440" t="s">
        <v>751</v>
      </c>
      <c r="AK27" s="437"/>
      <c r="AM27" s="434"/>
      <c r="AN27" s="440">
        <v>22</v>
      </c>
      <c r="AO27" s="440"/>
      <c r="AP27" s="440"/>
      <c r="AQ27" s="440">
        <v>2016</v>
      </c>
      <c r="AR27" s="440">
        <v>1</v>
      </c>
      <c r="AS27" s="440"/>
      <c r="AT27" s="437"/>
    </row>
    <row r="28" spans="2:46" x14ac:dyDescent="0.35">
      <c r="B28" s="434"/>
      <c r="K28" s="440" t="s">
        <v>752</v>
      </c>
      <c r="AK28" s="437"/>
      <c r="AM28" s="434"/>
      <c r="AN28" s="440">
        <v>23</v>
      </c>
      <c r="AO28" s="440"/>
      <c r="AP28" s="440"/>
      <c r="AQ28" s="440">
        <v>2017</v>
      </c>
      <c r="AR28" s="440">
        <v>0</v>
      </c>
      <c r="AS28" s="440"/>
      <c r="AT28" s="437"/>
    </row>
    <row r="29" spans="2:46" x14ac:dyDescent="0.35">
      <c r="B29" s="434"/>
      <c r="K29" s="440" t="s">
        <v>753</v>
      </c>
      <c r="AK29" s="437"/>
      <c r="AM29" s="434"/>
      <c r="AN29" s="440">
        <v>24</v>
      </c>
      <c r="AO29" s="440"/>
      <c r="AP29" s="440"/>
      <c r="AQ29" s="440"/>
      <c r="AR29" s="440"/>
      <c r="AS29" s="440"/>
      <c r="AT29" s="437"/>
    </row>
    <row r="30" spans="2:46" x14ac:dyDescent="0.35">
      <c r="B30" s="434"/>
      <c r="K30" s="440" t="s">
        <v>754</v>
      </c>
      <c r="AK30" s="437"/>
      <c r="AM30" s="434"/>
      <c r="AN30" s="440">
        <v>25</v>
      </c>
      <c r="AO30" s="440"/>
      <c r="AP30" s="440"/>
      <c r="AQ30" s="440"/>
      <c r="AR30" s="440"/>
      <c r="AS30" s="440"/>
      <c r="AT30" s="437"/>
    </row>
    <row r="31" spans="2:46" x14ac:dyDescent="0.35">
      <c r="B31" s="434"/>
      <c r="K31" s="440" t="s">
        <v>755</v>
      </c>
      <c r="AK31" s="437"/>
      <c r="AM31" s="434"/>
      <c r="AN31" s="440">
        <v>26</v>
      </c>
      <c r="AO31" s="440"/>
      <c r="AP31" s="440"/>
      <c r="AQ31" s="440"/>
      <c r="AR31" s="440"/>
      <c r="AS31" s="440"/>
      <c r="AT31" s="437"/>
    </row>
    <row r="32" spans="2:46" x14ac:dyDescent="0.35">
      <c r="B32" s="434"/>
      <c r="K32" s="440" t="s">
        <v>756</v>
      </c>
      <c r="AK32" s="437"/>
      <c r="AM32" s="434"/>
      <c r="AN32" s="440">
        <v>27</v>
      </c>
      <c r="AO32" s="440"/>
      <c r="AP32" s="440"/>
      <c r="AQ32" s="440"/>
      <c r="AR32" s="440"/>
      <c r="AS32" s="440"/>
      <c r="AT32" s="437"/>
    </row>
    <row r="33" spans="2:46" x14ac:dyDescent="0.35">
      <c r="B33" s="434"/>
      <c r="K33" s="440">
        <v>0</v>
      </c>
      <c r="AK33" s="437"/>
      <c r="AM33" s="434"/>
      <c r="AN33" s="440">
        <v>28</v>
      </c>
      <c r="AO33" s="440"/>
      <c r="AP33" s="440"/>
      <c r="AQ33" s="440"/>
      <c r="AR33" s="440"/>
      <c r="AS33" s="440"/>
      <c r="AT33" s="437"/>
    </row>
    <row r="34" spans="2:46" x14ac:dyDescent="0.35">
      <c r="B34" s="434"/>
      <c r="K34" s="440">
        <v>1</v>
      </c>
      <c r="AK34" s="437"/>
      <c r="AM34" s="434"/>
      <c r="AN34" s="440">
        <v>29</v>
      </c>
      <c r="AO34" s="440"/>
      <c r="AP34" s="440"/>
      <c r="AQ34" s="440"/>
      <c r="AR34" s="440"/>
      <c r="AS34" s="440"/>
      <c r="AT34" s="437"/>
    </row>
    <row r="35" spans="2:46" x14ac:dyDescent="0.35">
      <c r="B35" s="434"/>
      <c r="K35" s="440">
        <v>2</v>
      </c>
      <c r="AK35" s="437"/>
      <c r="AM35" s="434"/>
      <c r="AN35" s="440">
        <v>30</v>
      </c>
      <c r="AO35" s="440"/>
      <c r="AP35" s="440"/>
      <c r="AQ35" s="440"/>
      <c r="AR35" s="440"/>
      <c r="AS35" s="440"/>
      <c r="AT35" s="437"/>
    </row>
    <row r="36" spans="2:46" x14ac:dyDescent="0.35">
      <c r="B36" s="434"/>
      <c r="K36" s="440">
        <v>3</v>
      </c>
      <c r="AK36" s="437"/>
      <c r="AM36" s="434"/>
      <c r="AN36" s="440">
        <v>31</v>
      </c>
      <c r="AO36" s="440"/>
      <c r="AP36" s="440"/>
      <c r="AQ36" s="440"/>
      <c r="AR36" s="440"/>
      <c r="AS36" s="440"/>
      <c r="AT36" s="437"/>
    </row>
    <row r="37" spans="2:46" ht="15" thickBot="1" x14ac:dyDescent="0.4">
      <c r="B37" s="434"/>
      <c r="K37" s="440">
        <v>4</v>
      </c>
      <c r="AK37" s="437"/>
      <c r="AM37" s="448"/>
      <c r="AN37" s="449"/>
      <c r="AO37" s="449"/>
      <c r="AP37" s="449"/>
      <c r="AQ37" s="449"/>
      <c r="AR37" s="449"/>
      <c r="AS37" s="449"/>
      <c r="AT37" s="450"/>
    </row>
    <row r="38" spans="2:46" x14ac:dyDescent="0.35">
      <c r="B38" s="434"/>
      <c r="K38" s="440">
        <v>5</v>
      </c>
      <c r="AK38" s="437"/>
    </row>
    <row r="39" spans="2:46" x14ac:dyDescent="0.35">
      <c r="B39" s="434"/>
      <c r="K39" s="440">
        <v>6</v>
      </c>
      <c r="AK39" s="437"/>
    </row>
    <row r="40" spans="2:46" x14ac:dyDescent="0.35">
      <c r="B40" s="434"/>
      <c r="K40" s="440">
        <v>7</v>
      </c>
      <c r="AK40" s="437"/>
    </row>
    <row r="41" spans="2:46" x14ac:dyDescent="0.35">
      <c r="B41" s="434"/>
      <c r="K41" s="440">
        <v>8</v>
      </c>
      <c r="AK41" s="437"/>
    </row>
    <row r="42" spans="2:46" x14ac:dyDescent="0.35">
      <c r="B42" s="434"/>
      <c r="K42" s="447">
        <v>9</v>
      </c>
      <c r="AK42" s="437"/>
    </row>
    <row r="43" spans="2:46" ht="15" thickBot="1" x14ac:dyDescent="0.4">
      <c r="B43" s="448"/>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50"/>
    </row>
  </sheetData>
  <sheetProtection algorithmName="SHA-512" hashValue="Cpe3n2eCzxQaRrxl4eKQcAbi1xK6jjVz/WW7Su0OZa8Qg7+zCBptvCjyDvPp/dwn5IA8WQV0sxGEdlhAHwRPsw==" saltValue="Vwe0FDlPxIJtyV93BWDavg=="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2996D1BDD7BD4E9FA3C1D724278F7C" ma:contentTypeVersion="17" ma:contentTypeDescription="Create a new document." ma:contentTypeScope="" ma:versionID="233d0f626bc1770d7dbdf6bc670b208f">
  <xsd:schema xmlns:xsd="http://www.w3.org/2001/XMLSchema" xmlns:xs="http://www.w3.org/2001/XMLSchema" xmlns:p="http://schemas.microsoft.com/office/2006/metadata/properties" xmlns:ns2="c2db96e4-3587-4275-befa-4e30b32947bf" xmlns:ns3="9f3b29ad-5c85-4648-9937-ff4fb7828fda" xmlns:ns4="8c566321-f672-4e06-a901-b5e72b4c4357" targetNamespace="http://schemas.microsoft.com/office/2006/metadata/properties" ma:root="true" ma:fieldsID="c3eed1e8a1503430cb8de19bd8cf74cb" ns2:_="" ns3:_="" ns4:_="">
    <xsd:import namespace="c2db96e4-3587-4275-befa-4e30b32947bf"/>
    <xsd:import namespace="9f3b29ad-5c85-4648-9937-ff4fb7828fda"/>
    <xsd:import namespace="8c566321-f672-4e06-a901-b5e72b4c43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db96e4-3587-4275-befa-4e30b32947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3b29ad-5c85-4648-9937-ff4fb7828f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307f2d1-29c4-4ced-b6e9-2c2bc1ba818e}" ma:internalName="TaxCatchAll" ma:showField="CatchAllData" ma:web="9f3b29ad-5c85-4648-9937-ff4fb7828fd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c566321-f672-4e06-a901-b5e72b4c4357" xsi:nil="true"/>
    <lcf76f155ced4ddcb4097134ff3c332f xmlns="c2db96e4-3587-4275-befa-4e30b32947b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9E26E7-2A44-4102-A18A-1B1AC0334D8D}"/>
</file>

<file path=customXml/itemProps2.xml><?xml version="1.0" encoding="utf-8"?>
<ds:datastoreItem xmlns:ds="http://schemas.openxmlformats.org/officeDocument/2006/customXml" ds:itemID="{C95F4817-DCA8-4C59-81F1-6D5BC26CF99A}"/>
</file>

<file path=customXml/itemProps3.xml><?xml version="1.0" encoding="utf-8"?>
<ds:datastoreItem xmlns:ds="http://schemas.openxmlformats.org/officeDocument/2006/customXml" ds:itemID="{3C07CBE9-FD9D-4BD7-9A6B-8141E086E2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54</vt:i4>
      </vt:variant>
    </vt:vector>
  </HeadingPairs>
  <TitlesOfParts>
    <vt:vector size="63" baseType="lpstr">
      <vt:lpstr>Music_and_Dance_Scheme_Form</vt:lpstr>
      <vt:lpstr>MDS_Form_Part_10</vt:lpstr>
      <vt:lpstr>School_or_CAT_Information</vt:lpstr>
      <vt:lpstr>Main_Form</vt:lpstr>
      <vt:lpstr>Other_financial_support</vt:lpstr>
      <vt:lpstr>Part_8</vt:lpstr>
      <vt:lpstr>Part_10</vt:lpstr>
      <vt:lpstr>Claim_for_Reimbursement_CAT</vt:lpstr>
      <vt:lpstr>Lists_and_controls</vt:lpstr>
      <vt:lpstr>Academic_year_end</vt:lpstr>
      <vt:lpstr>Academic_year_start</vt:lpstr>
      <vt:lpstr>Board</vt:lpstr>
      <vt:lpstr>d_min_distance</vt:lpstr>
      <vt:lpstr>Day_30</vt:lpstr>
      <vt:lpstr>Day_31</vt:lpstr>
      <vt:lpstr>Day_Feb</vt:lpstr>
      <vt:lpstr>Day_Feb_LY</vt:lpstr>
      <vt:lpstr>Days_years</vt:lpstr>
      <vt:lpstr>Deduct_blind</vt:lpstr>
      <vt:lpstr>Deduct_dependent</vt:lpstr>
      <vt:lpstr>DoB_1</vt:lpstr>
      <vt:lpstr>DoB_2</vt:lpstr>
      <vt:lpstr>DoB_Day_Min</vt:lpstr>
      <vt:lpstr>Earliest_DOB</vt:lpstr>
      <vt:lpstr>Employment_status</vt:lpstr>
      <vt:lpstr>Ethnic_origin</vt:lpstr>
      <vt:lpstr>financial_support_type</vt:lpstr>
      <vt:lpstr>fy_py</vt:lpstr>
      <vt:lpstr>Gender</vt:lpstr>
      <vt:lpstr>Leap_Year_YN</vt:lpstr>
      <vt:lpstr>Marital_status</vt:lpstr>
      <vt:lpstr>Month</vt:lpstr>
      <vt:lpstr>Month_value</vt:lpstr>
      <vt:lpstr>Nationality</vt:lpstr>
      <vt:lpstr>Other_financial_support</vt:lpstr>
      <vt:lpstr>Other_financial_support_form</vt:lpstr>
      <vt:lpstr>Postcode_all</vt:lpstr>
      <vt:lpstr>Postcode_alpha</vt:lpstr>
      <vt:lpstr>Postcode_alpha_numeric</vt:lpstr>
      <vt:lpstr>Postcode_max</vt:lpstr>
      <vt:lpstr>Postcode_min</vt:lpstr>
      <vt:lpstr>Postcode_numeric</vt:lpstr>
      <vt:lpstr>Preferred_contact</vt:lpstr>
      <vt:lpstr>School_or_CAT</vt:lpstr>
      <vt:lpstr>School_or_CAT_2</vt:lpstr>
      <vt:lpstr>select_total</vt:lpstr>
      <vt:lpstr>Sex_at_birth</vt:lpstr>
      <vt:lpstr>Start_September</vt:lpstr>
      <vt:lpstr>Type_of_education</vt:lpstr>
      <vt:lpstr>UCI_length</vt:lpstr>
      <vt:lpstr>ULN_length</vt:lpstr>
      <vt:lpstr>Uniform_R_Income_1</vt:lpstr>
      <vt:lpstr>Uniform_R_Income_2</vt:lpstr>
      <vt:lpstr>Uniform_R_Income_3</vt:lpstr>
      <vt:lpstr>Uniform_R_Income_4</vt:lpstr>
      <vt:lpstr>Uniform_R_Income_5</vt:lpstr>
      <vt:lpstr>Uniform_R_Income_6</vt:lpstr>
      <vt:lpstr>UPN_length</vt:lpstr>
      <vt:lpstr>URN_length</vt:lpstr>
      <vt:lpstr>w_min_distance</vt:lpstr>
      <vt:lpstr>Year_1</vt:lpstr>
      <vt:lpstr>Year_2</vt:lpstr>
      <vt:lpstr>Yes_no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FRADD, Joanne</dc:creator>
  <cp:lastModifiedBy>FRADD, Joanne</cp:lastModifiedBy>
  <dcterms:created xsi:type="dcterms:W3CDTF">2024-06-26T16:03:19Z</dcterms:created>
  <dcterms:modified xsi:type="dcterms:W3CDTF">2024-06-26T16:05:28Z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0x0101004A2996D1BDD7BD4E9FA3C1D724278F7C</vt:lpwstr>
  </property>
</Properties>
</file>